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Records1.xml" ContentType="application/vnd.openxmlformats-officedocument.spreadsheetml.pivotCacheRecords+xml"/>
  <Override PartName="/xl/pivotCache/pivotCacheRecords10.xml" ContentType="application/vnd.openxmlformats-officedocument.spreadsheetml.pivotCacheRecords+xml"/>
  <Override PartName="/xl/pivotCache/pivotCacheRecords11.xml" ContentType="application/vnd.openxmlformats-officedocument.spreadsheetml.pivotCacheRecords+xml"/>
  <Override PartName="/xl/pivotCache/pivotCacheRecords12.xml" ContentType="application/vnd.openxmlformats-officedocument.spreadsheetml.pivotCacheRecords+xml"/>
  <Override PartName="/xl/pivotCache/pivotCacheRecords13.xml" ContentType="application/vnd.openxmlformats-officedocument.spreadsheetml.pivotCacheRecords+xml"/>
  <Override PartName="/xl/pivotCache/pivotCacheRecords14.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Cache/pivotCacheRecords9.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390" tabRatio="893" activeTab="1"/>
  </bookViews>
  <sheets>
    <sheet name="密码说明" sheetId="17" r:id="rId1"/>
    <sheet name="费用汇总（用款申请）" sheetId="44" r:id="rId2"/>
    <sheet name="费用分类汇总（薪酬）" sheetId="30" r:id="rId3"/>
    <sheet name="12月（原始作废）" sheetId="42" state="hidden" r:id="rId4"/>
    <sheet name="12月 (实际补缴)" sheetId="47" r:id="rId5"/>
    <sheet name="1月 （作废）" sheetId="43" state="hidden" r:id="rId6"/>
    <sheet name="2022年人员差额补缴详情" sheetId="50" state="hidden" r:id="rId7"/>
    <sheet name="2022人员差额补缴费用汇总" sheetId="52" r:id="rId8"/>
    <sheet name="补退、补缴汇总" sheetId="46" r:id="rId9"/>
    <sheet name="1月" sheetId="48" r:id="rId10"/>
    <sheet name="2月 " sheetId="45" r:id="rId11"/>
    <sheet name="3月" sheetId="54" r:id="rId12"/>
    <sheet name="4月" sheetId="55" r:id="rId13"/>
    <sheet name="5月 " sheetId="56" r:id="rId14"/>
    <sheet name="6月  " sheetId="57" r:id="rId15"/>
    <sheet name="Sheet1" sheetId="29" state="hidden" r:id="rId16"/>
    <sheet name="Sheet2" sheetId="36" state="hidden" r:id="rId17"/>
  </sheets>
  <externalReferences>
    <externalReference r:id="rId33"/>
    <externalReference r:id="rId34"/>
    <externalReference r:id="rId35"/>
  </externalReferences>
  <definedNames>
    <definedName name="_xlnm._FilterDatabase" localSheetId="3" hidden="1">'12月（原始作废）'!$A$3:$AJ$458</definedName>
    <definedName name="_xlnm._FilterDatabase" localSheetId="4" hidden="1">'12月 (实际补缴)'!$A$3:$AJ$459</definedName>
    <definedName name="_xlnm._FilterDatabase" localSheetId="5" hidden="1">'1月 （作废）'!$A$3:$AJ$445</definedName>
    <definedName name="_xlnm._FilterDatabase" localSheetId="9" hidden="1">'1月'!$A$3:$AJ$445</definedName>
    <definedName name="_xlnm._FilterDatabase" localSheetId="10" hidden="1">'2月 '!$A$3:$AJ$428</definedName>
    <definedName name="_xlnm._FilterDatabase" localSheetId="11" hidden="1">'3月'!$A$3:$AJ$458</definedName>
    <definedName name="_xlnm._FilterDatabase" localSheetId="12" hidden="1">'4月'!$A$1:$AJ$447</definedName>
    <definedName name="_xlnm._FilterDatabase" localSheetId="13" hidden="1">'5月 '!$A$3:$AJ$447</definedName>
    <definedName name="_xlnm._FilterDatabase" localSheetId="14" hidden="1">'6月  '!$A$3:$AJ$433</definedName>
    <definedName name="_xlnm.Print_Titles" localSheetId="3">'12月（原始作废）'!$2:$3</definedName>
    <definedName name="_xlnm.Print_Area" localSheetId="3">'12月（原始作废）'!$A$1:$AA$475</definedName>
    <definedName name="_xlnm.Print_Titles" localSheetId="5">'1月 （作废）'!$2:$3</definedName>
    <definedName name="_xlnm.Print_Area" localSheetId="5">'1月 （作废）'!$A$1:$AA$462</definedName>
    <definedName name="_xlnm.Print_Titles" localSheetId="10">'2月 '!$2:$3</definedName>
    <definedName name="_xlnm.Print_Area" localSheetId="10">'2月 '!$A$1:$AA$445</definedName>
    <definedName name="_xlnm.Print_Titles" localSheetId="4">'12月 (实际补缴)'!$2:$3</definedName>
    <definedName name="_xlnm.Print_Area" localSheetId="4">'12月 (实际补缴)'!$A$1:$AA$476</definedName>
    <definedName name="_xlnm._FilterDatabase" localSheetId="8" hidden="1">补退、补缴汇总!$H$2:$M$351</definedName>
    <definedName name="_xlnm.Print_Titles" localSheetId="9">'1月'!$2:$3</definedName>
    <definedName name="_xlnm.Print_Area" localSheetId="9">'1月'!$A$1:$AA$462</definedName>
    <definedName name="_xlnm.Print_Titles" localSheetId="11">'3月'!$2:$3</definedName>
    <definedName name="_xlnm.Print_Area" localSheetId="11">'3月'!$A$1:$AA$475</definedName>
    <definedName name="_xlnm.Print_Titles" localSheetId="12">'4月'!$2:$3</definedName>
    <definedName name="_xlnm.Print_Area" localSheetId="12">'4月'!$A$1:$AA$464</definedName>
    <definedName name="_xlnm.Print_Titles" localSheetId="13">'5月 '!$2:$3</definedName>
    <definedName name="_xlnm.Print_Area" localSheetId="13">'5月 '!$A$1:$AA$464</definedName>
    <definedName name="_xlnm.Print_Titles" localSheetId="14">'6月  '!$2:$3</definedName>
    <definedName name="_xlnm.Print_Area" localSheetId="14">'6月  '!$A$1:$AA$450</definedName>
  </definedNames>
  <calcPr calcId="144525"/>
  <pivotCaches>
    <pivotCache cacheId="0" r:id="rId19"/>
    <pivotCache cacheId="1" r:id="rId20"/>
    <pivotCache cacheId="2" r:id="rId21"/>
    <pivotCache cacheId="3" r:id="rId22"/>
    <pivotCache cacheId="4" r:id="rId23"/>
    <pivotCache cacheId="5" r:id="rId24"/>
    <pivotCache cacheId="6" r:id="rId25"/>
    <pivotCache cacheId="7" r:id="rId26"/>
    <pivotCache cacheId="8" r:id="rId27"/>
    <pivotCache cacheId="9" r:id="rId28"/>
    <pivotCache cacheId="10" r:id="rId29"/>
    <pivotCache cacheId="11" r:id="rId30"/>
    <pivotCache cacheId="12" r:id="rId31"/>
    <pivotCache cacheId="13" r:id="rId32"/>
  </pivotCaches>
</workbook>
</file>

<file path=xl/comments1.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8" authorId="0">
      <text>
        <r>
          <rPr>
            <b/>
            <sz val="9"/>
            <rFont val="宋体"/>
            <charset val="134"/>
          </rPr>
          <t>MuQun:</t>
        </r>
        <r>
          <rPr>
            <sz val="9"/>
            <rFont val="宋体"/>
            <charset val="134"/>
          </rPr>
          <t xml:space="preserve">
原单位需做多重关系归并，11月参保</t>
        </r>
      </text>
    </comment>
    <comment ref="F479" authorId="0">
      <text>
        <r>
          <rPr>
            <b/>
            <sz val="9"/>
            <rFont val="宋体"/>
            <charset val="134"/>
          </rPr>
          <t>MuQun:</t>
        </r>
        <r>
          <rPr>
            <sz val="9"/>
            <rFont val="宋体"/>
            <charset val="134"/>
          </rPr>
          <t xml:space="preserve">
11月离职</t>
        </r>
      </text>
    </comment>
    <comment ref="G479" authorId="0">
      <text>
        <r>
          <rPr>
            <b/>
            <sz val="9"/>
            <rFont val="宋体"/>
            <charset val="134"/>
          </rPr>
          <t>MuQun:</t>
        </r>
        <r>
          <rPr>
            <sz val="9"/>
            <rFont val="宋体"/>
            <charset val="134"/>
          </rPr>
          <t xml:space="preserve">
11月离职</t>
        </r>
      </text>
    </comment>
    <comment ref="I479" authorId="0">
      <text>
        <r>
          <rPr>
            <b/>
            <sz val="9"/>
            <rFont val="宋体"/>
            <charset val="134"/>
          </rPr>
          <t>MuQun:</t>
        </r>
        <r>
          <rPr>
            <sz val="9"/>
            <rFont val="宋体"/>
            <charset val="134"/>
          </rPr>
          <t xml:space="preserve">
11月提交离职</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10月提离职，居民医疗未解除</t>
        </r>
      </text>
    </comment>
    <comment ref="I484" authorId="0">
      <text>
        <r>
          <rPr>
            <b/>
            <sz val="9"/>
            <rFont val="宋体"/>
            <charset val="134"/>
          </rPr>
          <t>MuQun:</t>
        </r>
        <r>
          <rPr>
            <sz val="9"/>
            <rFont val="宋体"/>
            <charset val="134"/>
          </rPr>
          <t xml:space="preserve">
本人嫌麻烦，不交了</t>
        </r>
      </text>
    </comment>
    <comment ref="I489" authorId="0">
      <text>
        <r>
          <rPr>
            <b/>
            <sz val="9"/>
            <rFont val="宋体"/>
            <charset val="134"/>
          </rPr>
          <t>MuQun:</t>
        </r>
        <r>
          <rPr>
            <sz val="9"/>
            <rFont val="宋体"/>
            <charset val="134"/>
          </rPr>
          <t xml:space="preserve">
自愿放弃</t>
        </r>
      </text>
    </comment>
    <comment ref="F491" authorId="0">
      <text>
        <r>
          <rPr>
            <b/>
            <sz val="9"/>
            <rFont val="宋体"/>
            <charset val="134"/>
          </rPr>
          <t>MuQun:</t>
        </r>
        <r>
          <rPr>
            <sz val="9"/>
            <rFont val="宋体"/>
            <charset val="134"/>
          </rPr>
          <t xml:space="preserve">
10月新增</t>
        </r>
      </text>
    </comment>
    <comment ref="F493" authorId="0">
      <text>
        <r>
          <rPr>
            <b/>
            <sz val="9"/>
            <rFont val="宋体"/>
            <charset val="134"/>
          </rPr>
          <t>MuQun:</t>
        </r>
        <r>
          <rPr>
            <sz val="9"/>
            <rFont val="宋体"/>
            <charset val="134"/>
          </rPr>
          <t xml:space="preserve">
系统原因，无法新增</t>
        </r>
      </text>
    </comment>
  </commentList>
</comments>
</file>

<file path=xl/comments10.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28" authorId="0">
      <text>
        <r>
          <rPr>
            <b/>
            <sz val="9"/>
            <rFont val="宋体"/>
            <charset val="134"/>
          </rPr>
          <t>MuQun:</t>
        </r>
        <r>
          <rPr>
            <sz val="9"/>
            <rFont val="宋体"/>
            <charset val="134"/>
          </rPr>
          <t xml:space="preserve">
7月调整基数（调岗调基）
</t>
        </r>
      </text>
    </comment>
    <comment ref="I33" authorId="0">
      <text>
        <r>
          <rPr>
            <b/>
            <sz val="9"/>
            <rFont val="宋体"/>
            <charset val="134"/>
          </rPr>
          <t>MuQun:</t>
        </r>
        <r>
          <rPr>
            <sz val="9"/>
            <rFont val="宋体"/>
            <charset val="134"/>
          </rPr>
          <t xml:space="preserve">
7月调整基数（调岗调基）
</t>
        </r>
      </text>
    </comment>
    <comment ref="I67" authorId="0">
      <text>
        <r>
          <rPr>
            <b/>
            <sz val="9"/>
            <rFont val="宋体"/>
            <charset val="134"/>
          </rPr>
          <t>MuQun:</t>
        </r>
        <r>
          <rPr>
            <sz val="9"/>
            <rFont val="宋体"/>
            <charset val="134"/>
          </rPr>
          <t xml:space="preserve">
7月调整基数（调岗调基）
</t>
        </r>
      </text>
    </comment>
    <comment ref="I84" authorId="0">
      <text>
        <r>
          <rPr>
            <b/>
            <sz val="9"/>
            <rFont val="宋体"/>
            <charset val="134"/>
          </rPr>
          <t>MuQun:</t>
        </r>
        <r>
          <rPr>
            <sz val="9"/>
            <rFont val="宋体"/>
            <charset val="134"/>
          </rPr>
          <t xml:space="preserve">
7月调整基数（调岗调基）
</t>
        </r>
      </text>
    </comment>
    <comment ref="I92" authorId="0">
      <text>
        <r>
          <rPr>
            <b/>
            <sz val="9"/>
            <rFont val="宋体"/>
            <charset val="134"/>
          </rPr>
          <t>MuQun:</t>
        </r>
        <r>
          <rPr>
            <sz val="9"/>
            <rFont val="宋体"/>
            <charset val="134"/>
          </rPr>
          <t xml:space="preserve">
工伤</t>
        </r>
      </text>
    </comment>
    <comment ref="G95" authorId="0">
      <text>
        <r>
          <rPr>
            <b/>
            <sz val="9"/>
            <rFont val="宋体"/>
            <charset val="134"/>
          </rPr>
          <t>MuQun:</t>
        </r>
        <r>
          <rPr>
            <sz val="9"/>
            <rFont val="宋体"/>
            <charset val="134"/>
          </rPr>
          <t xml:space="preserve">
工伤办理中</t>
        </r>
      </text>
    </comment>
    <comment ref="I95" authorId="0">
      <text>
        <r>
          <rPr>
            <b/>
            <sz val="9"/>
            <rFont val="宋体"/>
            <charset val="134"/>
          </rPr>
          <t>MuQun:</t>
        </r>
        <r>
          <rPr>
            <sz val="9"/>
            <rFont val="宋体"/>
            <charset val="134"/>
          </rPr>
          <t xml:space="preserve">
已离职，有工伤事宜未办理完毕</t>
        </r>
      </text>
    </comment>
    <comment ref="I114" authorId="0">
      <text>
        <r>
          <rPr>
            <b/>
            <sz val="9"/>
            <rFont val="宋体"/>
            <charset val="134"/>
          </rPr>
          <t>MuQun:</t>
        </r>
        <r>
          <rPr>
            <sz val="9"/>
            <rFont val="宋体"/>
            <charset val="134"/>
          </rPr>
          <t xml:space="preserve">
2月基数下调
原因：未办理相关技能证件</t>
        </r>
      </text>
    </comment>
    <comment ref="I122" authorId="0">
      <text>
        <r>
          <rPr>
            <b/>
            <sz val="9"/>
            <rFont val="宋体"/>
            <charset val="134"/>
          </rPr>
          <t>MuQun:</t>
        </r>
        <r>
          <rPr>
            <sz val="9"/>
            <rFont val="宋体"/>
            <charset val="134"/>
          </rPr>
          <t xml:space="preserve">
自愿放弃</t>
        </r>
      </text>
    </comment>
    <comment ref="G124" authorId="0">
      <text>
        <r>
          <rPr>
            <b/>
            <sz val="9"/>
            <rFont val="宋体"/>
            <charset val="134"/>
          </rPr>
          <t>MuQun:</t>
        </r>
        <r>
          <rPr>
            <sz val="9"/>
            <rFont val="宋体"/>
            <charset val="134"/>
          </rPr>
          <t xml:space="preserve">
工伤</t>
        </r>
      </text>
    </comment>
    <comment ref="I124" authorId="0">
      <text>
        <r>
          <rPr>
            <b/>
            <sz val="9"/>
            <rFont val="宋体"/>
            <charset val="134"/>
          </rPr>
          <t>MuQun:</t>
        </r>
        <r>
          <rPr>
            <sz val="9"/>
            <rFont val="宋体"/>
            <charset val="134"/>
          </rPr>
          <t xml:space="preserve">
工伤</t>
        </r>
      </text>
    </comment>
    <comment ref="I191" authorId="0">
      <text>
        <r>
          <rPr>
            <b/>
            <sz val="9"/>
            <rFont val="宋体"/>
            <charset val="134"/>
          </rPr>
          <t>MuQun:</t>
        </r>
        <r>
          <rPr>
            <sz val="9"/>
            <rFont val="宋体"/>
            <charset val="134"/>
          </rPr>
          <t xml:space="preserve">
8月基数调整</t>
        </r>
      </text>
    </comment>
    <comment ref="I193" authorId="0">
      <text>
        <r>
          <rPr>
            <b/>
            <sz val="9"/>
            <rFont val="宋体"/>
            <charset val="134"/>
          </rPr>
          <t>MuQun:</t>
        </r>
        <r>
          <rPr>
            <sz val="9"/>
            <rFont val="宋体"/>
            <charset val="134"/>
          </rPr>
          <t xml:space="preserve">
自愿放弃</t>
        </r>
      </text>
    </comment>
    <comment ref="I207" authorId="0">
      <text>
        <r>
          <rPr>
            <b/>
            <sz val="9"/>
            <rFont val="宋体"/>
            <charset val="134"/>
          </rPr>
          <t>MuQun:</t>
        </r>
        <r>
          <rPr>
            <sz val="9"/>
            <rFont val="宋体"/>
            <charset val="134"/>
          </rPr>
          <t xml:space="preserve">
7月调整基数（调岗调基）
</t>
        </r>
      </text>
    </comment>
    <comment ref="I208" authorId="0">
      <text>
        <r>
          <rPr>
            <b/>
            <sz val="9"/>
            <rFont val="宋体"/>
            <charset val="134"/>
          </rPr>
          <t>MuQun:</t>
        </r>
        <r>
          <rPr>
            <sz val="9"/>
            <rFont val="宋体"/>
            <charset val="134"/>
          </rPr>
          <t xml:space="preserve">
7月调整基数（调岗调基）
</t>
        </r>
      </text>
    </comment>
    <comment ref="I212" authorId="0">
      <text>
        <r>
          <rPr>
            <b/>
            <sz val="9"/>
            <rFont val="宋体"/>
            <charset val="134"/>
          </rPr>
          <t>MuQun:</t>
        </r>
        <r>
          <rPr>
            <sz val="9"/>
            <rFont val="宋体"/>
            <charset val="134"/>
          </rPr>
          <t xml:space="preserve">
7月调整基数（调岗调基）
</t>
        </r>
      </text>
    </comment>
    <comment ref="I247" authorId="0">
      <text>
        <r>
          <rPr>
            <b/>
            <sz val="9"/>
            <rFont val="宋体"/>
            <charset val="134"/>
          </rPr>
          <t>MuQun:</t>
        </r>
        <r>
          <rPr>
            <sz val="9"/>
            <rFont val="宋体"/>
            <charset val="134"/>
          </rPr>
          <t xml:space="preserve">
8月调整基数，调岗调基数</t>
        </r>
      </text>
    </comment>
    <comment ref="I268" authorId="0">
      <text>
        <r>
          <rPr>
            <sz val="9"/>
            <rFont val="宋体"/>
            <charset val="134"/>
          </rPr>
          <t>自愿放弃,11月申请缴纳</t>
        </r>
      </text>
    </comment>
    <comment ref="I270" authorId="0">
      <text>
        <r>
          <rPr>
            <b/>
            <sz val="9"/>
            <rFont val="宋体"/>
            <charset val="134"/>
          </rPr>
          <t>MuQun:</t>
        </r>
        <r>
          <rPr>
            <sz val="9"/>
            <rFont val="宋体"/>
            <charset val="134"/>
          </rPr>
          <t xml:space="preserve">
自愿放弃</t>
        </r>
      </text>
    </comment>
    <comment ref="I320" authorId="0">
      <text>
        <r>
          <rPr>
            <b/>
            <sz val="9"/>
            <rFont val="宋体"/>
            <charset val="134"/>
          </rPr>
          <t>MuQun:</t>
        </r>
        <r>
          <rPr>
            <sz val="9"/>
            <rFont val="宋体"/>
            <charset val="134"/>
          </rPr>
          <t xml:space="preserve">
自愿放弃</t>
        </r>
      </text>
    </comment>
    <comment ref="I325" authorId="0">
      <text>
        <r>
          <rPr>
            <b/>
            <sz val="9"/>
            <rFont val="宋体"/>
            <charset val="134"/>
          </rPr>
          <t>MuQun:自愿放弃</t>
        </r>
      </text>
    </comment>
    <comment ref="F330" authorId="0">
      <text>
        <r>
          <rPr>
            <b/>
            <sz val="9"/>
            <rFont val="宋体"/>
            <charset val="134"/>
          </rPr>
          <t>MuQun:</t>
        </r>
        <r>
          <rPr>
            <sz val="9"/>
            <rFont val="宋体"/>
            <charset val="134"/>
          </rPr>
          <t xml:space="preserve">
系统原因，无法新增
需补交,1月新增</t>
        </r>
      </text>
    </comment>
    <comment ref="I335" authorId="0">
      <text>
        <r>
          <rPr>
            <b/>
            <sz val="9"/>
            <rFont val="宋体"/>
            <charset val="134"/>
          </rPr>
          <t>MuQun:12月开始缴纳</t>
        </r>
      </text>
    </comment>
    <comment ref="I336" authorId="0">
      <text>
        <r>
          <rPr>
            <b/>
            <sz val="9"/>
            <rFont val="宋体"/>
            <charset val="134"/>
          </rPr>
          <t>MuQun:自愿放弃</t>
        </r>
      </text>
    </comment>
    <comment ref="I338" authorId="0">
      <text>
        <r>
          <rPr>
            <b/>
            <sz val="9"/>
            <rFont val="宋体"/>
            <charset val="134"/>
          </rPr>
          <t>MuQun:</t>
        </r>
        <r>
          <rPr>
            <sz val="9"/>
            <rFont val="宋体"/>
            <charset val="134"/>
          </rPr>
          <t xml:space="preserve">
9月学生转正式</t>
        </r>
      </text>
    </comment>
    <comment ref="F352" authorId="0">
      <text>
        <r>
          <rPr>
            <b/>
            <sz val="9"/>
            <rFont val="宋体"/>
            <charset val="134"/>
          </rPr>
          <t>MuQun:</t>
        </r>
        <r>
          <rPr>
            <sz val="9"/>
            <rFont val="宋体"/>
            <charset val="134"/>
          </rPr>
          <t xml:space="preserve">
个人已在保定参保灵活就业，2023年2月新参
个人原因无法办理停保，无法新参</t>
        </r>
      </text>
    </comment>
    <comment ref="G352" authorId="0">
      <text>
        <r>
          <rPr>
            <b/>
            <sz val="9"/>
            <rFont val="宋体"/>
            <charset val="134"/>
          </rPr>
          <t>MuQun:</t>
        </r>
        <r>
          <rPr>
            <sz val="9"/>
            <rFont val="宋体"/>
            <charset val="134"/>
          </rPr>
          <t xml:space="preserve">
个人已缴纳2022年度医保，2023年参保
</t>
        </r>
      </text>
    </comment>
    <comment ref="H352" authorId="0">
      <text>
        <r>
          <rPr>
            <b/>
            <sz val="9"/>
            <rFont val="宋体"/>
            <charset val="134"/>
          </rPr>
          <t>MuQun:</t>
        </r>
        <r>
          <rPr>
            <sz val="9"/>
            <rFont val="宋体"/>
            <charset val="134"/>
          </rPr>
          <t xml:space="preserve">
个人已缴纳2022年度医保，2023年参保
</t>
        </r>
      </text>
    </comment>
    <comment ref="F354" authorId="0">
      <text>
        <r>
          <rPr>
            <b/>
            <sz val="9"/>
            <rFont val="宋体"/>
            <charset val="134"/>
          </rPr>
          <t>MuQun:</t>
        </r>
        <r>
          <rPr>
            <sz val="9"/>
            <rFont val="宋体"/>
            <charset val="134"/>
          </rPr>
          <t xml:space="preserve">
原单位为办停，11月参保</t>
        </r>
      </text>
    </comment>
    <comment ref="H354" authorId="0">
      <text>
        <r>
          <rPr>
            <b/>
            <sz val="9"/>
            <rFont val="宋体"/>
            <charset val="134"/>
          </rPr>
          <t>MuQun:</t>
        </r>
        <r>
          <rPr>
            <sz val="9"/>
            <rFont val="宋体"/>
            <charset val="134"/>
          </rPr>
          <t xml:space="preserve">
原单位为办停，11月参保
</t>
        </r>
      </text>
    </comment>
    <comment ref="F355" authorId="0">
      <text>
        <r>
          <rPr>
            <b/>
            <sz val="9"/>
            <rFont val="宋体"/>
            <charset val="134"/>
          </rPr>
          <t>MuQun:</t>
        </r>
        <r>
          <rPr>
            <sz val="9"/>
            <rFont val="宋体"/>
            <charset val="134"/>
          </rPr>
          <t xml:space="preserve">
原单位为办停，11月参保</t>
        </r>
      </text>
    </comment>
    <comment ref="F357" authorId="0">
      <text>
        <r>
          <rPr>
            <b/>
            <sz val="9"/>
            <rFont val="宋体"/>
            <charset val="134"/>
          </rPr>
          <t>MuQun:</t>
        </r>
        <r>
          <rPr>
            <sz val="9"/>
            <rFont val="宋体"/>
            <charset val="134"/>
          </rPr>
          <t xml:space="preserve">
原单位为办停，11月参保</t>
        </r>
      </text>
    </comment>
    <comment ref="H357" authorId="0">
      <text>
        <r>
          <rPr>
            <b/>
            <sz val="9"/>
            <rFont val="宋体"/>
            <charset val="134"/>
          </rPr>
          <t>MuQun:</t>
        </r>
        <r>
          <rPr>
            <sz val="9"/>
            <rFont val="宋体"/>
            <charset val="134"/>
          </rPr>
          <t xml:space="preserve">
原单位为办停，11月参保</t>
        </r>
      </text>
    </comment>
    <comment ref="I360" authorId="0">
      <text>
        <r>
          <rPr>
            <b/>
            <sz val="9"/>
            <rFont val="宋体"/>
            <charset val="134"/>
          </rPr>
          <t>MuQun:</t>
        </r>
        <r>
          <rPr>
            <sz val="9"/>
            <rFont val="宋体"/>
            <charset val="134"/>
          </rPr>
          <t xml:space="preserve">
自愿放弃</t>
        </r>
      </text>
    </comment>
    <comment ref="I361" authorId="0">
      <text>
        <r>
          <rPr>
            <b/>
            <sz val="9"/>
            <rFont val="宋体"/>
            <charset val="134"/>
          </rPr>
          <t>MuQun:残疾人，不缴纳</t>
        </r>
      </text>
    </comment>
    <comment ref="I362" authorId="0">
      <text>
        <r>
          <rPr>
            <b/>
            <sz val="9"/>
            <rFont val="宋体"/>
            <charset val="134"/>
          </rPr>
          <t>MuQun:残疾人，不缴纳</t>
        </r>
      </text>
    </comment>
    <comment ref="I363" authorId="0">
      <text>
        <r>
          <rPr>
            <b/>
            <sz val="9"/>
            <rFont val="宋体"/>
            <charset val="134"/>
          </rPr>
          <t>MuQun:残疾人，不缴纳</t>
        </r>
      </text>
    </comment>
    <comment ref="I364" authorId="0">
      <text>
        <r>
          <rPr>
            <b/>
            <sz val="9"/>
            <rFont val="宋体"/>
            <charset val="134"/>
          </rPr>
          <t>MuQun:残疾人，不缴纳</t>
        </r>
      </text>
    </comment>
    <comment ref="I370" authorId="0">
      <text>
        <r>
          <rPr>
            <b/>
            <sz val="9"/>
            <rFont val="宋体"/>
            <charset val="134"/>
          </rPr>
          <t>MuQun:</t>
        </r>
        <r>
          <rPr>
            <sz val="9"/>
            <rFont val="宋体"/>
            <charset val="134"/>
          </rPr>
          <t xml:space="preserve">
本人自愿放弃</t>
        </r>
      </text>
    </comment>
    <comment ref="I388"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0"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G419" authorId="0">
      <text>
        <r>
          <rPr>
            <b/>
            <sz val="9"/>
            <rFont val="宋体"/>
            <charset val="134"/>
          </rPr>
          <t>MuQun:</t>
        </r>
        <r>
          <rPr>
            <sz val="9"/>
            <rFont val="宋体"/>
            <charset val="134"/>
          </rPr>
          <t xml:space="preserve">
本人缴纳居民医疗，未办停</t>
        </r>
      </text>
    </comment>
    <comment ref="F453" authorId="0">
      <text>
        <r>
          <rPr>
            <b/>
            <sz val="9"/>
            <rFont val="宋体"/>
            <charset val="134"/>
          </rPr>
          <t>MuQun:</t>
        </r>
        <r>
          <rPr>
            <sz val="9"/>
            <rFont val="宋体"/>
            <charset val="134"/>
          </rPr>
          <t xml:space="preserve">
5月离职</t>
        </r>
      </text>
    </comment>
    <comment ref="G453" authorId="0">
      <text>
        <r>
          <rPr>
            <b/>
            <sz val="9"/>
            <rFont val="宋体"/>
            <charset val="134"/>
          </rPr>
          <t>MuQun:</t>
        </r>
        <r>
          <rPr>
            <sz val="9"/>
            <rFont val="宋体"/>
            <charset val="134"/>
          </rPr>
          <t xml:space="preserve">
5月离职</t>
        </r>
      </text>
    </comment>
    <comment ref="H453" authorId="0">
      <text>
        <r>
          <rPr>
            <b/>
            <sz val="9"/>
            <rFont val="宋体"/>
            <charset val="134"/>
          </rPr>
          <t>MuQun:</t>
        </r>
        <r>
          <rPr>
            <sz val="9"/>
            <rFont val="宋体"/>
            <charset val="134"/>
          </rPr>
          <t xml:space="preserve">
5月离职</t>
        </r>
      </text>
    </comment>
    <comment ref="F454" authorId="0">
      <text>
        <r>
          <rPr>
            <b/>
            <sz val="9"/>
            <rFont val="宋体"/>
            <charset val="134"/>
          </rPr>
          <t>MuQun:</t>
        </r>
        <r>
          <rPr>
            <sz val="9"/>
            <rFont val="宋体"/>
            <charset val="134"/>
          </rPr>
          <t xml:space="preserve">
5月离职</t>
        </r>
      </text>
    </comment>
    <comment ref="G454" authorId="0">
      <text>
        <r>
          <rPr>
            <b/>
            <sz val="9"/>
            <rFont val="宋体"/>
            <charset val="134"/>
          </rPr>
          <t>MuQun:</t>
        </r>
        <r>
          <rPr>
            <sz val="9"/>
            <rFont val="宋体"/>
            <charset val="134"/>
          </rPr>
          <t xml:space="preserve">
5月离职</t>
        </r>
      </text>
    </comment>
    <comment ref="H454" authorId="0">
      <text>
        <r>
          <rPr>
            <b/>
            <sz val="9"/>
            <rFont val="宋体"/>
            <charset val="134"/>
          </rPr>
          <t>MuQun:</t>
        </r>
        <r>
          <rPr>
            <sz val="9"/>
            <rFont val="宋体"/>
            <charset val="134"/>
          </rPr>
          <t xml:space="preserve">
5月离职</t>
        </r>
      </text>
    </comment>
    <comment ref="I454" authorId="0">
      <text>
        <r>
          <rPr>
            <b/>
            <sz val="9"/>
            <rFont val="宋体"/>
            <charset val="134"/>
          </rPr>
          <t>MuQun:</t>
        </r>
        <r>
          <rPr>
            <sz val="9"/>
            <rFont val="宋体"/>
            <charset val="134"/>
          </rPr>
          <t xml:space="preserve">
5月离职</t>
        </r>
      </text>
    </comment>
    <comment ref="F455" authorId="0">
      <text>
        <r>
          <rPr>
            <b/>
            <sz val="9"/>
            <rFont val="宋体"/>
            <charset val="134"/>
          </rPr>
          <t>MuQun:</t>
        </r>
        <r>
          <rPr>
            <sz val="9"/>
            <rFont val="宋体"/>
            <charset val="134"/>
          </rPr>
          <t xml:space="preserve">
5月离职</t>
        </r>
      </text>
    </comment>
    <comment ref="G455" authorId="0">
      <text>
        <r>
          <rPr>
            <b/>
            <sz val="9"/>
            <rFont val="宋体"/>
            <charset val="134"/>
          </rPr>
          <t>MuQun:</t>
        </r>
        <r>
          <rPr>
            <sz val="9"/>
            <rFont val="宋体"/>
            <charset val="134"/>
          </rPr>
          <t xml:space="preserve">
5月离职</t>
        </r>
      </text>
    </comment>
    <comment ref="H455" authorId="0">
      <text>
        <r>
          <rPr>
            <b/>
            <sz val="9"/>
            <rFont val="宋体"/>
            <charset val="134"/>
          </rPr>
          <t>MuQun:</t>
        </r>
        <r>
          <rPr>
            <sz val="9"/>
            <rFont val="宋体"/>
            <charset val="134"/>
          </rPr>
          <t xml:space="preserve">
5月离职</t>
        </r>
      </text>
    </comment>
    <comment ref="F456" authorId="0">
      <text>
        <r>
          <rPr>
            <b/>
            <sz val="9"/>
            <rFont val="宋体"/>
            <charset val="134"/>
          </rPr>
          <t>MuQun:</t>
        </r>
        <r>
          <rPr>
            <sz val="9"/>
            <rFont val="宋体"/>
            <charset val="134"/>
          </rPr>
          <t xml:space="preserve">
5月离职</t>
        </r>
      </text>
    </comment>
    <comment ref="G456" authorId="0">
      <text>
        <r>
          <rPr>
            <b/>
            <sz val="9"/>
            <rFont val="宋体"/>
            <charset val="134"/>
          </rPr>
          <t>MuQun:</t>
        </r>
        <r>
          <rPr>
            <sz val="9"/>
            <rFont val="宋体"/>
            <charset val="134"/>
          </rPr>
          <t xml:space="preserve">
5月离职</t>
        </r>
      </text>
    </comment>
    <comment ref="H456" authorId="0">
      <text>
        <r>
          <rPr>
            <b/>
            <sz val="9"/>
            <rFont val="宋体"/>
            <charset val="134"/>
          </rPr>
          <t>MuQun:</t>
        </r>
        <r>
          <rPr>
            <sz val="9"/>
            <rFont val="宋体"/>
            <charset val="134"/>
          </rPr>
          <t xml:space="preserve">
5月离职</t>
        </r>
      </text>
    </comment>
    <comment ref="G457" authorId="0">
      <text>
        <r>
          <rPr>
            <b/>
            <sz val="9"/>
            <rFont val="宋体"/>
            <charset val="134"/>
          </rPr>
          <t>MuQun:</t>
        </r>
        <r>
          <rPr>
            <sz val="9"/>
            <rFont val="宋体"/>
            <charset val="134"/>
          </rPr>
          <t xml:space="preserve">
5月离职</t>
        </r>
      </text>
    </comment>
    <comment ref="C458" authorId="0">
      <text>
        <r>
          <rPr>
            <b/>
            <sz val="9"/>
            <rFont val="宋体"/>
            <charset val="134"/>
          </rPr>
          <t>MuQun:</t>
        </r>
        <r>
          <rPr>
            <sz val="9"/>
            <rFont val="宋体"/>
            <charset val="134"/>
          </rPr>
          <t xml:space="preserve">
6月办停</t>
        </r>
      </text>
    </comment>
    <comment ref="C459" authorId="0">
      <text>
        <r>
          <rPr>
            <b/>
            <sz val="9"/>
            <rFont val="宋体"/>
            <charset val="134"/>
          </rPr>
          <t>MuQun:</t>
        </r>
        <r>
          <rPr>
            <sz val="9"/>
            <rFont val="宋体"/>
            <charset val="134"/>
          </rPr>
          <t xml:space="preserve">
6月办停</t>
        </r>
      </text>
    </comment>
    <comment ref="C460" authorId="0">
      <text>
        <r>
          <rPr>
            <b/>
            <sz val="9"/>
            <rFont val="宋体"/>
            <charset val="134"/>
          </rPr>
          <t>MuQun:</t>
        </r>
        <r>
          <rPr>
            <sz val="9"/>
            <rFont val="宋体"/>
            <charset val="134"/>
          </rPr>
          <t xml:space="preserve">
6月解除</t>
        </r>
      </text>
    </comment>
    <comment ref="C461" authorId="0">
      <text>
        <r>
          <rPr>
            <b/>
            <sz val="9"/>
            <rFont val="宋体"/>
            <charset val="134"/>
          </rPr>
          <t>MuQun:</t>
        </r>
        <r>
          <rPr>
            <sz val="9"/>
            <rFont val="宋体"/>
            <charset val="134"/>
          </rPr>
          <t xml:space="preserve">
6月办停</t>
        </r>
      </text>
    </comment>
    <comment ref="C463" authorId="0">
      <text>
        <r>
          <rPr>
            <b/>
            <sz val="9"/>
            <rFont val="宋体"/>
            <charset val="134"/>
          </rPr>
          <t>MuQun:</t>
        </r>
        <r>
          <rPr>
            <sz val="9"/>
            <rFont val="宋体"/>
            <charset val="134"/>
          </rPr>
          <t xml:space="preserve">
6月办停</t>
        </r>
      </text>
    </comment>
    <comment ref="I463" authorId="0">
      <text>
        <r>
          <rPr>
            <b/>
            <sz val="9"/>
            <rFont val="宋体"/>
            <charset val="134"/>
          </rPr>
          <t>MuQun:</t>
        </r>
        <r>
          <rPr>
            <sz val="9"/>
            <rFont val="宋体"/>
            <charset val="134"/>
          </rPr>
          <t xml:space="preserve">
自愿放弃</t>
        </r>
      </text>
    </comment>
    <comment ref="I464" authorId="0">
      <text>
        <r>
          <rPr>
            <b/>
            <sz val="9"/>
            <rFont val="宋体"/>
            <charset val="134"/>
          </rPr>
          <t>MuQun:</t>
        </r>
        <r>
          <rPr>
            <sz val="9"/>
            <rFont val="宋体"/>
            <charset val="134"/>
          </rPr>
          <t xml:space="preserve">
7月调整基数（调岗调基）
</t>
        </r>
      </text>
    </comment>
  </commentList>
</comments>
</file>

<file path=xl/comments11.xml><?xml version="1.0" encoding="utf-8"?>
<comments xmlns="http://schemas.openxmlformats.org/spreadsheetml/2006/main">
  <authors>
    <author>MuQun</author>
  </authors>
  <commentList>
    <comment ref="G12" authorId="0">
      <text>
        <r>
          <rPr>
            <b/>
            <sz val="9"/>
            <rFont val="宋体"/>
            <charset val="134"/>
          </rPr>
          <t>MuQun:</t>
        </r>
        <r>
          <rPr>
            <sz val="9"/>
            <rFont val="宋体"/>
            <charset val="134"/>
          </rPr>
          <t xml:space="preserve">
预估数</t>
        </r>
      </text>
    </comment>
    <comment ref="N12" authorId="0">
      <text>
        <r>
          <rPr>
            <b/>
            <sz val="9"/>
            <rFont val="宋体"/>
            <charset val="134"/>
          </rPr>
          <t>MuQun:</t>
        </r>
        <r>
          <rPr>
            <sz val="9"/>
            <rFont val="宋体"/>
            <charset val="134"/>
          </rPr>
          <t xml:space="preserve">
预估数</t>
        </r>
      </text>
    </comment>
  </commentList>
</comments>
</file>

<file path=xl/comments2.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9" authorId="0">
      <text>
        <r>
          <rPr>
            <b/>
            <sz val="9"/>
            <rFont val="宋体"/>
            <charset val="134"/>
          </rPr>
          <t>MuQun:</t>
        </r>
        <r>
          <rPr>
            <sz val="9"/>
            <rFont val="宋体"/>
            <charset val="134"/>
          </rPr>
          <t xml:space="preserve">
原单位需做多重关系归并，11月参保</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11月提交离职</t>
        </r>
      </text>
    </comment>
    <comment ref="F481"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11月离职</t>
        </r>
      </text>
    </comment>
    <comment ref="I481" authorId="0">
      <text>
        <r>
          <rPr>
            <b/>
            <sz val="9"/>
            <rFont val="宋体"/>
            <charset val="134"/>
          </rPr>
          <t>MuQun:</t>
        </r>
        <r>
          <rPr>
            <sz val="9"/>
            <rFont val="宋体"/>
            <charset val="134"/>
          </rPr>
          <t xml:space="preserve">
11月离职</t>
        </r>
      </text>
    </comment>
    <comment ref="G482" authorId="0">
      <text>
        <r>
          <rPr>
            <b/>
            <sz val="9"/>
            <rFont val="宋体"/>
            <charset val="134"/>
          </rPr>
          <t>MuQun:</t>
        </r>
        <r>
          <rPr>
            <sz val="9"/>
            <rFont val="宋体"/>
            <charset val="134"/>
          </rPr>
          <t xml:space="preserve">
10月提离职，居民医疗未解除</t>
        </r>
      </text>
    </comment>
    <comment ref="I485" authorId="0">
      <text>
        <r>
          <rPr>
            <b/>
            <sz val="9"/>
            <rFont val="宋体"/>
            <charset val="134"/>
          </rPr>
          <t>MuQun:</t>
        </r>
        <r>
          <rPr>
            <sz val="9"/>
            <rFont val="宋体"/>
            <charset val="134"/>
          </rPr>
          <t xml:space="preserve">
本人嫌麻烦，不交了</t>
        </r>
      </text>
    </comment>
    <comment ref="I490" authorId="0">
      <text>
        <r>
          <rPr>
            <b/>
            <sz val="9"/>
            <rFont val="宋体"/>
            <charset val="134"/>
          </rPr>
          <t>MuQun:</t>
        </r>
        <r>
          <rPr>
            <sz val="9"/>
            <rFont val="宋体"/>
            <charset val="134"/>
          </rPr>
          <t xml:space="preserve">
自愿放弃</t>
        </r>
      </text>
    </comment>
    <comment ref="F492" authorId="0">
      <text>
        <r>
          <rPr>
            <b/>
            <sz val="9"/>
            <rFont val="宋体"/>
            <charset val="134"/>
          </rPr>
          <t>MuQun:</t>
        </r>
        <r>
          <rPr>
            <sz val="9"/>
            <rFont val="宋体"/>
            <charset val="134"/>
          </rPr>
          <t xml:space="preserve">
10月新增</t>
        </r>
      </text>
    </comment>
    <comment ref="F494" authorId="0">
      <text>
        <r>
          <rPr>
            <b/>
            <sz val="9"/>
            <rFont val="宋体"/>
            <charset val="134"/>
          </rPr>
          <t>MuQun:</t>
        </r>
        <r>
          <rPr>
            <sz val="9"/>
            <rFont val="宋体"/>
            <charset val="134"/>
          </rPr>
          <t xml:space="preserve">
系统原因，无法新增</t>
        </r>
      </text>
    </comment>
  </commentList>
</comments>
</file>

<file path=xl/comments3.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I264" authorId="0">
      <text>
        <r>
          <rPr>
            <b/>
            <sz val="9"/>
            <rFont val="宋体"/>
            <charset val="134"/>
          </rPr>
          <t>MuQun:</t>
        </r>
        <r>
          <rPr>
            <sz val="9"/>
            <rFont val="宋体"/>
            <charset val="134"/>
          </rPr>
          <t xml:space="preserve">
自愿放弃</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I363" authorId="0">
      <text>
        <r>
          <rPr>
            <b/>
            <sz val="9"/>
            <rFont val="宋体"/>
            <charset val="134"/>
          </rPr>
          <t>MuQun:</t>
        </r>
        <r>
          <rPr>
            <sz val="9"/>
            <rFont val="宋体"/>
            <charset val="134"/>
          </rPr>
          <t xml:space="preserve">
自愿放弃</t>
        </r>
      </text>
    </comment>
    <comment ref="I377" authorId="0">
      <text>
        <r>
          <rPr>
            <b/>
            <sz val="9"/>
            <rFont val="宋体"/>
            <charset val="134"/>
          </rPr>
          <t>MuQun:自愿放弃</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4.xml><?xml version="1.0" encoding="utf-8"?>
<comments xmlns="http://schemas.openxmlformats.org/spreadsheetml/2006/main">
  <authors>
    <author>MuQun</author>
  </authors>
  <commentList>
    <comment ref="J349" authorId="0">
      <text>
        <r>
          <rPr>
            <b/>
            <sz val="9"/>
            <rFont val="宋体"/>
            <charset val="134"/>
          </rPr>
          <t>MuQun:</t>
        </r>
        <r>
          <rPr>
            <sz val="9"/>
            <rFont val="宋体"/>
            <charset val="134"/>
          </rPr>
          <t xml:space="preserve">
系统原因，无法新增
本人要求不补缴
1月新增</t>
        </r>
      </text>
    </comment>
    <comment ref="J350" authorId="0">
      <text>
        <r>
          <rPr>
            <b/>
            <sz val="9"/>
            <rFont val="宋体"/>
            <charset val="134"/>
          </rPr>
          <t>MuQun:</t>
        </r>
        <r>
          <rPr>
            <sz val="9"/>
            <rFont val="宋体"/>
            <charset val="134"/>
          </rPr>
          <t xml:space="preserve">
系统原因，无法新增
需补交</t>
        </r>
      </text>
    </comment>
  </commentList>
</comments>
</file>

<file path=xl/comments5.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72" authorId="0">
      <text>
        <r>
          <rPr>
            <b/>
            <sz val="9"/>
            <rFont val="宋体"/>
            <charset val="134"/>
          </rPr>
          <t>MuQun:</t>
        </r>
        <r>
          <rPr>
            <sz val="9"/>
            <rFont val="宋体"/>
            <charset val="134"/>
          </rPr>
          <t xml:space="preserve">
天津转移</t>
        </r>
      </text>
    </comment>
    <comment ref="I73" authorId="0">
      <text>
        <r>
          <rPr>
            <b/>
            <sz val="9"/>
            <rFont val="宋体"/>
            <charset val="134"/>
          </rPr>
          <t>MuQun:</t>
        </r>
        <r>
          <rPr>
            <sz val="9"/>
            <rFont val="宋体"/>
            <charset val="134"/>
          </rPr>
          <t xml:space="preserve">
天津转移</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F154" authorId="0">
      <text>
        <r>
          <rPr>
            <b/>
            <sz val="9"/>
            <rFont val="宋体"/>
            <charset val="134"/>
          </rPr>
          <t>MuQun:</t>
        </r>
        <r>
          <rPr>
            <sz val="9"/>
            <rFont val="宋体"/>
            <charset val="134"/>
          </rPr>
          <t xml:space="preserve">
系统原因无法补缴</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F264" authorId="0">
      <text>
        <r>
          <rPr>
            <b/>
            <sz val="9"/>
            <rFont val="宋体"/>
            <charset val="134"/>
          </rPr>
          <t>MuQun:</t>
        </r>
        <r>
          <rPr>
            <sz val="9"/>
            <rFont val="宋体"/>
            <charset val="134"/>
          </rPr>
          <t xml:space="preserve">
系统原因无法补缴</t>
        </r>
      </text>
    </comment>
    <comment ref="I264" authorId="0">
      <text>
        <r>
          <rPr>
            <b/>
            <sz val="9"/>
            <rFont val="宋体"/>
            <charset val="134"/>
          </rPr>
          <t>MuQun:</t>
        </r>
        <r>
          <rPr>
            <sz val="9"/>
            <rFont val="宋体"/>
            <charset val="134"/>
          </rPr>
          <t xml:space="preserve">
自愿放弃</t>
        </r>
      </text>
    </comment>
    <comment ref="F265" authorId="0">
      <text>
        <r>
          <rPr>
            <b/>
            <sz val="9"/>
            <rFont val="宋体"/>
            <charset val="134"/>
          </rPr>
          <t>MuQun:</t>
        </r>
        <r>
          <rPr>
            <sz val="9"/>
            <rFont val="宋体"/>
            <charset val="134"/>
          </rPr>
          <t xml:space="preserve">
系统原因无法补缴</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F290" authorId="0">
      <text>
        <r>
          <rPr>
            <b/>
            <sz val="9"/>
            <rFont val="宋体"/>
            <charset val="134"/>
          </rPr>
          <t>MuQun:</t>
        </r>
        <r>
          <rPr>
            <sz val="9"/>
            <rFont val="宋体"/>
            <charset val="134"/>
          </rPr>
          <t xml:space="preserve">
系统原因无法补缴</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F309" authorId="0">
      <text>
        <r>
          <rPr>
            <b/>
            <sz val="9"/>
            <rFont val="宋体"/>
            <charset val="134"/>
          </rPr>
          <t>MuQun:</t>
        </r>
        <r>
          <rPr>
            <sz val="9"/>
            <rFont val="宋体"/>
            <charset val="134"/>
          </rPr>
          <t xml:space="preserve">
系统原因无法补缴</t>
        </r>
      </text>
    </comment>
    <comment ref="F314" authorId="0">
      <text>
        <r>
          <rPr>
            <b/>
            <sz val="9"/>
            <rFont val="宋体"/>
            <charset val="134"/>
          </rPr>
          <t>MuQun:</t>
        </r>
        <r>
          <rPr>
            <sz val="9"/>
            <rFont val="宋体"/>
            <charset val="134"/>
          </rPr>
          <t xml:space="preserve">
系统原因无法补缴</t>
        </r>
      </text>
    </comment>
    <comment ref="F317" authorId="0">
      <text>
        <r>
          <rPr>
            <b/>
            <sz val="9"/>
            <rFont val="宋体"/>
            <charset val="134"/>
          </rPr>
          <t>MuQun:</t>
        </r>
        <r>
          <rPr>
            <sz val="9"/>
            <rFont val="宋体"/>
            <charset val="134"/>
          </rPr>
          <t xml:space="preserve">
系统原因无法补缴</t>
        </r>
      </text>
    </comment>
    <comment ref="F318" authorId="0">
      <text>
        <r>
          <rPr>
            <b/>
            <sz val="9"/>
            <rFont val="宋体"/>
            <charset val="134"/>
          </rPr>
          <t>MuQun:</t>
        </r>
        <r>
          <rPr>
            <sz val="9"/>
            <rFont val="宋体"/>
            <charset val="134"/>
          </rPr>
          <t xml:space="preserve">
系统原因无法补缴</t>
        </r>
      </text>
    </comment>
    <comment ref="F322" authorId="0">
      <text>
        <r>
          <rPr>
            <b/>
            <sz val="9"/>
            <rFont val="宋体"/>
            <charset val="134"/>
          </rPr>
          <t>MuQun:</t>
        </r>
        <r>
          <rPr>
            <sz val="9"/>
            <rFont val="宋体"/>
            <charset val="134"/>
          </rPr>
          <t xml:space="preserve">
系统原因无法补缴</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F329" authorId="0">
      <text>
        <r>
          <rPr>
            <b/>
            <sz val="9"/>
            <rFont val="宋体"/>
            <charset val="134"/>
          </rPr>
          <t>MuQun:</t>
        </r>
        <r>
          <rPr>
            <sz val="9"/>
            <rFont val="宋体"/>
            <charset val="134"/>
          </rPr>
          <t xml:space="preserve">
系统原因无法补缴</t>
        </r>
      </text>
    </comment>
    <comment ref="F337" authorId="0">
      <text>
        <r>
          <rPr>
            <b/>
            <sz val="9"/>
            <rFont val="宋体"/>
            <charset val="134"/>
          </rPr>
          <t>MuQun:</t>
        </r>
        <r>
          <rPr>
            <sz val="9"/>
            <rFont val="宋体"/>
            <charset val="134"/>
          </rPr>
          <t xml:space="preserve">
系统原因无法补缴</t>
        </r>
      </text>
    </comment>
    <comment ref="F347" authorId="0">
      <text>
        <r>
          <rPr>
            <b/>
            <sz val="9"/>
            <rFont val="宋体"/>
            <charset val="134"/>
          </rPr>
          <t>MuQun:</t>
        </r>
        <r>
          <rPr>
            <sz val="9"/>
            <rFont val="宋体"/>
            <charset val="134"/>
          </rPr>
          <t xml:space="preserve">
系统原因无法补缴</t>
        </r>
      </text>
    </comment>
    <comment ref="I363" authorId="0">
      <text>
        <r>
          <rPr>
            <b/>
            <sz val="9"/>
            <rFont val="宋体"/>
            <charset val="134"/>
          </rPr>
          <t>MuQun:</t>
        </r>
        <r>
          <rPr>
            <sz val="9"/>
            <rFont val="宋体"/>
            <charset val="134"/>
          </rPr>
          <t xml:space="preserve">
自愿放弃</t>
        </r>
      </text>
    </comment>
    <comment ref="F364" authorId="0">
      <text>
        <r>
          <rPr>
            <b/>
            <sz val="9"/>
            <rFont val="宋体"/>
            <charset val="134"/>
          </rPr>
          <t>MuQun:</t>
        </r>
        <r>
          <rPr>
            <sz val="9"/>
            <rFont val="宋体"/>
            <charset val="134"/>
          </rPr>
          <t xml:space="preserve">
系统原因无法补缴</t>
        </r>
      </text>
    </comment>
    <comment ref="F368" authorId="0">
      <text>
        <r>
          <rPr>
            <b/>
            <sz val="9"/>
            <rFont val="宋体"/>
            <charset val="134"/>
          </rPr>
          <t>MuQun:</t>
        </r>
        <r>
          <rPr>
            <sz val="9"/>
            <rFont val="宋体"/>
            <charset val="134"/>
          </rPr>
          <t xml:space="preserve">
系统原因无法补缴</t>
        </r>
      </text>
    </comment>
    <comment ref="F371" authorId="0">
      <text>
        <r>
          <rPr>
            <b/>
            <sz val="9"/>
            <rFont val="宋体"/>
            <charset val="134"/>
          </rPr>
          <t>MuQun:</t>
        </r>
        <r>
          <rPr>
            <sz val="9"/>
            <rFont val="宋体"/>
            <charset val="134"/>
          </rPr>
          <t xml:space="preserve">
系统原因无法补缴</t>
        </r>
      </text>
    </comment>
    <comment ref="F372" authorId="0">
      <text>
        <r>
          <rPr>
            <b/>
            <sz val="9"/>
            <rFont val="宋体"/>
            <charset val="134"/>
          </rPr>
          <t>MuQun:</t>
        </r>
        <r>
          <rPr>
            <sz val="9"/>
            <rFont val="宋体"/>
            <charset val="134"/>
          </rPr>
          <t xml:space="preserve">
系统原因无法补缴</t>
        </r>
      </text>
    </comment>
    <comment ref="I377" authorId="0">
      <text>
        <r>
          <rPr>
            <b/>
            <sz val="9"/>
            <rFont val="宋体"/>
            <charset val="134"/>
          </rPr>
          <t>MuQun:自愿放弃</t>
        </r>
      </text>
    </comment>
    <comment ref="F381" authorId="0">
      <text>
        <r>
          <rPr>
            <b/>
            <sz val="9"/>
            <rFont val="宋体"/>
            <charset val="134"/>
          </rPr>
          <t>MuQun:</t>
        </r>
        <r>
          <rPr>
            <sz val="9"/>
            <rFont val="宋体"/>
            <charset val="134"/>
          </rPr>
          <t xml:space="preserve">
系统原因无法补缴</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F414" authorId="0">
      <text>
        <r>
          <rPr>
            <b/>
            <sz val="9"/>
            <rFont val="宋体"/>
            <charset val="134"/>
          </rPr>
          <t>MuQun:</t>
        </r>
        <r>
          <rPr>
            <sz val="9"/>
            <rFont val="宋体"/>
            <charset val="134"/>
          </rPr>
          <t xml:space="preserve">
系统原因无法补缴</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F435" authorId="0">
      <text>
        <r>
          <rPr>
            <b/>
            <sz val="9"/>
            <rFont val="宋体"/>
            <charset val="134"/>
          </rPr>
          <t>MuQun:</t>
        </r>
        <r>
          <rPr>
            <sz val="9"/>
            <rFont val="宋体"/>
            <charset val="134"/>
          </rPr>
          <t xml:space="preserve">
系统原因无法补缴</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6.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I313" authorId="0">
      <text>
        <r>
          <rPr>
            <b/>
            <sz val="9"/>
            <rFont val="宋体"/>
            <charset val="134"/>
          </rPr>
          <t>MuQun:</t>
        </r>
        <r>
          <rPr>
            <sz val="9"/>
            <rFont val="宋体"/>
            <charset val="134"/>
          </rPr>
          <t xml:space="preserve">
自愿放弃</t>
        </r>
      </text>
    </comment>
    <comment ref="I314" authorId="0">
      <text>
        <r>
          <rPr>
            <b/>
            <sz val="9"/>
            <rFont val="宋体"/>
            <charset val="134"/>
          </rPr>
          <t>MuQun:</t>
        </r>
        <r>
          <rPr>
            <sz val="9"/>
            <rFont val="宋体"/>
            <charset val="134"/>
          </rPr>
          <t xml:space="preserve">
元元：此人为模具维修岗位，7月公积金调整为3180</t>
        </r>
      </text>
    </comment>
    <comment ref="I351" authorId="0">
      <text>
        <r>
          <rPr>
            <b/>
            <sz val="9"/>
            <rFont val="宋体"/>
            <charset val="134"/>
          </rPr>
          <t>MuQun:</t>
        </r>
        <r>
          <rPr>
            <sz val="9"/>
            <rFont val="宋体"/>
            <charset val="134"/>
          </rPr>
          <t xml:space="preserve">
自愿放弃</t>
        </r>
      </text>
    </comment>
    <comment ref="I361" authorId="0">
      <text>
        <r>
          <rPr>
            <b/>
            <sz val="9"/>
            <rFont val="宋体"/>
            <charset val="134"/>
          </rPr>
          <t>MuQun:自愿放弃</t>
        </r>
      </text>
    </comment>
    <comment ref="F364" authorId="0">
      <text>
        <r>
          <rPr>
            <b/>
            <sz val="9"/>
            <rFont val="宋体"/>
            <charset val="134"/>
          </rPr>
          <t>MuQun:</t>
        </r>
        <r>
          <rPr>
            <sz val="9"/>
            <rFont val="宋体"/>
            <charset val="134"/>
          </rPr>
          <t xml:space="preserve">
2月离职</t>
        </r>
      </text>
    </comment>
    <comment ref="F365" authorId="0">
      <text>
        <r>
          <rPr>
            <b/>
            <sz val="9"/>
            <rFont val="宋体"/>
            <charset val="134"/>
          </rPr>
          <t>MuQun:</t>
        </r>
        <r>
          <rPr>
            <sz val="9"/>
            <rFont val="宋体"/>
            <charset val="134"/>
          </rPr>
          <t xml:space="preserve">
2月离职</t>
        </r>
      </text>
    </comment>
    <comment ref="F366" authorId="0">
      <text>
        <r>
          <rPr>
            <b/>
            <sz val="9"/>
            <rFont val="宋体"/>
            <charset val="134"/>
          </rPr>
          <t>MuQun:</t>
        </r>
        <r>
          <rPr>
            <sz val="9"/>
            <rFont val="宋体"/>
            <charset val="134"/>
          </rPr>
          <t xml:space="preserve">
系统原因，无法新增
本人要求不补缴
1月新增</t>
        </r>
      </text>
    </comment>
    <comment ref="F369" authorId="0">
      <text>
        <r>
          <rPr>
            <b/>
            <sz val="9"/>
            <rFont val="宋体"/>
            <charset val="134"/>
          </rPr>
          <t>MuQun:</t>
        </r>
        <r>
          <rPr>
            <sz val="9"/>
            <rFont val="宋体"/>
            <charset val="134"/>
          </rPr>
          <t xml:space="preserve">
系统原因，无法新增
需补交,1月新增</t>
        </r>
      </text>
    </comment>
    <comment ref="I380" authorId="0">
      <text>
        <r>
          <rPr>
            <b/>
            <sz val="9"/>
            <rFont val="宋体"/>
            <charset val="134"/>
          </rPr>
          <t>MuQun:12月开始缴纳</t>
        </r>
      </text>
    </comment>
    <comment ref="I381" authorId="0">
      <text>
        <r>
          <rPr>
            <b/>
            <sz val="9"/>
            <rFont val="宋体"/>
            <charset val="134"/>
          </rPr>
          <t>MuQun:自愿放弃</t>
        </r>
      </text>
    </comment>
    <comment ref="F383" authorId="0">
      <text>
        <r>
          <rPr>
            <b/>
            <sz val="9"/>
            <rFont val="宋体"/>
            <charset val="134"/>
          </rPr>
          <t>MuQun:</t>
        </r>
        <r>
          <rPr>
            <sz val="9"/>
            <rFont val="宋体"/>
            <charset val="134"/>
          </rPr>
          <t xml:space="preserve">
2月离职</t>
        </r>
      </text>
    </comment>
    <comment ref="I383" authorId="0">
      <text>
        <r>
          <rPr>
            <b/>
            <sz val="9"/>
            <rFont val="宋体"/>
            <charset val="134"/>
          </rPr>
          <t>MuQun:自愿放弃</t>
        </r>
      </text>
    </comment>
    <comment ref="I386" authorId="0">
      <text>
        <r>
          <rPr>
            <b/>
            <sz val="9"/>
            <rFont val="宋体"/>
            <charset val="134"/>
          </rPr>
          <t>MuQun:</t>
        </r>
        <r>
          <rPr>
            <sz val="9"/>
            <rFont val="宋体"/>
            <charset val="134"/>
          </rPr>
          <t xml:space="preserve">
9月学生转正式</t>
        </r>
      </text>
    </comment>
    <comment ref="I397" authorId="0">
      <text>
        <r>
          <rPr>
            <b/>
            <sz val="9"/>
            <rFont val="宋体"/>
            <charset val="134"/>
          </rPr>
          <t>MuQun:</t>
        </r>
        <r>
          <rPr>
            <sz val="9"/>
            <rFont val="宋体"/>
            <charset val="134"/>
          </rPr>
          <t xml:space="preserve">
自愿放弃</t>
        </r>
      </text>
    </comment>
    <comment ref="F409" authorId="0">
      <text>
        <r>
          <rPr>
            <b/>
            <sz val="9"/>
            <rFont val="宋体"/>
            <charset val="134"/>
          </rPr>
          <t>MuQun:</t>
        </r>
        <r>
          <rPr>
            <sz val="9"/>
            <rFont val="宋体"/>
            <charset val="134"/>
          </rPr>
          <t xml:space="preserve">
个人已在保定参保灵活就业，2023年2月新参
个人原因无法办理停保，无法新参</t>
        </r>
      </text>
    </comment>
    <comment ref="G409" authorId="0">
      <text>
        <r>
          <rPr>
            <b/>
            <sz val="9"/>
            <rFont val="宋体"/>
            <charset val="134"/>
          </rPr>
          <t>MuQun:</t>
        </r>
        <r>
          <rPr>
            <sz val="9"/>
            <rFont val="宋体"/>
            <charset val="134"/>
          </rPr>
          <t xml:space="preserve">
个人已缴纳2022年度医保，2023年参保
</t>
        </r>
      </text>
    </comment>
    <comment ref="H409" authorId="0">
      <text>
        <r>
          <rPr>
            <b/>
            <sz val="9"/>
            <rFont val="宋体"/>
            <charset val="134"/>
          </rPr>
          <t>MuQun:</t>
        </r>
        <r>
          <rPr>
            <sz val="9"/>
            <rFont val="宋体"/>
            <charset val="134"/>
          </rPr>
          <t xml:space="preserve">
个人已缴纳2022年度医保，2023年参保
</t>
        </r>
      </text>
    </comment>
    <comment ref="F411" authorId="0">
      <text>
        <r>
          <rPr>
            <b/>
            <sz val="9"/>
            <rFont val="宋体"/>
            <charset val="134"/>
          </rPr>
          <t>MuQun:</t>
        </r>
        <r>
          <rPr>
            <sz val="9"/>
            <rFont val="宋体"/>
            <charset val="134"/>
          </rPr>
          <t xml:space="preserve">
原单位为办停，11月参保</t>
        </r>
      </text>
    </comment>
    <comment ref="H411" authorId="0">
      <text>
        <r>
          <rPr>
            <b/>
            <sz val="9"/>
            <rFont val="宋体"/>
            <charset val="134"/>
          </rPr>
          <t>MuQun:</t>
        </r>
        <r>
          <rPr>
            <sz val="9"/>
            <rFont val="宋体"/>
            <charset val="134"/>
          </rPr>
          <t xml:space="preserve">
原单位为办停，11月参保
</t>
        </r>
      </text>
    </comment>
    <comment ref="F412" authorId="0">
      <text>
        <r>
          <rPr>
            <b/>
            <sz val="9"/>
            <rFont val="宋体"/>
            <charset val="134"/>
          </rPr>
          <t>MuQun:</t>
        </r>
        <r>
          <rPr>
            <sz val="9"/>
            <rFont val="宋体"/>
            <charset val="134"/>
          </rPr>
          <t xml:space="preserve">
原单位为办停，11月参保</t>
        </r>
      </text>
    </comment>
    <comment ref="I413" authorId="0">
      <text>
        <r>
          <rPr>
            <b/>
            <sz val="9"/>
            <rFont val="宋体"/>
            <charset val="134"/>
          </rPr>
          <t>MuQun:</t>
        </r>
        <r>
          <rPr>
            <sz val="9"/>
            <rFont val="宋体"/>
            <charset val="134"/>
          </rPr>
          <t xml:space="preserve">
自愿放弃</t>
        </r>
      </text>
    </comment>
    <comment ref="F415" authorId="0">
      <text>
        <r>
          <rPr>
            <b/>
            <sz val="9"/>
            <rFont val="宋体"/>
            <charset val="134"/>
          </rPr>
          <t>MuQun:</t>
        </r>
        <r>
          <rPr>
            <sz val="9"/>
            <rFont val="宋体"/>
            <charset val="134"/>
          </rPr>
          <t xml:space="preserve">
原单位为办停，11月参保</t>
        </r>
      </text>
    </comment>
    <comment ref="H415" authorId="0">
      <text>
        <r>
          <rPr>
            <b/>
            <sz val="9"/>
            <rFont val="宋体"/>
            <charset val="134"/>
          </rPr>
          <t>MuQun:</t>
        </r>
        <r>
          <rPr>
            <sz val="9"/>
            <rFont val="宋体"/>
            <charset val="134"/>
          </rPr>
          <t xml:space="preserve">
原单位为办停，11月参保</t>
        </r>
      </text>
    </comment>
    <comment ref="F417" authorId="0">
      <text>
        <r>
          <rPr>
            <b/>
            <sz val="9"/>
            <rFont val="宋体"/>
            <charset val="134"/>
          </rPr>
          <t>MuQun:</t>
        </r>
        <r>
          <rPr>
            <sz val="9"/>
            <rFont val="宋体"/>
            <charset val="134"/>
          </rPr>
          <t xml:space="preserve">
2月离职</t>
        </r>
      </text>
    </comment>
    <comment ref="I418" authorId="0">
      <text>
        <r>
          <rPr>
            <b/>
            <sz val="9"/>
            <rFont val="宋体"/>
            <charset val="134"/>
          </rPr>
          <t>MuQun:</t>
        </r>
        <r>
          <rPr>
            <sz val="9"/>
            <rFont val="宋体"/>
            <charset val="134"/>
          </rPr>
          <t xml:space="preserve">
自愿放弃</t>
        </r>
      </text>
    </comment>
    <comment ref="I420" authorId="0">
      <text>
        <r>
          <rPr>
            <b/>
            <sz val="9"/>
            <rFont val="宋体"/>
            <charset val="134"/>
          </rPr>
          <t>MuQun:</t>
        </r>
        <r>
          <rPr>
            <sz val="9"/>
            <rFont val="宋体"/>
            <charset val="134"/>
          </rPr>
          <t xml:space="preserve">
自愿放弃</t>
        </r>
      </text>
    </comment>
    <comment ref="F421" authorId="0">
      <text>
        <r>
          <rPr>
            <b/>
            <sz val="9"/>
            <rFont val="宋体"/>
            <charset val="134"/>
          </rPr>
          <t>MuQun:</t>
        </r>
        <r>
          <rPr>
            <sz val="9"/>
            <rFont val="宋体"/>
            <charset val="134"/>
          </rPr>
          <t xml:space="preserve">
2月离职</t>
        </r>
      </text>
    </comment>
    <comment ref="I422" authorId="0">
      <text>
        <r>
          <rPr>
            <b/>
            <sz val="9"/>
            <rFont val="宋体"/>
            <charset val="134"/>
          </rPr>
          <t>MuQun:残疾人，不缴纳</t>
        </r>
      </text>
    </comment>
    <comment ref="I423" authorId="0">
      <text>
        <r>
          <rPr>
            <b/>
            <sz val="9"/>
            <rFont val="宋体"/>
            <charset val="134"/>
          </rPr>
          <t>MuQun:残疾人，不缴纳</t>
        </r>
      </text>
    </comment>
    <comment ref="I424" authorId="0">
      <text>
        <r>
          <rPr>
            <b/>
            <sz val="9"/>
            <rFont val="宋体"/>
            <charset val="134"/>
          </rPr>
          <t>MuQun:残疾人，不缴纳</t>
        </r>
      </text>
    </comment>
    <comment ref="I425" authorId="0">
      <text>
        <r>
          <rPr>
            <b/>
            <sz val="9"/>
            <rFont val="宋体"/>
            <charset val="134"/>
          </rPr>
          <t>MuQun:残疾人，不缴纳</t>
        </r>
      </text>
    </comment>
    <comment ref="F448" authorId="0">
      <text>
        <r>
          <rPr>
            <b/>
            <sz val="9"/>
            <rFont val="宋体"/>
            <charset val="134"/>
          </rPr>
          <t>MuQun:</t>
        </r>
        <r>
          <rPr>
            <sz val="9"/>
            <rFont val="宋体"/>
            <charset val="134"/>
          </rPr>
          <t xml:space="preserve">
1月离职</t>
        </r>
      </text>
    </comment>
    <comment ref="G448" authorId="0">
      <text>
        <r>
          <rPr>
            <b/>
            <sz val="9"/>
            <rFont val="宋体"/>
            <charset val="134"/>
          </rPr>
          <t>MuQun:</t>
        </r>
        <r>
          <rPr>
            <sz val="9"/>
            <rFont val="宋体"/>
            <charset val="134"/>
          </rPr>
          <t xml:space="preserve">
个人已缴纳2022年度医保，2023年参保</t>
        </r>
      </text>
    </comment>
    <comment ref="H448" authorId="0">
      <text>
        <r>
          <rPr>
            <b/>
            <sz val="9"/>
            <rFont val="宋体"/>
            <charset val="134"/>
          </rPr>
          <t>MuQun:</t>
        </r>
        <r>
          <rPr>
            <sz val="9"/>
            <rFont val="宋体"/>
            <charset val="134"/>
          </rPr>
          <t xml:space="preserve">
1月离职</t>
        </r>
      </text>
    </comment>
    <comment ref="I448" authorId="0">
      <text>
        <r>
          <rPr>
            <b/>
            <sz val="9"/>
            <rFont val="宋体"/>
            <charset val="134"/>
          </rPr>
          <t>MuQun:</t>
        </r>
        <r>
          <rPr>
            <sz val="9"/>
            <rFont val="宋体"/>
            <charset val="134"/>
          </rPr>
          <t xml:space="preserve">
1月离职</t>
        </r>
      </text>
    </comment>
    <comment ref="F449" authorId="0">
      <text>
        <r>
          <rPr>
            <b/>
            <sz val="9"/>
            <rFont val="宋体"/>
            <charset val="134"/>
          </rPr>
          <t>MuQun:</t>
        </r>
        <r>
          <rPr>
            <sz val="9"/>
            <rFont val="宋体"/>
            <charset val="134"/>
          </rPr>
          <t xml:space="preserve">
1月离职</t>
        </r>
      </text>
    </comment>
    <comment ref="G449" authorId="0">
      <text>
        <r>
          <rPr>
            <b/>
            <sz val="9"/>
            <rFont val="宋体"/>
            <charset val="134"/>
          </rPr>
          <t>MuQun:</t>
        </r>
        <r>
          <rPr>
            <sz val="9"/>
            <rFont val="宋体"/>
            <charset val="134"/>
          </rPr>
          <t xml:space="preserve">
1月离职</t>
        </r>
      </text>
    </comment>
    <comment ref="H449" authorId="0">
      <text>
        <r>
          <rPr>
            <b/>
            <sz val="9"/>
            <rFont val="宋体"/>
            <charset val="134"/>
          </rPr>
          <t>MuQun:</t>
        </r>
        <r>
          <rPr>
            <sz val="9"/>
            <rFont val="宋体"/>
            <charset val="134"/>
          </rPr>
          <t xml:space="preserve">
1月离职</t>
        </r>
      </text>
    </comment>
    <comment ref="I449" authorId="0">
      <text>
        <r>
          <rPr>
            <b/>
            <sz val="9"/>
            <rFont val="宋体"/>
            <charset val="134"/>
          </rPr>
          <t>MuQun:</t>
        </r>
        <r>
          <rPr>
            <sz val="9"/>
            <rFont val="宋体"/>
            <charset val="134"/>
          </rPr>
          <t xml:space="preserve">
1月离职</t>
        </r>
      </text>
    </comment>
    <comment ref="I450" authorId="0">
      <text>
        <r>
          <rPr>
            <b/>
            <sz val="9"/>
            <rFont val="宋体"/>
            <charset val="134"/>
          </rPr>
          <t>MuQun:</t>
        </r>
        <r>
          <rPr>
            <sz val="9"/>
            <rFont val="宋体"/>
            <charset val="134"/>
          </rPr>
          <t xml:space="preserve">
自愿放弃</t>
        </r>
      </text>
    </comment>
    <comment ref="I452" authorId="0">
      <text>
        <r>
          <rPr>
            <b/>
            <sz val="9"/>
            <rFont val="宋体"/>
            <charset val="134"/>
          </rPr>
          <t>MuQun:</t>
        </r>
        <r>
          <rPr>
            <sz val="9"/>
            <rFont val="宋体"/>
            <charset val="134"/>
          </rPr>
          <t xml:space="preserve">
因原单位无法办理转移，暂不缴纳</t>
        </r>
      </text>
    </comment>
    <comment ref="I453" authorId="0">
      <text>
        <r>
          <rPr>
            <b/>
            <sz val="9"/>
            <rFont val="宋体"/>
            <charset val="134"/>
          </rPr>
          <t>MuQun:</t>
        </r>
        <r>
          <rPr>
            <sz val="9"/>
            <rFont val="宋体"/>
            <charset val="134"/>
          </rPr>
          <t xml:space="preserve">
自愿放弃</t>
        </r>
      </text>
    </comment>
    <comment ref="I454" authorId="0">
      <text>
        <r>
          <rPr>
            <sz val="9"/>
            <rFont val="宋体"/>
            <charset val="134"/>
          </rPr>
          <t>自愿放弃</t>
        </r>
      </text>
    </comment>
    <comment ref="I467" authorId="0">
      <text>
        <r>
          <rPr>
            <b/>
            <sz val="9"/>
            <rFont val="宋体"/>
            <charset val="134"/>
          </rPr>
          <t>MuQun:</t>
        </r>
        <r>
          <rPr>
            <sz val="9"/>
            <rFont val="宋体"/>
            <charset val="134"/>
          </rPr>
          <t xml:space="preserve">
自愿放弃</t>
        </r>
      </text>
    </comment>
    <comment ref="I471" authorId="0">
      <text>
        <r>
          <rPr>
            <b/>
            <sz val="9"/>
            <rFont val="宋体"/>
            <charset val="134"/>
          </rPr>
          <t>MuQun:自愿放弃</t>
        </r>
      </text>
    </comment>
  </commentList>
</comments>
</file>

<file path=xl/comments7.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F214" authorId="0">
      <text>
        <r>
          <rPr>
            <b/>
            <sz val="9"/>
            <rFont val="宋体"/>
            <charset val="134"/>
          </rPr>
          <t>MuQun:</t>
        </r>
        <r>
          <rPr>
            <sz val="9"/>
            <rFont val="宋体"/>
            <charset val="134"/>
          </rPr>
          <t xml:space="preserve">
3月离职</t>
        </r>
      </text>
    </comment>
    <comment ref="G214" authorId="0">
      <text>
        <r>
          <rPr>
            <b/>
            <sz val="9"/>
            <rFont val="宋体"/>
            <charset val="134"/>
          </rPr>
          <t>MuQun:</t>
        </r>
        <r>
          <rPr>
            <sz val="9"/>
            <rFont val="宋体"/>
            <charset val="134"/>
          </rPr>
          <t xml:space="preserve">
3月离职</t>
        </r>
      </text>
    </comment>
    <comment ref="H214" authorId="0">
      <text>
        <r>
          <rPr>
            <b/>
            <sz val="9"/>
            <rFont val="宋体"/>
            <charset val="134"/>
          </rPr>
          <t>MuQun:</t>
        </r>
        <r>
          <rPr>
            <sz val="9"/>
            <rFont val="宋体"/>
            <charset val="134"/>
          </rPr>
          <t xml:space="preserve">
3月离职</t>
        </r>
      </text>
    </comment>
    <comment ref="I214" authorId="0">
      <text>
        <r>
          <rPr>
            <b/>
            <sz val="9"/>
            <rFont val="宋体"/>
            <charset val="134"/>
          </rPr>
          <t>MuQun:</t>
        </r>
        <r>
          <rPr>
            <sz val="9"/>
            <rFont val="宋体"/>
            <charset val="134"/>
          </rPr>
          <t xml:space="preserve">
3月离职</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F311" authorId="0">
      <text>
        <r>
          <rPr>
            <b/>
            <sz val="9"/>
            <rFont val="宋体"/>
            <charset val="134"/>
          </rPr>
          <t>MuQun:</t>
        </r>
        <r>
          <rPr>
            <sz val="9"/>
            <rFont val="宋体"/>
            <charset val="134"/>
          </rPr>
          <t xml:space="preserve">
3月离职</t>
        </r>
      </text>
    </comment>
    <comment ref="G311" authorId="0">
      <text>
        <r>
          <rPr>
            <b/>
            <sz val="9"/>
            <rFont val="宋体"/>
            <charset val="134"/>
          </rPr>
          <t>MuQun:</t>
        </r>
        <r>
          <rPr>
            <sz val="9"/>
            <rFont val="宋体"/>
            <charset val="134"/>
          </rPr>
          <t xml:space="preserve">
3月离职</t>
        </r>
      </text>
    </comment>
    <comment ref="H311" authorId="0">
      <text>
        <r>
          <rPr>
            <b/>
            <sz val="9"/>
            <rFont val="宋体"/>
            <charset val="134"/>
          </rPr>
          <t>MuQun:</t>
        </r>
        <r>
          <rPr>
            <sz val="9"/>
            <rFont val="宋体"/>
            <charset val="134"/>
          </rPr>
          <t xml:space="preserve">
3月离职</t>
        </r>
      </text>
    </comment>
    <comment ref="I311" authorId="0">
      <text>
        <r>
          <rPr>
            <b/>
            <sz val="9"/>
            <rFont val="宋体"/>
            <charset val="134"/>
          </rPr>
          <t>MuQun:</t>
        </r>
        <r>
          <rPr>
            <sz val="9"/>
            <rFont val="宋体"/>
            <charset val="134"/>
          </rPr>
          <t xml:space="preserve">
3月离职</t>
        </r>
      </text>
    </comment>
    <comment ref="F313" authorId="0">
      <text>
        <r>
          <rPr>
            <b/>
            <sz val="9"/>
            <rFont val="宋体"/>
            <charset val="134"/>
          </rPr>
          <t>MuQun:</t>
        </r>
        <r>
          <rPr>
            <sz val="9"/>
            <rFont val="宋体"/>
            <charset val="134"/>
          </rPr>
          <t xml:space="preserve">
3月离职</t>
        </r>
      </text>
    </comment>
    <comment ref="G313" authorId="0">
      <text>
        <r>
          <rPr>
            <b/>
            <sz val="9"/>
            <rFont val="宋体"/>
            <charset val="134"/>
          </rPr>
          <t>MuQun:</t>
        </r>
        <r>
          <rPr>
            <sz val="9"/>
            <rFont val="宋体"/>
            <charset val="134"/>
          </rPr>
          <t xml:space="preserve">
3月离职</t>
        </r>
      </text>
    </comment>
    <comment ref="H313" authorId="0">
      <text>
        <r>
          <rPr>
            <b/>
            <sz val="9"/>
            <rFont val="宋体"/>
            <charset val="134"/>
          </rPr>
          <t>MuQun:</t>
        </r>
        <r>
          <rPr>
            <sz val="9"/>
            <rFont val="宋体"/>
            <charset val="134"/>
          </rPr>
          <t xml:space="preserve">
3月离职</t>
        </r>
      </text>
    </comment>
    <comment ref="I313" authorId="0">
      <text>
        <r>
          <rPr>
            <b/>
            <sz val="9"/>
            <rFont val="宋体"/>
            <charset val="134"/>
          </rPr>
          <t>MuQun:</t>
        </r>
        <r>
          <rPr>
            <sz val="9"/>
            <rFont val="宋体"/>
            <charset val="134"/>
          </rPr>
          <t xml:space="preserve">
3月离职</t>
        </r>
      </text>
    </comment>
    <comment ref="F330" authorId="0">
      <text>
        <r>
          <rPr>
            <b/>
            <sz val="9"/>
            <rFont val="宋体"/>
            <charset val="134"/>
          </rPr>
          <t>MuQun:</t>
        </r>
        <r>
          <rPr>
            <sz val="9"/>
            <rFont val="宋体"/>
            <charset val="134"/>
          </rPr>
          <t xml:space="preserve">
3月离职</t>
        </r>
      </text>
    </comment>
    <comment ref="G330" authorId="0">
      <text>
        <r>
          <rPr>
            <b/>
            <sz val="9"/>
            <rFont val="宋体"/>
            <charset val="134"/>
          </rPr>
          <t>MuQun:</t>
        </r>
        <r>
          <rPr>
            <sz val="9"/>
            <rFont val="宋体"/>
            <charset val="134"/>
          </rPr>
          <t xml:space="preserve">
3月离职</t>
        </r>
      </text>
    </comment>
    <comment ref="H330" authorId="0">
      <text>
        <r>
          <rPr>
            <b/>
            <sz val="9"/>
            <rFont val="宋体"/>
            <charset val="134"/>
          </rPr>
          <t>MuQun:</t>
        </r>
        <r>
          <rPr>
            <sz val="9"/>
            <rFont val="宋体"/>
            <charset val="134"/>
          </rPr>
          <t xml:space="preserve">
3月离职</t>
        </r>
      </text>
    </comment>
    <comment ref="I330" authorId="0">
      <text>
        <r>
          <rPr>
            <b/>
            <sz val="9"/>
            <rFont val="宋体"/>
            <charset val="134"/>
          </rPr>
          <t>MuQun:</t>
        </r>
        <r>
          <rPr>
            <sz val="9"/>
            <rFont val="宋体"/>
            <charset val="134"/>
          </rPr>
          <t xml:space="preserve">
3月离职</t>
        </r>
      </text>
    </comment>
    <comment ref="I350" authorId="0">
      <text>
        <r>
          <rPr>
            <b/>
            <sz val="9"/>
            <rFont val="宋体"/>
            <charset val="134"/>
          </rPr>
          <t>MuQun:</t>
        </r>
        <r>
          <rPr>
            <sz val="9"/>
            <rFont val="宋体"/>
            <charset val="134"/>
          </rPr>
          <t xml:space="preserve">
自愿放弃</t>
        </r>
      </text>
    </comment>
    <comment ref="F351" authorId="0">
      <text>
        <r>
          <rPr>
            <b/>
            <sz val="9"/>
            <rFont val="宋体"/>
            <charset val="134"/>
          </rPr>
          <t>MuQun:</t>
        </r>
        <r>
          <rPr>
            <sz val="9"/>
            <rFont val="宋体"/>
            <charset val="134"/>
          </rPr>
          <t xml:space="preserve">
3月离职</t>
        </r>
      </text>
    </comment>
    <comment ref="G351" authorId="0">
      <text>
        <r>
          <rPr>
            <b/>
            <sz val="9"/>
            <rFont val="宋体"/>
            <charset val="134"/>
          </rPr>
          <t>MuQun:</t>
        </r>
        <r>
          <rPr>
            <sz val="9"/>
            <rFont val="宋体"/>
            <charset val="134"/>
          </rPr>
          <t xml:space="preserve">
3月离职</t>
        </r>
      </text>
    </comment>
    <comment ref="H351" authorId="0">
      <text>
        <r>
          <rPr>
            <b/>
            <sz val="9"/>
            <rFont val="宋体"/>
            <charset val="134"/>
          </rPr>
          <t>MuQun:</t>
        </r>
        <r>
          <rPr>
            <sz val="9"/>
            <rFont val="宋体"/>
            <charset val="134"/>
          </rPr>
          <t xml:space="preserve">
3月离职</t>
        </r>
      </text>
    </comment>
    <comment ref="I351" authorId="0">
      <text>
        <r>
          <rPr>
            <b/>
            <sz val="9"/>
            <rFont val="宋体"/>
            <charset val="134"/>
          </rPr>
          <t>MuQun:</t>
        </r>
        <r>
          <rPr>
            <sz val="9"/>
            <rFont val="宋体"/>
            <charset val="134"/>
          </rPr>
          <t xml:space="preserve">
3月离职</t>
        </r>
      </text>
    </comment>
    <comment ref="I359" authorId="0">
      <text>
        <r>
          <rPr>
            <b/>
            <sz val="9"/>
            <rFont val="宋体"/>
            <charset val="134"/>
          </rPr>
          <t>MuQun:自愿放弃</t>
        </r>
      </text>
    </comment>
    <comment ref="F362" authorId="0">
      <text>
        <r>
          <rPr>
            <b/>
            <sz val="9"/>
            <rFont val="宋体"/>
            <charset val="134"/>
          </rPr>
          <t>3月离职</t>
        </r>
      </text>
    </comment>
    <comment ref="G362" authorId="0">
      <text>
        <r>
          <rPr>
            <b/>
            <sz val="9"/>
            <rFont val="宋体"/>
            <charset val="134"/>
          </rPr>
          <t>3月离职</t>
        </r>
      </text>
    </comment>
    <comment ref="H362" authorId="0">
      <text>
        <r>
          <rPr>
            <b/>
            <sz val="9"/>
            <rFont val="宋体"/>
            <charset val="134"/>
          </rPr>
          <t>3月离职</t>
        </r>
      </text>
    </comment>
    <comment ref="I362" authorId="0">
      <text>
        <r>
          <rPr>
            <b/>
            <sz val="9"/>
            <rFont val="宋体"/>
            <charset val="134"/>
          </rPr>
          <t>3月离职</t>
        </r>
      </text>
    </comment>
    <comment ref="F365" authorId="0">
      <text>
        <r>
          <rPr>
            <b/>
            <sz val="9"/>
            <rFont val="宋体"/>
            <charset val="134"/>
          </rPr>
          <t>MuQun:</t>
        </r>
        <r>
          <rPr>
            <sz val="9"/>
            <rFont val="宋体"/>
            <charset val="134"/>
          </rPr>
          <t xml:space="preserve">
系统原因，无法新增
需补交,1月新增</t>
        </r>
      </text>
    </comment>
    <comment ref="F368" authorId="0">
      <text>
        <r>
          <rPr>
            <b/>
            <sz val="9"/>
            <rFont val="宋体"/>
            <charset val="134"/>
          </rPr>
          <t>MuQun:</t>
        </r>
        <r>
          <rPr>
            <sz val="9"/>
            <rFont val="宋体"/>
            <charset val="134"/>
          </rPr>
          <t xml:space="preserve">
3月离职</t>
        </r>
      </text>
    </comment>
    <comment ref="G368" authorId="0">
      <text>
        <r>
          <rPr>
            <b/>
            <sz val="9"/>
            <rFont val="宋体"/>
            <charset val="134"/>
          </rPr>
          <t>MuQun:</t>
        </r>
        <r>
          <rPr>
            <sz val="9"/>
            <rFont val="宋体"/>
            <charset val="134"/>
          </rPr>
          <t xml:space="preserve">
3月离职</t>
        </r>
      </text>
    </comment>
    <comment ref="H368" authorId="0">
      <text>
        <r>
          <rPr>
            <b/>
            <sz val="9"/>
            <rFont val="宋体"/>
            <charset val="134"/>
          </rPr>
          <t>MuQun:</t>
        </r>
        <r>
          <rPr>
            <sz val="9"/>
            <rFont val="宋体"/>
            <charset val="134"/>
          </rPr>
          <t xml:space="preserve">
3月离职</t>
        </r>
      </text>
    </comment>
    <comment ref="I368" authorId="0">
      <text>
        <r>
          <rPr>
            <b/>
            <sz val="9"/>
            <rFont val="宋体"/>
            <charset val="134"/>
          </rPr>
          <t>MuQun:</t>
        </r>
        <r>
          <rPr>
            <sz val="9"/>
            <rFont val="宋体"/>
            <charset val="134"/>
          </rPr>
          <t xml:space="preserve">
3月离职</t>
        </r>
      </text>
    </comment>
    <comment ref="F369" authorId="0">
      <text>
        <r>
          <rPr>
            <b/>
            <sz val="9"/>
            <rFont val="宋体"/>
            <charset val="134"/>
          </rPr>
          <t>MuQun:</t>
        </r>
        <r>
          <rPr>
            <sz val="9"/>
            <rFont val="宋体"/>
            <charset val="134"/>
          </rPr>
          <t xml:space="preserve">
3月离职</t>
        </r>
      </text>
    </comment>
    <comment ref="G369" authorId="0">
      <text>
        <r>
          <rPr>
            <b/>
            <sz val="9"/>
            <rFont val="宋体"/>
            <charset val="134"/>
          </rPr>
          <t>MuQun:</t>
        </r>
        <r>
          <rPr>
            <sz val="9"/>
            <rFont val="宋体"/>
            <charset val="134"/>
          </rPr>
          <t xml:space="preserve">
3月离职</t>
        </r>
      </text>
    </comment>
    <comment ref="H369" authorId="0">
      <text>
        <r>
          <rPr>
            <b/>
            <sz val="9"/>
            <rFont val="宋体"/>
            <charset val="134"/>
          </rPr>
          <t>MuQun:</t>
        </r>
        <r>
          <rPr>
            <sz val="9"/>
            <rFont val="宋体"/>
            <charset val="134"/>
          </rPr>
          <t xml:space="preserve">
3月离职</t>
        </r>
      </text>
    </comment>
    <comment ref="I369" authorId="0">
      <text>
        <r>
          <rPr>
            <b/>
            <sz val="9"/>
            <rFont val="宋体"/>
            <charset val="134"/>
          </rPr>
          <t>MuQun:</t>
        </r>
        <r>
          <rPr>
            <sz val="9"/>
            <rFont val="宋体"/>
            <charset val="134"/>
          </rPr>
          <t xml:space="preserve">
3月离职</t>
        </r>
      </text>
    </comment>
    <comment ref="I374" authorId="0">
      <text>
        <r>
          <rPr>
            <b/>
            <sz val="9"/>
            <rFont val="宋体"/>
            <charset val="134"/>
          </rPr>
          <t>MuQun:12月开始缴纳</t>
        </r>
      </text>
    </comment>
    <comment ref="I375" authorId="0">
      <text>
        <r>
          <rPr>
            <b/>
            <sz val="9"/>
            <rFont val="宋体"/>
            <charset val="134"/>
          </rPr>
          <t>MuQun:自愿放弃</t>
        </r>
      </text>
    </comment>
    <comment ref="I378" authorId="0">
      <text>
        <r>
          <rPr>
            <b/>
            <sz val="9"/>
            <rFont val="宋体"/>
            <charset val="134"/>
          </rPr>
          <t>MuQun:</t>
        </r>
        <r>
          <rPr>
            <sz val="9"/>
            <rFont val="宋体"/>
            <charset val="134"/>
          </rPr>
          <t xml:space="preserve">
9月学生转正式</t>
        </r>
      </text>
    </comment>
    <comment ref="I387" authorId="0">
      <text>
        <r>
          <rPr>
            <b/>
            <sz val="9"/>
            <rFont val="宋体"/>
            <charset val="134"/>
          </rPr>
          <t>MuQun:</t>
        </r>
        <r>
          <rPr>
            <sz val="9"/>
            <rFont val="宋体"/>
            <charset val="134"/>
          </rPr>
          <t xml:space="preserve">
自愿放弃</t>
        </r>
      </text>
    </comment>
    <comment ref="F399" authorId="0">
      <text>
        <r>
          <rPr>
            <b/>
            <sz val="9"/>
            <rFont val="宋体"/>
            <charset val="134"/>
          </rPr>
          <t>MuQun:</t>
        </r>
        <r>
          <rPr>
            <sz val="9"/>
            <rFont val="宋体"/>
            <charset val="134"/>
          </rPr>
          <t xml:space="preserve">
个人已在保定参保灵活就业，2023年2月新参
个人原因无法办理停保，无法新参</t>
        </r>
      </text>
    </comment>
    <comment ref="G399" authorId="0">
      <text>
        <r>
          <rPr>
            <b/>
            <sz val="9"/>
            <rFont val="宋体"/>
            <charset val="134"/>
          </rPr>
          <t>MuQun:</t>
        </r>
        <r>
          <rPr>
            <sz val="9"/>
            <rFont val="宋体"/>
            <charset val="134"/>
          </rPr>
          <t xml:space="preserve">
个人已缴纳2022年度医保，2023年参保
</t>
        </r>
      </text>
    </comment>
    <comment ref="H399" authorId="0">
      <text>
        <r>
          <rPr>
            <b/>
            <sz val="9"/>
            <rFont val="宋体"/>
            <charset val="134"/>
          </rPr>
          <t>MuQun:</t>
        </r>
        <r>
          <rPr>
            <sz val="9"/>
            <rFont val="宋体"/>
            <charset val="134"/>
          </rPr>
          <t xml:space="preserve">
个人已缴纳2022年度医保，2023年参保
</t>
        </r>
      </text>
    </comment>
    <comment ref="F401" authorId="0">
      <text>
        <r>
          <rPr>
            <b/>
            <sz val="9"/>
            <rFont val="宋体"/>
            <charset val="134"/>
          </rPr>
          <t>MuQun:</t>
        </r>
        <r>
          <rPr>
            <sz val="9"/>
            <rFont val="宋体"/>
            <charset val="134"/>
          </rPr>
          <t xml:space="preserve">
原单位为办停，11月参保</t>
        </r>
      </text>
    </comment>
    <comment ref="H401" authorId="0">
      <text>
        <r>
          <rPr>
            <b/>
            <sz val="9"/>
            <rFont val="宋体"/>
            <charset val="134"/>
          </rPr>
          <t>MuQun:</t>
        </r>
        <r>
          <rPr>
            <sz val="9"/>
            <rFont val="宋体"/>
            <charset val="134"/>
          </rPr>
          <t xml:space="preserve">
原单位为办停，11月参保
</t>
        </r>
      </text>
    </comment>
    <comment ref="F402" authorId="0">
      <text>
        <r>
          <rPr>
            <b/>
            <sz val="9"/>
            <rFont val="宋体"/>
            <charset val="134"/>
          </rPr>
          <t>MuQun:</t>
        </r>
        <r>
          <rPr>
            <sz val="9"/>
            <rFont val="宋体"/>
            <charset val="134"/>
          </rPr>
          <t xml:space="preserve">
原单位为办停，11月参保</t>
        </r>
      </text>
    </comment>
    <comment ref="F404" authorId="0">
      <text>
        <r>
          <rPr>
            <b/>
            <sz val="9"/>
            <rFont val="宋体"/>
            <charset val="134"/>
          </rPr>
          <t>MuQun:</t>
        </r>
        <r>
          <rPr>
            <sz val="9"/>
            <rFont val="宋体"/>
            <charset val="134"/>
          </rPr>
          <t xml:space="preserve">
原单位为办停，11月参保</t>
        </r>
      </text>
    </comment>
    <comment ref="H404" authorId="0">
      <text>
        <r>
          <rPr>
            <b/>
            <sz val="9"/>
            <rFont val="宋体"/>
            <charset val="134"/>
          </rPr>
          <t>MuQun:</t>
        </r>
        <r>
          <rPr>
            <sz val="9"/>
            <rFont val="宋体"/>
            <charset val="134"/>
          </rPr>
          <t xml:space="preserve">
原单位为办停，11月参保</t>
        </r>
      </text>
    </comment>
    <comment ref="I407" authorId="0">
      <text>
        <r>
          <rPr>
            <b/>
            <sz val="9"/>
            <rFont val="宋体"/>
            <charset val="134"/>
          </rPr>
          <t>MuQun:</t>
        </r>
        <r>
          <rPr>
            <sz val="9"/>
            <rFont val="宋体"/>
            <charset val="134"/>
          </rPr>
          <t xml:space="preserve">
自愿放弃</t>
        </r>
      </text>
    </comment>
    <comment ref="I408" authorId="0">
      <text>
        <r>
          <rPr>
            <b/>
            <sz val="9"/>
            <rFont val="宋体"/>
            <charset val="134"/>
          </rPr>
          <t>MuQun:残疾人，不缴纳</t>
        </r>
      </text>
    </comment>
    <comment ref="I409" authorId="0">
      <text>
        <r>
          <rPr>
            <b/>
            <sz val="9"/>
            <rFont val="宋体"/>
            <charset val="134"/>
          </rPr>
          <t>MuQun:残疾人，不缴纳</t>
        </r>
      </text>
    </comment>
    <comment ref="I410" authorId="0">
      <text>
        <r>
          <rPr>
            <b/>
            <sz val="9"/>
            <rFont val="宋体"/>
            <charset val="134"/>
          </rPr>
          <t>MuQun:残疾人，不缴纳</t>
        </r>
      </text>
    </comment>
    <comment ref="I411" authorId="0">
      <text>
        <r>
          <rPr>
            <b/>
            <sz val="9"/>
            <rFont val="宋体"/>
            <charset val="134"/>
          </rPr>
          <t>MuQun:残疾人，不缴纳</t>
        </r>
      </text>
    </comment>
    <comment ref="F440" authorId="0">
      <text>
        <r>
          <rPr>
            <b/>
            <sz val="9"/>
            <rFont val="宋体"/>
            <charset val="134"/>
          </rPr>
          <t>MuQun:</t>
        </r>
        <r>
          <rPr>
            <sz val="9"/>
            <rFont val="宋体"/>
            <charset val="134"/>
          </rPr>
          <t xml:space="preserve">
3月离职</t>
        </r>
      </text>
    </comment>
    <comment ref="G440" authorId="0">
      <text>
        <r>
          <rPr>
            <b/>
            <sz val="9"/>
            <rFont val="宋体"/>
            <charset val="134"/>
          </rPr>
          <t>MuQun:</t>
        </r>
        <r>
          <rPr>
            <sz val="9"/>
            <rFont val="宋体"/>
            <charset val="134"/>
          </rPr>
          <t xml:space="preserve">
3月离职</t>
        </r>
      </text>
    </comment>
    <comment ref="H440" authorId="0">
      <text>
        <r>
          <rPr>
            <b/>
            <sz val="9"/>
            <rFont val="宋体"/>
            <charset val="134"/>
          </rPr>
          <t>MuQun:</t>
        </r>
        <r>
          <rPr>
            <sz val="9"/>
            <rFont val="宋体"/>
            <charset val="134"/>
          </rPr>
          <t xml:space="preserve">
3月离职</t>
        </r>
      </text>
    </comment>
    <comment ref="I478" authorId="0">
      <text>
        <r>
          <rPr>
            <b/>
            <sz val="9"/>
            <rFont val="宋体"/>
            <charset val="134"/>
          </rPr>
          <t>MuQun:</t>
        </r>
        <r>
          <rPr>
            <sz val="9"/>
            <rFont val="宋体"/>
            <charset val="134"/>
          </rPr>
          <t xml:space="preserve">
自愿放弃</t>
        </r>
      </text>
    </comment>
    <comment ref="F479" authorId="0">
      <text>
        <r>
          <rPr>
            <b/>
            <sz val="9"/>
            <rFont val="宋体"/>
            <charset val="134"/>
          </rPr>
          <t>MuQun:</t>
        </r>
        <r>
          <rPr>
            <sz val="9"/>
            <rFont val="宋体"/>
            <charset val="134"/>
          </rPr>
          <t xml:space="preserve">
2月离职</t>
        </r>
      </text>
    </comment>
    <comment ref="F480" authorId="0">
      <text>
        <r>
          <rPr>
            <b/>
            <sz val="9"/>
            <rFont val="宋体"/>
            <charset val="134"/>
          </rPr>
          <t>MuQun:</t>
        </r>
        <r>
          <rPr>
            <sz val="9"/>
            <rFont val="宋体"/>
            <charset val="134"/>
          </rPr>
          <t xml:space="preserve">
2月离职</t>
        </r>
      </text>
    </comment>
    <comment ref="F481" authorId="0">
      <text>
        <r>
          <rPr>
            <b/>
            <sz val="9"/>
            <rFont val="宋体"/>
            <charset val="134"/>
          </rPr>
          <t>MuQun:</t>
        </r>
        <r>
          <rPr>
            <sz val="9"/>
            <rFont val="宋体"/>
            <charset val="134"/>
          </rPr>
          <t xml:space="preserve">
2月离职</t>
        </r>
      </text>
    </comment>
    <comment ref="I481" authorId="0">
      <text>
        <r>
          <rPr>
            <b/>
            <sz val="9"/>
            <rFont val="宋体"/>
            <charset val="134"/>
          </rPr>
          <t>MuQun:自愿放弃</t>
        </r>
      </text>
    </comment>
    <comment ref="F482" authorId="0">
      <text>
        <r>
          <rPr>
            <b/>
            <sz val="9"/>
            <rFont val="宋体"/>
            <charset val="134"/>
          </rPr>
          <t>MuQun:</t>
        </r>
        <r>
          <rPr>
            <sz val="9"/>
            <rFont val="宋体"/>
            <charset val="134"/>
          </rPr>
          <t xml:space="preserve">
2月离职</t>
        </r>
      </text>
    </comment>
    <comment ref="F483" authorId="0">
      <text>
        <r>
          <rPr>
            <b/>
            <sz val="9"/>
            <rFont val="宋体"/>
            <charset val="134"/>
          </rPr>
          <t>MuQun:</t>
        </r>
        <r>
          <rPr>
            <sz val="9"/>
            <rFont val="宋体"/>
            <charset val="134"/>
          </rPr>
          <t xml:space="preserve">
2月离职</t>
        </r>
      </text>
    </comment>
    <comment ref="I484" authorId="0">
      <text>
        <r>
          <rPr>
            <b/>
            <sz val="9"/>
            <rFont val="宋体"/>
            <charset val="134"/>
          </rPr>
          <t>MuQun:</t>
        </r>
        <r>
          <rPr>
            <sz val="9"/>
            <rFont val="宋体"/>
            <charset val="134"/>
          </rPr>
          <t xml:space="preserve">
自愿放弃</t>
        </r>
      </text>
    </comment>
    <comment ref="I486" authorId="0">
      <text>
        <r>
          <rPr>
            <b/>
            <sz val="9"/>
            <rFont val="宋体"/>
            <charset val="134"/>
          </rPr>
          <t>MuQun:</t>
        </r>
        <r>
          <rPr>
            <sz val="9"/>
            <rFont val="宋体"/>
            <charset val="134"/>
          </rPr>
          <t xml:space="preserve">
自愿放弃</t>
        </r>
      </text>
    </comment>
    <comment ref="I497" authorId="0">
      <text>
        <r>
          <rPr>
            <b/>
            <sz val="9"/>
            <rFont val="宋体"/>
            <charset val="134"/>
          </rPr>
          <t>MuQun:</t>
        </r>
        <r>
          <rPr>
            <sz val="9"/>
            <rFont val="宋体"/>
            <charset val="134"/>
          </rPr>
          <t xml:space="preserve">
元元：此人为模具维修岗位，7月公积金调整为3180</t>
        </r>
      </text>
    </comment>
    <comment ref="F500" authorId="0">
      <text>
        <r>
          <rPr>
            <b/>
            <sz val="9"/>
            <rFont val="宋体"/>
            <charset val="134"/>
          </rPr>
          <t>MuQun:</t>
        </r>
        <r>
          <rPr>
            <sz val="9"/>
            <rFont val="宋体"/>
            <charset val="134"/>
          </rPr>
          <t xml:space="preserve">
系统原因，无法新增
本人要求不补缴
1月新增</t>
        </r>
      </text>
    </comment>
  </commentList>
</comments>
</file>

<file path=xl/comments8.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9" authorId="0">
      <text>
        <r>
          <rPr>
            <b/>
            <sz val="9"/>
            <rFont val="宋体"/>
            <charset val="134"/>
          </rPr>
          <t>MuQun:</t>
        </r>
        <r>
          <rPr>
            <sz val="9"/>
            <rFont val="宋体"/>
            <charset val="134"/>
          </rPr>
          <t xml:space="preserve">
4月离职</t>
        </r>
      </text>
    </comment>
    <comment ref="G79" authorId="0">
      <text>
        <r>
          <rPr>
            <b/>
            <sz val="9"/>
            <rFont val="宋体"/>
            <charset val="134"/>
          </rPr>
          <t>MuQun:</t>
        </r>
        <r>
          <rPr>
            <sz val="9"/>
            <rFont val="宋体"/>
            <charset val="134"/>
          </rPr>
          <t xml:space="preserve">
4月离职</t>
        </r>
      </text>
    </comment>
    <comment ref="H79" authorId="0">
      <text>
        <r>
          <rPr>
            <b/>
            <sz val="9"/>
            <rFont val="宋体"/>
            <charset val="134"/>
          </rPr>
          <t>MuQun:</t>
        </r>
        <r>
          <rPr>
            <sz val="9"/>
            <rFont val="宋体"/>
            <charset val="134"/>
          </rPr>
          <t xml:space="preserve">
4月离职</t>
        </r>
      </text>
    </comment>
    <comment ref="I79" authorId="0">
      <text>
        <r>
          <rPr>
            <b/>
            <sz val="9"/>
            <rFont val="宋体"/>
            <charset val="134"/>
          </rPr>
          <t>MuQun:</t>
        </r>
        <r>
          <rPr>
            <sz val="9"/>
            <rFont val="宋体"/>
            <charset val="134"/>
          </rPr>
          <t xml:space="preserve">
4月离职</t>
        </r>
      </text>
    </comment>
    <comment ref="I90" authorId="0">
      <text>
        <r>
          <rPr>
            <b/>
            <sz val="9"/>
            <rFont val="宋体"/>
            <charset val="134"/>
          </rPr>
          <t>MuQun:</t>
        </r>
        <r>
          <rPr>
            <sz val="9"/>
            <rFont val="宋体"/>
            <charset val="134"/>
          </rPr>
          <t xml:space="preserve">
7月调整基数（调岗调基）
</t>
        </r>
      </text>
    </comment>
    <comment ref="I98" authorId="0">
      <text>
        <r>
          <rPr>
            <b/>
            <sz val="9"/>
            <rFont val="宋体"/>
            <charset val="134"/>
          </rPr>
          <t>MuQun:</t>
        </r>
        <r>
          <rPr>
            <sz val="9"/>
            <rFont val="宋体"/>
            <charset val="134"/>
          </rPr>
          <t xml:space="preserve">
工伤</t>
        </r>
      </text>
    </comment>
    <comment ref="G101" authorId="0">
      <text>
        <r>
          <rPr>
            <b/>
            <sz val="9"/>
            <rFont val="宋体"/>
            <charset val="134"/>
          </rPr>
          <t>MuQun:</t>
        </r>
        <r>
          <rPr>
            <sz val="9"/>
            <rFont val="宋体"/>
            <charset val="134"/>
          </rPr>
          <t xml:space="preserve">
工伤办理中</t>
        </r>
      </text>
    </comment>
    <comment ref="I101" authorId="0">
      <text>
        <r>
          <rPr>
            <b/>
            <sz val="9"/>
            <rFont val="宋体"/>
            <charset val="134"/>
          </rPr>
          <t>MuQun:</t>
        </r>
        <r>
          <rPr>
            <sz val="9"/>
            <rFont val="宋体"/>
            <charset val="134"/>
          </rPr>
          <t xml:space="preserve">
已离职，有工伤事宜未办理完毕</t>
        </r>
      </text>
    </comment>
    <comment ref="I121" authorId="0">
      <text>
        <r>
          <rPr>
            <b/>
            <sz val="9"/>
            <rFont val="宋体"/>
            <charset val="134"/>
          </rPr>
          <t>MuQun:</t>
        </r>
        <r>
          <rPr>
            <sz val="9"/>
            <rFont val="宋体"/>
            <charset val="134"/>
          </rPr>
          <t xml:space="preserve">
2月基数下调
原因：未办理相关技能证件</t>
        </r>
      </text>
    </comment>
    <comment ref="I129" authorId="0">
      <text>
        <r>
          <rPr>
            <b/>
            <sz val="9"/>
            <rFont val="宋体"/>
            <charset val="134"/>
          </rPr>
          <t>MuQun:</t>
        </r>
        <r>
          <rPr>
            <sz val="9"/>
            <rFont val="宋体"/>
            <charset val="134"/>
          </rPr>
          <t xml:space="preserve">
自愿放弃</t>
        </r>
      </text>
    </comment>
    <comment ref="G131" authorId="0">
      <text>
        <r>
          <rPr>
            <b/>
            <sz val="9"/>
            <rFont val="宋体"/>
            <charset val="134"/>
          </rPr>
          <t>MuQun:</t>
        </r>
        <r>
          <rPr>
            <sz val="9"/>
            <rFont val="宋体"/>
            <charset val="134"/>
          </rPr>
          <t xml:space="preserve">
工伤</t>
        </r>
      </text>
    </comment>
    <comment ref="I131" authorId="0">
      <text>
        <r>
          <rPr>
            <b/>
            <sz val="9"/>
            <rFont val="宋体"/>
            <charset val="134"/>
          </rPr>
          <t>MuQun:</t>
        </r>
        <r>
          <rPr>
            <sz val="9"/>
            <rFont val="宋体"/>
            <charset val="134"/>
          </rPr>
          <t xml:space="preserve">
工伤</t>
        </r>
      </text>
    </comment>
    <comment ref="I198" authorId="0">
      <text>
        <r>
          <rPr>
            <b/>
            <sz val="9"/>
            <rFont val="宋体"/>
            <charset val="134"/>
          </rPr>
          <t>MuQun:</t>
        </r>
        <r>
          <rPr>
            <sz val="9"/>
            <rFont val="宋体"/>
            <charset val="134"/>
          </rPr>
          <t xml:space="preserve">
8月基数调整</t>
        </r>
      </text>
    </comment>
    <comment ref="I200" authorId="0">
      <text>
        <r>
          <rPr>
            <b/>
            <sz val="9"/>
            <rFont val="宋体"/>
            <charset val="134"/>
          </rPr>
          <t>MuQun:</t>
        </r>
        <r>
          <rPr>
            <sz val="9"/>
            <rFont val="宋体"/>
            <charset val="134"/>
          </rPr>
          <t xml:space="preserve">
自愿放弃</t>
        </r>
      </text>
    </comment>
    <comment ref="I212" authorId="0">
      <text>
        <r>
          <rPr>
            <b/>
            <sz val="9"/>
            <rFont val="宋体"/>
            <charset val="134"/>
          </rPr>
          <t>MuQun:</t>
        </r>
        <r>
          <rPr>
            <sz val="9"/>
            <rFont val="宋体"/>
            <charset val="134"/>
          </rPr>
          <t xml:space="preserve">
4月离职</t>
        </r>
      </text>
    </comment>
    <comment ref="I216" authorId="0">
      <text>
        <r>
          <rPr>
            <b/>
            <sz val="9"/>
            <rFont val="宋体"/>
            <charset val="134"/>
          </rPr>
          <t>MuQun:</t>
        </r>
        <r>
          <rPr>
            <sz val="9"/>
            <rFont val="宋体"/>
            <charset val="134"/>
          </rPr>
          <t xml:space="preserve">
7月调整基数（调岗调基）
</t>
        </r>
      </text>
    </comment>
    <comment ref="I217" authorId="0">
      <text>
        <r>
          <rPr>
            <b/>
            <sz val="9"/>
            <rFont val="宋体"/>
            <charset val="134"/>
          </rPr>
          <t>MuQun:</t>
        </r>
        <r>
          <rPr>
            <sz val="9"/>
            <rFont val="宋体"/>
            <charset val="134"/>
          </rPr>
          <t xml:space="preserve">
7月调整基数（调岗调基）
</t>
        </r>
      </text>
    </comment>
    <comment ref="I221" authorId="0">
      <text>
        <r>
          <rPr>
            <b/>
            <sz val="9"/>
            <rFont val="宋体"/>
            <charset val="134"/>
          </rPr>
          <t>MuQun:</t>
        </r>
        <r>
          <rPr>
            <sz val="9"/>
            <rFont val="宋体"/>
            <charset val="134"/>
          </rPr>
          <t xml:space="preserve">
7月调整基数（调岗调基）
</t>
        </r>
      </text>
    </comment>
    <comment ref="I257" authorId="0">
      <text>
        <r>
          <rPr>
            <b/>
            <sz val="9"/>
            <rFont val="宋体"/>
            <charset val="134"/>
          </rPr>
          <t>MuQun:</t>
        </r>
        <r>
          <rPr>
            <sz val="9"/>
            <rFont val="宋体"/>
            <charset val="134"/>
          </rPr>
          <t xml:space="preserve">
8月调整基数，调岗调基数</t>
        </r>
      </text>
    </comment>
    <comment ref="C281" authorId="0">
      <text>
        <r>
          <rPr>
            <b/>
            <sz val="9"/>
            <rFont val="宋体"/>
            <charset val="134"/>
          </rPr>
          <t>MuQun:</t>
        </r>
        <r>
          <rPr>
            <sz val="9"/>
            <rFont val="宋体"/>
            <charset val="134"/>
          </rPr>
          <t xml:space="preserve">
4月离职，4月保险自行承担，5月减少</t>
        </r>
      </text>
    </comment>
    <comment ref="I282" authorId="0">
      <text>
        <r>
          <rPr>
            <sz val="9"/>
            <rFont val="宋体"/>
            <charset val="134"/>
          </rPr>
          <t>自愿放弃,11月申请缴纳</t>
        </r>
      </text>
    </comment>
    <comment ref="I284" authorId="0">
      <text>
        <r>
          <rPr>
            <b/>
            <sz val="9"/>
            <rFont val="宋体"/>
            <charset val="134"/>
          </rPr>
          <t>MuQun:</t>
        </r>
        <r>
          <rPr>
            <sz val="9"/>
            <rFont val="宋体"/>
            <charset val="134"/>
          </rPr>
          <t xml:space="preserve">
自愿放弃</t>
        </r>
      </text>
    </comment>
    <comment ref="I337" authorId="0">
      <text>
        <r>
          <rPr>
            <b/>
            <sz val="9"/>
            <rFont val="宋体"/>
            <charset val="134"/>
          </rPr>
          <t>MuQun:</t>
        </r>
        <r>
          <rPr>
            <sz val="9"/>
            <rFont val="宋体"/>
            <charset val="134"/>
          </rPr>
          <t xml:space="preserve">
自愿放弃</t>
        </r>
      </text>
    </comment>
    <comment ref="I343" authorId="0">
      <text>
        <r>
          <rPr>
            <b/>
            <sz val="9"/>
            <rFont val="宋体"/>
            <charset val="134"/>
          </rPr>
          <t>MuQun:自愿放弃</t>
        </r>
      </text>
    </comment>
    <comment ref="F348" authorId="0">
      <text>
        <r>
          <rPr>
            <b/>
            <sz val="9"/>
            <rFont val="宋体"/>
            <charset val="134"/>
          </rPr>
          <t>MuQun:</t>
        </r>
        <r>
          <rPr>
            <sz val="9"/>
            <rFont val="宋体"/>
            <charset val="134"/>
          </rPr>
          <t xml:space="preserve">
系统原因，无法新增
需补交,1月新增</t>
        </r>
      </text>
    </comment>
    <comment ref="I353" authorId="0">
      <text>
        <r>
          <rPr>
            <b/>
            <sz val="9"/>
            <rFont val="宋体"/>
            <charset val="134"/>
          </rPr>
          <t>MuQun:12月开始缴纳</t>
        </r>
      </text>
    </comment>
    <comment ref="I354" authorId="0">
      <text>
        <r>
          <rPr>
            <b/>
            <sz val="9"/>
            <rFont val="宋体"/>
            <charset val="134"/>
          </rPr>
          <t>MuQun:自愿放弃</t>
        </r>
      </text>
    </comment>
    <comment ref="I356" authorId="0">
      <text>
        <r>
          <rPr>
            <b/>
            <sz val="9"/>
            <rFont val="宋体"/>
            <charset val="134"/>
          </rPr>
          <t>MuQun:</t>
        </r>
        <r>
          <rPr>
            <sz val="9"/>
            <rFont val="宋体"/>
            <charset val="134"/>
          </rPr>
          <t xml:space="preserve">
9月学生转正式</t>
        </r>
      </text>
    </comment>
    <comment ref="I363" authorId="0">
      <text>
        <r>
          <rPr>
            <b/>
            <sz val="9"/>
            <rFont val="宋体"/>
            <charset val="134"/>
          </rPr>
          <t>MuQun:</t>
        </r>
        <r>
          <rPr>
            <sz val="9"/>
            <rFont val="宋体"/>
            <charset val="134"/>
          </rPr>
          <t xml:space="preserve">
自愿放弃</t>
        </r>
      </text>
    </comment>
    <comment ref="F374" authorId="0">
      <text>
        <r>
          <rPr>
            <b/>
            <sz val="9"/>
            <rFont val="宋体"/>
            <charset val="134"/>
          </rPr>
          <t>MuQun:</t>
        </r>
        <r>
          <rPr>
            <sz val="9"/>
            <rFont val="宋体"/>
            <charset val="134"/>
          </rPr>
          <t xml:space="preserve">
个人已在保定参保灵活就业，2023年2月新参
个人原因无法办理停保，无法新参</t>
        </r>
      </text>
    </comment>
    <comment ref="G374" authorId="0">
      <text>
        <r>
          <rPr>
            <b/>
            <sz val="9"/>
            <rFont val="宋体"/>
            <charset val="134"/>
          </rPr>
          <t>MuQun:</t>
        </r>
        <r>
          <rPr>
            <sz val="9"/>
            <rFont val="宋体"/>
            <charset val="134"/>
          </rPr>
          <t xml:space="preserve">
个人已缴纳2022年度医保，2023年参保
</t>
        </r>
      </text>
    </comment>
    <comment ref="H374" authorId="0">
      <text>
        <r>
          <rPr>
            <b/>
            <sz val="9"/>
            <rFont val="宋体"/>
            <charset val="134"/>
          </rPr>
          <t>MuQun:</t>
        </r>
        <r>
          <rPr>
            <sz val="9"/>
            <rFont val="宋体"/>
            <charset val="134"/>
          </rPr>
          <t xml:space="preserve">
个人已缴纳2022年度医保，2023年参保
</t>
        </r>
      </text>
    </comment>
    <comment ref="F376" authorId="0">
      <text>
        <r>
          <rPr>
            <b/>
            <sz val="9"/>
            <rFont val="宋体"/>
            <charset val="134"/>
          </rPr>
          <t>MuQun:</t>
        </r>
        <r>
          <rPr>
            <sz val="9"/>
            <rFont val="宋体"/>
            <charset val="134"/>
          </rPr>
          <t xml:space="preserve">
原单位为办停，11月参保</t>
        </r>
      </text>
    </comment>
    <comment ref="H376" authorId="0">
      <text>
        <r>
          <rPr>
            <b/>
            <sz val="9"/>
            <rFont val="宋体"/>
            <charset val="134"/>
          </rPr>
          <t>MuQun:</t>
        </r>
        <r>
          <rPr>
            <sz val="9"/>
            <rFont val="宋体"/>
            <charset val="134"/>
          </rPr>
          <t xml:space="preserve">
原单位为办停，11月参保
</t>
        </r>
      </text>
    </comment>
    <comment ref="F377" authorId="0">
      <text>
        <r>
          <rPr>
            <b/>
            <sz val="9"/>
            <rFont val="宋体"/>
            <charset val="134"/>
          </rPr>
          <t>MuQun:</t>
        </r>
        <r>
          <rPr>
            <sz val="9"/>
            <rFont val="宋体"/>
            <charset val="134"/>
          </rPr>
          <t xml:space="preserve">
原单位为办停，11月参保</t>
        </r>
      </text>
    </comment>
    <comment ref="F379" authorId="0">
      <text>
        <r>
          <rPr>
            <b/>
            <sz val="9"/>
            <rFont val="宋体"/>
            <charset val="134"/>
          </rPr>
          <t>MuQun:</t>
        </r>
        <r>
          <rPr>
            <sz val="9"/>
            <rFont val="宋体"/>
            <charset val="134"/>
          </rPr>
          <t xml:space="preserve">
原单位为办停，11月参保</t>
        </r>
      </text>
    </comment>
    <comment ref="H379" authorId="0">
      <text>
        <r>
          <rPr>
            <b/>
            <sz val="9"/>
            <rFont val="宋体"/>
            <charset val="134"/>
          </rPr>
          <t>MuQun:</t>
        </r>
        <r>
          <rPr>
            <sz val="9"/>
            <rFont val="宋体"/>
            <charset val="134"/>
          </rPr>
          <t xml:space="preserve">
原单位为办停，11月参保</t>
        </r>
      </text>
    </comment>
    <comment ref="I382" authorId="0">
      <text>
        <r>
          <rPr>
            <b/>
            <sz val="9"/>
            <rFont val="宋体"/>
            <charset val="134"/>
          </rPr>
          <t>MuQun:</t>
        </r>
        <r>
          <rPr>
            <sz val="9"/>
            <rFont val="宋体"/>
            <charset val="134"/>
          </rPr>
          <t xml:space="preserve">
自愿放弃</t>
        </r>
      </text>
    </comment>
    <comment ref="I383" authorId="0">
      <text>
        <r>
          <rPr>
            <b/>
            <sz val="9"/>
            <rFont val="宋体"/>
            <charset val="134"/>
          </rPr>
          <t>MuQun:残疾人，不缴纳</t>
        </r>
      </text>
    </comment>
    <comment ref="I384" authorId="0">
      <text>
        <r>
          <rPr>
            <b/>
            <sz val="9"/>
            <rFont val="宋体"/>
            <charset val="134"/>
          </rPr>
          <t>MuQun:残疾人，不缴纳</t>
        </r>
      </text>
    </comment>
    <comment ref="I385" authorId="0">
      <text>
        <r>
          <rPr>
            <b/>
            <sz val="9"/>
            <rFont val="宋体"/>
            <charset val="134"/>
          </rPr>
          <t>MuQun:残疾人，不缴纳</t>
        </r>
      </text>
    </comment>
    <comment ref="I386" authorId="0">
      <text>
        <r>
          <rPr>
            <b/>
            <sz val="9"/>
            <rFont val="宋体"/>
            <charset val="134"/>
          </rPr>
          <t>MuQun:残疾人，不缴纳</t>
        </r>
      </text>
    </comment>
    <comment ref="F410" authorId="0">
      <text>
        <r>
          <rPr>
            <b/>
            <sz val="9"/>
            <rFont val="宋体"/>
            <charset val="134"/>
          </rPr>
          <t>MuQun:</t>
        </r>
        <r>
          <rPr>
            <sz val="9"/>
            <rFont val="宋体"/>
            <charset val="134"/>
          </rPr>
          <t xml:space="preserve">
4月离职，未出勤</t>
        </r>
      </text>
    </comment>
    <comment ref="F430" authorId="0">
      <text>
        <r>
          <rPr>
            <b/>
            <sz val="9"/>
            <rFont val="宋体"/>
            <charset val="134"/>
          </rPr>
          <t>MuQun:</t>
        </r>
        <r>
          <rPr>
            <sz val="9"/>
            <rFont val="宋体"/>
            <charset val="134"/>
          </rPr>
          <t xml:space="preserve">
4月离职</t>
        </r>
      </text>
    </comment>
    <comment ref="G430" authorId="0">
      <text>
        <r>
          <rPr>
            <b/>
            <sz val="9"/>
            <rFont val="宋体"/>
            <charset val="134"/>
          </rPr>
          <t>MuQun:</t>
        </r>
        <r>
          <rPr>
            <sz val="9"/>
            <rFont val="宋体"/>
            <charset val="134"/>
          </rPr>
          <t xml:space="preserve">
4月离职</t>
        </r>
      </text>
    </comment>
    <comment ref="H430" authorId="0">
      <text>
        <r>
          <rPr>
            <b/>
            <sz val="9"/>
            <rFont val="宋体"/>
            <charset val="134"/>
          </rPr>
          <t>MuQun:</t>
        </r>
        <r>
          <rPr>
            <sz val="9"/>
            <rFont val="宋体"/>
            <charset val="134"/>
          </rPr>
          <t xml:space="preserve">
4月离职</t>
        </r>
      </text>
    </comment>
    <comment ref="G436" authorId="0">
      <text>
        <r>
          <rPr>
            <b/>
            <sz val="9"/>
            <rFont val="宋体"/>
            <charset val="134"/>
          </rPr>
          <t>MuQun:</t>
        </r>
        <r>
          <rPr>
            <sz val="9"/>
            <rFont val="宋体"/>
            <charset val="134"/>
          </rPr>
          <t xml:space="preserve">
5月离职</t>
        </r>
      </text>
    </comment>
    <comment ref="F437" authorId="0">
      <text>
        <r>
          <rPr>
            <b/>
            <sz val="9"/>
            <rFont val="宋体"/>
            <charset val="134"/>
          </rPr>
          <t>MuQun:</t>
        </r>
        <r>
          <rPr>
            <sz val="9"/>
            <rFont val="宋体"/>
            <charset val="134"/>
          </rPr>
          <t xml:space="preserve">
4月离职</t>
        </r>
      </text>
    </comment>
    <comment ref="G437" authorId="0">
      <text>
        <r>
          <rPr>
            <b/>
            <sz val="9"/>
            <rFont val="宋体"/>
            <charset val="134"/>
          </rPr>
          <t>MuQun:</t>
        </r>
        <r>
          <rPr>
            <sz val="9"/>
            <rFont val="宋体"/>
            <charset val="134"/>
          </rPr>
          <t xml:space="preserve">
4月离职</t>
        </r>
      </text>
    </comment>
    <comment ref="H437" authorId="0">
      <text>
        <r>
          <rPr>
            <b/>
            <sz val="9"/>
            <rFont val="宋体"/>
            <charset val="134"/>
          </rPr>
          <t>MuQun:</t>
        </r>
        <r>
          <rPr>
            <sz val="9"/>
            <rFont val="宋体"/>
            <charset val="134"/>
          </rPr>
          <t xml:space="preserve">
4月离职</t>
        </r>
      </text>
    </comment>
    <comment ref="G441" authorId="0">
      <text>
        <r>
          <rPr>
            <b/>
            <sz val="9"/>
            <rFont val="宋体"/>
            <charset val="134"/>
          </rPr>
          <t>MuQun:</t>
        </r>
        <r>
          <rPr>
            <sz val="9"/>
            <rFont val="宋体"/>
            <charset val="134"/>
          </rPr>
          <t xml:space="preserve">
本人缴纳居民医疗，未办停</t>
        </r>
      </text>
    </comment>
    <comment ref="F442" authorId="0">
      <text>
        <r>
          <rPr>
            <b/>
            <sz val="9"/>
            <rFont val="宋体"/>
            <charset val="134"/>
          </rPr>
          <t>MuQun:</t>
        </r>
        <r>
          <rPr>
            <sz val="9"/>
            <rFont val="宋体"/>
            <charset val="134"/>
          </rPr>
          <t xml:space="preserve">
4月离职</t>
        </r>
      </text>
    </comment>
    <comment ref="G442" authorId="0">
      <text>
        <r>
          <rPr>
            <b/>
            <sz val="9"/>
            <rFont val="宋体"/>
            <charset val="134"/>
          </rPr>
          <t>MuQun:</t>
        </r>
        <r>
          <rPr>
            <sz val="9"/>
            <rFont val="宋体"/>
            <charset val="134"/>
          </rPr>
          <t xml:space="preserve">
4月离职</t>
        </r>
      </text>
    </comment>
    <comment ref="H442" authorId="0">
      <text>
        <r>
          <rPr>
            <b/>
            <sz val="9"/>
            <rFont val="宋体"/>
            <charset val="134"/>
          </rPr>
          <t>MuQun:</t>
        </r>
        <r>
          <rPr>
            <sz val="9"/>
            <rFont val="宋体"/>
            <charset val="134"/>
          </rPr>
          <t xml:space="preserve">
4月离职</t>
        </r>
      </text>
    </comment>
    <comment ref="E445" authorId="0">
      <text>
        <r>
          <rPr>
            <b/>
            <sz val="9"/>
            <rFont val="宋体"/>
            <charset val="134"/>
          </rPr>
          <t>MuQun:</t>
        </r>
        <r>
          <rPr>
            <sz val="9"/>
            <rFont val="宋体"/>
            <charset val="134"/>
          </rPr>
          <t xml:space="preserve">
工伤缴费期已过，次月新增</t>
        </r>
      </text>
    </comment>
    <comment ref="F467" authorId="0">
      <text>
        <r>
          <rPr>
            <b/>
            <sz val="9"/>
            <rFont val="宋体"/>
            <charset val="134"/>
          </rPr>
          <t>MuQun:</t>
        </r>
        <r>
          <rPr>
            <sz val="9"/>
            <rFont val="宋体"/>
            <charset val="134"/>
          </rPr>
          <t xml:space="preserve">
3月离职</t>
        </r>
      </text>
    </comment>
    <comment ref="G467" authorId="0">
      <text>
        <r>
          <rPr>
            <b/>
            <sz val="9"/>
            <rFont val="宋体"/>
            <charset val="134"/>
          </rPr>
          <t>MuQun:</t>
        </r>
        <r>
          <rPr>
            <sz val="9"/>
            <rFont val="宋体"/>
            <charset val="134"/>
          </rPr>
          <t xml:space="preserve">
3月离职</t>
        </r>
      </text>
    </comment>
    <comment ref="H467" authorId="0">
      <text>
        <r>
          <rPr>
            <b/>
            <sz val="9"/>
            <rFont val="宋体"/>
            <charset val="134"/>
          </rPr>
          <t>MuQun:</t>
        </r>
        <r>
          <rPr>
            <sz val="9"/>
            <rFont val="宋体"/>
            <charset val="134"/>
          </rPr>
          <t xml:space="preserve">
3月离职</t>
        </r>
      </text>
    </comment>
    <comment ref="I467" authorId="0">
      <text>
        <r>
          <rPr>
            <b/>
            <sz val="9"/>
            <rFont val="宋体"/>
            <charset val="134"/>
          </rPr>
          <t>MuQun:</t>
        </r>
        <r>
          <rPr>
            <sz val="9"/>
            <rFont val="宋体"/>
            <charset val="134"/>
          </rPr>
          <t xml:space="preserve">
3月离职</t>
        </r>
      </text>
    </comment>
    <comment ref="F468" authorId="0">
      <text>
        <r>
          <rPr>
            <b/>
            <sz val="9"/>
            <rFont val="宋体"/>
            <charset val="134"/>
          </rPr>
          <t>MuQun:</t>
        </r>
        <r>
          <rPr>
            <sz val="9"/>
            <rFont val="宋体"/>
            <charset val="134"/>
          </rPr>
          <t xml:space="preserve">
3月离职</t>
        </r>
      </text>
    </comment>
    <comment ref="G468" authorId="0">
      <text>
        <r>
          <rPr>
            <b/>
            <sz val="9"/>
            <rFont val="宋体"/>
            <charset val="134"/>
          </rPr>
          <t>MuQun:</t>
        </r>
        <r>
          <rPr>
            <sz val="9"/>
            <rFont val="宋体"/>
            <charset val="134"/>
          </rPr>
          <t xml:space="preserve">
3月离职</t>
        </r>
      </text>
    </comment>
    <comment ref="H468" authorId="0">
      <text>
        <r>
          <rPr>
            <b/>
            <sz val="9"/>
            <rFont val="宋体"/>
            <charset val="134"/>
          </rPr>
          <t>MuQun:</t>
        </r>
        <r>
          <rPr>
            <sz val="9"/>
            <rFont val="宋体"/>
            <charset val="134"/>
          </rPr>
          <t xml:space="preserve">
3月离职</t>
        </r>
      </text>
    </comment>
    <comment ref="I468" authorId="0">
      <text>
        <r>
          <rPr>
            <b/>
            <sz val="9"/>
            <rFont val="宋体"/>
            <charset val="134"/>
          </rPr>
          <t>MuQun:</t>
        </r>
        <r>
          <rPr>
            <sz val="9"/>
            <rFont val="宋体"/>
            <charset val="134"/>
          </rPr>
          <t xml:space="preserve">
3月离职</t>
        </r>
      </text>
    </comment>
    <comment ref="F469" authorId="0">
      <text>
        <r>
          <rPr>
            <b/>
            <sz val="9"/>
            <rFont val="宋体"/>
            <charset val="134"/>
          </rPr>
          <t>MuQun:</t>
        </r>
        <r>
          <rPr>
            <sz val="9"/>
            <rFont val="宋体"/>
            <charset val="134"/>
          </rPr>
          <t xml:space="preserve">
3月离职</t>
        </r>
      </text>
    </comment>
    <comment ref="G469" authorId="0">
      <text>
        <r>
          <rPr>
            <b/>
            <sz val="9"/>
            <rFont val="宋体"/>
            <charset val="134"/>
          </rPr>
          <t>MuQun:</t>
        </r>
        <r>
          <rPr>
            <sz val="9"/>
            <rFont val="宋体"/>
            <charset val="134"/>
          </rPr>
          <t xml:space="preserve">
3月离职</t>
        </r>
      </text>
    </comment>
    <comment ref="H469" authorId="0">
      <text>
        <r>
          <rPr>
            <b/>
            <sz val="9"/>
            <rFont val="宋体"/>
            <charset val="134"/>
          </rPr>
          <t>MuQun:</t>
        </r>
        <r>
          <rPr>
            <sz val="9"/>
            <rFont val="宋体"/>
            <charset val="134"/>
          </rPr>
          <t xml:space="preserve">
3月离职</t>
        </r>
      </text>
    </comment>
    <comment ref="I469" authorId="0">
      <text>
        <r>
          <rPr>
            <b/>
            <sz val="9"/>
            <rFont val="宋体"/>
            <charset val="134"/>
          </rPr>
          <t>MuQun:</t>
        </r>
        <r>
          <rPr>
            <sz val="9"/>
            <rFont val="宋体"/>
            <charset val="134"/>
          </rPr>
          <t xml:space="preserve">
3月离职</t>
        </r>
      </text>
    </comment>
    <comment ref="F470" authorId="0">
      <text>
        <r>
          <rPr>
            <b/>
            <sz val="9"/>
            <rFont val="宋体"/>
            <charset val="134"/>
          </rPr>
          <t>MuQun:</t>
        </r>
        <r>
          <rPr>
            <sz val="9"/>
            <rFont val="宋体"/>
            <charset val="134"/>
          </rPr>
          <t xml:space="preserve">
3月离职</t>
        </r>
      </text>
    </comment>
    <comment ref="G470" authorId="0">
      <text>
        <r>
          <rPr>
            <b/>
            <sz val="9"/>
            <rFont val="宋体"/>
            <charset val="134"/>
          </rPr>
          <t>MuQun:</t>
        </r>
        <r>
          <rPr>
            <sz val="9"/>
            <rFont val="宋体"/>
            <charset val="134"/>
          </rPr>
          <t xml:space="preserve">
3月离职</t>
        </r>
      </text>
    </comment>
    <comment ref="H470" authorId="0">
      <text>
        <r>
          <rPr>
            <b/>
            <sz val="9"/>
            <rFont val="宋体"/>
            <charset val="134"/>
          </rPr>
          <t>MuQun:</t>
        </r>
        <r>
          <rPr>
            <sz val="9"/>
            <rFont val="宋体"/>
            <charset val="134"/>
          </rPr>
          <t xml:space="preserve">
3月离职</t>
        </r>
      </text>
    </comment>
    <comment ref="I470" authorId="0">
      <text>
        <r>
          <rPr>
            <b/>
            <sz val="9"/>
            <rFont val="宋体"/>
            <charset val="134"/>
          </rPr>
          <t>MuQun:</t>
        </r>
        <r>
          <rPr>
            <sz val="9"/>
            <rFont val="宋体"/>
            <charset val="134"/>
          </rPr>
          <t xml:space="preserve">
3月离职</t>
        </r>
      </text>
    </comment>
    <comment ref="F471" authorId="0">
      <text>
        <r>
          <rPr>
            <b/>
            <sz val="9"/>
            <rFont val="宋体"/>
            <charset val="134"/>
          </rPr>
          <t>MuQun:</t>
        </r>
        <r>
          <rPr>
            <sz val="9"/>
            <rFont val="宋体"/>
            <charset val="134"/>
          </rPr>
          <t xml:space="preserve">
3月离职</t>
        </r>
      </text>
    </comment>
    <comment ref="G471" authorId="0">
      <text>
        <r>
          <rPr>
            <b/>
            <sz val="9"/>
            <rFont val="宋体"/>
            <charset val="134"/>
          </rPr>
          <t>MuQun:</t>
        </r>
        <r>
          <rPr>
            <sz val="9"/>
            <rFont val="宋体"/>
            <charset val="134"/>
          </rPr>
          <t xml:space="preserve">
3月离职</t>
        </r>
      </text>
    </comment>
    <comment ref="H471" authorId="0">
      <text>
        <r>
          <rPr>
            <b/>
            <sz val="9"/>
            <rFont val="宋体"/>
            <charset val="134"/>
          </rPr>
          <t>MuQun:</t>
        </r>
        <r>
          <rPr>
            <sz val="9"/>
            <rFont val="宋体"/>
            <charset val="134"/>
          </rPr>
          <t xml:space="preserve">
3月离职</t>
        </r>
      </text>
    </comment>
    <comment ref="I471" authorId="0">
      <text>
        <r>
          <rPr>
            <b/>
            <sz val="9"/>
            <rFont val="宋体"/>
            <charset val="134"/>
          </rPr>
          <t>MuQun:</t>
        </r>
        <r>
          <rPr>
            <sz val="9"/>
            <rFont val="宋体"/>
            <charset val="134"/>
          </rPr>
          <t xml:space="preserve">
3月离职</t>
        </r>
      </text>
    </comment>
    <comment ref="F472" authorId="0">
      <text>
        <r>
          <rPr>
            <b/>
            <sz val="9"/>
            <rFont val="宋体"/>
            <charset val="134"/>
          </rPr>
          <t>3月离职</t>
        </r>
      </text>
    </comment>
    <comment ref="G472" authorId="0">
      <text>
        <r>
          <rPr>
            <b/>
            <sz val="9"/>
            <rFont val="宋体"/>
            <charset val="134"/>
          </rPr>
          <t>3月离职</t>
        </r>
      </text>
    </comment>
    <comment ref="H472" authorId="0">
      <text>
        <r>
          <rPr>
            <b/>
            <sz val="9"/>
            <rFont val="宋体"/>
            <charset val="134"/>
          </rPr>
          <t>3月离职</t>
        </r>
      </text>
    </comment>
    <comment ref="I472" authorId="0">
      <text>
        <r>
          <rPr>
            <b/>
            <sz val="9"/>
            <rFont val="宋体"/>
            <charset val="134"/>
          </rPr>
          <t>3月离职</t>
        </r>
      </text>
    </comment>
    <comment ref="F473" authorId="0">
      <text>
        <r>
          <rPr>
            <b/>
            <sz val="9"/>
            <rFont val="宋体"/>
            <charset val="134"/>
          </rPr>
          <t>MuQun:</t>
        </r>
        <r>
          <rPr>
            <sz val="9"/>
            <rFont val="宋体"/>
            <charset val="134"/>
          </rPr>
          <t xml:space="preserve">
3月离职</t>
        </r>
      </text>
    </comment>
    <comment ref="G473" authorId="0">
      <text>
        <r>
          <rPr>
            <b/>
            <sz val="9"/>
            <rFont val="宋体"/>
            <charset val="134"/>
          </rPr>
          <t>MuQun:</t>
        </r>
        <r>
          <rPr>
            <sz val="9"/>
            <rFont val="宋体"/>
            <charset val="134"/>
          </rPr>
          <t xml:space="preserve">
3月离职</t>
        </r>
      </text>
    </comment>
    <comment ref="H473" authorId="0">
      <text>
        <r>
          <rPr>
            <b/>
            <sz val="9"/>
            <rFont val="宋体"/>
            <charset val="134"/>
          </rPr>
          <t>MuQun:</t>
        </r>
        <r>
          <rPr>
            <sz val="9"/>
            <rFont val="宋体"/>
            <charset val="134"/>
          </rPr>
          <t xml:space="preserve">
3月离职</t>
        </r>
      </text>
    </comment>
    <comment ref="I473" authorId="0">
      <text>
        <r>
          <rPr>
            <b/>
            <sz val="9"/>
            <rFont val="宋体"/>
            <charset val="134"/>
          </rPr>
          <t>MuQun:</t>
        </r>
        <r>
          <rPr>
            <sz val="9"/>
            <rFont val="宋体"/>
            <charset val="134"/>
          </rPr>
          <t xml:space="preserve">
3月离职</t>
        </r>
      </text>
    </comment>
    <comment ref="F474" authorId="0">
      <text>
        <r>
          <rPr>
            <b/>
            <sz val="9"/>
            <rFont val="宋体"/>
            <charset val="134"/>
          </rPr>
          <t>MuQun:</t>
        </r>
        <r>
          <rPr>
            <sz val="9"/>
            <rFont val="宋体"/>
            <charset val="134"/>
          </rPr>
          <t xml:space="preserve">
3月离职</t>
        </r>
      </text>
    </comment>
    <comment ref="G474" authorId="0">
      <text>
        <r>
          <rPr>
            <b/>
            <sz val="9"/>
            <rFont val="宋体"/>
            <charset val="134"/>
          </rPr>
          <t>MuQun:</t>
        </r>
        <r>
          <rPr>
            <sz val="9"/>
            <rFont val="宋体"/>
            <charset val="134"/>
          </rPr>
          <t xml:space="preserve">
3月离职</t>
        </r>
      </text>
    </comment>
    <comment ref="H474" authorId="0">
      <text>
        <r>
          <rPr>
            <b/>
            <sz val="9"/>
            <rFont val="宋体"/>
            <charset val="134"/>
          </rPr>
          <t>MuQun:</t>
        </r>
        <r>
          <rPr>
            <sz val="9"/>
            <rFont val="宋体"/>
            <charset val="134"/>
          </rPr>
          <t xml:space="preserve">
3月离职</t>
        </r>
      </text>
    </comment>
    <comment ref="I474" authorId="0">
      <text>
        <r>
          <rPr>
            <b/>
            <sz val="9"/>
            <rFont val="宋体"/>
            <charset val="134"/>
          </rPr>
          <t>MuQun:</t>
        </r>
        <r>
          <rPr>
            <sz val="9"/>
            <rFont val="宋体"/>
            <charset val="134"/>
          </rPr>
          <t xml:space="preserve">
3月离职</t>
        </r>
      </text>
    </comment>
    <comment ref="F475" authorId="0">
      <text>
        <r>
          <rPr>
            <b/>
            <sz val="9"/>
            <rFont val="宋体"/>
            <charset val="134"/>
          </rPr>
          <t>MuQun:</t>
        </r>
        <r>
          <rPr>
            <sz val="9"/>
            <rFont val="宋体"/>
            <charset val="134"/>
          </rPr>
          <t xml:space="preserve">
3月离职</t>
        </r>
      </text>
    </comment>
    <comment ref="G475" authorId="0">
      <text>
        <r>
          <rPr>
            <b/>
            <sz val="9"/>
            <rFont val="宋体"/>
            <charset val="134"/>
          </rPr>
          <t>MuQun:</t>
        </r>
        <r>
          <rPr>
            <sz val="9"/>
            <rFont val="宋体"/>
            <charset val="134"/>
          </rPr>
          <t xml:space="preserve">
3月离职</t>
        </r>
      </text>
    </comment>
    <comment ref="H475" authorId="0">
      <text>
        <r>
          <rPr>
            <b/>
            <sz val="9"/>
            <rFont val="宋体"/>
            <charset val="134"/>
          </rPr>
          <t>MuQun:</t>
        </r>
        <r>
          <rPr>
            <sz val="9"/>
            <rFont val="宋体"/>
            <charset val="134"/>
          </rPr>
          <t xml:space="preserve">
3月离职</t>
        </r>
      </text>
    </comment>
  </commentList>
</comments>
</file>

<file path=xl/comments9.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5" authorId="0">
      <text>
        <r>
          <rPr>
            <b/>
            <sz val="9"/>
            <rFont val="宋体"/>
            <charset val="134"/>
          </rPr>
          <t>MuQun:</t>
        </r>
        <r>
          <rPr>
            <sz val="9"/>
            <rFont val="宋体"/>
            <charset val="134"/>
          </rPr>
          <t xml:space="preserve">
5月离职</t>
        </r>
      </text>
    </comment>
    <comment ref="G75" authorId="0">
      <text>
        <r>
          <rPr>
            <b/>
            <sz val="9"/>
            <rFont val="宋体"/>
            <charset val="134"/>
          </rPr>
          <t>MuQun:</t>
        </r>
        <r>
          <rPr>
            <sz val="9"/>
            <rFont val="宋体"/>
            <charset val="134"/>
          </rPr>
          <t xml:space="preserve">
5月离职</t>
        </r>
      </text>
    </comment>
    <comment ref="H75" authorId="0">
      <text>
        <r>
          <rPr>
            <b/>
            <sz val="9"/>
            <rFont val="宋体"/>
            <charset val="134"/>
          </rPr>
          <t>MuQun:</t>
        </r>
        <r>
          <rPr>
            <sz val="9"/>
            <rFont val="宋体"/>
            <charset val="134"/>
          </rPr>
          <t xml:space="preserve">
5月离职</t>
        </r>
      </text>
    </comment>
    <comment ref="I89" authorId="0">
      <text>
        <r>
          <rPr>
            <b/>
            <sz val="9"/>
            <rFont val="宋体"/>
            <charset val="134"/>
          </rPr>
          <t>MuQun:</t>
        </r>
        <r>
          <rPr>
            <sz val="9"/>
            <rFont val="宋体"/>
            <charset val="134"/>
          </rPr>
          <t xml:space="preserve">
7月调整基数（调岗调基）
</t>
        </r>
      </text>
    </comment>
    <comment ref="I97" authorId="0">
      <text>
        <r>
          <rPr>
            <b/>
            <sz val="9"/>
            <rFont val="宋体"/>
            <charset val="134"/>
          </rPr>
          <t>MuQun:</t>
        </r>
        <r>
          <rPr>
            <sz val="9"/>
            <rFont val="宋体"/>
            <charset val="134"/>
          </rPr>
          <t xml:space="preserve">
工伤</t>
        </r>
      </text>
    </comment>
    <comment ref="G100" authorId="0">
      <text>
        <r>
          <rPr>
            <b/>
            <sz val="9"/>
            <rFont val="宋体"/>
            <charset val="134"/>
          </rPr>
          <t>MuQun:</t>
        </r>
        <r>
          <rPr>
            <sz val="9"/>
            <rFont val="宋体"/>
            <charset val="134"/>
          </rPr>
          <t xml:space="preserve">
工伤办理中</t>
        </r>
      </text>
    </comment>
    <comment ref="I100" authorId="0">
      <text>
        <r>
          <rPr>
            <b/>
            <sz val="9"/>
            <rFont val="宋体"/>
            <charset val="134"/>
          </rPr>
          <t>MuQun:</t>
        </r>
        <r>
          <rPr>
            <sz val="9"/>
            <rFont val="宋体"/>
            <charset val="134"/>
          </rPr>
          <t xml:space="preserve">
已离职，有工伤事宜未办理完毕</t>
        </r>
      </text>
    </comment>
    <comment ref="I119" authorId="0">
      <text>
        <r>
          <rPr>
            <b/>
            <sz val="9"/>
            <rFont val="宋体"/>
            <charset val="134"/>
          </rPr>
          <t>MuQun:</t>
        </r>
        <r>
          <rPr>
            <sz val="9"/>
            <rFont val="宋体"/>
            <charset val="134"/>
          </rPr>
          <t xml:space="preserve">
2月基数下调
原因：未办理相关技能证件</t>
        </r>
      </text>
    </comment>
    <comment ref="I127" authorId="0">
      <text>
        <r>
          <rPr>
            <b/>
            <sz val="9"/>
            <rFont val="宋体"/>
            <charset val="134"/>
          </rPr>
          <t>MuQun:</t>
        </r>
        <r>
          <rPr>
            <sz val="9"/>
            <rFont val="宋体"/>
            <charset val="134"/>
          </rPr>
          <t xml:space="preserve">
自愿放弃</t>
        </r>
      </text>
    </comment>
    <comment ref="G129" authorId="0">
      <text>
        <r>
          <rPr>
            <b/>
            <sz val="9"/>
            <rFont val="宋体"/>
            <charset val="134"/>
          </rPr>
          <t>MuQun:</t>
        </r>
        <r>
          <rPr>
            <sz val="9"/>
            <rFont val="宋体"/>
            <charset val="134"/>
          </rPr>
          <t xml:space="preserve">
工伤</t>
        </r>
      </text>
    </comment>
    <comment ref="I129" authorId="0">
      <text>
        <r>
          <rPr>
            <b/>
            <sz val="9"/>
            <rFont val="宋体"/>
            <charset val="134"/>
          </rPr>
          <t>MuQun:</t>
        </r>
        <r>
          <rPr>
            <sz val="9"/>
            <rFont val="宋体"/>
            <charset val="134"/>
          </rPr>
          <t xml:space="preserve">
工伤</t>
        </r>
      </text>
    </comment>
    <comment ref="I196" authorId="0">
      <text>
        <r>
          <rPr>
            <b/>
            <sz val="9"/>
            <rFont val="宋体"/>
            <charset val="134"/>
          </rPr>
          <t>MuQun:</t>
        </r>
        <r>
          <rPr>
            <sz val="9"/>
            <rFont val="宋体"/>
            <charset val="134"/>
          </rPr>
          <t xml:space="preserve">
8月基数调整</t>
        </r>
      </text>
    </comment>
    <comment ref="I198" authorId="0">
      <text>
        <r>
          <rPr>
            <b/>
            <sz val="9"/>
            <rFont val="宋体"/>
            <charset val="134"/>
          </rPr>
          <t>MuQun:</t>
        </r>
        <r>
          <rPr>
            <sz val="9"/>
            <rFont val="宋体"/>
            <charset val="134"/>
          </rPr>
          <t xml:space="preserve">
自愿放弃</t>
        </r>
      </text>
    </comment>
    <comment ref="I213" authorId="0">
      <text>
        <r>
          <rPr>
            <b/>
            <sz val="9"/>
            <rFont val="宋体"/>
            <charset val="134"/>
          </rPr>
          <t>MuQun:</t>
        </r>
        <r>
          <rPr>
            <sz val="9"/>
            <rFont val="宋体"/>
            <charset val="134"/>
          </rPr>
          <t xml:space="preserve">
7月调整基数（调岗调基）
</t>
        </r>
      </text>
    </comment>
    <comment ref="I214" authorId="0">
      <text>
        <r>
          <rPr>
            <b/>
            <sz val="9"/>
            <rFont val="宋体"/>
            <charset val="134"/>
          </rPr>
          <t>MuQun:</t>
        </r>
        <r>
          <rPr>
            <sz val="9"/>
            <rFont val="宋体"/>
            <charset val="134"/>
          </rPr>
          <t xml:space="preserve">
7月调整基数（调岗调基）
</t>
        </r>
      </text>
    </comment>
    <comment ref="I218" authorId="0">
      <text>
        <r>
          <rPr>
            <b/>
            <sz val="9"/>
            <rFont val="宋体"/>
            <charset val="134"/>
          </rPr>
          <t>MuQun:</t>
        </r>
        <r>
          <rPr>
            <sz val="9"/>
            <rFont val="宋体"/>
            <charset val="134"/>
          </rPr>
          <t xml:space="preserve">
7月调整基数（调岗调基）
</t>
        </r>
      </text>
    </comment>
    <comment ref="F246" authorId="0">
      <text>
        <r>
          <rPr>
            <b/>
            <sz val="9"/>
            <rFont val="宋体"/>
            <charset val="134"/>
          </rPr>
          <t>MuQun:</t>
        </r>
        <r>
          <rPr>
            <sz val="9"/>
            <rFont val="宋体"/>
            <charset val="134"/>
          </rPr>
          <t xml:space="preserve">
5月离职</t>
        </r>
      </text>
    </comment>
    <comment ref="G246" authorId="0">
      <text>
        <r>
          <rPr>
            <b/>
            <sz val="9"/>
            <rFont val="宋体"/>
            <charset val="134"/>
          </rPr>
          <t>MuQun:</t>
        </r>
        <r>
          <rPr>
            <sz val="9"/>
            <rFont val="宋体"/>
            <charset val="134"/>
          </rPr>
          <t xml:space="preserve">
5月离职</t>
        </r>
      </text>
    </comment>
    <comment ref="H246" authorId="0">
      <text>
        <r>
          <rPr>
            <b/>
            <sz val="9"/>
            <rFont val="宋体"/>
            <charset val="134"/>
          </rPr>
          <t>MuQun:</t>
        </r>
        <r>
          <rPr>
            <sz val="9"/>
            <rFont val="宋体"/>
            <charset val="134"/>
          </rPr>
          <t xml:space="preserve">
5月离职</t>
        </r>
      </text>
    </comment>
    <comment ref="I246" authorId="0">
      <text>
        <r>
          <rPr>
            <b/>
            <sz val="9"/>
            <rFont val="宋体"/>
            <charset val="134"/>
          </rPr>
          <t>MuQun:</t>
        </r>
        <r>
          <rPr>
            <sz val="9"/>
            <rFont val="宋体"/>
            <charset val="134"/>
          </rPr>
          <t xml:space="preserve">
5月离职</t>
        </r>
      </text>
    </comment>
    <comment ref="I254" authorId="0">
      <text>
        <r>
          <rPr>
            <b/>
            <sz val="9"/>
            <rFont val="宋体"/>
            <charset val="134"/>
          </rPr>
          <t>MuQun:</t>
        </r>
        <r>
          <rPr>
            <sz val="9"/>
            <rFont val="宋体"/>
            <charset val="134"/>
          </rPr>
          <t xml:space="preserve">
8月调整基数，调岗调基数</t>
        </r>
      </text>
    </comment>
    <comment ref="I276" authorId="0">
      <text>
        <r>
          <rPr>
            <sz val="9"/>
            <rFont val="宋体"/>
            <charset val="134"/>
          </rPr>
          <t>自愿放弃,11月申请缴纳</t>
        </r>
      </text>
    </comment>
    <comment ref="I278" authorId="0">
      <text>
        <r>
          <rPr>
            <b/>
            <sz val="9"/>
            <rFont val="宋体"/>
            <charset val="134"/>
          </rPr>
          <t>MuQun:</t>
        </r>
        <r>
          <rPr>
            <sz val="9"/>
            <rFont val="宋体"/>
            <charset val="134"/>
          </rPr>
          <t xml:space="preserve">
自愿放弃</t>
        </r>
      </text>
    </comment>
    <comment ref="I330" authorId="0">
      <text>
        <r>
          <rPr>
            <b/>
            <sz val="9"/>
            <rFont val="宋体"/>
            <charset val="134"/>
          </rPr>
          <t>MuQun:</t>
        </r>
        <r>
          <rPr>
            <sz val="9"/>
            <rFont val="宋体"/>
            <charset val="134"/>
          </rPr>
          <t xml:space="preserve">
自愿放弃</t>
        </r>
      </text>
    </comment>
    <comment ref="I335" authorId="0">
      <text>
        <r>
          <rPr>
            <b/>
            <sz val="9"/>
            <rFont val="宋体"/>
            <charset val="134"/>
          </rPr>
          <t>MuQun:自愿放弃</t>
        </r>
      </text>
    </comment>
    <comment ref="F340" authorId="0">
      <text>
        <r>
          <rPr>
            <b/>
            <sz val="9"/>
            <rFont val="宋体"/>
            <charset val="134"/>
          </rPr>
          <t>MuQun:</t>
        </r>
        <r>
          <rPr>
            <sz val="9"/>
            <rFont val="宋体"/>
            <charset val="134"/>
          </rPr>
          <t xml:space="preserve">
系统原因，无法新增
需补交,1月新增</t>
        </r>
      </text>
    </comment>
    <comment ref="I345" authorId="0">
      <text>
        <r>
          <rPr>
            <b/>
            <sz val="9"/>
            <rFont val="宋体"/>
            <charset val="134"/>
          </rPr>
          <t>MuQun:12月开始缴纳</t>
        </r>
      </text>
    </comment>
    <comment ref="I346" authorId="0">
      <text>
        <r>
          <rPr>
            <b/>
            <sz val="9"/>
            <rFont val="宋体"/>
            <charset val="134"/>
          </rPr>
          <t>MuQun:自愿放弃</t>
        </r>
      </text>
    </comment>
    <comment ref="I348" authorId="0">
      <text>
        <r>
          <rPr>
            <b/>
            <sz val="9"/>
            <rFont val="宋体"/>
            <charset val="134"/>
          </rPr>
          <t>MuQun:</t>
        </r>
        <r>
          <rPr>
            <sz val="9"/>
            <rFont val="宋体"/>
            <charset val="134"/>
          </rPr>
          <t xml:space="preserve">
9月学生转正式</t>
        </r>
      </text>
    </comment>
    <comment ref="C354" authorId="0">
      <text>
        <r>
          <rPr>
            <b/>
            <sz val="9"/>
            <rFont val="宋体"/>
            <charset val="134"/>
          </rPr>
          <t>MuQun:</t>
        </r>
        <r>
          <rPr>
            <sz val="9"/>
            <rFont val="宋体"/>
            <charset val="134"/>
          </rPr>
          <t xml:space="preserve">
6月办停</t>
        </r>
      </text>
    </comment>
    <comment ref="I354" authorId="0">
      <text>
        <r>
          <rPr>
            <b/>
            <sz val="9"/>
            <rFont val="宋体"/>
            <charset val="134"/>
          </rPr>
          <t>MuQun:</t>
        </r>
        <r>
          <rPr>
            <sz val="9"/>
            <rFont val="宋体"/>
            <charset val="134"/>
          </rPr>
          <t xml:space="preserve">
自愿放弃</t>
        </r>
      </text>
    </comment>
    <comment ref="F363" authorId="0">
      <text>
        <r>
          <rPr>
            <b/>
            <sz val="9"/>
            <rFont val="宋体"/>
            <charset val="134"/>
          </rPr>
          <t>MuQun:</t>
        </r>
        <r>
          <rPr>
            <sz val="9"/>
            <rFont val="宋体"/>
            <charset val="134"/>
          </rPr>
          <t xml:space="preserve">
个人已在保定参保灵活就业，2023年2月新参
个人原因无法办理停保，无法新参</t>
        </r>
      </text>
    </comment>
    <comment ref="G363" authorId="0">
      <text>
        <r>
          <rPr>
            <b/>
            <sz val="9"/>
            <rFont val="宋体"/>
            <charset val="134"/>
          </rPr>
          <t>MuQun:</t>
        </r>
        <r>
          <rPr>
            <sz val="9"/>
            <rFont val="宋体"/>
            <charset val="134"/>
          </rPr>
          <t xml:space="preserve">
个人已缴纳2022年度医保，2023年参保
</t>
        </r>
      </text>
    </comment>
    <comment ref="H363" authorId="0">
      <text>
        <r>
          <rPr>
            <b/>
            <sz val="9"/>
            <rFont val="宋体"/>
            <charset val="134"/>
          </rPr>
          <t>MuQun:</t>
        </r>
        <r>
          <rPr>
            <sz val="9"/>
            <rFont val="宋体"/>
            <charset val="134"/>
          </rPr>
          <t xml:space="preserve">
个人已缴纳2022年度医保，2023年参保
</t>
        </r>
      </text>
    </comment>
    <comment ref="F365" authorId="0">
      <text>
        <r>
          <rPr>
            <b/>
            <sz val="9"/>
            <rFont val="宋体"/>
            <charset val="134"/>
          </rPr>
          <t>MuQun:</t>
        </r>
        <r>
          <rPr>
            <sz val="9"/>
            <rFont val="宋体"/>
            <charset val="134"/>
          </rPr>
          <t xml:space="preserve">
原单位为办停，11月参保</t>
        </r>
      </text>
    </comment>
    <comment ref="H365" authorId="0">
      <text>
        <r>
          <rPr>
            <b/>
            <sz val="9"/>
            <rFont val="宋体"/>
            <charset val="134"/>
          </rPr>
          <t>MuQun:</t>
        </r>
        <r>
          <rPr>
            <sz val="9"/>
            <rFont val="宋体"/>
            <charset val="134"/>
          </rPr>
          <t xml:space="preserve">
原单位为办停，11月参保
</t>
        </r>
      </text>
    </comment>
    <comment ref="F366" authorId="0">
      <text>
        <r>
          <rPr>
            <b/>
            <sz val="9"/>
            <rFont val="宋体"/>
            <charset val="134"/>
          </rPr>
          <t>MuQun:</t>
        </r>
        <r>
          <rPr>
            <sz val="9"/>
            <rFont val="宋体"/>
            <charset val="134"/>
          </rPr>
          <t xml:space="preserve">
原单位为办停，11月参保</t>
        </r>
      </text>
    </comment>
    <comment ref="F368" authorId="0">
      <text>
        <r>
          <rPr>
            <b/>
            <sz val="9"/>
            <rFont val="宋体"/>
            <charset val="134"/>
          </rPr>
          <t>MuQun:</t>
        </r>
        <r>
          <rPr>
            <sz val="9"/>
            <rFont val="宋体"/>
            <charset val="134"/>
          </rPr>
          <t xml:space="preserve">
原单位为办停，11月参保</t>
        </r>
      </text>
    </comment>
    <comment ref="H368" authorId="0">
      <text>
        <r>
          <rPr>
            <b/>
            <sz val="9"/>
            <rFont val="宋体"/>
            <charset val="134"/>
          </rPr>
          <t>MuQun:</t>
        </r>
        <r>
          <rPr>
            <sz val="9"/>
            <rFont val="宋体"/>
            <charset val="134"/>
          </rPr>
          <t xml:space="preserve">
原单位为办停，11月参保</t>
        </r>
      </text>
    </comment>
    <comment ref="I371" authorId="0">
      <text>
        <r>
          <rPr>
            <b/>
            <sz val="9"/>
            <rFont val="宋体"/>
            <charset val="134"/>
          </rPr>
          <t>MuQun:</t>
        </r>
        <r>
          <rPr>
            <sz val="9"/>
            <rFont val="宋体"/>
            <charset val="134"/>
          </rPr>
          <t xml:space="preserve">
自愿放弃</t>
        </r>
      </text>
    </comment>
    <comment ref="I372" authorId="0">
      <text>
        <r>
          <rPr>
            <b/>
            <sz val="9"/>
            <rFont val="宋体"/>
            <charset val="134"/>
          </rPr>
          <t>MuQun:残疾人，不缴纳</t>
        </r>
      </text>
    </comment>
    <comment ref="I373" authorId="0">
      <text>
        <r>
          <rPr>
            <b/>
            <sz val="9"/>
            <rFont val="宋体"/>
            <charset val="134"/>
          </rPr>
          <t>MuQun:残疾人，不缴纳</t>
        </r>
      </text>
    </comment>
    <comment ref="I374" authorId="0">
      <text>
        <r>
          <rPr>
            <b/>
            <sz val="9"/>
            <rFont val="宋体"/>
            <charset val="134"/>
          </rPr>
          <t>MuQun:残疾人，不缴纳</t>
        </r>
      </text>
    </comment>
    <comment ref="I375" authorId="0">
      <text>
        <r>
          <rPr>
            <b/>
            <sz val="9"/>
            <rFont val="宋体"/>
            <charset val="134"/>
          </rPr>
          <t>MuQun:残疾人，不缴纳</t>
        </r>
      </text>
    </comment>
    <comment ref="C404" authorId="0">
      <text>
        <r>
          <rPr>
            <b/>
            <sz val="9"/>
            <rFont val="宋体"/>
            <charset val="134"/>
          </rPr>
          <t>MuQun:</t>
        </r>
        <r>
          <rPr>
            <sz val="9"/>
            <rFont val="宋体"/>
            <charset val="134"/>
          </rPr>
          <t xml:space="preserve">
6月解除</t>
        </r>
      </text>
    </comment>
    <comment ref="C405" authorId="0">
      <text>
        <r>
          <rPr>
            <b/>
            <sz val="9"/>
            <rFont val="宋体"/>
            <charset val="134"/>
          </rPr>
          <t>MuQun:</t>
        </r>
        <r>
          <rPr>
            <sz val="9"/>
            <rFont val="宋体"/>
            <charset val="134"/>
          </rPr>
          <t xml:space="preserve">
6月办停</t>
        </r>
      </text>
    </comment>
    <comment ref="G421" authorId="0">
      <text>
        <r>
          <rPr>
            <b/>
            <sz val="9"/>
            <rFont val="宋体"/>
            <charset val="134"/>
          </rPr>
          <t>MuQun:</t>
        </r>
        <r>
          <rPr>
            <sz val="9"/>
            <rFont val="宋体"/>
            <charset val="134"/>
          </rPr>
          <t xml:space="preserve">
5月离职</t>
        </r>
      </text>
    </comment>
    <comment ref="C423" authorId="0">
      <text>
        <r>
          <rPr>
            <b/>
            <sz val="9"/>
            <rFont val="宋体"/>
            <charset val="134"/>
          </rPr>
          <t>MuQun:</t>
        </r>
        <r>
          <rPr>
            <sz val="9"/>
            <rFont val="宋体"/>
            <charset val="134"/>
          </rPr>
          <t xml:space="preserve">
6月办停</t>
        </r>
      </text>
    </comment>
    <comment ref="G425" authorId="0">
      <text>
        <r>
          <rPr>
            <b/>
            <sz val="9"/>
            <rFont val="宋体"/>
            <charset val="134"/>
          </rPr>
          <t>MuQun:</t>
        </r>
        <r>
          <rPr>
            <sz val="9"/>
            <rFont val="宋体"/>
            <charset val="134"/>
          </rPr>
          <t xml:space="preserve">
本人缴纳居民医疗，未办停</t>
        </r>
      </text>
    </comment>
    <comment ref="F431" authorId="0">
      <text>
        <r>
          <rPr>
            <b/>
            <sz val="9"/>
            <rFont val="宋体"/>
            <charset val="134"/>
          </rPr>
          <t>MuQun:</t>
        </r>
        <r>
          <rPr>
            <sz val="9"/>
            <rFont val="宋体"/>
            <charset val="134"/>
          </rPr>
          <t xml:space="preserve">
5月离职</t>
        </r>
      </text>
    </comment>
    <comment ref="G431" authorId="0">
      <text>
        <r>
          <rPr>
            <b/>
            <sz val="9"/>
            <rFont val="宋体"/>
            <charset val="134"/>
          </rPr>
          <t>MuQun:</t>
        </r>
        <r>
          <rPr>
            <sz val="9"/>
            <rFont val="宋体"/>
            <charset val="134"/>
          </rPr>
          <t xml:space="preserve">
5月离职</t>
        </r>
      </text>
    </comment>
    <comment ref="H431" authorId="0">
      <text>
        <r>
          <rPr>
            <b/>
            <sz val="9"/>
            <rFont val="宋体"/>
            <charset val="134"/>
          </rPr>
          <t>MuQun:</t>
        </r>
        <r>
          <rPr>
            <sz val="9"/>
            <rFont val="宋体"/>
            <charset val="134"/>
          </rPr>
          <t xml:space="preserve">
5月离职</t>
        </r>
      </text>
    </comment>
    <comment ref="C435" authorId="0">
      <text>
        <r>
          <rPr>
            <b/>
            <sz val="9"/>
            <rFont val="宋体"/>
            <charset val="134"/>
          </rPr>
          <t>MuQun:</t>
        </r>
        <r>
          <rPr>
            <sz val="9"/>
            <rFont val="宋体"/>
            <charset val="134"/>
          </rPr>
          <t xml:space="preserve">
6月办停</t>
        </r>
      </text>
    </comment>
    <comment ref="F441" authorId="0">
      <text>
        <r>
          <rPr>
            <b/>
            <sz val="9"/>
            <rFont val="宋体"/>
            <charset val="134"/>
          </rPr>
          <t>MuQun:</t>
        </r>
        <r>
          <rPr>
            <sz val="9"/>
            <rFont val="宋体"/>
            <charset val="134"/>
          </rPr>
          <t xml:space="preserve">
5月离职</t>
        </r>
      </text>
    </comment>
    <comment ref="G441" authorId="0">
      <text>
        <r>
          <rPr>
            <b/>
            <sz val="9"/>
            <rFont val="宋体"/>
            <charset val="134"/>
          </rPr>
          <t>MuQun:</t>
        </r>
        <r>
          <rPr>
            <sz val="9"/>
            <rFont val="宋体"/>
            <charset val="134"/>
          </rPr>
          <t xml:space="preserve">
5月离职</t>
        </r>
      </text>
    </comment>
    <comment ref="H441" authorId="0">
      <text>
        <r>
          <rPr>
            <b/>
            <sz val="9"/>
            <rFont val="宋体"/>
            <charset val="134"/>
          </rPr>
          <t>MuQun:</t>
        </r>
        <r>
          <rPr>
            <sz val="9"/>
            <rFont val="宋体"/>
            <charset val="134"/>
          </rPr>
          <t xml:space="preserve">
5月离职</t>
        </r>
      </text>
    </comment>
    <comment ref="F467" authorId="0">
      <text>
        <r>
          <rPr>
            <b/>
            <sz val="9"/>
            <rFont val="宋体"/>
            <charset val="134"/>
          </rPr>
          <t>MuQun:</t>
        </r>
        <r>
          <rPr>
            <sz val="9"/>
            <rFont val="宋体"/>
            <charset val="134"/>
          </rPr>
          <t xml:space="preserve">
4月离职</t>
        </r>
      </text>
    </comment>
    <comment ref="G467" authorId="0">
      <text>
        <r>
          <rPr>
            <b/>
            <sz val="9"/>
            <rFont val="宋体"/>
            <charset val="134"/>
          </rPr>
          <t>MuQun:</t>
        </r>
        <r>
          <rPr>
            <sz val="9"/>
            <rFont val="宋体"/>
            <charset val="134"/>
          </rPr>
          <t xml:space="preserve">
4月离职</t>
        </r>
      </text>
    </comment>
    <comment ref="H467" authorId="0">
      <text>
        <r>
          <rPr>
            <b/>
            <sz val="9"/>
            <rFont val="宋体"/>
            <charset val="134"/>
          </rPr>
          <t>MuQun:</t>
        </r>
        <r>
          <rPr>
            <sz val="9"/>
            <rFont val="宋体"/>
            <charset val="134"/>
          </rPr>
          <t xml:space="preserve">
4月离职</t>
        </r>
      </text>
    </comment>
    <comment ref="F468" authorId="0">
      <text>
        <r>
          <rPr>
            <b/>
            <sz val="9"/>
            <rFont val="宋体"/>
            <charset val="134"/>
          </rPr>
          <t>MuQun:</t>
        </r>
        <r>
          <rPr>
            <sz val="9"/>
            <rFont val="宋体"/>
            <charset val="134"/>
          </rPr>
          <t xml:space="preserve">
4月离职</t>
        </r>
      </text>
    </comment>
    <comment ref="G468" authorId="0">
      <text>
        <r>
          <rPr>
            <b/>
            <sz val="9"/>
            <rFont val="宋体"/>
            <charset val="134"/>
          </rPr>
          <t>MuQun:</t>
        </r>
        <r>
          <rPr>
            <sz val="9"/>
            <rFont val="宋体"/>
            <charset val="134"/>
          </rPr>
          <t xml:space="preserve">
4月离职</t>
        </r>
      </text>
    </comment>
    <comment ref="H468" authorId="0">
      <text>
        <r>
          <rPr>
            <b/>
            <sz val="9"/>
            <rFont val="宋体"/>
            <charset val="134"/>
          </rPr>
          <t>MuQun:</t>
        </r>
        <r>
          <rPr>
            <sz val="9"/>
            <rFont val="宋体"/>
            <charset val="134"/>
          </rPr>
          <t xml:space="preserve">
4月离职</t>
        </r>
      </text>
    </comment>
    <comment ref="F469" authorId="0">
      <text>
        <r>
          <rPr>
            <b/>
            <sz val="9"/>
            <rFont val="宋体"/>
            <charset val="134"/>
          </rPr>
          <t>MuQun:</t>
        </r>
        <r>
          <rPr>
            <sz val="9"/>
            <rFont val="宋体"/>
            <charset val="134"/>
          </rPr>
          <t xml:space="preserve">
4月离职</t>
        </r>
      </text>
    </comment>
    <comment ref="G469" authorId="0">
      <text>
        <r>
          <rPr>
            <b/>
            <sz val="9"/>
            <rFont val="宋体"/>
            <charset val="134"/>
          </rPr>
          <t>MuQun:</t>
        </r>
        <r>
          <rPr>
            <sz val="9"/>
            <rFont val="宋体"/>
            <charset val="134"/>
          </rPr>
          <t xml:space="preserve">
4月离职</t>
        </r>
      </text>
    </comment>
    <comment ref="H469" authorId="0">
      <text>
        <r>
          <rPr>
            <b/>
            <sz val="9"/>
            <rFont val="宋体"/>
            <charset val="134"/>
          </rPr>
          <t>MuQun:</t>
        </r>
        <r>
          <rPr>
            <sz val="9"/>
            <rFont val="宋体"/>
            <charset val="134"/>
          </rPr>
          <t xml:space="preserve">
4月离职</t>
        </r>
      </text>
    </comment>
    <comment ref="F470" authorId="0">
      <text>
        <r>
          <rPr>
            <b/>
            <sz val="9"/>
            <rFont val="宋体"/>
            <charset val="134"/>
          </rPr>
          <t>MuQun:</t>
        </r>
        <r>
          <rPr>
            <sz val="9"/>
            <rFont val="宋体"/>
            <charset val="134"/>
          </rPr>
          <t xml:space="preserve">
4月离职，未出勤</t>
        </r>
      </text>
    </comment>
    <comment ref="F471" authorId="0">
      <text>
        <r>
          <rPr>
            <b/>
            <sz val="9"/>
            <rFont val="宋体"/>
            <charset val="134"/>
          </rPr>
          <t>MuQun:</t>
        </r>
        <r>
          <rPr>
            <sz val="9"/>
            <rFont val="宋体"/>
            <charset val="134"/>
          </rPr>
          <t xml:space="preserve">
4月离职</t>
        </r>
      </text>
    </comment>
    <comment ref="G471" authorId="0">
      <text>
        <r>
          <rPr>
            <b/>
            <sz val="9"/>
            <rFont val="宋体"/>
            <charset val="134"/>
          </rPr>
          <t>MuQun:</t>
        </r>
        <r>
          <rPr>
            <sz val="9"/>
            <rFont val="宋体"/>
            <charset val="134"/>
          </rPr>
          <t xml:space="preserve">
4月离职</t>
        </r>
      </text>
    </comment>
    <comment ref="H471" authorId="0">
      <text>
        <r>
          <rPr>
            <b/>
            <sz val="9"/>
            <rFont val="宋体"/>
            <charset val="134"/>
          </rPr>
          <t>MuQun:</t>
        </r>
        <r>
          <rPr>
            <sz val="9"/>
            <rFont val="宋体"/>
            <charset val="134"/>
          </rPr>
          <t xml:space="preserve">
4月离职</t>
        </r>
      </text>
    </comment>
    <comment ref="I471" authorId="0">
      <text>
        <r>
          <rPr>
            <b/>
            <sz val="9"/>
            <rFont val="宋体"/>
            <charset val="134"/>
          </rPr>
          <t>MuQun:</t>
        </r>
        <r>
          <rPr>
            <sz val="9"/>
            <rFont val="宋体"/>
            <charset val="134"/>
          </rPr>
          <t xml:space="preserve">
4月离职</t>
        </r>
      </text>
    </comment>
    <comment ref="C474" authorId="0">
      <text>
        <r>
          <rPr>
            <b/>
            <sz val="9"/>
            <rFont val="宋体"/>
            <charset val="134"/>
          </rPr>
          <t>MuQun:</t>
        </r>
        <r>
          <rPr>
            <sz val="9"/>
            <rFont val="宋体"/>
            <charset val="134"/>
          </rPr>
          <t xml:space="preserve">
4月离职，4月保险自行承担，5月减少</t>
        </r>
      </text>
    </comment>
    <comment ref="I475" authorId="0">
      <text>
        <r>
          <rPr>
            <b/>
            <sz val="9"/>
            <rFont val="宋体"/>
            <charset val="134"/>
          </rPr>
          <t>MuQun:</t>
        </r>
        <r>
          <rPr>
            <sz val="9"/>
            <rFont val="宋体"/>
            <charset val="134"/>
          </rPr>
          <t xml:space="preserve">
4月离职</t>
        </r>
      </text>
    </comment>
    <comment ref="G485" authorId="0">
      <text>
        <r>
          <rPr>
            <b/>
            <sz val="9"/>
            <rFont val="宋体"/>
            <charset val="134"/>
          </rPr>
          <t>MuQun:</t>
        </r>
        <r>
          <rPr>
            <sz val="9"/>
            <rFont val="宋体"/>
            <charset val="134"/>
          </rPr>
          <t xml:space="preserve">
5月离职</t>
        </r>
      </text>
    </comment>
  </commentList>
</comments>
</file>

<file path=xl/sharedStrings.xml><?xml version="1.0" encoding="utf-8"?>
<sst xmlns="http://schemas.openxmlformats.org/spreadsheetml/2006/main" count="52587" uniqueCount="2102">
  <si>
    <t>说明：</t>
  </si>
  <si>
    <t>1、各sheet表密码为月份*3，如111,222.。。。</t>
  </si>
  <si>
    <t>2、保护状态下可正常进行筛选、排序、透视表等操作，不可进行删除行列或编辑</t>
  </si>
  <si>
    <t>月份</t>
  </si>
  <si>
    <t>工伤</t>
  </si>
  <si>
    <t>养老</t>
  </si>
  <si>
    <t>医疗</t>
  </si>
  <si>
    <t>大额医疗</t>
  </si>
  <si>
    <t>失业</t>
  </si>
  <si>
    <t>公积金</t>
  </si>
  <si>
    <t>合计</t>
  </si>
  <si>
    <t>1月</t>
  </si>
  <si>
    <t>2月</t>
  </si>
  <si>
    <t>3月</t>
  </si>
  <si>
    <t>4月</t>
  </si>
  <si>
    <t>5月</t>
  </si>
  <si>
    <t>6月</t>
  </si>
  <si>
    <t>7月</t>
  </si>
  <si>
    <t>8月</t>
  </si>
  <si>
    <t>9月</t>
  </si>
  <si>
    <t>10月</t>
  </si>
  <si>
    <t>11月</t>
  </si>
  <si>
    <t>12月</t>
  </si>
  <si>
    <t>科目分类</t>
  </si>
  <si>
    <t>求和项:工伤
（1.8%）</t>
  </si>
  <si>
    <t>求和项:养老
（24%）</t>
  </si>
  <si>
    <t>求和项:医疗
10%）</t>
  </si>
  <si>
    <t>求和项:大额医疗</t>
  </si>
  <si>
    <t>求和项:失业
1%）</t>
  </si>
  <si>
    <t>求和项:公积金
（10%）</t>
  </si>
  <si>
    <t>求和项:合计</t>
  </si>
  <si>
    <t>福利费用</t>
  </si>
  <si>
    <t>管理费用</t>
  </si>
  <si>
    <t>生产成本</t>
  </si>
  <si>
    <t>销售费用</t>
  </si>
  <si>
    <t>研发费用</t>
  </si>
  <si>
    <t>制造费用</t>
  </si>
  <si>
    <t>总计</t>
  </si>
  <si>
    <t>差额补缴</t>
  </si>
  <si>
    <t>科目2</t>
  </si>
  <si>
    <t>1月缴费</t>
  </si>
  <si>
    <t>2022年基数调整差额</t>
  </si>
  <si>
    <t>个人</t>
  </si>
  <si>
    <t>单位</t>
  </si>
  <si>
    <t>求和项:个人差额</t>
  </si>
  <si>
    <t>求和项:单位差额</t>
  </si>
  <si>
    <t>单位部分</t>
  </si>
  <si>
    <t>个人部分</t>
  </si>
  <si>
    <t>福利费用+综合</t>
  </si>
  <si>
    <t>管理费用+综合</t>
  </si>
  <si>
    <t>B40座椅组装车间</t>
  </si>
  <si>
    <t>管理费用+安环科</t>
  </si>
  <si>
    <t>管理费用+河北后视镜运营生管</t>
  </si>
  <si>
    <t>财务管理部</t>
  </si>
  <si>
    <t>管理费用+财务管理部</t>
  </si>
  <si>
    <t>研发费用+河北座椅研发新产品开发</t>
  </si>
  <si>
    <t>福田欧马可组装线</t>
  </si>
  <si>
    <t>管理费用+骨架</t>
  </si>
  <si>
    <t>研发费用+河北金属件管理新产品研发</t>
  </si>
  <si>
    <t>河北后视镜生产H6组装车间</t>
  </si>
  <si>
    <t>管理费用+后视镜</t>
  </si>
  <si>
    <t>研发费用+试制</t>
  </si>
  <si>
    <t>河北后视镜生产后视镜组装车间</t>
  </si>
  <si>
    <t>福利费用+食堂宿舍</t>
  </si>
  <si>
    <t>河北后视镜生产喷涂车间</t>
  </si>
  <si>
    <t>管理费用+总经理室</t>
  </si>
  <si>
    <t>管理费用+河北金属件运营生管</t>
  </si>
  <si>
    <t>河北后视镜生产注塑车间</t>
  </si>
  <si>
    <t>管理费用+座椅</t>
  </si>
  <si>
    <t>销售费用+河北金属件销售其他市场</t>
  </si>
  <si>
    <t>河北后视镜销售济南市场</t>
  </si>
  <si>
    <t>生产成本+冲压弯管车间</t>
  </si>
  <si>
    <t>管理费用+河北座椅运营生管</t>
  </si>
  <si>
    <t>河北后视镜销售其他市场</t>
  </si>
  <si>
    <t>生产成本+底座装配车间</t>
  </si>
  <si>
    <t>管理费用+财务</t>
  </si>
  <si>
    <t>河北后视镜研发新产品开发</t>
  </si>
  <si>
    <t>生产成本+电泳车间</t>
  </si>
  <si>
    <t>销售费用+河北座椅销售其他市场</t>
  </si>
  <si>
    <t>河北后视镜运营生管</t>
  </si>
  <si>
    <t>生产成本+发泡车间</t>
  </si>
  <si>
    <t>管理费用+河北金属件管理物业管理</t>
  </si>
  <si>
    <t>河北金属件管理物业管理</t>
  </si>
  <si>
    <t>生产成本+缝纫车间</t>
  </si>
  <si>
    <t>制造费用+河北金属件生产电泳车间</t>
  </si>
  <si>
    <t>河北金属件管理新产品开发</t>
  </si>
  <si>
    <t>生产成本+焊接车间</t>
  </si>
  <si>
    <t>制造费用+河北座椅生产发泡车间</t>
  </si>
  <si>
    <t>河北金属件生产H6组装车间</t>
  </si>
  <si>
    <t>生产成本+后视镜车间</t>
  </si>
  <si>
    <t>制造费用+河北后视镜生产注塑车间</t>
  </si>
  <si>
    <t>河北金属件生产冲压车间</t>
  </si>
  <si>
    <t>生产成本+喷涂工序</t>
  </si>
  <si>
    <t>生产成本+河北金属件生产焊接车间</t>
  </si>
  <si>
    <t>河北金属件生产电泳车间</t>
  </si>
  <si>
    <t>生产成本+注塑车间</t>
  </si>
  <si>
    <t>制造费用+河北金属件生产焊接车间</t>
  </si>
  <si>
    <t>河北金属件生产骨架组装车间</t>
  </si>
  <si>
    <t>生产成本+座椅总装车间</t>
  </si>
  <si>
    <t>生产成本+河北座椅生产发泡车间</t>
  </si>
  <si>
    <t>河北金属件生产焊接车间</t>
  </si>
  <si>
    <t>销售费用+销售</t>
  </si>
  <si>
    <t>生产成本+河北座椅生产座椅组装车间</t>
  </si>
  <si>
    <t>河北金属件生产弯管车间</t>
  </si>
  <si>
    <t>研发费用+研发</t>
  </si>
  <si>
    <t>生产成本+河北金属件生产骨架组装车间</t>
  </si>
  <si>
    <t>河北金属件运营生管</t>
  </si>
  <si>
    <t>制造费用+底座装配车间</t>
  </si>
  <si>
    <t>生产成本+河北座椅生产缝纫车间</t>
  </si>
  <si>
    <t>河北金属销售其他市场</t>
  </si>
  <si>
    <t>制造费用+电泳车间</t>
  </si>
  <si>
    <t>生产成本+河北金属件生产冲压车间</t>
  </si>
  <si>
    <t>河北座椅生产H6组装车间</t>
  </si>
  <si>
    <t>制造费用+发泡车间</t>
  </si>
  <si>
    <t>生产成本+河北金属件生产电泳车间</t>
  </si>
  <si>
    <t>河北座椅生产发泡车间</t>
  </si>
  <si>
    <t>制造费用+缝纫车间</t>
  </si>
  <si>
    <t>研发费用+河北后视镜研发新产品开发</t>
  </si>
  <si>
    <t>河北座椅生产缝纫车间</t>
  </si>
  <si>
    <t>制造费用+焊接车间</t>
  </si>
  <si>
    <t>生产成本+河北后视镜生产注塑车间</t>
  </si>
  <si>
    <t>河北座椅生产座椅组装车间</t>
  </si>
  <si>
    <t>制造费用+后视镜车间</t>
  </si>
  <si>
    <t>销售费用+河北后视镜销售其他市场</t>
  </si>
  <si>
    <t>河北座椅销售济南市场</t>
  </si>
  <si>
    <t>制造费用+喷涂工序</t>
  </si>
  <si>
    <t>生产成本+河北后视镜生产喷涂车间</t>
  </si>
  <si>
    <t>河北座椅销售其他市场</t>
  </si>
  <si>
    <t>制造费用+注塑车间</t>
  </si>
  <si>
    <t>生产成本+河北后视镜生产后视镜组装车间</t>
  </si>
  <si>
    <t>河北座椅销售诸城市场</t>
  </si>
  <si>
    <t>制造费用+座椅总装车间</t>
  </si>
  <si>
    <t>制造费用+河北座椅生产座椅组装车间</t>
  </si>
  <si>
    <t>河北座椅研发新产品开发</t>
  </si>
  <si>
    <t>河北座椅运营生管</t>
  </si>
  <si>
    <t>河北座椅运营项目管理科</t>
  </si>
  <si>
    <t>河北座椅运营质量</t>
  </si>
  <si>
    <t>检测实验室</t>
  </si>
  <si>
    <t>模具试制部-模具车间</t>
  </si>
  <si>
    <t>模具试制部-试制车间</t>
  </si>
  <si>
    <t>轻卡组装车间</t>
  </si>
  <si>
    <t>物业管理部</t>
  </si>
  <si>
    <t>综合管理部-人力行政</t>
  </si>
  <si>
    <t>综合管理部-食堂宿舍</t>
  </si>
  <si>
    <t>河北光华荣昌2022年12月份公司社保缴费明细</t>
  </si>
  <si>
    <t>序号</t>
  </si>
  <si>
    <t>所属部门</t>
  </si>
  <si>
    <t>姓名</t>
  </si>
  <si>
    <t>身份证号</t>
  </si>
  <si>
    <t>缴费基数</t>
  </si>
  <si>
    <t>单位缴纳部分</t>
  </si>
  <si>
    <t>个人缴纳部分</t>
  </si>
  <si>
    <t>单位+个人</t>
  </si>
  <si>
    <t>工伤保险
（1.8%）</t>
  </si>
  <si>
    <t>养老保险
（16%）</t>
  </si>
  <si>
    <t>医疗保险
（8%）</t>
  </si>
  <si>
    <t>失业保险
（0.7%）</t>
  </si>
  <si>
    <t>公积金
（5%）</t>
  </si>
  <si>
    <t>工伤
（0%）</t>
  </si>
  <si>
    <t>养老
（8%）</t>
  </si>
  <si>
    <t>医疗
（2%）</t>
  </si>
  <si>
    <t>失业
（0.3%）</t>
  </si>
  <si>
    <t>失业补缴</t>
  </si>
  <si>
    <t>总合计</t>
  </si>
  <si>
    <t>备注</t>
  </si>
  <si>
    <t>工伤
（1.8%）</t>
  </si>
  <si>
    <t>养老
（24%）</t>
  </si>
  <si>
    <t>医疗
10%）</t>
  </si>
  <si>
    <t>失业
1%）</t>
  </si>
  <si>
    <t>公积金
（10%）</t>
  </si>
  <si>
    <t>总经理室</t>
  </si>
  <si>
    <t>刘思含</t>
  </si>
  <si>
    <t>120104199211167644</t>
  </si>
  <si>
    <t>制造技术部</t>
  </si>
  <si>
    <t>程丽宇</t>
  </si>
  <si>
    <t>13098319921211502X</t>
  </si>
  <si>
    <t>质量部</t>
  </si>
  <si>
    <t>陈浩</t>
  </si>
  <si>
    <t>130983199205073036</t>
  </si>
  <si>
    <t>冯亮亮</t>
  </si>
  <si>
    <t>131126199105053011</t>
  </si>
  <si>
    <t>王文乐</t>
  </si>
  <si>
    <t>130923198801132214</t>
  </si>
  <si>
    <t>翟福芹</t>
  </si>
  <si>
    <t>130983198709010026</t>
  </si>
  <si>
    <t>范瑶臣</t>
  </si>
  <si>
    <t>130983198801080916</t>
  </si>
  <si>
    <t>王巨云</t>
  </si>
  <si>
    <t>132930196410261613</t>
  </si>
  <si>
    <t>李兴宇</t>
  </si>
  <si>
    <t>130924199709073216</t>
  </si>
  <si>
    <t>张海勇</t>
  </si>
  <si>
    <t>130927200009071513</t>
  </si>
  <si>
    <t>制造技术部-模具车间</t>
  </si>
  <si>
    <t>刘建群</t>
  </si>
  <si>
    <t>132930199312191811</t>
  </si>
  <si>
    <t>王长浩</t>
  </si>
  <si>
    <t>130983199004072213</t>
  </si>
  <si>
    <t>王旗</t>
  </si>
  <si>
    <t>130983199904201113</t>
  </si>
  <si>
    <t>张建江</t>
  </si>
  <si>
    <t>130983198806125319</t>
  </si>
  <si>
    <t>邓春博</t>
  </si>
  <si>
    <t>130983198703101672</t>
  </si>
  <si>
    <t>商木刚</t>
  </si>
  <si>
    <t>130983198801222216</t>
  </si>
  <si>
    <t>商鹏雨</t>
  </si>
  <si>
    <t>130983200204212415</t>
  </si>
  <si>
    <t>赵学超</t>
  </si>
  <si>
    <t>132930197712021812</t>
  </si>
  <si>
    <t>综合管理部</t>
  </si>
  <si>
    <t>刘新杰</t>
  </si>
  <si>
    <t>131127198502155240</t>
  </si>
  <si>
    <t>蔺元元</t>
  </si>
  <si>
    <t>130621199101181862</t>
  </si>
  <si>
    <t>赵金旺</t>
  </si>
  <si>
    <t>130983198402241612</t>
  </si>
  <si>
    <t>宋清镇</t>
  </si>
  <si>
    <t>130983199302214515</t>
  </si>
  <si>
    <t>刘士明</t>
  </si>
  <si>
    <t>230403198803040816</t>
  </si>
  <si>
    <t>吴燕霞</t>
  </si>
  <si>
    <t>330424198608101420</t>
  </si>
  <si>
    <t>杨亚琼</t>
  </si>
  <si>
    <t>132930197702281821</t>
  </si>
  <si>
    <t>房珍珍</t>
  </si>
  <si>
    <t>130434199107160529</t>
  </si>
  <si>
    <t>销售管理部</t>
  </si>
  <si>
    <t>刘增莲</t>
  </si>
  <si>
    <t>130925198802085221</t>
  </si>
  <si>
    <t>生产管理部</t>
  </si>
  <si>
    <t>李鹏</t>
  </si>
  <si>
    <t>130983199309021812</t>
  </si>
  <si>
    <t>销售驻外</t>
  </si>
  <si>
    <t>王献文</t>
  </si>
  <si>
    <t>370784198009176412</t>
  </si>
  <si>
    <t>徐健</t>
  </si>
  <si>
    <t>370782199111111617</t>
  </si>
  <si>
    <t>惠希顺</t>
  </si>
  <si>
    <t>371323198202043132</t>
  </si>
  <si>
    <t>徐繁华</t>
  </si>
  <si>
    <t>370782198008293673</t>
  </si>
  <si>
    <t>张淑伟</t>
  </si>
  <si>
    <t>370782198903151858</t>
  </si>
  <si>
    <t>吴如霞</t>
  </si>
  <si>
    <t>130983198609162225</t>
  </si>
  <si>
    <t>张如燕</t>
  </si>
  <si>
    <t>132930197709061629</t>
  </si>
  <si>
    <t>张亚婷</t>
  </si>
  <si>
    <t>132930199311021124</t>
  </si>
  <si>
    <t>张佳怡</t>
  </si>
  <si>
    <t>130983199412123921</t>
  </si>
  <si>
    <t>王凤荣</t>
  </si>
  <si>
    <t>13293019820709242X</t>
  </si>
  <si>
    <t>刘清馨</t>
  </si>
  <si>
    <t>130983199312094123</t>
  </si>
  <si>
    <t>销售服务部</t>
  </si>
  <si>
    <t>赵志强</t>
  </si>
  <si>
    <t>132930198208222230</t>
  </si>
  <si>
    <t>刘元元</t>
  </si>
  <si>
    <t>130983198907120322</t>
  </si>
  <si>
    <t>刘强</t>
  </si>
  <si>
    <t>130922198810014854</t>
  </si>
  <si>
    <t>赵玉臣</t>
  </si>
  <si>
    <t>132930196612212211</t>
  </si>
  <si>
    <t>赵广超</t>
  </si>
  <si>
    <t>130983199402180914</t>
  </si>
  <si>
    <t>安环科</t>
  </si>
  <si>
    <t>韩丙村</t>
  </si>
  <si>
    <t>132930196512130016</t>
  </si>
  <si>
    <t>刘建轮</t>
  </si>
  <si>
    <t>130983198803140919</t>
  </si>
  <si>
    <t xml:space="preserve"> 设备动力科</t>
  </si>
  <si>
    <t>张庆雨</t>
  </si>
  <si>
    <t>130921196409110211</t>
  </si>
  <si>
    <t>张泽</t>
  </si>
  <si>
    <t>130983199606255017</t>
  </si>
  <si>
    <t>田增军</t>
  </si>
  <si>
    <t>132930197905100031</t>
  </si>
  <si>
    <t>闫建波</t>
  </si>
  <si>
    <t>130983198910183017</t>
  </si>
  <si>
    <t>张长江</t>
  </si>
  <si>
    <t>13092419931114423X</t>
  </si>
  <si>
    <t>董岗生</t>
  </si>
  <si>
    <t>132930196611190030</t>
  </si>
  <si>
    <t>刘阔阔</t>
  </si>
  <si>
    <t>132930199410171830</t>
  </si>
  <si>
    <t>高胜利</t>
  </si>
  <si>
    <t>132930196606240013</t>
  </si>
  <si>
    <t>发泡车间</t>
  </si>
  <si>
    <t>耿会峰</t>
  </si>
  <si>
    <t>232102196309165218</t>
  </si>
  <si>
    <t>孔德佳</t>
  </si>
  <si>
    <t>130983198706032414</t>
  </si>
  <si>
    <t>李洪秀</t>
  </si>
  <si>
    <t>13098319981201162X</t>
  </si>
  <si>
    <t>孙兴旺</t>
  </si>
  <si>
    <t>132930197308031437</t>
  </si>
  <si>
    <t>滕奉伟</t>
  </si>
  <si>
    <t>130983198905102411</t>
  </si>
  <si>
    <t>滕敬涛</t>
  </si>
  <si>
    <t>130983199605032436</t>
  </si>
  <si>
    <t>吴宝新</t>
  </si>
  <si>
    <t>132930196502212237</t>
  </si>
  <si>
    <t>于全生</t>
  </si>
  <si>
    <t>130983198902282218</t>
  </si>
  <si>
    <t>云荣娟</t>
  </si>
  <si>
    <t>132930198312050029</t>
  </si>
  <si>
    <t>张文昌</t>
  </si>
  <si>
    <t>132934198212054618</t>
  </si>
  <si>
    <t>赵静</t>
  </si>
  <si>
    <t>132930198003231627</t>
  </si>
  <si>
    <t>刘梅娟</t>
  </si>
  <si>
    <t>130983198909091625</t>
  </si>
  <si>
    <t>张东</t>
  </si>
  <si>
    <t>130983199204100311</t>
  </si>
  <si>
    <t>马亚青</t>
  </si>
  <si>
    <t>130983199209011625</t>
  </si>
  <si>
    <t>王桂欣</t>
  </si>
  <si>
    <t>132401197706177061</t>
  </si>
  <si>
    <t>王震</t>
  </si>
  <si>
    <t>132529196805221213</t>
  </si>
  <si>
    <t>张峰</t>
  </si>
  <si>
    <t>130983198912121135</t>
  </si>
  <si>
    <t>刘寿超</t>
  </si>
  <si>
    <t>130531199210303213</t>
  </si>
  <si>
    <t>张林旺</t>
  </si>
  <si>
    <t>130921200111261219</t>
  </si>
  <si>
    <t>制造部</t>
  </si>
  <si>
    <t>米芝霖</t>
  </si>
  <si>
    <t>130983199803102220</t>
  </si>
  <si>
    <t>闻龙福</t>
  </si>
  <si>
    <t>13098319981002163X</t>
  </si>
  <si>
    <t>杨慧娟</t>
  </si>
  <si>
    <t>13293019860606352X</t>
  </si>
  <si>
    <t>付智辉</t>
  </si>
  <si>
    <t>13092419861117054X</t>
  </si>
  <si>
    <t>底座装配车间</t>
  </si>
  <si>
    <t>赵秋杰</t>
  </si>
  <si>
    <t>131025198501223063</t>
  </si>
  <si>
    <t>刘振娜</t>
  </si>
  <si>
    <t>130921198802042066</t>
  </si>
  <si>
    <t>高福亮</t>
  </si>
  <si>
    <t>130923198702110538</t>
  </si>
  <si>
    <t>于来明</t>
  </si>
  <si>
    <t>133030197102185491</t>
  </si>
  <si>
    <t>姬胜阳</t>
  </si>
  <si>
    <t>130983199201222217</t>
  </si>
  <si>
    <t>焊接车间</t>
  </si>
  <si>
    <t>田晓胜</t>
  </si>
  <si>
    <t>130983199801025313</t>
  </si>
  <si>
    <t>司艳策</t>
  </si>
  <si>
    <t>130983199210273032</t>
  </si>
  <si>
    <t>陈自铅</t>
  </si>
  <si>
    <t>130983199703021415</t>
  </si>
  <si>
    <t>刘祥成</t>
  </si>
  <si>
    <t>130983199609301410</t>
  </si>
  <si>
    <t>陈伟</t>
  </si>
  <si>
    <t>130929198402282213</t>
  </si>
  <si>
    <t>翟凤娟</t>
  </si>
  <si>
    <t>132931198206033328</t>
  </si>
  <si>
    <t>孙刚</t>
  </si>
  <si>
    <t>132624198002157513</t>
  </si>
  <si>
    <t>冲压弯管车间</t>
  </si>
  <si>
    <t>崔永文</t>
  </si>
  <si>
    <t>132930199410102835</t>
  </si>
  <si>
    <t>董凤海</t>
  </si>
  <si>
    <t>232622197602272618</t>
  </si>
  <si>
    <t>范淑菁</t>
  </si>
  <si>
    <t>132930197411160923</t>
  </si>
  <si>
    <t>梁国敏</t>
  </si>
  <si>
    <t>132930198203022838</t>
  </si>
  <si>
    <t>王滨</t>
  </si>
  <si>
    <t>132930197803071815</t>
  </si>
  <si>
    <t>王祥</t>
  </si>
  <si>
    <t>130983199302141619</t>
  </si>
  <si>
    <t>于代弟</t>
  </si>
  <si>
    <t>132930197512041827</t>
  </si>
  <si>
    <t>于正军</t>
  </si>
  <si>
    <t>132930197707191817</t>
  </si>
  <si>
    <t>赵卫</t>
  </si>
  <si>
    <t>130983199405053718</t>
  </si>
  <si>
    <t>辛景政</t>
  </si>
  <si>
    <t>132930199411024138</t>
  </si>
  <si>
    <t>蔡永刚</t>
  </si>
  <si>
    <t>13098319820602301X</t>
  </si>
  <si>
    <t>邓冬冬</t>
  </si>
  <si>
    <t>130983199202051616</t>
  </si>
  <si>
    <t>范丙星</t>
  </si>
  <si>
    <t>130983199104105537</t>
  </si>
  <si>
    <t>胡海明</t>
  </si>
  <si>
    <t>132930198106302213</t>
  </si>
  <si>
    <t>胡建谱</t>
  </si>
  <si>
    <t>130983198703172411</t>
  </si>
  <si>
    <t>胡庆生</t>
  </si>
  <si>
    <t>132930196611212412</t>
  </si>
  <si>
    <t>阚兵兵</t>
  </si>
  <si>
    <t>132930198911101115</t>
  </si>
  <si>
    <t>李宾</t>
  </si>
  <si>
    <t>132930197909092219</t>
  </si>
  <si>
    <t>刘金良</t>
  </si>
  <si>
    <t>130925197205116056</t>
  </si>
  <si>
    <t>刘如成</t>
  </si>
  <si>
    <t>13098319891027201X</t>
  </si>
  <si>
    <t>孟新</t>
  </si>
  <si>
    <t>130983199302022011</t>
  </si>
  <si>
    <t>商松坡</t>
  </si>
  <si>
    <t>130983198607190716</t>
  </si>
  <si>
    <t>孙广林</t>
  </si>
  <si>
    <t>230229196801272019</t>
  </si>
  <si>
    <t>孙国峰</t>
  </si>
  <si>
    <t>132930196805250118</t>
  </si>
  <si>
    <t>孙金海</t>
  </si>
  <si>
    <t>132930196712241415</t>
  </si>
  <si>
    <t>王红梅</t>
  </si>
  <si>
    <t>132930198107081424</t>
  </si>
  <si>
    <t>王忠</t>
  </si>
  <si>
    <t>130983199302161652</t>
  </si>
  <si>
    <t>吴红红</t>
  </si>
  <si>
    <t>130981198308164427</t>
  </si>
  <si>
    <t>吴晓萌</t>
  </si>
  <si>
    <t>130924198909114241</t>
  </si>
  <si>
    <t>杨树国</t>
  </si>
  <si>
    <t>132929197105024012</t>
  </si>
  <si>
    <t>杨兴乐</t>
  </si>
  <si>
    <t>130983198303042212</t>
  </si>
  <si>
    <t>杨学涛</t>
  </si>
  <si>
    <t>13293019820815221X</t>
  </si>
  <si>
    <t>张世玉</t>
  </si>
  <si>
    <t>130930199902082111</t>
  </si>
  <si>
    <t>赵亚帅</t>
  </si>
  <si>
    <t>130983199404062233</t>
  </si>
  <si>
    <t>赵英才</t>
  </si>
  <si>
    <t>130983199403242216</t>
  </si>
  <si>
    <t>朱洪来</t>
  </si>
  <si>
    <t>130983199202122218</t>
  </si>
  <si>
    <t>王万新</t>
  </si>
  <si>
    <t>132930197305251637</t>
  </si>
  <si>
    <t>宁文凯</t>
  </si>
  <si>
    <t>130983198906132014</t>
  </si>
  <si>
    <t>荆文彬</t>
  </si>
  <si>
    <t>130983199105203913</t>
  </si>
  <si>
    <t>宋忠奎</t>
  </si>
  <si>
    <t>130983199305120012</t>
  </si>
  <si>
    <t>韩桂栋</t>
  </si>
  <si>
    <t>132930198109012019</t>
  </si>
  <si>
    <t>刘金岗</t>
  </si>
  <si>
    <t>130983198708122210</t>
  </si>
  <si>
    <t>陈月涛</t>
  </si>
  <si>
    <t>132930198112282239</t>
  </si>
  <si>
    <t>孙华山</t>
  </si>
  <si>
    <t>130983198905051415</t>
  </si>
  <si>
    <t>张宝龙</t>
  </si>
  <si>
    <t>130983199911080014</t>
  </si>
  <si>
    <t>刘双双</t>
  </si>
  <si>
    <t>130924198208044260</t>
  </si>
  <si>
    <t>高山</t>
  </si>
  <si>
    <t>532522197908131821</t>
  </si>
  <si>
    <t>崔新玲</t>
  </si>
  <si>
    <t>130923199212160529</t>
  </si>
  <si>
    <t>邓雪</t>
  </si>
  <si>
    <t>130983198403101638</t>
  </si>
  <si>
    <t>李艳平</t>
  </si>
  <si>
    <t>130930198302283329</t>
  </si>
  <si>
    <t>刘二精</t>
  </si>
  <si>
    <t>132930197812051840</t>
  </si>
  <si>
    <t>刘杨</t>
  </si>
  <si>
    <t>13293019970422351X</t>
  </si>
  <si>
    <t>王国防</t>
  </si>
  <si>
    <t>132930197710245310</t>
  </si>
  <si>
    <t>王庆骥</t>
  </si>
  <si>
    <t>130983199810110712</t>
  </si>
  <si>
    <t>杨艳</t>
  </si>
  <si>
    <t>132930197806240522</t>
  </si>
  <si>
    <t>姚梅芳</t>
  </si>
  <si>
    <t>132930198207091427</t>
  </si>
  <si>
    <t>张广涛</t>
  </si>
  <si>
    <t>130983199901041118</t>
  </si>
  <si>
    <t>宗方明</t>
  </si>
  <si>
    <t>130983199003282235</t>
  </si>
  <si>
    <t>白义凯</t>
  </si>
  <si>
    <t>13098319990608001X</t>
  </si>
  <si>
    <t>孟洪臣</t>
  </si>
  <si>
    <t>130924199308253523</t>
  </si>
  <si>
    <t>电泳工序</t>
  </si>
  <si>
    <t>从恩健</t>
  </si>
  <si>
    <t>130983198911090314</t>
  </si>
  <si>
    <t>闻龙超</t>
  </si>
  <si>
    <t>130983199304151618</t>
  </si>
  <si>
    <t>王腾旺</t>
  </si>
  <si>
    <t>130983199507022613</t>
  </si>
  <si>
    <t>窦桂英</t>
  </si>
  <si>
    <t>13293119781020394X</t>
  </si>
  <si>
    <t>刘宝洪</t>
  </si>
  <si>
    <t>132930196807061417</t>
  </si>
  <si>
    <t>王云婧</t>
  </si>
  <si>
    <t>132930198206011421</t>
  </si>
  <si>
    <t>张秀荣</t>
  </si>
  <si>
    <t>132930197611261446</t>
  </si>
  <si>
    <t>刘迎涛</t>
  </si>
  <si>
    <t>13092419970401425X</t>
  </si>
  <si>
    <t>唐崇涛</t>
  </si>
  <si>
    <t>230222197407060659</t>
  </si>
  <si>
    <t>于红艳</t>
  </si>
  <si>
    <t>132930197408240922</t>
  </si>
  <si>
    <t>张云峰</t>
  </si>
  <si>
    <t>230123197104080012</t>
  </si>
  <si>
    <t>于俊焕</t>
  </si>
  <si>
    <t>130921198904263222</t>
  </si>
  <si>
    <t>缝纫车间</t>
  </si>
  <si>
    <t>邓琳娜</t>
  </si>
  <si>
    <t>130930198701073046</t>
  </si>
  <si>
    <t>李香慧</t>
  </si>
  <si>
    <t>132931197506203320</t>
  </si>
  <si>
    <t>马立荣</t>
  </si>
  <si>
    <t>13293019811024372X</t>
  </si>
  <si>
    <t>孙文芳</t>
  </si>
  <si>
    <t>130983198511171422</t>
  </si>
  <si>
    <t>孙晓明</t>
  </si>
  <si>
    <t>130924198712064228</t>
  </si>
  <si>
    <t>孙秀辉</t>
  </si>
  <si>
    <t>132930198105071425</t>
  </si>
  <si>
    <t>孙艳辉</t>
  </si>
  <si>
    <t>132930198203271420</t>
  </si>
  <si>
    <t>田飞飞</t>
  </si>
  <si>
    <t>132930198712281125</t>
  </si>
  <si>
    <t>田淑霞</t>
  </si>
  <si>
    <t>132930198003181121</t>
  </si>
  <si>
    <t>王河敏</t>
  </si>
  <si>
    <t>132930198004221121</t>
  </si>
  <si>
    <t>王文英</t>
  </si>
  <si>
    <t>132930197512201827</t>
  </si>
  <si>
    <t>王萱斓</t>
  </si>
  <si>
    <t>132930197801122025</t>
  </si>
  <si>
    <t>徐凤瑞</t>
  </si>
  <si>
    <t>130983198810151122</t>
  </si>
  <si>
    <t>张风瑞</t>
  </si>
  <si>
    <t>13293019780712112X</t>
  </si>
  <si>
    <t>张俊苓</t>
  </si>
  <si>
    <t>13293019780907112X</t>
  </si>
  <si>
    <t>张娜娜</t>
  </si>
  <si>
    <t>13098319870329112X</t>
  </si>
  <si>
    <t>郭庆茹</t>
  </si>
  <si>
    <t>132930198010162826</t>
  </si>
  <si>
    <t>李敏</t>
  </si>
  <si>
    <t>13293019820304114X</t>
  </si>
  <si>
    <t>胡中岭</t>
  </si>
  <si>
    <t>132930197307112024</t>
  </si>
  <si>
    <t>李泽元</t>
  </si>
  <si>
    <t>130921198404042247</t>
  </si>
  <si>
    <t>刘焕侠</t>
  </si>
  <si>
    <t>132928197711203620</t>
  </si>
  <si>
    <t>张婷婷</t>
  </si>
  <si>
    <t>130930199610182129</t>
  </si>
  <si>
    <t>罗培培</t>
  </si>
  <si>
    <t>130921198808222025</t>
  </si>
  <si>
    <t>张建萍</t>
  </si>
  <si>
    <t>130924198408234229</t>
  </si>
  <si>
    <t>座椅总装车间</t>
  </si>
  <si>
    <t>李忠峰</t>
  </si>
  <si>
    <t>130983198602105332</t>
  </si>
  <si>
    <t>王凯</t>
  </si>
  <si>
    <t>130983199809050310</t>
  </si>
  <si>
    <t>张坤</t>
  </si>
  <si>
    <t>132930199310160536</t>
  </si>
  <si>
    <t>李素元</t>
  </si>
  <si>
    <t>140322197708231515</t>
  </si>
  <si>
    <t>王培亮</t>
  </si>
  <si>
    <t>132924197704103212</t>
  </si>
  <si>
    <t>王忠梅</t>
  </si>
  <si>
    <t>132924197602053226</t>
  </si>
  <si>
    <t>席智伟</t>
  </si>
  <si>
    <t>141023198902120013</t>
  </si>
  <si>
    <t>杨起越</t>
  </si>
  <si>
    <t>131022199807246415</t>
  </si>
  <si>
    <t>朱文奇</t>
  </si>
  <si>
    <t>13043519930423153X</t>
  </si>
  <si>
    <t>吕新辉</t>
  </si>
  <si>
    <t>230231198505052952</t>
  </si>
  <si>
    <t>滕巨猛</t>
  </si>
  <si>
    <t>130983199901142410</t>
  </si>
  <si>
    <t>李冉</t>
  </si>
  <si>
    <t>132930199801223511</t>
  </si>
  <si>
    <t>刘梦鹤</t>
  </si>
  <si>
    <t>130983199306174557</t>
  </si>
  <si>
    <t>李冬旭</t>
  </si>
  <si>
    <t>130983199901120713</t>
  </si>
  <si>
    <t>赵增坤</t>
  </si>
  <si>
    <t>132930198101250039</t>
  </si>
  <si>
    <t>闫晓晨</t>
  </si>
  <si>
    <t>130925200308125435</t>
  </si>
  <si>
    <t>朱章群</t>
  </si>
  <si>
    <t>131127198707095237</t>
  </si>
  <si>
    <t>马强</t>
  </si>
  <si>
    <t>132930199605060313</t>
  </si>
  <si>
    <t>王艳</t>
  </si>
  <si>
    <t>132930199211102824</t>
  </si>
  <si>
    <t>孙立梅</t>
  </si>
  <si>
    <t>130921198212061021</t>
  </si>
  <si>
    <t>辛鹏玉</t>
  </si>
  <si>
    <t>132930199412051138</t>
  </si>
  <si>
    <t>宋秉鑫</t>
  </si>
  <si>
    <t>130983200208022432</t>
  </si>
  <si>
    <t>王小乐</t>
  </si>
  <si>
    <t>13098319860205001X</t>
  </si>
  <si>
    <t>王泉</t>
  </si>
  <si>
    <t>370213198609144817</t>
  </si>
  <si>
    <t>张家旺</t>
  </si>
  <si>
    <t>130924200111284276</t>
  </si>
  <si>
    <t>王孟力</t>
  </si>
  <si>
    <t>410711198001100055</t>
  </si>
  <si>
    <t>刘景丽</t>
  </si>
  <si>
    <t>130930198709193624</t>
  </si>
  <si>
    <t>孙秋生</t>
  </si>
  <si>
    <t>130925200208096016</t>
  </si>
  <si>
    <t>王先平</t>
  </si>
  <si>
    <t>230231199402132030</t>
  </si>
  <si>
    <t>蒋云浩</t>
  </si>
  <si>
    <t>130924198510143534</t>
  </si>
  <si>
    <t>于型淼</t>
  </si>
  <si>
    <t>132930199201233513</t>
  </si>
  <si>
    <t>赵学亮</t>
  </si>
  <si>
    <t>132930198111110312</t>
  </si>
  <si>
    <t>王富民</t>
  </si>
  <si>
    <t>130983200308200312</t>
  </si>
  <si>
    <t>销售服务部-配件厂</t>
  </si>
  <si>
    <t>孙秀霞</t>
  </si>
  <si>
    <t>130924198107103524</t>
  </si>
  <si>
    <t>孙勇俊</t>
  </si>
  <si>
    <t>130983200402082754</t>
  </si>
  <si>
    <t>王伟</t>
  </si>
  <si>
    <t>142623199004023017</t>
  </si>
  <si>
    <t>李芳慧</t>
  </si>
  <si>
    <t>130983199111042220</t>
  </si>
  <si>
    <t>牟群</t>
  </si>
  <si>
    <t>132930198710064725</t>
  </si>
  <si>
    <t>胡希港</t>
  </si>
  <si>
    <t>130983199706292413</t>
  </si>
  <si>
    <t>田健</t>
  </si>
  <si>
    <t>130927198905212716</t>
  </si>
  <si>
    <t>注塑车间</t>
  </si>
  <si>
    <t>胡占伟</t>
  </si>
  <si>
    <t>13293019940201371X</t>
  </si>
  <si>
    <t>宋连利</t>
  </si>
  <si>
    <t>120225198105034672</t>
  </si>
  <si>
    <t>张俊新</t>
  </si>
  <si>
    <t>132930196701291812</t>
  </si>
  <si>
    <t>白艳焕</t>
  </si>
  <si>
    <t>132930198004252227</t>
  </si>
  <si>
    <t>张强</t>
  </si>
  <si>
    <t>130983199710275536</t>
  </si>
  <si>
    <t>张琳</t>
  </si>
  <si>
    <t>130921198012143022</t>
  </si>
  <si>
    <t>价值工程部</t>
  </si>
  <si>
    <t>孙沛霖</t>
  </si>
  <si>
    <t>13293019811207531X</t>
  </si>
  <si>
    <t>许嘉辉</t>
  </si>
  <si>
    <t>13092419820326351X</t>
  </si>
  <si>
    <t>于磊磊</t>
  </si>
  <si>
    <t>133030198101315498</t>
  </si>
  <si>
    <t>崔鑫</t>
  </si>
  <si>
    <t>370782199611121627</t>
  </si>
  <si>
    <t>陈晓晴</t>
  </si>
  <si>
    <t>130983199305180023</t>
  </si>
  <si>
    <t>赵化胜</t>
  </si>
  <si>
    <t>37292219820802479X</t>
  </si>
  <si>
    <t>张亚霖</t>
  </si>
  <si>
    <t>132930199002011811</t>
  </si>
  <si>
    <t>李贵林</t>
  </si>
  <si>
    <t>372324198709253216</t>
  </si>
  <si>
    <t>涂装车间</t>
  </si>
  <si>
    <t>滕红玲</t>
  </si>
  <si>
    <t>132930197910072426</t>
  </si>
  <si>
    <t>王朋</t>
  </si>
  <si>
    <t>130983199403201617</t>
  </si>
  <si>
    <t>古帅</t>
  </si>
  <si>
    <t>130626199101032615</t>
  </si>
  <si>
    <t>王冠文</t>
  </si>
  <si>
    <t>130983199611302818</t>
  </si>
  <si>
    <t>李泉林</t>
  </si>
  <si>
    <t>37232419780708321X</t>
  </si>
  <si>
    <t>刘宝臣</t>
  </si>
  <si>
    <t>130924199905103216</t>
  </si>
  <si>
    <t>杨宝亮</t>
  </si>
  <si>
    <t>132934198205293514</t>
  </si>
  <si>
    <t>后视镜车间</t>
  </si>
  <si>
    <t>邓淑荣</t>
  </si>
  <si>
    <t>132930197706291621</t>
  </si>
  <si>
    <t>孙桂平</t>
  </si>
  <si>
    <t>130983198402051421</t>
  </si>
  <si>
    <t>张猛</t>
  </si>
  <si>
    <t>130983199810300516</t>
  </si>
  <si>
    <t>高换清</t>
  </si>
  <si>
    <t>130930198801133923</t>
  </si>
  <si>
    <t>刘海凤</t>
  </si>
  <si>
    <t>132930197710082240</t>
  </si>
  <si>
    <t>王秀翠</t>
  </si>
  <si>
    <t>132930198203281629</t>
  </si>
  <si>
    <t>李春花</t>
  </si>
  <si>
    <t>132930197907180928</t>
  </si>
  <si>
    <t>李跃茹</t>
  </si>
  <si>
    <t>132930198206270722</t>
  </si>
  <si>
    <t>张立霞</t>
  </si>
  <si>
    <t>130983198407232221</t>
  </si>
  <si>
    <t>刘柏林</t>
  </si>
  <si>
    <t>132930199409233512</t>
  </si>
  <si>
    <t>张静</t>
  </si>
  <si>
    <t>132930198111021627</t>
  </si>
  <si>
    <t>姚秀玲</t>
  </si>
  <si>
    <t>130983198403012221</t>
  </si>
  <si>
    <t>刘二平</t>
  </si>
  <si>
    <t>130983198401251421</t>
  </si>
  <si>
    <t>曹延祥</t>
  </si>
  <si>
    <t>132930197510085535</t>
  </si>
  <si>
    <t>康淑玲</t>
  </si>
  <si>
    <t>130983199101045022</t>
  </si>
  <si>
    <t>李勇</t>
  </si>
  <si>
    <t>130930199703143911</t>
  </si>
  <si>
    <t>许龙涛</t>
  </si>
  <si>
    <t>130930200004123319</t>
  </si>
  <si>
    <t>张爽</t>
  </si>
  <si>
    <t>130930198803203323</t>
  </si>
  <si>
    <t>齐迁菲</t>
  </si>
  <si>
    <t>130924198908123541</t>
  </si>
  <si>
    <t>董广新</t>
  </si>
  <si>
    <t>130983199604133016</t>
  </si>
  <si>
    <t>李冲冲</t>
  </si>
  <si>
    <t>13098319930310537X</t>
  </si>
  <si>
    <t>陈阔</t>
  </si>
  <si>
    <t>132930199202050532</t>
  </si>
  <si>
    <t>高建芳</t>
  </si>
  <si>
    <t>130924198011184227</t>
  </si>
  <si>
    <t>白月</t>
  </si>
  <si>
    <t>132930197709123543</t>
  </si>
  <si>
    <t>刘瑜</t>
  </si>
  <si>
    <t>13098319860907142X</t>
  </si>
  <si>
    <t>陈淑贞</t>
  </si>
  <si>
    <t>132930198012132225</t>
  </si>
  <si>
    <t>邓海旺</t>
  </si>
  <si>
    <t>13098319971108167x</t>
  </si>
  <si>
    <t>滕志勇</t>
  </si>
  <si>
    <t>130983199909282418</t>
  </si>
  <si>
    <t>张巧慧</t>
  </si>
  <si>
    <t>130924198906184244</t>
  </si>
  <si>
    <t>刘晓平</t>
  </si>
  <si>
    <t>130983198805201623</t>
  </si>
  <si>
    <t>赵登</t>
  </si>
  <si>
    <t>130927200108031816</t>
  </si>
  <si>
    <t>李军</t>
  </si>
  <si>
    <t>342923198203115511</t>
  </si>
  <si>
    <t>常小娟</t>
  </si>
  <si>
    <t>410823198205048640</t>
  </si>
  <si>
    <t>李林涛</t>
  </si>
  <si>
    <t>410823198605072455</t>
  </si>
  <si>
    <t>赵彩霞</t>
  </si>
  <si>
    <t>140181199002062826</t>
  </si>
  <si>
    <t>韩苏军</t>
  </si>
  <si>
    <t>140426198711112010</t>
  </si>
  <si>
    <t>李玉静</t>
  </si>
  <si>
    <t>130983198807101423</t>
  </si>
  <si>
    <t>代金涛</t>
  </si>
  <si>
    <t>130983199402280050</t>
  </si>
  <si>
    <t>王玲玲</t>
  </si>
  <si>
    <t>132930197707180042</t>
  </si>
  <si>
    <t>张海霞</t>
  </si>
  <si>
    <t>130925199401096629</t>
  </si>
  <si>
    <t>陈钰璞</t>
  </si>
  <si>
    <t>13062719960715064X</t>
  </si>
  <si>
    <t>彭洪香</t>
  </si>
  <si>
    <t>132934197611114644</t>
  </si>
  <si>
    <t>张艳</t>
  </si>
  <si>
    <t>132930198105265027</t>
  </si>
  <si>
    <t>李晓霞</t>
  </si>
  <si>
    <t>130983199004162227</t>
  </si>
  <si>
    <t>易春凤</t>
  </si>
  <si>
    <t>132930197601291422</t>
  </si>
  <si>
    <t>王文通</t>
  </si>
  <si>
    <t>130983200305062815</t>
  </si>
  <si>
    <t>刘文明</t>
  </si>
  <si>
    <t>130983199006101639</t>
  </si>
  <si>
    <t>李明杰</t>
  </si>
  <si>
    <t>130927198403210614</t>
  </si>
  <si>
    <t>施立如</t>
  </si>
  <si>
    <t>130983199703111621</t>
  </si>
  <si>
    <t>刘广通</t>
  </si>
  <si>
    <t>132930199301293513</t>
  </si>
  <si>
    <t>赵文俊</t>
  </si>
  <si>
    <t>130983199704081639</t>
  </si>
  <si>
    <t>杨秀虹</t>
  </si>
  <si>
    <t>130924199411083227</t>
  </si>
  <si>
    <t>东雅杰</t>
  </si>
  <si>
    <t>13293019890118472X</t>
  </si>
  <si>
    <t>白华庚</t>
  </si>
  <si>
    <t>130983199203102219</t>
  </si>
  <si>
    <t>设备动力科</t>
  </si>
  <si>
    <t>王化涛</t>
  </si>
  <si>
    <t>132930199508040310</t>
  </si>
  <si>
    <t>郭瑞超</t>
  </si>
  <si>
    <t>130983199610081419</t>
  </si>
  <si>
    <t>刘昱材</t>
  </si>
  <si>
    <t>130983199911112426</t>
  </si>
  <si>
    <t>高爱荣</t>
  </si>
  <si>
    <t>132930198112151423</t>
  </si>
  <si>
    <t>白莉莉</t>
  </si>
  <si>
    <t>130983198905172225</t>
  </si>
  <si>
    <t>刘荣辰</t>
  </si>
  <si>
    <t>13098320000703471X</t>
  </si>
  <si>
    <t>张跃进</t>
  </si>
  <si>
    <t>130983199908181113</t>
  </si>
  <si>
    <t>李承锡</t>
  </si>
  <si>
    <t>130983200304092019</t>
  </si>
  <si>
    <t>何伟伟</t>
  </si>
  <si>
    <t>13032419880125002X</t>
  </si>
  <si>
    <t>张月敏</t>
  </si>
  <si>
    <t>23102319761128332X</t>
  </si>
  <si>
    <t>孙朝君</t>
  </si>
  <si>
    <t>130983198407281429</t>
  </si>
  <si>
    <t>尚红红</t>
  </si>
  <si>
    <t>130983198302103028</t>
  </si>
  <si>
    <t>孔双进</t>
  </si>
  <si>
    <t>13098319910909243X</t>
  </si>
  <si>
    <t>赵艳翠</t>
  </si>
  <si>
    <t>130981198605190621</t>
  </si>
  <si>
    <t>王博文</t>
  </si>
  <si>
    <t>130983200502222232</t>
  </si>
  <si>
    <t>王博</t>
  </si>
  <si>
    <t>130983199801154115</t>
  </si>
  <si>
    <t>孟凡玉</t>
  </si>
  <si>
    <t>37148119861127247X</t>
  </si>
  <si>
    <t>刘艳霞</t>
  </si>
  <si>
    <t>130924199004233240</t>
  </si>
  <si>
    <t>张树昆</t>
  </si>
  <si>
    <t>130930200104133311</t>
  </si>
  <si>
    <t>杨博文</t>
  </si>
  <si>
    <t>130924199904090513</t>
  </si>
  <si>
    <t>张家辉</t>
  </si>
  <si>
    <t>13098319960116241X</t>
  </si>
  <si>
    <t>许洪振</t>
  </si>
  <si>
    <t>130983199311101619</t>
  </si>
  <si>
    <t>王建丽</t>
  </si>
  <si>
    <t>132930198003175020</t>
  </si>
  <si>
    <t>何文荣</t>
  </si>
  <si>
    <t>132930197903241615</t>
  </si>
  <si>
    <t>董金岭</t>
  </si>
  <si>
    <t>132930198212310516</t>
  </si>
  <si>
    <t>于海龙</t>
  </si>
  <si>
    <t>13098319960516245X</t>
  </si>
  <si>
    <t>史义虹</t>
  </si>
  <si>
    <t>130983198508093929</t>
  </si>
  <si>
    <t>齐金松</t>
  </si>
  <si>
    <t>132930197105231412</t>
  </si>
  <si>
    <t>刘刚</t>
  </si>
  <si>
    <t>130983199004065013</t>
  </si>
  <si>
    <t>谷云健</t>
  </si>
  <si>
    <t>130983199601021414</t>
  </si>
  <si>
    <t>刘秀娟</t>
  </si>
  <si>
    <t>130983198807115067</t>
  </si>
  <si>
    <t>张美静</t>
  </si>
  <si>
    <t>130983198812151126</t>
  </si>
  <si>
    <t>杨娅莉</t>
  </si>
  <si>
    <t>130925199410116628</t>
  </si>
  <si>
    <t>冯辉</t>
  </si>
  <si>
    <t>130983198405183040</t>
  </si>
  <si>
    <t>郭立娟</t>
  </si>
  <si>
    <t>152122198608142424</t>
  </si>
  <si>
    <t>周纬</t>
  </si>
  <si>
    <t>132930198104260064</t>
  </si>
  <si>
    <t>张景义</t>
  </si>
  <si>
    <t>132934197102240933</t>
  </si>
  <si>
    <t>丁友谊</t>
  </si>
  <si>
    <t>13098319910811203X</t>
  </si>
  <si>
    <t>李兆港</t>
  </si>
  <si>
    <t>130983199101283311</t>
  </si>
  <si>
    <t>马宝军</t>
  </si>
  <si>
    <t>232126198801104011</t>
  </si>
  <si>
    <t>王坤柏</t>
  </si>
  <si>
    <t>130930200501183312</t>
  </si>
  <si>
    <t>刘石头</t>
  </si>
  <si>
    <t>130926199403023016</t>
  </si>
  <si>
    <t>王秀云</t>
  </si>
  <si>
    <t>132934197605271520</t>
  </si>
  <si>
    <t>陈昱佐</t>
  </si>
  <si>
    <t>130983200110152618</t>
  </si>
  <si>
    <t>杨东兴</t>
  </si>
  <si>
    <t>130924198503160539</t>
  </si>
  <si>
    <t>朱敬臣</t>
  </si>
  <si>
    <t>130929200201216631</t>
  </si>
  <si>
    <t>张振宇</t>
  </si>
  <si>
    <t>130921198501251614</t>
  </si>
  <si>
    <t>于香换</t>
  </si>
  <si>
    <t>130983198612261427</t>
  </si>
  <si>
    <t>孙安乐</t>
  </si>
  <si>
    <t>130983198402073014</t>
  </si>
  <si>
    <t>刘辉</t>
  </si>
  <si>
    <t>130983197812275511</t>
  </si>
  <si>
    <t>邓进</t>
  </si>
  <si>
    <t>130983199806061612</t>
  </si>
  <si>
    <t>王宝俊</t>
  </si>
  <si>
    <t>130925198506255812</t>
  </si>
  <si>
    <t>赵李峰</t>
  </si>
  <si>
    <t>130627198910162219</t>
  </si>
  <si>
    <t>吕金泽</t>
  </si>
  <si>
    <t>232303199805282617</t>
  </si>
  <si>
    <t>郭金凯</t>
  </si>
  <si>
    <t>130983199707255016</t>
  </si>
  <si>
    <t>董会娟</t>
  </si>
  <si>
    <t>130924199212313229</t>
  </si>
  <si>
    <t>代双双</t>
  </si>
  <si>
    <t>371423198112065421</t>
  </si>
  <si>
    <t>任红效</t>
  </si>
  <si>
    <t>130983198804075020</t>
  </si>
  <si>
    <t>郝家庆</t>
  </si>
  <si>
    <t>130983199811200031</t>
  </si>
  <si>
    <t>冯雁洲</t>
  </si>
  <si>
    <t>130924198111244258</t>
  </si>
  <si>
    <t>左之力</t>
  </si>
  <si>
    <t>130983198908245039</t>
  </si>
  <si>
    <t>田树梅</t>
  </si>
  <si>
    <t>132930198012241122</t>
  </si>
  <si>
    <t>果永红</t>
  </si>
  <si>
    <t>130726199510063127</t>
  </si>
  <si>
    <t>仝立明</t>
  </si>
  <si>
    <t>130924199104250910</t>
  </si>
  <si>
    <t>崔金朋</t>
  </si>
  <si>
    <t>132930198003030569</t>
  </si>
  <si>
    <t>刘荣浩</t>
  </si>
  <si>
    <t>130983198805050714</t>
  </si>
  <si>
    <t>滕秀丽</t>
  </si>
  <si>
    <t>130983198310232428</t>
  </si>
  <si>
    <t>王彦华</t>
  </si>
  <si>
    <t>372922198411046062</t>
  </si>
  <si>
    <t>刘双</t>
  </si>
  <si>
    <t>130983199108161122</t>
  </si>
  <si>
    <t>刘建海</t>
  </si>
  <si>
    <t>130924199905020533</t>
  </si>
  <si>
    <t>张凤武</t>
  </si>
  <si>
    <t>132930199003171112</t>
  </si>
  <si>
    <t>庞军明</t>
  </si>
  <si>
    <t>132624197911047018</t>
  </si>
  <si>
    <t>侯伟</t>
  </si>
  <si>
    <t>371481199207082441</t>
  </si>
  <si>
    <t>侯菲菲</t>
  </si>
  <si>
    <t>130983198704030327</t>
  </si>
  <si>
    <t>赵洪江</t>
  </si>
  <si>
    <t>130983200010203318</t>
  </si>
  <si>
    <t>李伟杰</t>
  </si>
  <si>
    <t>130984199001104271</t>
  </si>
  <si>
    <t>邓福源</t>
  </si>
  <si>
    <t>130983198402171618</t>
  </si>
  <si>
    <t>马肖萌</t>
  </si>
  <si>
    <t>130981198901194846</t>
  </si>
  <si>
    <t>庞维华</t>
  </si>
  <si>
    <t>130983199402092420</t>
  </si>
  <si>
    <t>陈志刚</t>
  </si>
  <si>
    <t>230702198112091411</t>
  </si>
  <si>
    <t>王福东</t>
  </si>
  <si>
    <t>132930199012014717</t>
  </si>
  <si>
    <t>董云霞</t>
  </si>
  <si>
    <t>132930198608023548</t>
  </si>
  <si>
    <t>吴洪宇</t>
  </si>
  <si>
    <t>130983199712230315</t>
  </si>
  <si>
    <t>赵文义</t>
  </si>
  <si>
    <t>130983199405080919</t>
  </si>
  <si>
    <t>孙建华</t>
  </si>
  <si>
    <t>132930197603060310</t>
  </si>
  <si>
    <t>马立升</t>
  </si>
  <si>
    <t>130983199901013715</t>
  </si>
  <si>
    <t>王建国</t>
  </si>
  <si>
    <t>130924198201294216</t>
  </si>
  <si>
    <t>耿晓朋</t>
  </si>
  <si>
    <t>13052419821210501X</t>
  </si>
  <si>
    <t>李新新</t>
  </si>
  <si>
    <t>130930200007143323</t>
  </si>
  <si>
    <t>贾世奎</t>
  </si>
  <si>
    <t>130983200305052211</t>
  </si>
  <si>
    <t>孙秋</t>
  </si>
  <si>
    <t>130983200009143717</t>
  </si>
  <si>
    <t>沈瑞朋</t>
  </si>
  <si>
    <t>130983199205155517</t>
  </si>
  <si>
    <t>邓程霖</t>
  </si>
  <si>
    <t>130983200202022212</t>
  </si>
  <si>
    <t>董新</t>
  </si>
  <si>
    <t>130983199212155013</t>
  </si>
  <si>
    <t>康春艳</t>
  </si>
  <si>
    <t>130983199003122063</t>
  </si>
  <si>
    <t>郭凤友</t>
  </si>
  <si>
    <t>130983199704011112</t>
  </si>
  <si>
    <t>周鑫铭</t>
  </si>
  <si>
    <t>130983200101203057</t>
  </si>
  <si>
    <t>王龙</t>
  </si>
  <si>
    <t>230407200002280313</t>
  </si>
  <si>
    <t>王予涵</t>
  </si>
  <si>
    <t>130983200004223531</t>
  </si>
  <si>
    <t>窦向前</t>
  </si>
  <si>
    <t>130983199008241117</t>
  </si>
  <si>
    <t>王明城</t>
  </si>
  <si>
    <t>13098319980722281X</t>
  </si>
  <si>
    <t>王真真</t>
  </si>
  <si>
    <t>132930199002171823</t>
  </si>
  <si>
    <t>刘敏</t>
  </si>
  <si>
    <t>130924198105254222</t>
  </si>
  <si>
    <t>蔡玉花</t>
  </si>
  <si>
    <t>130930198306043920</t>
  </si>
  <si>
    <t>张之良</t>
  </si>
  <si>
    <t>130983199008022010</t>
  </si>
  <si>
    <t>徐小战</t>
  </si>
  <si>
    <t>130924197808214222</t>
  </si>
  <si>
    <t>李洪月</t>
  </si>
  <si>
    <t>132931197009043338</t>
  </si>
  <si>
    <t>崔树田</t>
  </si>
  <si>
    <t>132930197607050072</t>
  </si>
  <si>
    <t>冯志林</t>
  </si>
  <si>
    <t>132930199207203331</t>
  </si>
  <si>
    <t>王家伟</t>
  </si>
  <si>
    <t>130983200005014715</t>
  </si>
  <si>
    <t>王发</t>
  </si>
  <si>
    <t>610631198211111016</t>
  </si>
  <si>
    <t>刘娜</t>
  </si>
  <si>
    <t>132930199310080544</t>
  </si>
  <si>
    <t>李加弘</t>
  </si>
  <si>
    <t>130983200302025015</t>
  </si>
  <si>
    <t>李庆海</t>
  </si>
  <si>
    <t>130983198806160712</t>
  </si>
  <si>
    <t>王春新</t>
  </si>
  <si>
    <t>130927198803043026</t>
  </si>
  <si>
    <t>窦丽华</t>
  </si>
  <si>
    <t>13092619860625002X</t>
  </si>
  <si>
    <t>王国胜</t>
  </si>
  <si>
    <t>132930197202221830</t>
  </si>
  <si>
    <t>付文香</t>
  </si>
  <si>
    <t>132930198911104762</t>
  </si>
  <si>
    <t>电泳车间</t>
  </si>
  <si>
    <t>张力三</t>
  </si>
  <si>
    <t>132930198202271111</t>
  </si>
  <si>
    <t>温朋飞</t>
  </si>
  <si>
    <t>130681200006023219</t>
  </si>
  <si>
    <t>司洪英</t>
  </si>
  <si>
    <t>132930197705143045</t>
  </si>
  <si>
    <t>刘淑霞</t>
  </si>
  <si>
    <t>13293019770803504X</t>
  </si>
  <si>
    <t>冯连华</t>
  </si>
  <si>
    <t>130924198008024249</t>
  </si>
  <si>
    <t>王新楼</t>
  </si>
  <si>
    <t>130925198807155612</t>
  </si>
  <si>
    <t>韩阔</t>
  </si>
  <si>
    <t>130983199807290011</t>
  </si>
  <si>
    <t>吴英东</t>
  </si>
  <si>
    <t>210422198002071714</t>
  </si>
  <si>
    <t>周田田</t>
  </si>
  <si>
    <t>130930198710093620</t>
  </si>
  <si>
    <t>杜广凯</t>
  </si>
  <si>
    <t>130924200408290511</t>
  </si>
  <si>
    <t>白智贤</t>
  </si>
  <si>
    <t>130983200001183917</t>
  </si>
  <si>
    <t>陈学博</t>
  </si>
  <si>
    <t>130924199912054213</t>
  </si>
  <si>
    <t>宋静</t>
  </si>
  <si>
    <t>132930198006255528</t>
  </si>
  <si>
    <t>胡文静</t>
  </si>
  <si>
    <t>130983198702160320</t>
  </si>
  <si>
    <t>彭帅</t>
  </si>
  <si>
    <t>130983199508155514</t>
  </si>
  <si>
    <t>郭会燕</t>
  </si>
  <si>
    <t>130434199109204441</t>
  </si>
  <si>
    <t>王春辉</t>
  </si>
  <si>
    <t>130924198904251511</t>
  </si>
  <si>
    <t>王杏纳</t>
  </si>
  <si>
    <t>130926198703153221</t>
  </si>
  <si>
    <t>张庆超</t>
  </si>
  <si>
    <t>130930199810020036</t>
  </si>
  <si>
    <t>韩玉芹</t>
  </si>
  <si>
    <t>130924198103124248</t>
  </si>
  <si>
    <t>康丽霞</t>
  </si>
  <si>
    <t>132930197802090029</t>
  </si>
  <si>
    <t>向利新</t>
  </si>
  <si>
    <t>132435197807162110</t>
  </si>
  <si>
    <t>杨慧</t>
  </si>
  <si>
    <t>132930198209303526</t>
  </si>
  <si>
    <t>高俊青</t>
  </si>
  <si>
    <t>130633198810281074</t>
  </si>
  <si>
    <t>王建娥</t>
  </si>
  <si>
    <t>130921198312102249</t>
  </si>
  <si>
    <t>张梅雪</t>
  </si>
  <si>
    <t>132930198110090321</t>
  </si>
  <si>
    <t>刘欢</t>
  </si>
  <si>
    <t>130983200309201114</t>
  </si>
  <si>
    <t>宋宗港</t>
  </si>
  <si>
    <t>13092420050904423X</t>
  </si>
  <si>
    <t>刘亚林</t>
  </si>
  <si>
    <t>13092419941212422X</t>
  </si>
  <si>
    <t>高秀杰</t>
  </si>
  <si>
    <t>130983199402201623</t>
  </si>
  <si>
    <t>邓新田</t>
  </si>
  <si>
    <t>130983200204042217</t>
  </si>
  <si>
    <t>刘玉龙</t>
  </si>
  <si>
    <t>13098320010602551X</t>
  </si>
  <si>
    <t>白艳娟</t>
  </si>
  <si>
    <t>132627198812190066</t>
  </si>
  <si>
    <t>王悦丞</t>
  </si>
  <si>
    <t>130983200304201115</t>
  </si>
  <si>
    <t>马嘉骏</t>
  </si>
  <si>
    <t>130983200203260917</t>
  </si>
  <si>
    <t>李永超</t>
  </si>
  <si>
    <t>130983199101070711</t>
  </si>
  <si>
    <t>项目</t>
  </si>
  <si>
    <t>金额</t>
  </si>
  <si>
    <t>人数</t>
  </si>
  <si>
    <t>补缴</t>
  </si>
  <si>
    <t>合计缴费</t>
  </si>
  <si>
    <t>工伤保险应缴合计</t>
  </si>
  <si>
    <t>养老保险应缴合计</t>
  </si>
  <si>
    <t>失业保险应缴合计</t>
  </si>
  <si>
    <t>医疗保险应缴合计</t>
  </si>
  <si>
    <t>大额医疗应缴合计</t>
  </si>
  <si>
    <t>公积金应缴合计</t>
  </si>
  <si>
    <t>合计金额</t>
  </si>
  <si>
    <t>注：  1、工伤保险由用人单位缴纳，工伤保险费率为1.8%，根据上年度单位所用基金社保所调整征缴比例；
      2、养老保险单位缴 16%，个人缴8%
      3、失业保险单位缴0.7%，个人缴0.3%；
      4、医疗保险单位缴8%，个人缴2%；
      5、生育保险由用人单位缴纳，如果男职工参加了生育保险，妻子没有参保，在生育时也能享受一定的生育津贴。</t>
  </si>
  <si>
    <t>减少：</t>
  </si>
  <si>
    <t>祁海亮</t>
  </si>
  <si>
    <t>13068419830923109X</t>
  </si>
  <si>
    <t>张俊宝</t>
  </si>
  <si>
    <t>130983200311212410</t>
  </si>
  <si>
    <t>魏建雄</t>
  </si>
  <si>
    <t>130983199606105334</t>
  </si>
  <si>
    <t>禹锦绣</t>
  </si>
  <si>
    <t>130922198801191621</t>
  </si>
  <si>
    <t>张二宝</t>
  </si>
  <si>
    <t>130927199201193611</t>
  </si>
  <si>
    <t>马金德</t>
  </si>
  <si>
    <t>13092419830802091X</t>
  </si>
  <si>
    <t>刘旺</t>
  </si>
  <si>
    <t>130983199809265012</t>
  </si>
  <si>
    <t>王兴硕</t>
  </si>
  <si>
    <t>130983199712230913</t>
  </si>
  <si>
    <t>段景雯</t>
  </si>
  <si>
    <t>130983200309182013</t>
  </si>
  <si>
    <t>刘兴林</t>
  </si>
  <si>
    <t>13098320030311241X</t>
  </si>
  <si>
    <t>赵彬</t>
  </si>
  <si>
    <t>130983200211145337</t>
  </si>
  <si>
    <t>张佳栋</t>
  </si>
  <si>
    <t>13092920021023265X</t>
  </si>
  <si>
    <t>刘怀键</t>
  </si>
  <si>
    <t>132930199003070514</t>
  </si>
  <si>
    <t>滞纳金</t>
  </si>
  <si>
    <t>河北光华荣昌2023年1月份公司社保缴费明细</t>
  </si>
  <si>
    <t>王美红</t>
  </si>
  <si>
    <t>130929197809126963</t>
  </si>
  <si>
    <t>张凤林</t>
  </si>
  <si>
    <t>130930200409151537</t>
  </si>
  <si>
    <t>刘国鹏</t>
  </si>
  <si>
    <t>132934197609282710</t>
  </si>
  <si>
    <t>款项</t>
  </si>
  <si>
    <t>个人编号</t>
  </si>
  <si>
    <t>离退休状态</t>
  </si>
  <si>
    <t>结算期</t>
  </si>
  <si>
    <t>费款所属期</t>
  </si>
  <si>
    <t>个人差额</t>
  </si>
  <si>
    <t>单位差额</t>
  </si>
  <si>
    <t>险种</t>
  </si>
  <si>
    <t>差额基数</t>
  </si>
  <si>
    <t>新缴费基数</t>
  </si>
  <si>
    <t>老缴费基数</t>
  </si>
  <si>
    <t>缴费对象</t>
  </si>
  <si>
    <t>帐户</t>
  </si>
  <si>
    <t>1300110410679</t>
  </si>
  <si>
    <t>未退休</t>
  </si>
  <si>
    <t>202302</t>
  </si>
  <si>
    <t>202205</t>
  </si>
  <si>
    <t>企业基本养老保险</t>
  </si>
  <si>
    <t>202206</t>
  </si>
  <si>
    <t>202207</t>
  </si>
  <si>
    <t>202208</t>
  </si>
  <si>
    <t>202209</t>
  </si>
  <si>
    <t>202210</t>
  </si>
  <si>
    <t>202211</t>
  </si>
  <si>
    <t>刘石头 汇总</t>
  </si>
  <si>
    <t>1306310600868</t>
  </si>
  <si>
    <t>202201</t>
  </si>
  <si>
    <t>202202</t>
  </si>
  <si>
    <t>202203</t>
  </si>
  <si>
    <t>202204</t>
  </si>
  <si>
    <t>陈钰璞 汇总</t>
  </si>
  <si>
    <t>1309030024683</t>
  </si>
  <si>
    <t>张庆雨 汇总</t>
  </si>
  <si>
    <t>1309030038903</t>
  </si>
  <si>
    <t>康淑玲 汇总</t>
  </si>
  <si>
    <t>1309038733086</t>
  </si>
  <si>
    <t>孙安乐 汇总</t>
  </si>
  <si>
    <t>1309228849999</t>
  </si>
  <si>
    <t>刘强 汇总</t>
  </si>
  <si>
    <t>1309248704579</t>
  </si>
  <si>
    <t>杨宝亮 汇总</t>
  </si>
  <si>
    <t>1309248933497</t>
  </si>
  <si>
    <t>付智辉 汇总</t>
  </si>
  <si>
    <t>1309400002576</t>
  </si>
  <si>
    <t>刘刚 汇总</t>
  </si>
  <si>
    <t>1309400008338</t>
  </si>
  <si>
    <t>张长江 汇总</t>
  </si>
  <si>
    <t>1309400010453</t>
  </si>
  <si>
    <t>王朋 汇总</t>
  </si>
  <si>
    <t>1309408788871</t>
  </si>
  <si>
    <t>蒋云浩 汇总</t>
  </si>
  <si>
    <t>1309408861947</t>
  </si>
  <si>
    <t>马强 汇总</t>
  </si>
  <si>
    <t>1309410018938</t>
  </si>
  <si>
    <t>孙晓明 汇总</t>
  </si>
  <si>
    <t>1309410030635</t>
  </si>
  <si>
    <t>刘元元 汇总</t>
  </si>
  <si>
    <t>1309410032627</t>
  </si>
  <si>
    <t>刘秀娟 汇总</t>
  </si>
  <si>
    <t>1309418706387</t>
  </si>
  <si>
    <t>周纬 汇总</t>
  </si>
  <si>
    <t>1309418777608</t>
  </si>
  <si>
    <t>滕敬涛 汇总</t>
  </si>
  <si>
    <t>1309418783199</t>
  </si>
  <si>
    <t>陈晓晴 汇总</t>
  </si>
  <si>
    <t>1309420562347</t>
  </si>
  <si>
    <t>任红效 汇总</t>
  </si>
  <si>
    <t>1309428833547</t>
  </si>
  <si>
    <t>郭金凯 汇总</t>
  </si>
  <si>
    <t>1309430016269</t>
  </si>
  <si>
    <t>张峰 汇总</t>
  </si>
  <si>
    <t>1309430302086</t>
  </si>
  <si>
    <t>马宝军 汇总</t>
  </si>
  <si>
    <t>1309438895002</t>
  </si>
  <si>
    <t>刘梦鹤 汇总</t>
  </si>
  <si>
    <t>1309450500140</t>
  </si>
  <si>
    <t>孙建华 汇总</t>
  </si>
  <si>
    <t>1309458783623</t>
  </si>
  <si>
    <t>吕新辉 汇总</t>
  </si>
  <si>
    <t>1309458914887</t>
  </si>
  <si>
    <t>刘思含 汇总</t>
  </si>
  <si>
    <t>1309830001414</t>
  </si>
  <si>
    <t>王国防 汇总</t>
  </si>
  <si>
    <t>1309830007310</t>
  </si>
  <si>
    <t>韩丙村 汇总</t>
  </si>
  <si>
    <t>1309830010317</t>
  </si>
  <si>
    <t>孙国峰 汇总</t>
  </si>
  <si>
    <t>1309830010708</t>
  </si>
  <si>
    <t>刘宝洪 汇总</t>
  </si>
  <si>
    <t>1309830013798</t>
  </si>
  <si>
    <t>张如燕 汇总</t>
  </si>
  <si>
    <t>1309830013807</t>
  </si>
  <si>
    <t>陈月涛 汇总</t>
  </si>
  <si>
    <t>1309830013809</t>
  </si>
  <si>
    <t>刘建轮 汇总</t>
  </si>
  <si>
    <t>1309830013945</t>
  </si>
  <si>
    <t>吴宝新 汇总</t>
  </si>
  <si>
    <t>1309830021889</t>
  </si>
  <si>
    <t>赵学超 汇总</t>
  </si>
  <si>
    <t>1309830022439</t>
  </si>
  <si>
    <t>孙艳辉 汇总</t>
  </si>
  <si>
    <t>1309830024605</t>
  </si>
  <si>
    <t>赵增坤 汇总</t>
  </si>
  <si>
    <t>1309830029843</t>
  </si>
  <si>
    <t>田增军 汇总</t>
  </si>
  <si>
    <t>1309830031244</t>
  </si>
  <si>
    <t>杨亚琼 汇总</t>
  </si>
  <si>
    <t>1309830035179</t>
  </si>
  <si>
    <t>王玲玲 汇总</t>
  </si>
  <si>
    <t>1309830038660</t>
  </si>
  <si>
    <t>张建江 汇总</t>
  </si>
  <si>
    <t>1309830042949</t>
  </si>
  <si>
    <t>王凤荣 汇总</t>
  </si>
  <si>
    <t>1309830043519</t>
  </si>
  <si>
    <t>范丙星 汇总</t>
  </si>
  <si>
    <t>1309830045003</t>
  </si>
  <si>
    <t>田树梅 汇总</t>
  </si>
  <si>
    <t>1309830047665</t>
  </si>
  <si>
    <t>刘辉 汇总</t>
  </si>
  <si>
    <t>1309830047715</t>
  </si>
  <si>
    <t>于全生 汇总</t>
  </si>
  <si>
    <t>1309830048209</t>
  </si>
  <si>
    <t>东雅杰 汇总</t>
  </si>
  <si>
    <t>1309830049235</t>
  </si>
  <si>
    <t>王文乐 汇总</t>
  </si>
  <si>
    <t>1309830049812</t>
  </si>
  <si>
    <t>吴如霞 汇总</t>
  </si>
  <si>
    <t>1309830052061</t>
  </si>
  <si>
    <t>刘柏林 汇总</t>
  </si>
  <si>
    <t>1309830052288</t>
  </si>
  <si>
    <t>杨慧娟 汇总</t>
  </si>
  <si>
    <t>1309830052350</t>
  </si>
  <si>
    <t>邓春博 汇总</t>
  </si>
  <si>
    <t>1309830053659</t>
  </si>
  <si>
    <t>胡建谱 汇总</t>
  </si>
  <si>
    <t>1309830053818</t>
  </si>
  <si>
    <t>闻龙超 汇总</t>
  </si>
  <si>
    <t>1309830054814</t>
  </si>
  <si>
    <t>司艳策 汇总</t>
  </si>
  <si>
    <t>1309830055348</t>
  </si>
  <si>
    <t>范瑶臣 汇总</t>
  </si>
  <si>
    <t>1309830055350</t>
  </si>
  <si>
    <t>田健 汇总</t>
  </si>
  <si>
    <t>1309830055387</t>
  </si>
  <si>
    <t>董云霞 汇总</t>
  </si>
  <si>
    <t>1309830056173</t>
  </si>
  <si>
    <t>王先平 汇总</t>
  </si>
  <si>
    <t>1309830056238</t>
  </si>
  <si>
    <t>沈瑞朋 汇总</t>
  </si>
  <si>
    <t>1309830056472</t>
  </si>
  <si>
    <t>张亚霖 汇总</t>
  </si>
  <si>
    <t>1309830056476</t>
  </si>
  <si>
    <t>王长浩 汇总</t>
  </si>
  <si>
    <t>1309830056483</t>
  </si>
  <si>
    <t>宗方明 汇总</t>
  </si>
  <si>
    <t>1309830056486</t>
  </si>
  <si>
    <t>王文英 汇总</t>
  </si>
  <si>
    <t>1309830056488</t>
  </si>
  <si>
    <t>邓福源 汇总</t>
  </si>
  <si>
    <t>1309830056490</t>
  </si>
  <si>
    <t>赵金旺 汇总</t>
  </si>
  <si>
    <t>1309830057227</t>
  </si>
  <si>
    <t>陈浩 汇总</t>
  </si>
  <si>
    <t>1309830058248</t>
  </si>
  <si>
    <t>刘艳霞 汇总</t>
  </si>
  <si>
    <t>1309830059164</t>
  </si>
  <si>
    <t>刘增莲 汇总</t>
  </si>
  <si>
    <t>1309830059843</t>
  </si>
  <si>
    <t>吴洪宇 汇总</t>
  </si>
  <si>
    <t>1309830059954</t>
  </si>
  <si>
    <t>刘杨 汇总</t>
  </si>
  <si>
    <t>1309830060058</t>
  </si>
  <si>
    <t>翟福芹 汇总</t>
  </si>
  <si>
    <t>1309830060529</t>
  </si>
  <si>
    <t>董广新 汇总</t>
  </si>
  <si>
    <t>1309830060722</t>
  </si>
  <si>
    <t>程丽宇 汇总</t>
  </si>
  <si>
    <t>1309830061073</t>
  </si>
  <si>
    <t>姬胜阳 汇总</t>
  </si>
  <si>
    <t>1309830061092</t>
  </si>
  <si>
    <t>胡希港 汇总</t>
  </si>
  <si>
    <t>1309830061098</t>
  </si>
  <si>
    <t>牟群 汇总</t>
  </si>
  <si>
    <t>1309830061633</t>
  </si>
  <si>
    <t>马亚青 汇总</t>
  </si>
  <si>
    <t>1309830062852</t>
  </si>
  <si>
    <t>邓进 汇总</t>
  </si>
  <si>
    <t>1309830063107</t>
  </si>
  <si>
    <t>史义虹 汇总</t>
  </si>
  <si>
    <t>1309830063110</t>
  </si>
  <si>
    <t>宋忠奎 汇总</t>
  </si>
  <si>
    <t>1309830285602</t>
  </si>
  <si>
    <t>高山 汇总</t>
  </si>
  <si>
    <t>1309830289525</t>
  </si>
  <si>
    <t>冯辉 汇总</t>
  </si>
  <si>
    <t>1309830300738</t>
  </si>
  <si>
    <t>张佳怡 汇总</t>
  </si>
  <si>
    <t>1309830304337</t>
  </si>
  <si>
    <t>李敏 汇总</t>
  </si>
  <si>
    <t>1309830304338</t>
  </si>
  <si>
    <t>王建国 汇总</t>
  </si>
  <si>
    <t>1309830311151</t>
  </si>
  <si>
    <t>王文通 汇总</t>
  </si>
  <si>
    <t>1309830311156</t>
  </si>
  <si>
    <t>商鹏雨 汇总</t>
  </si>
  <si>
    <t>1309830312375</t>
  </si>
  <si>
    <t>宋连利 汇总</t>
  </si>
  <si>
    <t>1309830314001</t>
  </si>
  <si>
    <t>王福东 汇总</t>
  </si>
  <si>
    <t>1309830318012</t>
  </si>
  <si>
    <t>刘梅娟 汇总</t>
  </si>
  <si>
    <t>1309830319021</t>
  </si>
  <si>
    <t>侯伟 汇总</t>
  </si>
  <si>
    <t>1309830320529</t>
  </si>
  <si>
    <t>张爽 汇总</t>
  </si>
  <si>
    <t>1309830320530</t>
  </si>
  <si>
    <t>齐迁菲 汇总</t>
  </si>
  <si>
    <t>1309830340276</t>
  </si>
  <si>
    <t>刘焕侠 汇总</t>
  </si>
  <si>
    <t>1309830386587</t>
  </si>
  <si>
    <t>杨秀虹 汇总</t>
  </si>
  <si>
    <t>1309830388913</t>
  </si>
  <si>
    <t>张东 汇总</t>
  </si>
  <si>
    <t>1309830388914</t>
  </si>
  <si>
    <t>张婷婷 汇总</t>
  </si>
  <si>
    <t>1309830399015</t>
  </si>
  <si>
    <t>李冲冲 汇总</t>
  </si>
  <si>
    <t>1309830401825</t>
  </si>
  <si>
    <t>何伟伟 汇总</t>
  </si>
  <si>
    <t>1309830412774</t>
  </si>
  <si>
    <t>刘瑜 汇总</t>
  </si>
  <si>
    <t>1309830424640</t>
  </si>
  <si>
    <t>于香换 汇总</t>
  </si>
  <si>
    <t>1309830426398</t>
  </si>
  <si>
    <t>左之力 汇总</t>
  </si>
  <si>
    <t>1309830431344</t>
  </si>
  <si>
    <t>李素元 汇总</t>
  </si>
  <si>
    <t>1309830431345</t>
  </si>
  <si>
    <t>王培亮 汇总</t>
  </si>
  <si>
    <t>1309830431348</t>
  </si>
  <si>
    <t>王震 汇总</t>
  </si>
  <si>
    <t>1309830431349</t>
  </si>
  <si>
    <t>王忠梅 汇总</t>
  </si>
  <si>
    <t>1309830431351</t>
  </si>
  <si>
    <t>席智伟 汇总</t>
  </si>
  <si>
    <t>1309830431354</t>
  </si>
  <si>
    <t>杨起越 汇总</t>
  </si>
  <si>
    <t>1309830431356</t>
  </si>
  <si>
    <t>朱文奇 汇总</t>
  </si>
  <si>
    <t>1309830443992</t>
  </si>
  <si>
    <t>滕巨猛 汇总</t>
  </si>
  <si>
    <t>1309830457495</t>
  </si>
  <si>
    <t>李冉 汇总</t>
  </si>
  <si>
    <t>1309830466724</t>
  </si>
  <si>
    <t>房珍珍 汇总</t>
  </si>
  <si>
    <t>1309830467480</t>
  </si>
  <si>
    <t>张林旺 汇总</t>
  </si>
  <si>
    <t>1309830467481</t>
  </si>
  <si>
    <t>刘寿超 汇总</t>
  </si>
  <si>
    <t>1309830479670</t>
  </si>
  <si>
    <t>孙朝君 汇总</t>
  </si>
  <si>
    <t>1309830481850</t>
  </si>
  <si>
    <t>高建芳 汇总</t>
  </si>
  <si>
    <t>1309830481853</t>
  </si>
  <si>
    <t>米芝霖 汇总</t>
  </si>
  <si>
    <t>1309830481854</t>
  </si>
  <si>
    <t>闻龙福 汇总</t>
  </si>
  <si>
    <t>1309830481858</t>
  </si>
  <si>
    <t>赵卫 汇总</t>
  </si>
  <si>
    <t>1309830481860</t>
  </si>
  <si>
    <t>宁文凯 汇总</t>
  </si>
  <si>
    <t>1309830481861</t>
  </si>
  <si>
    <t>荆文彬 汇总</t>
  </si>
  <si>
    <t>1309830497208</t>
  </si>
  <si>
    <t>闫建波 汇总</t>
  </si>
  <si>
    <t>1309830497213</t>
  </si>
  <si>
    <t>韩桂栋 汇总</t>
  </si>
  <si>
    <t>1309830497214</t>
  </si>
  <si>
    <t>孟洪臣 汇总</t>
  </si>
  <si>
    <t>1309830497220</t>
  </si>
  <si>
    <t>陈淑贞 汇总</t>
  </si>
  <si>
    <t>1309830508190</t>
  </si>
  <si>
    <t>张巧慧 汇总</t>
  </si>
  <si>
    <t>1309830508195</t>
  </si>
  <si>
    <t>滕志勇 汇总</t>
  </si>
  <si>
    <t>1309830508210</t>
  </si>
  <si>
    <t>闫晓晨 汇总</t>
  </si>
  <si>
    <t>1309830508625</t>
  </si>
  <si>
    <t>王富民 汇总</t>
  </si>
  <si>
    <t>1309830517524</t>
  </si>
  <si>
    <t>王艳 汇总</t>
  </si>
  <si>
    <t>1309830517525</t>
  </si>
  <si>
    <t>孙立梅 汇总</t>
  </si>
  <si>
    <t>1309830517530</t>
  </si>
  <si>
    <t>孙刚 汇总</t>
  </si>
  <si>
    <t>1309830517532</t>
  </si>
  <si>
    <t>朱章群 汇总</t>
  </si>
  <si>
    <t>1309830517534</t>
  </si>
  <si>
    <t>刘祥成 汇总</t>
  </si>
  <si>
    <t>1309830517535</t>
  </si>
  <si>
    <t>赵秋杰 汇总</t>
  </si>
  <si>
    <t>1309830526029</t>
  </si>
  <si>
    <t>郝家庆 汇总</t>
  </si>
  <si>
    <t>1309830526828</t>
  </si>
  <si>
    <t>高福亮 汇总</t>
  </si>
  <si>
    <t>1309830526830</t>
  </si>
  <si>
    <t>张宝龙 汇总</t>
  </si>
  <si>
    <t>1309830526833</t>
  </si>
  <si>
    <t>刘双双 汇总</t>
  </si>
  <si>
    <t>1309830526834</t>
  </si>
  <si>
    <t>崔新玲 汇总</t>
  </si>
  <si>
    <t>1309830526839</t>
  </si>
  <si>
    <t>宋秉鑫 汇总</t>
  </si>
  <si>
    <t>1309830526840</t>
  </si>
  <si>
    <t>于海龙 汇总</t>
  </si>
  <si>
    <t>1309830526841</t>
  </si>
  <si>
    <t>于俊焕 汇总</t>
  </si>
  <si>
    <t>1309830537513</t>
  </si>
  <si>
    <t>李兴宇 汇总</t>
  </si>
  <si>
    <t>1309830537518</t>
  </si>
  <si>
    <t>张建萍 汇总</t>
  </si>
  <si>
    <t>1309830537520</t>
  </si>
  <si>
    <t>徐健 汇总</t>
  </si>
  <si>
    <t>1309830537522</t>
  </si>
  <si>
    <t>徐繁华 汇总</t>
  </si>
  <si>
    <t>1309830537523</t>
  </si>
  <si>
    <t>张淑伟 汇总</t>
  </si>
  <si>
    <t>1309830537524</t>
  </si>
  <si>
    <t>于来明 汇总</t>
  </si>
  <si>
    <t>1309830550365</t>
  </si>
  <si>
    <t>董金岭 汇总</t>
  </si>
  <si>
    <t>1309830550368</t>
  </si>
  <si>
    <t>张海勇 汇总</t>
  </si>
  <si>
    <t>1309830550371</t>
  </si>
  <si>
    <t>从恩健 汇总</t>
  </si>
  <si>
    <t>1309830556220</t>
  </si>
  <si>
    <t>刘晓平 汇总</t>
  </si>
  <si>
    <t>1309830556221</t>
  </si>
  <si>
    <t>赵登 汇总</t>
  </si>
  <si>
    <t>1309830556222</t>
  </si>
  <si>
    <t>王秀云 汇总</t>
  </si>
  <si>
    <t>1309830556225</t>
  </si>
  <si>
    <t>王泉 汇总</t>
  </si>
  <si>
    <t>1309830556228</t>
  </si>
  <si>
    <t>张家旺 汇总</t>
  </si>
  <si>
    <t>1309838702739</t>
  </si>
  <si>
    <t>郭瑞超 汇总</t>
  </si>
  <si>
    <t>1309838709954</t>
  </si>
  <si>
    <t>滕奉伟 汇总</t>
  </si>
  <si>
    <t>1309838714686</t>
  </si>
  <si>
    <t>王小乐 汇总</t>
  </si>
  <si>
    <t>1309838714825</t>
  </si>
  <si>
    <t>辛鹏玉 汇总</t>
  </si>
  <si>
    <t>1309838719476</t>
  </si>
  <si>
    <t>孙秀霞 汇总</t>
  </si>
  <si>
    <t>1309838719680</t>
  </si>
  <si>
    <t>姚秀玲 汇总</t>
  </si>
  <si>
    <t>1309838719681</t>
  </si>
  <si>
    <t>刘海凤 汇总</t>
  </si>
  <si>
    <t>1309838719682</t>
  </si>
  <si>
    <t>张静 汇总</t>
  </si>
  <si>
    <t>1309838720680</t>
  </si>
  <si>
    <t>张艳 汇总</t>
  </si>
  <si>
    <t>1309838729209</t>
  </si>
  <si>
    <t>王秀翠 汇总</t>
  </si>
  <si>
    <t>1309838734746</t>
  </si>
  <si>
    <t>白月 汇总</t>
  </si>
  <si>
    <t>1309838734873</t>
  </si>
  <si>
    <t>邓淑荣 汇总</t>
  </si>
  <si>
    <t>1309838741499</t>
  </si>
  <si>
    <t>陈阔 汇总</t>
  </si>
  <si>
    <t>1309838741507</t>
  </si>
  <si>
    <t>王献文 汇总</t>
  </si>
  <si>
    <t>1309838741508</t>
  </si>
  <si>
    <t>惠希顺 汇总</t>
  </si>
  <si>
    <t>1309838747607</t>
  </si>
  <si>
    <t>赵文俊 汇总</t>
  </si>
  <si>
    <t>1309838756611</t>
  </si>
  <si>
    <t>王化涛 汇总</t>
  </si>
  <si>
    <t>1309838761961</t>
  </si>
  <si>
    <t>张坤 汇总</t>
  </si>
  <si>
    <t>1309838761962</t>
  </si>
  <si>
    <t>田晓胜 汇总</t>
  </si>
  <si>
    <t>1309838761963</t>
  </si>
  <si>
    <t>张泽 汇总</t>
  </si>
  <si>
    <t>1309838761965</t>
  </si>
  <si>
    <t>冯亮亮 汇总</t>
  </si>
  <si>
    <t>1309838761968</t>
  </si>
  <si>
    <t>王庆骥 汇总</t>
  </si>
  <si>
    <t>1309838761971</t>
  </si>
  <si>
    <t>孙金海 汇总</t>
  </si>
  <si>
    <t>1309838764548</t>
  </si>
  <si>
    <t>张振宇 汇总</t>
  </si>
  <si>
    <t>1309838765128</t>
  </si>
  <si>
    <t>胡中岭 汇总</t>
  </si>
  <si>
    <t>1309838765129</t>
  </si>
  <si>
    <t>李泽元 汇总</t>
  </si>
  <si>
    <t>1309838769009</t>
  </si>
  <si>
    <t>商木刚 汇总</t>
  </si>
  <si>
    <t>1309838769014</t>
  </si>
  <si>
    <t>张秀荣 汇总</t>
  </si>
  <si>
    <t>1309838769015</t>
  </si>
  <si>
    <t>刘二精 汇总</t>
  </si>
  <si>
    <t>1309838772625</t>
  </si>
  <si>
    <t>胡庆生 汇总</t>
  </si>
  <si>
    <t>1309838772626</t>
  </si>
  <si>
    <t>王云婧 汇总</t>
  </si>
  <si>
    <t>1309838772629</t>
  </si>
  <si>
    <t>邓琳娜 汇总</t>
  </si>
  <si>
    <t>1309838775690</t>
  </si>
  <si>
    <t>徐凤瑞 汇总</t>
  </si>
  <si>
    <t>1309838775691</t>
  </si>
  <si>
    <t>张俊苓 汇总</t>
  </si>
  <si>
    <t>1309838775694</t>
  </si>
  <si>
    <t>孙桂平 汇总</t>
  </si>
  <si>
    <t>1309838783979</t>
  </si>
  <si>
    <t>陈自铅 汇总</t>
  </si>
  <si>
    <t>1309838783989</t>
  </si>
  <si>
    <t>李冬旭 汇总</t>
  </si>
  <si>
    <t>1309838787203</t>
  </si>
  <si>
    <t>李跃茹 汇总</t>
  </si>
  <si>
    <t>1309838787222</t>
  </si>
  <si>
    <t>刘振娜 汇总</t>
  </si>
  <si>
    <t>1309838791088</t>
  </si>
  <si>
    <t>王宝俊 汇总</t>
  </si>
  <si>
    <t>1309838799125</t>
  </si>
  <si>
    <t>刘金岗 汇总</t>
  </si>
  <si>
    <t>1309838799688</t>
  </si>
  <si>
    <t>宋清镇 汇总</t>
  </si>
  <si>
    <t>1309838803920</t>
  </si>
  <si>
    <t>曹延祥 汇总</t>
  </si>
  <si>
    <t>1309838806448</t>
  </si>
  <si>
    <t>刘宝臣 汇总</t>
  </si>
  <si>
    <t>1309838815750</t>
  </si>
  <si>
    <t>刘建群 汇总</t>
  </si>
  <si>
    <t>1309838815768</t>
  </si>
  <si>
    <t>邓海旺 汇总</t>
  </si>
  <si>
    <t>1309838824508</t>
  </si>
  <si>
    <t>张亚婷 汇总</t>
  </si>
  <si>
    <t>1309838824515</t>
  </si>
  <si>
    <t>张强 汇总</t>
  </si>
  <si>
    <t>1309838824516</t>
  </si>
  <si>
    <t>张琳 汇总</t>
  </si>
  <si>
    <t>1309838824521</t>
  </si>
  <si>
    <t>耿会峰 汇总</t>
  </si>
  <si>
    <t>1309838824526</t>
  </si>
  <si>
    <t>刘二平 汇总</t>
  </si>
  <si>
    <t>1309838824531</t>
  </si>
  <si>
    <t>高换清 汇总</t>
  </si>
  <si>
    <t>1309838824534</t>
  </si>
  <si>
    <t>田淑霞 汇总</t>
  </si>
  <si>
    <t>1309838824535</t>
  </si>
  <si>
    <t>张风瑞 汇总</t>
  </si>
  <si>
    <t>1309838824541</t>
  </si>
  <si>
    <t>王河敏 汇总</t>
  </si>
  <si>
    <t>1309838824543</t>
  </si>
  <si>
    <t>田飞飞 汇总</t>
  </si>
  <si>
    <t>1309838824544</t>
  </si>
  <si>
    <t>王萱斓 汇总</t>
  </si>
  <si>
    <t>1309838824545</t>
  </si>
  <si>
    <t>翟凤娟 汇总</t>
  </si>
  <si>
    <t>1309838824550</t>
  </si>
  <si>
    <t>张猛 汇总</t>
  </si>
  <si>
    <t>1309838824558</t>
  </si>
  <si>
    <t>李忠峰 汇总</t>
  </si>
  <si>
    <t>1309838824561</t>
  </si>
  <si>
    <t>胡海明 汇总</t>
  </si>
  <si>
    <t>1309838824562</t>
  </si>
  <si>
    <t>阚兵兵 汇总</t>
  </si>
  <si>
    <t>1309838824565</t>
  </si>
  <si>
    <t>王凯 汇总</t>
  </si>
  <si>
    <t>1309838824569</t>
  </si>
  <si>
    <t>孟新 汇总</t>
  </si>
  <si>
    <t>1309838824570</t>
  </si>
  <si>
    <t>刘迎涛 汇总</t>
  </si>
  <si>
    <t>1309838824574</t>
  </si>
  <si>
    <t>赵亚帅 汇总</t>
  </si>
  <si>
    <t>1309838824578</t>
  </si>
  <si>
    <t>朱洪来 汇总</t>
  </si>
  <si>
    <t>1309838824579</t>
  </si>
  <si>
    <t>唐崇涛 汇总</t>
  </si>
  <si>
    <t>1309838824589</t>
  </si>
  <si>
    <t>商松坡 汇总</t>
  </si>
  <si>
    <t>1309838824591</t>
  </si>
  <si>
    <t>张俊新 汇总</t>
  </si>
  <si>
    <t>1309838824592</t>
  </si>
  <si>
    <t>王滨 汇总</t>
  </si>
  <si>
    <t>1309838824594</t>
  </si>
  <si>
    <t>董凤海 汇总</t>
  </si>
  <si>
    <t>1309838824595</t>
  </si>
  <si>
    <t>于代弟 汇总</t>
  </si>
  <si>
    <t>1309838824597</t>
  </si>
  <si>
    <t>范淑菁 汇总</t>
  </si>
  <si>
    <t>1309838824598</t>
  </si>
  <si>
    <t>李宾 汇总</t>
  </si>
  <si>
    <t>1309838824601</t>
  </si>
  <si>
    <t>邓冬冬 汇总</t>
  </si>
  <si>
    <t>1309838824604</t>
  </si>
  <si>
    <t>刘如成 汇总</t>
  </si>
  <si>
    <t>1309838824605</t>
  </si>
  <si>
    <t>王红梅 汇总</t>
  </si>
  <si>
    <t>1309838824606</t>
  </si>
  <si>
    <t>孙华山 汇总</t>
  </si>
  <si>
    <t>1309838824607</t>
  </si>
  <si>
    <t>张世玉 汇总</t>
  </si>
  <si>
    <t>1309838824610</t>
  </si>
  <si>
    <t>王祥 汇总</t>
  </si>
  <si>
    <t>1309838824611</t>
  </si>
  <si>
    <t>丁友谊 汇总</t>
  </si>
  <si>
    <t>1309838824616</t>
  </si>
  <si>
    <t>崔永文 汇总</t>
  </si>
  <si>
    <t>1309838824620</t>
  </si>
  <si>
    <t>崔鑫 汇总</t>
  </si>
  <si>
    <t>1309838824623</t>
  </si>
  <si>
    <t>姚梅芳 汇总</t>
  </si>
  <si>
    <t>1309838824624</t>
  </si>
  <si>
    <t>邓雪 汇总</t>
  </si>
  <si>
    <t>1309838824626</t>
  </si>
  <si>
    <t>张广涛 汇总</t>
  </si>
  <si>
    <t>1309838824629</t>
  </si>
  <si>
    <t>白义凯 汇总</t>
  </si>
  <si>
    <t>1309838824631</t>
  </si>
  <si>
    <t>赵英才 汇总</t>
  </si>
  <si>
    <t>1309838824635</t>
  </si>
  <si>
    <t>杨学涛 汇总</t>
  </si>
  <si>
    <t>1309838824636</t>
  </si>
  <si>
    <t>杨兴乐 汇总</t>
  </si>
  <si>
    <t>1309838824640</t>
  </si>
  <si>
    <t>王旗 汇总</t>
  </si>
  <si>
    <t>1309838824642</t>
  </si>
  <si>
    <t>赵静 汇总</t>
  </si>
  <si>
    <t>1309838824643</t>
  </si>
  <si>
    <t>李春花 汇总</t>
  </si>
  <si>
    <t>1309838824645</t>
  </si>
  <si>
    <t>梁国敏 汇总</t>
  </si>
  <si>
    <t>1309838826742</t>
  </si>
  <si>
    <t>谷云健 汇总</t>
  </si>
  <si>
    <t>1309838830621</t>
  </si>
  <si>
    <t>吴红红 汇总</t>
  </si>
  <si>
    <t>1309838830622</t>
  </si>
  <si>
    <t>白艳焕 汇总</t>
  </si>
  <si>
    <t>1309838830628</t>
  </si>
  <si>
    <t>于磊磊 汇总</t>
  </si>
  <si>
    <t>1309838830629</t>
  </si>
  <si>
    <t>王桂欣 汇总</t>
  </si>
  <si>
    <t>1309838837079</t>
  </si>
  <si>
    <t>李洪秀 汇总</t>
  </si>
  <si>
    <t>1309838840890</t>
  </si>
  <si>
    <t>杨艳 汇总</t>
  </si>
  <si>
    <t>1309838840902</t>
  </si>
  <si>
    <t>刘金良 汇总</t>
  </si>
  <si>
    <t>1309838840908</t>
  </si>
  <si>
    <t>吴晓萌 汇总</t>
  </si>
  <si>
    <t>1309838844105</t>
  </si>
  <si>
    <t>刘士明 汇总</t>
  </si>
  <si>
    <t>1309838844519</t>
  </si>
  <si>
    <t>高爱荣 汇总</t>
  </si>
  <si>
    <t>1309838846075</t>
  </si>
  <si>
    <t>胡占伟 汇总</t>
  </si>
  <si>
    <t>1309838846079</t>
  </si>
  <si>
    <t>张立霞 汇总</t>
  </si>
  <si>
    <t>1309838846083</t>
  </si>
  <si>
    <t>孙秀辉 汇总</t>
  </si>
  <si>
    <t>1309838846085</t>
  </si>
  <si>
    <t>张娜娜 汇总</t>
  </si>
  <si>
    <t>1309838846088</t>
  </si>
  <si>
    <t>张云峰 汇总</t>
  </si>
  <si>
    <t>1309838846089</t>
  </si>
  <si>
    <t>王冠文 汇总</t>
  </si>
  <si>
    <t>1309838846091</t>
  </si>
  <si>
    <t>滕红玲 汇总</t>
  </si>
  <si>
    <t>1309838846100</t>
  </si>
  <si>
    <t>窦桂英 汇总</t>
  </si>
  <si>
    <t>1309838846101</t>
  </si>
  <si>
    <t>杨树国 汇总</t>
  </si>
  <si>
    <t>1309838846103</t>
  </si>
  <si>
    <t>李香慧 汇总</t>
  </si>
  <si>
    <t>1309838846104</t>
  </si>
  <si>
    <t>王万新 汇总</t>
  </si>
  <si>
    <t>1309838846114</t>
  </si>
  <si>
    <t>于正军 汇总</t>
  </si>
  <si>
    <t>1309838846115</t>
  </si>
  <si>
    <t>马立荣 汇总</t>
  </si>
  <si>
    <t>1309838846116</t>
  </si>
  <si>
    <t>于红艳 汇总</t>
  </si>
  <si>
    <t>1309838846117</t>
  </si>
  <si>
    <t>易春凤 汇总</t>
  </si>
  <si>
    <t>1309838851155</t>
  </si>
  <si>
    <t>孙广林 汇总</t>
  </si>
  <si>
    <t>1309838851164</t>
  </si>
  <si>
    <t>李艳平 汇总</t>
  </si>
  <si>
    <t>1309838856168</t>
  </si>
  <si>
    <t>蔺元元 汇总</t>
  </si>
  <si>
    <t>1309838856170</t>
  </si>
  <si>
    <t>古帅 汇总</t>
  </si>
  <si>
    <t>1309838856171</t>
  </si>
  <si>
    <t>赵化胜 汇总</t>
  </si>
  <si>
    <t>1309838863685</t>
  </si>
  <si>
    <t>孔德佳 汇总</t>
  </si>
  <si>
    <t>1309838863686</t>
  </si>
  <si>
    <t>孙兴旺 汇总</t>
  </si>
  <si>
    <t>1309838863689</t>
  </si>
  <si>
    <t>孙文芳 汇总</t>
  </si>
  <si>
    <t>1309838863702</t>
  </si>
  <si>
    <t>王忠 汇总</t>
  </si>
  <si>
    <t>1309838866605</t>
  </si>
  <si>
    <t>李芳慧 汇总</t>
  </si>
  <si>
    <t>1309838868552</t>
  </si>
  <si>
    <t>吴燕霞 汇总</t>
  </si>
  <si>
    <t>1309838876164</t>
  </si>
  <si>
    <t>赵广超 汇总</t>
  </si>
  <si>
    <t>1309838877115</t>
  </si>
  <si>
    <t>郭庆茹 汇总</t>
  </si>
  <si>
    <t>1309838882657</t>
  </si>
  <si>
    <t>张月敏 汇总</t>
  </si>
  <si>
    <t>1309838885621</t>
  </si>
  <si>
    <t>刘阔阔 汇总</t>
  </si>
  <si>
    <t>1309838892505</t>
  </si>
  <si>
    <t>罗培培 汇总</t>
  </si>
  <si>
    <t>1309838926441</t>
  </si>
  <si>
    <t>刘清馨 汇总</t>
  </si>
  <si>
    <t>1309838926443</t>
  </si>
  <si>
    <t>李贵林 汇总</t>
  </si>
  <si>
    <t>1309838926445</t>
  </si>
  <si>
    <t>李鹏 汇总</t>
  </si>
  <si>
    <t>1309838939400</t>
  </si>
  <si>
    <t>白艳娟 汇总</t>
  </si>
  <si>
    <t>1309838942233</t>
  </si>
  <si>
    <t>李泉林 汇总</t>
  </si>
  <si>
    <t>1310030932529</t>
  </si>
  <si>
    <t>李伟杰 汇总</t>
  </si>
  <si>
    <t>1310811150930</t>
  </si>
  <si>
    <t>仝立明 汇总</t>
  </si>
  <si>
    <t>1320000153582</t>
  </si>
  <si>
    <t>孙秋生 汇总</t>
  </si>
  <si>
    <t>1320000153585</t>
  </si>
  <si>
    <t>刘景丽 汇总</t>
  </si>
  <si>
    <t>1320000153589</t>
  </si>
  <si>
    <t>赵学亮 汇总</t>
  </si>
  <si>
    <t>1320000153590</t>
  </si>
  <si>
    <t>于型淼 汇总</t>
  </si>
  <si>
    <t>1320000185304</t>
  </si>
  <si>
    <t>朱敬臣 汇总</t>
  </si>
  <si>
    <t>1320000250050</t>
  </si>
  <si>
    <t>张海霞 汇总</t>
  </si>
  <si>
    <t>1320000250051</t>
  </si>
  <si>
    <t>李玉静 汇总</t>
  </si>
  <si>
    <t>1320000250053</t>
  </si>
  <si>
    <t>李晓霞 汇总</t>
  </si>
  <si>
    <t>1320000250055</t>
  </si>
  <si>
    <t>代金涛 汇总</t>
  </si>
  <si>
    <t>1320000250060</t>
  </si>
  <si>
    <t>彭洪香 汇总</t>
  </si>
  <si>
    <t>1320000330077</t>
  </si>
  <si>
    <t>李明杰 汇总</t>
  </si>
  <si>
    <t>1320000330080</t>
  </si>
  <si>
    <t>施立如 汇总</t>
  </si>
  <si>
    <t>1320000373661</t>
  </si>
  <si>
    <t>赵艳翠 汇总</t>
  </si>
  <si>
    <t>1320000373662</t>
  </si>
  <si>
    <t>尚红红 汇总</t>
  </si>
  <si>
    <t>1320000373664</t>
  </si>
  <si>
    <t>白莉莉 汇总</t>
  </si>
  <si>
    <t>1320000373668</t>
  </si>
  <si>
    <t>王博 汇总</t>
  </si>
  <si>
    <t>1320000373669</t>
  </si>
  <si>
    <t>张跃进 汇总</t>
  </si>
  <si>
    <t>1320000373670</t>
  </si>
  <si>
    <t>刘昱材 汇总</t>
  </si>
  <si>
    <t>1320000373671</t>
  </si>
  <si>
    <t>刘荣辰 汇总</t>
  </si>
  <si>
    <t>1320000373673</t>
  </si>
  <si>
    <t>李承锡 汇总</t>
  </si>
  <si>
    <t>1320000373677</t>
  </si>
  <si>
    <t>孟凡玉 汇总</t>
  </si>
  <si>
    <t>1320000449458</t>
  </si>
  <si>
    <t>杨博文 汇总</t>
  </si>
  <si>
    <t>1320000449459</t>
  </si>
  <si>
    <t>杨娅莉 汇总</t>
  </si>
  <si>
    <t>1320000449461</t>
  </si>
  <si>
    <t>张美静 汇总</t>
  </si>
  <si>
    <t>1320000449462</t>
  </si>
  <si>
    <t>李兆港 汇总</t>
  </si>
  <si>
    <t>1320000449464</t>
  </si>
  <si>
    <t>张家辉 汇总</t>
  </si>
  <si>
    <t>1320000449474</t>
  </si>
  <si>
    <t>张景义 汇总</t>
  </si>
  <si>
    <t>1320000520551</t>
  </si>
  <si>
    <t>董会娟 汇总</t>
  </si>
  <si>
    <t>1320000520554</t>
  </si>
  <si>
    <t>代双双 汇总</t>
  </si>
  <si>
    <t>1320000520731</t>
  </si>
  <si>
    <t>果永红 汇总</t>
  </si>
  <si>
    <t>1320000521017</t>
  </si>
  <si>
    <t>崔金朋 汇总</t>
  </si>
  <si>
    <t>1320000521739</t>
  </si>
  <si>
    <t>刘建海 汇总</t>
  </si>
  <si>
    <t>1320000521740</t>
  </si>
  <si>
    <t>滕秀丽 汇总</t>
  </si>
  <si>
    <t>1320000521742</t>
  </si>
  <si>
    <t>刘双 汇总</t>
  </si>
  <si>
    <t>1320000521743</t>
  </si>
  <si>
    <t>白华庚 汇总</t>
  </si>
  <si>
    <t>1320000521746</t>
  </si>
  <si>
    <t>王彦华 汇总</t>
  </si>
  <si>
    <t>1320000521827</t>
  </si>
  <si>
    <t>杨东兴 汇总</t>
  </si>
  <si>
    <t>1320000555605</t>
  </si>
  <si>
    <t>侯菲菲 汇总</t>
  </si>
  <si>
    <t>1320000671584</t>
  </si>
  <si>
    <t>邓程霖 汇总</t>
  </si>
  <si>
    <t>1320000671671</t>
  </si>
  <si>
    <t>李新新 汇总</t>
  </si>
  <si>
    <t>1320000671877</t>
  </si>
  <si>
    <t>马立升 汇总</t>
  </si>
  <si>
    <t>科目</t>
  </si>
  <si>
    <t>退款名单</t>
  </si>
  <si>
    <t>2022年补缴信息</t>
  </si>
  <si>
    <t>离职月份</t>
  </si>
  <si>
    <t>12月扣费</t>
  </si>
  <si>
    <t>退款金额</t>
  </si>
  <si>
    <t>原缴费基数</t>
  </si>
  <si>
    <t>补缴基数</t>
  </si>
  <si>
    <t>实际扣费</t>
  </si>
  <si>
    <t>补缴金额</t>
  </si>
  <si>
    <t>12月补扣金额</t>
  </si>
  <si>
    <t>1-11月补缴</t>
  </si>
  <si>
    <t>合计补缴</t>
  </si>
  <si>
    <t>河北光华荣昌2023年2月份公司社保缴费明细</t>
  </si>
  <si>
    <t>刘福刚</t>
  </si>
  <si>
    <t>132930197502282010</t>
  </si>
  <si>
    <t>河北光华荣昌2023年3月份公司社保缴费明细</t>
  </si>
  <si>
    <t>刘畅达</t>
  </si>
  <si>
    <t>130983199806062252</t>
  </si>
  <si>
    <t>程进</t>
  </si>
  <si>
    <t>13098320020630281X</t>
  </si>
  <si>
    <t>王建忠</t>
  </si>
  <si>
    <t>130924199102134238</t>
  </si>
  <si>
    <t>汪彬彬</t>
  </si>
  <si>
    <t>132930199303271115</t>
  </si>
  <si>
    <t>邵俊智</t>
  </si>
  <si>
    <t>132930199512023919</t>
  </si>
  <si>
    <t>刘兴霖</t>
  </si>
  <si>
    <t>130983200007292436</t>
  </si>
  <si>
    <t>石钊锡</t>
  </si>
  <si>
    <t>130983200605133718</t>
  </si>
  <si>
    <t>邓博元</t>
  </si>
  <si>
    <t>130983199906011612</t>
  </si>
  <si>
    <t>卢俊英</t>
  </si>
  <si>
    <t>130983198906111627</t>
  </si>
  <si>
    <t>李明</t>
  </si>
  <si>
    <t>130983198608055911</t>
  </si>
  <si>
    <t>郭超</t>
  </si>
  <si>
    <t>13098319920611301X</t>
  </si>
  <si>
    <t>王进</t>
  </si>
  <si>
    <t>13098319941030303X</t>
  </si>
  <si>
    <t>刘景源</t>
  </si>
  <si>
    <t>130983198904070956</t>
  </si>
  <si>
    <t>赵永昌</t>
  </si>
  <si>
    <t>130983199002260317</t>
  </si>
  <si>
    <t>韩涛</t>
  </si>
  <si>
    <t>13092519860820563X</t>
  </si>
  <si>
    <t>李彬彬</t>
  </si>
  <si>
    <t>130983199305231417</t>
  </si>
  <si>
    <t>刘玉红</t>
  </si>
  <si>
    <t>13293019751222181X</t>
  </si>
  <si>
    <t>杜红帅</t>
  </si>
  <si>
    <t>132930199312024132</t>
  </si>
  <si>
    <t>130983199808020953</t>
  </si>
  <si>
    <t>罗娜</t>
  </si>
  <si>
    <t>130921198403082028</t>
  </si>
  <si>
    <t>王亚宁</t>
  </si>
  <si>
    <t>130924200410283513</t>
  </si>
  <si>
    <t>蒋观龙</t>
  </si>
  <si>
    <t>130983200012011619</t>
  </si>
  <si>
    <t>张猛猛</t>
  </si>
  <si>
    <t>130983199203032214</t>
  </si>
  <si>
    <t>何世成</t>
  </si>
  <si>
    <t>130930200202185510</t>
  </si>
  <si>
    <t>许东来</t>
  </si>
  <si>
    <t>130983200301065517</t>
  </si>
  <si>
    <t>潘彪</t>
  </si>
  <si>
    <t>130927198604294236</t>
  </si>
  <si>
    <t>崔永康</t>
  </si>
  <si>
    <t>130983200406075519</t>
  </si>
  <si>
    <t>曹政</t>
  </si>
  <si>
    <t>130983198702050092</t>
  </si>
  <si>
    <t>尤宏雪</t>
  </si>
  <si>
    <t>130983198704151129</t>
  </si>
  <si>
    <t>吕金成</t>
  </si>
  <si>
    <t>232303199711082614</t>
  </si>
  <si>
    <t>顾伟钰</t>
  </si>
  <si>
    <t>130983200508105037</t>
  </si>
  <si>
    <t>王宏达</t>
  </si>
  <si>
    <t>130983200409265019</t>
  </si>
  <si>
    <t>李齐展</t>
  </si>
  <si>
    <t>130983200505022252</t>
  </si>
  <si>
    <t>赵硕</t>
  </si>
  <si>
    <t>130983200409302035</t>
  </si>
  <si>
    <t>任永泰</t>
  </si>
  <si>
    <t>130983200201204217</t>
  </si>
  <si>
    <t>王丽</t>
  </si>
  <si>
    <t>130983198502032025</t>
  </si>
  <si>
    <t>温记新</t>
  </si>
  <si>
    <t>23023019750808131X</t>
  </si>
  <si>
    <t>张新林</t>
  </si>
  <si>
    <t>130983199903095515</t>
  </si>
  <si>
    <t>白伟伟</t>
  </si>
  <si>
    <t>132930197911034747</t>
  </si>
  <si>
    <t>孙景云</t>
  </si>
  <si>
    <t>130983199202261621</t>
  </si>
  <si>
    <t>邓贺文</t>
  </si>
  <si>
    <t>130983199801011632</t>
  </si>
  <si>
    <t>杨桂民</t>
  </si>
  <si>
    <t>130921200111134615</t>
  </si>
  <si>
    <t>张静静</t>
  </si>
  <si>
    <t>130924198201113526</t>
  </si>
  <si>
    <t>徐亚新</t>
  </si>
  <si>
    <t>130983199512101420</t>
  </si>
  <si>
    <t>河北光华荣昌2023年4月份公司社保缴费明细</t>
  </si>
  <si>
    <t>集团运营管理部</t>
  </si>
  <si>
    <t>项目管理科</t>
  </si>
  <si>
    <t>总装厂车间</t>
  </si>
  <si>
    <t>河北模具车间</t>
  </si>
  <si>
    <t>人力资源科</t>
  </si>
  <si>
    <t>行政管理科</t>
  </si>
  <si>
    <t>生产管理科</t>
  </si>
  <si>
    <t>会计科</t>
  </si>
  <si>
    <t>售后服务部</t>
  </si>
  <si>
    <t>技术质量科</t>
  </si>
  <si>
    <t>物业部</t>
  </si>
  <si>
    <t>销售服务科</t>
  </si>
  <si>
    <t>厂长办公室</t>
  </si>
  <si>
    <t>工艺工程部</t>
  </si>
  <si>
    <t>箫驰公司</t>
  </si>
  <si>
    <t>成本科</t>
  </si>
  <si>
    <t>组装车间</t>
  </si>
  <si>
    <t>河北实验室</t>
  </si>
  <si>
    <t>总经办</t>
  </si>
  <si>
    <t>张英键</t>
  </si>
  <si>
    <t>130731199804153217</t>
  </si>
  <si>
    <t>马吉刚</t>
  </si>
  <si>
    <t>132930199002143718</t>
  </si>
  <si>
    <t>刘培杰</t>
  </si>
  <si>
    <t>132930197809273573</t>
  </si>
  <si>
    <t>张洪亮</t>
  </si>
  <si>
    <t>130983198807243915</t>
  </si>
  <si>
    <t>杨桐</t>
  </si>
  <si>
    <t>130983200512102218</t>
  </si>
  <si>
    <t>周华胜</t>
  </si>
  <si>
    <t>130983200012020515</t>
  </si>
  <si>
    <t>张春玉</t>
  </si>
  <si>
    <t>220722198103264425</t>
  </si>
  <si>
    <t>王超</t>
  </si>
  <si>
    <t>130925199112106034</t>
  </si>
  <si>
    <t>魏建东</t>
  </si>
  <si>
    <t>130983199808015310</t>
  </si>
  <si>
    <t>路海亮</t>
  </si>
  <si>
    <t>130924198102244213</t>
  </si>
  <si>
    <t>孙永建</t>
  </si>
  <si>
    <t>130924198410064214</t>
  </si>
  <si>
    <t>韩泽全</t>
  </si>
  <si>
    <t>130983200601223716</t>
  </si>
  <si>
    <t>宋勃超</t>
  </si>
  <si>
    <t>130983200507130513</t>
  </si>
  <si>
    <t>张金香</t>
  </si>
  <si>
    <t>132930198208093926</t>
  </si>
  <si>
    <t>史浩霖</t>
  </si>
  <si>
    <t>130983199305245317</t>
  </si>
  <si>
    <t>郭福双</t>
  </si>
  <si>
    <t>132930198810021140</t>
  </si>
  <si>
    <t>张明辉</t>
  </si>
  <si>
    <t>130983200502272010</t>
  </si>
  <si>
    <t>刘涛</t>
  </si>
  <si>
    <t>130983200001021619</t>
  </si>
  <si>
    <t>张孟通</t>
  </si>
  <si>
    <t>132930198302252815</t>
  </si>
  <si>
    <t>武玉萍</t>
  </si>
  <si>
    <t>130983199711062444</t>
  </si>
  <si>
    <t>刘志富</t>
  </si>
  <si>
    <t>130929199103105430</t>
  </si>
  <si>
    <t>段存康</t>
  </si>
  <si>
    <t>37152220040506849x</t>
  </si>
  <si>
    <t>+</t>
  </si>
  <si>
    <t>生产成本+喷涂车间</t>
  </si>
  <si>
    <t>河北光华荣昌2023年5月份公司社保缴费明细</t>
  </si>
  <si>
    <t>后视镜质量科</t>
  </si>
  <si>
    <t>金属件物料科</t>
  </si>
  <si>
    <t>金属件厂-采购科</t>
  </si>
  <si>
    <t>徐立钊</t>
  </si>
  <si>
    <t>13098320040806221x</t>
  </si>
  <si>
    <t>王广进</t>
  </si>
  <si>
    <t>130983200110122232</t>
  </si>
  <si>
    <t>闫寿怀</t>
  </si>
  <si>
    <t>130983199603293018</t>
  </si>
  <si>
    <t>刘永迪</t>
  </si>
  <si>
    <t>130983199803201122</t>
  </si>
  <si>
    <t>韩忠良</t>
  </si>
  <si>
    <t>130983200411135010</t>
  </si>
  <si>
    <t>刘朦朦</t>
  </si>
  <si>
    <t>130983198801270920</t>
  </si>
  <si>
    <t>崔雅青</t>
  </si>
  <si>
    <t>130983199910212812</t>
  </si>
  <si>
    <t>杨勇</t>
  </si>
  <si>
    <t>132930199011150514</t>
  </si>
  <si>
    <t>郭万奇</t>
  </si>
  <si>
    <t>13053320050408443x</t>
  </si>
  <si>
    <t>李立峰</t>
  </si>
  <si>
    <t>130983199711203710</t>
  </si>
  <si>
    <t>赵树财</t>
  </si>
  <si>
    <t>130983200304273012</t>
  </si>
  <si>
    <t>李崇志</t>
  </si>
  <si>
    <t>130983200411013056</t>
  </si>
  <si>
    <t>陈美生</t>
  </si>
  <si>
    <t>130928199810105820</t>
  </si>
  <si>
    <t>律海棠</t>
  </si>
  <si>
    <t>132930197101190713</t>
  </si>
  <si>
    <t>柴爱霞</t>
  </si>
  <si>
    <t>132930198006053029</t>
  </si>
  <si>
    <t>祝玉瑞</t>
  </si>
  <si>
    <t>410926200404094038</t>
  </si>
  <si>
    <t>郑超洋</t>
  </si>
  <si>
    <t>130983200506271816</t>
  </si>
  <si>
    <t>河北光华荣昌2023年6月份公司社保缴费明细</t>
  </si>
  <si>
    <t>王梦婷</t>
  </si>
  <si>
    <t>222405199210254824</t>
  </si>
  <si>
    <t>李春凤</t>
  </si>
  <si>
    <t>152322198411221525</t>
  </si>
  <si>
    <t>任相宜</t>
  </si>
  <si>
    <t>130983200305240319</t>
  </si>
  <si>
    <t>崔永元</t>
  </si>
  <si>
    <t>132930199908202817</t>
  </si>
  <si>
    <t>杨浩</t>
  </si>
  <si>
    <t>130921199101191637</t>
  </si>
  <si>
    <t>孙尧</t>
  </si>
  <si>
    <t>130983199805223018</t>
  </si>
  <si>
    <t>科目分类2</t>
  </si>
  <si>
    <t>(空白)</t>
  </si>
  <si>
    <t>河北缴费基数</t>
  </si>
  <si>
    <t>人员分类</t>
  </si>
  <si>
    <t>科员级</t>
  </si>
  <si>
    <t>主管级以上</t>
  </si>
  <si>
    <t>一线工人</t>
  </si>
  <si>
    <t>焊工</t>
  </si>
  <si>
    <t>不可缓交</t>
  </si>
  <si>
    <t>可缓交</t>
  </si>
  <si>
    <t>不确定</t>
  </si>
  <si>
    <t>可缓交金额：</t>
  </si>
  <si>
    <t>差额</t>
  </si>
  <si>
    <t>占比（养老+失业+工伤）</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</si>
</sst>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 numFmtId="179" formatCode="0.0000_ "/>
    <numFmt numFmtId="180" formatCode="0.00_);[Red]\(0.00\)"/>
  </numFmts>
  <fonts count="68">
    <font>
      <sz val="11"/>
      <color theme="1"/>
      <name val="宋体"/>
      <charset val="134"/>
      <scheme val="minor"/>
    </font>
    <font>
      <b/>
      <sz val="11"/>
      <color theme="1"/>
      <name val="宋体"/>
      <charset val="134"/>
      <scheme val="minor"/>
    </font>
    <font>
      <b/>
      <sz val="10"/>
      <color theme="1"/>
      <name val="宋体"/>
      <charset val="134"/>
    </font>
    <font>
      <sz val="10"/>
      <color theme="1"/>
      <name val="宋体"/>
      <charset val="134"/>
      <scheme val="minor"/>
    </font>
    <font>
      <sz val="10"/>
      <name val="宋体"/>
      <charset val="134"/>
      <scheme val="minor"/>
    </font>
    <font>
      <sz val="11"/>
      <name val="宋体"/>
      <charset val="134"/>
      <scheme val="minor"/>
    </font>
    <font>
      <sz val="9"/>
      <color theme="1"/>
      <name val="宋体"/>
      <charset val="134"/>
    </font>
    <font>
      <sz val="10"/>
      <color theme="1"/>
      <name val="宋体"/>
      <charset val="134"/>
    </font>
    <font>
      <b/>
      <sz val="14"/>
      <color theme="1"/>
      <name val="宋体"/>
      <charset val="134"/>
      <scheme val="minor"/>
    </font>
    <font>
      <b/>
      <sz val="9"/>
      <color theme="1"/>
      <name val="宋体"/>
      <charset val="134"/>
    </font>
    <font>
      <b/>
      <sz val="10"/>
      <color theme="1"/>
      <name val="宋体"/>
      <charset val="134"/>
      <scheme val="minor"/>
    </font>
    <font>
      <sz val="9"/>
      <name val="宋体"/>
      <charset val="134"/>
    </font>
    <font>
      <sz val="10"/>
      <name val="宋体"/>
      <charset val="134"/>
    </font>
    <font>
      <sz val="10"/>
      <color indexed="8"/>
      <name val="宋体"/>
      <charset val="134"/>
    </font>
    <font>
      <sz val="9"/>
      <color indexed="8"/>
      <name val="宋体"/>
      <charset val="134"/>
    </font>
    <font>
      <sz val="10"/>
      <color indexed="0"/>
      <name val="宋体"/>
      <charset val="134"/>
    </font>
    <font>
      <sz val="9"/>
      <color indexed="0"/>
      <name val="宋体"/>
      <charset val="134"/>
    </font>
    <font>
      <sz val="10"/>
      <name val="宋体"/>
      <charset val="0"/>
    </font>
    <font>
      <sz val="10"/>
      <color rgb="FFFF0000"/>
      <name val="宋体"/>
      <charset val="134"/>
    </font>
    <font>
      <b/>
      <sz val="10"/>
      <name val="宋体"/>
      <charset val="134"/>
    </font>
    <font>
      <b/>
      <sz val="9"/>
      <name val="宋体"/>
      <charset val="134"/>
    </font>
    <font>
      <u/>
      <sz val="11"/>
      <color rgb="FF800080"/>
      <name val="宋体"/>
      <charset val="0"/>
      <scheme val="minor"/>
    </font>
    <font>
      <b/>
      <sz val="10"/>
      <name val="宋体"/>
      <charset val="134"/>
      <scheme val="minor"/>
    </font>
    <font>
      <b/>
      <sz val="12"/>
      <color rgb="FFFF0000"/>
      <name val="宋体"/>
      <charset val="134"/>
      <scheme val="minor"/>
    </font>
    <font>
      <sz val="10"/>
      <name val="Arial"/>
      <charset val="0"/>
    </font>
    <font>
      <b/>
      <sz val="14"/>
      <color rgb="FFFF0000"/>
      <name val="宋体"/>
      <charset val="134"/>
      <scheme val="minor"/>
    </font>
    <font>
      <b/>
      <sz val="9"/>
      <color rgb="FFFF0000"/>
      <name val="宋体"/>
      <charset val="134"/>
      <scheme val="minor"/>
    </font>
    <font>
      <sz val="10"/>
      <color rgb="FF000000"/>
      <name val="宋体"/>
      <charset val="134"/>
    </font>
    <font>
      <sz val="11"/>
      <color rgb="FFFF0000"/>
      <name val="宋体"/>
      <charset val="134"/>
      <scheme val="minor"/>
    </font>
    <font>
      <b/>
      <sz val="10"/>
      <color rgb="FFFF0000"/>
      <name val="宋体"/>
      <charset val="134"/>
    </font>
    <font>
      <sz val="10"/>
      <color rgb="FFFF0000"/>
      <name val="宋体"/>
      <charset val="134"/>
      <scheme val="minor"/>
    </font>
    <font>
      <sz val="11"/>
      <color indexed="8"/>
      <name val="宋体"/>
      <charset val="134"/>
      <scheme val="minor"/>
    </font>
    <font>
      <sz val="9"/>
      <color theme="1"/>
      <name val="宋体"/>
      <charset val="134"/>
      <scheme val="minor"/>
    </font>
    <font>
      <sz val="9"/>
      <color theme="1"/>
      <name val="微软雅黑"/>
      <charset val="134"/>
    </font>
    <font>
      <sz val="9"/>
      <name val="宋体"/>
      <charset val="134"/>
      <scheme val="minor"/>
    </font>
    <font>
      <b/>
      <sz val="9"/>
      <color rgb="FFFF0000"/>
      <name val="宋体"/>
      <charset val="134"/>
    </font>
    <font>
      <sz val="9"/>
      <color rgb="FFFF0000"/>
      <name val="宋体"/>
      <charset val="134"/>
    </font>
    <font>
      <b/>
      <sz val="10"/>
      <color rgb="FFFF0000"/>
      <name val="宋体"/>
      <charset val="134"/>
      <scheme val="minor"/>
    </font>
    <font>
      <b/>
      <sz val="20"/>
      <color theme="1"/>
      <name val="宋体"/>
      <charset val="134"/>
      <scheme val="minor"/>
    </font>
    <font>
      <b/>
      <sz val="9"/>
      <color theme="1"/>
      <name val="宋体"/>
      <charset val="134"/>
      <scheme val="minor"/>
    </font>
    <font>
      <b/>
      <sz val="11"/>
      <color indexed="8"/>
      <name val="宋体"/>
      <charset val="134"/>
      <scheme val="minor"/>
    </font>
    <font>
      <sz val="10"/>
      <color indexed="8"/>
      <name val="微软雅黑"/>
      <charset val="134"/>
    </font>
    <font>
      <sz val="10"/>
      <name val="微软雅黑"/>
      <charset val="134"/>
    </font>
    <font>
      <b/>
      <sz val="18"/>
      <color rgb="FFFF0000"/>
      <name val="宋体"/>
      <charset val="134"/>
      <scheme val="minor"/>
    </font>
    <font>
      <b/>
      <sz val="16"/>
      <color rgb="FFFF0000"/>
      <name val="宋体"/>
      <charset val="134"/>
      <scheme val="minor"/>
    </font>
    <font>
      <b/>
      <sz val="12"/>
      <name val="宋体"/>
      <charset val="134"/>
      <scheme val="minor"/>
    </font>
    <font>
      <b/>
      <sz val="16"/>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2"/>
      <name val="宋体"/>
      <charset val="134"/>
    </font>
    <font>
      <sz val="11"/>
      <color rgb="FF006100"/>
      <name val="宋体"/>
      <charset val="0"/>
      <scheme val="minor"/>
    </font>
    <font>
      <sz val="11"/>
      <color rgb="FF9C6500"/>
      <name val="宋体"/>
      <charset val="0"/>
      <scheme val="minor"/>
    </font>
    <font>
      <b/>
      <sz val="9"/>
      <name val="宋体"/>
      <charset val="134"/>
    </font>
    <font>
      <sz val="9"/>
      <name val="宋体"/>
      <charset val="134"/>
    </font>
  </fonts>
  <fills count="41">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theme="8" tint="0.4"/>
        <bgColor indexed="64"/>
      </patternFill>
    </fill>
    <fill>
      <patternFill patternType="solid">
        <fgColor theme="9" tint="0.8"/>
        <bgColor indexed="64"/>
      </patternFill>
    </fill>
    <fill>
      <patternFill patternType="solid">
        <fgColor theme="3" tint="0.8"/>
        <bgColor indexed="64"/>
      </patternFill>
    </fill>
    <fill>
      <patternFill patternType="solid">
        <fgColor theme="4" tint="0.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0"/>
      </left>
      <right style="thin">
        <color indexed="0"/>
      </right>
      <top style="thin">
        <color indexed="0"/>
      </top>
      <bottom/>
      <diagonal/>
    </border>
    <border>
      <left style="thin">
        <color indexed="0"/>
      </left>
      <right/>
      <top style="thin">
        <color indexed="0"/>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47" fillId="10" borderId="0" applyNumberFormat="0" applyBorder="0" applyAlignment="0" applyProtection="0">
      <alignment vertical="center"/>
    </xf>
    <xf numFmtId="0" fontId="48" fillId="11"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7" fillId="12" borderId="0" applyNumberFormat="0" applyBorder="0" applyAlignment="0" applyProtection="0">
      <alignment vertical="center"/>
    </xf>
    <xf numFmtId="0" fontId="49" fillId="13" borderId="0" applyNumberFormat="0" applyBorder="0" applyAlignment="0" applyProtection="0">
      <alignment vertical="center"/>
    </xf>
    <xf numFmtId="43" fontId="0" fillId="0" borderId="0" applyFont="0" applyFill="0" applyBorder="0" applyAlignment="0" applyProtection="0">
      <alignment vertical="center"/>
    </xf>
    <xf numFmtId="0" fontId="50" fillId="14" borderId="0" applyNumberFormat="0" applyBorder="0" applyAlignment="0" applyProtection="0">
      <alignment vertical="center"/>
    </xf>
    <xf numFmtId="0" fontId="51"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5" borderId="16" applyNumberFormat="0" applyFont="0" applyAlignment="0" applyProtection="0">
      <alignment vertical="center"/>
    </xf>
    <xf numFmtId="0" fontId="50" fillId="16" borderId="0" applyNumberFormat="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17" applyNumberFormat="0" applyFill="0" applyAlignment="0" applyProtection="0">
      <alignment vertical="center"/>
    </xf>
    <xf numFmtId="0" fontId="57" fillId="0" borderId="17" applyNumberFormat="0" applyFill="0" applyAlignment="0" applyProtection="0">
      <alignment vertical="center"/>
    </xf>
    <xf numFmtId="0" fontId="50" fillId="17" borderId="0" applyNumberFormat="0" applyBorder="0" applyAlignment="0" applyProtection="0">
      <alignment vertical="center"/>
    </xf>
    <xf numFmtId="0" fontId="52" fillId="0" borderId="18" applyNumberFormat="0" applyFill="0" applyAlignment="0" applyProtection="0">
      <alignment vertical="center"/>
    </xf>
    <xf numFmtId="0" fontId="50" fillId="18" borderId="0" applyNumberFormat="0" applyBorder="0" applyAlignment="0" applyProtection="0">
      <alignment vertical="center"/>
    </xf>
    <xf numFmtId="0" fontId="58" fillId="19" borderId="19" applyNumberFormat="0" applyAlignment="0" applyProtection="0">
      <alignment vertical="center"/>
    </xf>
    <xf numFmtId="0" fontId="59" fillId="19" borderId="15" applyNumberFormat="0" applyAlignment="0" applyProtection="0">
      <alignment vertical="center"/>
    </xf>
    <xf numFmtId="0" fontId="60" fillId="20" borderId="20" applyNumberFormat="0" applyAlignment="0" applyProtection="0">
      <alignment vertical="center"/>
    </xf>
    <xf numFmtId="0" fontId="47" fillId="21" borderId="0" applyNumberFormat="0" applyBorder="0" applyAlignment="0" applyProtection="0">
      <alignment vertical="center"/>
    </xf>
    <xf numFmtId="0" fontId="50" fillId="22" borderId="0" applyNumberFormat="0" applyBorder="0" applyAlignment="0" applyProtection="0">
      <alignment vertical="center"/>
    </xf>
    <xf numFmtId="0" fontId="61" fillId="0" borderId="21" applyNumberFormat="0" applyFill="0" applyAlignment="0" applyProtection="0">
      <alignment vertical="center"/>
    </xf>
    <xf numFmtId="0" fontId="62" fillId="0" borderId="22" applyNumberFormat="0" applyFill="0" applyAlignment="0" applyProtection="0">
      <alignment vertical="center"/>
    </xf>
    <xf numFmtId="0" fontId="63" fillId="0" borderId="0"/>
    <xf numFmtId="0" fontId="64" fillId="23" borderId="0" applyNumberFormat="0" applyBorder="0" applyAlignment="0" applyProtection="0">
      <alignment vertical="center"/>
    </xf>
    <xf numFmtId="0" fontId="65" fillId="24" borderId="0" applyNumberFormat="0" applyBorder="0" applyAlignment="0" applyProtection="0">
      <alignment vertical="center"/>
    </xf>
    <xf numFmtId="0" fontId="47" fillId="25" borderId="0" applyNumberFormat="0" applyBorder="0" applyAlignment="0" applyProtection="0">
      <alignment vertical="center"/>
    </xf>
    <xf numFmtId="0" fontId="50" fillId="26" borderId="0" applyNumberFormat="0" applyBorder="0" applyAlignment="0" applyProtection="0">
      <alignment vertical="center"/>
    </xf>
    <xf numFmtId="0" fontId="47" fillId="27" borderId="0" applyNumberFormat="0" applyBorder="0" applyAlignment="0" applyProtection="0">
      <alignment vertical="center"/>
    </xf>
    <xf numFmtId="0" fontId="47" fillId="28" borderId="0" applyNumberFormat="0" applyBorder="0" applyAlignment="0" applyProtection="0">
      <alignment vertical="center"/>
    </xf>
    <xf numFmtId="0" fontId="47" fillId="29" borderId="0" applyNumberFormat="0" applyBorder="0" applyAlignment="0" applyProtection="0">
      <alignment vertical="center"/>
    </xf>
    <xf numFmtId="0" fontId="47" fillId="30" borderId="0" applyNumberFormat="0" applyBorder="0" applyAlignment="0" applyProtection="0">
      <alignment vertical="center"/>
    </xf>
    <xf numFmtId="0" fontId="50" fillId="31" borderId="0" applyNumberFormat="0" applyBorder="0" applyAlignment="0" applyProtection="0">
      <alignment vertical="center"/>
    </xf>
    <xf numFmtId="0" fontId="50" fillId="32" borderId="0" applyNumberFormat="0" applyBorder="0" applyAlignment="0" applyProtection="0">
      <alignment vertical="center"/>
    </xf>
    <xf numFmtId="0" fontId="47" fillId="33" borderId="0" applyNumberFormat="0" applyBorder="0" applyAlignment="0" applyProtection="0">
      <alignment vertical="center"/>
    </xf>
    <xf numFmtId="0" fontId="47" fillId="34" borderId="0" applyNumberFormat="0" applyBorder="0" applyAlignment="0" applyProtection="0">
      <alignment vertical="center"/>
    </xf>
    <xf numFmtId="0" fontId="50" fillId="35" borderId="0" applyNumberFormat="0" applyBorder="0" applyAlignment="0" applyProtection="0">
      <alignment vertical="center"/>
    </xf>
    <xf numFmtId="0" fontId="47" fillId="36" borderId="0" applyNumberFormat="0" applyBorder="0" applyAlignment="0" applyProtection="0">
      <alignment vertical="center"/>
    </xf>
    <xf numFmtId="0" fontId="50" fillId="37" borderId="0" applyNumberFormat="0" applyBorder="0" applyAlignment="0" applyProtection="0">
      <alignment vertical="center"/>
    </xf>
    <xf numFmtId="0" fontId="50" fillId="38" borderId="0" applyNumberFormat="0" applyBorder="0" applyAlignment="0" applyProtection="0">
      <alignment vertical="center"/>
    </xf>
    <xf numFmtId="0" fontId="47" fillId="39" borderId="0" applyNumberFormat="0" applyBorder="0" applyAlignment="0" applyProtection="0">
      <alignment vertical="center"/>
    </xf>
    <xf numFmtId="0" fontId="50" fillId="40" borderId="0" applyNumberFormat="0" applyBorder="0" applyAlignment="0" applyProtection="0">
      <alignment vertical="center"/>
    </xf>
  </cellStyleXfs>
  <cellXfs count="343">
    <xf numFmtId="0" fontId="0" fillId="0" borderId="0" xfId="0">
      <alignment vertical="center"/>
    </xf>
    <xf numFmtId="176" fontId="1" fillId="0" borderId="1" xfId="0" applyNumberFormat="1" applyFont="1" applyFill="1" applyBorder="1" applyAlignment="1">
      <alignment horizontal="center" vertical="center"/>
    </xf>
    <xf numFmtId="176" fontId="1" fillId="0" borderId="2" xfId="0" applyNumberFormat="1" applyFont="1" applyFill="1" applyBorder="1" applyAlignment="1">
      <alignment horizontal="center" vertical="center"/>
    </xf>
    <xf numFmtId="176" fontId="1" fillId="0" borderId="3" xfId="0" applyNumberFormat="1" applyFont="1" applyFill="1" applyBorder="1" applyAlignment="1">
      <alignment horizontal="center" vertical="center"/>
    </xf>
    <xf numFmtId="0" fontId="1" fillId="0" borderId="4" xfId="0" applyFont="1" applyBorder="1">
      <alignment vertical="center"/>
    </xf>
    <xf numFmtId="176" fontId="2" fillId="0" borderId="4" xfId="0" applyNumberFormat="1" applyFont="1" applyFill="1" applyBorder="1" applyAlignment="1">
      <alignment horizontal="center" vertical="center" wrapText="1"/>
    </xf>
    <xf numFmtId="0" fontId="0" fillId="0" borderId="4" xfId="0" applyBorder="1">
      <alignment vertical="center"/>
    </xf>
    <xf numFmtId="177" fontId="2" fillId="0"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Fill="1">
      <alignment vertical="center"/>
    </xf>
    <xf numFmtId="176" fontId="2" fillId="0" borderId="4" xfId="0" applyNumberFormat="1" applyFont="1" applyFill="1" applyBorder="1" applyAlignment="1">
      <alignment vertical="center"/>
    </xf>
    <xf numFmtId="176" fontId="3" fillId="0" borderId="4" xfId="0" applyNumberFormat="1" applyFont="1" applyFill="1" applyBorder="1">
      <alignment vertical="center"/>
    </xf>
    <xf numFmtId="0" fontId="3" fillId="0" borderId="4" xfId="0" applyFont="1" applyFill="1" applyBorder="1">
      <alignment vertical="center"/>
    </xf>
    <xf numFmtId="0" fontId="0" fillId="0" borderId="0" xfId="0" applyAlignment="1">
      <alignment vertical="center" wrapText="1"/>
    </xf>
    <xf numFmtId="176" fontId="0" fillId="0" borderId="0" xfId="0" applyNumberFormat="1">
      <alignment vertical="center"/>
    </xf>
    <xf numFmtId="176" fontId="3" fillId="2" borderId="4" xfId="0" applyNumberFormat="1" applyFont="1" applyFill="1" applyBorder="1">
      <alignment vertical="center"/>
    </xf>
    <xf numFmtId="0" fontId="3" fillId="2" borderId="4" xfId="0" applyFont="1" applyFill="1" applyBorder="1">
      <alignment vertical="center"/>
    </xf>
    <xf numFmtId="176" fontId="4" fillId="0" borderId="4" xfId="0" applyNumberFormat="1" applyFont="1" applyFill="1" applyBorder="1">
      <alignment vertical="center"/>
    </xf>
    <xf numFmtId="176" fontId="3" fillId="0" borderId="0" xfId="0" applyNumberFormat="1" applyFont="1" applyFill="1" applyAlignment="1">
      <alignment horizontal="left" vertical="center" wrapText="1"/>
    </xf>
    <xf numFmtId="0" fontId="0" fillId="3" borderId="0" xfId="0" applyFill="1">
      <alignment vertical="center"/>
    </xf>
    <xf numFmtId="0" fontId="0" fillId="2" borderId="0" xfId="0" applyFill="1">
      <alignment vertical="center"/>
    </xf>
    <xf numFmtId="0" fontId="5" fillId="0" borderId="0" xfId="0" applyFont="1" applyFill="1">
      <alignment vertical="center"/>
    </xf>
    <xf numFmtId="176" fontId="0" fillId="0" borderId="0" xfId="0" applyNumberFormat="1" applyFill="1">
      <alignment vertical="center"/>
    </xf>
    <xf numFmtId="176" fontId="0" fillId="2" borderId="0" xfId="0" applyNumberFormat="1" applyFill="1">
      <alignment vertical="center"/>
    </xf>
    <xf numFmtId="176" fontId="5" fillId="4" borderId="0" xfId="0" applyNumberFormat="1" applyFont="1" applyFill="1">
      <alignment vertical="center"/>
    </xf>
    <xf numFmtId="176" fontId="3" fillId="0" borderId="0" xfId="0" applyNumberFormat="1" applyFont="1" applyFill="1" applyAlignment="1">
      <alignment horizontal="center" vertical="center"/>
    </xf>
    <xf numFmtId="176" fontId="6" fillId="0" borderId="0" xfId="0" applyNumberFormat="1" applyFont="1" applyFill="1" applyAlignment="1">
      <alignment horizontal="center" vertical="center"/>
    </xf>
    <xf numFmtId="0" fontId="7" fillId="0" borderId="0" xfId="0" applyNumberFormat="1" applyFont="1" applyFill="1" applyAlignment="1">
      <alignment horizontal="center" vertical="center"/>
    </xf>
    <xf numFmtId="0" fontId="3" fillId="0" borderId="0" xfId="0" applyFont="1" applyFill="1">
      <alignment vertical="center"/>
    </xf>
    <xf numFmtId="176" fontId="8" fillId="0" borderId="5" xfId="0" applyNumberFormat="1" applyFont="1" applyFill="1" applyBorder="1" applyAlignment="1">
      <alignment horizontal="center" vertical="top"/>
    </xf>
    <xf numFmtId="176" fontId="8" fillId="0" borderId="0" xfId="0" applyNumberFormat="1" applyFont="1" applyFill="1" applyAlignment="1">
      <alignment horizontal="center" vertical="top"/>
    </xf>
    <xf numFmtId="176" fontId="9"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0" fillId="0" borderId="4" xfId="0" applyNumberFormat="1" applyFont="1" applyFill="1" applyBorder="1" applyAlignment="1">
      <alignment horizontal="center" vertical="center"/>
    </xf>
    <xf numFmtId="178" fontId="7" fillId="3" borderId="4" xfId="0" applyNumberFormat="1" applyFont="1" applyFill="1" applyBorder="1" applyAlignment="1">
      <alignment horizontal="center" vertical="center"/>
    </xf>
    <xf numFmtId="176" fontId="7" fillId="3" borderId="4" xfId="0" applyNumberFormat="1" applyFont="1" applyFill="1" applyBorder="1" applyAlignment="1">
      <alignment horizontal="center" vertical="center"/>
    </xf>
    <xf numFmtId="176" fontId="11" fillId="3" borderId="4" xfId="0" applyNumberFormat="1" applyFont="1" applyFill="1" applyBorder="1" applyAlignment="1">
      <alignment horizontal="center" vertical="center"/>
    </xf>
    <xf numFmtId="176" fontId="12" fillId="3" borderId="4" xfId="0" applyNumberFormat="1" applyFont="1" applyFill="1" applyBorder="1" applyAlignment="1">
      <alignment horizontal="center" vertical="center"/>
    </xf>
    <xf numFmtId="0" fontId="13" fillId="3" borderId="4" xfId="0" applyFont="1" applyFill="1" applyBorder="1" applyAlignment="1">
      <alignment horizontal="center" vertical="center"/>
    </xf>
    <xf numFmtId="0" fontId="13" fillId="3" borderId="4" xfId="0" applyNumberFormat="1" applyFont="1" applyFill="1" applyBorder="1" applyAlignment="1">
      <alignment horizontal="center" vertical="center"/>
    </xf>
    <xf numFmtId="176" fontId="7" fillId="3" borderId="3" xfId="0" applyNumberFormat="1" applyFont="1" applyFill="1" applyBorder="1" applyAlignment="1">
      <alignment horizontal="center" vertical="center"/>
    </xf>
    <xf numFmtId="176" fontId="12" fillId="3" borderId="3" xfId="0" applyNumberFormat="1" applyFont="1" applyFill="1" applyBorder="1" applyAlignment="1">
      <alignment horizontal="center" vertical="center"/>
    </xf>
    <xf numFmtId="0" fontId="14" fillId="3" borderId="4" xfId="0" applyFont="1" applyFill="1" applyBorder="1" applyAlignment="1">
      <alignment horizontal="center" vertical="center"/>
    </xf>
    <xf numFmtId="49" fontId="13" fillId="3" borderId="4" xfId="0" applyNumberFormat="1" applyFont="1" applyFill="1" applyBorder="1" applyAlignment="1">
      <alignment horizontal="center" vertical="center"/>
    </xf>
    <xf numFmtId="176" fontId="6" fillId="3" borderId="4" xfId="0" applyNumberFormat="1" applyFont="1" applyFill="1" applyBorder="1" applyAlignment="1">
      <alignment horizontal="center" vertical="center"/>
    </xf>
    <xf numFmtId="178" fontId="7" fillId="0" borderId="4" xfId="0" applyNumberFormat="1" applyFont="1" applyFill="1" applyBorder="1" applyAlignment="1">
      <alignment horizontal="center" vertical="center"/>
    </xf>
    <xf numFmtId="176" fontId="7" fillId="0" borderId="4" xfId="0" applyNumberFormat="1" applyFont="1" applyFill="1" applyBorder="1" applyAlignment="1">
      <alignment horizontal="center" vertical="center"/>
    </xf>
    <xf numFmtId="176" fontId="6" fillId="0" borderId="4" xfId="0" applyNumberFormat="1" applyFont="1" applyFill="1" applyBorder="1" applyAlignment="1">
      <alignment horizontal="center" vertical="center"/>
    </xf>
    <xf numFmtId="176" fontId="12" fillId="0" borderId="4" xfId="0" applyNumberFormat="1" applyFont="1" applyFill="1" applyBorder="1" applyAlignment="1">
      <alignment horizontal="center" vertical="center"/>
    </xf>
    <xf numFmtId="176" fontId="12" fillId="5" borderId="4" xfId="0" applyNumberFormat="1" applyFont="1" applyFill="1" applyBorder="1" applyAlignment="1">
      <alignment horizontal="center" vertical="center"/>
    </xf>
    <xf numFmtId="176" fontId="11" fillId="5" borderId="4" xfId="0" applyNumberFormat="1" applyFont="1" applyFill="1" applyBorder="1" applyAlignment="1">
      <alignment horizontal="center" vertical="center"/>
    </xf>
    <xf numFmtId="0" fontId="14" fillId="0" borderId="4" xfId="0" applyFont="1" applyFill="1" applyBorder="1" applyAlignment="1">
      <alignment horizontal="center" vertical="center"/>
    </xf>
    <xf numFmtId="0" fontId="13" fillId="0" borderId="4" xfId="0" applyFont="1" applyFill="1" applyBorder="1" applyAlignment="1">
      <alignment horizontal="center" vertical="center"/>
    </xf>
    <xf numFmtId="176" fontId="7" fillId="5" borderId="4" xfId="0" applyNumberFormat="1" applyFont="1" applyFill="1" applyBorder="1" applyAlignment="1">
      <alignment horizontal="center" vertical="center"/>
    </xf>
    <xf numFmtId="176" fontId="6" fillId="5" borderId="4" xfId="0" applyNumberFormat="1" applyFont="1" applyFill="1" applyBorder="1" applyAlignment="1">
      <alignment horizontal="center" vertical="center"/>
    </xf>
    <xf numFmtId="49" fontId="13" fillId="0" borderId="4" xfId="0" applyNumberFormat="1" applyFont="1" applyFill="1" applyBorder="1" applyAlignment="1">
      <alignment horizontal="center" vertical="center"/>
    </xf>
    <xf numFmtId="176" fontId="11" fillId="0" borderId="4" xfId="0" applyNumberFormat="1" applyFont="1" applyFill="1" applyBorder="1" applyAlignment="1">
      <alignment horizontal="center" vertical="center"/>
    </xf>
    <xf numFmtId="178" fontId="7" fillId="2" borderId="4" xfId="0" applyNumberFormat="1" applyFont="1" applyFill="1" applyBorder="1" applyAlignment="1">
      <alignment horizontal="center" vertical="center"/>
    </xf>
    <xf numFmtId="176" fontId="7" fillId="2" borderId="4" xfId="0" applyNumberFormat="1" applyFont="1" applyFill="1" applyBorder="1" applyAlignment="1">
      <alignment horizontal="center" vertical="center"/>
    </xf>
    <xf numFmtId="176" fontId="6" fillId="2" borderId="4" xfId="0" applyNumberFormat="1" applyFont="1" applyFill="1" applyBorder="1" applyAlignment="1">
      <alignment horizontal="center" vertical="center"/>
    </xf>
    <xf numFmtId="176" fontId="12" fillId="2" borderId="4" xfId="0" applyNumberFormat="1" applyFont="1" applyFill="1" applyBorder="1" applyAlignment="1">
      <alignment horizontal="center" vertical="center"/>
    </xf>
    <xf numFmtId="179" fontId="7" fillId="3" borderId="4" xfId="0" applyNumberFormat="1" applyFont="1" applyFill="1" applyBorder="1" applyAlignment="1">
      <alignment horizontal="center" vertical="center"/>
    </xf>
    <xf numFmtId="177" fontId="7" fillId="3" borderId="4" xfId="0" applyNumberFormat="1" applyFont="1" applyFill="1" applyBorder="1" applyAlignment="1">
      <alignment horizontal="center" vertical="center"/>
    </xf>
    <xf numFmtId="179" fontId="7" fillId="0" borderId="4" xfId="0" applyNumberFormat="1" applyFont="1" applyFill="1" applyBorder="1" applyAlignment="1">
      <alignment horizontal="center" vertical="center"/>
    </xf>
    <xf numFmtId="177" fontId="7" fillId="0" borderId="4" xfId="0" applyNumberFormat="1" applyFont="1" applyFill="1" applyBorder="1" applyAlignment="1">
      <alignment horizontal="center" vertical="center"/>
    </xf>
    <xf numFmtId="179" fontId="7" fillId="2" borderId="4" xfId="0" applyNumberFormat="1" applyFont="1" applyFill="1" applyBorder="1" applyAlignment="1">
      <alignment horizontal="center" vertical="center"/>
    </xf>
    <xf numFmtId="177" fontId="7" fillId="2" borderId="4" xfId="0" applyNumberFormat="1" applyFont="1" applyFill="1" applyBorder="1" applyAlignment="1">
      <alignment horizontal="center" vertical="center"/>
    </xf>
    <xf numFmtId="176" fontId="2" fillId="0" borderId="4" xfId="0" applyNumberFormat="1" applyFont="1" applyFill="1" applyBorder="1" applyAlignment="1">
      <alignment vertical="center" wrapText="1"/>
    </xf>
    <xf numFmtId="0" fontId="0" fillId="0" borderId="4" xfId="0" applyFill="1" applyBorder="1">
      <alignment vertical="center"/>
    </xf>
    <xf numFmtId="176" fontId="2" fillId="0" borderId="4" xfId="0" applyNumberFormat="1" applyFont="1" applyFill="1" applyBorder="1" applyAlignment="1">
      <alignment horizontal="center" vertical="center"/>
    </xf>
    <xf numFmtId="176" fontId="2" fillId="0" borderId="6" xfId="0" applyNumberFormat="1" applyFont="1" applyFill="1" applyBorder="1" applyAlignment="1">
      <alignment horizontal="center" vertical="center" wrapText="1"/>
    </xf>
    <xf numFmtId="0" fontId="3" fillId="3" borderId="4" xfId="0" applyFont="1" applyFill="1" applyBorder="1">
      <alignment vertical="center"/>
    </xf>
    <xf numFmtId="176" fontId="3" fillId="3" borderId="4" xfId="0" applyNumberFormat="1" applyFont="1" applyFill="1" applyBorder="1">
      <alignment vertical="center"/>
    </xf>
    <xf numFmtId="0" fontId="7" fillId="0" borderId="4" xfId="0" applyNumberFormat="1" applyFont="1" applyFill="1" applyBorder="1" applyAlignment="1">
      <alignment horizontal="center" vertical="center"/>
    </xf>
    <xf numFmtId="0" fontId="14" fillId="5" borderId="4" xfId="0" applyFont="1" applyFill="1" applyBorder="1" applyAlignment="1">
      <alignment horizontal="center" vertical="center"/>
    </xf>
    <xf numFmtId="176" fontId="13" fillId="0" borderId="4" xfId="0" applyNumberFormat="1" applyFont="1" applyFill="1" applyBorder="1" applyAlignment="1">
      <alignment horizontal="center" vertical="center"/>
    </xf>
    <xf numFmtId="0" fontId="13" fillId="0" borderId="4" xfId="0" applyNumberFormat="1" applyFont="1" applyFill="1" applyBorder="1" applyAlignment="1">
      <alignment horizontal="center" vertical="center"/>
    </xf>
    <xf numFmtId="176" fontId="15" fillId="0" borderId="4" xfId="0" applyNumberFormat="1" applyFont="1" applyFill="1" applyBorder="1" applyAlignment="1">
      <alignment horizontal="center" vertical="center" wrapText="1"/>
    </xf>
    <xf numFmtId="176" fontId="3" fillId="0" borderId="4" xfId="0" applyNumberFormat="1" applyFont="1" applyFill="1" applyBorder="1" applyAlignment="1">
      <alignment horizontal="center" vertical="center"/>
    </xf>
    <xf numFmtId="0" fontId="11" fillId="0" borderId="4" xfId="0" applyFont="1" applyFill="1" applyBorder="1" applyAlignment="1">
      <alignment horizontal="center" vertical="center"/>
    </xf>
    <xf numFmtId="49" fontId="12" fillId="0" borderId="4" xfId="0" applyNumberFormat="1" applyFont="1" applyFill="1" applyBorder="1" applyAlignment="1">
      <alignment horizontal="center" vertical="center"/>
    </xf>
    <xf numFmtId="0" fontId="12" fillId="0" borderId="4" xfId="0" applyNumberFormat="1" applyFont="1" applyFill="1" applyBorder="1" applyAlignment="1">
      <alignment horizontal="center" vertical="center"/>
    </xf>
    <xf numFmtId="176" fontId="16" fillId="0" borderId="4"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176" fontId="14" fillId="0" borderId="4" xfId="0" applyNumberFormat="1" applyFont="1" applyFill="1" applyBorder="1" applyAlignment="1">
      <alignment horizontal="center" vertical="center"/>
    </xf>
    <xf numFmtId="176" fontId="6" fillId="0" borderId="4" xfId="0" applyNumberFormat="1" applyFont="1" applyFill="1" applyBorder="1" applyAlignment="1" applyProtection="1">
      <alignment horizontal="center" vertical="center"/>
    </xf>
    <xf numFmtId="0" fontId="6" fillId="0" borderId="4" xfId="0" applyFont="1" applyFill="1" applyBorder="1" applyAlignment="1">
      <alignment horizontal="center" vertical="center"/>
    </xf>
    <xf numFmtId="49" fontId="7" fillId="0" borderId="4" xfId="0" applyNumberFormat="1" applyFont="1" applyFill="1" applyBorder="1" applyAlignment="1">
      <alignment horizontal="center" vertical="center"/>
    </xf>
    <xf numFmtId="0" fontId="17" fillId="0" borderId="4" xfId="0" applyNumberFormat="1" applyFont="1" applyFill="1" applyBorder="1" applyAlignment="1">
      <alignment horizontal="center"/>
    </xf>
    <xf numFmtId="179" fontId="7" fillId="0" borderId="0" xfId="0" applyNumberFormat="1" applyFont="1" applyFill="1" applyBorder="1" applyAlignment="1">
      <alignment horizontal="center" vertical="center"/>
    </xf>
    <xf numFmtId="177" fontId="7" fillId="0" borderId="0" xfId="0" applyNumberFormat="1" applyFont="1" applyFill="1" applyBorder="1" applyAlignment="1">
      <alignment horizontal="center" vertical="center"/>
    </xf>
    <xf numFmtId="176" fontId="12" fillId="0" borderId="0" xfId="0" applyNumberFormat="1" applyFont="1" applyFill="1" applyBorder="1" applyAlignment="1">
      <alignment horizontal="center" vertical="center"/>
    </xf>
    <xf numFmtId="176" fontId="7" fillId="0" borderId="0" xfId="0" applyNumberFormat="1" applyFont="1" applyFill="1" applyBorder="1" applyAlignment="1">
      <alignment horizontal="center" vertical="center"/>
    </xf>
    <xf numFmtId="179" fontId="12" fillId="0" borderId="4" xfId="0" applyNumberFormat="1" applyFont="1" applyFill="1" applyBorder="1" applyAlignment="1">
      <alignment horizontal="center" vertical="center"/>
    </xf>
    <xf numFmtId="177" fontId="12" fillId="0" borderId="4" xfId="0" applyNumberFormat="1" applyFont="1" applyFill="1" applyBorder="1" applyAlignment="1">
      <alignment horizontal="center" vertical="center"/>
    </xf>
    <xf numFmtId="176" fontId="7" fillId="0" borderId="3"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xf>
    <xf numFmtId="0" fontId="14" fillId="0" borderId="6" xfId="0" applyFont="1" applyFill="1" applyBorder="1" applyAlignment="1">
      <alignment horizontal="center" vertical="center"/>
    </xf>
    <xf numFmtId="0" fontId="13" fillId="0" borderId="6"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xf>
    <xf numFmtId="0" fontId="12" fillId="0" borderId="4" xfId="0" applyFont="1" applyFill="1" applyBorder="1" applyAlignment="1">
      <alignment horizontal="center" vertical="center"/>
    </xf>
    <xf numFmtId="0" fontId="7" fillId="0" borderId="4"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0" fontId="13"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176" fontId="3" fillId="0" borderId="3" xfId="0" applyNumberFormat="1" applyFont="1" applyFill="1" applyBorder="1" applyAlignment="1">
      <alignment horizontal="center" vertical="center"/>
    </xf>
    <xf numFmtId="0" fontId="13" fillId="5" borderId="4" xfId="0" applyFont="1" applyFill="1" applyBorder="1" applyAlignment="1">
      <alignment horizontal="center" vertical="center"/>
    </xf>
    <xf numFmtId="0" fontId="12" fillId="0" borderId="6" xfId="0" applyFont="1" applyFill="1" applyBorder="1" applyAlignment="1">
      <alignment horizontal="center" vertical="center"/>
    </xf>
    <xf numFmtId="49" fontId="13" fillId="0" borderId="6" xfId="0" applyNumberFormat="1" applyFont="1" applyFill="1" applyBorder="1" applyAlignment="1">
      <alignment horizontal="center" vertical="center"/>
    </xf>
    <xf numFmtId="180" fontId="7" fillId="0" borderId="3" xfId="0" applyNumberFormat="1" applyFont="1" applyFill="1" applyBorder="1" applyAlignment="1">
      <alignment horizontal="center" vertical="center"/>
    </xf>
    <xf numFmtId="0" fontId="12" fillId="0" borderId="2" xfId="31" applyFont="1" applyFill="1" applyBorder="1" applyAlignment="1">
      <alignment horizontal="center" vertical="center" wrapText="1"/>
    </xf>
    <xf numFmtId="0" fontId="13" fillId="5"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180" fontId="12" fillId="0" borderId="3" xfId="0" applyNumberFormat="1" applyFont="1" applyFill="1" applyBorder="1" applyAlignment="1">
      <alignment horizontal="center" vertical="center"/>
    </xf>
    <xf numFmtId="0" fontId="12" fillId="0" borderId="4" xfId="0" applyFont="1" applyFill="1" applyBorder="1" applyAlignment="1">
      <alignment horizontal="center" vertical="center" wrapText="1"/>
    </xf>
    <xf numFmtId="176" fontId="3" fillId="5" borderId="3"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176" fontId="18" fillId="5" borderId="3" xfId="0" applyNumberFormat="1" applyFont="1" applyFill="1" applyBorder="1" applyAlignment="1">
      <alignment horizontal="center" vertical="center"/>
    </xf>
    <xf numFmtId="180" fontId="18" fillId="5" borderId="3" xfId="0" applyNumberFormat="1" applyFont="1" applyFill="1" applyBorder="1" applyAlignment="1">
      <alignment horizontal="center" vertical="center"/>
    </xf>
    <xf numFmtId="176" fontId="18" fillId="5" borderId="4" xfId="0" applyNumberFormat="1" applyFont="1" applyFill="1" applyBorder="1" applyAlignment="1">
      <alignment horizontal="center" vertical="center"/>
    </xf>
    <xf numFmtId="178" fontId="9" fillId="0" borderId="4" xfId="0" applyNumberFormat="1" applyFont="1" applyFill="1" applyBorder="1" applyAlignment="1">
      <alignment horizontal="center" vertical="center"/>
    </xf>
    <xf numFmtId="178" fontId="2" fillId="0" borderId="4" xfId="0" applyNumberFormat="1" applyFont="1" applyFill="1" applyBorder="1" applyAlignment="1">
      <alignment horizontal="center" vertical="center"/>
    </xf>
    <xf numFmtId="176" fontId="2" fillId="0" borderId="3" xfId="0" applyNumberFormat="1" applyFont="1" applyFill="1" applyBorder="1" applyAlignment="1">
      <alignment horizontal="center" vertical="center"/>
    </xf>
    <xf numFmtId="176" fontId="7" fillId="0" borderId="0" xfId="0" applyNumberFormat="1" applyFont="1" applyFill="1" applyAlignment="1">
      <alignment horizontal="center" vertical="center"/>
    </xf>
    <xf numFmtId="176" fontId="2" fillId="0" borderId="0" xfId="0" applyNumberFormat="1" applyFont="1" applyFill="1" applyAlignment="1">
      <alignment horizontal="center" vertical="center"/>
    </xf>
    <xf numFmtId="176" fontId="9" fillId="0" borderId="0" xfId="0" applyNumberFormat="1" applyFont="1" applyFill="1" applyAlignment="1">
      <alignment horizontal="center" vertical="center"/>
    </xf>
    <xf numFmtId="176" fontId="10" fillId="0" borderId="0" xfId="0" applyNumberFormat="1" applyFont="1" applyFill="1" applyAlignment="1">
      <alignment horizontal="center" vertical="center"/>
    </xf>
    <xf numFmtId="176" fontId="19" fillId="0" borderId="0" xfId="0" applyNumberFormat="1" applyFont="1" applyFill="1" applyAlignment="1">
      <alignment horizontal="center" vertical="center"/>
    </xf>
    <xf numFmtId="176" fontId="20" fillId="5" borderId="0" xfId="0" applyNumberFormat="1" applyFont="1" applyFill="1" applyAlignment="1">
      <alignment horizontal="center" vertical="center"/>
    </xf>
    <xf numFmtId="0" fontId="19" fillId="5" borderId="0" xfId="0" applyNumberFormat="1" applyFont="1" applyFill="1" applyAlignment="1">
      <alignment horizontal="center" vertical="center"/>
    </xf>
    <xf numFmtId="176" fontId="2" fillId="6" borderId="0" xfId="0" applyNumberFormat="1" applyFont="1" applyFill="1" applyAlignment="1">
      <alignment horizontal="center" vertical="center"/>
    </xf>
    <xf numFmtId="176" fontId="21" fillId="0" borderId="0" xfId="10" applyNumberFormat="1" applyFont="1" applyFill="1" applyAlignment="1">
      <alignment horizontal="center" vertical="center"/>
    </xf>
    <xf numFmtId="176" fontId="22" fillId="0" borderId="0" xfId="0" applyNumberFormat="1" applyFont="1" applyFill="1" applyAlignment="1">
      <alignment horizontal="center" vertical="center"/>
    </xf>
    <xf numFmtId="176" fontId="19" fillId="5" borderId="0" xfId="0" applyNumberFormat="1" applyFont="1" applyFill="1" applyAlignment="1">
      <alignment horizontal="center" vertical="center"/>
    </xf>
    <xf numFmtId="0" fontId="19" fillId="5" borderId="0" xfId="0" applyNumberFormat="1" applyFont="1" applyFill="1" applyAlignment="1">
      <alignment horizontal="left" vertical="center"/>
    </xf>
    <xf numFmtId="176" fontId="2" fillId="5" borderId="0" xfId="0" applyNumberFormat="1" applyFont="1" applyFill="1" applyAlignment="1">
      <alignment horizontal="center" vertical="center"/>
    </xf>
    <xf numFmtId="0" fontId="2" fillId="5" borderId="0" xfId="0" applyNumberFormat="1" applyFont="1" applyFill="1" applyAlignment="1">
      <alignment horizontal="center" vertical="center"/>
    </xf>
    <xf numFmtId="176" fontId="10" fillId="6" borderId="0" xfId="0" applyNumberFormat="1" applyFont="1" applyFill="1" applyAlignment="1">
      <alignment horizontal="center" vertical="center"/>
    </xf>
    <xf numFmtId="176" fontId="23" fillId="7" borderId="0" xfId="0" applyNumberFormat="1" applyFont="1" applyFill="1" applyAlignment="1">
      <alignment horizontal="center" vertical="center"/>
    </xf>
    <xf numFmtId="176" fontId="3" fillId="0" borderId="0" xfId="0" applyNumberFormat="1" applyFont="1" applyFill="1" applyAlignment="1">
      <alignment horizontal="center" vertical="center" wrapText="1"/>
    </xf>
    <xf numFmtId="176" fontId="6" fillId="0" borderId="0" xfId="0" applyNumberFormat="1" applyFont="1" applyFill="1" applyAlignment="1">
      <alignment horizontal="center" vertical="center" wrapText="1"/>
    </xf>
    <xf numFmtId="0" fontId="7" fillId="0" borderId="0" xfId="0" applyNumberFormat="1" applyFont="1" applyFill="1" applyAlignment="1">
      <alignment horizontal="center" vertical="center" wrapText="1"/>
    </xf>
    <xf numFmtId="177" fontId="3" fillId="0" borderId="0" xfId="0" applyNumberFormat="1" applyFont="1" applyFill="1" applyAlignment="1">
      <alignment horizontal="center" vertical="center"/>
    </xf>
    <xf numFmtId="177" fontId="3" fillId="0" borderId="0" xfId="0" applyNumberFormat="1" applyFont="1" applyFill="1" applyAlignment="1">
      <alignment horizontal="left" vertical="center" wrapText="1"/>
    </xf>
    <xf numFmtId="0" fontId="24" fillId="0" borderId="0" xfId="0" applyNumberFormat="1" applyFont="1" applyFill="1" applyBorder="1" applyAlignment="1"/>
    <xf numFmtId="0" fontId="24" fillId="0" borderId="0" xfId="0" applyNumberFormat="1" applyFont="1" applyFill="1" applyAlignment="1"/>
    <xf numFmtId="0" fontId="3" fillId="0" borderId="4" xfId="0" applyFont="1" applyBorder="1">
      <alignment vertical="center"/>
    </xf>
    <xf numFmtId="176" fontId="25" fillId="5" borderId="0" xfId="0" applyNumberFormat="1" applyFont="1" applyFill="1" applyAlignment="1">
      <alignment horizontal="center" vertical="center"/>
    </xf>
    <xf numFmtId="176" fontId="26" fillId="5" borderId="0" xfId="0" applyNumberFormat="1" applyFont="1" applyFill="1" applyAlignment="1">
      <alignment horizontal="center" vertical="center"/>
    </xf>
    <xf numFmtId="0" fontId="13"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4" xfId="0" applyNumberFormat="1" applyFont="1" applyFill="1" applyBorder="1" applyAlignment="1">
      <alignment horizontal="center" vertical="center"/>
    </xf>
    <xf numFmtId="180" fontId="18" fillId="2" borderId="3" xfId="0" applyNumberFormat="1" applyFont="1" applyFill="1" applyBorder="1" applyAlignment="1">
      <alignment horizontal="center" vertical="center"/>
    </xf>
    <xf numFmtId="176" fontId="18" fillId="2" borderId="4" xfId="0" applyNumberFormat="1" applyFont="1" applyFill="1" applyBorder="1" applyAlignment="1">
      <alignment horizontal="center" vertical="center"/>
    </xf>
    <xf numFmtId="176" fontId="11" fillId="2" borderId="4" xfId="0" applyNumberFormat="1" applyFont="1" applyFill="1" applyBorder="1" applyAlignment="1">
      <alignment horizontal="center" vertical="center"/>
    </xf>
    <xf numFmtId="0" fontId="27" fillId="2" borderId="4" xfId="0" applyFont="1" applyFill="1" applyBorder="1" applyAlignment="1">
      <alignment horizontal="center" vertical="center"/>
    </xf>
    <xf numFmtId="49" fontId="27" fillId="2" borderId="4" xfId="0" applyNumberFormat="1" applyFont="1" applyFill="1" applyBorder="1" applyAlignment="1">
      <alignment horizontal="center" vertical="center"/>
    </xf>
    <xf numFmtId="176" fontId="18" fillId="2" borderId="3" xfId="0" applyNumberFormat="1" applyFont="1" applyFill="1" applyBorder="1" applyAlignment="1">
      <alignment horizontal="center" vertical="center"/>
    </xf>
    <xf numFmtId="178" fontId="12" fillId="4" borderId="4" xfId="0" applyNumberFormat="1" applyFont="1" applyFill="1" applyBorder="1" applyAlignment="1">
      <alignment horizontal="center" vertical="center"/>
    </xf>
    <xf numFmtId="0" fontId="12" fillId="4" borderId="4" xfId="0" applyFont="1" applyFill="1" applyBorder="1" applyAlignment="1">
      <alignment horizontal="center" vertical="center"/>
    </xf>
    <xf numFmtId="0" fontId="12" fillId="4" borderId="4" xfId="0" applyNumberFormat="1" applyFont="1" applyFill="1" applyBorder="1" applyAlignment="1">
      <alignment horizontal="center" vertical="center"/>
    </xf>
    <xf numFmtId="180" fontId="18" fillId="4" borderId="3" xfId="0" applyNumberFormat="1" applyFont="1" applyFill="1" applyBorder="1" applyAlignment="1">
      <alignment horizontal="center" vertical="center"/>
    </xf>
    <xf numFmtId="176" fontId="18" fillId="4" borderId="4" xfId="0" applyNumberFormat="1" applyFont="1" applyFill="1" applyBorder="1" applyAlignment="1">
      <alignment horizontal="center" vertical="center"/>
    </xf>
    <xf numFmtId="176" fontId="18" fillId="4" borderId="3"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12" fillId="2" borderId="4" xfId="0" applyFont="1" applyFill="1" applyBorder="1" applyAlignment="1">
      <alignment horizontal="center" vertical="center" wrapText="1"/>
    </xf>
    <xf numFmtId="49" fontId="12" fillId="2" borderId="4" xfId="0" applyNumberFormat="1" applyFont="1" applyFill="1" applyBorder="1" applyAlignment="1">
      <alignment horizontal="center" vertical="center"/>
    </xf>
    <xf numFmtId="49" fontId="13" fillId="2" borderId="4" xfId="0" applyNumberFormat="1" applyFont="1" applyFill="1" applyBorder="1" applyAlignment="1">
      <alignment horizontal="center" vertical="center"/>
    </xf>
    <xf numFmtId="176" fontId="18" fillId="0" borderId="4" xfId="0" applyNumberFormat="1" applyFont="1" applyFill="1" applyBorder="1" applyAlignment="1">
      <alignment horizontal="center" vertical="center"/>
    </xf>
    <xf numFmtId="176" fontId="18" fillId="0" borderId="3" xfId="0" applyNumberFormat="1" applyFont="1" applyFill="1" applyBorder="1" applyAlignment="1">
      <alignment horizontal="center" vertical="center"/>
    </xf>
    <xf numFmtId="180" fontId="18" fillId="0" borderId="3" xfId="0" applyNumberFormat="1" applyFont="1" applyFill="1" applyBorder="1" applyAlignment="1">
      <alignment horizontal="center" vertical="center"/>
    </xf>
    <xf numFmtId="0" fontId="28" fillId="2" borderId="4" xfId="0" applyFont="1" applyFill="1" applyBorder="1" applyAlignment="1">
      <alignment vertical="center"/>
    </xf>
    <xf numFmtId="176" fontId="29" fillId="2" borderId="3" xfId="0" applyNumberFormat="1" applyFont="1" applyFill="1" applyBorder="1" applyAlignment="1">
      <alignment horizontal="center" vertical="center"/>
    </xf>
    <xf numFmtId="0" fontId="28" fillId="4" borderId="4" xfId="0" applyFont="1" applyFill="1" applyBorder="1" applyAlignment="1">
      <alignment vertical="center"/>
    </xf>
    <xf numFmtId="179" fontId="12" fillId="4" borderId="4" xfId="0" applyNumberFormat="1" applyFont="1" applyFill="1" applyBorder="1" applyAlignment="1">
      <alignment horizontal="center" vertical="center"/>
    </xf>
    <xf numFmtId="177" fontId="12" fillId="4" borderId="4" xfId="0" applyNumberFormat="1" applyFont="1" applyFill="1" applyBorder="1" applyAlignment="1">
      <alignment horizontal="center" vertical="center"/>
    </xf>
    <xf numFmtId="176" fontId="12" fillId="4" borderId="4" xfId="0" applyNumberFormat="1" applyFont="1" applyFill="1" applyBorder="1" applyAlignment="1">
      <alignment horizontal="center" vertical="center"/>
    </xf>
    <xf numFmtId="176" fontId="30" fillId="2" borderId="3" xfId="0" applyNumberFormat="1" applyFont="1" applyFill="1" applyBorder="1" applyAlignment="1">
      <alignment horizontal="center" vertical="center"/>
    </xf>
    <xf numFmtId="179" fontId="12" fillId="0" borderId="0" xfId="0" applyNumberFormat="1" applyFont="1" applyFill="1" applyBorder="1" applyAlignment="1">
      <alignment horizontal="center" vertical="center"/>
    </xf>
    <xf numFmtId="177" fontId="12" fillId="0" borderId="0" xfId="0" applyNumberFormat="1" applyFont="1" applyFill="1" applyBorder="1" applyAlignment="1">
      <alignment horizontal="center" vertical="center"/>
    </xf>
    <xf numFmtId="176" fontId="30" fillId="0" borderId="3"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176" fontId="19" fillId="4" borderId="3" xfId="0" applyNumberFormat="1" applyFont="1" applyFill="1" applyBorder="1" applyAlignment="1">
      <alignment horizontal="center" vertical="center"/>
    </xf>
    <xf numFmtId="0" fontId="4" fillId="4" borderId="4" xfId="0" applyFont="1" applyFill="1" applyBorder="1">
      <alignment vertical="center"/>
    </xf>
    <xf numFmtId="176" fontId="4" fillId="4" borderId="4" xfId="0" applyNumberFormat="1" applyFont="1" applyFill="1" applyBorder="1">
      <alignment vertical="center"/>
    </xf>
    <xf numFmtId="176" fontId="3" fillId="2" borderId="4" xfId="0" applyNumberFormat="1" applyFont="1" applyFill="1" applyBorder="1" applyAlignment="1">
      <alignment horizontal="center" vertical="center"/>
    </xf>
    <xf numFmtId="180" fontId="7" fillId="2" borderId="3" xfId="0" applyNumberFormat="1" applyFont="1" applyFill="1" applyBorder="1" applyAlignment="1">
      <alignment horizontal="center" vertical="center"/>
    </xf>
    <xf numFmtId="176" fontId="7" fillId="2" borderId="3" xfId="0" applyNumberFormat="1" applyFont="1" applyFill="1" applyBorder="1" applyAlignment="1">
      <alignment horizontal="center" vertical="center"/>
    </xf>
    <xf numFmtId="176" fontId="3" fillId="2" borderId="3" xfId="0" applyNumberFormat="1" applyFont="1" applyFill="1" applyBorder="1" applyAlignment="1">
      <alignment horizontal="center" vertical="center"/>
    </xf>
    <xf numFmtId="180" fontId="12" fillId="2" borderId="3" xfId="0" applyNumberFormat="1" applyFont="1" applyFill="1" applyBorder="1" applyAlignment="1">
      <alignment horizontal="center" vertical="center"/>
    </xf>
    <xf numFmtId="176" fontId="12" fillId="2" borderId="3" xfId="0" applyNumberFormat="1" applyFont="1" applyFill="1" applyBorder="1" applyAlignment="1">
      <alignment horizontal="center" vertical="center"/>
    </xf>
    <xf numFmtId="176" fontId="12" fillId="5" borderId="3" xfId="0" applyNumberFormat="1" applyFont="1" applyFill="1" applyBorder="1" applyAlignment="1">
      <alignment horizontal="center" vertical="center"/>
    </xf>
    <xf numFmtId="180" fontId="12" fillId="5" borderId="3" xfId="0" applyNumberFormat="1" applyFont="1" applyFill="1" applyBorder="1" applyAlignment="1">
      <alignment horizontal="center" vertical="center"/>
    </xf>
    <xf numFmtId="0" fontId="31" fillId="2" borderId="4" xfId="0" applyFont="1" applyFill="1" applyBorder="1" applyAlignment="1">
      <alignment vertical="center"/>
    </xf>
    <xf numFmtId="0" fontId="31" fillId="0" borderId="4" xfId="0" applyFont="1" applyFill="1" applyBorder="1" applyAlignment="1">
      <alignment vertical="center"/>
    </xf>
    <xf numFmtId="0" fontId="12" fillId="2" borderId="4" xfId="0" applyFont="1" applyFill="1" applyBorder="1" applyAlignment="1">
      <alignment horizontal="center" vertical="center"/>
    </xf>
    <xf numFmtId="0" fontId="14" fillId="2" borderId="4" xfId="0" applyFont="1" applyFill="1" applyBorder="1" applyAlignment="1">
      <alignment horizontal="center" vertical="center"/>
    </xf>
    <xf numFmtId="0" fontId="13" fillId="2" borderId="4" xfId="0" applyFont="1" applyFill="1" applyBorder="1" applyAlignment="1">
      <alignment horizontal="center" vertical="center" wrapText="1"/>
    </xf>
    <xf numFmtId="0" fontId="12" fillId="2" borderId="4" xfId="0" applyNumberFormat="1" applyFont="1" applyFill="1" applyBorder="1" applyAlignment="1" applyProtection="1">
      <alignment horizontal="center" vertical="center"/>
    </xf>
    <xf numFmtId="49" fontId="7" fillId="2" borderId="4" xfId="0" applyNumberFormat="1" applyFont="1" applyFill="1" applyBorder="1" applyAlignment="1" applyProtection="1">
      <alignment horizontal="center" vertical="center"/>
    </xf>
    <xf numFmtId="0" fontId="11" fillId="2" borderId="4" xfId="0" applyFont="1" applyFill="1" applyBorder="1" applyAlignment="1">
      <alignment horizontal="center" vertical="center"/>
    </xf>
    <xf numFmtId="179" fontId="12" fillId="2" borderId="0" xfId="0" applyNumberFormat="1" applyFont="1" applyFill="1" applyBorder="1" applyAlignment="1">
      <alignment horizontal="center" vertical="center"/>
    </xf>
    <xf numFmtId="177" fontId="12" fillId="2" borderId="0" xfId="0" applyNumberFormat="1" applyFont="1" applyFill="1" applyBorder="1" applyAlignment="1">
      <alignment horizontal="center" vertical="center"/>
    </xf>
    <xf numFmtId="176" fontId="12" fillId="2" borderId="0" xfId="0" applyNumberFormat="1" applyFont="1" applyFill="1" applyBorder="1" applyAlignment="1">
      <alignment horizontal="center" vertical="center"/>
    </xf>
    <xf numFmtId="176" fontId="7" fillId="2" borderId="0" xfId="0" applyNumberFormat="1" applyFont="1" applyFill="1" applyBorder="1" applyAlignment="1">
      <alignment horizontal="center" vertical="center"/>
    </xf>
    <xf numFmtId="0" fontId="3" fillId="0" borderId="4" xfId="0" applyFont="1" applyFill="1" applyBorder="1" applyAlignment="1">
      <alignment horizontal="center" vertical="center"/>
    </xf>
    <xf numFmtId="176" fontId="6" fillId="0" borderId="3" xfId="0" applyNumberFormat="1" applyFont="1" applyFill="1" applyBorder="1" applyAlignment="1">
      <alignment horizontal="center" vertical="center"/>
    </xf>
    <xf numFmtId="176" fontId="11" fillId="5" borderId="3" xfId="0" applyNumberFormat="1" applyFont="1" applyFill="1" applyBorder="1" applyAlignment="1">
      <alignment horizontal="center" vertical="center"/>
    </xf>
    <xf numFmtId="0" fontId="14" fillId="0" borderId="3" xfId="0" applyFont="1" applyFill="1" applyBorder="1" applyAlignment="1">
      <alignment horizontal="center" vertical="center"/>
    </xf>
    <xf numFmtId="176" fontId="6" fillId="5" borderId="3" xfId="0" applyNumberFormat="1" applyFont="1" applyFill="1" applyBorder="1" applyAlignment="1">
      <alignment horizontal="center" vertical="center"/>
    </xf>
    <xf numFmtId="176" fontId="11" fillId="0" borderId="3" xfId="0" applyNumberFormat="1" applyFont="1" applyFill="1" applyBorder="1" applyAlignment="1">
      <alignment horizontal="center" vertical="center"/>
    </xf>
    <xf numFmtId="176" fontId="9" fillId="0" borderId="4" xfId="0" applyNumberFormat="1" applyFont="1" applyFill="1" applyBorder="1" applyAlignment="1">
      <alignment vertical="center"/>
    </xf>
    <xf numFmtId="0" fontId="32" fillId="3" borderId="4" xfId="0" applyFont="1" applyFill="1" applyBorder="1">
      <alignment vertical="center"/>
    </xf>
    <xf numFmtId="0" fontId="32" fillId="0" borderId="4" xfId="0" applyFont="1" applyFill="1" applyBorder="1">
      <alignment vertical="center"/>
    </xf>
    <xf numFmtId="0" fontId="33" fillId="0" borderId="4" xfId="0" applyFont="1" applyFill="1" applyBorder="1" applyAlignment="1">
      <alignment horizontal="left" vertical="center"/>
    </xf>
    <xf numFmtId="0" fontId="34" fillId="0" borderId="4" xfId="0" applyFont="1" applyFill="1" applyBorder="1">
      <alignment vertical="center"/>
    </xf>
    <xf numFmtId="0" fontId="32" fillId="0" borderId="4" xfId="0" applyNumberFormat="1" applyFont="1" applyFill="1" applyBorder="1">
      <alignment vertical="center"/>
    </xf>
    <xf numFmtId="0" fontId="14" fillId="2" borderId="3" xfId="0" applyFont="1" applyFill="1" applyBorder="1" applyAlignment="1">
      <alignment horizontal="center" vertical="center"/>
    </xf>
    <xf numFmtId="0" fontId="14" fillId="5" borderId="3" xfId="0" applyFont="1" applyFill="1" applyBorder="1" applyAlignment="1">
      <alignment horizontal="center" vertical="center"/>
    </xf>
    <xf numFmtId="0" fontId="11" fillId="0" borderId="3" xfId="0" applyFont="1" applyFill="1" applyBorder="1" applyAlignment="1">
      <alignment horizontal="center" vertical="center"/>
    </xf>
    <xf numFmtId="0" fontId="11" fillId="2" borderId="3" xfId="0" applyFont="1" applyFill="1" applyBorder="1" applyAlignment="1">
      <alignment horizontal="center" vertical="center"/>
    </xf>
    <xf numFmtId="176" fontId="16" fillId="0" borderId="3" xfId="0" applyNumberFormat="1" applyFont="1" applyFill="1" applyBorder="1" applyAlignment="1">
      <alignment horizontal="center" vertical="center"/>
    </xf>
    <xf numFmtId="176" fontId="14" fillId="0" borderId="3" xfId="0" applyNumberFormat="1" applyFont="1" applyFill="1" applyBorder="1" applyAlignment="1">
      <alignment horizontal="center" vertical="center"/>
    </xf>
    <xf numFmtId="176" fontId="6" fillId="0" borderId="3" xfId="0" applyNumberFormat="1" applyFont="1" applyFill="1" applyBorder="1" applyAlignment="1" applyProtection="1">
      <alignment horizontal="center" vertical="center"/>
    </xf>
    <xf numFmtId="0" fontId="6" fillId="0" borderId="3" xfId="0" applyFont="1" applyFill="1" applyBorder="1" applyAlignment="1">
      <alignment horizontal="center" vertical="center"/>
    </xf>
    <xf numFmtId="0" fontId="14" fillId="0" borderId="8" xfId="0" applyFont="1" applyFill="1" applyBorder="1" applyAlignment="1">
      <alignment horizontal="center" vertical="center"/>
    </xf>
    <xf numFmtId="0" fontId="12" fillId="0" borderId="3" xfId="0" applyFont="1" applyFill="1" applyBorder="1" applyAlignment="1">
      <alignment horizontal="center" vertical="center"/>
    </xf>
    <xf numFmtId="0" fontId="7" fillId="0" borderId="3" xfId="0" applyNumberFormat="1"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13" fillId="0" borderId="3" xfId="0" applyFont="1" applyFill="1" applyBorder="1" applyAlignment="1">
      <alignment horizontal="center" vertical="center"/>
    </xf>
    <xf numFmtId="0" fontId="13" fillId="5" borderId="3" xfId="0" applyFont="1" applyFill="1" applyBorder="1" applyAlignment="1">
      <alignment horizontal="center" vertical="center"/>
    </xf>
    <xf numFmtId="0" fontId="12" fillId="0" borderId="8" xfId="0" applyFont="1" applyFill="1" applyBorder="1" applyAlignment="1">
      <alignment horizontal="center" vertical="center"/>
    </xf>
    <xf numFmtId="0" fontId="3" fillId="0" borderId="4" xfId="0" applyNumberFormat="1" applyFont="1" applyFill="1" applyBorder="1" applyAlignment="1">
      <alignment horizontal="center" vertical="center"/>
    </xf>
    <xf numFmtId="0" fontId="13" fillId="2" borderId="3" xfId="0" applyFont="1" applyFill="1" applyBorder="1" applyAlignment="1">
      <alignment horizontal="center" vertical="center"/>
    </xf>
    <xf numFmtId="0" fontId="13" fillId="0" borderId="3"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7" fillId="5" borderId="3" xfId="0" applyFont="1" applyFill="1" applyBorder="1" applyAlignment="1">
      <alignment horizontal="center" vertical="center"/>
    </xf>
    <xf numFmtId="180" fontId="7" fillId="5" borderId="3" xfId="0" applyNumberFormat="1" applyFont="1" applyFill="1" applyBorder="1" applyAlignment="1">
      <alignment horizontal="center" vertical="center"/>
    </xf>
    <xf numFmtId="0" fontId="12" fillId="2" borderId="3" xfId="0" applyFont="1" applyFill="1" applyBorder="1" applyAlignment="1">
      <alignment horizontal="center" vertical="center"/>
    </xf>
    <xf numFmtId="0" fontId="12" fillId="5" borderId="3" xfId="0" applyFont="1" applyFill="1" applyBorder="1" applyAlignment="1">
      <alignment horizontal="center" vertical="center"/>
    </xf>
    <xf numFmtId="0" fontId="27" fillId="5" borderId="3" xfId="0" applyFont="1" applyFill="1" applyBorder="1" applyAlignment="1">
      <alignment horizontal="center" vertical="center"/>
    </xf>
    <xf numFmtId="49" fontId="27" fillId="0" borderId="4" xfId="0" applyNumberFormat="1" applyFont="1" applyFill="1" applyBorder="1" applyAlignment="1">
      <alignment horizontal="center" vertical="center"/>
    </xf>
    <xf numFmtId="0" fontId="27" fillId="2" borderId="3" xfId="0" applyFont="1" applyFill="1" applyBorder="1" applyAlignment="1">
      <alignment horizontal="center" vertical="center"/>
    </xf>
    <xf numFmtId="0" fontId="7" fillId="2" borderId="3" xfId="0" applyFont="1" applyFill="1" applyBorder="1" applyAlignment="1">
      <alignment horizontal="center" vertical="center"/>
    </xf>
    <xf numFmtId="176" fontId="7" fillId="5" borderId="3" xfId="0" applyNumberFormat="1" applyFont="1" applyFill="1" applyBorder="1" applyAlignment="1">
      <alignment horizontal="center" vertical="center"/>
    </xf>
    <xf numFmtId="0" fontId="3" fillId="0" borderId="0" xfId="0" applyFont="1">
      <alignment vertical="center"/>
    </xf>
    <xf numFmtId="0" fontId="12" fillId="2" borderId="4" xfId="0" applyNumberFormat="1" applyFont="1" applyFill="1" applyBorder="1" applyAlignment="1">
      <alignment horizontal="center" vertical="center"/>
    </xf>
    <xf numFmtId="0" fontId="13" fillId="2" borderId="4" xfId="0" applyNumberFormat="1" applyFont="1" applyFill="1" applyBorder="1" applyAlignment="1">
      <alignment horizontal="center" vertical="center"/>
    </xf>
    <xf numFmtId="0" fontId="7" fillId="5" borderId="4" xfId="0" applyFont="1" applyFill="1" applyBorder="1" applyAlignment="1">
      <alignment horizontal="center" vertical="center"/>
    </xf>
    <xf numFmtId="179" fontId="12" fillId="2" borderId="4" xfId="0" applyNumberFormat="1" applyFont="1" applyFill="1" applyBorder="1" applyAlignment="1">
      <alignment horizontal="center" vertical="center"/>
    </xf>
    <xf numFmtId="177" fontId="12" fillId="2" borderId="4" xfId="0" applyNumberFormat="1" applyFont="1" applyFill="1" applyBorder="1" applyAlignment="1">
      <alignment horizontal="center" vertical="center"/>
    </xf>
    <xf numFmtId="0" fontId="0" fillId="2" borderId="4" xfId="0" applyFill="1" applyBorder="1">
      <alignment vertical="center"/>
    </xf>
    <xf numFmtId="0" fontId="3" fillId="2" borderId="0" xfId="0" applyFont="1" applyFill="1" applyBorder="1">
      <alignment vertical="center"/>
    </xf>
    <xf numFmtId="0" fontId="13" fillId="4" borderId="4" xfId="0" applyFont="1" applyFill="1" applyBorder="1" applyAlignment="1">
      <alignment horizontal="center" vertical="center" wrapText="1"/>
    </xf>
    <xf numFmtId="0" fontId="13" fillId="4" borderId="4" xfId="0" applyFont="1" applyFill="1" applyBorder="1" applyAlignment="1">
      <alignment horizontal="center" vertical="center"/>
    </xf>
    <xf numFmtId="0" fontId="12" fillId="4" borderId="4" xfId="0" applyFont="1" applyFill="1" applyBorder="1" applyAlignment="1">
      <alignment horizontal="center" vertical="center" wrapText="1"/>
    </xf>
    <xf numFmtId="49" fontId="7" fillId="4" borderId="4" xfId="0" applyNumberFormat="1" applyFont="1" applyFill="1" applyBorder="1" applyAlignment="1">
      <alignment horizontal="center" vertical="center"/>
    </xf>
    <xf numFmtId="176" fontId="35" fillId="5" borderId="0" xfId="0" applyNumberFormat="1" applyFont="1" applyFill="1" applyAlignment="1">
      <alignment horizontal="center" vertical="center"/>
    </xf>
    <xf numFmtId="0" fontId="29" fillId="5" borderId="0" xfId="0" applyNumberFormat="1" applyFont="1" applyFill="1" applyAlignment="1">
      <alignment horizontal="center" vertical="center"/>
    </xf>
    <xf numFmtId="176" fontId="30" fillId="0" borderId="4" xfId="0" applyNumberFormat="1" applyFont="1" applyFill="1" applyBorder="1" applyAlignment="1">
      <alignment horizontal="center" vertical="center"/>
    </xf>
    <xf numFmtId="176" fontId="36" fillId="0" borderId="4" xfId="0" applyNumberFormat="1" applyFont="1" applyFill="1" applyBorder="1" applyAlignment="1">
      <alignment horizontal="center" vertical="center"/>
    </xf>
    <xf numFmtId="0" fontId="36" fillId="0" borderId="4" xfId="0" applyFont="1" applyFill="1" applyBorder="1" applyAlignment="1">
      <alignment horizontal="center" vertical="center"/>
    </xf>
    <xf numFmtId="0" fontId="18" fillId="0" borderId="4" xfId="0" applyFont="1" applyFill="1" applyBorder="1" applyAlignment="1">
      <alignment horizontal="center" vertical="center"/>
    </xf>
    <xf numFmtId="176" fontId="29" fillId="0" borderId="0" xfId="0" applyNumberFormat="1" applyFont="1" applyFill="1" applyAlignment="1">
      <alignment horizontal="center" vertical="center"/>
    </xf>
    <xf numFmtId="176" fontId="37" fillId="0" borderId="0" xfId="0" applyNumberFormat="1" applyFont="1" applyFill="1" applyAlignment="1">
      <alignment horizontal="center" vertical="center"/>
    </xf>
    <xf numFmtId="176" fontId="29" fillId="5" borderId="0" xfId="0" applyNumberFormat="1" applyFont="1" applyFill="1" applyAlignment="1">
      <alignment horizontal="center" vertical="center"/>
    </xf>
    <xf numFmtId="0" fontId="29" fillId="5" borderId="0" xfId="0" applyNumberFormat="1" applyFont="1" applyFill="1" applyAlignment="1">
      <alignment horizontal="left" vertical="center"/>
    </xf>
    <xf numFmtId="176" fontId="25" fillId="0" borderId="0" xfId="0" applyNumberFormat="1" applyFont="1" applyFill="1" applyAlignment="1">
      <alignment horizontal="center" vertical="center"/>
    </xf>
    <xf numFmtId="176" fontId="26" fillId="0" borderId="0" xfId="0" applyNumberFormat="1" applyFont="1" applyFill="1" applyAlignment="1">
      <alignment horizontal="center" vertical="center"/>
    </xf>
    <xf numFmtId="178" fontId="12" fillId="0" borderId="4" xfId="0" applyNumberFormat="1" applyFont="1" applyFill="1" applyBorder="1" applyAlignment="1">
      <alignment horizontal="center" vertical="center"/>
    </xf>
    <xf numFmtId="49" fontId="18" fillId="0" borderId="4" xfId="0" applyNumberFormat="1" applyFont="1" applyFill="1" applyBorder="1" applyAlignment="1">
      <alignment horizontal="center" vertical="center"/>
    </xf>
    <xf numFmtId="0" fontId="32" fillId="0" borderId="4" xfId="0" applyFont="1" applyFill="1" applyBorder="1" applyAlignment="1">
      <alignment horizontal="center" vertical="center"/>
    </xf>
    <xf numFmtId="49" fontId="3" fillId="0" borderId="4" xfId="0" applyNumberFormat="1" applyFont="1" applyFill="1" applyBorder="1" applyAlignment="1">
      <alignment horizontal="center" vertical="center"/>
    </xf>
    <xf numFmtId="176" fontId="4" fillId="0" borderId="3"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0" fillId="0" borderId="0" xfId="0" applyAlignment="1">
      <alignment horizontal="center" vertical="center"/>
    </xf>
    <xf numFmtId="0" fontId="38" fillId="0" borderId="4" xfId="0" applyFont="1" applyBorder="1" applyAlignment="1">
      <alignment horizontal="center" vertical="center"/>
    </xf>
    <xf numFmtId="57" fontId="8" fillId="0" borderId="0" xfId="0" applyNumberFormat="1" applyFont="1" applyAlignment="1">
      <alignment horizontal="center" vertical="center"/>
    </xf>
    <xf numFmtId="0" fontId="1" fillId="0" borderId="4" xfId="0" applyFont="1" applyBorder="1" applyAlignment="1">
      <alignment horizontal="center" vertical="center"/>
    </xf>
    <xf numFmtId="0" fontId="0" fillId="0" borderId="4" xfId="0" applyBorder="1" applyAlignment="1">
      <alignment horizontal="center" vertical="center"/>
    </xf>
    <xf numFmtId="0" fontId="32" fillId="8" borderId="4" xfId="0" applyFont="1" applyFill="1" applyBorder="1" applyAlignment="1">
      <alignment horizontal="center" vertical="center"/>
    </xf>
    <xf numFmtId="176" fontId="39" fillId="0" borderId="4" xfId="0" applyNumberFormat="1" applyFont="1" applyFill="1" applyBorder="1" applyAlignment="1">
      <alignment horizontal="center" vertical="center"/>
    </xf>
    <xf numFmtId="0" fontId="39" fillId="0" borderId="4" xfId="0" applyFont="1" applyBorder="1" applyAlignment="1">
      <alignment horizontal="center" vertical="center" wrapText="1"/>
    </xf>
    <xf numFmtId="0" fontId="39" fillId="0" borderId="4" xfId="0" applyFont="1" applyBorder="1" applyAlignment="1">
      <alignment horizontal="center" vertical="center"/>
    </xf>
    <xf numFmtId="0" fontId="13" fillId="8" borderId="4" xfId="0" applyFont="1" applyFill="1" applyBorder="1" applyAlignment="1">
      <alignment horizontal="center" vertical="center"/>
    </xf>
    <xf numFmtId="0" fontId="12" fillId="8" borderId="4" xfId="0" applyFont="1" applyFill="1" applyBorder="1" applyAlignment="1">
      <alignment horizontal="center" vertical="center"/>
    </xf>
    <xf numFmtId="0" fontId="13" fillId="8" borderId="4" xfId="0" applyFont="1" applyFill="1" applyBorder="1" applyAlignment="1">
      <alignment horizontal="center" vertical="center" wrapText="1"/>
    </xf>
    <xf numFmtId="180" fontId="7" fillId="0" borderId="4" xfId="0" applyNumberFormat="1" applyFont="1" applyFill="1" applyBorder="1" applyAlignment="1">
      <alignment horizontal="center" vertical="center"/>
    </xf>
    <xf numFmtId="0" fontId="31" fillId="0" borderId="0" xfId="0" applyFont="1" applyFill="1" applyAlignment="1">
      <alignment vertical="center"/>
    </xf>
    <xf numFmtId="0" fontId="31" fillId="0" borderId="0" xfId="0" applyFont="1" applyFill="1" applyAlignment="1">
      <alignment horizontal="center"/>
    </xf>
    <xf numFmtId="0" fontId="40" fillId="0" borderId="0" xfId="0" applyFont="1" applyFill="1" applyAlignment="1">
      <alignment vertical="center"/>
    </xf>
    <xf numFmtId="0" fontId="31" fillId="0" borderId="0" xfId="0" applyNumberFormat="1" applyFont="1" applyFill="1" applyAlignment="1">
      <alignment vertical="center"/>
    </xf>
    <xf numFmtId="0" fontId="5" fillId="2" borderId="0" xfId="0" applyFont="1" applyFill="1">
      <alignment vertical="center"/>
    </xf>
    <xf numFmtId="176" fontId="8" fillId="0" borderId="4" xfId="0" applyNumberFormat="1" applyFont="1" applyFill="1" applyBorder="1" applyAlignment="1">
      <alignment horizontal="center" vertical="top"/>
    </xf>
    <xf numFmtId="176" fontId="9" fillId="0" borderId="6"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176" fontId="10" fillId="0" borderId="6"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wrapText="1"/>
    </xf>
    <xf numFmtId="176" fontId="2" fillId="0" borderId="9" xfId="0" applyNumberFormat="1" applyFont="1" applyFill="1" applyBorder="1" applyAlignment="1">
      <alignment horizontal="center" vertical="center" wrapText="1"/>
    </xf>
    <xf numFmtId="176" fontId="2" fillId="0" borderId="10" xfId="0" applyNumberFormat="1" applyFont="1" applyFill="1" applyBorder="1" applyAlignment="1">
      <alignment horizontal="center" vertical="center" wrapText="1"/>
    </xf>
    <xf numFmtId="176" fontId="9" fillId="5" borderId="0" xfId="0" applyNumberFormat="1" applyFont="1" applyFill="1" applyAlignment="1">
      <alignment horizontal="center" vertical="center"/>
    </xf>
    <xf numFmtId="178" fontId="12" fillId="2" borderId="4" xfId="0" applyNumberFormat="1" applyFont="1" applyFill="1" applyBorder="1" applyAlignment="1">
      <alignment horizontal="center" vertical="center"/>
    </xf>
    <xf numFmtId="0" fontId="18" fillId="2" borderId="4" xfId="0" applyFont="1" applyFill="1" applyBorder="1" applyAlignment="1">
      <alignment horizontal="center" vertical="center"/>
    </xf>
    <xf numFmtId="49" fontId="18" fillId="2" borderId="4" xfId="0" applyNumberFormat="1" applyFont="1" applyFill="1" applyBorder="1" applyAlignment="1">
      <alignment horizontal="center" vertical="center"/>
    </xf>
    <xf numFmtId="0" fontId="32"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176" fontId="4" fillId="2" borderId="3" xfId="0" applyNumberFormat="1" applyFont="1" applyFill="1" applyBorder="1" applyAlignment="1">
      <alignment horizontal="center" vertical="center"/>
    </xf>
    <xf numFmtId="176" fontId="4" fillId="2" borderId="4" xfId="0" applyNumberFormat="1" applyFont="1" applyFill="1" applyBorder="1" applyAlignment="1">
      <alignment horizontal="center" vertical="center"/>
    </xf>
    <xf numFmtId="176" fontId="4" fillId="2" borderId="4" xfId="0" applyNumberFormat="1" applyFont="1" applyFill="1" applyBorder="1">
      <alignment vertical="center"/>
    </xf>
    <xf numFmtId="0" fontId="11" fillId="3" borderId="4" xfId="0" applyFont="1" applyFill="1" applyBorder="1" applyAlignment="1">
      <alignment horizontal="center" vertical="center"/>
    </xf>
    <xf numFmtId="0" fontId="12" fillId="3" borderId="4" xfId="0" applyFont="1" applyFill="1" applyBorder="1" applyAlignment="1">
      <alignment horizontal="center" vertical="center"/>
    </xf>
    <xf numFmtId="0" fontId="41" fillId="0" borderId="4" xfId="0" applyFont="1" applyFill="1" applyBorder="1" applyAlignment="1">
      <alignment horizontal="center" vertical="center"/>
    </xf>
    <xf numFmtId="0" fontId="42" fillId="0" borderId="2" xfId="31" applyFont="1" applyFill="1" applyBorder="1" applyAlignment="1">
      <alignment horizontal="center" vertical="center" wrapText="1"/>
    </xf>
    <xf numFmtId="0" fontId="2" fillId="5" borderId="0" xfId="0" applyNumberFormat="1" applyFont="1" applyFill="1" applyAlignment="1">
      <alignment horizontal="left" vertical="center"/>
    </xf>
    <xf numFmtId="0" fontId="1" fillId="9" borderId="0" xfId="0" applyFont="1" applyFill="1" applyAlignment="1">
      <alignment horizontal="center" vertical="center"/>
    </xf>
    <xf numFmtId="0" fontId="1" fillId="9" borderId="0" xfId="0" applyFont="1" applyFill="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9" borderId="4" xfId="0" applyFont="1" applyFill="1" applyBorder="1" applyAlignment="1">
      <alignment horizontal="center" vertical="center"/>
    </xf>
    <xf numFmtId="0" fontId="1" fillId="9" borderId="4" xfId="0" applyFont="1" applyFill="1" applyBorder="1">
      <alignment vertical="center"/>
    </xf>
    <xf numFmtId="0" fontId="1" fillId="0" borderId="0" xfId="0" applyFont="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6" fontId="0" fillId="0" borderId="4" xfId="0" applyNumberFormat="1" applyBorder="1">
      <alignment vertical="center"/>
    </xf>
    <xf numFmtId="0" fontId="0" fillId="0" borderId="11" xfId="0" applyBorder="1">
      <alignment vertical="center"/>
    </xf>
    <xf numFmtId="176" fontId="0" fillId="0" borderId="11" xfId="0" applyNumberFormat="1" applyBorder="1">
      <alignment vertical="center"/>
    </xf>
    <xf numFmtId="176" fontId="0" fillId="0" borderId="12" xfId="0" applyNumberFormat="1" applyBorder="1">
      <alignment vertical="center"/>
    </xf>
    <xf numFmtId="176" fontId="1" fillId="9" borderId="4" xfId="0" applyNumberFormat="1" applyFont="1" applyFill="1" applyBorder="1">
      <alignment vertical="center"/>
    </xf>
    <xf numFmtId="0" fontId="0" fillId="0" borderId="12" xfId="0" applyBorder="1">
      <alignment vertical="center"/>
    </xf>
    <xf numFmtId="176" fontId="0" fillId="0" borderId="13" xfId="0" applyNumberFormat="1" applyBorder="1">
      <alignment vertical="center"/>
    </xf>
    <xf numFmtId="176" fontId="0" fillId="0" borderId="14" xfId="0" applyNumberFormat="1" applyBorder="1">
      <alignment vertical="center"/>
    </xf>
    <xf numFmtId="0" fontId="0" fillId="0" borderId="13" xfId="0" applyBorder="1">
      <alignment vertical="center"/>
    </xf>
    <xf numFmtId="176" fontId="0" fillId="0" borderId="1" xfId="0" applyNumberFormat="1" applyBorder="1">
      <alignment vertical="center"/>
    </xf>
    <xf numFmtId="0" fontId="43" fillId="5" borderId="0" xfId="0" applyFont="1" applyFill="1">
      <alignment vertical="center"/>
    </xf>
    <xf numFmtId="0" fontId="44" fillId="0" borderId="0" xfId="0" applyFont="1">
      <alignment vertical="center"/>
    </xf>
    <xf numFmtId="0" fontId="0" fillId="0" borderId="0" xfId="0" applyFill="1" applyBorder="1" applyAlignment="1">
      <alignment vertical="center"/>
    </xf>
    <xf numFmtId="0" fontId="44" fillId="0" borderId="0" xfId="0" applyFont="1" applyFill="1" applyBorder="1" applyAlignment="1">
      <alignment vertical="center"/>
    </xf>
    <xf numFmtId="0" fontId="45" fillId="0" borderId="0" xfId="0" applyFont="1">
      <alignment vertical="center"/>
    </xf>
    <xf numFmtId="0" fontId="46" fillId="0" borderId="0" xfId="0" applyFont="1">
      <alignment vertical="center"/>
    </xf>
    <xf numFmtId="176" fontId="7" fillId="0" borderId="4" xfId="0" applyNumberFormat="1" applyFont="1" applyFill="1" applyBorder="1" applyAlignment="1" quotePrefix="1">
      <alignment horizontal="center" vertical="center"/>
    </xf>
    <xf numFmtId="49" fontId="13" fillId="0" borderId="4" xfId="0" applyNumberFormat="1" applyFont="1" applyFill="1" applyBorder="1" applyAlignment="1" quotePrefix="1">
      <alignment horizontal="center" vertical="center"/>
    </xf>
    <xf numFmtId="0" fontId="7" fillId="0" borderId="4" xfId="0" applyNumberFormat="1" applyFont="1" applyFill="1" applyBorder="1" applyAlignment="1" quotePrefix="1">
      <alignment horizontal="center" vertical="center"/>
    </xf>
    <xf numFmtId="0" fontId="13" fillId="0" borderId="4" xfId="0" applyFont="1" applyFill="1" applyBorder="1" applyAlignment="1" quotePrefix="1">
      <alignment horizontal="center" vertical="center"/>
    </xf>
    <xf numFmtId="176" fontId="13" fillId="0" borderId="4" xfId="0" applyNumberFormat="1" applyFont="1" applyFill="1" applyBorder="1" applyAlignment="1" quotePrefix="1">
      <alignment horizontal="center" vertical="center"/>
    </xf>
    <xf numFmtId="0" fontId="13" fillId="0" borderId="4" xfId="0" applyNumberFormat="1" applyFont="1" applyFill="1" applyBorder="1" applyAlignment="1" quotePrefix="1">
      <alignment horizontal="center" vertical="center"/>
    </xf>
    <xf numFmtId="176" fontId="15" fillId="0" borderId="4" xfId="0" applyNumberFormat="1" applyFont="1" applyFill="1" applyBorder="1" applyAlignment="1" quotePrefix="1">
      <alignment horizontal="center" vertical="center" wrapText="1"/>
    </xf>
    <xf numFmtId="0" fontId="12" fillId="0" borderId="4" xfId="0" applyFont="1" applyFill="1" applyBorder="1" applyAlignment="1" quotePrefix="1">
      <alignment horizontal="center" vertical="center"/>
    </xf>
    <xf numFmtId="0" fontId="13" fillId="0" borderId="6" xfId="0" applyNumberFormat="1" applyFont="1" applyFill="1" applyBorder="1" applyAlignment="1" quotePrefix="1">
      <alignment horizontal="center" vertical="center"/>
    </xf>
    <xf numFmtId="0" fontId="13" fillId="0" borderId="1" xfId="0" applyNumberFormat="1" applyFont="1" applyFill="1" applyBorder="1" applyAlignment="1" quotePrefix="1">
      <alignment horizontal="center" vertical="center"/>
    </xf>
    <xf numFmtId="49" fontId="7" fillId="0" borderId="4" xfId="0" applyNumberFormat="1" applyFont="1" applyFill="1" applyBorder="1" applyAlignment="1" applyProtection="1" quotePrefix="1">
      <alignment horizontal="center" vertical="center"/>
    </xf>
    <xf numFmtId="0" fontId="13" fillId="0" borderId="4" xfId="0" applyFont="1" applyFill="1" applyBorder="1" applyAlignment="1" quotePrefix="1">
      <alignment horizontal="center" vertical="center" wrapText="1"/>
    </xf>
    <xf numFmtId="0" fontId="7" fillId="0" borderId="4" xfId="0" applyFont="1" applyFill="1" applyBorder="1" applyAlignment="1" quotePrefix="1">
      <alignment horizontal="center" vertical="center"/>
    </xf>
    <xf numFmtId="49" fontId="12" fillId="2" borderId="4" xfId="0" applyNumberFormat="1" applyFont="1" applyFill="1" applyBorder="1" applyAlignment="1" quotePrefix="1">
      <alignment horizontal="center" vertical="center"/>
    </xf>
    <xf numFmtId="0" fontId="13" fillId="2" borderId="4" xfId="0" applyFont="1" applyFill="1" applyBorder="1" applyAlignment="1" quotePrefix="1">
      <alignment horizontal="center" vertical="center"/>
    </xf>
    <xf numFmtId="0" fontId="3" fillId="0" borderId="4" xfId="0" applyFont="1" applyFill="1" applyBorder="1" applyAlignment="1" quotePrefix="1">
      <alignment horizontal="center" vertical="center" wrapText="1"/>
    </xf>
    <xf numFmtId="0" fontId="12" fillId="2" borderId="4" xfId="0" applyFont="1" applyFill="1" applyBorder="1" applyAlignment="1" quotePrefix="1">
      <alignment horizontal="center" vertical="center"/>
    </xf>
    <xf numFmtId="0" fontId="18" fillId="2" borderId="4" xfId="0" applyFont="1" applyFill="1" applyBorder="1" applyAlignment="1" quotePrefix="1">
      <alignment horizontal="center" vertical="center"/>
    </xf>
    <xf numFmtId="49" fontId="12" fillId="0" borderId="4" xfId="0" applyNumberFormat="1" applyFont="1" applyFill="1" applyBorder="1" applyAlignment="1" quotePrefix="1">
      <alignment horizontal="center" vertical="center"/>
    </xf>
    <xf numFmtId="0" fontId="18" fillId="0" borderId="4" xfId="0" applyFont="1" applyFill="1" applyBorder="1" applyAlignment="1" quotePrefix="1">
      <alignment horizontal="center" vertical="center"/>
    </xf>
    <xf numFmtId="0" fontId="13" fillId="2" borderId="4" xfId="0" applyNumberFormat="1" applyFont="1" applyFill="1" applyBorder="1" applyAlignment="1" quotePrefix="1">
      <alignment horizontal="center" vertical="center"/>
    </xf>
    <xf numFmtId="49" fontId="13" fillId="2" borderId="4" xfId="0" applyNumberFormat="1" applyFont="1" applyFill="1" applyBorder="1" applyAlignment="1" quotePrefix="1">
      <alignment horizontal="center" vertical="center"/>
    </xf>
    <xf numFmtId="0" fontId="13" fillId="2" borderId="4" xfId="0" applyFont="1" applyFill="1" applyBorder="1" applyAlignment="1" quotePrefix="1">
      <alignment horizontal="center" vertical="center" wrapText="1"/>
    </xf>
    <xf numFmtId="0" fontId="7" fillId="2" borderId="4" xfId="0" applyFont="1" applyFill="1" applyBorder="1" applyAlignment="1" quotePrefix="1">
      <alignment horizontal="center" vertical="center"/>
    </xf>
    <xf numFmtId="0" fontId="12" fillId="2" borderId="4" xfId="0" applyNumberFormat="1" applyFont="1" applyFill="1" applyBorder="1" applyAlignment="1" quotePrefix="1">
      <alignment horizontal="center" vertical="center"/>
    </xf>
    <xf numFmtId="176" fontId="7" fillId="2" borderId="4" xfId="0" applyNumberFormat="1" applyFont="1" applyFill="1" applyBorder="1" applyAlignment="1" quotePrefix="1">
      <alignment horizontal="center" vertical="center"/>
    </xf>
    <xf numFmtId="0" fontId="7" fillId="2" borderId="4" xfId="0" applyNumberFormat="1" applyFont="1" applyFill="1" applyBorder="1" applyAlignment="1" quotePrefix="1">
      <alignment horizontal="center" vertical="center"/>
    </xf>
    <xf numFmtId="0" fontId="12" fillId="4" borderId="4"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常规 27" xfId="31"/>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205">
    <dxf>
      <numFmt numFmtId="177" formatCode="0.000_ "/>
    </dxf>
    <dxf>
      <numFmt numFmtId="176" formatCode="0.00_ "/>
    </dxf>
    <dxf>
      <numFmt numFmtId="177" formatCode="0.000_ "/>
    </dxf>
    <dxf>
      <numFmt numFmtId="176" formatCode="0.00_ "/>
    </dxf>
    <dxf>
      <numFmt numFmtId="181" formatCode="0.0_ "/>
    </dxf>
    <dxf>
      <numFmt numFmtId="176" formatCode="0.00_ "/>
    </dxf>
    <dxf>
      <numFmt numFmtId="176" formatCode="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border>
        <left style="thin">
          <color indexed="0"/>
        </left>
        <right style="thin">
          <color indexed="0"/>
        </right>
        <top style="thin">
          <color indexed="0"/>
        </top>
        <bottom style="thin">
          <color indexed="0"/>
        </bottom>
      </border>
    </dxf>
    <dxf/>
    <dxf>
      <numFmt numFmtId="177" formatCode="0.000_ "/>
    </dxf>
    <dxf>
      <numFmt numFmtId="177" formatCode="0.000_ "/>
    </dxf>
    <dxf>
      <numFmt numFmtId="176" formatCode="0.00_ "/>
    </dxf>
    <dxf>
      <numFmt numFmtId="176" formatCode="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9" formatCode="0.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border>
        <right/>
      </border>
    </dxf>
    <dxf>
      <border>
        <right/>
      </border>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alignment horizontal="center"/>
    </dxf>
    <dxf>
      <alignment horizontal="center"/>
    </dxf>
    <dxf>
      <alignment horizontal="center"/>
    </dxf>
    <dxf>
      <alignment horizontal="center"/>
    </dxf>
    <dxf>
      <numFmt numFmtId="179" formatCode="0.0000_ "/>
    </dxf>
    <dxf>
      <numFmt numFmtId="182" formatCode="0.00000_ "/>
    </dxf>
    <dxf>
      <numFmt numFmtId="183" formatCode="0.000000_ "/>
    </dxf>
    <dxf>
      <numFmt numFmtId="184" formatCode="0.00000_ "/>
    </dxf>
    <dxf>
      <numFmt numFmtId="179" formatCode="0.0000_ "/>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79" formatCode="0.0000_ "/>
    </dxf>
    <dxf>
      <numFmt numFmtId="177" formatCode="0.000_ "/>
    </dxf>
    <dxf>
      <numFmt numFmtId="176" formatCode="0.00_ "/>
    </dxf>
    <dxf>
      <fill>
        <patternFill patternType="solid">
          <bgColor rgb="FFFFFF00"/>
        </patternFill>
      </fill>
    </dxf>
    <dxf>
      <fill>
        <patternFill patternType="solid">
          <bgColor rgb="FFFFFF00"/>
        </patternFill>
      </fill>
    </dxf>
    <dxf>
      <border>
        <bottom/>
      </border>
    </dxf>
    <dxf>
      <border>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bottom/>
      </border>
    </dxf>
    <dxf>
      <border>
        <bottom/>
      </border>
    </dxf>
    <dxf>
      <border>
        <top style="thin">
          <color auto="1"/>
        </top>
        <bottom style="thin">
          <color auto="1"/>
        </bottom>
      </border>
    </dxf>
    <dxf>
      <border>
        <top style="thin">
          <color auto="1"/>
        </top>
        <bottom style="thin">
          <color auto="1"/>
        </bottom>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left style="thin">
          <color indexed="0"/>
        </left>
        <right style="thin">
          <color indexed="0"/>
        </right>
        <top style="thin">
          <color indexed="0"/>
        </top>
        <bottom style="thin">
          <color indexed="0"/>
        </bottom>
      </border>
    </dxf>
    <dxf/>
    <dxf>
      <numFmt numFmtId="177" formatCode="0.000_ "/>
    </dxf>
    <dxf>
      <numFmt numFmtId="176" formatCode="0.00_ "/>
    </dxf>
    <dxf>
      <alignment wrapText="1"/>
    </dxf>
    <dxf>
      <alignment wrapText="1"/>
    </dxf>
    <dxf>
      <alignment wrapText="1"/>
    </dxf>
    <dxf>
      <alignment wrapText="1"/>
    </dxf>
    <dxf>
      <alignment wrapText="1"/>
    </dxf>
    <dxf>
      <numFmt numFmtId="176" formatCode="0.00_ "/>
    </dxf>
    <dxf>
      <numFmt numFmtId="185" formatCode="0.0_ "/>
    </dxf>
    <dxf>
      <numFmt numFmtId="176" formatCode="0.00_ "/>
    </dxf>
    <dxf>
      <numFmt numFmtId="179" formatCode="0.0000_ "/>
    </dxf>
    <dxf>
      <numFmt numFmtId="179" formatCode="0.0000_ "/>
    </dxf>
    <dxf>
      <numFmt numFmtId="179" formatCode="0.0000_ "/>
    </dxf>
    <dxf>
      <numFmt numFmtId="179" formatCode="0.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colors>
    <mruColors>
      <color rgb="0000B0F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haredStrings" Target="sharedStrings.xml"/><Relationship Id="rId37" Type="http://schemas.openxmlformats.org/officeDocument/2006/relationships/styles" Target="styles.xml"/><Relationship Id="rId36" Type="http://schemas.openxmlformats.org/officeDocument/2006/relationships/theme" Target="theme/theme1.xml"/><Relationship Id="rId35" Type="http://schemas.openxmlformats.org/officeDocument/2006/relationships/externalLink" Target="externalLinks/externalLink3.xml"/><Relationship Id="rId34" Type="http://schemas.openxmlformats.org/officeDocument/2006/relationships/externalLink" Target="externalLinks/externalLink2.xml"/><Relationship Id="rId33" Type="http://schemas.openxmlformats.org/officeDocument/2006/relationships/externalLink" Target="externalLinks/externalLink1.xml"/><Relationship Id="rId32" Type="http://schemas.openxmlformats.org/officeDocument/2006/relationships/pivotCacheDefinition" Target="pivotCache/pivotCacheDefinition14.xml"/><Relationship Id="rId31" Type="http://schemas.openxmlformats.org/officeDocument/2006/relationships/pivotCacheDefinition" Target="pivotCache/pivotCacheDefinition13.xml"/><Relationship Id="rId30" Type="http://schemas.openxmlformats.org/officeDocument/2006/relationships/pivotCacheDefinition" Target="pivotCache/pivotCacheDefinition12.xml"/><Relationship Id="rId3" Type="http://schemas.openxmlformats.org/officeDocument/2006/relationships/worksheet" Target="worksheets/sheet3.xml"/><Relationship Id="rId29" Type="http://schemas.openxmlformats.org/officeDocument/2006/relationships/pivotCacheDefinition" Target="pivotCache/pivotCacheDefinition11.xml"/><Relationship Id="rId28" Type="http://schemas.openxmlformats.org/officeDocument/2006/relationships/pivotCacheDefinition" Target="pivotCache/pivotCacheDefinition10.xml"/><Relationship Id="rId27" Type="http://schemas.openxmlformats.org/officeDocument/2006/relationships/pivotCacheDefinition" Target="pivotCache/pivotCacheDefinition9.xml"/><Relationship Id="rId26" Type="http://schemas.openxmlformats.org/officeDocument/2006/relationships/pivotCacheDefinition" Target="pivotCache/pivotCacheDefinition8.xml"/><Relationship Id="rId25" Type="http://schemas.openxmlformats.org/officeDocument/2006/relationships/pivotCacheDefinition" Target="pivotCache/pivotCacheDefinition7.xml"/><Relationship Id="rId24" Type="http://schemas.openxmlformats.org/officeDocument/2006/relationships/pivotCacheDefinition" Target="pivotCache/pivotCacheDefinition6.xml"/><Relationship Id="rId23" Type="http://schemas.openxmlformats.org/officeDocument/2006/relationships/pivotCacheDefinition" Target="pivotCache/pivotCacheDefinition5.xml"/><Relationship Id="rId22" Type="http://schemas.openxmlformats.org/officeDocument/2006/relationships/pivotCacheDefinition" Target="pivotCache/pivotCacheDefinition4.xml"/><Relationship Id="rId21" Type="http://schemas.openxmlformats.org/officeDocument/2006/relationships/pivotCacheDefinition" Target="pivotCache/pivotCacheDefinition3.xml"/><Relationship Id="rId20" Type="http://schemas.openxmlformats.org/officeDocument/2006/relationships/pivotCacheDefinition" Target="pivotCache/pivotCacheDefinition2.xml"/><Relationship Id="rId2" Type="http://schemas.openxmlformats.org/officeDocument/2006/relationships/worksheet" Target="worksheets/sheet2.xml"/><Relationship Id="rId19" Type="http://schemas.openxmlformats.org/officeDocument/2006/relationships/pivotCacheDefinition" Target="pivotCache/pivotCacheDefinition1.xml"/><Relationship Id="rId18" Type="http://schemas.openxmlformats.org/officeDocument/2006/relationships/customXml" Target="../customXml/item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manualLayout>
          <c:layoutTarget val="inner"/>
          <c:xMode val="edge"/>
          <c:yMode val="edge"/>
          <c:x val="0.0402777777777778"/>
          <c:y val="0.176798143851508"/>
          <c:w val="0.938888888888889"/>
          <c:h val="0.711461716937355"/>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'费用汇总（用款申请）'!$B$2:$G$2</c:f>
              <c:strCache>
                <c:ptCount val="6"/>
                <c:pt idx="0">
                  <c:v>工伤</c:v>
                </c:pt>
                <c:pt idx="1">
                  <c:v>养老</c:v>
                </c:pt>
                <c:pt idx="2">
                  <c:v>医疗</c:v>
                </c:pt>
                <c:pt idx="3">
                  <c:v>大额医疗</c:v>
                </c:pt>
                <c:pt idx="4">
                  <c:v>失业</c:v>
                </c:pt>
                <c:pt idx="5">
                  <c:v>公积金</c:v>
                </c:pt>
              </c:strCache>
            </c:strRef>
          </c:cat>
          <c:val>
            <c:numRef>
              <c:f>'费用汇总（用款申请）'!$B$15:$G$15</c:f>
              <c:numCache>
                <c:formatCode>0.00_ </c:formatCode>
                <c:ptCount val="6"/>
                <c:pt idx="0">
                  <c:v>28508.229</c:v>
                </c:pt>
                <c:pt idx="1">
                  <c:v>352453.5304</c:v>
                </c:pt>
                <c:pt idx="2">
                  <c:v>250950.64</c:v>
                </c:pt>
                <c:pt idx="3">
                  <c:v>4428</c:v>
                </c:pt>
                <c:pt idx="4">
                  <c:v>15490.686</c:v>
                </c:pt>
                <c:pt idx="5">
                  <c:v>97375.8</c:v>
                </c:pt>
              </c:numCache>
            </c:numRef>
          </c:val>
        </c:ser>
        <c:dLbls>
          <c:showLegendKey val="0"/>
          <c:showVal val="1"/>
          <c:showCatName val="0"/>
          <c:showSerName val="0"/>
          <c:showPercent val="0"/>
          <c:showBubbleSize val="0"/>
        </c:dLbls>
        <c:gapWidth val="150"/>
        <c:overlap val="-25"/>
        <c:axId val="779410756"/>
        <c:axId val="766312905"/>
      </c:barChart>
      <c:catAx>
        <c:axId val="7794107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66312905"/>
        <c:crosses val="autoZero"/>
        <c:auto val="1"/>
        <c:lblAlgn val="ctr"/>
        <c:lblOffset val="100"/>
        <c:noMultiLvlLbl val="0"/>
      </c:catAx>
      <c:valAx>
        <c:axId val="766312905"/>
        <c:scaling>
          <c:orientation val="minMax"/>
        </c:scaling>
        <c:delete val="1"/>
        <c:axPos val="l"/>
        <c:numFmt formatCode="0.00_ "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794107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2" dx="16" fmlaLink="$A$15" fmlaRange="$A$3:$A$14" page="10"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22225</xdr:colOff>
      <xdr:row>1</xdr:row>
      <xdr:rowOff>8255</xdr:rowOff>
    </xdr:from>
    <xdr:to>
      <xdr:col>13</xdr:col>
      <xdr:colOff>469265</xdr:colOff>
      <xdr:row>14</xdr:row>
      <xdr:rowOff>20955</xdr:rowOff>
    </xdr:to>
    <xdr:grpSp>
      <xdr:nvGrpSpPr>
        <xdr:cNvPr id="3" name="组合 2"/>
        <xdr:cNvGrpSpPr/>
      </xdr:nvGrpSpPr>
      <xdr:grpSpPr>
        <a:xfrm>
          <a:off x="12357100" y="179705"/>
          <a:ext cx="3876040" cy="3505200"/>
          <a:chOff x="17015" y="325"/>
          <a:chExt cx="5370" cy="5438"/>
        </a:xfrm>
      </xdr:grpSpPr>
      <xdr:graphicFrame>
        <xdr:nvGraphicFramePr>
          <xdr:cNvPr id="2" name="图表 1"/>
          <xdr:cNvGraphicFramePr/>
        </xdr:nvGraphicFramePr>
        <xdr:xfrm>
          <a:off x="17015" y="325"/>
          <a:ext cx="5371" cy="5439"/>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xdr:nvSpPr>
              <xdr:cNvPr id="29697" name="Drop Down 1" hidden="1">
                <a:extLst>
                  <a:ext uri="{63B3BB69-23CF-44E3-9099-C40C66FF867C}">
                    <a14:compatExt spid="_x0000_s29697"/>
                  </a:ext>
                </a:extLst>
              </xdr:cNvPr>
              <xdr:cNvSpPr/>
            </xdr:nvSpPr>
            <xdr:spPr>
              <a:xfrm>
                <a:off x="18840" y="405"/>
                <a:ext cx="1787" cy="442"/>
              </a:xfrm>
              <a:prstGeom prst="rect">
                <a:avLst/>
              </a:prstGeom>
            </xdr:spPr>
          </xdr:sp>
        </mc:Choice>
        <mc:Fallback/>
      </mc:AlternateContent>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4;&#21496;\&#20445;&#38505;&#20844;&#31215;&#37329;\&#20809;&#21326;&#33635;&#26124;&#20445;&#38505;\2021&#24180;\2021&#24180;9&#26376;&#20445;&#38505;&#19979;&#36733;&#21517;&#21333;\&#20859;&#32769;&#20445;&#38505;&#32564;&#36153;&#26126;&#32454;.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279;&#32676;\2&#12289;&#20116;&#38505;&#19968;&#37329;\1&#12289;&#20809;&#21326;&#33635;&#26124;&#20445;&#38505;\2022&#24180;\&#31038;&#20445;&#24449;&#32564;&#31995;&#32479;&#21333;&#25454;&#65288;&#22791;&#26597;&#65289;\1&#12289;&#20859;&#32769;\12&#26376;\&#20154;&#21592;&#34917;&#32564;&#26126;&#32454;%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uQun\Desktop\&#20154;&#21592;&#27169;&#22359;&#37096;&#38376;&#24402;&#23646;&#26803;&#29702;20230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养老保险缴费明细"/>
      <sheetName val="9月"/>
      <sheetName val="1-9月补收"/>
      <sheetName val="Sheet3"/>
    </sheetNames>
    <sheetDataSet>
      <sheetData sheetId="0" refreshError="1"/>
      <sheetData sheetId="1" refreshError="1">
        <row r="1">
          <cell r="B1" t="str">
            <v>姓名</v>
          </cell>
          <cell r="C1" t="str">
            <v>结算期</v>
          </cell>
          <cell r="D1" t="str">
            <v>费款所属期</v>
          </cell>
          <cell r="E1" t="str">
            <v>险种类型</v>
          </cell>
          <cell r="F1" t="str">
            <v>缴费类型</v>
          </cell>
          <cell r="G1" t="str">
            <v>缴费基数</v>
          </cell>
          <cell r="H1" t="str">
            <v>应收金额</v>
          </cell>
          <cell r="I1" t="str">
            <v>其中个人缴费</v>
          </cell>
          <cell r="J1" t="str">
            <v>其中个人缴部分利息</v>
          </cell>
          <cell r="K1" t="str">
            <v>其中单位缴划账户</v>
          </cell>
          <cell r="L1" t="str">
            <v>其中单位缴划帐户部分利息</v>
          </cell>
          <cell r="M1" t="str">
            <v>其中单位缴统筹</v>
          </cell>
          <cell r="N1" t="str">
            <v>滞纳金</v>
          </cell>
          <cell r="O1" t="str">
            <v>缴费月数</v>
          </cell>
          <cell r="P1" t="str">
            <v>离退休状态</v>
          </cell>
        </row>
        <row r="2">
          <cell r="B2" t="str">
            <v>滕令驹</v>
          </cell>
          <cell r="C2" t="str">
            <v>202109</v>
          </cell>
          <cell r="D2" t="str">
            <v>202109</v>
          </cell>
          <cell r="E2" t="str">
            <v>企业养老保险</v>
          </cell>
          <cell r="F2" t="str">
            <v>正常应缴</v>
          </cell>
          <cell r="G2" t="str">
            <v>3245.4</v>
          </cell>
          <cell r="H2" t="str">
            <v>259.63</v>
          </cell>
          <cell r="I2" t="str">
            <v>259.63</v>
          </cell>
          <cell r="J2" t="str">
            <v>0</v>
          </cell>
          <cell r="K2" t="str">
            <v>0</v>
          </cell>
          <cell r="L2" t="str">
            <v>0</v>
          </cell>
          <cell r="M2" t="str">
            <v>0</v>
          </cell>
          <cell r="N2" t="str">
            <v>0</v>
          </cell>
          <cell r="O2" t="str">
            <v>1</v>
          </cell>
          <cell r="P2" t="str">
            <v>未退休</v>
          </cell>
          <cell r="Q2">
            <v>3245.4</v>
          </cell>
        </row>
        <row r="3">
          <cell r="B3" t="str">
            <v>翟广朋</v>
          </cell>
          <cell r="C3" t="str">
            <v>202109</v>
          </cell>
          <cell r="D3" t="str">
            <v>202109</v>
          </cell>
          <cell r="E3" t="str">
            <v>企业养老保险</v>
          </cell>
          <cell r="F3" t="str">
            <v>正常应缴</v>
          </cell>
          <cell r="G3" t="str">
            <v>3245.4</v>
          </cell>
          <cell r="H3" t="str">
            <v>259.63</v>
          </cell>
          <cell r="I3" t="str">
            <v>259.63</v>
          </cell>
          <cell r="J3" t="str">
            <v>0</v>
          </cell>
          <cell r="K3" t="str">
            <v>0</v>
          </cell>
          <cell r="L3" t="str">
            <v>0</v>
          </cell>
          <cell r="M3" t="str">
            <v>0</v>
          </cell>
          <cell r="N3" t="str">
            <v>0</v>
          </cell>
          <cell r="O3" t="str">
            <v>1</v>
          </cell>
          <cell r="P3" t="str">
            <v>未退休</v>
          </cell>
          <cell r="Q3">
            <v>3245.4</v>
          </cell>
        </row>
        <row r="4">
          <cell r="B4" t="str">
            <v>吕新辉</v>
          </cell>
          <cell r="C4" t="str">
            <v>202109</v>
          </cell>
          <cell r="D4" t="str">
            <v>202109</v>
          </cell>
          <cell r="E4" t="str">
            <v>企业养老保险</v>
          </cell>
          <cell r="F4" t="str">
            <v>正常应缴</v>
          </cell>
          <cell r="G4" t="str">
            <v>3245.4</v>
          </cell>
          <cell r="H4" t="str">
            <v>259.63</v>
          </cell>
          <cell r="I4" t="str">
            <v>259.63</v>
          </cell>
          <cell r="J4" t="str">
            <v>0</v>
          </cell>
          <cell r="K4" t="str">
            <v>0</v>
          </cell>
          <cell r="L4" t="str">
            <v>0</v>
          </cell>
          <cell r="M4" t="str">
            <v>0</v>
          </cell>
          <cell r="N4" t="str">
            <v>0</v>
          </cell>
          <cell r="O4" t="str">
            <v>1</v>
          </cell>
          <cell r="P4" t="str">
            <v>未退休</v>
          </cell>
          <cell r="Q4">
            <v>3245.4</v>
          </cell>
        </row>
        <row r="5">
          <cell r="B5" t="str">
            <v>赵真真</v>
          </cell>
          <cell r="C5" t="str">
            <v>202109</v>
          </cell>
          <cell r="D5" t="str">
            <v>202109</v>
          </cell>
          <cell r="E5" t="str">
            <v>企业养老保险</v>
          </cell>
          <cell r="F5" t="str">
            <v>正常应缴</v>
          </cell>
          <cell r="G5" t="str">
            <v>3245.4</v>
          </cell>
          <cell r="H5" t="str">
            <v>259.63</v>
          </cell>
          <cell r="I5" t="str">
            <v>259.63</v>
          </cell>
          <cell r="J5" t="str">
            <v>0</v>
          </cell>
          <cell r="K5" t="str">
            <v>0</v>
          </cell>
          <cell r="L5" t="str">
            <v>0</v>
          </cell>
          <cell r="M5" t="str">
            <v>0</v>
          </cell>
          <cell r="N5" t="str">
            <v>0</v>
          </cell>
          <cell r="O5" t="str">
            <v>1</v>
          </cell>
          <cell r="P5" t="str">
            <v>未退休</v>
          </cell>
          <cell r="Q5">
            <v>3245.4</v>
          </cell>
        </row>
        <row r="6">
          <cell r="B6" t="str">
            <v>刘宝洪</v>
          </cell>
          <cell r="C6" t="str">
            <v>202109</v>
          </cell>
          <cell r="D6" t="str">
            <v>202109</v>
          </cell>
          <cell r="E6" t="str">
            <v>企业养老保险</v>
          </cell>
          <cell r="F6" t="str">
            <v>正常应缴</v>
          </cell>
          <cell r="G6" t="str">
            <v>3245.4</v>
          </cell>
          <cell r="H6" t="str">
            <v>259.63</v>
          </cell>
          <cell r="I6" t="str">
            <v>259.63</v>
          </cell>
          <cell r="J6" t="str">
            <v>0</v>
          </cell>
          <cell r="K6" t="str">
            <v>0</v>
          </cell>
          <cell r="L6" t="str">
            <v>0</v>
          </cell>
          <cell r="M6" t="str">
            <v>0</v>
          </cell>
          <cell r="N6" t="str">
            <v>0</v>
          </cell>
          <cell r="O6" t="str">
            <v>1</v>
          </cell>
          <cell r="P6" t="str">
            <v>未退休</v>
          </cell>
          <cell r="Q6">
            <v>3245.4</v>
          </cell>
        </row>
        <row r="7">
          <cell r="B7" t="str">
            <v>赵学超</v>
          </cell>
          <cell r="C7" t="str">
            <v>202109</v>
          </cell>
          <cell r="D7" t="str">
            <v>202109</v>
          </cell>
          <cell r="E7" t="str">
            <v>企业养老保险</v>
          </cell>
          <cell r="F7" t="str">
            <v>正常应缴</v>
          </cell>
          <cell r="G7" t="str">
            <v>3245.4</v>
          </cell>
          <cell r="H7" t="str">
            <v>259.63</v>
          </cell>
          <cell r="I7" t="str">
            <v>259.63</v>
          </cell>
          <cell r="J7" t="str">
            <v>0</v>
          </cell>
          <cell r="K7" t="str">
            <v>0</v>
          </cell>
          <cell r="L7" t="str">
            <v>0</v>
          </cell>
          <cell r="M7" t="str">
            <v>0</v>
          </cell>
          <cell r="N7" t="str">
            <v>0</v>
          </cell>
          <cell r="O7" t="str">
            <v>1</v>
          </cell>
          <cell r="P7" t="str">
            <v>未退休</v>
          </cell>
          <cell r="Q7">
            <v>3245.4</v>
          </cell>
        </row>
        <row r="8">
          <cell r="B8" t="str">
            <v>姜桂梅</v>
          </cell>
          <cell r="C8" t="str">
            <v>202109</v>
          </cell>
          <cell r="D8" t="str">
            <v>202109</v>
          </cell>
          <cell r="E8" t="str">
            <v>企业养老保险</v>
          </cell>
          <cell r="F8" t="str">
            <v>正常应缴</v>
          </cell>
          <cell r="G8" t="str">
            <v>3245.4</v>
          </cell>
          <cell r="H8" t="str">
            <v>259.63</v>
          </cell>
          <cell r="I8" t="str">
            <v>259.63</v>
          </cell>
          <cell r="J8" t="str">
            <v>0</v>
          </cell>
          <cell r="K8" t="str">
            <v>0</v>
          </cell>
          <cell r="L8" t="str">
            <v>0</v>
          </cell>
          <cell r="M8" t="str">
            <v>0</v>
          </cell>
          <cell r="N8" t="str">
            <v>0</v>
          </cell>
          <cell r="O8" t="str">
            <v>1</v>
          </cell>
          <cell r="P8" t="str">
            <v>未退休</v>
          </cell>
          <cell r="Q8">
            <v>3245.4</v>
          </cell>
        </row>
        <row r="9">
          <cell r="B9" t="str">
            <v>王凤荣</v>
          </cell>
          <cell r="C9" t="str">
            <v>202109</v>
          </cell>
          <cell r="D9" t="str">
            <v>202109</v>
          </cell>
          <cell r="E9" t="str">
            <v>企业养老保险</v>
          </cell>
          <cell r="F9" t="str">
            <v>正常应缴</v>
          </cell>
          <cell r="G9" t="str">
            <v>3245.4</v>
          </cell>
          <cell r="H9" t="str">
            <v>259.63</v>
          </cell>
          <cell r="I9" t="str">
            <v>259.63</v>
          </cell>
          <cell r="J9" t="str">
            <v>0</v>
          </cell>
          <cell r="K9" t="str">
            <v>0</v>
          </cell>
          <cell r="L9" t="str">
            <v>0</v>
          </cell>
          <cell r="M9" t="str">
            <v>0</v>
          </cell>
          <cell r="N9" t="str">
            <v>0</v>
          </cell>
          <cell r="O9" t="str">
            <v>1</v>
          </cell>
          <cell r="P9" t="str">
            <v>未退休</v>
          </cell>
          <cell r="Q9">
            <v>3245.4</v>
          </cell>
        </row>
        <row r="10">
          <cell r="B10" t="str">
            <v>邓振明</v>
          </cell>
          <cell r="C10" t="str">
            <v>202109</v>
          </cell>
          <cell r="D10" t="str">
            <v>202109</v>
          </cell>
          <cell r="E10" t="str">
            <v>企业养老保险</v>
          </cell>
          <cell r="F10" t="str">
            <v>正常应缴</v>
          </cell>
          <cell r="G10" t="str">
            <v>3245.4</v>
          </cell>
          <cell r="H10" t="str">
            <v>259.63</v>
          </cell>
          <cell r="I10" t="str">
            <v>259.63</v>
          </cell>
          <cell r="J10" t="str">
            <v>0</v>
          </cell>
          <cell r="K10" t="str">
            <v>0</v>
          </cell>
          <cell r="L10" t="str">
            <v>0</v>
          </cell>
          <cell r="M10" t="str">
            <v>0</v>
          </cell>
          <cell r="N10" t="str">
            <v>0</v>
          </cell>
          <cell r="O10" t="str">
            <v>1</v>
          </cell>
          <cell r="P10" t="str">
            <v>未退休</v>
          </cell>
          <cell r="Q10">
            <v>3245.4</v>
          </cell>
        </row>
        <row r="11">
          <cell r="B11" t="str">
            <v>朱浚川</v>
          </cell>
          <cell r="C11" t="str">
            <v>202109</v>
          </cell>
          <cell r="D11" t="str">
            <v>202109</v>
          </cell>
          <cell r="E11" t="str">
            <v>企业养老保险</v>
          </cell>
          <cell r="F11" t="str">
            <v>正常应缴</v>
          </cell>
          <cell r="G11" t="str">
            <v>3245.4</v>
          </cell>
          <cell r="H11" t="str">
            <v>259.63</v>
          </cell>
          <cell r="I11" t="str">
            <v>259.63</v>
          </cell>
          <cell r="J11" t="str">
            <v>0</v>
          </cell>
          <cell r="K11" t="str">
            <v>0</v>
          </cell>
          <cell r="L11" t="str">
            <v>0</v>
          </cell>
          <cell r="M11" t="str">
            <v>0</v>
          </cell>
          <cell r="N11" t="str">
            <v>0</v>
          </cell>
          <cell r="O11" t="str">
            <v>1</v>
          </cell>
          <cell r="P11" t="str">
            <v>未退休</v>
          </cell>
          <cell r="Q11">
            <v>3245.4</v>
          </cell>
        </row>
        <row r="12">
          <cell r="B12" t="str">
            <v>胡建谱</v>
          </cell>
          <cell r="C12" t="str">
            <v>202109</v>
          </cell>
          <cell r="D12" t="str">
            <v>202109</v>
          </cell>
          <cell r="E12" t="str">
            <v>企业养老保险</v>
          </cell>
          <cell r="F12" t="str">
            <v>正常应缴</v>
          </cell>
          <cell r="G12" t="str">
            <v>3245.4</v>
          </cell>
          <cell r="H12" t="str">
            <v>259.63</v>
          </cell>
          <cell r="I12" t="str">
            <v>259.63</v>
          </cell>
          <cell r="J12" t="str">
            <v>0</v>
          </cell>
          <cell r="K12" t="str">
            <v>0</v>
          </cell>
          <cell r="L12" t="str">
            <v>0</v>
          </cell>
          <cell r="M12" t="str">
            <v>0</v>
          </cell>
          <cell r="N12" t="str">
            <v>0</v>
          </cell>
          <cell r="O12" t="str">
            <v>1</v>
          </cell>
          <cell r="P12" t="str">
            <v>未退休</v>
          </cell>
          <cell r="Q12">
            <v>3245.4</v>
          </cell>
        </row>
        <row r="13">
          <cell r="B13" t="str">
            <v>王长浩</v>
          </cell>
          <cell r="C13" t="str">
            <v>202109</v>
          </cell>
          <cell r="D13" t="str">
            <v>202109</v>
          </cell>
          <cell r="E13" t="str">
            <v>企业养老保险</v>
          </cell>
          <cell r="F13" t="str">
            <v>正常应缴</v>
          </cell>
          <cell r="G13" t="str">
            <v>3245.4</v>
          </cell>
          <cell r="H13" t="str">
            <v>259.63</v>
          </cell>
          <cell r="I13" t="str">
            <v>259.63</v>
          </cell>
          <cell r="J13" t="str">
            <v>0</v>
          </cell>
          <cell r="K13" t="str">
            <v>0</v>
          </cell>
          <cell r="L13" t="str">
            <v>0</v>
          </cell>
          <cell r="M13" t="str">
            <v>0</v>
          </cell>
          <cell r="N13" t="str">
            <v>0</v>
          </cell>
          <cell r="O13" t="str">
            <v>1</v>
          </cell>
          <cell r="P13" t="str">
            <v>未退休</v>
          </cell>
          <cell r="Q13">
            <v>3245.4</v>
          </cell>
        </row>
        <row r="14">
          <cell r="B14" t="str">
            <v>殷双花</v>
          </cell>
          <cell r="C14" t="str">
            <v>202109</v>
          </cell>
          <cell r="D14" t="str">
            <v>202109</v>
          </cell>
          <cell r="E14" t="str">
            <v>企业养老保险</v>
          </cell>
          <cell r="F14" t="str">
            <v>正常应缴</v>
          </cell>
          <cell r="G14" t="str">
            <v>3245.4</v>
          </cell>
          <cell r="H14" t="str">
            <v>259.63</v>
          </cell>
          <cell r="I14" t="str">
            <v>259.63</v>
          </cell>
          <cell r="J14" t="str">
            <v>0</v>
          </cell>
          <cell r="K14" t="str">
            <v>0</v>
          </cell>
          <cell r="L14" t="str">
            <v>0</v>
          </cell>
          <cell r="M14" t="str">
            <v>0</v>
          </cell>
          <cell r="N14" t="str">
            <v>0</v>
          </cell>
          <cell r="O14" t="str">
            <v>1</v>
          </cell>
          <cell r="P14" t="str">
            <v>未退休</v>
          </cell>
          <cell r="Q14">
            <v>3245.4</v>
          </cell>
        </row>
        <row r="15">
          <cell r="B15" t="str">
            <v>胡希港</v>
          </cell>
          <cell r="C15" t="str">
            <v>202109</v>
          </cell>
          <cell r="D15" t="str">
            <v>202109</v>
          </cell>
          <cell r="E15" t="str">
            <v>企业养老保险</v>
          </cell>
          <cell r="F15" t="str">
            <v>正常应缴</v>
          </cell>
          <cell r="G15" t="str">
            <v>3245.4</v>
          </cell>
          <cell r="H15" t="str">
            <v>259.63</v>
          </cell>
          <cell r="I15" t="str">
            <v>259.63</v>
          </cell>
          <cell r="J15" t="str">
            <v>0</v>
          </cell>
          <cell r="K15" t="str">
            <v>0</v>
          </cell>
          <cell r="L15" t="str">
            <v>0</v>
          </cell>
          <cell r="M15" t="str">
            <v>0</v>
          </cell>
          <cell r="N15" t="str">
            <v>0</v>
          </cell>
          <cell r="O15" t="str">
            <v>1</v>
          </cell>
          <cell r="P15" t="str">
            <v>未退休</v>
          </cell>
          <cell r="Q15">
            <v>3245.4</v>
          </cell>
        </row>
        <row r="16">
          <cell r="B16" t="str">
            <v>马亚青</v>
          </cell>
          <cell r="C16" t="str">
            <v>202109</v>
          </cell>
          <cell r="D16" t="str">
            <v>202109</v>
          </cell>
          <cell r="E16" t="str">
            <v>企业养老保险</v>
          </cell>
          <cell r="F16" t="str">
            <v>正常应缴</v>
          </cell>
          <cell r="G16" t="str">
            <v>3245.4</v>
          </cell>
          <cell r="H16" t="str">
            <v>259.63</v>
          </cell>
          <cell r="I16" t="str">
            <v>259.63</v>
          </cell>
          <cell r="J16" t="str">
            <v>0</v>
          </cell>
          <cell r="K16" t="str">
            <v>0</v>
          </cell>
          <cell r="L16" t="str">
            <v>0</v>
          </cell>
          <cell r="M16" t="str">
            <v>0</v>
          </cell>
          <cell r="N16" t="str">
            <v>0</v>
          </cell>
          <cell r="O16" t="str">
            <v>1</v>
          </cell>
          <cell r="P16" t="str">
            <v>未退休</v>
          </cell>
          <cell r="Q16">
            <v>3245.4</v>
          </cell>
        </row>
        <row r="17">
          <cell r="B17" t="str">
            <v>刘刚</v>
          </cell>
          <cell r="C17" t="str">
            <v>202109</v>
          </cell>
          <cell r="D17" t="str">
            <v>202109</v>
          </cell>
          <cell r="E17" t="str">
            <v>企业养老保险</v>
          </cell>
          <cell r="F17" t="str">
            <v>正常应缴</v>
          </cell>
          <cell r="G17" t="str">
            <v>3245.4</v>
          </cell>
          <cell r="H17" t="str">
            <v>259.63</v>
          </cell>
          <cell r="I17" t="str">
            <v>259.63</v>
          </cell>
          <cell r="J17" t="str">
            <v>0</v>
          </cell>
          <cell r="K17" t="str">
            <v>0</v>
          </cell>
          <cell r="L17" t="str">
            <v>0</v>
          </cell>
          <cell r="M17" t="str">
            <v>0</v>
          </cell>
          <cell r="N17" t="str">
            <v>0</v>
          </cell>
          <cell r="O17" t="str">
            <v>1</v>
          </cell>
          <cell r="P17" t="str">
            <v>未退休</v>
          </cell>
          <cell r="Q17">
            <v>3245.4</v>
          </cell>
        </row>
        <row r="18">
          <cell r="B18" t="str">
            <v>刘洪荣</v>
          </cell>
          <cell r="C18" t="str">
            <v>202109</v>
          </cell>
          <cell r="D18" t="str">
            <v>202109</v>
          </cell>
          <cell r="E18" t="str">
            <v>企业养老保险</v>
          </cell>
          <cell r="F18" t="str">
            <v>正常应缴</v>
          </cell>
          <cell r="G18" t="str">
            <v>3245.4</v>
          </cell>
          <cell r="H18" t="str">
            <v>259.63</v>
          </cell>
          <cell r="I18" t="str">
            <v>259.63</v>
          </cell>
          <cell r="J18" t="str">
            <v>0</v>
          </cell>
          <cell r="K18" t="str">
            <v>0</v>
          </cell>
          <cell r="L18" t="str">
            <v>0</v>
          </cell>
          <cell r="M18" t="str">
            <v>0</v>
          </cell>
          <cell r="N18" t="str">
            <v>0</v>
          </cell>
          <cell r="O18" t="str">
            <v>1</v>
          </cell>
          <cell r="P18" t="str">
            <v>未退休</v>
          </cell>
          <cell r="Q18">
            <v>3245.4</v>
          </cell>
        </row>
        <row r="19">
          <cell r="B19" t="str">
            <v>王培亮</v>
          </cell>
          <cell r="C19" t="str">
            <v>202109</v>
          </cell>
          <cell r="D19" t="str">
            <v>202109</v>
          </cell>
          <cell r="E19" t="str">
            <v>企业养老保险</v>
          </cell>
          <cell r="F19" t="str">
            <v>正常应缴</v>
          </cell>
          <cell r="G19" t="str">
            <v>3245.4</v>
          </cell>
          <cell r="H19" t="str">
            <v>259.63</v>
          </cell>
          <cell r="I19" t="str">
            <v>259.63</v>
          </cell>
          <cell r="J19" t="str">
            <v>0</v>
          </cell>
          <cell r="K19" t="str">
            <v>0</v>
          </cell>
          <cell r="L19" t="str">
            <v>0</v>
          </cell>
          <cell r="M19" t="str">
            <v>0</v>
          </cell>
          <cell r="N19" t="str">
            <v>0</v>
          </cell>
          <cell r="O19" t="str">
            <v>1</v>
          </cell>
          <cell r="P19" t="str">
            <v>未退休</v>
          </cell>
          <cell r="Q19">
            <v>3245.4</v>
          </cell>
        </row>
        <row r="20">
          <cell r="B20" t="str">
            <v>石岭金</v>
          </cell>
          <cell r="C20" t="str">
            <v>202109</v>
          </cell>
          <cell r="D20" t="str">
            <v>202109</v>
          </cell>
          <cell r="E20" t="str">
            <v>企业养老保险</v>
          </cell>
          <cell r="F20" t="str">
            <v>正常应缴</v>
          </cell>
          <cell r="G20" t="str">
            <v>3245.4</v>
          </cell>
          <cell r="H20" t="str">
            <v>259.63</v>
          </cell>
          <cell r="I20" t="str">
            <v>259.63</v>
          </cell>
          <cell r="J20" t="str">
            <v>0</v>
          </cell>
          <cell r="K20" t="str">
            <v>0</v>
          </cell>
          <cell r="L20" t="str">
            <v>0</v>
          </cell>
          <cell r="M20" t="str">
            <v>0</v>
          </cell>
          <cell r="N20" t="str">
            <v>0</v>
          </cell>
          <cell r="O20" t="str">
            <v>1</v>
          </cell>
          <cell r="P20" t="str">
            <v>未退休</v>
          </cell>
          <cell r="Q20">
            <v>3245.4</v>
          </cell>
        </row>
        <row r="21">
          <cell r="B21" t="str">
            <v>赵卫</v>
          </cell>
          <cell r="C21" t="str">
            <v>202109</v>
          </cell>
          <cell r="D21" t="str">
            <v>202109</v>
          </cell>
          <cell r="E21" t="str">
            <v>企业养老保险</v>
          </cell>
          <cell r="F21" t="str">
            <v>正常应缴</v>
          </cell>
          <cell r="G21" t="str">
            <v>3245.4</v>
          </cell>
          <cell r="H21" t="str">
            <v>259.63</v>
          </cell>
          <cell r="I21" t="str">
            <v>259.63</v>
          </cell>
          <cell r="J21" t="str">
            <v>0</v>
          </cell>
          <cell r="K21" t="str">
            <v>0</v>
          </cell>
          <cell r="L21" t="str">
            <v>0</v>
          </cell>
          <cell r="M21" t="str">
            <v>0</v>
          </cell>
          <cell r="N21" t="str">
            <v>0</v>
          </cell>
          <cell r="O21" t="str">
            <v>1</v>
          </cell>
          <cell r="P21" t="str">
            <v>未退休</v>
          </cell>
          <cell r="Q21">
            <v>3245.4</v>
          </cell>
        </row>
        <row r="22">
          <cell r="B22" t="str">
            <v>隋德松</v>
          </cell>
          <cell r="C22" t="str">
            <v>202109</v>
          </cell>
          <cell r="D22" t="str">
            <v>202109</v>
          </cell>
          <cell r="E22" t="str">
            <v>企业养老保险</v>
          </cell>
          <cell r="F22" t="str">
            <v>正常应缴</v>
          </cell>
          <cell r="G22" t="str">
            <v>3245.4</v>
          </cell>
          <cell r="H22" t="str">
            <v>259.63</v>
          </cell>
          <cell r="I22" t="str">
            <v>259.63</v>
          </cell>
          <cell r="J22" t="str">
            <v>0</v>
          </cell>
          <cell r="K22" t="str">
            <v>0</v>
          </cell>
          <cell r="L22" t="str">
            <v>0</v>
          </cell>
          <cell r="M22" t="str">
            <v>0</v>
          </cell>
          <cell r="N22" t="str">
            <v>0</v>
          </cell>
          <cell r="O22" t="str">
            <v>1</v>
          </cell>
          <cell r="P22" t="str">
            <v>未退休</v>
          </cell>
          <cell r="Q22">
            <v>3245.4</v>
          </cell>
        </row>
        <row r="23">
          <cell r="B23" t="str">
            <v>冉征会</v>
          </cell>
          <cell r="C23" t="str">
            <v>202109</v>
          </cell>
          <cell r="D23" t="str">
            <v>202109</v>
          </cell>
          <cell r="E23" t="str">
            <v>企业养老保险</v>
          </cell>
          <cell r="F23" t="str">
            <v>正常应缴</v>
          </cell>
          <cell r="G23" t="str">
            <v>3245.4</v>
          </cell>
          <cell r="H23" t="str">
            <v>259.63</v>
          </cell>
          <cell r="I23" t="str">
            <v>259.63</v>
          </cell>
          <cell r="J23" t="str">
            <v>0</v>
          </cell>
          <cell r="K23" t="str">
            <v>0</v>
          </cell>
          <cell r="L23" t="str">
            <v>0</v>
          </cell>
          <cell r="M23" t="str">
            <v>0</v>
          </cell>
          <cell r="N23" t="str">
            <v>0</v>
          </cell>
          <cell r="O23" t="str">
            <v>1</v>
          </cell>
          <cell r="P23" t="str">
            <v>未退休</v>
          </cell>
          <cell r="Q23">
            <v>3245.4</v>
          </cell>
        </row>
        <row r="24">
          <cell r="B24" t="str">
            <v>张明友</v>
          </cell>
          <cell r="C24" t="str">
            <v>202109</v>
          </cell>
          <cell r="D24" t="str">
            <v>202109</v>
          </cell>
          <cell r="E24" t="str">
            <v>企业养老保险</v>
          </cell>
          <cell r="F24" t="str">
            <v>正常应缴</v>
          </cell>
          <cell r="G24" t="str">
            <v>3245.4</v>
          </cell>
          <cell r="H24" t="str">
            <v>259.63</v>
          </cell>
          <cell r="I24" t="str">
            <v>259.63</v>
          </cell>
          <cell r="J24" t="str">
            <v>0</v>
          </cell>
          <cell r="K24" t="str">
            <v>0</v>
          </cell>
          <cell r="L24" t="str">
            <v>0</v>
          </cell>
          <cell r="M24" t="str">
            <v>0</v>
          </cell>
          <cell r="N24" t="str">
            <v>0</v>
          </cell>
          <cell r="O24" t="str">
            <v>1</v>
          </cell>
          <cell r="P24" t="str">
            <v>未退休</v>
          </cell>
          <cell r="Q24">
            <v>3245.4</v>
          </cell>
        </row>
        <row r="25">
          <cell r="B25" t="str">
            <v>邓竣译</v>
          </cell>
          <cell r="C25" t="str">
            <v>202109</v>
          </cell>
          <cell r="D25" t="str">
            <v>202109</v>
          </cell>
          <cell r="E25" t="str">
            <v>企业养老保险</v>
          </cell>
          <cell r="F25" t="str">
            <v>正常应缴</v>
          </cell>
          <cell r="G25" t="str">
            <v>3245.4</v>
          </cell>
          <cell r="H25" t="str">
            <v>259.63</v>
          </cell>
          <cell r="I25" t="str">
            <v>259.63</v>
          </cell>
          <cell r="J25" t="str">
            <v>0</v>
          </cell>
          <cell r="K25" t="str">
            <v>0</v>
          </cell>
          <cell r="L25" t="str">
            <v>0</v>
          </cell>
          <cell r="M25" t="str">
            <v>0</v>
          </cell>
          <cell r="N25" t="str">
            <v>0</v>
          </cell>
          <cell r="O25" t="str">
            <v>1</v>
          </cell>
          <cell r="P25" t="str">
            <v>未退休</v>
          </cell>
          <cell r="Q25">
            <v>3245.4</v>
          </cell>
        </row>
        <row r="26">
          <cell r="B26" t="str">
            <v>孙刚</v>
          </cell>
          <cell r="C26" t="str">
            <v>202109</v>
          </cell>
          <cell r="D26" t="str">
            <v>202109</v>
          </cell>
          <cell r="E26" t="str">
            <v>企业养老保险</v>
          </cell>
          <cell r="F26" t="str">
            <v>正常应缴</v>
          </cell>
          <cell r="G26" t="str">
            <v>3245.4</v>
          </cell>
          <cell r="H26" t="str">
            <v>259.63</v>
          </cell>
          <cell r="I26" t="str">
            <v>259.63</v>
          </cell>
          <cell r="J26" t="str">
            <v>0</v>
          </cell>
          <cell r="K26" t="str">
            <v>0</v>
          </cell>
          <cell r="L26" t="str">
            <v>0</v>
          </cell>
          <cell r="M26" t="str">
            <v>0</v>
          </cell>
          <cell r="N26" t="str">
            <v>0</v>
          </cell>
          <cell r="O26" t="str">
            <v>1</v>
          </cell>
          <cell r="P26" t="str">
            <v>未退休</v>
          </cell>
          <cell r="Q26">
            <v>3245.4</v>
          </cell>
        </row>
        <row r="27">
          <cell r="B27" t="str">
            <v>赵秋杰</v>
          </cell>
          <cell r="C27" t="str">
            <v>202109</v>
          </cell>
          <cell r="D27" t="str">
            <v>202109</v>
          </cell>
          <cell r="E27" t="str">
            <v>企业养老保险</v>
          </cell>
          <cell r="F27" t="str">
            <v>正常应缴</v>
          </cell>
          <cell r="G27" t="str">
            <v>3245.4</v>
          </cell>
          <cell r="H27" t="str">
            <v>259.63</v>
          </cell>
          <cell r="I27" t="str">
            <v>259.63</v>
          </cell>
          <cell r="J27" t="str">
            <v>0</v>
          </cell>
          <cell r="K27" t="str">
            <v>0</v>
          </cell>
          <cell r="L27" t="str">
            <v>0</v>
          </cell>
          <cell r="M27" t="str">
            <v>0</v>
          </cell>
          <cell r="N27" t="str">
            <v>0</v>
          </cell>
          <cell r="O27" t="str">
            <v>1</v>
          </cell>
          <cell r="P27" t="str">
            <v>未退休</v>
          </cell>
          <cell r="Q27">
            <v>3245.4</v>
          </cell>
        </row>
        <row r="28">
          <cell r="B28" t="str">
            <v>张宝龙</v>
          </cell>
          <cell r="C28" t="str">
            <v>202109</v>
          </cell>
          <cell r="D28" t="str">
            <v>202109</v>
          </cell>
          <cell r="E28" t="str">
            <v>企业养老保险</v>
          </cell>
          <cell r="F28" t="str">
            <v>正常应缴</v>
          </cell>
          <cell r="G28" t="str">
            <v>3245.4</v>
          </cell>
          <cell r="H28" t="str">
            <v>259.63</v>
          </cell>
          <cell r="I28" t="str">
            <v>259.63</v>
          </cell>
          <cell r="J28" t="str">
            <v>0</v>
          </cell>
          <cell r="K28" t="str">
            <v>0</v>
          </cell>
          <cell r="L28" t="str">
            <v>0</v>
          </cell>
          <cell r="M28" t="str">
            <v>0</v>
          </cell>
          <cell r="N28" t="str">
            <v>0</v>
          </cell>
          <cell r="O28" t="str">
            <v>1</v>
          </cell>
          <cell r="P28" t="str">
            <v>未退休</v>
          </cell>
          <cell r="Q28">
            <v>3245.4</v>
          </cell>
        </row>
        <row r="29">
          <cell r="B29" t="str">
            <v>王兴硕</v>
          </cell>
          <cell r="C29" t="str">
            <v>202109</v>
          </cell>
          <cell r="D29" t="str">
            <v>202109</v>
          </cell>
          <cell r="E29" t="str">
            <v>企业养老保险</v>
          </cell>
          <cell r="F29" t="str">
            <v>正常应缴</v>
          </cell>
          <cell r="G29" t="str">
            <v>3245.4</v>
          </cell>
          <cell r="H29" t="str">
            <v>259.63</v>
          </cell>
          <cell r="I29" t="str">
            <v>259.63</v>
          </cell>
          <cell r="J29" t="str">
            <v>0</v>
          </cell>
          <cell r="K29" t="str">
            <v>0</v>
          </cell>
          <cell r="L29" t="str">
            <v>0</v>
          </cell>
          <cell r="M29" t="str">
            <v>0</v>
          </cell>
          <cell r="N29" t="str">
            <v>0</v>
          </cell>
          <cell r="O29" t="str">
            <v>1</v>
          </cell>
          <cell r="P29" t="str">
            <v>未退休</v>
          </cell>
          <cell r="Q29">
            <v>3245.4</v>
          </cell>
        </row>
        <row r="30">
          <cell r="B30" t="str">
            <v>徐健</v>
          </cell>
          <cell r="C30" t="str">
            <v>202109</v>
          </cell>
          <cell r="D30" t="str">
            <v>202109</v>
          </cell>
          <cell r="E30" t="str">
            <v>企业养老保险</v>
          </cell>
          <cell r="F30" t="str">
            <v>正常应缴</v>
          </cell>
          <cell r="G30" t="str">
            <v>3245.4</v>
          </cell>
          <cell r="H30" t="str">
            <v>259.63</v>
          </cell>
          <cell r="I30" t="str">
            <v>259.63</v>
          </cell>
          <cell r="J30" t="str">
            <v>0</v>
          </cell>
          <cell r="K30" t="str">
            <v>0</v>
          </cell>
          <cell r="L30" t="str">
            <v>0</v>
          </cell>
          <cell r="M30" t="str">
            <v>0</v>
          </cell>
          <cell r="N30" t="str">
            <v>0</v>
          </cell>
          <cell r="O30" t="str">
            <v>1</v>
          </cell>
          <cell r="P30" t="str">
            <v>未退休</v>
          </cell>
          <cell r="Q30">
            <v>3245.4</v>
          </cell>
        </row>
        <row r="31">
          <cell r="B31" t="str">
            <v>张淑伟</v>
          </cell>
          <cell r="C31" t="str">
            <v>202109</v>
          </cell>
          <cell r="D31" t="str">
            <v>202109</v>
          </cell>
          <cell r="E31" t="str">
            <v>企业养老保险</v>
          </cell>
          <cell r="F31" t="str">
            <v>正常应缴</v>
          </cell>
          <cell r="G31" t="str">
            <v>3245.4</v>
          </cell>
          <cell r="H31" t="str">
            <v>259.63</v>
          </cell>
          <cell r="I31" t="str">
            <v>259.63</v>
          </cell>
          <cell r="J31" t="str">
            <v>0</v>
          </cell>
          <cell r="K31" t="str">
            <v>0</v>
          </cell>
          <cell r="L31" t="str">
            <v>0</v>
          </cell>
          <cell r="M31" t="str">
            <v>0</v>
          </cell>
          <cell r="N31" t="str">
            <v>0</v>
          </cell>
          <cell r="O31" t="str">
            <v>1</v>
          </cell>
          <cell r="P31" t="str">
            <v>未退休</v>
          </cell>
          <cell r="Q31">
            <v>3245.4</v>
          </cell>
        </row>
        <row r="32">
          <cell r="B32" t="str">
            <v>王庆骥</v>
          </cell>
          <cell r="C32" t="str">
            <v>202109</v>
          </cell>
          <cell r="D32" t="str">
            <v>202109</v>
          </cell>
          <cell r="E32" t="str">
            <v>企业养老保险</v>
          </cell>
          <cell r="F32" t="str">
            <v>正常应缴</v>
          </cell>
          <cell r="G32" t="str">
            <v>3245.4</v>
          </cell>
          <cell r="H32" t="str">
            <v>259.63</v>
          </cell>
          <cell r="I32" t="str">
            <v>259.63</v>
          </cell>
          <cell r="J32" t="str">
            <v>0</v>
          </cell>
          <cell r="K32" t="str">
            <v>0</v>
          </cell>
          <cell r="L32" t="str">
            <v>0</v>
          </cell>
          <cell r="M32" t="str">
            <v>0</v>
          </cell>
          <cell r="N32" t="str">
            <v>0</v>
          </cell>
          <cell r="O32" t="str">
            <v>1</v>
          </cell>
          <cell r="P32" t="str">
            <v>未退休</v>
          </cell>
          <cell r="Q32">
            <v>3245.4</v>
          </cell>
        </row>
        <row r="33">
          <cell r="B33" t="str">
            <v>胡中岭</v>
          </cell>
          <cell r="C33" t="str">
            <v>202109</v>
          </cell>
          <cell r="D33" t="str">
            <v>202109</v>
          </cell>
          <cell r="E33" t="str">
            <v>企业养老保险</v>
          </cell>
          <cell r="F33" t="str">
            <v>正常应缴</v>
          </cell>
          <cell r="G33" t="str">
            <v>3245.4</v>
          </cell>
          <cell r="H33" t="str">
            <v>259.63</v>
          </cell>
          <cell r="I33" t="str">
            <v>259.63</v>
          </cell>
          <cell r="J33" t="str">
            <v>0</v>
          </cell>
          <cell r="K33" t="str">
            <v>0</v>
          </cell>
          <cell r="L33" t="str">
            <v>0</v>
          </cell>
          <cell r="M33" t="str">
            <v>0</v>
          </cell>
          <cell r="N33" t="str">
            <v>0</v>
          </cell>
          <cell r="O33" t="str">
            <v>1</v>
          </cell>
          <cell r="P33" t="str">
            <v>未退休</v>
          </cell>
          <cell r="Q33">
            <v>3245.4</v>
          </cell>
        </row>
        <row r="34">
          <cell r="B34" t="str">
            <v>胡庆生</v>
          </cell>
          <cell r="C34" t="str">
            <v>202109</v>
          </cell>
          <cell r="D34" t="str">
            <v>202109</v>
          </cell>
          <cell r="E34" t="str">
            <v>企业养老保险</v>
          </cell>
          <cell r="F34" t="str">
            <v>正常应缴</v>
          </cell>
          <cell r="G34" t="str">
            <v>3245.4</v>
          </cell>
          <cell r="H34" t="str">
            <v>259.63</v>
          </cell>
          <cell r="I34" t="str">
            <v>259.63</v>
          </cell>
          <cell r="J34" t="str">
            <v>0</v>
          </cell>
          <cell r="K34" t="str">
            <v>0</v>
          </cell>
          <cell r="L34" t="str">
            <v>0</v>
          </cell>
          <cell r="M34" t="str">
            <v>0</v>
          </cell>
          <cell r="N34" t="str">
            <v>0</v>
          </cell>
          <cell r="O34" t="str">
            <v>1</v>
          </cell>
          <cell r="P34" t="str">
            <v>未退休</v>
          </cell>
          <cell r="Q34">
            <v>3245.4</v>
          </cell>
        </row>
        <row r="35">
          <cell r="B35" t="str">
            <v>刘宝臣</v>
          </cell>
          <cell r="C35" t="str">
            <v>202109</v>
          </cell>
          <cell r="D35" t="str">
            <v>202109</v>
          </cell>
          <cell r="E35" t="str">
            <v>企业养老保险</v>
          </cell>
          <cell r="F35" t="str">
            <v>正常应缴</v>
          </cell>
          <cell r="G35" t="str">
            <v>3245.4</v>
          </cell>
          <cell r="H35" t="str">
            <v>259.63</v>
          </cell>
          <cell r="I35" t="str">
            <v>259.63</v>
          </cell>
          <cell r="J35" t="str">
            <v>0</v>
          </cell>
          <cell r="K35" t="str">
            <v>0</v>
          </cell>
          <cell r="L35" t="str">
            <v>0</v>
          </cell>
          <cell r="M35" t="str">
            <v>0</v>
          </cell>
          <cell r="N35" t="str">
            <v>0</v>
          </cell>
          <cell r="O35" t="str">
            <v>1</v>
          </cell>
          <cell r="P35" t="str">
            <v>未退休</v>
          </cell>
          <cell r="Q35">
            <v>3245.4</v>
          </cell>
        </row>
        <row r="36">
          <cell r="B36" t="str">
            <v>王枫</v>
          </cell>
          <cell r="C36" t="str">
            <v>202109</v>
          </cell>
          <cell r="D36" t="str">
            <v>202109</v>
          </cell>
          <cell r="E36" t="str">
            <v>企业养老保险</v>
          </cell>
          <cell r="F36" t="str">
            <v>正常应缴</v>
          </cell>
          <cell r="G36" t="str">
            <v>3245.4</v>
          </cell>
          <cell r="H36" t="str">
            <v>259.63</v>
          </cell>
          <cell r="I36" t="str">
            <v>259.63</v>
          </cell>
          <cell r="J36" t="str">
            <v>0</v>
          </cell>
          <cell r="K36" t="str">
            <v>0</v>
          </cell>
          <cell r="L36" t="str">
            <v>0</v>
          </cell>
          <cell r="M36" t="str">
            <v>0</v>
          </cell>
          <cell r="N36" t="str">
            <v>0</v>
          </cell>
          <cell r="O36" t="str">
            <v>1</v>
          </cell>
          <cell r="P36" t="str">
            <v>未退休</v>
          </cell>
          <cell r="Q36">
            <v>3245.4</v>
          </cell>
        </row>
        <row r="37">
          <cell r="B37" t="str">
            <v>张强1</v>
          </cell>
          <cell r="C37" t="str">
            <v>202109</v>
          </cell>
          <cell r="D37" t="str">
            <v>202109</v>
          </cell>
          <cell r="E37" t="str">
            <v>企业养老保险</v>
          </cell>
          <cell r="F37" t="str">
            <v>正常应缴</v>
          </cell>
          <cell r="G37" t="str">
            <v>3342.69</v>
          </cell>
          <cell r="H37" t="str">
            <v>267.42</v>
          </cell>
          <cell r="I37" t="str">
            <v>267.42</v>
          </cell>
          <cell r="J37" t="str">
            <v>0</v>
          </cell>
          <cell r="K37" t="str">
            <v>0</v>
          </cell>
          <cell r="L37" t="str">
            <v>0</v>
          </cell>
          <cell r="M37" t="str">
            <v>0</v>
          </cell>
          <cell r="N37" t="str">
            <v>0</v>
          </cell>
          <cell r="O37" t="str">
            <v>1</v>
          </cell>
          <cell r="P37" t="str">
            <v>未退休</v>
          </cell>
          <cell r="Q37">
            <v>3342.69</v>
          </cell>
        </row>
        <row r="38">
          <cell r="B38" t="str">
            <v>阚兵兵</v>
          </cell>
          <cell r="C38" t="str">
            <v>202109</v>
          </cell>
          <cell r="D38" t="str">
            <v>202109</v>
          </cell>
          <cell r="E38" t="str">
            <v>企业养老保险</v>
          </cell>
          <cell r="F38" t="str">
            <v>正常应缴</v>
          </cell>
          <cell r="G38" t="str">
            <v>3245.4</v>
          </cell>
          <cell r="H38" t="str">
            <v>259.63</v>
          </cell>
          <cell r="I38" t="str">
            <v>259.63</v>
          </cell>
          <cell r="J38" t="str">
            <v>0</v>
          </cell>
          <cell r="K38" t="str">
            <v>0</v>
          </cell>
          <cell r="L38" t="str">
            <v>0</v>
          </cell>
          <cell r="M38" t="str">
            <v>0</v>
          </cell>
          <cell r="N38" t="str">
            <v>0</v>
          </cell>
          <cell r="O38" t="str">
            <v>1</v>
          </cell>
          <cell r="P38" t="str">
            <v>未退休</v>
          </cell>
          <cell r="Q38">
            <v>3245.4</v>
          </cell>
        </row>
        <row r="39">
          <cell r="B39" t="str">
            <v>王凯</v>
          </cell>
          <cell r="C39" t="str">
            <v>202109</v>
          </cell>
          <cell r="D39" t="str">
            <v>202109</v>
          </cell>
          <cell r="E39" t="str">
            <v>企业养老保险</v>
          </cell>
          <cell r="F39" t="str">
            <v>正常应缴</v>
          </cell>
          <cell r="G39" t="str">
            <v>3245.4</v>
          </cell>
          <cell r="H39" t="str">
            <v>259.63</v>
          </cell>
          <cell r="I39" t="str">
            <v>259.63</v>
          </cell>
          <cell r="J39" t="str">
            <v>0</v>
          </cell>
          <cell r="K39" t="str">
            <v>0</v>
          </cell>
          <cell r="L39" t="str">
            <v>0</v>
          </cell>
          <cell r="M39" t="str">
            <v>0</v>
          </cell>
          <cell r="N39" t="str">
            <v>0</v>
          </cell>
          <cell r="O39" t="str">
            <v>1</v>
          </cell>
          <cell r="P39" t="str">
            <v>未退休</v>
          </cell>
          <cell r="Q39">
            <v>3245.4</v>
          </cell>
        </row>
        <row r="40">
          <cell r="B40" t="str">
            <v>刘迎涛</v>
          </cell>
          <cell r="C40" t="str">
            <v>202109</v>
          </cell>
          <cell r="D40" t="str">
            <v>202109</v>
          </cell>
          <cell r="E40" t="str">
            <v>企业养老保险</v>
          </cell>
          <cell r="F40" t="str">
            <v>正常应缴</v>
          </cell>
          <cell r="G40" t="str">
            <v>3245.4</v>
          </cell>
          <cell r="H40" t="str">
            <v>259.63</v>
          </cell>
          <cell r="I40" t="str">
            <v>259.63</v>
          </cell>
          <cell r="J40" t="str">
            <v>0</v>
          </cell>
          <cell r="K40" t="str">
            <v>0</v>
          </cell>
          <cell r="L40" t="str">
            <v>0</v>
          </cell>
          <cell r="M40" t="str">
            <v>0</v>
          </cell>
          <cell r="N40" t="str">
            <v>0</v>
          </cell>
          <cell r="O40" t="str">
            <v>1</v>
          </cell>
          <cell r="P40" t="str">
            <v>未退休</v>
          </cell>
          <cell r="Q40">
            <v>3245.4</v>
          </cell>
        </row>
        <row r="41">
          <cell r="B41" t="str">
            <v>赵祥洲</v>
          </cell>
          <cell r="C41" t="str">
            <v>202109</v>
          </cell>
          <cell r="D41" t="str">
            <v>202109</v>
          </cell>
          <cell r="E41" t="str">
            <v>企业养老保险</v>
          </cell>
          <cell r="F41" t="str">
            <v>正常应缴</v>
          </cell>
          <cell r="G41" t="str">
            <v>3245.4</v>
          </cell>
          <cell r="H41" t="str">
            <v>259.63</v>
          </cell>
          <cell r="I41" t="str">
            <v>259.63</v>
          </cell>
          <cell r="J41" t="str">
            <v>0</v>
          </cell>
          <cell r="K41" t="str">
            <v>0</v>
          </cell>
          <cell r="L41" t="str">
            <v>0</v>
          </cell>
          <cell r="M41" t="str">
            <v>0</v>
          </cell>
          <cell r="N41" t="str">
            <v>0</v>
          </cell>
          <cell r="O41" t="str">
            <v>1</v>
          </cell>
          <cell r="P41" t="str">
            <v>未退休</v>
          </cell>
          <cell r="Q41">
            <v>3245.4</v>
          </cell>
        </row>
        <row r="42">
          <cell r="B42" t="str">
            <v>李洪秀</v>
          </cell>
          <cell r="C42" t="str">
            <v>202109</v>
          </cell>
          <cell r="D42" t="str">
            <v>202109</v>
          </cell>
          <cell r="E42" t="str">
            <v>企业养老保险</v>
          </cell>
          <cell r="F42" t="str">
            <v>正常应缴</v>
          </cell>
          <cell r="G42" t="str">
            <v>3245.4</v>
          </cell>
          <cell r="H42" t="str">
            <v>259.63</v>
          </cell>
          <cell r="I42" t="str">
            <v>259.63</v>
          </cell>
          <cell r="J42" t="str">
            <v>0</v>
          </cell>
          <cell r="K42" t="str">
            <v>0</v>
          </cell>
          <cell r="L42" t="str">
            <v>0</v>
          </cell>
          <cell r="M42" t="str">
            <v>0</v>
          </cell>
          <cell r="N42" t="str">
            <v>0</v>
          </cell>
          <cell r="O42" t="str">
            <v>1</v>
          </cell>
          <cell r="P42" t="str">
            <v>未退休</v>
          </cell>
          <cell r="Q42">
            <v>3245.4</v>
          </cell>
        </row>
        <row r="43">
          <cell r="B43" t="str">
            <v>赵化胜</v>
          </cell>
          <cell r="C43" t="str">
            <v>202109</v>
          </cell>
          <cell r="D43" t="str">
            <v>202109</v>
          </cell>
          <cell r="E43" t="str">
            <v>企业养老保险</v>
          </cell>
          <cell r="F43" t="str">
            <v>正常应缴</v>
          </cell>
          <cell r="G43" t="str">
            <v>3245.4</v>
          </cell>
          <cell r="H43" t="str">
            <v>259.63</v>
          </cell>
          <cell r="I43" t="str">
            <v>259.63</v>
          </cell>
          <cell r="J43" t="str">
            <v>0</v>
          </cell>
          <cell r="K43" t="str">
            <v>0</v>
          </cell>
          <cell r="L43" t="str">
            <v>0</v>
          </cell>
          <cell r="M43" t="str">
            <v>0</v>
          </cell>
          <cell r="N43" t="str">
            <v>0</v>
          </cell>
          <cell r="O43" t="str">
            <v>1</v>
          </cell>
          <cell r="P43" t="str">
            <v>未退休</v>
          </cell>
          <cell r="Q43">
            <v>3245.4</v>
          </cell>
        </row>
        <row r="44">
          <cell r="B44" t="str">
            <v>田高峰</v>
          </cell>
          <cell r="C44" t="str">
            <v>202109</v>
          </cell>
          <cell r="D44" t="str">
            <v>202109</v>
          </cell>
          <cell r="E44" t="str">
            <v>企业养老保险</v>
          </cell>
          <cell r="F44" t="str">
            <v>正常应缴</v>
          </cell>
          <cell r="G44" t="str">
            <v>3245.4</v>
          </cell>
          <cell r="H44" t="str">
            <v>259.63</v>
          </cell>
          <cell r="I44" t="str">
            <v>259.63</v>
          </cell>
          <cell r="J44" t="str">
            <v>0</v>
          </cell>
          <cell r="K44" t="str">
            <v>0</v>
          </cell>
          <cell r="L44" t="str">
            <v>0</v>
          </cell>
          <cell r="M44" t="str">
            <v>0</v>
          </cell>
          <cell r="N44" t="str">
            <v>0</v>
          </cell>
          <cell r="O44" t="str">
            <v>1</v>
          </cell>
          <cell r="P44" t="str">
            <v>未退休</v>
          </cell>
          <cell r="Q44">
            <v>3245.4</v>
          </cell>
        </row>
        <row r="45">
          <cell r="B45" t="str">
            <v>赵广超</v>
          </cell>
          <cell r="C45" t="str">
            <v>202109</v>
          </cell>
          <cell r="D45" t="str">
            <v>202109</v>
          </cell>
          <cell r="E45" t="str">
            <v>企业养老保险</v>
          </cell>
          <cell r="F45" t="str">
            <v>正常应缴</v>
          </cell>
          <cell r="G45" t="str">
            <v>3245.4</v>
          </cell>
          <cell r="H45" t="str">
            <v>259.63</v>
          </cell>
          <cell r="I45" t="str">
            <v>259.63</v>
          </cell>
          <cell r="J45" t="str">
            <v>0</v>
          </cell>
          <cell r="K45" t="str">
            <v>0</v>
          </cell>
          <cell r="L45" t="str">
            <v>0</v>
          </cell>
          <cell r="M45" t="str">
            <v>0</v>
          </cell>
          <cell r="N45" t="str">
            <v>0</v>
          </cell>
          <cell r="O45" t="str">
            <v>1</v>
          </cell>
          <cell r="P45" t="str">
            <v>未退休</v>
          </cell>
          <cell r="Q45">
            <v>3245.4</v>
          </cell>
        </row>
        <row r="46">
          <cell r="B46" t="str">
            <v>蔡永刚</v>
          </cell>
          <cell r="C46" t="str">
            <v>202109</v>
          </cell>
          <cell r="D46" t="str">
            <v>202109</v>
          </cell>
          <cell r="E46" t="str">
            <v>企业养老保险</v>
          </cell>
          <cell r="F46" t="str">
            <v>正常应缴</v>
          </cell>
          <cell r="G46" t="str">
            <v>3245.4</v>
          </cell>
          <cell r="H46" t="str">
            <v>259.63</v>
          </cell>
          <cell r="I46" t="str">
            <v>259.63</v>
          </cell>
          <cell r="J46" t="str">
            <v>0</v>
          </cell>
          <cell r="K46" t="str">
            <v>0</v>
          </cell>
          <cell r="L46" t="str">
            <v>0</v>
          </cell>
          <cell r="M46" t="str">
            <v>0</v>
          </cell>
          <cell r="N46" t="str">
            <v>0</v>
          </cell>
          <cell r="O46" t="str">
            <v>1</v>
          </cell>
          <cell r="P46" t="str">
            <v>未退休</v>
          </cell>
          <cell r="Q46">
            <v>3245.4</v>
          </cell>
        </row>
        <row r="47">
          <cell r="B47" t="str">
            <v>王朋</v>
          </cell>
          <cell r="C47" t="str">
            <v>202109</v>
          </cell>
          <cell r="D47" t="str">
            <v>202109</v>
          </cell>
          <cell r="E47" t="str">
            <v>企业养老保险</v>
          </cell>
          <cell r="F47" t="str">
            <v>正常应缴</v>
          </cell>
          <cell r="G47" t="str">
            <v>3245.4</v>
          </cell>
          <cell r="H47" t="str">
            <v>259.63</v>
          </cell>
          <cell r="I47" t="str">
            <v>259.63</v>
          </cell>
          <cell r="J47" t="str">
            <v>0</v>
          </cell>
          <cell r="K47" t="str">
            <v>0</v>
          </cell>
          <cell r="L47" t="str">
            <v>0</v>
          </cell>
          <cell r="M47" t="str">
            <v>0</v>
          </cell>
          <cell r="N47" t="str">
            <v>0</v>
          </cell>
          <cell r="O47" t="str">
            <v>1</v>
          </cell>
          <cell r="P47" t="str">
            <v>未退休</v>
          </cell>
          <cell r="Q47">
            <v>3245.4</v>
          </cell>
        </row>
        <row r="48">
          <cell r="B48" t="str">
            <v>李金彪</v>
          </cell>
          <cell r="C48" t="str">
            <v>202109</v>
          </cell>
          <cell r="D48" t="str">
            <v>202109</v>
          </cell>
          <cell r="E48" t="str">
            <v>企业养老保险</v>
          </cell>
          <cell r="F48" t="str">
            <v>正常应缴</v>
          </cell>
          <cell r="G48" t="str">
            <v>3245.4</v>
          </cell>
          <cell r="H48" t="str">
            <v>259.63</v>
          </cell>
          <cell r="I48" t="str">
            <v>259.63</v>
          </cell>
          <cell r="J48" t="str">
            <v>0</v>
          </cell>
          <cell r="K48" t="str">
            <v>0</v>
          </cell>
          <cell r="L48" t="str">
            <v>0</v>
          </cell>
          <cell r="M48" t="str">
            <v>0</v>
          </cell>
          <cell r="N48" t="str">
            <v>0</v>
          </cell>
          <cell r="O48" t="str">
            <v>1</v>
          </cell>
          <cell r="P48" t="str">
            <v>未退休</v>
          </cell>
          <cell r="Q48">
            <v>3245.4</v>
          </cell>
        </row>
        <row r="49">
          <cell r="B49" t="str">
            <v>刘元元</v>
          </cell>
          <cell r="C49" t="str">
            <v>202109</v>
          </cell>
          <cell r="D49" t="str">
            <v>202109</v>
          </cell>
          <cell r="E49" t="str">
            <v>企业养老保险</v>
          </cell>
          <cell r="F49" t="str">
            <v>正常应缴</v>
          </cell>
          <cell r="G49" t="str">
            <v>3245.4</v>
          </cell>
          <cell r="H49" t="str">
            <v>259.63</v>
          </cell>
          <cell r="I49" t="str">
            <v>259.63</v>
          </cell>
          <cell r="J49" t="str">
            <v>0</v>
          </cell>
          <cell r="K49" t="str">
            <v>0</v>
          </cell>
          <cell r="L49" t="str">
            <v>0</v>
          </cell>
          <cell r="M49" t="str">
            <v>0</v>
          </cell>
          <cell r="N49" t="str">
            <v>0</v>
          </cell>
          <cell r="O49" t="str">
            <v>1</v>
          </cell>
          <cell r="P49" t="str">
            <v>未退休</v>
          </cell>
          <cell r="Q49">
            <v>3245.4</v>
          </cell>
        </row>
        <row r="50">
          <cell r="B50" t="str">
            <v>王国防</v>
          </cell>
          <cell r="C50" t="str">
            <v>202109</v>
          </cell>
          <cell r="D50" t="str">
            <v>202109</v>
          </cell>
          <cell r="E50" t="str">
            <v>企业养老保险</v>
          </cell>
          <cell r="F50" t="str">
            <v>正常应缴</v>
          </cell>
          <cell r="G50" t="str">
            <v>3245.4</v>
          </cell>
          <cell r="H50" t="str">
            <v>259.63</v>
          </cell>
          <cell r="I50" t="str">
            <v>259.63</v>
          </cell>
          <cell r="J50" t="str">
            <v>0</v>
          </cell>
          <cell r="K50" t="str">
            <v>0</v>
          </cell>
          <cell r="L50" t="str">
            <v>0</v>
          </cell>
          <cell r="M50" t="str">
            <v>0</v>
          </cell>
          <cell r="N50" t="str">
            <v>0</v>
          </cell>
          <cell r="O50" t="str">
            <v>1</v>
          </cell>
          <cell r="P50" t="str">
            <v>未退休</v>
          </cell>
          <cell r="Q50">
            <v>3245.4</v>
          </cell>
        </row>
        <row r="51">
          <cell r="B51" t="str">
            <v>刘建轮</v>
          </cell>
          <cell r="C51" t="str">
            <v>202109</v>
          </cell>
          <cell r="D51" t="str">
            <v>202109</v>
          </cell>
          <cell r="E51" t="str">
            <v>企业养老保险</v>
          </cell>
          <cell r="F51" t="str">
            <v>正常应缴</v>
          </cell>
          <cell r="G51" t="str">
            <v>3245.4</v>
          </cell>
          <cell r="H51" t="str">
            <v>259.63</v>
          </cell>
          <cell r="I51" t="str">
            <v>259.63</v>
          </cell>
          <cell r="J51" t="str">
            <v>0</v>
          </cell>
          <cell r="K51" t="str">
            <v>0</v>
          </cell>
          <cell r="L51" t="str">
            <v>0</v>
          </cell>
          <cell r="M51" t="str">
            <v>0</v>
          </cell>
          <cell r="N51" t="str">
            <v>0</v>
          </cell>
          <cell r="O51" t="str">
            <v>1</v>
          </cell>
          <cell r="P51" t="str">
            <v>未退休</v>
          </cell>
          <cell r="Q51">
            <v>3245.4</v>
          </cell>
        </row>
        <row r="52">
          <cell r="B52" t="str">
            <v>刘强</v>
          </cell>
          <cell r="C52" t="str">
            <v>202109</v>
          </cell>
          <cell r="D52" t="str">
            <v>202109</v>
          </cell>
          <cell r="E52" t="str">
            <v>企业养老保险</v>
          </cell>
          <cell r="F52" t="str">
            <v>正常应缴</v>
          </cell>
          <cell r="G52" t="str">
            <v>3245.4</v>
          </cell>
          <cell r="H52" t="str">
            <v>259.63</v>
          </cell>
          <cell r="I52" t="str">
            <v>259.63</v>
          </cell>
          <cell r="J52" t="str">
            <v>0</v>
          </cell>
          <cell r="K52" t="str">
            <v>0</v>
          </cell>
          <cell r="L52" t="str">
            <v>0</v>
          </cell>
          <cell r="M52" t="str">
            <v>0</v>
          </cell>
          <cell r="N52" t="str">
            <v>0</v>
          </cell>
          <cell r="O52" t="str">
            <v>1</v>
          </cell>
          <cell r="P52" t="str">
            <v>未退休</v>
          </cell>
          <cell r="Q52">
            <v>3245.4</v>
          </cell>
        </row>
        <row r="53">
          <cell r="B53" t="str">
            <v>付智辉</v>
          </cell>
          <cell r="C53" t="str">
            <v>202109</v>
          </cell>
          <cell r="D53" t="str">
            <v>202109</v>
          </cell>
          <cell r="E53" t="str">
            <v>企业养老保险</v>
          </cell>
          <cell r="F53" t="str">
            <v>正常应缴</v>
          </cell>
          <cell r="G53" t="str">
            <v>3245.4</v>
          </cell>
          <cell r="H53" t="str">
            <v>259.63</v>
          </cell>
          <cell r="I53" t="str">
            <v>259.63</v>
          </cell>
          <cell r="J53" t="str">
            <v>0</v>
          </cell>
          <cell r="K53" t="str">
            <v>0</v>
          </cell>
          <cell r="L53" t="str">
            <v>0</v>
          </cell>
          <cell r="M53" t="str">
            <v>0</v>
          </cell>
          <cell r="N53" t="str">
            <v>0</v>
          </cell>
          <cell r="O53" t="str">
            <v>1</v>
          </cell>
          <cell r="P53" t="str">
            <v>未退休</v>
          </cell>
          <cell r="Q53">
            <v>3245.4</v>
          </cell>
        </row>
        <row r="54">
          <cell r="B54" t="str">
            <v>刘路路</v>
          </cell>
          <cell r="C54" t="str">
            <v>202109</v>
          </cell>
          <cell r="D54" t="str">
            <v>202109</v>
          </cell>
          <cell r="E54" t="str">
            <v>企业养老保险</v>
          </cell>
          <cell r="F54" t="str">
            <v>正常应缴</v>
          </cell>
          <cell r="G54" t="str">
            <v>3245.4</v>
          </cell>
          <cell r="H54" t="str">
            <v>259.63</v>
          </cell>
          <cell r="I54" t="str">
            <v>259.63</v>
          </cell>
          <cell r="J54" t="str">
            <v>0</v>
          </cell>
          <cell r="K54" t="str">
            <v>0</v>
          </cell>
          <cell r="L54" t="str">
            <v>0</v>
          </cell>
          <cell r="M54" t="str">
            <v>0</v>
          </cell>
          <cell r="N54" t="str">
            <v>0</v>
          </cell>
          <cell r="O54" t="str">
            <v>1</v>
          </cell>
          <cell r="P54" t="str">
            <v>未退休</v>
          </cell>
          <cell r="Q54">
            <v>3245.4</v>
          </cell>
        </row>
        <row r="55">
          <cell r="B55" t="str">
            <v>赵金旺</v>
          </cell>
          <cell r="C55" t="str">
            <v>202109</v>
          </cell>
          <cell r="D55" t="str">
            <v>202109</v>
          </cell>
          <cell r="E55" t="str">
            <v>企业养老保险</v>
          </cell>
          <cell r="F55" t="str">
            <v>正常应缴</v>
          </cell>
          <cell r="G55" t="str">
            <v>3245.4</v>
          </cell>
          <cell r="H55" t="str">
            <v>259.63</v>
          </cell>
          <cell r="I55" t="str">
            <v>259.63</v>
          </cell>
          <cell r="J55" t="str">
            <v>0</v>
          </cell>
          <cell r="K55" t="str">
            <v>0</v>
          </cell>
          <cell r="L55" t="str">
            <v>0</v>
          </cell>
          <cell r="M55" t="str">
            <v>0</v>
          </cell>
          <cell r="N55" t="str">
            <v>0</v>
          </cell>
          <cell r="O55" t="str">
            <v>1</v>
          </cell>
          <cell r="P55" t="str">
            <v>未退休</v>
          </cell>
          <cell r="Q55">
            <v>3245.4</v>
          </cell>
        </row>
        <row r="56">
          <cell r="B56" t="str">
            <v>刘振</v>
          </cell>
          <cell r="C56" t="str">
            <v>202109</v>
          </cell>
          <cell r="D56" t="str">
            <v>202109</v>
          </cell>
          <cell r="E56" t="str">
            <v>企业养老保险</v>
          </cell>
          <cell r="F56" t="str">
            <v>正常应缴</v>
          </cell>
          <cell r="G56" t="str">
            <v>3820</v>
          </cell>
          <cell r="H56" t="str">
            <v>305.6</v>
          </cell>
          <cell r="I56" t="str">
            <v>305.6</v>
          </cell>
          <cell r="J56" t="str">
            <v>0</v>
          </cell>
          <cell r="K56" t="str">
            <v>0</v>
          </cell>
          <cell r="L56" t="str">
            <v>0</v>
          </cell>
          <cell r="M56" t="str">
            <v>0</v>
          </cell>
          <cell r="N56" t="str">
            <v>0</v>
          </cell>
          <cell r="O56" t="str">
            <v>1</v>
          </cell>
          <cell r="P56" t="str">
            <v>未退休</v>
          </cell>
          <cell r="Q56">
            <v>3820</v>
          </cell>
        </row>
        <row r="57">
          <cell r="B57" t="str">
            <v>王世聪</v>
          </cell>
          <cell r="C57" t="str">
            <v>202109</v>
          </cell>
          <cell r="D57" t="str">
            <v>202109</v>
          </cell>
          <cell r="E57" t="str">
            <v>企业养老保险</v>
          </cell>
          <cell r="F57" t="str">
            <v>正常应缴</v>
          </cell>
          <cell r="G57" t="str">
            <v>3245.4</v>
          </cell>
          <cell r="H57" t="str">
            <v>259.63</v>
          </cell>
          <cell r="I57" t="str">
            <v>259.63</v>
          </cell>
          <cell r="J57" t="str">
            <v>0</v>
          </cell>
          <cell r="K57" t="str">
            <v>0</v>
          </cell>
          <cell r="L57" t="str">
            <v>0</v>
          </cell>
          <cell r="M57" t="str">
            <v>0</v>
          </cell>
          <cell r="N57" t="str">
            <v>0</v>
          </cell>
          <cell r="O57" t="str">
            <v>1</v>
          </cell>
          <cell r="P57" t="str">
            <v>未退休</v>
          </cell>
          <cell r="Q57">
            <v>3245.4</v>
          </cell>
        </row>
        <row r="58">
          <cell r="B58" t="str">
            <v>宋忠奎</v>
          </cell>
          <cell r="C58" t="str">
            <v>202109</v>
          </cell>
          <cell r="D58" t="str">
            <v>202109</v>
          </cell>
          <cell r="E58" t="str">
            <v>企业养老保险</v>
          </cell>
          <cell r="F58" t="str">
            <v>正常应缴</v>
          </cell>
          <cell r="G58" t="str">
            <v>3245.4</v>
          </cell>
          <cell r="H58" t="str">
            <v>259.63</v>
          </cell>
          <cell r="I58" t="str">
            <v>259.63</v>
          </cell>
          <cell r="J58" t="str">
            <v>0</v>
          </cell>
          <cell r="K58" t="str">
            <v>0</v>
          </cell>
          <cell r="L58" t="str">
            <v>0</v>
          </cell>
          <cell r="M58" t="str">
            <v>0</v>
          </cell>
          <cell r="N58" t="str">
            <v>0</v>
          </cell>
          <cell r="O58" t="str">
            <v>1</v>
          </cell>
          <cell r="P58" t="str">
            <v>未退休</v>
          </cell>
          <cell r="Q58">
            <v>3245.4</v>
          </cell>
        </row>
        <row r="59">
          <cell r="B59" t="str">
            <v>张爽</v>
          </cell>
          <cell r="C59" t="str">
            <v>202109</v>
          </cell>
          <cell r="D59" t="str">
            <v>202109</v>
          </cell>
          <cell r="E59" t="str">
            <v>企业养老保险</v>
          </cell>
          <cell r="F59" t="str">
            <v>正常应缴</v>
          </cell>
          <cell r="G59" t="str">
            <v>3245.4</v>
          </cell>
          <cell r="H59" t="str">
            <v>259.63</v>
          </cell>
          <cell r="I59" t="str">
            <v>259.63</v>
          </cell>
          <cell r="J59" t="str">
            <v>0</v>
          </cell>
          <cell r="K59" t="str">
            <v>0</v>
          </cell>
          <cell r="L59" t="str">
            <v>0</v>
          </cell>
          <cell r="M59" t="str">
            <v>0</v>
          </cell>
          <cell r="N59" t="str">
            <v>0</v>
          </cell>
          <cell r="O59" t="str">
            <v>1</v>
          </cell>
          <cell r="P59" t="str">
            <v>未退休</v>
          </cell>
          <cell r="Q59">
            <v>3245.4</v>
          </cell>
        </row>
        <row r="60">
          <cell r="B60" t="str">
            <v>曹肖桐</v>
          </cell>
          <cell r="C60" t="str">
            <v>202109</v>
          </cell>
          <cell r="D60" t="str">
            <v>202109</v>
          </cell>
          <cell r="E60" t="str">
            <v>企业养老保险</v>
          </cell>
          <cell r="F60" t="str">
            <v>正常应缴</v>
          </cell>
          <cell r="G60" t="str">
            <v>3245.4</v>
          </cell>
          <cell r="H60" t="str">
            <v>259.63</v>
          </cell>
          <cell r="I60" t="str">
            <v>259.63</v>
          </cell>
          <cell r="J60" t="str">
            <v>0</v>
          </cell>
          <cell r="K60" t="str">
            <v>0</v>
          </cell>
          <cell r="L60" t="str">
            <v>0</v>
          </cell>
          <cell r="M60" t="str">
            <v>0</v>
          </cell>
          <cell r="N60" t="str">
            <v>0</v>
          </cell>
          <cell r="O60" t="str">
            <v>1</v>
          </cell>
          <cell r="P60" t="str">
            <v>未退休</v>
          </cell>
          <cell r="Q60">
            <v>3245.4</v>
          </cell>
        </row>
        <row r="61">
          <cell r="B61" t="str">
            <v>张婷婷</v>
          </cell>
          <cell r="C61" t="str">
            <v>202109</v>
          </cell>
          <cell r="D61" t="str">
            <v>202109</v>
          </cell>
          <cell r="E61" t="str">
            <v>企业养老保险</v>
          </cell>
          <cell r="F61" t="str">
            <v>正常应缴</v>
          </cell>
          <cell r="G61" t="str">
            <v>3245.4</v>
          </cell>
          <cell r="H61" t="str">
            <v>259.63</v>
          </cell>
          <cell r="I61" t="str">
            <v>259.63</v>
          </cell>
          <cell r="J61" t="str">
            <v>0</v>
          </cell>
          <cell r="K61" t="str">
            <v>0</v>
          </cell>
          <cell r="L61" t="str">
            <v>0</v>
          </cell>
          <cell r="M61" t="str">
            <v>0</v>
          </cell>
          <cell r="N61" t="str">
            <v>0</v>
          </cell>
          <cell r="O61" t="str">
            <v>1</v>
          </cell>
          <cell r="P61" t="str">
            <v>未退休</v>
          </cell>
          <cell r="Q61">
            <v>3245.4</v>
          </cell>
        </row>
        <row r="62">
          <cell r="B62" t="str">
            <v>刘瑜</v>
          </cell>
          <cell r="C62" t="str">
            <v>202109</v>
          </cell>
          <cell r="D62" t="str">
            <v>202109</v>
          </cell>
          <cell r="E62" t="str">
            <v>企业养老保险</v>
          </cell>
          <cell r="F62" t="str">
            <v>正常应缴</v>
          </cell>
          <cell r="G62" t="str">
            <v>3245.4</v>
          </cell>
          <cell r="H62" t="str">
            <v>259.63</v>
          </cell>
          <cell r="I62" t="str">
            <v>259.63</v>
          </cell>
          <cell r="J62" t="str">
            <v>0</v>
          </cell>
          <cell r="K62" t="str">
            <v>0</v>
          </cell>
          <cell r="L62" t="str">
            <v>0</v>
          </cell>
          <cell r="M62" t="str">
            <v>0</v>
          </cell>
          <cell r="N62" t="str">
            <v>0</v>
          </cell>
          <cell r="O62" t="str">
            <v>1</v>
          </cell>
          <cell r="P62" t="str">
            <v>未退休</v>
          </cell>
          <cell r="Q62">
            <v>3245.4</v>
          </cell>
        </row>
        <row r="63">
          <cell r="B63" t="str">
            <v>赵彩霞</v>
          </cell>
          <cell r="C63" t="str">
            <v>202109</v>
          </cell>
          <cell r="D63" t="str">
            <v>202109</v>
          </cell>
          <cell r="E63" t="str">
            <v>企业养老保险</v>
          </cell>
          <cell r="F63" t="str">
            <v>正常应缴</v>
          </cell>
          <cell r="G63" t="str">
            <v>3245.4</v>
          </cell>
          <cell r="H63" t="str">
            <v>259.63</v>
          </cell>
          <cell r="I63" t="str">
            <v>259.63</v>
          </cell>
          <cell r="J63" t="str">
            <v>0</v>
          </cell>
          <cell r="K63" t="str">
            <v>0</v>
          </cell>
          <cell r="L63" t="str">
            <v>0</v>
          </cell>
          <cell r="M63" t="str">
            <v>0</v>
          </cell>
          <cell r="N63" t="str">
            <v>0</v>
          </cell>
          <cell r="O63" t="str">
            <v>1</v>
          </cell>
          <cell r="P63" t="str">
            <v>未退休</v>
          </cell>
          <cell r="Q63">
            <v>3245.4</v>
          </cell>
        </row>
        <row r="64">
          <cell r="B64" t="str">
            <v>张学建</v>
          </cell>
          <cell r="C64" t="str">
            <v>202109</v>
          </cell>
          <cell r="D64" t="str">
            <v>202109</v>
          </cell>
          <cell r="E64" t="str">
            <v>企业养老保险</v>
          </cell>
          <cell r="F64" t="str">
            <v>正常应缴</v>
          </cell>
          <cell r="G64" t="str">
            <v>3245.4</v>
          </cell>
          <cell r="H64" t="str">
            <v>259.63</v>
          </cell>
          <cell r="I64" t="str">
            <v>259.63</v>
          </cell>
          <cell r="J64" t="str">
            <v>0</v>
          </cell>
          <cell r="K64" t="str">
            <v>0</v>
          </cell>
          <cell r="L64" t="str">
            <v>0</v>
          </cell>
          <cell r="M64" t="str">
            <v>0</v>
          </cell>
          <cell r="N64" t="str">
            <v>0</v>
          </cell>
          <cell r="O64" t="str">
            <v>1</v>
          </cell>
          <cell r="P64" t="str">
            <v>未退休</v>
          </cell>
          <cell r="Q64">
            <v>3245.4</v>
          </cell>
        </row>
        <row r="65">
          <cell r="B65" t="str">
            <v>吴金凤</v>
          </cell>
          <cell r="C65" t="str">
            <v>202109</v>
          </cell>
          <cell r="D65" t="str">
            <v>202109</v>
          </cell>
          <cell r="E65" t="str">
            <v>企业养老保险</v>
          </cell>
          <cell r="F65" t="str">
            <v>正常应缴</v>
          </cell>
          <cell r="G65" t="str">
            <v>3245.4</v>
          </cell>
          <cell r="H65" t="str">
            <v>259.63</v>
          </cell>
          <cell r="I65" t="str">
            <v>259.63</v>
          </cell>
          <cell r="J65" t="str">
            <v>0</v>
          </cell>
          <cell r="K65" t="str">
            <v>0</v>
          </cell>
          <cell r="L65" t="str">
            <v>0</v>
          </cell>
          <cell r="M65" t="str">
            <v>0</v>
          </cell>
          <cell r="N65" t="str">
            <v>0</v>
          </cell>
          <cell r="O65" t="str">
            <v>1</v>
          </cell>
          <cell r="P65" t="str">
            <v>未退休</v>
          </cell>
          <cell r="Q65">
            <v>3245.4</v>
          </cell>
        </row>
        <row r="66">
          <cell r="B66" t="str">
            <v>刘小雪</v>
          </cell>
          <cell r="C66" t="str">
            <v>202109</v>
          </cell>
          <cell r="D66" t="str">
            <v>202109</v>
          </cell>
          <cell r="E66" t="str">
            <v>企业养老保险</v>
          </cell>
          <cell r="F66" t="str">
            <v>正常应缴</v>
          </cell>
          <cell r="G66" t="str">
            <v>3245.4</v>
          </cell>
          <cell r="H66" t="str">
            <v>259.63</v>
          </cell>
          <cell r="I66" t="str">
            <v>259.63</v>
          </cell>
          <cell r="J66" t="str">
            <v>0</v>
          </cell>
          <cell r="K66" t="str">
            <v>0</v>
          </cell>
          <cell r="L66" t="str">
            <v>0</v>
          </cell>
          <cell r="M66" t="str">
            <v>0</v>
          </cell>
          <cell r="N66" t="str">
            <v>0</v>
          </cell>
          <cell r="O66" t="str">
            <v>1</v>
          </cell>
          <cell r="P66" t="str">
            <v>未退休</v>
          </cell>
          <cell r="Q66">
            <v>3245.4</v>
          </cell>
        </row>
        <row r="67">
          <cell r="B67" t="str">
            <v>李林育</v>
          </cell>
          <cell r="C67" t="str">
            <v>202109</v>
          </cell>
          <cell r="D67" t="str">
            <v>202109</v>
          </cell>
          <cell r="E67" t="str">
            <v>企业养老保险</v>
          </cell>
          <cell r="F67" t="str">
            <v>正常应缴</v>
          </cell>
          <cell r="G67" t="str">
            <v>3245.4</v>
          </cell>
          <cell r="H67" t="str">
            <v>259.63</v>
          </cell>
          <cell r="I67" t="str">
            <v>259.63</v>
          </cell>
          <cell r="J67" t="str">
            <v>0</v>
          </cell>
          <cell r="K67" t="str">
            <v>0</v>
          </cell>
          <cell r="L67" t="str">
            <v>0</v>
          </cell>
          <cell r="M67" t="str">
            <v>0</v>
          </cell>
          <cell r="N67" t="str">
            <v>0</v>
          </cell>
          <cell r="O67" t="str">
            <v>1</v>
          </cell>
          <cell r="P67" t="str">
            <v>未退休</v>
          </cell>
          <cell r="Q67">
            <v>3245.4</v>
          </cell>
        </row>
        <row r="68">
          <cell r="B68" t="str">
            <v>朱章群</v>
          </cell>
          <cell r="C68" t="str">
            <v>202109</v>
          </cell>
          <cell r="D68" t="str">
            <v>202109</v>
          </cell>
          <cell r="E68" t="str">
            <v>企业养老保险</v>
          </cell>
          <cell r="F68" t="str">
            <v>正常应缴</v>
          </cell>
          <cell r="G68" t="str">
            <v>3245.4</v>
          </cell>
          <cell r="H68" t="str">
            <v>259.63</v>
          </cell>
          <cell r="I68" t="str">
            <v>259.63</v>
          </cell>
          <cell r="J68" t="str">
            <v>0</v>
          </cell>
          <cell r="K68" t="str">
            <v>0</v>
          </cell>
          <cell r="L68" t="str">
            <v>0</v>
          </cell>
          <cell r="M68" t="str">
            <v>0</v>
          </cell>
          <cell r="N68" t="str">
            <v>0</v>
          </cell>
          <cell r="O68" t="str">
            <v>1</v>
          </cell>
          <cell r="P68" t="str">
            <v>未退休</v>
          </cell>
          <cell r="Q68">
            <v>3245.4</v>
          </cell>
        </row>
        <row r="69">
          <cell r="B69" t="str">
            <v>于海旺</v>
          </cell>
          <cell r="C69" t="str">
            <v>202109</v>
          </cell>
          <cell r="D69" t="str">
            <v>202109</v>
          </cell>
          <cell r="E69" t="str">
            <v>企业养老保险</v>
          </cell>
          <cell r="F69" t="str">
            <v>正常应缴</v>
          </cell>
          <cell r="G69" t="str">
            <v>3245.4</v>
          </cell>
          <cell r="H69" t="str">
            <v>259.63</v>
          </cell>
          <cell r="I69" t="str">
            <v>259.63</v>
          </cell>
          <cell r="J69" t="str">
            <v>0</v>
          </cell>
          <cell r="K69" t="str">
            <v>0</v>
          </cell>
          <cell r="L69" t="str">
            <v>0</v>
          </cell>
          <cell r="M69" t="str">
            <v>0</v>
          </cell>
          <cell r="N69" t="str">
            <v>0</v>
          </cell>
          <cell r="O69" t="str">
            <v>1</v>
          </cell>
          <cell r="P69" t="str">
            <v>未退休</v>
          </cell>
          <cell r="Q69">
            <v>3245.4</v>
          </cell>
        </row>
        <row r="70">
          <cell r="B70" t="str">
            <v>陈伟</v>
          </cell>
          <cell r="C70" t="str">
            <v>202109</v>
          </cell>
          <cell r="D70" t="str">
            <v>202109</v>
          </cell>
          <cell r="E70" t="str">
            <v>企业养老保险</v>
          </cell>
          <cell r="F70" t="str">
            <v>正常应缴</v>
          </cell>
          <cell r="G70" t="str">
            <v>3820</v>
          </cell>
          <cell r="H70" t="str">
            <v>305.6</v>
          </cell>
          <cell r="I70" t="str">
            <v>305.6</v>
          </cell>
          <cell r="J70" t="str">
            <v>0</v>
          </cell>
          <cell r="K70" t="str">
            <v>0</v>
          </cell>
          <cell r="L70" t="str">
            <v>0</v>
          </cell>
          <cell r="M70" t="str">
            <v>0</v>
          </cell>
          <cell r="N70" t="str">
            <v>0</v>
          </cell>
          <cell r="O70" t="str">
            <v>1</v>
          </cell>
          <cell r="P70" t="str">
            <v>未退休</v>
          </cell>
          <cell r="Q70">
            <v>3820</v>
          </cell>
        </row>
        <row r="71">
          <cell r="B71" t="str">
            <v>辛鹏玉</v>
          </cell>
          <cell r="C71" t="str">
            <v>202109</v>
          </cell>
          <cell r="D71" t="str">
            <v>202109</v>
          </cell>
          <cell r="E71" t="str">
            <v>企业养老保险</v>
          </cell>
          <cell r="F71" t="str">
            <v>正常应缴</v>
          </cell>
          <cell r="G71" t="str">
            <v>3245.4</v>
          </cell>
          <cell r="H71" t="str">
            <v>259.63</v>
          </cell>
          <cell r="I71" t="str">
            <v>259.63</v>
          </cell>
          <cell r="J71" t="str">
            <v>0</v>
          </cell>
          <cell r="K71" t="str">
            <v>0</v>
          </cell>
          <cell r="L71" t="str">
            <v>0</v>
          </cell>
          <cell r="M71" t="str">
            <v>0</v>
          </cell>
          <cell r="N71" t="str">
            <v>0</v>
          </cell>
          <cell r="O71" t="str">
            <v>1</v>
          </cell>
          <cell r="P71" t="str">
            <v>未退休</v>
          </cell>
          <cell r="Q71">
            <v>3245.4</v>
          </cell>
        </row>
        <row r="72">
          <cell r="B72" t="str">
            <v>白月</v>
          </cell>
          <cell r="C72" t="str">
            <v>202109</v>
          </cell>
          <cell r="D72" t="str">
            <v>202109</v>
          </cell>
          <cell r="E72" t="str">
            <v>企业养老保险</v>
          </cell>
          <cell r="F72" t="str">
            <v>正常应缴</v>
          </cell>
          <cell r="G72" t="str">
            <v>3245.4</v>
          </cell>
          <cell r="H72" t="str">
            <v>259.63</v>
          </cell>
          <cell r="I72" t="str">
            <v>259.63</v>
          </cell>
          <cell r="J72" t="str">
            <v>0</v>
          </cell>
          <cell r="K72" t="str">
            <v>0</v>
          </cell>
          <cell r="L72" t="str">
            <v>0</v>
          </cell>
          <cell r="M72" t="str">
            <v>0</v>
          </cell>
          <cell r="N72" t="str">
            <v>0</v>
          </cell>
          <cell r="O72" t="str">
            <v>1</v>
          </cell>
          <cell r="P72" t="str">
            <v>未退休</v>
          </cell>
          <cell r="Q72">
            <v>3245.4</v>
          </cell>
        </row>
        <row r="73">
          <cell r="B73" t="str">
            <v>王献文</v>
          </cell>
          <cell r="C73" t="str">
            <v>202109</v>
          </cell>
          <cell r="D73" t="str">
            <v>202109</v>
          </cell>
          <cell r="E73" t="str">
            <v>企业养老保险</v>
          </cell>
          <cell r="F73" t="str">
            <v>正常应缴</v>
          </cell>
          <cell r="G73" t="str">
            <v>3245.4</v>
          </cell>
          <cell r="H73" t="str">
            <v>259.63</v>
          </cell>
          <cell r="I73" t="str">
            <v>259.63</v>
          </cell>
          <cell r="J73" t="str">
            <v>0</v>
          </cell>
          <cell r="K73" t="str">
            <v>0</v>
          </cell>
          <cell r="L73" t="str">
            <v>0</v>
          </cell>
          <cell r="M73" t="str">
            <v>0</v>
          </cell>
          <cell r="N73" t="str">
            <v>0</v>
          </cell>
          <cell r="O73" t="str">
            <v>1</v>
          </cell>
          <cell r="P73" t="str">
            <v>未退休</v>
          </cell>
          <cell r="Q73">
            <v>3245.4</v>
          </cell>
        </row>
        <row r="74">
          <cell r="B74" t="str">
            <v>田晓胜</v>
          </cell>
          <cell r="C74" t="str">
            <v>202109</v>
          </cell>
          <cell r="D74" t="str">
            <v>202109</v>
          </cell>
          <cell r="E74" t="str">
            <v>企业养老保险</v>
          </cell>
          <cell r="F74" t="str">
            <v>正常应缴</v>
          </cell>
          <cell r="G74" t="str">
            <v>3245.4</v>
          </cell>
          <cell r="H74" t="str">
            <v>259.63</v>
          </cell>
          <cell r="I74" t="str">
            <v>259.63</v>
          </cell>
          <cell r="J74" t="str">
            <v>0</v>
          </cell>
          <cell r="K74" t="str">
            <v>0</v>
          </cell>
          <cell r="L74" t="str">
            <v>0</v>
          </cell>
          <cell r="M74" t="str">
            <v>0</v>
          </cell>
          <cell r="N74" t="str">
            <v>0</v>
          </cell>
          <cell r="O74" t="str">
            <v>1</v>
          </cell>
          <cell r="P74" t="str">
            <v>未退休</v>
          </cell>
          <cell r="Q74">
            <v>3245.4</v>
          </cell>
        </row>
        <row r="75">
          <cell r="B75" t="str">
            <v>王云婧</v>
          </cell>
          <cell r="C75" t="str">
            <v>202109</v>
          </cell>
          <cell r="D75" t="str">
            <v>202109</v>
          </cell>
          <cell r="E75" t="str">
            <v>企业养老保险</v>
          </cell>
          <cell r="F75" t="str">
            <v>正常应缴</v>
          </cell>
          <cell r="G75" t="str">
            <v>3245.4</v>
          </cell>
          <cell r="H75" t="str">
            <v>259.63</v>
          </cell>
          <cell r="I75" t="str">
            <v>259.63</v>
          </cell>
          <cell r="J75" t="str">
            <v>0</v>
          </cell>
          <cell r="K75" t="str">
            <v>0</v>
          </cell>
          <cell r="L75" t="str">
            <v>0</v>
          </cell>
          <cell r="M75" t="str">
            <v>0</v>
          </cell>
          <cell r="N75" t="str">
            <v>0</v>
          </cell>
          <cell r="O75" t="str">
            <v>1</v>
          </cell>
          <cell r="P75" t="str">
            <v>未退休</v>
          </cell>
          <cell r="Q75">
            <v>3245.4</v>
          </cell>
        </row>
        <row r="76">
          <cell r="B76" t="str">
            <v>石会</v>
          </cell>
          <cell r="C76" t="str">
            <v>202109</v>
          </cell>
          <cell r="D76" t="str">
            <v>202109</v>
          </cell>
          <cell r="E76" t="str">
            <v>企业养老保险</v>
          </cell>
          <cell r="F76" t="str">
            <v>正常应缴</v>
          </cell>
          <cell r="G76" t="str">
            <v>3245.4</v>
          </cell>
          <cell r="H76" t="str">
            <v>259.63</v>
          </cell>
          <cell r="I76" t="str">
            <v>259.63</v>
          </cell>
          <cell r="J76" t="str">
            <v>0</v>
          </cell>
          <cell r="K76" t="str">
            <v>0</v>
          </cell>
          <cell r="L76" t="str">
            <v>0</v>
          </cell>
          <cell r="M76" t="str">
            <v>0</v>
          </cell>
          <cell r="N76" t="str">
            <v>0</v>
          </cell>
          <cell r="O76" t="str">
            <v>1</v>
          </cell>
          <cell r="P76" t="str">
            <v>未退休</v>
          </cell>
          <cell r="Q76">
            <v>3245.4</v>
          </cell>
        </row>
        <row r="77">
          <cell r="B77" t="str">
            <v>张亚婷</v>
          </cell>
          <cell r="C77" t="str">
            <v>202109</v>
          </cell>
          <cell r="D77" t="str">
            <v>202109</v>
          </cell>
          <cell r="E77" t="str">
            <v>企业养老保险</v>
          </cell>
          <cell r="F77" t="str">
            <v>正常应缴</v>
          </cell>
          <cell r="G77" t="str">
            <v>3245.4</v>
          </cell>
          <cell r="H77" t="str">
            <v>259.63</v>
          </cell>
          <cell r="I77" t="str">
            <v>259.63</v>
          </cell>
          <cell r="J77" t="str">
            <v>0</v>
          </cell>
          <cell r="K77" t="str">
            <v>0</v>
          </cell>
          <cell r="L77" t="str">
            <v>0</v>
          </cell>
          <cell r="M77" t="str">
            <v>0</v>
          </cell>
          <cell r="N77" t="str">
            <v>0</v>
          </cell>
          <cell r="O77" t="str">
            <v>1</v>
          </cell>
          <cell r="P77" t="str">
            <v>未退休</v>
          </cell>
          <cell r="Q77">
            <v>3245.4</v>
          </cell>
        </row>
        <row r="78">
          <cell r="B78" t="str">
            <v>田飞飞</v>
          </cell>
          <cell r="C78" t="str">
            <v>202109</v>
          </cell>
          <cell r="D78" t="str">
            <v>202109</v>
          </cell>
          <cell r="E78" t="str">
            <v>企业养老保险</v>
          </cell>
          <cell r="F78" t="str">
            <v>正常应缴</v>
          </cell>
          <cell r="G78" t="str">
            <v>3245.4</v>
          </cell>
          <cell r="H78" t="str">
            <v>259.63</v>
          </cell>
          <cell r="I78" t="str">
            <v>259.63</v>
          </cell>
          <cell r="J78" t="str">
            <v>0</v>
          </cell>
          <cell r="K78" t="str">
            <v>0</v>
          </cell>
          <cell r="L78" t="str">
            <v>0</v>
          </cell>
          <cell r="M78" t="str">
            <v>0</v>
          </cell>
          <cell r="N78" t="str">
            <v>0</v>
          </cell>
          <cell r="O78" t="str">
            <v>1</v>
          </cell>
          <cell r="P78" t="str">
            <v>未退休</v>
          </cell>
          <cell r="Q78">
            <v>3245.4</v>
          </cell>
        </row>
        <row r="79">
          <cell r="B79" t="str">
            <v>翟凤娟</v>
          </cell>
          <cell r="C79" t="str">
            <v>202109</v>
          </cell>
          <cell r="D79" t="str">
            <v>202109</v>
          </cell>
          <cell r="E79" t="str">
            <v>企业养老保险</v>
          </cell>
          <cell r="F79" t="str">
            <v>正常应缴</v>
          </cell>
          <cell r="G79" t="str">
            <v>3245.4</v>
          </cell>
          <cell r="H79" t="str">
            <v>259.63</v>
          </cell>
          <cell r="I79" t="str">
            <v>259.63</v>
          </cell>
          <cell r="J79" t="str">
            <v>0</v>
          </cell>
          <cell r="K79" t="str">
            <v>0</v>
          </cell>
          <cell r="L79" t="str">
            <v>0</v>
          </cell>
          <cell r="M79" t="str">
            <v>0</v>
          </cell>
          <cell r="N79" t="str">
            <v>0</v>
          </cell>
          <cell r="O79" t="str">
            <v>1</v>
          </cell>
          <cell r="P79" t="str">
            <v>未退休</v>
          </cell>
          <cell r="Q79">
            <v>3245.4</v>
          </cell>
        </row>
        <row r="80">
          <cell r="B80" t="str">
            <v>邓冬冬</v>
          </cell>
          <cell r="C80" t="str">
            <v>202109</v>
          </cell>
          <cell r="D80" t="str">
            <v>202109</v>
          </cell>
          <cell r="E80" t="str">
            <v>企业养老保险</v>
          </cell>
          <cell r="F80" t="str">
            <v>正常应缴</v>
          </cell>
          <cell r="G80" t="str">
            <v>3245.4</v>
          </cell>
          <cell r="H80" t="str">
            <v>259.63</v>
          </cell>
          <cell r="I80" t="str">
            <v>259.63</v>
          </cell>
          <cell r="J80" t="str">
            <v>0</v>
          </cell>
          <cell r="K80" t="str">
            <v>0</v>
          </cell>
          <cell r="L80" t="str">
            <v>0</v>
          </cell>
          <cell r="M80" t="str">
            <v>0</v>
          </cell>
          <cell r="N80" t="str">
            <v>0</v>
          </cell>
          <cell r="O80" t="str">
            <v>1</v>
          </cell>
          <cell r="P80" t="str">
            <v>未退休</v>
          </cell>
          <cell r="Q80">
            <v>3245.4</v>
          </cell>
        </row>
        <row r="81">
          <cell r="B81" t="str">
            <v>崔鑫</v>
          </cell>
          <cell r="C81" t="str">
            <v>202109</v>
          </cell>
          <cell r="D81" t="str">
            <v>202109</v>
          </cell>
          <cell r="E81" t="str">
            <v>企业养老保险</v>
          </cell>
          <cell r="F81" t="str">
            <v>正常应缴</v>
          </cell>
          <cell r="G81" t="str">
            <v>3245.4</v>
          </cell>
          <cell r="H81" t="str">
            <v>259.63</v>
          </cell>
          <cell r="I81" t="str">
            <v>259.63</v>
          </cell>
          <cell r="J81" t="str">
            <v>0</v>
          </cell>
          <cell r="K81" t="str">
            <v>0</v>
          </cell>
          <cell r="L81" t="str">
            <v>0</v>
          </cell>
          <cell r="M81" t="str">
            <v>0</v>
          </cell>
          <cell r="N81" t="str">
            <v>0</v>
          </cell>
          <cell r="O81" t="str">
            <v>1</v>
          </cell>
          <cell r="P81" t="str">
            <v>未退休</v>
          </cell>
          <cell r="Q81">
            <v>3245.4</v>
          </cell>
        </row>
        <row r="82">
          <cell r="B82" t="str">
            <v>于磊磊</v>
          </cell>
          <cell r="C82" t="str">
            <v>202109</v>
          </cell>
          <cell r="D82" t="str">
            <v>202109</v>
          </cell>
          <cell r="E82" t="str">
            <v>企业养老保险</v>
          </cell>
          <cell r="F82" t="str">
            <v>正常应缴</v>
          </cell>
          <cell r="G82" t="str">
            <v>3245.4</v>
          </cell>
          <cell r="H82" t="str">
            <v>259.63</v>
          </cell>
          <cell r="I82" t="str">
            <v>259.63</v>
          </cell>
          <cell r="J82" t="str">
            <v>0</v>
          </cell>
          <cell r="K82" t="str">
            <v>0</v>
          </cell>
          <cell r="L82" t="str">
            <v>0</v>
          </cell>
          <cell r="M82" t="str">
            <v>0</v>
          </cell>
          <cell r="N82" t="str">
            <v>0</v>
          </cell>
          <cell r="O82" t="str">
            <v>1</v>
          </cell>
          <cell r="P82" t="str">
            <v>未退休</v>
          </cell>
          <cell r="Q82">
            <v>3245.4</v>
          </cell>
        </row>
        <row r="83">
          <cell r="B83" t="str">
            <v>王桂欣</v>
          </cell>
          <cell r="C83" t="str">
            <v>202109</v>
          </cell>
          <cell r="D83" t="str">
            <v>202109</v>
          </cell>
          <cell r="E83" t="str">
            <v>企业养老保险</v>
          </cell>
          <cell r="F83" t="str">
            <v>正常应缴</v>
          </cell>
          <cell r="G83" t="str">
            <v>3245.4</v>
          </cell>
          <cell r="H83" t="str">
            <v>259.63</v>
          </cell>
          <cell r="I83" t="str">
            <v>259.63</v>
          </cell>
          <cell r="J83" t="str">
            <v>0</v>
          </cell>
          <cell r="K83" t="str">
            <v>0</v>
          </cell>
          <cell r="L83" t="str">
            <v>0</v>
          </cell>
          <cell r="M83" t="str">
            <v>0</v>
          </cell>
          <cell r="N83" t="str">
            <v>0</v>
          </cell>
          <cell r="O83" t="str">
            <v>1</v>
          </cell>
          <cell r="P83" t="str">
            <v>未退休</v>
          </cell>
          <cell r="Q83">
            <v>3245.4</v>
          </cell>
        </row>
        <row r="84">
          <cell r="B84" t="str">
            <v>褚文吉</v>
          </cell>
          <cell r="C84" t="str">
            <v>202109</v>
          </cell>
          <cell r="D84" t="str">
            <v>202109</v>
          </cell>
          <cell r="E84" t="str">
            <v>企业养老保险</v>
          </cell>
          <cell r="F84" t="str">
            <v>正常应缴</v>
          </cell>
          <cell r="G84" t="str">
            <v>3245.4</v>
          </cell>
          <cell r="H84" t="str">
            <v>259.63</v>
          </cell>
          <cell r="I84" t="str">
            <v>259.63</v>
          </cell>
          <cell r="J84" t="str">
            <v>0</v>
          </cell>
          <cell r="K84" t="str">
            <v>0</v>
          </cell>
          <cell r="L84" t="str">
            <v>0</v>
          </cell>
          <cell r="M84" t="str">
            <v>0</v>
          </cell>
          <cell r="N84" t="str">
            <v>0</v>
          </cell>
          <cell r="O84" t="str">
            <v>1</v>
          </cell>
          <cell r="P84" t="str">
            <v>未退休</v>
          </cell>
          <cell r="Q84">
            <v>3245.4</v>
          </cell>
        </row>
        <row r="85">
          <cell r="B85" t="str">
            <v>孙秀辉</v>
          </cell>
          <cell r="C85" t="str">
            <v>202109</v>
          </cell>
          <cell r="D85" t="str">
            <v>202109</v>
          </cell>
          <cell r="E85" t="str">
            <v>企业养老保险</v>
          </cell>
          <cell r="F85" t="str">
            <v>正常应缴</v>
          </cell>
          <cell r="G85" t="str">
            <v>3245.4</v>
          </cell>
          <cell r="H85" t="str">
            <v>259.63</v>
          </cell>
          <cell r="I85" t="str">
            <v>259.63</v>
          </cell>
          <cell r="J85" t="str">
            <v>0</v>
          </cell>
          <cell r="K85" t="str">
            <v>0</v>
          </cell>
          <cell r="L85" t="str">
            <v>0</v>
          </cell>
          <cell r="M85" t="str">
            <v>0</v>
          </cell>
          <cell r="N85" t="str">
            <v>0</v>
          </cell>
          <cell r="O85" t="str">
            <v>1</v>
          </cell>
          <cell r="P85" t="str">
            <v>未退休</v>
          </cell>
          <cell r="Q85">
            <v>3245.4</v>
          </cell>
        </row>
        <row r="86">
          <cell r="B86" t="str">
            <v>杨树国</v>
          </cell>
          <cell r="C86" t="str">
            <v>202109</v>
          </cell>
          <cell r="D86" t="str">
            <v>202109</v>
          </cell>
          <cell r="E86" t="str">
            <v>企业养老保险</v>
          </cell>
          <cell r="F86" t="str">
            <v>正常应缴</v>
          </cell>
          <cell r="G86" t="str">
            <v>3245.4</v>
          </cell>
          <cell r="H86" t="str">
            <v>259.63</v>
          </cell>
          <cell r="I86" t="str">
            <v>259.63</v>
          </cell>
          <cell r="J86" t="str">
            <v>0</v>
          </cell>
          <cell r="K86" t="str">
            <v>0</v>
          </cell>
          <cell r="L86" t="str">
            <v>0</v>
          </cell>
          <cell r="M86" t="str">
            <v>0</v>
          </cell>
          <cell r="N86" t="str">
            <v>0</v>
          </cell>
          <cell r="O86" t="str">
            <v>1</v>
          </cell>
          <cell r="P86" t="str">
            <v>未退休</v>
          </cell>
          <cell r="Q86">
            <v>3245.4</v>
          </cell>
        </row>
        <row r="87">
          <cell r="B87" t="str">
            <v>孙立明</v>
          </cell>
          <cell r="C87" t="str">
            <v>202109</v>
          </cell>
          <cell r="D87" t="str">
            <v>202109</v>
          </cell>
          <cell r="E87" t="str">
            <v>企业养老保险</v>
          </cell>
          <cell r="F87" t="str">
            <v>正常应缴</v>
          </cell>
          <cell r="G87" t="str">
            <v>3245.4</v>
          </cell>
          <cell r="H87" t="str">
            <v>259.63</v>
          </cell>
          <cell r="I87" t="str">
            <v>259.63</v>
          </cell>
          <cell r="J87" t="str">
            <v>0</v>
          </cell>
          <cell r="K87" t="str">
            <v>0</v>
          </cell>
          <cell r="L87" t="str">
            <v>0</v>
          </cell>
          <cell r="M87" t="str">
            <v>0</v>
          </cell>
          <cell r="N87" t="str">
            <v>0</v>
          </cell>
          <cell r="O87" t="str">
            <v>1</v>
          </cell>
          <cell r="P87" t="str">
            <v>未退休</v>
          </cell>
          <cell r="Q87">
            <v>3245.4</v>
          </cell>
        </row>
        <row r="88">
          <cell r="B88" t="str">
            <v>张植茂</v>
          </cell>
          <cell r="C88" t="str">
            <v>202109</v>
          </cell>
          <cell r="D88" t="str">
            <v>202109</v>
          </cell>
          <cell r="E88" t="str">
            <v>企业养老保险</v>
          </cell>
          <cell r="F88" t="str">
            <v>正常应缴</v>
          </cell>
          <cell r="G88" t="str">
            <v>3245.4</v>
          </cell>
          <cell r="H88" t="str">
            <v>259.63</v>
          </cell>
          <cell r="I88" t="str">
            <v>259.63</v>
          </cell>
          <cell r="J88" t="str">
            <v>0</v>
          </cell>
          <cell r="K88" t="str">
            <v>0</v>
          </cell>
          <cell r="L88" t="str">
            <v>0</v>
          </cell>
          <cell r="M88" t="str">
            <v>0</v>
          </cell>
          <cell r="N88" t="str">
            <v>0</v>
          </cell>
          <cell r="O88" t="str">
            <v>1</v>
          </cell>
          <cell r="P88" t="str">
            <v>未退休</v>
          </cell>
          <cell r="Q88">
            <v>3245.4</v>
          </cell>
        </row>
        <row r="89">
          <cell r="B89" t="str">
            <v>孙晓明</v>
          </cell>
          <cell r="C89" t="str">
            <v>202109</v>
          </cell>
          <cell r="D89" t="str">
            <v>202109</v>
          </cell>
          <cell r="E89" t="str">
            <v>企业养老保险</v>
          </cell>
          <cell r="F89" t="str">
            <v>正常应缴</v>
          </cell>
          <cell r="G89" t="str">
            <v>3245.4</v>
          </cell>
          <cell r="H89" t="str">
            <v>259.63</v>
          </cell>
          <cell r="I89" t="str">
            <v>259.63</v>
          </cell>
          <cell r="J89" t="str">
            <v>0</v>
          </cell>
          <cell r="K89" t="str">
            <v>0</v>
          </cell>
          <cell r="L89" t="str">
            <v>0</v>
          </cell>
          <cell r="M89" t="str">
            <v>0</v>
          </cell>
          <cell r="N89" t="str">
            <v>0</v>
          </cell>
          <cell r="O89" t="str">
            <v>1</v>
          </cell>
          <cell r="P89" t="str">
            <v>未退休</v>
          </cell>
          <cell r="Q89">
            <v>3245.4</v>
          </cell>
        </row>
        <row r="90">
          <cell r="B90" t="str">
            <v>吕欣月</v>
          </cell>
          <cell r="C90" t="str">
            <v>202109</v>
          </cell>
          <cell r="D90" t="str">
            <v>202109</v>
          </cell>
          <cell r="E90" t="str">
            <v>企业养老保险</v>
          </cell>
          <cell r="F90" t="str">
            <v>正常应缴</v>
          </cell>
          <cell r="G90" t="str">
            <v>3245.4</v>
          </cell>
          <cell r="H90" t="str">
            <v>259.63</v>
          </cell>
          <cell r="I90" t="str">
            <v>259.63</v>
          </cell>
          <cell r="J90" t="str">
            <v>0</v>
          </cell>
          <cell r="K90" t="str">
            <v>0</v>
          </cell>
          <cell r="L90" t="str">
            <v>0</v>
          </cell>
          <cell r="M90" t="str">
            <v>0</v>
          </cell>
          <cell r="N90" t="str">
            <v>0</v>
          </cell>
          <cell r="O90" t="str">
            <v>1</v>
          </cell>
          <cell r="P90" t="str">
            <v>未退休</v>
          </cell>
          <cell r="Q90">
            <v>3245.4</v>
          </cell>
        </row>
        <row r="91">
          <cell r="B91" t="str">
            <v>孙沛霖</v>
          </cell>
          <cell r="C91" t="str">
            <v>202109</v>
          </cell>
          <cell r="D91" t="str">
            <v>202109</v>
          </cell>
          <cell r="E91" t="str">
            <v>企业养老保险</v>
          </cell>
          <cell r="F91" t="str">
            <v>正常应缴</v>
          </cell>
          <cell r="G91" t="str">
            <v>3820</v>
          </cell>
          <cell r="H91" t="str">
            <v>305.6</v>
          </cell>
          <cell r="I91" t="str">
            <v>305.6</v>
          </cell>
          <cell r="J91" t="str">
            <v>0</v>
          </cell>
          <cell r="K91" t="str">
            <v>0</v>
          </cell>
          <cell r="L91" t="str">
            <v>0</v>
          </cell>
          <cell r="M91" t="str">
            <v>0</v>
          </cell>
          <cell r="N91" t="str">
            <v>0</v>
          </cell>
          <cell r="O91" t="str">
            <v>1</v>
          </cell>
          <cell r="P91" t="str">
            <v>未退休</v>
          </cell>
          <cell r="Q91">
            <v>3820</v>
          </cell>
        </row>
        <row r="92">
          <cell r="B92" t="str">
            <v>赵增坤</v>
          </cell>
          <cell r="C92" t="str">
            <v>202109</v>
          </cell>
          <cell r="D92" t="str">
            <v>202109</v>
          </cell>
          <cell r="E92" t="str">
            <v>企业养老保险</v>
          </cell>
          <cell r="F92" t="str">
            <v>正常应缴</v>
          </cell>
          <cell r="G92" t="str">
            <v>3245.4</v>
          </cell>
          <cell r="H92" t="str">
            <v>259.63</v>
          </cell>
          <cell r="I92" t="str">
            <v>259.63</v>
          </cell>
          <cell r="J92" t="str">
            <v>0</v>
          </cell>
          <cell r="K92" t="str">
            <v>0</v>
          </cell>
          <cell r="L92" t="str">
            <v>0</v>
          </cell>
          <cell r="M92" t="str">
            <v>0</v>
          </cell>
          <cell r="N92" t="str">
            <v>0</v>
          </cell>
          <cell r="O92" t="str">
            <v>1</v>
          </cell>
          <cell r="P92" t="str">
            <v>未退休</v>
          </cell>
          <cell r="Q92">
            <v>3245.4</v>
          </cell>
        </row>
        <row r="93">
          <cell r="B93" t="str">
            <v>杨亚琼</v>
          </cell>
          <cell r="C93" t="str">
            <v>202109</v>
          </cell>
          <cell r="D93" t="str">
            <v>202109</v>
          </cell>
          <cell r="E93" t="str">
            <v>企业养老保险</v>
          </cell>
          <cell r="F93" t="str">
            <v>正常应缴</v>
          </cell>
          <cell r="G93" t="str">
            <v>3245.4</v>
          </cell>
          <cell r="H93" t="str">
            <v>259.63</v>
          </cell>
          <cell r="I93" t="str">
            <v>259.63</v>
          </cell>
          <cell r="J93" t="str">
            <v>0</v>
          </cell>
          <cell r="K93" t="str">
            <v>0</v>
          </cell>
          <cell r="L93" t="str">
            <v>0</v>
          </cell>
          <cell r="M93" t="str">
            <v>0</v>
          </cell>
          <cell r="N93" t="str">
            <v>0</v>
          </cell>
          <cell r="O93" t="str">
            <v>1</v>
          </cell>
          <cell r="P93" t="str">
            <v>未退休</v>
          </cell>
          <cell r="Q93">
            <v>3245.4</v>
          </cell>
        </row>
        <row r="94">
          <cell r="B94" t="str">
            <v>赵文广</v>
          </cell>
          <cell r="C94" t="str">
            <v>202109</v>
          </cell>
          <cell r="D94" t="str">
            <v>202109</v>
          </cell>
          <cell r="E94" t="str">
            <v>企业养老保险</v>
          </cell>
          <cell r="F94" t="str">
            <v>正常应缴</v>
          </cell>
          <cell r="G94" t="str">
            <v>3820</v>
          </cell>
          <cell r="H94" t="str">
            <v>305.6</v>
          </cell>
          <cell r="I94" t="str">
            <v>305.6</v>
          </cell>
          <cell r="J94" t="str">
            <v>0</v>
          </cell>
          <cell r="K94" t="str">
            <v>0</v>
          </cell>
          <cell r="L94" t="str">
            <v>0</v>
          </cell>
          <cell r="M94" t="str">
            <v>0</v>
          </cell>
          <cell r="N94" t="str">
            <v>0</v>
          </cell>
          <cell r="O94" t="str">
            <v>1</v>
          </cell>
          <cell r="P94" t="str">
            <v>未退休</v>
          </cell>
          <cell r="Q94">
            <v>3820</v>
          </cell>
        </row>
        <row r="95">
          <cell r="B95" t="str">
            <v>杨勇</v>
          </cell>
          <cell r="C95" t="str">
            <v>202109</v>
          </cell>
          <cell r="D95" t="str">
            <v>202109</v>
          </cell>
          <cell r="E95" t="str">
            <v>企业养老保险</v>
          </cell>
          <cell r="F95" t="str">
            <v>正常应缴</v>
          </cell>
          <cell r="G95" t="str">
            <v>3245.4</v>
          </cell>
          <cell r="H95" t="str">
            <v>259.63</v>
          </cell>
          <cell r="I95" t="str">
            <v>259.63</v>
          </cell>
          <cell r="J95" t="str">
            <v>0</v>
          </cell>
          <cell r="K95" t="str">
            <v>0</v>
          </cell>
          <cell r="L95" t="str">
            <v>0</v>
          </cell>
          <cell r="M95" t="str">
            <v>0</v>
          </cell>
          <cell r="N95" t="str">
            <v>0</v>
          </cell>
          <cell r="O95" t="str">
            <v>1</v>
          </cell>
          <cell r="P95" t="str">
            <v>未退休</v>
          </cell>
          <cell r="Q95">
            <v>3245.4</v>
          </cell>
        </row>
        <row r="96">
          <cell r="B96" t="str">
            <v>邓春博</v>
          </cell>
          <cell r="C96" t="str">
            <v>202109</v>
          </cell>
          <cell r="D96" t="str">
            <v>202109</v>
          </cell>
          <cell r="E96" t="str">
            <v>企业养老保险</v>
          </cell>
          <cell r="F96" t="str">
            <v>正常应缴</v>
          </cell>
          <cell r="G96" t="str">
            <v>3245.4</v>
          </cell>
          <cell r="H96" t="str">
            <v>259.63</v>
          </cell>
          <cell r="I96" t="str">
            <v>259.63</v>
          </cell>
          <cell r="J96" t="str">
            <v>0</v>
          </cell>
          <cell r="K96" t="str">
            <v>0</v>
          </cell>
          <cell r="L96" t="str">
            <v>0</v>
          </cell>
          <cell r="M96" t="str">
            <v>0</v>
          </cell>
          <cell r="N96" t="str">
            <v>0</v>
          </cell>
          <cell r="O96" t="str">
            <v>1</v>
          </cell>
          <cell r="P96" t="str">
            <v>未退休</v>
          </cell>
          <cell r="Q96">
            <v>3245.4</v>
          </cell>
        </row>
        <row r="97">
          <cell r="B97" t="str">
            <v>宗方明</v>
          </cell>
          <cell r="C97" t="str">
            <v>202109</v>
          </cell>
          <cell r="D97" t="str">
            <v>202109</v>
          </cell>
          <cell r="E97" t="str">
            <v>企业养老保险</v>
          </cell>
          <cell r="F97" t="str">
            <v>正常应缴</v>
          </cell>
          <cell r="G97" t="str">
            <v>3245.4</v>
          </cell>
          <cell r="H97" t="str">
            <v>259.63</v>
          </cell>
          <cell r="I97" t="str">
            <v>259.63</v>
          </cell>
          <cell r="J97" t="str">
            <v>0</v>
          </cell>
          <cell r="K97" t="str">
            <v>0</v>
          </cell>
          <cell r="L97" t="str">
            <v>0</v>
          </cell>
          <cell r="M97" t="str">
            <v>0</v>
          </cell>
          <cell r="N97" t="str">
            <v>0</v>
          </cell>
          <cell r="O97" t="str">
            <v>1</v>
          </cell>
          <cell r="P97" t="str">
            <v>未退休</v>
          </cell>
          <cell r="Q97">
            <v>3245.4</v>
          </cell>
        </row>
        <row r="98">
          <cell r="B98" t="str">
            <v>刘增莲</v>
          </cell>
          <cell r="C98" t="str">
            <v>202109</v>
          </cell>
          <cell r="D98" t="str">
            <v>202109</v>
          </cell>
          <cell r="E98" t="str">
            <v>企业养老保险</v>
          </cell>
          <cell r="F98" t="str">
            <v>正常应缴</v>
          </cell>
          <cell r="G98" t="str">
            <v>3245.4</v>
          </cell>
          <cell r="H98" t="str">
            <v>259.63</v>
          </cell>
          <cell r="I98" t="str">
            <v>259.63</v>
          </cell>
          <cell r="J98" t="str">
            <v>0</v>
          </cell>
          <cell r="K98" t="str">
            <v>0</v>
          </cell>
          <cell r="L98" t="str">
            <v>0</v>
          </cell>
          <cell r="M98" t="str">
            <v>0</v>
          </cell>
          <cell r="N98" t="str">
            <v>0</v>
          </cell>
          <cell r="O98" t="str">
            <v>1</v>
          </cell>
          <cell r="P98" t="str">
            <v>未退休</v>
          </cell>
          <cell r="Q98">
            <v>3245.4</v>
          </cell>
        </row>
        <row r="99">
          <cell r="B99" t="str">
            <v>刘振博</v>
          </cell>
          <cell r="C99" t="str">
            <v>202109</v>
          </cell>
          <cell r="D99" t="str">
            <v>202109</v>
          </cell>
          <cell r="E99" t="str">
            <v>企业养老保险</v>
          </cell>
          <cell r="F99" t="str">
            <v>正常应缴</v>
          </cell>
          <cell r="G99" t="str">
            <v>3245.4</v>
          </cell>
          <cell r="H99" t="str">
            <v>259.63</v>
          </cell>
          <cell r="I99" t="str">
            <v>259.63</v>
          </cell>
          <cell r="J99" t="str">
            <v>0</v>
          </cell>
          <cell r="K99" t="str">
            <v>0</v>
          </cell>
          <cell r="L99" t="str">
            <v>0</v>
          </cell>
          <cell r="M99" t="str">
            <v>0</v>
          </cell>
          <cell r="N99" t="str">
            <v>0</v>
          </cell>
          <cell r="O99" t="str">
            <v>1</v>
          </cell>
          <cell r="P99" t="str">
            <v>未退休</v>
          </cell>
          <cell r="Q99">
            <v>3245.4</v>
          </cell>
        </row>
        <row r="100">
          <cell r="B100" t="str">
            <v>张佳怡</v>
          </cell>
          <cell r="C100" t="str">
            <v>202109</v>
          </cell>
          <cell r="D100" t="str">
            <v>202109</v>
          </cell>
          <cell r="E100" t="str">
            <v>企业养老保险</v>
          </cell>
          <cell r="F100" t="str">
            <v>正常应缴</v>
          </cell>
          <cell r="G100" t="str">
            <v>3245.4</v>
          </cell>
          <cell r="H100" t="str">
            <v>259.63</v>
          </cell>
          <cell r="I100" t="str">
            <v>259.63</v>
          </cell>
          <cell r="J100" t="str">
            <v>0</v>
          </cell>
          <cell r="K100" t="str">
            <v>0</v>
          </cell>
          <cell r="L100" t="str">
            <v>0</v>
          </cell>
          <cell r="M100" t="str">
            <v>0</v>
          </cell>
          <cell r="N100" t="str">
            <v>0</v>
          </cell>
          <cell r="O100" t="str">
            <v>1</v>
          </cell>
          <cell r="P100" t="str">
            <v>未退休</v>
          </cell>
          <cell r="Q100">
            <v>3245.4</v>
          </cell>
        </row>
        <row r="101">
          <cell r="B101" t="str">
            <v>齐迁菲</v>
          </cell>
          <cell r="C101" t="str">
            <v>202109</v>
          </cell>
          <cell r="D101" t="str">
            <v>202109</v>
          </cell>
          <cell r="E101" t="str">
            <v>企业养老保险</v>
          </cell>
          <cell r="F101" t="str">
            <v>正常应缴</v>
          </cell>
          <cell r="G101" t="str">
            <v>3245.4</v>
          </cell>
          <cell r="H101" t="str">
            <v>259.63</v>
          </cell>
          <cell r="I101" t="str">
            <v>259.63</v>
          </cell>
          <cell r="J101" t="str">
            <v>0</v>
          </cell>
          <cell r="K101" t="str">
            <v>0</v>
          </cell>
          <cell r="L101" t="str">
            <v>0</v>
          </cell>
          <cell r="M101" t="str">
            <v>0</v>
          </cell>
          <cell r="N101" t="str">
            <v>0</v>
          </cell>
          <cell r="O101" t="str">
            <v>1</v>
          </cell>
          <cell r="P101" t="str">
            <v>未退休</v>
          </cell>
          <cell r="Q101">
            <v>3245.4</v>
          </cell>
        </row>
        <row r="102">
          <cell r="B102" t="str">
            <v>王藤</v>
          </cell>
          <cell r="C102" t="str">
            <v>202109</v>
          </cell>
          <cell r="D102" t="str">
            <v>202109</v>
          </cell>
          <cell r="E102" t="str">
            <v>企业养老保险</v>
          </cell>
          <cell r="F102" t="str">
            <v>正常应缴</v>
          </cell>
          <cell r="G102" t="str">
            <v>3245.4</v>
          </cell>
          <cell r="H102" t="str">
            <v>259.63</v>
          </cell>
          <cell r="I102" t="str">
            <v>259.63</v>
          </cell>
          <cell r="J102" t="str">
            <v>0</v>
          </cell>
          <cell r="K102" t="str">
            <v>0</v>
          </cell>
          <cell r="L102" t="str">
            <v>0</v>
          </cell>
          <cell r="M102" t="str">
            <v>0</v>
          </cell>
          <cell r="N102" t="str">
            <v>0</v>
          </cell>
          <cell r="O102" t="str">
            <v>1</v>
          </cell>
          <cell r="P102" t="str">
            <v>未退休</v>
          </cell>
          <cell r="Q102">
            <v>3245.4</v>
          </cell>
        </row>
        <row r="103">
          <cell r="B103" t="str">
            <v>孟令潇</v>
          </cell>
          <cell r="C103" t="str">
            <v>202109</v>
          </cell>
          <cell r="D103" t="str">
            <v>202109</v>
          </cell>
          <cell r="E103" t="str">
            <v>企业养老保险</v>
          </cell>
          <cell r="F103" t="str">
            <v>正常应缴</v>
          </cell>
          <cell r="G103" t="str">
            <v>3245.4</v>
          </cell>
          <cell r="H103" t="str">
            <v>259.63</v>
          </cell>
          <cell r="I103" t="str">
            <v>259.63</v>
          </cell>
          <cell r="J103" t="str">
            <v>0</v>
          </cell>
          <cell r="K103" t="str">
            <v>0</v>
          </cell>
          <cell r="L103" t="str">
            <v>0</v>
          </cell>
          <cell r="M103" t="str">
            <v>0</v>
          </cell>
          <cell r="N103" t="str">
            <v>0</v>
          </cell>
          <cell r="O103" t="str">
            <v>1</v>
          </cell>
          <cell r="P103" t="str">
            <v>未退休</v>
          </cell>
          <cell r="Q103">
            <v>3245.4</v>
          </cell>
        </row>
        <row r="104">
          <cell r="B104" t="str">
            <v>张东</v>
          </cell>
          <cell r="C104" t="str">
            <v>202109</v>
          </cell>
          <cell r="D104" t="str">
            <v>202109</v>
          </cell>
          <cell r="E104" t="str">
            <v>企业养老保险</v>
          </cell>
          <cell r="F104" t="str">
            <v>正常应缴</v>
          </cell>
          <cell r="G104" t="str">
            <v>3245.4</v>
          </cell>
          <cell r="H104" t="str">
            <v>259.63</v>
          </cell>
          <cell r="I104" t="str">
            <v>259.63</v>
          </cell>
          <cell r="J104" t="str">
            <v>0</v>
          </cell>
          <cell r="K104" t="str">
            <v>0</v>
          </cell>
          <cell r="L104" t="str">
            <v>0</v>
          </cell>
          <cell r="M104" t="str">
            <v>0</v>
          </cell>
          <cell r="N104" t="str">
            <v>0</v>
          </cell>
          <cell r="O104" t="str">
            <v>1</v>
          </cell>
          <cell r="P104" t="str">
            <v>未退休</v>
          </cell>
          <cell r="Q104">
            <v>3245.4</v>
          </cell>
        </row>
        <row r="105">
          <cell r="B105" t="str">
            <v>王忠梅</v>
          </cell>
          <cell r="C105" t="str">
            <v>202109</v>
          </cell>
          <cell r="D105" t="str">
            <v>202109</v>
          </cell>
          <cell r="E105" t="str">
            <v>企业养老保险</v>
          </cell>
          <cell r="F105" t="str">
            <v>正常应缴</v>
          </cell>
          <cell r="G105" t="str">
            <v>3245.4</v>
          </cell>
          <cell r="H105" t="str">
            <v>259.63</v>
          </cell>
          <cell r="I105" t="str">
            <v>259.63</v>
          </cell>
          <cell r="J105" t="str">
            <v>0</v>
          </cell>
          <cell r="K105" t="str">
            <v>0</v>
          </cell>
          <cell r="L105" t="str">
            <v>0</v>
          </cell>
          <cell r="M105" t="str">
            <v>0</v>
          </cell>
          <cell r="N105" t="str">
            <v>0</v>
          </cell>
          <cell r="O105" t="str">
            <v>1</v>
          </cell>
          <cell r="P105" t="str">
            <v>未退休</v>
          </cell>
          <cell r="Q105">
            <v>3245.4</v>
          </cell>
        </row>
        <row r="106">
          <cell r="B106" t="str">
            <v>刘贺</v>
          </cell>
          <cell r="C106" t="str">
            <v>202109</v>
          </cell>
          <cell r="D106" t="str">
            <v>202109</v>
          </cell>
          <cell r="E106" t="str">
            <v>企业养老保险</v>
          </cell>
          <cell r="F106" t="str">
            <v>正常应缴</v>
          </cell>
          <cell r="G106" t="str">
            <v>3245.4</v>
          </cell>
          <cell r="H106" t="str">
            <v>259.63</v>
          </cell>
          <cell r="I106" t="str">
            <v>259.63</v>
          </cell>
          <cell r="J106" t="str">
            <v>0</v>
          </cell>
          <cell r="K106" t="str">
            <v>0</v>
          </cell>
          <cell r="L106" t="str">
            <v>0</v>
          </cell>
          <cell r="M106" t="str">
            <v>0</v>
          </cell>
          <cell r="N106" t="str">
            <v>0</v>
          </cell>
          <cell r="O106" t="str">
            <v>1</v>
          </cell>
          <cell r="P106" t="str">
            <v>未退休</v>
          </cell>
          <cell r="Q106">
            <v>3245.4</v>
          </cell>
        </row>
        <row r="107">
          <cell r="B107" t="str">
            <v>滕城城</v>
          </cell>
          <cell r="C107" t="str">
            <v>202109</v>
          </cell>
          <cell r="D107" t="str">
            <v>202109</v>
          </cell>
          <cell r="E107" t="str">
            <v>企业养老保险</v>
          </cell>
          <cell r="F107" t="str">
            <v>正常应缴</v>
          </cell>
          <cell r="G107" t="str">
            <v>3245.4</v>
          </cell>
          <cell r="H107" t="str">
            <v>259.63</v>
          </cell>
          <cell r="I107" t="str">
            <v>259.63</v>
          </cell>
          <cell r="J107" t="str">
            <v>0</v>
          </cell>
          <cell r="K107" t="str">
            <v>0</v>
          </cell>
          <cell r="L107" t="str">
            <v>0</v>
          </cell>
          <cell r="M107" t="str">
            <v>0</v>
          </cell>
          <cell r="N107" t="str">
            <v>0</v>
          </cell>
          <cell r="O107" t="str">
            <v>1</v>
          </cell>
          <cell r="P107" t="str">
            <v>未退休</v>
          </cell>
          <cell r="Q107">
            <v>3245.4</v>
          </cell>
        </row>
        <row r="108">
          <cell r="B108" t="str">
            <v>李冉</v>
          </cell>
          <cell r="C108" t="str">
            <v>202109</v>
          </cell>
          <cell r="D108" t="str">
            <v>202109</v>
          </cell>
          <cell r="E108" t="str">
            <v>企业养老保险</v>
          </cell>
          <cell r="F108" t="str">
            <v>正常应缴</v>
          </cell>
          <cell r="G108" t="str">
            <v>3245.4</v>
          </cell>
          <cell r="H108" t="str">
            <v>259.63</v>
          </cell>
          <cell r="I108" t="str">
            <v>259.63</v>
          </cell>
          <cell r="J108" t="str">
            <v>0</v>
          </cell>
          <cell r="K108" t="str">
            <v>0</v>
          </cell>
          <cell r="L108" t="str">
            <v>0</v>
          </cell>
          <cell r="M108" t="str">
            <v>0</v>
          </cell>
          <cell r="N108" t="str">
            <v>0</v>
          </cell>
          <cell r="O108" t="str">
            <v>1</v>
          </cell>
          <cell r="P108" t="str">
            <v>未退休</v>
          </cell>
          <cell r="Q108">
            <v>3245.4</v>
          </cell>
        </row>
        <row r="109">
          <cell r="B109" t="str">
            <v>张林旺</v>
          </cell>
          <cell r="C109" t="str">
            <v>202109</v>
          </cell>
          <cell r="D109" t="str">
            <v>202109</v>
          </cell>
          <cell r="E109" t="str">
            <v>企业养老保险</v>
          </cell>
          <cell r="F109" t="str">
            <v>正常应缴</v>
          </cell>
          <cell r="G109" t="str">
            <v>3245.4</v>
          </cell>
          <cell r="H109" t="str">
            <v>259.63</v>
          </cell>
          <cell r="I109" t="str">
            <v>259.63</v>
          </cell>
          <cell r="J109" t="str">
            <v>0</v>
          </cell>
          <cell r="K109" t="str">
            <v>0</v>
          </cell>
          <cell r="L109" t="str">
            <v>0</v>
          </cell>
          <cell r="M109" t="str">
            <v>0</v>
          </cell>
          <cell r="N109" t="str">
            <v>0</v>
          </cell>
          <cell r="O109" t="str">
            <v>1</v>
          </cell>
          <cell r="P109" t="str">
            <v>未退休</v>
          </cell>
          <cell r="Q109">
            <v>3245.4</v>
          </cell>
        </row>
        <row r="110">
          <cell r="B110" t="str">
            <v>王发</v>
          </cell>
          <cell r="C110" t="str">
            <v>202109</v>
          </cell>
          <cell r="D110" t="str">
            <v>202109</v>
          </cell>
          <cell r="E110" t="str">
            <v>企业养老保险</v>
          </cell>
          <cell r="F110" t="str">
            <v>正常应缴</v>
          </cell>
          <cell r="G110" t="str">
            <v>3820</v>
          </cell>
          <cell r="H110" t="str">
            <v>305.6</v>
          </cell>
          <cell r="I110" t="str">
            <v>305.6</v>
          </cell>
          <cell r="J110" t="str">
            <v>0</v>
          </cell>
          <cell r="K110" t="str">
            <v>0</v>
          </cell>
          <cell r="L110" t="str">
            <v>0</v>
          </cell>
          <cell r="M110" t="str">
            <v>0</v>
          </cell>
          <cell r="N110" t="str">
            <v>0</v>
          </cell>
          <cell r="O110" t="str">
            <v>1</v>
          </cell>
          <cell r="P110" t="str">
            <v>未退休</v>
          </cell>
          <cell r="Q110">
            <v>3820</v>
          </cell>
        </row>
        <row r="111">
          <cell r="B111" t="str">
            <v>宁文凯</v>
          </cell>
          <cell r="C111" t="str">
            <v>202109</v>
          </cell>
          <cell r="D111" t="str">
            <v>202109</v>
          </cell>
          <cell r="E111" t="str">
            <v>企业养老保险</v>
          </cell>
          <cell r="F111" t="str">
            <v>正常应缴</v>
          </cell>
          <cell r="G111" t="str">
            <v>3245.4</v>
          </cell>
          <cell r="H111" t="str">
            <v>259.63</v>
          </cell>
          <cell r="I111" t="str">
            <v>259.63</v>
          </cell>
          <cell r="J111" t="str">
            <v>0</v>
          </cell>
          <cell r="K111" t="str">
            <v>0</v>
          </cell>
          <cell r="L111" t="str">
            <v>0</v>
          </cell>
          <cell r="M111" t="str">
            <v>0</v>
          </cell>
          <cell r="N111" t="str">
            <v>0</v>
          </cell>
          <cell r="O111" t="str">
            <v>1</v>
          </cell>
          <cell r="P111" t="str">
            <v>未退休</v>
          </cell>
          <cell r="Q111">
            <v>3245.4</v>
          </cell>
        </row>
        <row r="112">
          <cell r="B112" t="str">
            <v>高秋香</v>
          </cell>
          <cell r="C112" t="str">
            <v>202109</v>
          </cell>
          <cell r="D112" t="str">
            <v>202109</v>
          </cell>
          <cell r="E112" t="str">
            <v>企业养老保险</v>
          </cell>
          <cell r="F112" t="str">
            <v>正常应缴</v>
          </cell>
          <cell r="G112" t="str">
            <v>3245.4</v>
          </cell>
          <cell r="H112" t="str">
            <v>259.63</v>
          </cell>
          <cell r="I112" t="str">
            <v>259.63</v>
          </cell>
          <cell r="J112" t="str">
            <v>0</v>
          </cell>
          <cell r="K112" t="str">
            <v>0</v>
          </cell>
          <cell r="L112" t="str">
            <v>0</v>
          </cell>
          <cell r="M112" t="str">
            <v>0</v>
          </cell>
          <cell r="N112" t="str">
            <v>0</v>
          </cell>
          <cell r="O112" t="str">
            <v>1</v>
          </cell>
          <cell r="P112" t="str">
            <v>未退休</v>
          </cell>
          <cell r="Q112">
            <v>3245.4</v>
          </cell>
        </row>
        <row r="113">
          <cell r="B113" t="str">
            <v>朱俊美</v>
          </cell>
          <cell r="C113" t="str">
            <v>202109</v>
          </cell>
          <cell r="D113" t="str">
            <v>202109</v>
          </cell>
          <cell r="E113" t="str">
            <v>企业养老保险</v>
          </cell>
          <cell r="F113" t="str">
            <v>正常应缴</v>
          </cell>
          <cell r="G113" t="str">
            <v>3245.4</v>
          </cell>
          <cell r="H113" t="str">
            <v>259.63</v>
          </cell>
          <cell r="I113" t="str">
            <v>259.63</v>
          </cell>
          <cell r="J113" t="str">
            <v>0</v>
          </cell>
          <cell r="K113" t="str">
            <v>0</v>
          </cell>
          <cell r="L113" t="str">
            <v>0</v>
          </cell>
          <cell r="M113" t="str">
            <v>0</v>
          </cell>
          <cell r="N113" t="str">
            <v>0</v>
          </cell>
          <cell r="O113" t="str">
            <v>1</v>
          </cell>
          <cell r="P113" t="str">
            <v>未退休</v>
          </cell>
          <cell r="Q113">
            <v>3245.4</v>
          </cell>
        </row>
        <row r="114">
          <cell r="B114" t="str">
            <v>刘丰硕</v>
          </cell>
          <cell r="C114" t="str">
            <v>202109</v>
          </cell>
          <cell r="D114" t="str">
            <v>202109</v>
          </cell>
          <cell r="E114" t="str">
            <v>企业养老保险</v>
          </cell>
          <cell r="F114" t="str">
            <v>正常应缴</v>
          </cell>
          <cell r="G114" t="str">
            <v>3245.4</v>
          </cell>
          <cell r="H114" t="str">
            <v>259.63</v>
          </cell>
          <cell r="I114" t="str">
            <v>259.63</v>
          </cell>
          <cell r="J114" t="str">
            <v>0</v>
          </cell>
          <cell r="K114" t="str">
            <v>0</v>
          </cell>
          <cell r="L114" t="str">
            <v>0</v>
          </cell>
          <cell r="M114" t="str">
            <v>0</v>
          </cell>
          <cell r="N114" t="str">
            <v>0</v>
          </cell>
          <cell r="O114" t="str">
            <v>1</v>
          </cell>
          <cell r="P114" t="str">
            <v>未退休</v>
          </cell>
          <cell r="Q114">
            <v>3245.4</v>
          </cell>
        </row>
        <row r="115">
          <cell r="B115" t="str">
            <v>顾培峰</v>
          </cell>
          <cell r="C115" t="str">
            <v>202109</v>
          </cell>
          <cell r="D115" t="str">
            <v>202109</v>
          </cell>
          <cell r="E115" t="str">
            <v>企业养老保险</v>
          </cell>
          <cell r="F115" t="str">
            <v>正常应缴</v>
          </cell>
          <cell r="G115" t="str">
            <v>3245.4</v>
          </cell>
          <cell r="H115" t="str">
            <v>259.63</v>
          </cell>
          <cell r="I115" t="str">
            <v>259.63</v>
          </cell>
          <cell r="J115" t="str">
            <v>0</v>
          </cell>
          <cell r="K115" t="str">
            <v>0</v>
          </cell>
          <cell r="L115" t="str">
            <v>0</v>
          </cell>
          <cell r="M115" t="str">
            <v>0</v>
          </cell>
          <cell r="N115" t="str">
            <v>0</v>
          </cell>
          <cell r="O115" t="str">
            <v>1</v>
          </cell>
          <cell r="P115" t="str">
            <v>未退休</v>
          </cell>
          <cell r="Q115">
            <v>3245.4</v>
          </cell>
        </row>
        <row r="116">
          <cell r="B116" t="str">
            <v>刘永超</v>
          </cell>
          <cell r="C116" t="str">
            <v>202109</v>
          </cell>
          <cell r="D116" t="str">
            <v>202109</v>
          </cell>
          <cell r="E116" t="str">
            <v>企业养老保险</v>
          </cell>
          <cell r="F116" t="str">
            <v>正常应缴</v>
          </cell>
          <cell r="G116" t="str">
            <v>3245.4</v>
          </cell>
          <cell r="H116" t="str">
            <v>259.63</v>
          </cell>
          <cell r="I116" t="str">
            <v>259.63</v>
          </cell>
          <cell r="J116" t="str">
            <v>0</v>
          </cell>
          <cell r="K116" t="str">
            <v>0</v>
          </cell>
          <cell r="L116" t="str">
            <v>0</v>
          </cell>
          <cell r="M116" t="str">
            <v>0</v>
          </cell>
          <cell r="N116" t="str">
            <v>0</v>
          </cell>
          <cell r="O116" t="str">
            <v>1</v>
          </cell>
          <cell r="P116" t="str">
            <v>未退休</v>
          </cell>
          <cell r="Q116">
            <v>3245.4</v>
          </cell>
        </row>
        <row r="117">
          <cell r="B117" t="str">
            <v>闫晓晨</v>
          </cell>
          <cell r="C117" t="str">
            <v>202109</v>
          </cell>
          <cell r="D117" t="str">
            <v>202109</v>
          </cell>
          <cell r="E117" t="str">
            <v>企业养老保险</v>
          </cell>
          <cell r="F117" t="str">
            <v>正常应缴</v>
          </cell>
          <cell r="G117" t="str">
            <v>3245.4</v>
          </cell>
          <cell r="H117" t="str">
            <v>259.63</v>
          </cell>
          <cell r="I117" t="str">
            <v>259.63</v>
          </cell>
          <cell r="J117" t="str">
            <v>0</v>
          </cell>
          <cell r="K117" t="str">
            <v>0</v>
          </cell>
          <cell r="L117" t="str">
            <v>0</v>
          </cell>
          <cell r="M117" t="str">
            <v>0</v>
          </cell>
          <cell r="N117" t="str">
            <v>0</v>
          </cell>
          <cell r="O117" t="str">
            <v>1</v>
          </cell>
          <cell r="P117" t="str">
            <v>未退休</v>
          </cell>
          <cell r="Q117">
            <v>3245.4</v>
          </cell>
        </row>
        <row r="118">
          <cell r="B118" t="str">
            <v>于俊焕</v>
          </cell>
          <cell r="C118" t="str">
            <v>202109</v>
          </cell>
          <cell r="D118" t="str">
            <v>202109</v>
          </cell>
          <cell r="E118" t="str">
            <v>企业养老保险</v>
          </cell>
          <cell r="F118" t="str">
            <v>正常应缴</v>
          </cell>
          <cell r="G118" t="str">
            <v>3245.4</v>
          </cell>
          <cell r="H118" t="str">
            <v>259.63</v>
          </cell>
          <cell r="I118" t="str">
            <v>259.63</v>
          </cell>
          <cell r="J118" t="str">
            <v>0</v>
          </cell>
          <cell r="K118" t="str">
            <v>0</v>
          </cell>
          <cell r="L118" t="str">
            <v>0</v>
          </cell>
          <cell r="M118" t="str">
            <v>0</v>
          </cell>
          <cell r="N118" t="str">
            <v>0</v>
          </cell>
          <cell r="O118" t="str">
            <v>1</v>
          </cell>
          <cell r="P118" t="str">
            <v>未退休</v>
          </cell>
          <cell r="Q118">
            <v>3245.4</v>
          </cell>
        </row>
        <row r="119">
          <cell r="B119" t="str">
            <v>刘海凤</v>
          </cell>
          <cell r="C119" t="str">
            <v>202109</v>
          </cell>
          <cell r="D119" t="str">
            <v>202109</v>
          </cell>
          <cell r="E119" t="str">
            <v>企业养老保险</v>
          </cell>
          <cell r="F119" t="str">
            <v>正常应缴</v>
          </cell>
          <cell r="G119" t="str">
            <v>3245.4</v>
          </cell>
          <cell r="H119" t="str">
            <v>259.63</v>
          </cell>
          <cell r="I119" t="str">
            <v>259.63</v>
          </cell>
          <cell r="J119" t="str">
            <v>0</v>
          </cell>
          <cell r="K119" t="str">
            <v>0</v>
          </cell>
          <cell r="L119" t="str">
            <v>0</v>
          </cell>
          <cell r="M119" t="str">
            <v>0</v>
          </cell>
          <cell r="N119" t="str">
            <v>0</v>
          </cell>
          <cell r="O119" t="str">
            <v>1</v>
          </cell>
          <cell r="P119" t="str">
            <v>未退休</v>
          </cell>
          <cell r="Q119">
            <v>3245.4</v>
          </cell>
        </row>
        <row r="120">
          <cell r="B120" t="str">
            <v>邓淑荣</v>
          </cell>
          <cell r="C120" t="str">
            <v>202109</v>
          </cell>
          <cell r="D120" t="str">
            <v>202109</v>
          </cell>
          <cell r="E120" t="str">
            <v>企业养老保险</v>
          </cell>
          <cell r="F120" t="str">
            <v>正常应缴</v>
          </cell>
          <cell r="G120" t="str">
            <v>3245.4</v>
          </cell>
          <cell r="H120" t="str">
            <v>259.63</v>
          </cell>
          <cell r="I120" t="str">
            <v>259.63</v>
          </cell>
          <cell r="J120" t="str">
            <v>0</v>
          </cell>
          <cell r="K120" t="str">
            <v>0</v>
          </cell>
          <cell r="L120" t="str">
            <v>0</v>
          </cell>
          <cell r="M120" t="str">
            <v>0</v>
          </cell>
          <cell r="N120" t="str">
            <v>0</v>
          </cell>
          <cell r="O120" t="str">
            <v>1</v>
          </cell>
          <cell r="P120" t="str">
            <v>未退休</v>
          </cell>
          <cell r="Q120">
            <v>3245.4</v>
          </cell>
        </row>
        <row r="121">
          <cell r="B121" t="str">
            <v>惠希顺</v>
          </cell>
          <cell r="C121" t="str">
            <v>202109</v>
          </cell>
          <cell r="D121" t="str">
            <v>202109</v>
          </cell>
          <cell r="E121" t="str">
            <v>企业养老保险</v>
          </cell>
          <cell r="F121" t="str">
            <v>正常应缴</v>
          </cell>
          <cell r="G121" t="str">
            <v>3245.4</v>
          </cell>
          <cell r="H121" t="str">
            <v>259.63</v>
          </cell>
          <cell r="I121" t="str">
            <v>259.63</v>
          </cell>
          <cell r="J121" t="str">
            <v>0</v>
          </cell>
          <cell r="K121" t="str">
            <v>0</v>
          </cell>
          <cell r="L121" t="str">
            <v>0</v>
          </cell>
          <cell r="M121" t="str">
            <v>0</v>
          </cell>
          <cell r="N121" t="str">
            <v>0</v>
          </cell>
          <cell r="O121" t="str">
            <v>1</v>
          </cell>
          <cell r="P121" t="str">
            <v>未退休</v>
          </cell>
          <cell r="Q121">
            <v>3245.4</v>
          </cell>
        </row>
        <row r="122">
          <cell r="B122" t="str">
            <v>孙金海</v>
          </cell>
          <cell r="C122" t="str">
            <v>202109</v>
          </cell>
          <cell r="D122" t="str">
            <v>202109</v>
          </cell>
          <cell r="E122" t="str">
            <v>企业养老保险</v>
          </cell>
          <cell r="F122" t="str">
            <v>正常应缴</v>
          </cell>
          <cell r="G122" t="str">
            <v>3245.4</v>
          </cell>
          <cell r="H122" t="str">
            <v>259.63</v>
          </cell>
          <cell r="I122" t="str">
            <v>259.63</v>
          </cell>
          <cell r="J122" t="str">
            <v>0</v>
          </cell>
          <cell r="K122" t="str">
            <v>0</v>
          </cell>
          <cell r="L122" t="str">
            <v>0</v>
          </cell>
          <cell r="M122" t="str">
            <v>0</v>
          </cell>
          <cell r="N122" t="str">
            <v>0</v>
          </cell>
          <cell r="O122" t="str">
            <v>1</v>
          </cell>
          <cell r="P122" t="str">
            <v>未退休</v>
          </cell>
          <cell r="Q122">
            <v>3245.4</v>
          </cell>
        </row>
        <row r="123">
          <cell r="B123" t="str">
            <v>徐凤瑞</v>
          </cell>
          <cell r="C123" t="str">
            <v>202109</v>
          </cell>
          <cell r="D123" t="str">
            <v>202109</v>
          </cell>
          <cell r="E123" t="str">
            <v>企业养老保险</v>
          </cell>
          <cell r="F123" t="str">
            <v>正常应缴</v>
          </cell>
          <cell r="G123" t="str">
            <v>3245.4</v>
          </cell>
          <cell r="H123" t="str">
            <v>259.63</v>
          </cell>
          <cell r="I123" t="str">
            <v>259.63</v>
          </cell>
          <cell r="J123" t="str">
            <v>0</v>
          </cell>
          <cell r="K123" t="str">
            <v>0</v>
          </cell>
          <cell r="L123" t="str">
            <v>0</v>
          </cell>
          <cell r="M123" t="str">
            <v>0</v>
          </cell>
          <cell r="N123" t="str">
            <v>0</v>
          </cell>
          <cell r="O123" t="str">
            <v>1</v>
          </cell>
          <cell r="P123" t="str">
            <v>未退休</v>
          </cell>
          <cell r="Q123">
            <v>3245.4</v>
          </cell>
        </row>
        <row r="124">
          <cell r="B124" t="str">
            <v>周延伟</v>
          </cell>
          <cell r="C124" t="str">
            <v>202109</v>
          </cell>
          <cell r="D124" t="str">
            <v>202109</v>
          </cell>
          <cell r="E124" t="str">
            <v>企业养老保险</v>
          </cell>
          <cell r="F124" t="str">
            <v>正常应缴</v>
          </cell>
          <cell r="G124" t="str">
            <v>3245.4</v>
          </cell>
          <cell r="H124" t="str">
            <v>259.63</v>
          </cell>
          <cell r="I124" t="str">
            <v>259.63</v>
          </cell>
          <cell r="J124" t="str">
            <v>0</v>
          </cell>
          <cell r="K124" t="str">
            <v>0</v>
          </cell>
          <cell r="L124" t="str">
            <v>0</v>
          </cell>
          <cell r="M124" t="str">
            <v>0</v>
          </cell>
          <cell r="N124" t="str">
            <v>0</v>
          </cell>
          <cell r="O124" t="str">
            <v>1</v>
          </cell>
          <cell r="P124" t="str">
            <v>未退休</v>
          </cell>
          <cell r="Q124">
            <v>3245.4</v>
          </cell>
        </row>
        <row r="125">
          <cell r="B125" t="str">
            <v>耿会峰</v>
          </cell>
          <cell r="C125" t="str">
            <v>202109</v>
          </cell>
          <cell r="D125" t="str">
            <v>202109</v>
          </cell>
          <cell r="E125" t="str">
            <v>企业养老保险</v>
          </cell>
          <cell r="F125" t="str">
            <v>正常应缴</v>
          </cell>
          <cell r="G125" t="str">
            <v>3245.4</v>
          </cell>
          <cell r="H125" t="str">
            <v>259.63</v>
          </cell>
          <cell r="I125" t="str">
            <v>259.63</v>
          </cell>
          <cell r="J125" t="str">
            <v>0</v>
          </cell>
          <cell r="K125" t="str">
            <v>0</v>
          </cell>
          <cell r="L125" t="str">
            <v>0</v>
          </cell>
          <cell r="M125" t="str">
            <v>0</v>
          </cell>
          <cell r="N125" t="str">
            <v>0</v>
          </cell>
          <cell r="O125" t="str">
            <v>1</v>
          </cell>
          <cell r="P125" t="str">
            <v>未退休</v>
          </cell>
          <cell r="Q125">
            <v>3245.4</v>
          </cell>
        </row>
        <row r="126">
          <cell r="B126" t="str">
            <v>田淑霞</v>
          </cell>
          <cell r="C126" t="str">
            <v>202109</v>
          </cell>
          <cell r="D126" t="str">
            <v>202109</v>
          </cell>
          <cell r="E126" t="str">
            <v>企业养老保险</v>
          </cell>
          <cell r="F126" t="str">
            <v>正常应缴</v>
          </cell>
          <cell r="G126" t="str">
            <v>3245.4</v>
          </cell>
          <cell r="H126" t="str">
            <v>259.63</v>
          </cell>
          <cell r="I126" t="str">
            <v>259.63</v>
          </cell>
          <cell r="J126" t="str">
            <v>0</v>
          </cell>
          <cell r="K126" t="str">
            <v>0</v>
          </cell>
          <cell r="L126" t="str">
            <v>0</v>
          </cell>
          <cell r="M126" t="str">
            <v>0</v>
          </cell>
          <cell r="N126" t="str">
            <v>0</v>
          </cell>
          <cell r="O126" t="str">
            <v>1</v>
          </cell>
          <cell r="P126" t="str">
            <v>未退休</v>
          </cell>
          <cell r="Q126">
            <v>3245.4</v>
          </cell>
        </row>
        <row r="127">
          <cell r="B127" t="str">
            <v>张风瑞</v>
          </cell>
          <cell r="C127" t="str">
            <v>202109</v>
          </cell>
          <cell r="D127" t="str">
            <v>202109</v>
          </cell>
          <cell r="E127" t="str">
            <v>企业养老保险</v>
          </cell>
          <cell r="F127" t="str">
            <v>正常应缴</v>
          </cell>
          <cell r="G127" t="str">
            <v>3245.4</v>
          </cell>
          <cell r="H127" t="str">
            <v>259.63</v>
          </cell>
          <cell r="I127" t="str">
            <v>259.63</v>
          </cell>
          <cell r="J127" t="str">
            <v>0</v>
          </cell>
          <cell r="K127" t="str">
            <v>0</v>
          </cell>
          <cell r="L127" t="str">
            <v>0</v>
          </cell>
          <cell r="M127" t="str">
            <v>0</v>
          </cell>
          <cell r="N127" t="str">
            <v>0</v>
          </cell>
          <cell r="O127" t="str">
            <v>1</v>
          </cell>
          <cell r="P127" t="str">
            <v>未退休</v>
          </cell>
          <cell r="Q127">
            <v>3245.4</v>
          </cell>
        </row>
        <row r="128">
          <cell r="B128" t="str">
            <v>张猛</v>
          </cell>
          <cell r="C128" t="str">
            <v>202109</v>
          </cell>
          <cell r="D128" t="str">
            <v>202109</v>
          </cell>
          <cell r="E128" t="str">
            <v>企业养老保险</v>
          </cell>
          <cell r="F128" t="str">
            <v>正常应缴</v>
          </cell>
          <cell r="G128" t="str">
            <v>3245.4</v>
          </cell>
          <cell r="H128" t="str">
            <v>259.63</v>
          </cell>
          <cell r="I128" t="str">
            <v>259.63</v>
          </cell>
          <cell r="J128" t="str">
            <v>0</v>
          </cell>
          <cell r="K128" t="str">
            <v>0</v>
          </cell>
          <cell r="L128" t="str">
            <v>0</v>
          </cell>
          <cell r="M128" t="str">
            <v>0</v>
          </cell>
          <cell r="N128" t="str">
            <v>0</v>
          </cell>
          <cell r="O128" t="str">
            <v>1</v>
          </cell>
          <cell r="P128" t="str">
            <v>未退休</v>
          </cell>
          <cell r="Q128">
            <v>3245.4</v>
          </cell>
        </row>
        <row r="129">
          <cell r="B129" t="str">
            <v>张永卫</v>
          </cell>
          <cell r="C129" t="str">
            <v>202109</v>
          </cell>
          <cell r="D129" t="str">
            <v>202109</v>
          </cell>
          <cell r="E129" t="str">
            <v>企业养老保险</v>
          </cell>
          <cell r="F129" t="str">
            <v>正常应缴</v>
          </cell>
          <cell r="G129" t="str">
            <v>3245.4</v>
          </cell>
          <cell r="H129" t="str">
            <v>259.63</v>
          </cell>
          <cell r="I129" t="str">
            <v>259.63</v>
          </cell>
          <cell r="J129" t="str">
            <v>0</v>
          </cell>
          <cell r="K129" t="str">
            <v>0</v>
          </cell>
          <cell r="L129" t="str">
            <v>0</v>
          </cell>
          <cell r="M129" t="str">
            <v>0</v>
          </cell>
          <cell r="N129" t="str">
            <v>0</v>
          </cell>
          <cell r="O129" t="str">
            <v>1</v>
          </cell>
          <cell r="P129" t="str">
            <v>未退休</v>
          </cell>
          <cell r="Q129">
            <v>3245.4</v>
          </cell>
        </row>
        <row r="130">
          <cell r="B130" t="str">
            <v>胡海明</v>
          </cell>
          <cell r="C130" t="str">
            <v>202109</v>
          </cell>
          <cell r="D130" t="str">
            <v>202109</v>
          </cell>
          <cell r="E130" t="str">
            <v>企业养老保险</v>
          </cell>
          <cell r="F130" t="str">
            <v>正常应缴</v>
          </cell>
          <cell r="G130" t="str">
            <v>3245.4</v>
          </cell>
          <cell r="H130" t="str">
            <v>259.63</v>
          </cell>
          <cell r="I130" t="str">
            <v>259.63</v>
          </cell>
          <cell r="J130" t="str">
            <v>0</v>
          </cell>
          <cell r="K130" t="str">
            <v>0</v>
          </cell>
          <cell r="L130" t="str">
            <v>0</v>
          </cell>
          <cell r="M130" t="str">
            <v>0</v>
          </cell>
          <cell r="N130" t="str">
            <v>0</v>
          </cell>
          <cell r="O130" t="str">
            <v>1</v>
          </cell>
          <cell r="P130" t="str">
            <v>未退休</v>
          </cell>
          <cell r="Q130">
            <v>3245.4</v>
          </cell>
        </row>
        <row r="131">
          <cell r="B131" t="str">
            <v>孟新</v>
          </cell>
          <cell r="C131" t="str">
            <v>202109</v>
          </cell>
          <cell r="D131" t="str">
            <v>202109</v>
          </cell>
          <cell r="E131" t="str">
            <v>企业养老保险</v>
          </cell>
          <cell r="F131" t="str">
            <v>正常应缴</v>
          </cell>
          <cell r="G131" t="str">
            <v>3245.4</v>
          </cell>
          <cell r="H131" t="str">
            <v>259.63</v>
          </cell>
          <cell r="I131" t="str">
            <v>259.63</v>
          </cell>
          <cell r="J131" t="str">
            <v>0</v>
          </cell>
          <cell r="K131" t="str">
            <v>0</v>
          </cell>
          <cell r="L131" t="str">
            <v>0</v>
          </cell>
          <cell r="M131" t="str">
            <v>0</v>
          </cell>
          <cell r="N131" t="str">
            <v>0</v>
          </cell>
          <cell r="O131" t="str">
            <v>1</v>
          </cell>
          <cell r="P131" t="str">
            <v>未退休</v>
          </cell>
          <cell r="Q131">
            <v>3245.4</v>
          </cell>
        </row>
        <row r="132">
          <cell r="B132" t="str">
            <v>吴如义</v>
          </cell>
          <cell r="C132" t="str">
            <v>202109</v>
          </cell>
          <cell r="D132" t="str">
            <v>202109</v>
          </cell>
          <cell r="E132" t="str">
            <v>企业养老保险</v>
          </cell>
          <cell r="F132" t="str">
            <v>正常应缴</v>
          </cell>
          <cell r="G132" t="str">
            <v>3245.4</v>
          </cell>
          <cell r="H132" t="str">
            <v>259.63</v>
          </cell>
          <cell r="I132" t="str">
            <v>259.63</v>
          </cell>
          <cell r="J132" t="str">
            <v>0</v>
          </cell>
          <cell r="K132" t="str">
            <v>0</v>
          </cell>
          <cell r="L132" t="str">
            <v>0</v>
          </cell>
          <cell r="M132" t="str">
            <v>0</v>
          </cell>
          <cell r="N132" t="str">
            <v>0</v>
          </cell>
          <cell r="O132" t="str">
            <v>1</v>
          </cell>
          <cell r="P132" t="str">
            <v>未退休</v>
          </cell>
          <cell r="Q132">
            <v>3245.4</v>
          </cell>
        </row>
        <row r="133">
          <cell r="B133" t="str">
            <v>李宾</v>
          </cell>
          <cell r="C133" t="str">
            <v>202109</v>
          </cell>
          <cell r="D133" t="str">
            <v>202109</v>
          </cell>
          <cell r="E133" t="str">
            <v>企业养老保险</v>
          </cell>
          <cell r="F133" t="str">
            <v>正常应缴</v>
          </cell>
          <cell r="G133" t="str">
            <v>3245.4</v>
          </cell>
          <cell r="H133" t="str">
            <v>259.63</v>
          </cell>
          <cell r="I133" t="str">
            <v>259.63</v>
          </cell>
          <cell r="J133" t="str">
            <v>0</v>
          </cell>
          <cell r="K133" t="str">
            <v>0</v>
          </cell>
          <cell r="L133" t="str">
            <v>0</v>
          </cell>
          <cell r="M133" t="str">
            <v>0</v>
          </cell>
          <cell r="N133" t="str">
            <v>0</v>
          </cell>
          <cell r="O133" t="str">
            <v>1</v>
          </cell>
          <cell r="P133" t="str">
            <v>未退休</v>
          </cell>
          <cell r="Q133">
            <v>3245.4</v>
          </cell>
        </row>
        <row r="134">
          <cell r="B134" t="str">
            <v>姚梅芳</v>
          </cell>
          <cell r="C134" t="str">
            <v>202109</v>
          </cell>
          <cell r="D134" t="str">
            <v>202109</v>
          </cell>
          <cell r="E134" t="str">
            <v>企业养老保险</v>
          </cell>
          <cell r="F134" t="str">
            <v>正常应缴</v>
          </cell>
          <cell r="G134" t="str">
            <v>3245.4</v>
          </cell>
          <cell r="H134" t="str">
            <v>259.63</v>
          </cell>
          <cell r="I134" t="str">
            <v>259.63</v>
          </cell>
          <cell r="J134" t="str">
            <v>0</v>
          </cell>
          <cell r="K134" t="str">
            <v>0</v>
          </cell>
          <cell r="L134" t="str">
            <v>0</v>
          </cell>
          <cell r="M134" t="str">
            <v>0</v>
          </cell>
          <cell r="N134" t="str">
            <v>0</v>
          </cell>
          <cell r="O134" t="str">
            <v>1</v>
          </cell>
          <cell r="P134" t="str">
            <v>未退休</v>
          </cell>
          <cell r="Q134">
            <v>3245.4</v>
          </cell>
        </row>
        <row r="135">
          <cell r="B135" t="str">
            <v>张广涛</v>
          </cell>
          <cell r="C135" t="str">
            <v>202109</v>
          </cell>
          <cell r="D135" t="str">
            <v>202109</v>
          </cell>
          <cell r="E135" t="str">
            <v>企业养老保险</v>
          </cell>
          <cell r="F135" t="str">
            <v>正常应缴</v>
          </cell>
          <cell r="G135" t="str">
            <v>3245.4</v>
          </cell>
          <cell r="H135" t="str">
            <v>259.63</v>
          </cell>
          <cell r="I135" t="str">
            <v>259.63</v>
          </cell>
          <cell r="J135" t="str">
            <v>0</v>
          </cell>
          <cell r="K135" t="str">
            <v>0</v>
          </cell>
          <cell r="L135" t="str">
            <v>0</v>
          </cell>
          <cell r="M135" t="str">
            <v>0</v>
          </cell>
          <cell r="N135" t="str">
            <v>0</v>
          </cell>
          <cell r="O135" t="str">
            <v>1</v>
          </cell>
          <cell r="P135" t="str">
            <v>未退休</v>
          </cell>
          <cell r="Q135">
            <v>3245.4</v>
          </cell>
        </row>
        <row r="136">
          <cell r="B136" t="str">
            <v>赵英才</v>
          </cell>
          <cell r="C136" t="str">
            <v>202109</v>
          </cell>
          <cell r="D136" t="str">
            <v>202109</v>
          </cell>
          <cell r="E136" t="str">
            <v>企业养老保险</v>
          </cell>
          <cell r="F136" t="str">
            <v>正常应缴</v>
          </cell>
          <cell r="G136" t="str">
            <v>3245.4</v>
          </cell>
          <cell r="H136" t="str">
            <v>259.63</v>
          </cell>
          <cell r="I136" t="str">
            <v>259.63</v>
          </cell>
          <cell r="J136" t="str">
            <v>0</v>
          </cell>
          <cell r="K136" t="str">
            <v>0</v>
          </cell>
          <cell r="L136" t="str">
            <v>0</v>
          </cell>
          <cell r="M136" t="str">
            <v>0</v>
          </cell>
          <cell r="N136" t="str">
            <v>0</v>
          </cell>
          <cell r="O136" t="str">
            <v>1</v>
          </cell>
          <cell r="P136" t="str">
            <v>未退休</v>
          </cell>
          <cell r="Q136">
            <v>3245.4</v>
          </cell>
        </row>
        <row r="137">
          <cell r="B137" t="str">
            <v>王旗</v>
          </cell>
          <cell r="C137" t="str">
            <v>202109</v>
          </cell>
          <cell r="D137" t="str">
            <v>202109</v>
          </cell>
          <cell r="E137" t="str">
            <v>企业养老保险</v>
          </cell>
          <cell r="F137" t="str">
            <v>正常应缴</v>
          </cell>
          <cell r="G137" t="str">
            <v>3245.4</v>
          </cell>
          <cell r="H137" t="str">
            <v>259.63</v>
          </cell>
          <cell r="I137" t="str">
            <v>259.63</v>
          </cell>
          <cell r="J137" t="str">
            <v>0</v>
          </cell>
          <cell r="K137" t="str">
            <v>0</v>
          </cell>
          <cell r="L137" t="str">
            <v>0</v>
          </cell>
          <cell r="M137" t="str">
            <v>0</v>
          </cell>
          <cell r="N137" t="str">
            <v>0</v>
          </cell>
          <cell r="O137" t="str">
            <v>1</v>
          </cell>
          <cell r="P137" t="str">
            <v>未退休</v>
          </cell>
          <cell r="Q137">
            <v>3245.4</v>
          </cell>
        </row>
        <row r="138">
          <cell r="B138" t="str">
            <v>赵静</v>
          </cell>
          <cell r="C138" t="str">
            <v>202109</v>
          </cell>
          <cell r="D138" t="str">
            <v>202109</v>
          </cell>
          <cell r="E138" t="str">
            <v>企业养老保险</v>
          </cell>
          <cell r="F138" t="str">
            <v>正常应缴</v>
          </cell>
          <cell r="G138" t="str">
            <v>3245.4</v>
          </cell>
          <cell r="H138" t="str">
            <v>259.63</v>
          </cell>
          <cell r="I138" t="str">
            <v>259.63</v>
          </cell>
          <cell r="J138" t="str">
            <v>0</v>
          </cell>
          <cell r="K138" t="str">
            <v>0</v>
          </cell>
          <cell r="L138" t="str">
            <v>0</v>
          </cell>
          <cell r="M138" t="str">
            <v>0</v>
          </cell>
          <cell r="N138" t="str">
            <v>0</v>
          </cell>
          <cell r="O138" t="str">
            <v>1</v>
          </cell>
          <cell r="P138" t="str">
            <v>未退休</v>
          </cell>
          <cell r="Q138">
            <v>3245.4</v>
          </cell>
        </row>
        <row r="139">
          <cell r="B139" t="str">
            <v>李春花</v>
          </cell>
          <cell r="C139" t="str">
            <v>202109</v>
          </cell>
          <cell r="D139" t="str">
            <v>202109</v>
          </cell>
          <cell r="E139" t="str">
            <v>企业养老保险</v>
          </cell>
          <cell r="F139" t="str">
            <v>正常应缴</v>
          </cell>
          <cell r="G139" t="str">
            <v>3245.4</v>
          </cell>
          <cell r="H139" t="str">
            <v>259.63</v>
          </cell>
          <cell r="I139" t="str">
            <v>259.63</v>
          </cell>
          <cell r="J139" t="str">
            <v>0</v>
          </cell>
          <cell r="K139" t="str">
            <v>0</v>
          </cell>
          <cell r="L139" t="str">
            <v>0</v>
          </cell>
          <cell r="M139" t="str">
            <v>0</v>
          </cell>
          <cell r="N139" t="str">
            <v>0</v>
          </cell>
          <cell r="O139" t="str">
            <v>1</v>
          </cell>
          <cell r="P139" t="str">
            <v>未退休</v>
          </cell>
          <cell r="Q139">
            <v>3245.4</v>
          </cell>
        </row>
        <row r="140">
          <cell r="B140" t="str">
            <v>吴晓萌</v>
          </cell>
          <cell r="C140" t="str">
            <v>202109</v>
          </cell>
          <cell r="D140" t="str">
            <v>202109</v>
          </cell>
          <cell r="E140" t="str">
            <v>企业养老保险</v>
          </cell>
          <cell r="F140" t="str">
            <v>正常应缴</v>
          </cell>
          <cell r="G140" t="str">
            <v>3245.4</v>
          </cell>
          <cell r="H140" t="str">
            <v>259.63</v>
          </cell>
          <cell r="I140" t="str">
            <v>259.63</v>
          </cell>
          <cell r="J140" t="str">
            <v>0</v>
          </cell>
          <cell r="K140" t="str">
            <v>0</v>
          </cell>
          <cell r="L140" t="str">
            <v>0</v>
          </cell>
          <cell r="M140" t="str">
            <v>0</v>
          </cell>
          <cell r="N140" t="str">
            <v>0</v>
          </cell>
          <cell r="O140" t="str">
            <v>1</v>
          </cell>
          <cell r="P140" t="str">
            <v>未退休</v>
          </cell>
          <cell r="Q140">
            <v>3245.4</v>
          </cell>
        </row>
        <row r="141">
          <cell r="B141" t="str">
            <v>胡占伟</v>
          </cell>
          <cell r="C141" t="str">
            <v>202109</v>
          </cell>
          <cell r="D141" t="str">
            <v>202109</v>
          </cell>
          <cell r="E141" t="str">
            <v>企业养老保险</v>
          </cell>
          <cell r="F141" t="str">
            <v>正常应缴</v>
          </cell>
          <cell r="G141" t="str">
            <v>3245.4</v>
          </cell>
          <cell r="H141" t="str">
            <v>259.63</v>
          </cell>
          <cell r="I141" t="str">
            <v>259.63</v>
          </cell>
          <cell r="J141" t="str">
            <v>0</v>
          </cell>
          <cell r="K141" t="str">
            <v>0</v>
          </cell>
          <cell r="L141" t="str">
            <v>0</v>
          </cell>
          <cell r="M141" t="str">
            <v>0</v>
          </cell>
          <cell r="N141" t="str">
            <v>0</v>
          </cell>
          <cell r="O141" t="str">
            <v>1</v>
          </cell>
          <cell r="P141" t="str">
            <v>未退休</v>
          </cell>
          <cell r="Q141">
            <v>3245.4</v>
          </cell>
        </row>
        <row r="142">
          <cell r="B142" t="str">
            <v>王万新</v>
          </cell>
          <cell r="C142" t="str">
            <v>202109</v>
          </cell>
          <cell r="D142" t="str">
            <v>202109</v>
          </cell>
          <cell r="E142" t="str">
            <v>企业养老保险</v>
          </cell>
          <cell r="F142" t="str">
            <v>正常应缴</v>
          </cell>
          <cell r="G142" t="str">
            <v>3245.4</v>
          </cell>
          <cell r="H142" t="str">
            <v>259.63</v>
          </cell>
          <cell r="I142" t="str">
            <v>259.63</v>
          </cell>
          <cell r="J142" t="str">
            <v>0</v>
          </cell>
          <cell r="K142" t="str">
            <v>0</v>
          </cell>
          <cell r="L142" t="str">
            <v>0</v>
          </cell>
          <cell r="M142" t="str">
            <v>0</v>
          </cell>
          <cell r="N142" t="str">
            <v>0</v>
          </cell>
          <cell r="O142" t="str">
            <v>1</v>
          </cell>
          <cell r="P142" t="str">
            <v>未退休</v>
          </cell>
          <cell r="Q142">
            <v>3245.4</v>
          </cell>
        </row>
        <row r="143">
          <cell r="B143" t="str">
            <v>莫爱芹</v>
          </cell>
          <cell r="C143" t="str">
            <v>202109</v>
          </cell>
          <cell r="D143" t="str">
            <v>202109</v>
          </cell>
          <cell r="E143" t="str">
            <v>企业养老保险</v>
          </cell>
          <cell r="F143" t="str">
            <v>正常应缴</v>
          </cell>
          <cell r="G143" t="str">
            <v>3245.4</v>
          </cell>
          <cell r="H143" t="str">
            <v>259.63</v>
          </cell>
          <cell r="I143" t="str">
            <v>259.63</v>
          </cell>
          <cell r="J143" t="str">
            <v>0</v>
          </cell>
          <cell r="K143" t="str">
            <v>0</v>
          </cell>
          <cell r="L143" t="str">
            <v>0</v>
          </cell>
          <cell r="M143" t="str">
            <v>0</v>
          </cell>
          <cell r="N143" t="str">
            <v>0</v>
          </cell>
          <cell r="O143" t="str">
            <v>1</v>
          </cell>
          <cell r="P143" t="str">
            <v>未退休</v>
          </cell>
          <cell r="Q143">
            <v>3245.4</v>
          </cell>
        </row>
        <row r="144">
          <cell r="B144" t="str">
            <v>于正军</v>
          </cell>
          <cell r="C144" t="str">
            <v>202109</v>
          </cell>
          <cell r="D144" t="str">
            <v>202109</v>
          </cell>
          <cell r="E144" t="str">
            <v>企业养老保险</v>
          </cell>
          <cell r="F144" t="str">
            <v>正常应缴</v>
          </cell>
          <cell r="G144" t="str">
            <v>3245.4</v>
          </cell>
          <cell r="H144" t="str">
            <v>259.63</v>
          </cell>
          <cell r="I144" t="str">
            <v>259.63</v>
          </cell>
          <cell r="J144" t="str">
            <v>0</v>
          </cell>
          <cell r="K144" t="str">
            <v>0</v>
          </cell>
          <cell r="L144" t="str">
            <v>0</v>
          </cell>
          <cell r="M144" t="str">
            <v>0</v>
          </cell>
          <cell r="N144" t="str">
            <v>0</v>
          </cell>
          <cell r="O144" t="str">
            <v>1</v>
          </cell>
          <cell r="P144" t="str">
            <v>未退休</v>
          </cell>
          <cell r="Q144">
            <v>3245.4</v>
          </cell>
        </row>
        <row r="145">
          <cell r="B145" t="str">
            <v>孙广林</v>
          </cell>
          <cell r="C145" t="str">
            <v>202109</v>
          </cell>
          <cell r="D145" t="str">
            <v>202109</v>
          </cell>
          <cell r="E145" t="str">
            <v>企业养老保险</v>
          </cell>
          <cell r="F145" t="str">
            <v>正常应缴</v>
          </cell>
          <cell r="G145" t="str">
            <v>3245.4</v>
          </cell>
          <cell r="H145" t="str">
            <v>259.63</v>
          </cell>
          <cell r="I145" t="str">
            <v>259.63</v>
          </cell>
          <cell r="J145" t="str">
            <v>0</v>
          </cell>
          <cell r="K145" t="str">
            <v>0</v>
          </cell>
          <cell r="L145" t="str">
            <v>0</v>
          </cell>
          <cell r="M145" t="str">
            <v>0</v>
          </cell>
          <cell r="N145" t="str">
            <v>0</v>
          </cell>
          <cell r="O145" t="str">
            <v>1</v>
          </cell>
          <cell r="P145" t="str">
            <v>未退休</v>
          </cell>
          <cell r="Q145">
            <v>3245.4</v>
          </cell>
        </row>
        <row r="146">
          <cell r="B146" t="str">
            <v>陈进东</v>
          </cell>
          <cell r="C146" t="str">
            <v>202109</v>
          </cell>
          <cell r="D146" t="str">
            <v>202109</v>
          </cell>
          <cell r="E146" t="str">
            <v>企业养老保险</v>
          </cell>
          <cell r="F146" t="str">
            <v>正常应缴</v>
          </cell>
          <cell r="G146" t="str">
            <v>3820</v>
          </cell>
          <cell r="H146" t="str">
            <v>305.6</v>
          </cell>
          <cell r="I146" t="str">
            <v>305.6</v>
          </cell>
          <cell r="J146" t="str">
            <v>0</v>
          </cell>
          <cell r="K146" t="str">
            <v>0</v>
          </cell>
          <cell r="L146" t="str">
            <v>0</v>
          </cell>
          <cell r="M146" t="str">
            <v>0</v>
          </cell>
          <cell r="N146" t="str">
            <v>0</v>
          </cell>
          <cell r="O146" t="str">
            <v>1</v>
          </cell>
          <cell r="P146" t="str">
            <v>未退休</v>
          </cell>
          <cell r="Q146">
            <v>3820</v>
          </cell>
        </row>
        <row r="147">
          <cell r="B147" t="str">
            <v>吴燕霞</v>
          </cell>
          <cell r="C147" t="str">
            <v>202109</v>
          </cell>
          <cell r="D147" t="str">
            <v>202109</v>
          </cell>
          <cell r="E147" t="str">
            <v>企业养老保险</v>
          </cell>
          <cell r="F147" t="str">
            <v>正常应缴</v>
          </cell>
          <cell r="G147" t="str">
            <v>3245.4</v>
          </cell>
          <cell r="H147" t="str">
            <v>259.63</v>
          </cell>
          <cell r="I147" t="str">
            <v>259.63</v>
          </cell>
          <cell r="J147" t="str">
            <v>0</v>
          </cell>
          <cell r="K147" t="str">
            <v>0</v>
          </cell>
          <cell r="L147" t="str">
            <v>0</v>
          </cell>
          <cell r="M147" t="str">
            <v>0</v>
          </cell>
          <cell r="N147" t="str">
            <v>0</v>
          </cell>
          <cell r="O147" t="str">
            <v>1</v>
          </cell>
          <cell r="P147" t="str">
            <v>未退休</v>
          </cell>
          <cell r="Q147">
            <v>3245.4</v>
          </cell>
        </row>
        <row r="148">
          <cell r="B148" t="str">
            <v>刘清馨</v>
          </cell>
          <cell r="C148" t="str">
            <v>202109</v>
          </cell>
          <cell r="D148" t="str">
            <v>202109</v>
          </cell>
          <cell r="E148" t="str">
            <v>企业养老保险</v>
          </cell>
          <cell r="F148" t="str">
            <v>正常应缴</v>
          </cell>
          <cell r="G148" t="str">
            <v>3245.4</v>
          </cell>
          <cell r="H148" t="str">
            <v>259.63</v>
          </cell>
          <cell r="I148" t="str">
            <v>259.63</v>
          </cell>
          <cell r="J148" t="str">
            <v>0</v>
          </cell>
          <cell r="K148" t="str">
            <v>0</v>
          </cell>
          <cell r="L148" t="str">
            <v>0</v>
          </cell>
          <cell r="M148" t="str">
            <v>0</v>
          </cell>
          <cell r="N148" t="str">
            <v>0</v>
          </cell>
          <cell r="O148" t="str">
            <v>1</v>
          </cell>
          <cell r="P148" t="str">
            <v>未退休</v>
          </cell>
          <cell r="Q148">
            <v>3245.4</v>
          </cell>
        </row>
        <row r="149">
          <cell r="B149" t="str">
            <v>滕怀乐</v>
          </cell>
          <cell r="C149" t="str">
            <v>202109</v>
          </cell>
          <cell r="D149" t="str">
            <v>202109</v>
          </cell>
          <cell r="E149" t="str">
            <v>企业养老保险</v>
          </cell>
          <cell r="F149" t="str">
            <v>正常应缴</v>
          </cell>
          <cell r="G149" t="str">
            <v>3245.4</v>
          </cell>
          <cell r="H149" t="str">
            <v>259.63</v>
          </cell>
          <cell r="I149" t="str">
            <v>259.63</v>
          </cell>
          <cell r="J149" t="str">
            <v>0</v>
          </cell>
          <cell r="K149" t="str">
            <v>0</v>
          </cell>
          <cell r="L149" t="str">
            <v>0</v>
          </cell>
          <cell r="M149" t="str">
            <v>0</v>
          </cell>
          <cell r="N149" t="str">
            <v>0</v>
          </cell>
          <cell r="O149" t="str">
            <v>1</v>
          </cell>
          <cell r="P149" t="str">
            <v>未退休</v>
          </cell>
          <cell r="Q149">
            <v>3245.4</v>
          </cell>
        </row>
        <row r="150">
          <cell r="B150" t="str">
            <v>高胜利</v>
          </cell>
          <cell r="C150" t="str">
            <v>202109</v>
          </cell>
          <cell r="D150" t="str">
            <v>202109</v>
          </cell>
          <cell r="E150" t="str">
            <v>企业养老保险</v>
          </cell>
          <cell r="F150" t="str">
            <v>正常应缴</v>
          </cell>
          <cell r="G150" t="str">
            <v>3820</v>
          </cell>
          <cell r="H150" t="str">
            <v>305.6</v>
          </cell>
          <cell r="I150" t="str">
            <v>305.6</v>
          </cell>
          <cell r="J150" t="str">
            <v>0</v>
          </cell>
          <cell r="K150" t="str">
            <v>0</v>
          </cell>
          <cell r="L150" t="str">
            <v>0</v>
          </cell>
          <cell r="M150" t="str">
            <v>0</v>
          </cell>
          <cell r="N150" t="str">
            <v>0</v>
          </cell>
          <cell r="O150" t="str">
            <v>1</v>
          </cell>
          <cell r="P150" t="str">
            <v>未退休</v>
          </cell>
          <cell r="Q150">
            <v>3820</v>
          </cell>
        </row>
        <row r="151">
          <cell r="B151" t="str">
            <v>王巨云</v>
          </cell>
          <cell r="C151" t="str">
            <v>202109</v>
          </cell>
          <cell r="D151" t="str">
            <v>202109</v>
          </cell>
          <cell r="E151" t="str">
            <v>企业养老保险</v>
          </cell>
          <cell r="F151" t="str">
            <v>正常应缴</v>
          </cell>
          <cell r="G151" t="str">
            <v>3820</v>
          </cell>
          <cell r="H151" t="str">
            <v>305.6</v>
          </cell>
          <cell r="I151" t="str">
            <v>305.6</v>
          </cell>
          <cell r="J151" t="str">
            <v>0</v>
          </cell>
          <cell r="K151" t="str">
            <v>0</v>
          </cell>
          <cell r="L151" t="str">
            <v>0</v>
          </cell>
          <cell r="M151" t="str">
            <v>0</v>
          </cell>
          <cell r="N151" t="str">
            <v>0</v>
          </cell>
          <cell r="O151" t="str">
            <v>1</v>
          </cell>
          <cell r="P151" t="str">
            <v>未退休</v>
          </cell>
          <cell r="Q151">
            <v>3820</v>
          </cell>
        </row>
        <row r="152">
          <cell r="B152" t="str">
            <v>于全生</v>
          </cell>
          <cell r="C152" t="str">
            <v>202109</v>
          </cell>
          <cell r="D152" t="str">
            <v>202109</v>
          </cell>
          <cell r="E152" t="str">
            <v>企业养老保险</v>
          </cell>
          <cell r="F152" t="str">
            <v>正常应缴</v>
          </cell>
          <cell r="G152" t="str">
            <v>3245.4</v>
          </cell>
          <cell r="H152" t="str">
            <v>259.63</v>
          </cell>
          <cell r="I152" t="str">
            <v>259.63</v>
          </cell>
          <cell r="J152" t="str">
            <v>0</v>
          </cell>
          <cell r="K152" t="str">
            <v>0</v>
          </cell>
          <cell r="L152" t="str">
            <v>0</v>
          </cell>
          <cell r="M152" t="str">
            <v>0</v>
          </cell>
          <cell r="N152" t="str">
            <v>0</v>
          </cell>
          <cell r="O152" t="str">
            <v>1</v>
          </cell>
          <cell r="P152" t="str">
            <v>未退休</v>
          </cell>
          <cell r="Q152">
            <v>3245.4</v>
          </cell>
        </row>
        <row r="153">
          <cell r="B153" t="str">
            <v>刘柏林</v>
          </cell>
          <cell r="C153" t="str">
            <v>202109</v>
          </cell>
          <cell r="D153" t="str">
            <v>202109</v>
          </cell>
          <cell r="E153" t="str">
            <v>企业养老保险</v>
          </cell>
          <cell r="F153" t="str">
            <v>正常应缴</v>
          </cell>
          <cell r="G153" t="str">
            <v>3245.4</v>
          </cell>
          <cell r="H153" t="str">
            <v>259.63</v>
          </cell>
          <cell r="I153" t="str">
            <v>259.63</v>
          </cell>
          <cell r="J153" t="str">
            <v>0</v>
          </cell>
          <cell r="K153" t="str">
            <v>0</v>
          </cell>
          <cell r="L153" t="str">
            <v>0</v>
          </cell>
          <cell r="M153" t="str">
            <v>0</v>
          </cell>
          <cell r="N153" t="str">
            <v>0</v>
          </cell>
          <cell r="O153" t="str">
            <v>1</v>
          </cell>
          <cell r="P153" t="str">
            <v>未退休</v>
          </cell>
          <cell r="Q153">
            <v>3245.4</v>
          </cell>
        </row>
        <row r="154">
          <cell r="B154" t="str">
            <v>杨慧娟</v>
          </cell>
          <cell r="C154" t="str">
            <v>202109</v>
          </cell>
          <cell r="D154" t="str">
            <v>202109</v>
          </cell>
          <cell r="E154" t="str">
            <v>企业养老保险</v>
          </cell>
          <cell r="F154" t="str">
            <v>正常应缴</v>
          </cell>
          <cell r="G154" t="str">
            <v>3245.4</v>
          </cell>
          <cell r="H154" t="str">
            <v>259.63</v>
          </cell>
          <cell r="I154" t="str">
            <v>259.63</v>
          </cell>
          <cell r="J154" t="str">
            <v>0</v>
          </cell>
          <cell r="K154" t="str">
            <v>0</v>
          </cell>
          <cell r="L154" t="str">
            <v>0</v>
          </cell>
          <cell r="M154" t="str">
            <v>0</v>
          </cell>
          <cell r="N154" t="str">
            <v>0</v>
          </cell>
          <cell r="O154" t="str">
            <v>1</v>
          </cell>
          <cell r="P154" t="str">
            <v>未退休</v>
          </cell>
          <cell r="Q154">
            <v>3245.4</v>
          </cell>
        </row>
        <row r="155">
          <cell r="B155" t="str">
            <v>蔡海波</v>
          </cell>
          <cell r="C155" t="str">
            <v>202109</v>
          </cell>
          <cell r="D155" t="str">
            <v>202109</v>
          </cell>
          <cell r="E155" t="str">
            <v>企业养老保险</v>
          </cell>
          <cell r="F155" t="str">
            <v>正常应缴</v>
          </cell>
          <cell r="G155" t="str">
            <v>3245.4</v>
          </cell>
          <cell r="H155" t="str">
            <v>259.63</v>
          </cell>
          <cell r="I155" t="str">
            <v>259.63</v>
          </cell>
          <cell r="J155" t="str">
            <v>0</v>
          </cell>
          <cell r="K155" t="str">
            <v>0</v>
          </cell>
          <cell r="L155" t="str">
            <v>0</v>
          </cell>
          <cell r="M155" t="str">
            <v>0</v>
          </cell>
          <cell r="N155" t="str">
            <v>0</v>
          </cell>
          <cell r="O155" t="str">
            <v>1</v>
          </cell>
          <cell r="P155" t="str">
            <v>未退休</v>
          </cell>
          <cell r="Q155">
            <v>3245.4</v>
          </cell>
        </row>
        <row r="156">
          <cell r="B156" t="str">
            <v>司艳策</v>
          </cell>
          <cell r="C156" t="str">
            <v>202109</v>
          </cell>
          <cell r="D156" t="str">
            <v>202109</v>
          </cell>
          <cell r="E156" t="str">
            <v>企业养老保险</v>
          </cell>
          <cell r="F156" t="str">
            <v>正常应缴</v>
          </cell>
          <cell r="G156" t="str">
            <v>3245.4</v>
          </cell>
          <cell r="H156" t="str">
            <v>259.63</v>
          </cell>
          <cell r="I156" t="str">
            <v>259.63</v>
          </cell>
          <cell r="J156" t="str">
            <v>0</v>
          </cell>
          <cell r="K156" t="str">
            <v>0</v>
          </cell>
          <cell r="L156" t="str">
            <v>0</v>
          </cell>
          <cell r="M156" t="str">
            <v>0</v>
          </cell>
          <cell r="N156" t="str">
            <v>0</v>
          </cell>
          <cell r="O156" t="str">
            <v>1</v>
          </cell>
          <cell r="P156" t="str">
            <v>未退休</v>
          </cell>
          <cell r="Q156">
            <v>3245.4</v>
          </cell>
        </row>
        <row r="157">
          <cell r="B157" t="str">
            <v>邓文志</v>
          </cell>
          <cell r="C157" t="str">
            <v>202109</v>
          </cell>
          <cell r="D157" t="str">
            <v>202109</v>
          </cell>
          <cell r="E157" t="str">
            <v>企业养老保险</v>
          </cell>
          <cell r="F157" t="str">
            <v>正常应缴</v>
          </cell>
          <cell r="G157" t="str">
            <v>3245.4</v>
          </cell>
          <cell r="H157" t="str">
            <v>259.63</v>
          </cell>
          <cell r="I157" t="str">
            <v>259.63</v>
          </cell>
          <cell r="J157" t="str">
            <v>0</v>
          </cell>
          <cell r="K157" t="str">
            <v>0</v>
          </cell>
          <cell r="L157" t="str">
            <v>0</v>
          </cell>
          <cell r="M157" t="str">
            <v>0</v>
          </cell>
          <cell r="N157" t="str">
            <v>0</v>
          </cell>
          <cell r="O157" t="str">
            <v>1</v>
          </cell>
          <cell r="P157" t="str">
            <v>未退休</v>
          </cell>
          <cell r="Q157">
            <v>3245.4</v>
          </cell>
        </row>
        <row r="158">
          <cell r="B158" t="str">
            <v>张世明</v>
          </cell>
          <cell r="C158" t="str">
            <v>202109</v>
          </cell>
          <cell r="D158" t="str">
            <v>202109</v>
          </cell>
          <cell r="E158" t="str">
            <v>企业养老保险</v>
          </cell>
          <cell r="F158" t="str">
            <v>正常应缴</v>
          </cell>
          <cell r="G158" t="str">
            <v>3245.4</v>
          </cell>
          <cell r="H158" t="str">
            <v>259.63</v>
          </cell>
          <cell r="I158" t="str">
            <v>259.63</v>
          </cell>
          <cell r="J158" t="str">
            <v>0</v>
          </cell>
          <cell r="K158" t="str">
            <v>0</v>
          </cell>
          <cell r="L158" t="str">
            <v>0</v>
          </cell>
          <cell r="M158" t="str">
            <v>0</v>
          </cell>
          <cell r="N158" t="str">
            <v>0</v>
          </cell>
          <cell r="O158" t="str">
            <v>1</v>
          </cell>
          <cell r="P158" t="str">
            <v>未退休</v>
          </cell>
          <cell r="Q158">
            <v>3245.4</v>
          </cell>
        </row>
        <row r="159">
          <cell r="B159" t="str">
            <v>吴洪宇</v>
          </cell>
          <cell r="C159" t="str">
            <v>202109</v>
          </cell>
          <cell r="D159" t="str">
            <v>202109</v>
          </cell>
          <cell r="E159" t="str">
            <v>企业养老保险</v>
          </cell>
          <cell r="F159" t="str">
            <v>正常应缴</v>
          </cell>
          <cell r="G159" t="str">
            <v>3245.4</v>
          </cell>
          <cell r="H159" t="str">
            <v>259.63</v>
          </cell>
          <cell r="I159" t="str">
            <v>259.63</v>
          </cell>
          <cell r="J159" t="str">
            <v>0</v>
          </cell>
          <cell r="K159" t="str">
            <v>0</v>
          </cell>
          <cell r="L159" t="str">
            <v>0</v>
          </cell>
          <cell r="M159" t="str">
            <v>0</v>
          </cell>
          <cell r="N159" t="str">
            <v>0</v>
          </cell>
          <cell r="O159" t="str">
            <v>1</v>
          </cell>
          <cell r="P159" t="str">
            <v>未退休</v>
          </cell>
          <cell r="Q159">
            <v>3245.4</v>
          </cell>
        </row>
        <row r="160">
          <cell r="B160" t="str">
            <v>翟福芹</v>
          </cell>
          <cell r="C160" t="str">
            <v>202109</v>
          </cell>
          <cell r="D160" t="str">
            <v>202109</v>
          </cell>
          <cell r="E160" t="str">
            <v>企业养老保险</v>
          </cell>
          <cell r="F160" t="str">
            <v>正常应缴</v>
          </cell>
          <cell r="G160" t="str">
            <v>3245.4</v>
          </cell>
          <cell r="H160" t="str">
            <v>259.63</v>
          </cell>
          <cell r="I160" t="str">
            <v>259.63</v>
          </cell>
          <cell r="J160" t="str">
            <v>0</v>
          </cell>
          <cell r="K160" t="str">
            <v>0</v>
          </cell>
          <cell r="L160" t="str">
            <v>0</v>
          </cell>
          <cell r="M160" t="str">
            <v>0</v>
          </cell>
          <cell r="N160" t="str">
            <v>0</v>
          </cell>
          <cell r="O160" t="str">
            <v>1</v>
          </cell>
          <cell r="P160" t="str">
            <v>未退休</v>
          </cell>
          <cell r="Q160">
            <v>3245.4</v>
          </cell>
        </row>
        <row r="161">
          <cell r="B161" t="str">
            <v>李海洋</v>
          </cell>
          <cell r="C161" t="str">
            <v>202109</v>
          </cell>
          <cell r="D161" t="str">
            <v>202109</v>
          </cell>
          <cell r="E161" t="str">
            <v>企业养老保险</v>
          </cell>
          <cell r="F161" t="str">
            <v>正常应缴</v>
          </cell>
          <cell r="G161" t="str">
            <v>3245.4</v>
          </cell>
          <cell r="H161" t="str">
            <v>259.63</v>
          </cell>
          <cell r="I161" t="str">
            <v>259.63</v>
          </cell>
          <cell r="J161" t="str">
            <v>0</v>
          </cell>
          <cell r="K161" t="str">
            <v>0</v>
          </cell>
          <cell r="L161" t="str">
            <v>0</v>
          </cell>
          <cell r="M161" t="str">
            <v>0</v>
          </cell>
          <cell r="N161" t="str">
            <v>0</v>
          </cell>
          <cell r="O161" t="str">
            <v>1</v>
          </cell>
          <cell r="P161" t="str">
            <v>未退休</v>
          </cell>
          <cell r="Q161">
            <v>3245.4</v>
          </cell>
        </row>
        <row r="162">
          <cell r="B162" t="str">
            <v>程丽宇</v>
          </cell>
          <cell r="C162" t="str">
            <v>202109</v>
          </cell>
          <cell r="D162" t="str">
            <v>202109</v>
          </cell>
          <cell r="E162" t="str">
            <v>企业养老保险</v>
          </cell>
          <cell r="F162" t="str">
            <v>正常应缴</v>
          </cell>
          <cell r="G162" t="str">
            <v>3245.4</v>
          </cell>
          <cell r="H162" t="str">
            <v>259.63</v>
          </cell>
          <cell r="I162" t="str">
            <v>259.63</v>
          </cell>
          <cell r="J162" t="str">
            <v>0</v>
          </cell>
          <cell r="K162" t="str">
            <v>0</v>
          </cell>
          <cell r="L162" t="str">
            <v>0</v>
          </cell>
          <cell r="M162" t="str">
            <v>0</v>
          </cell>
          <cell r="N162" t="str">
            <v>0</v>
          </cell>
          <cell r="O162" t="str">
            <v>1</v>
          </cell>
          <cell r="P162" t="str">
            <v>未退休</v>
          </cell>
          <cell r="Q162">
            <v>3245.4</v>
          </cell>
        </row>
        <row r="163">
          <cell r="B163" t="str">
            <v>姬胜阳</v>
          </cell>
          <cell r="C163" t="str">
            <v>202109</v>
          </cell>
          <cell r="D163" t="str">
            <v>202109</v>
          </cell>
          <cell r="E163" t="str">
            <v>企业养老保险</v>
          </cell>
          <cell r="F163" t="str">
            <v>正常应缴</v>
          </cell>
          <cell r="G163" t="str">
            <v>3245.4</v>
          </cell>
          <cell r="H163" t="str">
            <v>259.63</v>
          </cell>
          <cell r="I163" t="str">
            <v>259.63</v>
          </cell>
          <cell r="J163" t="str">
            <v>0</v>
          </cell>
          <cell r="K163" t="str">
            <v>0</v>
          </cell>
          <cell r="L163" t="str">
            <v>0</v>
          </cell>
          <cell r="M163" t="str">
            <v>0</v>
          </cell>
          <cell r="N163" t="str">
            <v>0</v>
          </cell>
          <cell r="O163" t="str">
            <v>1</v>
          </cell>
          <cell r="P163" t="str">
            <v>未退休</v>
          </cell>
          <cell r="Q163">
            <v>3245.4</v>
          </cell>
        </row>
        <row r="164">
          <cell r="B164" t="str">
            <v>刘荣浩</v>
          </cell>
          <cell r="C164" t="str">
            <v>202109</v>
          </cell>
          <cell r="D164" t="str">
            <v>202109</v>
          </cell>
          <cell r="E164" t="str">
            <v>企业养老保险</v>
          </cell>
          <cell r="F164" t="str">
            <v>正常应缴</v>
          </cell>
          <cell r="G164" t="str">
            <v>3820</v>
          </cell>
          <cell r="H164" t="str">
            <v>305.6</v>
          </cell>
          <cell r="I164" t="str">
            <v>305.6</v>
          </cell>
          <cell r="J164" t="str">
            <v>0</v>
          </cell>
          <cell r="K164" t="str">
            <v>0</v>
          </cell>
          <cell r="L164" t="str">
            <v>0</v>
          </cell>
          <cell r="M164" t="str">
            <v>0</v>
          </cell>
          <cell r="N164" t="str">
            <v>0</v>
          </cell>
          <cell r="O164" t="str">
            <v>1</v>
          </cell>
          <cell r="P164" t="str">
            <v>未退休</v>
          </cell>
          <cell r="Q164">
            <v>3820</v>
          </cell>
        </row>
        <row r="165">
          <cell r="B165" t="str">
            <v>李敏</v>
          </cell>
          <cell r="C165" t="str">
            <v>202109</v>
          </cell>
          <cell r="D165" t="str">
            <v>202109</v>
          </cell>
          <cell r="E165" t="str">
            <v>企业养老保险</v>
          </cell>
          <cell r="F165" t="str">
            <v>正常应缴</v>
          </cell>
          <cell r="G165" t="str">
            <v>3245.4</v>
          </cell>
          <cell r="H165" t="str">
            <v>259.63</v>
          </cell>
          <cell r="I165" t="str">
            <v>259.63</v>
          </cell>
          <cell r="J165" t="str">
            <v>0</v>
          </cell>
          <cell r="K165" t="str">
            <v>0</v>
          </cell>
          <cell r="L165" t="str">
            <v>0</v>
          </cell>
          <cell r="M165" t="str">
            <v>0</v>
          </cell>
          <cell r="N165" t="str">
            <v>0</v>
          </cell>
          <cell r="O165" t="str">
            <v>1</v>
          </cell>
          <cell r="P165" t="str">
            <v>未退休</v>
          </cell>
          <cell r="Q165">
            <v>3245.4</v>
          </cell>
        </row>
        <row r="166">
          <cell r="B166" t="str">
            <v>宋连利</v>
          </cell>
          <cell r="C166" t="str">
            <v>202109</v>
          </cell>
          <cell r="D166" t="str">
            <v>202109</v>
          </cell>
          <cell r="E166" t="str">
            <v>企业养老保险</v>
          </cell>
          <cell r="F166" t="str">
            <v>正常应缴</v>
          </cell>
          <cell r="G166" t="str">
            <v>3245.4</v>
          </cell>
          <cell r="H166" t="str">
            <v>259.63</v>
          </cell>
          <cell r="I166" t="str">
            <v>259.63</v>
          </cell>
          <cell r="J166" t="str">
            <v>0</v>
          </cell>
          <cell r="K166" t="str">
            <v>0</v>
          </cell>
          <cell r="L166" t="str">
            <v>0</v>
          </cell>
          <cell r="M166" t="str">
            <v>0</v>
          </cell>
          <cell r="N166" t="str">
            <v>0</v>
          </cell>
          <cell r="O166" t="str">
            <v>1</v>
          </cell>
          <cell r="P166" t="str">
            <v>未退休</v>
          </cell>
          <cell r="Q166">
            <v>3245.4</v>
          </cell>
        </row>
        <row r="167">
          <cell r="B167" t="str">
            <v>许龙涛</v>
          </cell>
          <cell r="C167" t="str">
            <v>202109</v>
          </cell>
          <cell r="D167" t="str">
            <v>202109</v>
          </cell>
          <cell r="E167" t="str">
            <v>企业养老保险</v>
          </cell>
          <cell r="F167" t="str">
            <v>正常应缴</v>
          </cell>
          <cell r="G167" t="str">
            <v>3245.4</v>
          </cell>
          <cell r="H167" t="str">
            <v>259.63</v>
          </cell>
          <cell r="I167" t="str">
            <v>259.63</v>
          </cell>
          <cell r="J167" t="str">
            <v>0</v>
          </cell>
          <cell r="K167" t="str">
            <v>0</v>
          </cell>
          <cell r="L167" t="str">
            <v>0</v>
          </cell>
          <cell r="M167" t="str">
            <v>0</v>
          </cell>
          <cell r="N167" t="str">
            <v>0</v>
          </cell>
          <cell r="O167" t="str">
            <v>1</v>
          </cell>
          <cell r="P167" t="str">
            <v>未退休</v>
          </cell>
          <cell r="Q167">
            <v>3245.4</v>
          </cell>
        </row>
        <row r="168">
          <cell r="B168" t="str">
            <v>刘焕侠</v>
          </cell>
          <cell r="C168" t="str">
            <v>202109</v>
          </cell>
          <cell r="D168" t="str">
            <v>202109</v>
          </cell>
          <cell r="E168" t="str">
            <v>企业养老保险</v>
          </cell>
          <cell r="F168" t="str">
            <v>正常应缴</v>
          </cell>
          <cell r="G168" t="str">
            <v>3245.4</v>
          </cell>
          <cell r="H168" t="str">
            <v>259.63</v>
          </cell>
          <cell r="I168" t="str">
            <v>259.63</v>
          </cell>
          <cell r="J168" t="str">
            <v>0</v>
          </cell>
          <cell r="K168" t="str">
            <v>0</v>
          </cell>
          <cell r="L168" t="str">
            <v>0</v>
          </cell>
          <cell r="M168" t="str">
            <v>0</v>
          </cell>
          <cell r="N168" t="str">
            <v>0</v>
          </cell>
          <cell r="O168" t="str">
            <v>1</v>
          </cell>
          <cell r="P168" t="str">
            <v>未退休</v>
          </cell>
          <cell r="Q168">
            <v>3245.4</v>
          </cell>
        </row>
        <row r="169">
          <cell r="B169" t="str">
            <v>赵东豪</v>
          </cell>
          <cell r="C169" t="str">
            <v>202109</v>
          </cell>
          <cell r="D169" t="str">
            <v>202109</v>
          </cell>
          <cell r="E169" t="str">
            <v>企业养老保险</v>
          </cell>
          <cell r="F169" t="str">
            <v>正常应缴</v>
          </cell>
          <cell r="G169" t="str">
            <v>3245.4</v>
          </cell>
          <cell r="H169" t="str">
            <v>259.63</v>
          </cell>
          <cell r="I169" t="str">
            <v>259.63</v>
          </cell>
          <cell r="J169" t="str">
            <v>0</v>
          </cell>
          <cell r="K169" t="str">
            <v>0</v>
          </cell>
          <cell r="L169" t="str">
            <v>0</v>
          </cell>
          <cell r="M169" t="str">
            <v>0</v>
          </cell>
          <cell r="N169" t="str">
            <v>0</v>
          </cell>
          <cell r="O169" t="str">
            <v>1</v>
          </cell>
          <cell r="P169" t="str">
            <v>未退休</v>
          </cell>
          <cell r="Q169">
            <v>3245.4</v>
          </cell>
        </row>
        <row r="170">
          <cell r="B170" t="str">
            <v>齐静</v>
          </cell>
          <cell r="C170" t="str">
            <v>202109</v>
          </cell>
          <cell r="D170" t="str">
            <v>202109</v>
          </cell>
          <cell r="E170" t="str">
            <v>企业养老保险</v>
          </cell>
          <cell r="F170" t="str">
            <v>正常应缴</v>
          </cell>
          <cell r="G170" t="str">
            <v>3245.4</v>
          </cell>
          <cell r="H170" t="str">
            <v>259.63</v>
          </cell>
          <cell r="I170" t="str">
            <v>259.63</v>
          </cell>
          <cell r="J170" t="str">
            <v>0</v>
          </cell>
          <cell r="K170" t="str">
            <v>0</v>
          </cell>
          <cell r="L170" t="str">
            <v>0</v>
          </cell>
          <cell r="M170" t="str">
            <v>0</v>
          </cell>
          <cell r="N170" t="str">
            <v>0</v>
          </cell>
          <cell r="O170" t="str">
            <v>1</v>
          </cell>
          <cell r="P170" t="str">
            <v>未退休</v>
          </cell>
          <cell r="Q170">
            <v>3245.4</v>
          </cell>
        </row>
        <row r="171">
          <cell r="B171" t="str">
            <v>杨起越</v>
          </cell>
          <cell r="C171" t="str">
            <v>202109</v>
          </cell>
          <cell r="D171" t="str">
            <v>202109</v>
          </cell>
          <cell r="E171" t="str">
            <v>企业养老保险</v>
          </cell>
          <cell r="F171" t="str">
            <v>正常应缴</v>
          </cell>
          <cell r="G171" t="str">
            <v>3245.4</v>
          </cell>
          <cell r="H171" t="str">
            <v>259.63</v>
          </cell>
          <cell r="I171" t="str">
            <v>259.63</v>
          </cell>
          <cell r="J171" t="str">
            <v>0</v>
          </cell>
          <cell r="K171" t="str">
            <v>0</v>
          </cell>
          <cell r="L171" t="str">
            <v>0</v>
          </cell>
          <cell r="M171" t="str">
            <v>0</v>
          </cell>
          <cell r="N171" t="str">
            <v>0</v>
          </cell>
          <cell r="O171" t="str">
            <v>1</v>
          </cell>
          <cell r="P171" t="str">
            <v>未退休</v>
          </cell>
          <cell r="Q171">
            <v>3245.4</v>
          </cell>
        </row>
        <row r="172">
          <cell r="B172" t="str">
            <v>闻龙福</v>
          </cell>
          <cell r="C172" t="str">
            <v>202109</v>
          </cell>
          <cell r="D172" t="str">
            <v>202109</v>
          </cell>
          <cell r="E172" t="str">
            <v>企业养老保险</v>
          </cell>
          <cell r="F172" t="str">
            <v>正常应缴</v>
          </cell>
          <cell r="G172" t="str">
            <v>3245.4</v>
          </cell>
          <cell r="H172" t="str">
            <v>259.63</v>
          </cell>
          <cell r="I172" t="str">
            <v>259.63</v>
          </cell>
          <cell r="J172" t="str">
            <v>0</v>
          </cell>
          <cell r="K172" t="str">
            <v>0</v>
          </cell>
          <cell r="L172" t="str">
            <v>0</v>
          </cell>
          <cell r="M172" t="str">
            <v>0</v>
          </cell>
          <cell r="N172" t="str">
            <v>0</v>
          </cell>
          <cell r="O172" t="str">
            <v>1</v>
          </cell>
          <cell r="P172" t="str">
            <v>未退休</v>
          </cell>
          <cell r="Q172">
            <v>3245.4</v>
          </cell>
        </row>
        <row r="173">
          <cell r="B173" t="str">
            <v>张富贵</v>
          </cell>
          <cell r="C173" t="str">
            <v>202109</v>
          </cell>
          <cell r="D173" t="str">
            <v>202109</v>
          </cell>
          <cell r="E173" t="str">
            <v>企业养老保险</v>
          </cell>
          <cell r="F173" t="str">
            <v>正常应缴</v>
          </cell>
          <cell r="G173" t="str">
            <v>3245.4</v>
          </cell>
          <cell r="H173" t="str">
            <v>259.63</v>
          </cell>
          <cell r="I173" t="str">
            <v>259.63</v>
          </cell>
          <cell r="J173" t="str">
            <v>0</v>
          </cell>
          <cell r="K173" t="str">
            <v>0</v>
          </cell>
          <cell r="L173" t="str">
            <v>0</v>
          </cell>
          <cell r="M173" t="str">
            <v>0</v>
          </cell>
          <cell r="N173" t="str">
            <v>0</v>
          </cell>
          <cell r="O173" t="str">
            <v>1</v>
          </cell>
          <cell r="P173" t="str">
            <v>未退休</v>
          </cell>
          <cell r="Q173">
            <v>3245.4</v>
          </cell>
        </row>
        <row r="174">
          <cell r="B174" t="str">
            <v>刘长华</v>
          </cell>
          <cell r="C174" t="str">
            <v>202109</v>
          </cell>
          <cell r="D174" t="str">
            <v>202109</v>
          </cell>
          <cell r="E174" t="str">
            <v>企业养老保险</v>
          </cell>
          <cell r="F174" t="str">
            <v>正常应缴</v>
          </cell>
          <cell r="G174" t="str">
            <v>3245.4</v>
          </cell>
          <cell r="H174" t="str">
            <v>259.63</v>
          </cell>
          <cell r="I174" t="str">
            <v>259.63</v>
          </cell>
          <cell r="J174" t="str">
            <v>0</v>
          </cell>
          <cell r="K174" t="str">
            <v>0</v>
          </cell>
          <cell r="L174" t="str">
            <v>0</v>
          </cell>
          <cell r="M174" t="str">
            <v>0</v>
          </cell>
          <cell r="N174" t="str">
            <v>0</v>
          </cell>
          <cell r="O174" t="str">
            <v>1</v>
          </cell>
          <cell r="P174" t="str">
            <v>未退休</v>
          </cell>
          <cell r="Q174">
            <v>3245.4</v>
          </cell>
        </row>
        <row r="175">
          <cell r="B175" t="str">
            <v>孟洪臣</v>
          </cell>
          <cell r="C175" t="str">
            <v>202109</v>
          </cell>
          <cell r="D175" t="str">
            <v>202109</v>
          </cell>
          <cell r="E175" t="str">
            <v>企业养老保险</v>
          </cell>
          <cell r="F175" t="str">
            <v>正常应缴</v>
          </cell>
          <cell r="G175" t="str">
            <v>3245.4</v>
          </cell>
          <cell r="H175" t="str">
            <v>259.63</v>
          </cell>
          <cell r="I175" t="str">
            <v>259.63</v>
          </cell>
          <cell r="J175" t="str">
            <v>0</v>
          </cell>
          <cell r="K175" t="str">
            <v>0</v>
          </cell>
          <cell r="L175" t="str">
            <v>0</v>
          </cell>
          <cell r="M175" t="str">
            <v>0</v>
          </cell>
          <cell r="N175" t="str">
            <v>0</v>
          </cell>
          <cell r="O175" t="str">
            <v>1</v>
          </cell>
          <cell r="P175" t="str">
            <v>未退休</v>
          </cell>
          <cell r="Q175">
            <v>3245.4</v>
          </cell>
        </row>
        <row r="176">
          <cell r="B176" t="str">
            <v>滕志勇</v>
          </cell>
          <cell r="C176" t="str">
            <v>202109</v>
          </cell>
          <cell r="D176" t="str">
            <v>202109</v>
          </cell>
          <cell r="E176" t="str">
            <v>企业养老保险</v>
          </cell>
          <cell r="F176" t="str">
            <v>正常应缴</v>
          </cell>
          <cell r="G176" t="str">
            <v>3245.4</v>
          </cell>
          <cell r="H176" t="str">
            <v>259.63</v>
          </cell>
          <cell r="I176" t="str">
            <v>259.63</v>
          </cell>
          <cell r="J176" t="str">
            <v>0</v>
          </cell>
          <cell r="K176" t="str">
            <v>0</v>
          </cell>
          <cell r="L176" t="str">
            <v>0</v>
          </cell>
          <cell r="M176" t="str">
            <v>0</v>
          </cell>
          <cell r="N176" t="str">
            <v>0</v>
          </cell>
          <cell r="O176" t="str">
            <v>1</v>
          </cell>
          <cell r="P176" t="str">
            <v>未退休</v>
          </cell>
          <cell r="Q176">
            <v>3245.4</v>
          </cell>
        </row>
        <row r="177">
          <cell r="B177" t="str">
            <v>孙立梅</v>
          </cell>
          <cell r="C177" t="str">
            <v>202109</v>
          </cell>
          <cell r="D177" t="str">
            <v>202109</v>
          </cell>
          <cell r="E177" t="str">
            <v>企业养老保险</v>
          </cell>
          <cell r="F177" t="str">
            <v>正常应缴</v>
          </cell>
          <cell r="G177" t="str">
            <v>3245.4</v>
          </cell>
          <cell r="H177" t="str">
            <v>259.63</v>
          </cell>
          <cell r="I177" t="str">
            <v>259.63</v>
          </cell>
          <cell r="J177" t="str">
            <v>0</v>
          </cell>
          <cell r="K177" t="str">
            <v>0</v>
          </cell>
          <cell r="L177" t="str">
            <v>0</v>
          </cell>
          <cell r="M177" t="str">
            <v>0</v>
          </cell>
          <cell r="N177" t="str">
            <v>0</v>
          </cell>
          <cell r="O177" t="str">
            <v>1</v>
          </cell>
          <cell r="P177" t="str">
            <v>未退休</v>
          </cell>
          <cell r="Q177">
            <v>3245.4</v>
          </cell>
        </row>
        <row r="178">
          <cell r="B178" t="str">
            <v>刘祥成</v>
          </cell>
          <cell r="C178" t="str">
            <v>202109</v>
          </cell>
          <cell r="D178" t="str">
            <v>202109</v>
          </cell>
          <cell r="E178" t="str">
            <v>企业养老保险</v>
          </cell>
          <cell r="F178" t="str">
            <v>正常应缴</v>
          </cell>
          <cell r="G178" t="str">
            <v>3245.4</v>
          </cell>
          <cell r="H178" t="str">
            <v>259.63</v>
          </cell>
          <cell r="I178" t="str">
            <v>259.63</v>
          </cell>
          <cell r="J178" t="str">
            <v>0</v>
          </cell>
          <cell r="K178" t="str">
            <v>0</v>
          </cell>
          <cell r="L178" t="str">
            <v>0</v>
          </cell>
          <cell r="M178" t="str">
            <v>0</v>
          </cell>
          <cell r="N178" t="str">
            <v>0</v>
          </cell>
          <cell r="O178" t="str">
            <v>1</v>
          </cell>
          <cell r="P178" t="str">
            <v>未退休</v>
          </cell>
          <cell r="Q178">
            <v>3245.4</v>
          </cell>
        </row>
        <row r="179">
          <cell r="B179" t="str">
            <v>李飞</v>
          </cell>
          <cell r="C179" t="str">
            <v>202109</v>
          </cell>
          <cell r="D179" t="str">
            <v>202109</v>
          </cell>
          <cell r="E179" t="str">
            <v>企业养老保险</v>
          </cell>
          <cell r="F179" t="str">
            <v>正常应缴</v>
          </cell>
          <cell r="G179" t="str">
            <v>3245.4</v>
          </cell>
          <cell r="H179" t="str">
            <v>259.63</v>
          </cell>
          <cell r="I179" t="str">
            <v>259.63</v>
          </cell>
          <cell r="J179" t="str">
            <v>0</v>
          </cell>
          <cell r="K179" t="str">
            <v>0</v>
          </cell>
          <cell r="L179" t="str">
            <v>0</v>
          </cell>
          <cell r="M179" t="str">
            <v>0</v>
          </cell>
          <cell r="N179" t="str">
            <v>0</v>
          </cell>
          <cell r="O179" t="str">
            <v>1</v>
          </cell>
          <cell r="P179" t="str">
            <v>未退休</v>
          </cell>
          <cell r="Q179">
            <v>3245.4</v>
          </cell>
        </row>
        <row r="180">
          <cell r="B180" t="str">
            <v>于来明</v>
          </cell>
          <cell r="C180" t="str">
            <v>202109</v>
          </cell>
          <cell r="D180" t="str">
            <v>202109</v>
          </cell>
          <cell r="E180" t="str">
            <v>企业养老保险</v>
          </cell>
          <cell r="F180" t="str">
            <v>正常应缴</v>
          </cell>
          <cell r="G180" t="str">
            <v>3245.4</v>
          </cell>
          <cell r="H180" t="str">
            <v>259.63</v>
          </cell>
          <cell r="I180" t="str">
            <v>259.63</v>
          </cell>
          <cell r="J180" t="str">
            <v>0</v>
          </cell>
          <cell r="K180" t="str">
            <v>0</v>
          </cell>
          <cell r="L180" t="str">
            <v>0</v>
          </cell>
          <cell r="M180" t="str">
            <v>0</v>
          </cell>
          <cell r="N180" t="str">
            <v>0</v>
          </cell>
          <cell r="O180" t="str">
            <v>1</v>
          </cell>
          <cell r="P180" t="str">
            <v>未退休</v>
          </cell>
          <cell r="Q180">
            <v>3245.4</v>
          </cell>
        </row>
        <row r="181">
          <cell r="B181" t="str">
            <v>张静</v>
          </cell>
          <cell r="C181" t="str">
            <v>202109</v>
          </cell>
          <cell r="D181" t="str">
            <v>202109</v>
          </cell>
          <cell r="E181" t="str">
            <v>企业养老保险</v>
          </cell>
          <cell r="F181" t="str">
            <v>正常应缴</v>
          </cell>
          <cell r="G181" t="str">
            <v>3245.4</v>
          </cell>
          <cell r="H181" t="str">
            <v>259.63</v>
          </cell>
          <cell r="I181" t="str">
            <v>259.63</v>
          </cell>
          <cell r="J181" t="str">
            <v>0</v>
          </cell>
          <cell r="K181" t="str">
            <v>0</v>
          </cell>
          <cell r="L181" t="str">
            <v>0</v>
          </cell>
          <cell r="M181" t="str">
            <v>0</v>
          </cell>
          <cell r="N181" t="str">
            <v>0</v>
          </cell>
          <cell r="O181" t="str">
            <v>1</v>
          </cell>
          <cell r="P181" t="str">
            <v>未退休</v>
          </cell>
          <cell r="Q181">
            <v>3245.4</v>
          </cell>
        </row>
        <row r="182">
          <cell r="B182" t="str">
            <v>刘芹</v>
          </cell>
          <cell r="C182" t="str">
            <v>202109</v>
          </cell>
          <cell r="D182" t="str">
            <v>202109</v>
          </cell>
          <cell r="E182" t="str">
            <v>企业养老保险</v>
          </cell>
          <cell r="F182" t="str">
            <v>正常应缴</v>
          </cell>
          <cell r="G182" t="str">
            <v>3245.4</v>
          </cell>
          <cell r="H182" t="str">
            <v>259.63</v>
          </cell>
          <cell r="I182" t="str">
            <v>259.63</v>
          </cell>
          <cell r="J182" t="str">
            <v>0</v>
          </cell>
          <cell r="K182" t="str">
            <v>0</v>
          </cell>
          <cell r="L182" t="str">
            <v>0</v>
          </cell>
          <cell r="M182" t="str">
            <v>0</v>
          </cell>
          <cell r="N182" t="str">
            <v>0</v>
          </cell>
          <cell r="O182" t="str">
            <v>1</v>
          </cell>
          <cell r="P182" t="str">
            <v>未退休</v>
          </cell>
          <cell r="Q182">
            <v>3245.4</v>
          </cell>
        </row>
        <row r="183">
          <cell r="B183" t="str">
            <v>陈阔</v>
          </cell>
          <cell r="C183" t="str">
            <v>202109</v>
          </cell>
          <cell r="D183" t="str">
            <v>202109</v>
          </cell>
          <cell r="E183" t="str">
            <v>企业养老保险</v>
          </cell>
          <cell r="F183" t="str">
            <v>正常应缴</v>
          </cell>
          <cell r="G183" t="str">
            <v>3245.4</v>
          </cell>
          <cell r="H183" t="str">
            <v>259.63</v>
          </cell>
          <cell r="I183" t="str">
            <v>259.63</v>
          </cell>
          <cell r="J183" t="str">
            <v>0</v>
          </cell>
          <cell r="K183" t="str">
            <v>0</v>
          </cell>
          <cell r="L183" t="str">
            <v>0</v>
          </cell>
          <cell r="M183" t="str">
            <v>0</v>
          </cell>
          <cell r="N183" t="str">
            <v>0</v>
          </cell>
          <cell r="O183" t="str">
            <v>1</v>
          </cell>
          <cell r="P183" t="str">
            <v>未退休</v>
          </cell>
          <cell r="Q183">
            <v>3245.4</v>
          </cell>
        </row>
        <row r="184">
          <cell r="B184" t="str">
            <v>张泽</v>
          </cell>
          <cell r="C184" t="str">
            <v>202109</v>
          </cell>
          <cell r="D184" t="str">
            <v>202109</v>
          </cell>
          <cell r="E184" t="str">
            <v>企业养老保险</v>
          </cell>
          <cell r="F184" t="str">
            <v>正常应缴</v>
          </cell>
          <cell r="G184" t="str">
            <v>3245.4</v>
          </cell>
          <cell r="H184" t="str">
            <v>259.63</v>
          </cell>
          <cell r="I184" t="str">
            <v>259.63</v>
          </cell>
          <cell r="J184" t="str">
            <v>0</v>
          </cell>
          <cell r="K184" t="str">
            <v>0</v>
          </cell>
          <cell r="L184" t="str">
            <v>0</v>
          </cell>
          <cell r="M184" t="str">
            <v>0</v>
          </cell>
          <cell r="N184" t="str">
            <v>0</v>
          </cell>
          <cell r="O184" t="str">
            <v>1</v>
          </cell>
          <cell r="P184" t="str">
            <v>未退休</v>
          </cell>
          <cell r="Q184">
            <v>3245.4</v>
          </cell>
        </row>
        <row r="185">
          <cell r="B185" t="str">
            <v>徐梦</v>
          </cell>
          <cell r="C185" t="str">
            <v>202109</v>
          </cell>
          <cell r="D185" t="str">
            <v>202109</v>
          </cell>
          <cell r="E185" t="str">
            <v>企业养老保险</v>
          </cell>
          <cell r="F185" t="str">
            <v>正常应缴</v>
          </cell>
          <cell r="G185" t="str">
            <v>3245.4</v>
          </cell>
          <cell r="H185" t="str">
            <v>259.63</v>
          </cell>
          <cell r="I185" t="str">
            <v>259.63</v>
          </cell>
          <cell r="J185" t="str">
            <v>0</v>
          </cell>
          <cell r="K185" t="str">
            <v>0</v>
          </cell>
          <cell r="L185" t="str">
            <v>0</v>
          </cell>
          <cell r="M185" t="str">
            <v>0</v>
          </cell>
          <cell r="N185" t="str">
            <v>0</v>
          </cell>
          <cell r="O185" t="str">
            <v>1</v>
          </cell>
          <cell r="P185" t="str">
            <v>未退休</v>
          </cell>
          <cell r="Q185">
            <v>3245.4</v>
          </cell>
        </row>
        <row r="186">
          <cell r="B186" t="str">
            <v>刘谕鑫</v>
          </cell>
          <cell r="C186" t="str">
            <v>202109</v>
          </cell>
          <cell r="D186" t="str">
            <v>202109</v>
          </cell>
          <cell r="E186" t="str">
            <v>企业养老保险</v>
          </cell>
          <cell r="F186" t="str">
            <v>正常应缴</v>
          </cell>
          <cell r="G186" t="str">
            <v>3245.4</v>
          </cell>
          <cell r="H186" t="str">
            <v>259.63</v>
          </cell>
          <cell r="I186" t="str">
            <v>259.63</v>
          </cell>
          <cell r="J186" t="str">
            <v>0</v>
          </cell>
          <cell r="K186" t="str">
            <v>0</v>
          </cell>
          <cell r="L186" t="str">
            <v>0</v>
          </cell>
          <cell r="M186" t="str">
            <v>0</v>
          </cell>
          <cell r="N186" t="str">
            <v>0</v>
          </cell>
          <cell r="O186" t="str">
            <v>1</v>
          </cell>
          <cell r="P186" t="str">
            <v>未退休</v>
          </cell>
          <cell r="Q186">
            <v>3245.4</v>
          </cell>
        </row>
        <row r="187">
          <cell r="B187" t="str">
            <v>张秀荣</v>
          </cell>
          <cell r="C187" t="str">
            <v>202109</v>
          </cell>
          <cell r="D187" t="str">
            <v>202109</v>
          </cell>
          <cell r="E187" t="str">
            <v>企业养老保险</v>
          </cell>
          <cell r="F187" t="str">
            <v>正常应缴</v>
          </cell>
          <cell r="G187" t="str">
            <v>3245.4</v>
          </cell>
          <cell r="H187" t="str">
            <v>259.63</v>
          </cell>
          <cell r="I187" t="str">
            <v>259.63</v>
          </cell>
          <cell r="J187" t="str">
            <v>0</v>
          </cell>
          <cell r="K187" t="str">
            <v>0</v>
          </cell>
          <cell r="L187" t="str">
            <v>0</v>
          </cell>
          <cell r="M187" t="str">
            <v>0</v>
          </cell>
          <cell r="N187" t="str">
            <v>0</v>
          </cell>
          <cell r="O187" t="str">
            <v>1</v>
          </cell>
          <cell r="P187" t="str">
            <v>未退休</v>
          </cell>
          <cell r="Q187">
            <v>3245.4</v>
          </cell>
        </row>
        <row r="188">
          <cell r="B188" t="str">
            <v>孙桂平</v>
          </cell>
          <cell r="C188" t="str">
            <v>202109</v>
          </cell>
          <cell r="D188" t="str">
            <v>202109</v>
          </cell>
          <cell r="E188" t="str">
            <v>企业养老保险</v>
          </cell>
          <cell r="F188" t="str">
            <v>正常应缴</v>
          </cell>
          <cell r="G188" t="str">
            <v>3245.4</v>
          </cell>
          <cell r="H188" t="str">
            <v>259.63</v>
          </cell>
          <cell r="I188" t="str">
            <v>259.63</v>
          </cell>
          <cell r="J188" t="str">
            <v>0</v>
          </cell>
          <cell r="K188" t="str">
            <v>0</v>
          </cell>
          <cell r="L188" t="str">
            <v>0</v>
          </cell>
          <cell r="M188" t="str">
            <v>0</v>
          </cell>
          <cell r="N188" t="str">
            <v>0</v>
          </cell>
          <cell r="O188" t="str">
            <v>1</v>
          </cell>
          <cell r="P188" t="str">
            <v>未退休</v>
          </cell>
          <cell r="Q188">
            <v>3245.4</v>
          </cell>
        </row>
        <row r="189">
          <cell r="B189" t="str">
            <v>陈自铅</v>
          </cell>
          <cell r="C189" t="str">
            <v>202109</v>
          </cell>
          <cell r="D189" t="str">
            <v>202109</v>
          </cell>
          <cell r="E189" t="str">
            <v>企业养老保险</v>
          </cell>
          <cell r="F189" t="str">
            <v>正常应缴</v>
          </cell>
          <cell r="G189" t="str">
            <v>3245.4</v>
          </cell>
          <cell r="H189" t="str">
            <v>259.63</v>
          </cell>
          <cell r="I189" t="str">
            <v>259.63</v>
          </cell>
          <cell r="J189" t="str">
            <v>0</v>
          </cell>
          <cell r="K189" t="str">
            <v>0</v>
          </cell>
          <cell r="L189" t="str">
            <v>0</v>
          </cell>
          <cell r="M189" t="str">
            <v>0</v>
          </cell>
          <cell r="N189" t="str">
            <v>0</v>
          </cell>
          <cell r="O189" t="str">
            <v>1</v>
          </cell>
          <cell r="P189" t="str">
            <v>未退休</v>
          </cell>
          <cell r="Q189">
            <v>3245.4</v>
          </cell>
        </row>
        <row r="190">
          <cell r="B190" t="str">
            <v>张琳</v>
          </cell>
          <cell r="C190" t="str">
            <v>202109</v>
          </cell>
          <cell r="D190" t="str">
            <v>202109</v>
          </cell>
          <cell r="E190" t="str">
            <v>企业养老保险</v>
          </cell>
          <cell r="F190" t="str">
            <v>正常应缴</v>
          </cell>
          <cell r="G190" t="str">
            <v>3245.4</v>
          </cell>
          <cell r="H190" t="str">
            <v>259.63</v>
          </cell>
          <cell r="I190" t="str">
            <v>259.63</v>
          </cell>
          <cell r="J190" t="str">
            <v>0</v>
          </cell>
          <cell r="K190" t="str">
            <v>0</v>
          </cell>
          <cell r="L190" t="str">
            <v>0</v>
          </cell>
          <cell r="M190" t="str">
            <v>0</v>
          </cell>
          <cell r="N190" t="str">
            <v>0</v>
          </cell>
          <cell r="O190" t="str">
            <v>1</v>
          </cell>
          <cell r="P190" t="str">
            <v>未退休</v>
          </cell>
          <cell r="Q190">
            <v>3245.4</v>
          </cell>
        </row>
        <row r="191">
          <cell r="B191" t="str">
            <v>李博阳</v>
          </cell>
          <cell r="C191" t="str">
            <v>202109</v>
          </cell>
          <cell r="D191" t="str">
            <v>202109</v>
          </cell>
          <cell r="E191" t="str">
            <v>企业养老保险</v>
          </cell>
          <cell r="F191" t="str">
            <v>正常应缴</v>
          </cell>
          <cell r="G191" t="str">
            <v>3245.4</v>
          </cell>
          <cell r="H191" t="str">
            <v>259.63</v>
          </cell>
          <cell r="I191" t="str">
            <v>259.63</v>
          </cell>
          <cell r="J191" t="str">
            <v>0</v>
          </cell>
          <cell r="K191" t="str">
            <v>0</v>
          </cell>
          <cell r="L191" t="str">
            <v>0</v>
          </cell>
          <cell r="M191" t="str">
            <v>0</v>
          </cell>
          <cell r="N191" t="str">
            <v>0</v>
          </cell>
          <cell r="O191" t="str">
            <v>1</v>
          </cell>
          <cell r="P191" t="str">
            <v>未退休</v>
          </cell>
          <cell r="Q191">
            <v>3245.4</v>
          </cell>
        </row>
        <row r="192">
          <cell r="B192" t="str">
            <v>刘二平</v>
          </cell>
          <cell r="C192" t="str">
            <v>202109</v>
          </cell>
          <cell r="D192" t="str">
            <v>202109</v>
          </cell>
          <cell r="E192" t="str">
            <v>企业养老保险</v>
          </cell>
          <cell r="F192" t="str">
            <v>正常应缴</v>
          </cell>
          <cell r="G192" t="str">
            <v>3245.4</v>
          </cell>
          <cell r="H192" t="str">
            <v>259.63</v>
          </cell>
          <cell r="I192" t="str">
            <v>259.63</v>
          </cell>
          <cell r="J192" t="str">
            <v>0</v>
          </cell>
          <cell r="K192" t="str">
            <v>0</v>
          </cell>
          <cell r="L192" t="str">
            <v>0</v>
          </cell>
          <cell r="M192" t="str">
            <v>0</v>
          </cell>
          <cell r="N192" t="str">
            <v>0</v>
          </cell>
          <cell r="O192" t="str">
            <v>1</v>
          </cell>
          <cell r="P192" t="str">
            <v>未退休</v>
          </cell>
          <cell r="Q192">
            <v>3245.4</v>
          </cell>
        </row>
        <row r="193">
          <cell r="B193" t="str">
            <v>王河敏</v>
          </cell>
          <cell r="C193" t="str">
            <v>202109</v>
          </cell>
          <cell r="D193" t="str">
            <v>202109</v>
          </cell>
          <cell r="E193" t="str">
            <v>企业养老保险</v>
          </cell>
          <cell r="F193" t="str">
            <v>正常应缴</v>
          </cell>
          <cell r="G193" t="str">
            <v>3245.4</v>
          </cell>
          <cell r="H193" t="str">
            <v>259.63</v>
          </cell>
          <cell r="I193" t="str">
            <v>259.63</v>
          </cell>
          <cell r="J193" t="str">
            <v>0</v>
          </cell>
          <cell r="K193" t="str">
            <v>0</v>
          </cell>
          <cell r="L193" t="str">
            <v>0</v>
          </cell>
          <cell r="M193" t="str">
            <v>0</v>
          </cell>
          <cell r="N193" t="str">
            <v>0</v>
          </cell>
          <cell r="O193" t="str">
            <v>1</v>
          </cell>
          <cell r="P193" t="str">
            <v>未退休</v>
          </cell>
          <cell r="Q193">
            <v>3245.4</v>
          </cell>
        </row>
        <row r="194">
          <cell r="B194" t="str">
            <v>赵亚帅</v>
          </cell>
          <cell r="C194" t="str">
            <v>202109</v>
          </cell>
          <cell r="D194" t="str">
            <v>202109</v>
          </cell>
          <cell r="E194" t="str">
            <v>企业养老保险</v>
          </cell>
          <cell r="F194" t="str">
            <v>正常应缴</v>
          </cell>
          <cell r="G194" t="str">
            <v>3245.4</v>
          </cell>
          <cell r="H194" t="str">
            <v>259.63</v>
          </cell>
          <cell r="I194" t="str">
            <v>259.63</v>
          </cell>
          <cell r="J194" t="str">
            <v>0</v>
          </cell>
          <cell r="K194" t="str">
            <v>0</v>
          </cell>
          <cell r="L194" t="str">
            <v>0</v>
          </cell>
          <cell r="M194" t="str">
            <v>0</v>
          </cell>
          <cell r="N194" t="str">
            <v>0</v>
          </cell>
          <cell r="O194" t="str">
            <v>1</v>
          </cell>
          <cell r="P194" t="str">
            <v>未退休</v>
          </cell>
          <cell r="Q194">
            <v>3245.4</v>
          </cell>
        </row>
        <row r="195">
          <cell r="B195" t="str">
            <v>赵世敏</v>
          </cell>
          <cell r="C195" t="str">
            <v>202109</v>
          </cell>
          <cell r="D195" t="str">
            <v>202109</v>
          </cell>
          <cell r="E195" t="str">
            <v>企业养老保险</v>
          </cell>
          <cell r="F195" t="str">
            <v>正常应缴</v>
          </cell>
          <cell r="G195" t="str">
            <v>3245.4</v>
          </cell>
          <cell r="H195" t="str">
            <v>259.63</v>
          </cell>
          <cell r="I195" t="str">
            <v>259.63</v>
          </cell>
          <cell r="J195" t="str">
            <v>0</v>
          </cell>
          <cell r="K195" t="str">
            <v>0</v>
          </cell>
          <cell r="L195" t="str">
            <v>0</v>
          </cell>
          <cell r="M195" t="str">
            <v>0</v>
          </cell>
          <cell r="N195" t="str">
            <v>0</v>
          </cell>
          <cell r="O195" t="str">
            <v>1</v>
          </cell>
          <cell r="P195" t="str">
            <v>未退休</v>
          </cell>
          <cell r="Q195">
            <v>3245.4</v>
          </cell>
        </row>
        <row r="196">
          <cell r="B196" t="str">
            <v>董凤海</v>
          </cell>
          <cell r="C196" t="str">
            <v>202109</v>
          </cell>
          <cell r="D196" t="str">
            <v>202109</v>
          </cell>
          <cell r="E196" t="str">
            <v>企业养老保险</v>
          </cell>
          <cell r="F196" t="str">
            <v>正常应缴</v>
          </cell>
          <cell r="G196" t="str">
            <v>3245.4</v>
          </cell>
          <cell r="H196" t="str">
            <v>259.63</v>
          </cell>
          <cell r="I196" t="str">
            <v>259.63</v>
          </cell>
          <cell r="J196" t="str">
            <v>0</v>
          </cell>
          <cell r="K196" t="str">
            <v>0</v>
          </cell>
          <cell r="L196" t="str">
            <v>0</v>
          </cell>
          <cell r="M196" t="str">
            <v>0</v>
          </cell>
          <cell r="N196" t="str">
            <v>0</v>
          </cell>
          <cell r="O196" t="str">
            <v>1</v>
          </cell>
          <cell r="P196" t="str">
            <v>未退休</v>
          </cell>
          <cell r="Q196">
            <v>3245.4</v>
          </cell>
        </row>
        <row r="197">
          <cell r="B197" t="str">
            <v>范淑菁</v>
          </cell>
          <cell r="C197" t="str">
            <v>202109</v>
          </cell>
          <cell r="D197" t="str">
            <v>202109</v>
          </cell>
          <cell r="E197" t="str">
            <v>企业养老保险</v>
          </cell>
          <cell r="F197" t="str">
            <v>正常应缴</v>
          </cell>
          <cell r="G197" t="str">
            <v>3245.4</v>
          </cell>
          <cell r="H197" t="str">
            <v>259.63</v>
          </cell>
          <cell r="I197" t="str">
            <v>259.63</v>
          </cell>
          <cell r="J197" t="str">
            <v>0</v>
          </cell>
          <cell r="K197" t="str">
            <v>0</v>
          </cell>
          <cell r="L197" t="str">
            <v>0</v>
          </cell>
          <cell r="M197" t="str">
            <v>0</v>
          </cell>
          <cell r="N197" t="str">
            <v>0</v>
          </cell>
          <cell r="O197" t="str">
            <v>1</v>
          </cell>
          <cell r="P197" t="str">
            <v>未退休</v>
          </cell>
          <cell r="Q197">
            <v>3245.4</v>
          </cell>
        </row>
        <row r="198">
          <cell r="B198" t="str">
            <v>刘帅军</v>
          </cell>
          <cell r="C198" t="str">
            <v>202109</v>
          </cell>
          <cell r="D198" t="str">
            <v>202109</v>
          </cell>
          <cell r="E198" t="str">
            <v>企业养老保险</v>
          </cell>
          <cell r="F198" t="str">
            <v>正常应缴</v>
          </cell>
          <cell r="G198" t="str">
            <v>3245.4</v>
          </cell>
          <cell r="H198" t="str">
            <v>259.63</v>
          </cell>
          <cell r="I198" t="str">
            <v>259.63</v>
          </cell>
          <cell r="J198" t="str">
            <v>0</v>
          </cell>
          <cell r="K198" t="str">
            <v>0</v>
          </cell>
          <cell r="L198" t="str">
            <v>0</v>
          </cell>
          <cell r="M198" t="str">
            <v>0</v>
          </cell>
          <cell r="N198" t="str">
            <v>0</v>
          </cell>
          <cell r="O198" t="str">
            <v>1</v>
          </cell>
          <cell r="P198" t="str">
            <v>未退休</v>
          </cell>
          <cell r="Q198">
            <v>3245.4</v>
          </cell>
        </row>
        <row r="199">
          <cell r="B199" t="str">
            <v>朱长青</v>
          </cell>
          <cell r="C199" t="str">
            <v>202109</v>
          </cell>
          <cell r="D199" t="str">
            <v>202109</v>
          </cell>
          <cell r="E199" t="str">
            <v>企业养老保险</v>
          </cell>
          <cell r="F199" t="str">
            <v>正常应缴</v>
          </cell>
          <cell r="G199" t="str">
            <v>3245.4</v>
          </cell>
          <cell r="H199" t="str">
            <v>259.63</v>
          </cell>
          <cell r="I199" t="str">
            <v>259.63</v>
          </cell>
          <cell r="J199" t="str">
            <v>0</v>
          </cell>
          <cell r="K199" t="str">
            <v>0</v>
          </cell>
          <cell r="L199" t="str">
            <v>0</v>
          </cell>
          <cell r="M199" t="str">
            <v>0</v>
          </cell>
          <cell r="N199" t="str">
            <v>0</v>
          </cell>
          <cell r="O199" t="str">
            <v>1</v>
          </cell>
          <cell r="P199" t="str">
            <v>未退休</v>
          </cell>
          <cell r="Q199">
            <v>3245.4</v>
          </cell>
        </row>
        <row r="200">
          <cell r="B200" t="str">
            <v>吴红红</v>
          </cell>
          <cell r="C200" t="str">
            <v>202109</v>
          </cell>
          <cell r="D200" t="str">
            <v>202109</v>
          </cell>
          <cell r="E200" t="str">
            <v>企业养老保险</v>
          </cell>
          <cell r="F200" t="str">
            <v>正常应缴</v>
          </cell>
          <cell r="G200" t="str">
            <v>3245.4</v>
          </cell>
          <cell r="H200" t="str">
            <v>259.63</v>
          </cell>
          <cell r="I200" t="str">
            <v>259.63</v>
          </cell>
          <cell r="J200" t="str">
            <v>0</v>
          </cell>
          <cell r="K200" t="str">
            <v>0</v>
          </cell>
          <cell r="L200" t="str">
            <v>0</v>
          </cell>
          <cell r="M200" t="str">
            <v>0</v>
          </cell>
          <cell r="N200" t="str">
            <v>0</v>
          </cell>
          <cell r="O200" t="str">
            <v>1</v>
          </cell>
          <cell r="P200" t="str">
            <v>未退休</v>
          </cell>
          <cell r="Q200">
            <v>3245.4</v>
          </cell>
        </row>
        <row r="201">
          <cell r="B201" t="str">
            <v>云荣娟</v>
          </cell>
          <cell r="C201" t="str">
            <v>202109</v>
          </cell>
          <cell r="D201" t="str">
            <v>202109</v>
          </cell>
          <cell r="E201" t="str">
            <v>企业养老保险</v>
          </cell>
          <cell r="F201" t="str">
            <v>正常应缴</v>
          </cell>
          <cell r="G201" t="str">
            <v>3820</v>
          </cell>
          <cell r="H201" t="str">
            <v>305.6</v>
          </cell>
          <cell r="I201" t="str">
            <v>305.6</v>
          </cell>
          <cell r="J201" t="str">
            <v>0</v>
          </cell>
          <cell r="K201" t="str">
            <v>0</v>
          </cell>
          <cell r="L201" t="str">
            <v>0</v>
          </cell>
          <cell r="M201" t="str">
            <v>0</v>
          </cell>
          <cell r="N201" t="str">
            <v>0</v>
          </cell>
          <cell r="O201" t="str">
            <v>1</v>
          </cell>
          <cell r="P201" t="str">
            <v>未退休</v>
          </cell>
          <cell r="Q201">
            <v>3820</v>
          </cell>
        </row>
        <row r="202">
          <cell r="B202" t="str">
            <v>张立霞</v>
          </cell>
          <cell r="C202" t="str">
            <v>202109</v>
          </cell>
          <cell r="D202" t="str">
            <v>202109</v>
          </cell>
          <cell r="E202" t="str">
            <v>企业养老保险</v>
          </cell>
          <cell r="F202" t="str">
            <v>正常应缴</v>
          </cell>
          <cell r="G202" t="str">
            <v>3245.4</v>
          </cell>
          <cell r="H202" t="str">
            <v>259.63</v>
          </cell>
          <cell r="I202" t="str">
            <v>259.63</v>
          </cell>
          <cell r="J202" t="str">
            <v>0</v>
          </cell>
          <cell r="K202" t="str">
            <v>0</v>
          </cell>
          <cell r="L202" t="str">
            <v>0</v>
          </cell>
          <cell r="M202" t="str">
            <v>0</v>
          </cell>
          <cell r="N202" t="str">
            <v>0</v>
          </cell>
          <cell r="O202" t="str">
            <v>1</v>
          </cell>
          <cell r="P202" t="str">
            <v>未退休</v>
          </cell>
          <cell r="Q202">
            <v>3245.4</v>
          </cell>
        </row>
        <row r="203">
          <cell r="B203" t="str">
            <v>张娜娜</v>
          </cell>
          <cell r="C203" t="str">
            <v>202109</v>
          </cell>
          <cell r="D203" t="str">
            <v>202109</v>
          </cell>
          <cell r="E203" t="str">
            <v>企业养老保险</v>
          </cell>
          <cell r="F203" t="str">
            <v>正常应缴</v>
          </cell>
          <cell r="G203" t="str">
            <v>3245.4</v>
          </cell>
          <cell r="H203" t="str">
            <v>259.63</v>
          </cell>
          <cell r="I203" t="str">
            <v>259.63</v>
          </cell>
          <cell r="J203" t="str">
            <v>0</v>
          </cell>
          <cell r="K203" t="str">
            <v>0</v>
          </cell>
          <cell r="L203" t="str">
            <v>0</v>
          </cell>
          <cell r="M203" t="str">
            <v>0</v>
          </cell>
          <cell r="N203" t="str">
            <v>0</v>
          </cell>
          <cell r="O203" t="str">
            <v>1</v>
          </cell>
          <cell r="P203" t="str">
            <v>未退休</v>
          </cell>
          <cell r="Q203">
            <v>3245.4</v>
          </cell>
        </row>
        <row r="204">
          <cell r="B204" t="str">
            <v>王冠文</v>
          </cell>
          <cell r="C204" t="str">
            <v>202109</v>
          </cell>
          <cell r="D204" t="str">
            <v>202109</v>
          </cell>
          <cell r="E204" t="str">
            <v>企业养老保险</v>
          </cell>
          <cell r="F204" t="str">
            <v>正常应缴</v>
          </cell>
          <cell r="G204" t="str">
            <v>3245.4</v>
          </cell>
          <cell r="H204" t="str">
            <v>259.63</v>
          </cell>
          <cell r="I204" t="str">
            <v>259.63</v>
          </cell>
          <cell r="J204" t="str">
            <v>0</v>
          </cell>
          <cell r="K204" t="str">
            <v>0</v>
          </cell>
          <cell r="L204" t="str">
            <v>0</v>
          </cell>
          <cell r="M204" t="str">
            <v>0</v>
          </cell>
          <cell r="N204" t="str">
            <v>0</v>
          </cell>
          <cell r="O204" t="str">
            <v>1</v>
          </cell>
          <cell r="P204" t="str">
            <v>未退休</v>
          </cell>
          <cell r="Q204">
            <v>3245.4</v>
          </cell>
        </row>
        <row r="205">
          <cell r="B205" t="str">
            <v>蔺元元</v>
          </cell>
          <cell r="C205" t="str">
            <v>202109</v>
          </cell>
          <cell r="D205" t="str">
            <v>202109</v>
          </cell>
          <cell r="E205" t="str">
            <v>企业养老保险</v>
          </cell>
          <cell r="F205" t="str">
            <v>正常应缴</v>
          </cell>
          <cell r="G205" t="str">
            <v>3245.4</v>
          </cell>
          <cell r="H205" t="str">
            <v>259.63</v>
          </cell>
          <cell r="I205" t="str">
            <v>259.63</v>
          </cell>
          <cell r="J205" t="str">
            <v>0</v>
          </cell>
          <cell r="K205" t="str">
            <v>0</v>
          </cell>
          <cell r="L205" t="str">
            <v>0</v>
          </cell>
          <cell r="M205" t="str">
            <v>0</v>
          </cell>
          <cell r="N205" t="str">
            <v>0</v>
          </cell>
          <cell r="O205" t="str">
            <v>1</v>
          </cell>
          <cell r="P205" t="str">
            <v>未退休</v>
          </cell>
          <cell r="Q205">
            <v>3245.4</v>
          </cell>
        </row>
        <row r="206">
          <cell r="B206" t="str">
            <v>李芳慧</v>
          </cell>
          <cell r="C206" t="str">
            <v>202109</v>
          </cell>
          <cell r="D206" t="str">
            <v>202109</v>
          </cell>
          <cell r="E206" t="str">
            <v>企业养老保险</v>
          </cell>
          <cell r="F206" t="str">
            <v>正常应缴</v>
          </cell>
          <cell r="G206" t="str">
            <v>3245.4</v>
          </cell>
          <cell r="H206" t="str">
            <v>259.63</v>
          </cell>
          <cell r="I206" t="str">
            <v>259.63</v>
          </cell>
          <cell r="J206" t="str">
            <v>0</v>
          </cell>
          <cell r="K206" t="str">
            <v>0</v>
          </cell>
          <cell r="L206" t="str">
            <v>0</v>
          </cell>
          <cell r="M206" t="str">
            <v>0</v>
          </cell>
          <cell r="N206" t="str">
            <v>0</v>
          </cell>
          <cell r="O206" t="str">
            <v>1</v>
          </cell>
          <cell r="P206" t="str">
            <v>未退休</v>
          </cell>
          <cell r="Q206">
            <v>3245.4</v>
          </cell>
        </row>
        <row r="207">
          <cell r="B207" t="str">
            <v>刘阔阔</v>
          </cell>
          <cell r="C207" t="str">
            <v>202109</v>
          </cell>
          <cell r="D207" t="str">
            <v>202109</v>
          </cell>
          <cell r="E207" t="str">
            <v>企业养老保险</v>
          </cell>
          <cell r="F207" t="str">
            <v>正常应缴</v>
          </cell>
          <cell r="G207" t="str">
            <v>3245.4</v>
          </cell>
          <cell r="H207" t="str">
            <v>259.63</v>
          </cell>
          <cell r="I207" t="str">
            <v>259.63</v>
          </cell>
          <cell r="J207" t="str">
            <v>0</v>
          </cell>
          <cell r="K207" t="str">
            <v>0</v>
          </cell>
          <cell r="L207" t="str">
            <v>0</v>
          </cell>
          <cell r="M207" t="str">
            <v>0</v>
          </cell>
          <cell r="N207" t="str">
            <v>0</v>
          </cell>
          <cell r="O207" t="str">
            <v>1</v>
          </cell>
          <cell r="P207" t="str">
            <v>未退休</v>
          </cell>
          <cell r="Q207">
            <v>3245.4</v>
          </cell>
        </row>
        <row r="208">
          <cell r="B208" t="str">
            <v>张文昌</v>
          </cell>
          <cell r="C208" t="str">
            <v>202109</v>
          </cell>
          <cell r="D208" t="str">
            <v>202109</v>
          </cell>
          <cell r="E208" t="str">
            <v>企业养老保险</v>
          </cell>
          <cell r="F208" t="str">
            <v>正常应缴</v>
          </cell>
          <cell r="G208" t="str">
            <v>3820</v>
          </cell>
          <cell r="H208" t="str">
            <v>305.6</v>
          </cell>
          <cell r="I208" t="str">
            <v>305.6</v>
          </cell>
          <cell r="J208" t="str">
            <v>0</v>
          </cell>
          <cell r="K208" t="str">
            <v>0</v>
          </cell>
          <cell r="L208" t="str">
            <v>0</v>
          </cell>
          <cell r="M208" t="str">
            <v>0</v>
          </cell>
          <cell r="N208" t="str">
            <v>0</v>
          </cell>
          <cell r="O208" t="str">
            <v>1</v>
          </cell>
          <cell r="P208" t="str">
            <v>未退休</v>
          </cell>
          <cell r="Q208">
            <v>3820</v>
          </cell>
        </row>
        <row r="209">
          <cell r="B209" t="str">
            <v>董宪庆</v>
          </cell>
          <cell r="C209" t="str">
            <v>202109</v>
          </cell>
          <cell r="D209" t="str">
            <v>202109</v>
          </cell>
          <cell r="E209" t="str">
            <v>企业养老保险</v>
          </cell>
          <cell r="F209" t="str">
            <v>正常应缴</v>
          </cell>
          <cell r="G209" t="str">
            <v>3245.4</v>
          </cell>
          <cell r="H209" t="str">
            <v>259.63</v>
          </cell>
          <cell r="I209" t="str">
            <v>259.63</v>
          </cell>
          <cell r="J209" t="str">
            <v>0</v>
          </cell>
          <cell r="K209" t="str">
            <v>0</v>
          </cell>
          <cell r="L209" t="str">
            <v>0</v>
          </cell>
          <cell r="M209" t="str">
            <v>0</v>
          </cell>
          <cell r="N209" t="str">
            <v>0</v>
          </cell>
          <cell r="O209" t="str">
            <v>1</v>
          </cell>
          <cell r="P209" t="str">
            <v>未退休</v>
          </cell>
          <cell r="Q209">
            <v>3245.4</v>
          </cell>
        </row>
        <row r="210">
          <cell r="B210" t="str">
            <v>刘思含</v>
          </cell>
          <cell r="C210" t="str">
            <v>202109</v>
          </cell>
          <cell r="D210" t="str">
            <v>202109</v>
          </cell>
          <cell r="E210" t="str">
            <v>企业养老保险</v>
          </cell>
          <cell r="F210" t="str">
            <v>正常应缴</v>
          </cell>
          <cell r="G210" t="str">
            <v>3245.4</v>
          </cell>
          <cell r="H210" t="str">
            <v>259.63</v>
          </cell>
          <cell r="I210" t="str">
            <v>259.63</v>
          </cell>
          <cell r="J210" t="str">
            <v>0</v>
          </cell>
          <cell r="K210" t="str">
            <v>0</v>
          </cell>
          <cell r="L210" t="str">
            <v>0</v>
          </cell>
          <cell r="M210" t="str">
            <v>0</v>
          </cell>
          <cell r="N210" t="str">
            <v>0</v>
          </cell>
          <cell r="O210" t="str">
            <v>1</v>
          </cell>
          <cell r="P210" t="str">
            <v>未退休</v>
          </cell>
          <cell r="Q210">
            <v>3245.4</v>
          </cell>
        </row>
        <row r="211">
          <cell r="B211" t="str">
            <v>董岗生</v>
          </cell>
          <cell r="C211" t="str">
            <v>202109</v>
          </cell>
          <cell r="D211" t="str">
            <v>202109</v>
          </cell>
          <cell r="E211" t="str">
            <v>企业养老保险</v>
          </cell>
          <cell r="F211" t="str">
            <v>正常应缴</v>
          </cell>
          <cell r="G211" t="str">
            <v>3820</v>
          </cell>
          <cell r="H211" t="str">
            <v>305.6</v>
          </cell>
          <cell r="I211" t="str">
            <v>305.6</v>
          </cell>
          <cell r="J211" t="str">
            <v>0</v>
          </cell>
          <cell r="K211" t="str">
            <v>0</v>
          </cell>
          <cell r="L211" t="str">
            <v>0</v>
          </cell>
          <cell r="M211" t="str">
            <v>0</v>
          </cell>
          <cell r="N211" t="str">
            <v>0</v>
          </cell>
          <cell r="O211" t="str">
            <v>1</v>
          </cell>
          <cell r="P211" t="str">
            <v>未退休</v>
          </cell>
          <cell r="Q211">
            <v>3820</v>
          </cell>
        </row>
        <row r="212">
          <cell r="B212" t="str">
            <v>赵玉臣</v>
          </cell>
          <cell r="C212" t="str">
            <v>202109</v>
          </cell>
          <cell r="D212" t="str">
            <v>202109</v>
          </cell>
          <cell r="E212" t="str">
            <v>企业养老保险</v>
          </cell>
          <cell r="F212" t="str">
            <v>正常应缴</v>
          </cell>
          <cell r="G212" t="str">
            <v>3820</v>
          </cell>
          <cell r="H212" t="str">
            <v>305.6</v>
          </cell>
          <cell r="I212" t="str">
            <v>305.6</v>
          </cell>
          <cell r="J212" t="str">
            <v>0</v>
          </cell>
          <cell r="K212" t="str">
            <v>0</v>
          </cell>
          <cell r="L212" t="str">
            <v>0</v>
          </cell>
          <cell r="M212" t="str">
            <v>0</v>
          </cell>
          <cell r="N212" t="str">
            <v>0</v>
          </cell>
          <cell r="O212" t="str">
            <v>1</v>
          </cell>
          <cell r="P212" t="str">
            <v>未退休</v>
          </cell>
          <cell r="Q212">
            <v>3820</v>
          </cell>
        </row>
        <row r="213">
          <cell r="B213" t="str">
            <v>王文乐</v>
          </cell>
          <cell r="C213" t="str">
            <v>202109</v>
          </cell>
          <cell r="D213" t="str">
            <v>202109</v>
          </cell>
          <cell r="E213" t="str">
            <v>企业养老保险</v>
          </cell>
          <cell r="F213" t="str">
            <v>正常应缴</v>
          </cell>
          <cell r="G213" t="str">
            <v>3245.4</v>
          </cell>
          <cell r="H213" t="str">
            <v>259.63</v>
          </cell>
          <cell r="I213" t="str">
            <v>259.63</v>
          </cell>
          <cell r="J213" t="str">
            <v>0</v>
          </cell>
          <cell r="K213" t="str">
            <v>0</v>
          </cell>
          <cell r="L213" t="str">
            <v>0</v>
          </cell>
          <cell r="M213" t="str">
            <v>0</v>
          </cell>
          <cell r="N213" t="str">
            <v>0</v>
          </cell>
          <cell r="O213" t="str">
            <v>1</v>
          </cell>
          <cell r="P213" t="str">
            <v>未退休</v>
          </cell>
          <cell r="Q213">
            <v>3245.4</v>
          </cell>
        </row>
        <row r="214">
          <cell r="B214" t="str">
            <v>吴如霞</v>
          </cell>
          <cell r="C214" t="str">
            <v>202109</v>
          </cell>
          <cell r="D214" t="str">
            <v>202109</v>
          </cell>
          <cell r="E214" t="str">
            <v>企业养老保险</v>
          </cell>
          <cell r="F214" t="str">
            <v>正常应缴</v>
          </cell>
          <cell r="G214" t="str">
            <v>3245.4</v>
          </cell>
          <cell r="H214" t="str">
            <v>259.63</v>
          </cell>
          <cell r="I214" t="str">
            <v>259.63</v>
          </cell>
          <cell r="J214" t="str">
            <v>0</v>
          </cell>
          <cell r="K214" t="str">
            <v>0</v>
          </cell>
          <cell r="L214" t="str">
            <v>0</v>
          </cell>
          <cell r="M214" t="str">
            <v>0</v>
          </cell>
          <cell r="N214" t="str">
            <v>0</v>
          </cell>
          <cell r="O214" t="str">
            <v>1</v>
          </cell>
          <cell r="P214" t="str">
            <v>未退休</v>
          </cell>
          <cell r="Q214">
            <v>3245.4</v>
          </cell>
        </row>
        <row r="215">
          <cell r="B215" t="str">
            <v>刘俊阁</v>
          </cell>
          <cell r="C215" t="str">
            <v>202109</v>
          </cell>
          <cell r="D215" t="str">
            <v>202109</v>
          </cell>
          <cell r="E215" t="str">
            <v>企业养老保险</v>
          </cell>
          <cell r="F215" t="str">
            <v>正常应缴</v>
          </cell>
          <cell r="G215" t="str">
            <v>3245.4</v>
          </cell>
          <cell r="H215" t="str">
            <v>259.63</v>
          </cell>
          <cell r="I215" t="str">
            <v>259.63</v>
          </cell>
          <cell r="J215" t="str">
            <v>0</v>
          </cell>
          <cell r="K215" t="str">
            <v>0</v>
          </cell>
          <cell r="L215" t="str">
            <v>0</v>
          </cell>
          <cell r="M215" t="str">
            <v>0</v>
          </cell>
          <cell r="N215" t="str">
            <v>0</v>
          </cell>
          <cell r="O215" t="str">
            <v>1</v>
          </cell>
          <cell r="P215" t="str">
            <v>未退休</v>
          </cell>
          <cell r="Q215">
            <v>3245.4</v>
          </cell>
        </row>
        <row r="216">
          <cell r="B216" t="str">
            <v>姚建坡</v>
          </cell>
          <cell r="C216" t="str">
            <v>202109</v>
          </cell>
          <cell r="D216" t="str">
            <v>202109</v>
          </cell>
          <cell r="E216" t="str">
            <v>企业养老保险</v>
          </cell>
          <cell r="F216" t="str">
            <v>正常应缴</v>
          </cell>
          <cell r="G216" t="str">
            <v>3245.4</v>
          </cell>
          <cell r="H216" t="str">
            <v>259.63</v>
          </cell>
          <cell r="I216" t="str">
            <v>259.63</v>
          </cell>
          <cell r="J216" t="str">
            <v>0</v>
          </cell>
          <cell r="K216" t="str">
            <v>0</v>
          </cell>
          <cell r="L216" t="str">
            <v>0</v>
          </cell>
          <cell r="M216" t="str">
            <v>0</v>
          </cell>
          <cell r="N216" t="str">
            <v>0</v>
          </cell>
          <cell r="O216" t="str">
            <v>1</v>
          </cell>
          <cell r="P216" t="str">
            <v>未退休</v>
          </cell>
          <cell r="Q216">
            <v>3245.4</v>
          </cell>
        </row>
        <row r="217">
          <cell r="B217" t="str">
            <v>康淑玲</v>
          </cell>
          <cell r="C217" t="str">
            <v>202109</v>
          </cell>
          <cell r="D217" t="str">
            <v>202109</v>
          </cell>
          <cell r="E217" t="str">
            <v>企业养老保险</v>
          </cell>
          <cell r="F217" t="str">
            <v>正常应缴</v>
          </cell>
          <cell r="G217" t="str">
            <v>3245.4</v>
          </cell>
          <cell r="H217" t="str">
            <v>259.63</v>
          </cell>
          <cell r="I217" t="str">
            <v>259.63</v>
          </cell>
          <cell r="J217" t="str">
            <v>0</v>
          </cell>
          <cell r="K217" t="str">
            <v>0</v>
          </cell>
          <cell r="L217" t="str">
            <v>0</v>
          </cell>
          <cell r="M217" t="str">
            <v>0</v>
          </cell>
          <cell r="N217" t="str">
            <v>0</v>
          </cell>
          <cell r="O217" t="str">
            <v>1</v>
          </cell>
          <cell r="P217" t="str">
            <v>未退休</v>
          </cell>
          <cell r="Q217">
            <v>3245.4</v>
          </cell>
        </row>
        <row r="218">
          <cell r="B218" t="str">
            <v>张亚霖</v>
          </cell>
          <cell r="C218" t="str">
            <v>202109</v>
          </cell>
          <cell r="D218" t="str">
            <v>202109</v>
          </cell>
          <cell r="E218" t="str">
            <v>企业养老保险</v>
          </cell>
          <cell r="F218" t="str">
            <v>正常应缴</v>
          </cell>
          <cell r="G218" t="str">
            <v>3245.4</v>
          </cell>
          <cell r="H218" t="str">
            <v>259.63</v>
          </cell>
          <cell r="I218" t="str">
            <v>259.63</v>
          </cell>
          <cell r="J218" t="str">
            <v>0</v>
          </cell>
          <cell r="K218" t="str">
            <v>0</v>
          </cell>
          <cell r="L218" t="str">
            <v>0</v>
          </cell>
          <cell r="M218" t="str">
            <v>0</v>
          </cell>
          <cell r="N218" t="str">
            <v>0</v>
          </cell>
          <cell r="O218" t="str">
            <v>1</v>
          </cell>
          <cell r="P218" t="str">
            <v>未退休</v>
          </cell>
          <cell r="Q218">
            <v>3245.4</v>
          </cell>
        </row>
        <row r="219">
          <cell r="B219" t="str">
            <v>王振</v>
          </cell>
          <cell r="C219" t="str">
            <v>202109</v>
          </cell>
          <cell r="D219" t="str">
            <v>202109</v>
          </cell>
          <cell r="E219" t="str">
            <v>企业养老保险</v>
          </cell>
          <cell r="F219" t="str">
            <v>正常应缴</v>
          </cell>
          <cell r="G219" t="str">
            <v>3245.4</v>
          </cell>
          <cell r="H219" t="str">
            <v>259.63</v>
          </cell>
          <cell r="I219" t="str">
            <v>259.63</v>
          </cell>
          <cell r="J219" t="str">
            <v>0</v>
          </cell>
          <cell r="K219" t="str">
            <v>0</v>
          </cell>
          <cell r="L219" t="str">
            <v>0</v>
          </cell>
          <cell r="M219" t="str">
            <v>0</v>
          </cell>
          <cell r="N219" t="str">
            <v>0</v>
          </cell>
          <cell r="O219" t="str">
            <v>1</v>
          </cell>
          <cell r="P219" t="str">
            <v>未退休</v>
          </cell>
          <cell r="Q219">
            <v>3245.4</v>
          </cell>
        </row>
        <row r="220">
          <cell r="B220" t="str">
            <v>商鹏雨</v>
          </cell>
          <cell r="C220" t="str">
            <v>202109</v>
          </cell>
          <cell r="D220" t="str">
            <v>202109</v>
          </cell>
          <cell r="E220" t="str">
            <v>企业养老保险</v>
          </cell>
          <cell r="F220" t="str">
            <v>正常应缴</v>
          </cell>
          <cell r="G220" t="str">
            <v>3245.4</v>
          </cell>
          <cell r="H220" t="str">
            <v>259.63</v>
          </cell>
          <cell r="I220" t="str">
            <v>259.63</v>
          </cell>
          <cell r="J220" t="str">
            <v>0</v>
          </cell>
          <cell r="K220" t="str">
            <v>0</v>
          </cell>
          <cell r="L220" t="str">
            <v>0</v>
          </cell>
          <cell r="M220" t="str">
            <v>0</v>
          </cell>
          <cell r="N220" t="str">
            <v>0</v>
          </cell>
          <cell r="O220" t="str">
            <v>1</v>
          </cell>
          <cell r="P220" t="str">
            <v>未退休</v>
          </cell>
          <cell r="Q220">
            <v>3245.4</v>
          </cell>
        </row>
        <row r="221">
          <cell r="B221" t="str">
            <v>朱文奇</v>
          </cell>
          <cell r="C221" t="str">
            <v>202109</v>
          </cell>
          <cell r="D221" t="str">
            <v>202109</v>
          </cell>
          <cell r="E221" t="str">
            <v>企业养老保险</v>
          </cell>
          <cell r="F221" t="str">
            <v>正常应缴</v>
          </cell>
          <cell r="G221" t="str">
            <v>3245.4</v>
          </cell>
          <cell r="H221" t="str">
            <v>259.63</v>
          </cell>
          <cell r="I221" t="str">
            <v>259.63</v>
          </cell>
          <cell r="J221" t="str">
            <v>0</v>
          </cell>
          <cell r="K221" t="str">
            <v>0</v>
          </cell>
          <cell r="L221" t="str">
            <v>0</v>
          </cell>
          <cell r="M221" t="str">
            <v>0</v>
          </cell>
          <cell r="N221" t="str">
            <v>0</v>
          </cell>
          <cell r="O221" t="str">
            <v>1</v>
          </cell>
          <cell r="P221" t="str">
            <v>未退休</v>
          </cell>
          <cell r="Q221">
            <v>3245.4</v>
          </cell>
        </row>
        <row r="222">
          <cell r="B222" t="str">
            <v>程从达</v>
          </cell>
          <cell r="C222" t="str">
            <v>202109</v>
          </cell>
          <cell r="D222" t="str">
            <v>202109</v>
          </cell>
          <cell r="E222" t="str">
            <v>企业养老保险</v>
          </cell>
          <cell r="F222" t="str">
            <v>正常应缴</v>
          </cell>
          <cell r="G222" t="str">
            <v>3245.4</v>
          </cell>
          <cell r="H222" t="str">
            <v>259.63</v>
          </cell>
          <cell r="I222" t="str">
            <v>259.63</v>
          </cell>
          <cell r="J222" t="str">
            <v>0</v>
          </cell>
          <cell r="K222" t="str">
            <v>0</v>
          </cell>
          <cell r="L222" t="str">
            <v>0</v>
          </cell>
          <cell r="M222" t="str">
            <v>0</v>
          </cell>
          <cell r="N222" t="str">
            <v>0</v>
          </cell>
          <cell r="O222" t="str">
            <v>1</v>
          </cell>
          <cell r="P222" t="str">
            <v>未退休</v>
          </cell>
          <cell r="Q222">
            <v>3245.4</v>
          </cell>
        </row>
        <row r="223">
          <cell r="B223" t="str">
            <v>于小爽</v>
          </cell>
          <cell r="C223" t="str">
            <v>202109</v>
          </cell>
          <cell r="D223" t="str">
            <v>202109</v>
          </cell>
          <cell r="E223" t="str">
            <v>企业养老保险</v>
          </cell>
          <cell r="F223" t="str">
            <v>正常应缴</v>
          </cell>
          <cell r="G223" t="str">
            <v>3245.4</v>
          </cell>
          <cell r="H223" t="str">
            <v>259.63</v>
          </cell>
          <cell r="I223" t="str">
            <v>259.63</v>
          </cell>
          <cell r="J223" t="str">
            <v>0</v>
          </cell>
          <cell r="K223" t="str">
            <v>0</v>
          </cell>
          <cell r="L223" t="str">
            <v>0</v>
          </cell>
          <cell r="M223" t="str">
            <v>0</v>
          </cell>
          <cell r="N223" t="str">
            <v>0</v>
          </cell>
          <cell r="O223" t="str">
            <v>1</v>
          </cell>
          <cell r="P223" t="str">
            <v>未退休</v>
          </cell>
          <cell r="Q223">
            <v>3245.4</v>
          </cell>
        </row>
        <row r="224">
          <cell r="B224" t="str">
            <v>刘洪霞</v>
          </cell>
          <cell r="C224" t="str">
            <v>202109</v>
          </cell>
          <cell r="D224" t="str">
            <v>202109</v>
          </cell>
          <cell r="E224" t="str">
            <v>企业养老保险</v>
          </cell>
          <cell r="F224" t="str">
            <v>正常应缴</v>
          </cell>
          <cell r="G224" t="str">
            <v>3245.4</v>
          </cell>
          <cell r="H224" t="str">
            <v>259.63</v>
          </cell>
          <cell r="I224" t="str">
            <v>259.63</v>
          </cell>
          <cell r="J224" t="str">
            <v>0</v>
          </cell>
          <cell r="K224" t="str">
            <v>0</v>
          </cell>
          <cell r="L224" t="str">
            <v>0</v>
          </cell>
          <cell r="M224" t="str">
            <v>0</v>
          </cell>
          <cell r="N224" t="str">
            <v>0</v>
          </cell>
          <cell r="O224" t="str">
            <v>1</v>
          </cell>
          <cell r="P224" t="str">
            <v>未退休</v>
          </cell>
          <cell r="Q224">
            <v>3245.4</v>
          </cell>
        </row>
        <row r="225">
          <cell r="B225" t="str">
            <v>陈淑贞</v>
          </cell>
          <cell r="C225" t="str">
            <v>202109</v>
          </cell>
          <cell r="D225" t="str">
            <v>202109</v>
          </cell>
          <cell r="E225" t="str">
            <v>企业养老保险</v>
          </cell>
          <cell r="F225" t="str">
            <v>正常应缴</v>
          </cell>
          <cell r="G225" t="str">
            <v>3245.4</v>
          </cell>
          <cell r="H225" t="str">
            <v>259.63</v>
          </cell>
          <cell r="I225" t="str">
            <v>259.63</v>
          </cell>
          <cell r="J225" t="str">
            <v>0</v>
          </cell>
          <cell r="K225" t="str">
            <v>0</v>
          </cell>
          <cell r="L225" t="str">
            <v>0</v>
          </cell>
          <cell r="M225" t="str">
            <v>0</v>
          </cell>
          <cell r="N225" t="str">
            <v>0</v>
          </cell>
          <cell r="O225" t="str">
            <v>1</v>
          </cell>
          <cell r="P225" t="str">
            <v>未退休</v>
          </cell>
          <cell r="Q225">
            <v>3245.4</v>
          </cell>
        </row>
        <row r="226">
          <cell r="B226" t="str">
            <v>张巧慧</v>
          </cell>
          <cell r="C226" t="str">
            <v>202109</v>
          </cell>
          <cell r="D226" t="str">
            <v>202109</v>
          </cell>
          <cell r="E226" t="str">
            <v>企业养老保险</v>
          </cell>
          <cell r="F226" t="str">
            <v>正常应缴</v>
          </cell>
          <cell r="G226" t="str">
            <v>3245.4</v>
          </cell>
          <cell r="H226" t="str">
            <v>259.63</v>
          </cell>
          <cell r="I226" t="str">
            <v>259.63</v>
          </cell>
          <cell r="J226" t="str">
            <v>0</v>
          </cell>
          <cell r="K226" t="str">
            <v>0</v>
          </cell>
          <cell r="L226" t="str">
            <v>0</v>
          </cell>
          <cell r="M226" t="str">
            <v>0</v>
          </cell>
          <cell r="N226" t="str">
            <v>0</v>
          </cell>
          <cell r="O226" t="str">
            <v>1</v>
          </cell>
          <cell r="P226" t="str">
            <v>未退休</v>
          </cell>
          <cell r="Q226">
            <v>3245.4</v>
          </cell>
        </row>
        <row r="227">
          <cell r="B227" t="str">
            <v>刘亚荣</v>
          </cell>
          <cell r="C227" t="str">
            <v>202109</v>
          </cell>
          <cell r="D227" t="str">
            <v>202109</v>
          </cell>
          <cell r="E227" t="str">
            <v>企业养老保险</v>
          </cell>
          <cell r="F227" t="str">
            <v>正常应缴</v>
          </cell>
          <cell r="G227" t="str">
            <v>3245.4</v>
          </cell>
          <cell r="H227" t="str">
            <v>259.63</v>
          </cell>
          <cell r="I227" t="str">
            <v>259.63</v>
          </cell>
          <cell r="J227" t="str">
            <v>0</v>
          </cell>
          <cell r="K227" t="str">
            <v>0</v>
          </cell>
          <cell r="L227" t="str">
            <v>0</v>
          </cell>
          <cell r="M227" t="str">
            <v>0</v>
          </cell>
          <cell r="N227" t="str">
            <v>0</v>
          </cell>
          <cell r="O227" t="str">
            <v>1</v>
          </cell>
          <cell r="P227" t="str">
            <v>未退休</v>
          </cell>
          <cell r="Q227">
            <v>3245.4</v>
          </cell>
        </row>
        <row r="228">
          <cell r="B228" t="str">
            <v>岳明婷</v>
          </cell>
          <cell r="C228" t="str">
            <v>202109</v>
          </cell>
          <cell r="D228" t="str">
            <v>202109</v>
          </cell>
          <cell r="E228" t="str">
            <v>企业养老保险</v>
          </cell>
          <cell r="F228" t="str">
            <v>正常应缴</v>
          </cell>
          <cell r="G228" t="str">
            <v>3245.4</v>
          </cell>
          <cell r="H228" t="str">
            <v>259.63</v>
          </cell>
          <cell r="I228" t="str">
            <v>259.63</v>
          </cell>
          <cell r="J228" t="str">
            <v>0</v>
          </cell>
          <cell r="K228" t="str">
            <v>0</v>
          </cell>
          <cell r="L228" t="str">
            <v>0</v>
          </cell>
          <cell r="M228" t="str">
            <v>0</v>
          </cell>
          <cell r="N228" t="str">
            <v>0</v>
          </cell>
          <cell r="O228" t="str">
            <v>1</v>
          </cell>
          <cell r="P228" t="str">
            <v>未退休</v>
          </cell>
          <cell r="Q228">
            <v>3245.4</v>
          </cell>
        </row>
        <row r="229">
          <cell r="B229" t="str">
            <v>高福亮</v>
          </cell>
          <cell r="C229" t="str">
            <v>202109</v>
          </cell>
          <cell r="D229" t="str">
            <v>202109</v>
          </cell>
          <cell r="E229" t="str">
            <v>企业养老保险</v>
          </cell>
          <cell r="F229" t="str">
            <v>正常应缴</v>
          </cell>
          <cell r="G229" t="str">
            <v>3245.4</v>
          </cell>
          <cell r="H229" t="str">
            <v>259.63</v>
          </cell>
          <cell r="I229" t="str">
            <v>259.63</v>
          </cell>
          <cell r="J229" t="str">
            <v>0</v>
          </cell>
          <cell r="K229" t="str">
            <v>0</v>
          </cell>
          <cell r="L229" t="str">
            <v>0</v>
          </cell>
          <cell r="M229" t="str">
            <v>0</v>
          </cell>
          <cell r="N229" t="str">
            <v>0</v>
          </cell>
          <cell r="O229" t="str">
            <v>1</v>
          </cell>
          <cell r="P229" t="str">
            <v>未退休</v>
          </cell>
          <cell r="Q229">
            <v>3245.4</v>
          </cell>
        </row>
        <row r="230">
          <cell r="B230" t="str">
            <v>于海龙</v>
          </cell>
          <cell r="C230" t="str">
            <v>202109</v>
          </cell>
          <cell r="D230" t="str">
            <v>202109</v>
          </cell>
          <cell r="E230" t="str">
            <v>企业养老保险</v>
          </cell>
          <cell r="F230" t="str">
            <v>正常应缴</v>
          </cell>
          <cell r="G230" t="str">
            <v>3245.4</v>
          </cell>
          <cell r="H230" t="str">
            <v>259.63</v>
          </cell>
          <cell r="I230" t="str">
            <v>259.63</v>
          </cell>
          <cell r="J230" t="str">
            <v>0</v>
          </cell>
          <cell r="K230" t="str">
            <v>0</v>
          </cell>
          <cell r="L230" t="str">
            <v>0</v>
          </cell>
          <cell r="M230" t="str">
            <v>0</v>
          </cell>
          <cell r="N230" t="str">
            <v>0</v>
          </cell>
          <cell r="O230" t="str">
            <v>1</v>
          </cell>
          <cell r="P230" t="str">
            <v>未退休</v>
          </cell>
          <cell r="Q230">
            <v>3245.4</v>
          </cell>
        </row>
        <row r="231">
          <cell r="B231" t="str">
            <v>李泽元</v>
          </cell>
          <cell r="C231" t="str">
            <v>202109</v>
          </cell>
          <cell r="D231" t="str">
            <v>202109</v>
          </cell>
          <cell r="E231" t="str">
            <v>企业养老保险</v>
          </cell>
          <cell r="F231" t="str">
            <v>正常应缴</v>
          </cell>
          <cell r="G231" t="str">
            <v>3245.4</v>
          </cell>
          <cell r="H231" t="str">
            <v>259.63</v>
          </cell>
          <cell r="I231" t="str">
            <v>259.63</v>
          </cell>
          <cell r="J231" t="str">
            <v>0</v>
          </cell>
          <cell r="K231" t="str">
            <v>0</v>
          </cell>
          <cell r="L231" t="str">
            <v>0</v>
          </cell>
          <cell r="M231" t="str">
            <v>0</v>
          </cell>
          <cell r="N231" t="str">
            <v>0</v>
          </cell>
          <cell r="O231" t="str">
            <v>1</v>
          </cell>
          <cell r="P231" t="str">
            <v>未退休</v>
          </cell>
          <cell r="Q231">
            <v>3245.4</v>
          </cell>
        </row>
        <row r="232">
          <cell r="B232" t="str">
            <v>刘二精</v>
          </cell>
          <cell r="C232" t="str">
            <v>202109</v>
          </cell>
          <cell r="D232" t="str">
            <v>202109</v>
          </cell>
          <cell r="E232" t="str">
            <v>企业养老保险</v>
          </cell>
          <cell r="F232" t="str">
            <v>正常应缴</v>
          </cell>
          <cell r="G232" t="str">
            <v>3245.4</v>
          </cell>
          <cell r="H232" t="str">
            <v>259.63</v>
          </cell>
          <cell r="I232" t="str">
            <v>259.63</v>
          </cell>
          <cell r="J232" t="str">
            <v>0</v>
          </cell>
          <cell r="K232" t="str">
            <v>0</v>
          </cell>
          <cell r="L232" t="str">
            <v>0</v>
          </cell>
          <cell r="M232" t="str">
            <v>0</v>
          </cell>
          <cell r="N232" t="str">
            <v>0</v>
          </cell>
          <cell r="O232" t="str">
            <v>1</v>
          </cell>
          <cell r="P232" t="str">
            <v>未退休</v>
          </cell>
          <cell r="Q232">
            <v>3245.4</v>
          </cell>
        </row>
        <row r="233">
          <cell r="B233" t="str">
            <v>张雪</v>
          </cell>
          <cell r="C233" t="str">
            <v>202109</v>
          </cell>
          <cell r="D233" t="str">
            <v>202109</v>
          </cell>
          <cell r="E233" t="str">
            <v>企业养老保险</v>
          </cell>
          <cell r="F233" t="str">
            <v>正常应缴</v>
          </cell>
          <cell r="G233" t="str">
            <v>3245.4</v>
          </cell>
          <cell r="H233" t="str">
            <v>259.63</v>
          </cell>
          <cell r="I233" t="str">
            <v>259.63</v>
          </cell>
          <cell r="J233" t="str">
            <v>0</v>
          </cell>
          <cell r="K233" t="str">
            <v>0</v>
          </cell>
          <cell r="L233" t="str">
            <v>0</v>
          </cell>
          <cell r="M233" t="str">
            <v>0</v>
          </cell>
          <cell r="N233" t="str">
            <v>0</v>
          </cell>
          <cell r="O233" t="str">
            <v>1</v>
          </cell>
          <cell r="P233" t="str">
            <v>未退休</v>
          </cell>
          <cell r="Q233">
            <v>3245.4</v>
          </cell>
        </row>
        <row r="234">
          <cell r="B234" t="str">
            <v>刘建群</v>
          </cell>
          <cell r="C234" t="str">
            <v>202109</v>
          </cell>
          <cell r="D234" t="str">
            <v>202109</v>
          </cell>
          <cell r="E234" t="str">
            <v>企业养老保险</v>
          </cell>
          <cell r="F234" t="str">
            <v>正常应缴</v>
          </cell>
          <cell r="G234" t="str">
            <v>3245.4</v>
          </cell>
          <cell r="H234" t="str">
            <v>259.63</v>
          </cell>
          <cell r="I234" t="str">
            <v>259.63</v>
          </cell>
          <cell r="J234" t="str">
            <v>0</v>
          </cell>
          <cell r="K234" t="str">
            <v>0</v>
          </cell>
          <cell r="L234" t="str">
            <v>0</v>
          </cell>
          <cell r="M234" t="str">
            <v>0</v>
          </cell>
          <cell r="N234" t="str">
            <v>0</v>
          </cell>
          <cell r="O234" t="str">
            <v>1</v>
          </cell>
          <cell r="P234" t="str">
            <v>未退休</v>
          </cell>
          <cell r="Q234">
            <v>3245.4</v>
          </cell>
        </row>
        <row r="235">
          <cell r="B235" t="str">
            <v>王萱斓</v>
          </cell>
          <cell r="C235" t="str">
            <v>202109</v>
          </cell>
          <cell r="D235" t="str">
            <v>202109</v>
          </cell>
          <cell r="E235" t="str">
            <v>企业养老保险</v>
          </cell>
          <cell r="F235" t="str">
            <v>正常应缴</v>
          </cell>
          <cell r="G235" t="str">
            <v>3245.4</v>
          </cell>
          <cell r="H235" t="str">
            <v>259.63</v>
          </cell>
          <cell r="I235" t="str">
            <v>259.63</v>
          </cell>
          <cell r="J235" t="str">
            <v>0</v>
          </cell>
          <cell r="K235" t="str">
            <v>0</v>
          </cell>
          <cell r="L235" t="str">
            <v>0</v>
          </cell>
          <cell r="M235" t="str">
            <v>0</v>
          </cell>
          <cell r="N235" t="str">
            <v>0</v>
          </cell>
          <cell r="O235" t="str">
            <v>1</v>
          </cell>
          <cell r="P235" t="str">
            <v>未退休</v>
          </cell>
          <cell r="Q235">
            <v>3245.4</v>
          </cell>
        </row>
        <row r="236">
          <cell r="B236" t="str">
            <v>王滨</v>
          </cell>
          <cell r="C236" t="str">
            <v>202109</v>
          </cell>
          <cell r="D236" t="str">
            <v>202109</v>
          </cell>
          <cell r="E236" t="str">
            <v>企业养老保险</v>
          </cell>
          <cell r="F236" t="str">
            <v>正常应缴</v>
          </cell>
          <cell r="G236" t="str">
            <v>3245.4</v>
          </cell>
          <cell r="H236" t="str">
            <v>259.63</v>
          </cell>
          <cell r="I236" t="str">
            <v>259.63</v>
          </cell>
          <cell r="J236" t="str">
            <v>0</v>
          </cell>
          <cell r="K236" t="str">
            <v>0</v>
          </cell>
          <cell r="L236" t="str">
            <v>0</v>
          </cell>
          <cell r="M236" t="str">
            <v>0</v>
          </cell>
          <cell r="N236" t="str">
            <v>0</v>
          </cell>
          <cell r="O236" t="str">
            <v>1</v>
          </cell>
          <cell r="P236" t="str">
            <v>未退休</v>
          </cell>
          <cell r="Q236">
            <v>3245.4</v>
          </cell>
        </row>
        <row r="237">
          <cell r="B237" t="str">
            <v>崔永文</v>
          </cell>
          <cell r="C237" t="str">
            <v>202109</v>
          </cell>
          <cell r="D237" t="str">
            <v>202109</v>
          </cell>
          <cell r="E237" t="str">
            <v>企业养老保险</v>
          </cell>
          <cell r="F237" t="str">
            <v>正常应缴</v>
          </cell>
          <cell r="G237" t="str">
            <v>3245.4</v>
          </cell>
          <cell r="H237" t="str">
            <v>259.63</v>
          </cell>
          <cell r="I237" t="str">
            <v>259.63</v>
          </cell>
          <cell r="J237" t="str">
            <v>0</v>
          </cell>
          <cell r="K237" t="str">
            <v>0</v>
          </cell>
          <cell r="L237" t="str">
            <v>0</v>
          </cell>
          <cell r="M237" t="str">
            <v>0</v>
          </cell>
          <cell r="N237" t="str">
            <v>0</v>
          </cell>
          <cell r="O237" t="str">
            <v>1</v>
          </cell>
          <cell r="P237" t="str">
            <v>未退休</v>
          </cell>
          <cell r="Q237">
            <v>3245.4</v>
          </cell>
        </row>
        <row r="238">
          <cell r="B238" t="str">
            <v>陈乐</v>
          </cell>
          <cell r="C238" t="str">
            <v>202109</v>
          </cell>
          <cell r="D238" t="str">
            <v>202109</v>
          </cell>
          <cell r="E238" t="str">
            <v>企业养老保险</v>
          </cell>
          <cell r="F238" t="str">
            <v>正常应缴</v>
          </cell>
          <cell r="G238" t="str">
            <v>3245.4</v>
          </cell>
          <cell r="H238" t="str">
            <v>259.63</v>
          </cell>
          <cell r="I238" t="str">
            <v>259.63</v>
          </cell>
          <cell r="J238" t="str">
            <v>0</v>
          </cell>
          <cell r="K238" t="str">
            <v>0</v>
          </cell>
          <cell r="L238" t="str">
            <v>0</v>
          </cell>
          <cell r="M238" t="str">
            <v>0</v>
          </cell>
          <cell r="N238" t="str">
            <v>0</v>
          </cell>
          <cell r="O238" t="str">
            <v>1</v>
          </cell>
          <cell r="P238" t="str">
            <v>未退休</v>
          </cell>
          <cell r="Q238">
            <v>3245.4</v>
          </cell>
        </row>
        <row r="239">
          <cell r="B239" t="str">
            <v>许嘉辉</v>
          </cell>
          <cell r="C239" t="str">
            <v>202109</v>
          </cell>
          <cell r="D239" t="str">
            <v>202109</v>
          </cell>
          <cell r="E239" t="str">
            <v>企业养老保险</v>
          </cell>
          <cell r="F239" t="str">
            <v>正常应缴</v>
          </cell>
          <cell r="G239" t="str">
            <v>3820</v>
          </cell>
          <cell r="H239" t="str">
            <v>305.6</v>
          </cell>
          <cell r="I239" t="str">
            <v>305.6</v>
          </cell>
          <cell r="J239" t="str">
            <v>0</v>
          </cell>
          <cell r="K239" t="str">
            <v>0</v>
          </cell>
          <cell r="L239" t="str">
            <v>0</v>
          </cell>
          <cell r="M239" t="str">
            <v>0</v>
          </cell>
          <cell r="N239" t="str">
            <v>0</v>
          </cell>
          <cell r="O239" t="str">
            <v>1</v>
          </cell>
          <cell r="P239" t="str">
            <v>未退休</v>
          </cell>
          <cell r="Q239">
            <v>3820</v>
          </cell>
        </row>
        <row r="240">
          <cell r="B240" t="str">
            <v>杨艳</v>
          </cell>
          <cell r="C240" t="str">
            <v>202109</v>
          </cell>
          <cell r="D240" t="str">
            <v>202109</v>
          </cell>
          <cell r="E240" t="str">
            <v>企业养老保险</v>
          </cell>
          <cell r="F240" t="str">
            <v>正常应缴</v>
          </cell>
          <cell r="G240" t="str">
            <v>3245.4</v>
          </cell>
          <cell r="H240" t="str">
            <v>259.63</v>
          </cell>
          <cell r="I240" t="str">
            <v>259.63</v>
          </cell>
          <cell r="J240" t="str">
            <v>0</v>
          </cell>
          <cell r="K240" t="str">
            <v>0</v>
          </cell>
          <cell r="L240" t="str">
            <v>0</v>
          </cell>
          <cell r="M240" t="str">
            <v>0</v>
          </cell>
          <cell r="N240" t="str">
            <v>0</v>
          </cell>
          <cell r="O240" t="str">
            <v>1</v>
          </cell>
          <cell r="P240" t="str">
            <v>未退休</v>
          </cell>
          <cell r="Q240">
            <v>3245.4</v>
          </cell>
        </row>
        <row r="241">
          <cell r="B241" t="str">
            <v>李勇</v>
          </cell>
          <cell r="C241" t="str">
            <v>202109</v>
          </cell>
          <cell r="D241" t="str">
            <v>202109</v>
          </cell>
          <cell r="E241" t="str">
            <v>企业养老保险</v>
          </cell>
          <cell r="F241" t="str">
            <v>正常应缴</v>
          </cell>
          <cell r="G241" t="str">
            <v>3245.4</v>
          </cell>
          <cell r="H241" t="str">
            <v>259.63</v>
          </cell>
          <cell r="I241" t="str">
            <v>259.63</v>
          </cell>
          <cell r="J241" t="str">
            <v>0</v>
          </cell>
          <cell r="K241" t="str">
            <v>0</v>
          </cell>
          <cell r="L241" t="str">
            <v>0</v>
          </cell>
          <cell r="M241" t="str">
            <v>0</v>
          </cell>
          <cell r="N241" t="str">
            <v>0</v>
          </cell>
          <cell r="O241" t="str">
            <v>1</v>
          </cell>
          <cell r="P241" t="str">
            <v>未退休</v>
          </cell>
          <cell r="Q241">
            <v>3245.4</v>
          </cell>
        </row>
        <row r="242">
          <cell r="B242" t="str">
            <v>刘金良</v>
          </cell>
          <cell r="C242" t="str">
            <v>202109</v>
          </cell>
          <cell r="D242" t="str">
            <v>202109</v>
          </cell>
          <cell r="E242" t="str">
            <v>企业养老保险</v>
          </cell>
          <cell r="F242" t="str">
            <v>正常应缴</v>
          </cell>
          <cell r="G242" t="str">
            <v>3245.4</v>
          </cell>
          <cell r="H242" t="str">
            <v>259.63</v>
          </cell>
          <cell r="I242" t="str">
            <v>259.63</v>
          </cell>
          <cell r="J242" t="str">
            <v>0</v>
          </cell>
          <cell r="K242" t="str">
            <v>0</v>
          </cell>
          <cell r="L242" t="str">
            <v>0</v>
          </cell>
          <cell r="M242" t="str">
            <v>0</v>
          </cell>
          <cell r="N242" t="str">
            <v>0</v>
          </cell>
          <cell r="O242" t="str">
            <v>1</v>
          </cell>
          <cell r="P242" t="str">
            <v>未退休</v>
          </cell>
          <cell r="Q242">
            <v>3245.4</v>
          </cell>
        </row>
        <row r="243">
          <cell r="B243" t="str">
            <v>刘士明</v>
          </cell>
          <cell r="C243" t="str">
            <v>202109</v>
          </cell>
          <cell r="D243" t="str">
            <v>202109</v>
          </cell>
          <cell r="E243" t="str">
            <v>企业养老保险</v>
          </cell>
          <cell r="F243" t="str">
            <v>正常应缴</v>
          </cell>
          <cell r="G243" t="str">
            <v>3245.4</v>
          </cell>
          <cell r="H243" t="str">
            <v>259.63</v>
          </cell>
          <cell r="I243" t="str">
            <v>259.63</v>
          </cell>
          <cell r="J243" t="str">
            <v>0</v>
          </cell>
          <cell r="K243" t="str">
            <v>0</v>
          </cell>
          <cell r="L243" t="str">
            <v>0</v>
          </cell>
          <cell r="M243" t="str">
            <v>0</v>
          </cell>
          <cell r="N243" t="str">
            <v>0</v>
          </cell>
          <cell r="O243" t="str">
            <v>1</v>
          </cell>
          <cell r="P243" t="str">
            <v>未退休</v>
          </cell>
          <cell r="Q243">
            <v>3245.4</v>
          </cell>
        </row>
        <row r="244">
          <cell r="B244" t="str">
            <v>张云峰</v>
          </cell>
          <cell r="C244" t="str">
            <v>202109</v>
          </cell>
          <cell r="D244" t="str">
            <v>202109</v>
          </cell>
          <cell r="E244" t="str">
            <v>企业养老保险</v>
          </cell>
          <cell r="F244" t="str">
            <v>正常应缴</v>
          </cell>
          <cell r="G244" t="str">
            <v>3245.4</v>
          </cell>
          <cell r="H244" t="str">
            <v>259.63</v>
          </cell>
          <cell r="I244" t="str">
            <v>259.63</v>
          </cell>
          <cell r="J244" t="str">
            <v>0</v>
          </cell>
          <cell r="K244" t="str">
            <v>0</v>
          </cell>
          <cell r="L244" t="str">
            <v>0</v>
          </cell>
          <cell r="M244" t="str">
            <v>0</v>
          </cell>
          <cell r="N244" t="str">
            <v>0</v>
          </cell>
          <cell r="O244" t="str">
            <v>1</v>
          </cell>
          <cell r="P244" t="str">
            <v>未退休</v>
          </cell>
          <cell r="Q244">
            <v>3245.4</v>
          </cell>
        </row>
        <row r="245">
          <cell r="B245" t="str">
            <v>李香慧</v>
          </cell>
          <cell r="C245" t="str">
            <v>202109</v>
          </cell>
          <cell r="D245" t="str">
            <v>202109</v>
          </cell>
          <cell r="E245" t="str">
            <v>企业养老保险</v>
          </cell>
          <cell r="F245" t="str">
            <v>正常应缴</v>
          </cell>
          <cell r="G245" t="str">
            <v>3245.4</v>
          </cell>
          <cell r="H245" t="str">
            <v>259.63</v>
          </cell>
          <cell r="I245" t="str">
            <v>259.63</v>
          </cell>
          <cell r="J245" t="str">
            <v>0</v>
          </cell>
          <cell r="K245" t="str">
            <v>0</v>
          </cell>
          <cell r="L245" t="str">
            <v>0</v>
          </cell>
          <cell r="M245" t="str">
            <v>0</v>
          </cell>
          <cell r="N245" t="str">
            <v>0</v>
          </cell>
          <cell r="O245" t="str">
            <v>1</v>
          </cell>
          <cell r="P245" t="str">
            <v>未退休</v>
          </cell>
          <cell r="Q245">
            <v>3245.4</v>
          </cell>
        </row>
        <row r="246">
          <cell r="B246" t="str">
            <v>孔德佳</v>
          </cell>
          <cell r="C246" t="str">
            <v>202109</v>
          </cell>
          <cell r="D246" t="str">
            <v>202109</v>
          </cell>
          <cell r="E246" t="str">
            <v>企业养老保险</v>
          </cell>
          <cell r="F246" t="str">
            <v>正常应缴</v>
          </cell>
          <cell r="G246" t="str">
            <v>3245.4</v>
          </cell>
          <cell r="H246" t="str">
            <v>259.63</v>
          </cell>
          <cell r="I246" t="str">
            <v>259.63</v>
          </cell>
          <cell r="J246" t="str">
            <v>0</v>
          </cell>
          <cell r="K246" t="str">
            <v>0</v>
          </cell>
          <cell r="L246" t="str">
            <v>0</v>
          </cell>
          <cell r="M246" t="str">
            <v>0</v>
          </cell>
          <cell r="N246" t="str">
            <v>0</v>
          </cell>
          <cell r="O246" t="str">
            <v>1</v>
          </cell>
          <cell r="P246" t="str">
            <v>未退休</v>
          </cell>
          <cell r="Q246">
            <v>3245.4</v>
          </cell>
        </row>
        <row r="247">
          <cell r="B247" t="str">
            <v>郭庆茹</v>
          </cell>
          <cell r="C247" t="str">
            <v>202109</v>
          </cell>
          <cell r="D247" t="str">
            <v>202109</v>
          </cell>
          <cell r="E247" t="str">
            <v>企业养老保险</v>
          </cell>
          <cell r="F247" t="str">
            <v>正常应缴</v>
          </cell>
          <cell r="G247" t="str">
            <v>3245.4</v>
          </cell>
          <cell r="H247" t="str">
            <v>259.63</v>
          </cell>
          <cell r="I247" t="str">
            <v>259.63</v>
          </cell>
          <cell r="J247" t="str">
            <v>0</v>
          </cell>
          <cell r="K247" t="str">
            <v>0</v>
          </cell>
          <cell r="L247" t="str">
            <v>0</v>
          </cell>
          <cell r="M247" t="str">
            <v>0</v>
          </cell>
          <cell r="N247" t="str">
            <v>0</v>
          </cell>
          <cell r="O247" t="str">
            <v>1</v>
          </cell>
          <cell r="P247" t="str">
            <v>未退休</v>
          </cell>
          <cell r="Q247">
            <v>3245.4</v>
          </cell>
        </row>
        <row r="248">
          <cell r="B248" t="str">
            <v>李贵林</v>
          </cell>
          <cell r="C248" t="str">
            <v>202109</v>
          </cell>
          <cell r="D248" t="str">
            <v>202109</v>
          </cell>
          <cell r="E248" t="str">
            <v>企业养老保险</v>
          </cell>
          <cell r="F248" t="str">
            <v>正常应缴</v>
          </cell>
          <cell r="G248" t="str">
            <v>3245.4</v>
          </cell>
          <cell r="H248" t="str">
            <v>259.63</v>
          </cell>
          <cell r="I248" t="str">
            <v>259.63</v>
          </cell>
          <cell r="J248" t="str">
            <v>0</v>
          </cell>
          <cell r="K248" t="str">
            <v>0</v>
          </cell>
          <cell r="L248" t="str">
            <v>0</v>
          </cell>
          <cell r="M248" t="str">
            <v>0</v>
          </cell>
          <cell r="N248" t="str">
            <v>0</v>
          </cell>
          <cell r="O248" t="str">
            <v>1</v>
          </cell>
          <cell r="P248" t="str">
            <v>未退休</v>
          </cell>
          <cell r="Q248">
            <v>3245.4</v>
          </cell>
        </row>
        <row r="249">
          <cell r="B249" t="str">
            <v>李泉林</v>
          </cell>
          <cell r="C249" t="str">
            <v>202109</v>
          </cell>
          <cell r="D249" t="str">
            <v>202109</v>
          </cell>
          <cell r="E249" t="str">
            <v>企业养老保险</v>
          </cell>
          <cell r="F249" t="str">
            <v>正常应缴</v>
          </cell>
          <cell r="G249" t="str">
            <v>3245.4</v>
          </cell>
          <cell r="H249" t="str">
            <v>259.63</v>
          </cell>
          <cell r="I249" t="str">
            <v>259.63</v>
          </cell>
          <cell r="J249" t="str">
            <v>0</v>
          </cell>
          <cell r="K249" t="str">
            <v>0</v>
          </cell>
          <cell r="L249" t="str">
            <v>0</v>
          </cell>
          <cell r="M249" t="str">
            <v>0</v>
          </cell>
          <cell r="N249" t="str">
            <v>0</v>
          </cell>
          <cell r="O249" t="str">
            <v>1</v>
          </cell>
          <cell r="P249" t="str">
            <v>未退休</v>
          </cell>
          <cell r="Q249">
            <v>3245.4</v>
          </cell>
        </row>
        <row r="250">
          <cell r="B250" t="str">
            <v>张峰</v>
          </cell>
          <cell r="C250" t="str">
            <v>202109</v>
          </cell>
          <cell r="D250" t="str">
            <v>202109</v>
          </cell>
          <cell r="E250" t="str">
            <v>企业养老保险</v>
          </cell>
          <cell r="F250" t="str">
            <v>正常应缴</v>
          </cell>
          <cell r="G250" t="str">
            <v>3245.4</v>
          </cell>
          <cell r="H250" t="str">
            <v>259.63</v>
          </cell>
          <cell r="I250" t="str">
            <v>259.63</v>
          </cell>
          <cell r="J250" t="str">
            <v>0</v>
          </cell>
          <cell r="K250" t="str">
            <v>0</v>
          </cell>
          <cell r="L250" t="str">
            <v>0</v>
          </cell>
          <cell r="M250" t="str">
            <v>0</v>
          </cell>
          <cell r="N250" t="str">
            <v>0</v>
          </cell>
          <cell r="O250" t="str">
            <v>1</v>
          </cell>
          <cell r="P250" t="str">
            <v>未退休</v>
          </cell>
          <cell r="Q250">
            <v>3245.4</v>
          </cell>
        </row>
        <row r="251">
          <cell r="B251" t="str">
            <v>韩丙村</v>
          </cell>
          <cell r="C251" t="str">
            <v>202109</v>
          </cell>
          <cell r="D251" t="str">
            <v>202109</v>
          </cell>
          <cell r="E251" t="str">
            <v>企业养老保险</v>
          </cell>
          <cell r="F251" t="str">
            <v>正常应缴</v>
          </cell>
          <cell r="G251" t="str">
            <v>3245.4</v>
          </cell>
          <cell r="H251" t="str">
            <v>259.63</v>
          </cell>
          <cell r="I251" t="str">
            <v>259.63</v>
          </cell>
          <cell r="J251" t="str">
            <v>0</v>
          </cell>
          <cell r="K251" t="str">
            <v>0</v>
          </cell>
          <cell r="L251" t="str">
            <v>0</v>
          </cell>
          <cell r="M251" t="str">
            <v>0</v>
          </cell>
          <cell r="N251" t="str">
            <v>0</v>
          </cell>
          <cell r="O251" t="str">
            <v>1</v>
          </cell>
          <cell r="P251" t="str">
            <v>未退休</v>
          </cell>
          <cell r="Q251">
            <v>3245.4</v>
          </cell>
        </row>
        <row r="252">
          <cell r="B252" t="str">
            <v>孙国峰</v>
          </cell>
          <cell r="C252" t="str">
            <v>202109</v>
          </cell>
          <cell r="D252" t="str">
            <v>202109</v>
          </cell>
          <cell r="E252" t="str">
            <v>企业养老保险</v>
          </cell>
          <cell r="F252" t="str">
            <v>正常应缴</v>
          </cell>
          <cell r="G252" t="str">
            <v>3245.4</v>
          </cell>
          <cell r="H252" t="str">
            <v>259.63</v>
          </cell>
          <cell r="I252" t="str">
            <v>259.63</v>
          </cell>
          <cell r="J252" t="str">
            <v>0</v>
          </cell>
          <cell r="K252" t="str">
            <v>0</v>
          </cell>
          <cell r="L252" t="str">
            <v>0</v>
          </cell>
          <cell r="M252" t="str">
            <v>0</v>
          </cell>
          <cell r="N252" t="str">
            <v>0</v>
          </cell>
          <cell r="O252" t="str">
            <v>1</v>
          </cell>
          <cell r="P252" t="str">
            <v>未退休</v>
          </cell>
          <cell r="Q252">
            <v>3245.4</v>
          </cell>
        </row>
        <row r="253">
          <cell r="B253" t="str">
            <v>赵志强</v>
          </cell>
          <cell r="C253" t="str">
            <v>202109</v>
          </cell>
          <cell r="D253" t="str">
            <v>202109</v>
          </cell>
          <cell r="E253" t="str">
            <v>企业养老保险</v>
          </cell>
          <cell r="F253" t="str">
            <v>正常应缴</v>
          </cell>
          <cell r="G253" t="str">
            <v>3820</v>
          </cell>
          <cell r="H253" t="str">
            <v>305.6</v>
          </cell>
          <cell r="I253" t="str">
            <v>305.6</v>
          </cell>
          <cell r="J253" t="str">
            <v>0</v>
          </cell>
          <cell r="K253" t="str">
            <v>0</v>
          </cell>
          <cell r="L253" t="str">
            <v>0</v>
          </cell>
          <cell r="M253" t="str">
            <v>0</v>
          </cell>
          <cell r="N253" t="str">
            <v>0</v>
          </cell>
          <cell r="O253" t="str">
            <v>1</v>
          </cell>
          <cell r="P253" t="str">
            <v>未退休</v>
          </cell>
          <cell r="Q253">
            <v>3820</v>
          </cell>
        </row>
        <row r="254">
          <cell r="B254" t="str">
            <v>张如燕</v>
          </cell>
          <cell r="C254" t="str">
            <v>202109</v>
          </cell>
          <cell r="D254" t="str">
            <v>202109</v>
          </cell>
          <cell r="E254" t="str">
            <v>企业养老保险</v>
          </cell>
          <cell r="F254" t="str">
            <v>正常应缴</v>
          </cell>
          <cell r="G254" t="str">
            <v>3245.4</v>
          </cell>
          <cell r="H254" t="str">
            <v>259.63</v>
          </cell>
          <cell r="I254" t="str">
            <v>259.63</v>
          </cell>
          <cell r="J254" t="str">
            <v>0</v>
          </cell>
          <cell r="K254" t="str">
            <v>0</v>
          </cell>
          <cell r="L254" t="str">
            <v>0</v>
          </cell>
          <cell r="M254" t="str">
            <v>0</v>
          </cell>
          <cell r="N254" t="str">
            <v>0</v>
          </cell>
          <cell r="O254" t="str">
            <v>1</v>
          </cell>
          <cell r="P254" t="str">
            <v>未退休</v>
          </cell>
          <cell r="Q254">
            <v>3245.4</v>
          </cell>
        </row>
        <row r="255">
          <cell r="B255" t="str">
            <v>陈月涛</v>
          </cell>
          <cell r="C255" t="str">
            <v>202109</v>
          </cell>
          <cell r="D255" t="str">
            <v>202109</v>
          </cell>
          <cell r="E255" t="str">
            <v>企业养老保险</v>
          </cell>
          <cell r="F255" t="str">
            <v>正常应缴</v>
          </cell>
          <cell r="G255" t="str">
            <v>3245.4</v>
          </cell>
          <cell r="H255" t="str">
            <v>259.63</v>
          </cell>
          <cell r="I255" t="str">
            <v>259.63</v>
          </cell>
          <cell r="J255" t="str">
            <v>0</v>
          </cell>
          <cell r="K255" t="str">
            <v>0</v>
          </cell>
          <cell r="L255" t="str">
            <v>0</v>
          </cell>
          <cell r="M255" t="str">
            <v>0</v>
          </cell>
          <cell r="N255" t="str">
            <v>0</v>
          </cell>
          <cell r="O255" t="str">
            <v>1</v>
          </cell>
          <cell r="P255" t="str">
            <v>未退休</v>
          </cell>
          <cell r="Q255">
            <v>3245.4</v>
          </cell>
        </row>
        <row r="256">
          <cell r="B256" t="str">
            <v>刘新杰</v>
          </cell>
          <cell r="C256" t="str">
            <v>202109</v>
          </cell>
          <cell r="D256" t="str">
            <v>202109</v>
          </cell>
          <cell r="E256" t="str">
            <v>企业养老保险</v>
          </cell>
          <cell r="F256" t="str">
            <v>正常应缴</v>
          </cell>
          <cell r="G256" t="str">
            <v>3820</v>
          </cell>
          <cell r="H256" t="str">
            <v>305.6</v>
          </cell>
          <cell r="I256" t="str">
            <v>305.6</v>
          </cell>
          <cell r="J256" t="str">
            <v>0</v>
          </cell>
          <cell r="K256" t="str">
            <v>0</v>
          </cell>
          <cell r="L256" t="str">
            <v>0</v>
          </cell>
          <cell r="M256" t="str">
            <v>0</v>
          </cell>
          <cell r="N256" t="str">
            <v>0</v>
          </cell>
          <cell r="O256" t="str">
            <v>1</v>
          </cell>
          <cell r="P256" t="str">
            <v>未退休</v>
          </cell>
          <cell r="Q256">
            <v>3820</v>
          </cell>
        </row>
        <row r="257">
          <cell r="B257" t="str">
            <v>陈浩</v>
          </cell>
          <cell r="C257" t="str">
            <v>202109</v>
          </cell>
          <cell r="D257" t="str">
            <v>202109</v>
          </cell>
          <cell r="E257" t="str">
            <v>企业养老保险</v>
          </cell>
          <cell r="F257" t="str">
            <v>正常应缴</v>
          </cell>
          <cell r="G257" t="str">
            <v>3245.4</v>
          </cell>
          <cell r="H257" t="str">
            <v>259.63</v>
          </cell>
          <cell r="I257" t="str">
            <v>259.63</v>
          </cell>
          <cell r="J257" t="str">
            <v>0</v>
          </cell>
          <cell r="K257" t="str">
            <v>0</v>
          </cell>
          <cell r="L257" t="str">
            <v>0</v>
          </cell>
          <cell r="M257" t="str">
            <v>0</v>
          </cell>
          <cell r="N257" t="str">
            <v>0</v>
          </cell>
          <cell r="O257" t="str">
            <v>1</v>
          </cell>
          <cell r="P257" t="str">
            <v>未退休</v>
          </cell>
          <cell r="Q257">
            <v>3245.4</v>
          </cell>
        </row>
        <row r="258">
          <cell r="B258" t="str">
            <v>李俊宇</v>
          </cell>
          <cell r="C258" t="str">
            <v>202109</v>
          </cell>
          <cell r="D258" t="str">
            <v>202109</v>
          </cell>
          <cell r="E258" t="str">
            <v>企业养老保险</v>
          </cell>
          <cell r="F258" t="str">
            <v>正常应缴</v>
          </cell>
          <cell r="G258" t="str">
            <v>3245.4</v>
          </cell>
          <cell r="H258" t="str">
            <v>259.63</v>
          </cell>
          <cell r="I258" t="str">
            <v>259.63</v>
          </cell>
          <cell r="J258" t="str">
            <v>0</v>
          </cell>
          <cell r="K258" t="str">
            <v>0</v>
          </cell>
          <cell r="L258" t="str">
            <v>0</v>
          </cell>
          <cell r="M258" t="str">
            <v>0</v>
          </cell>
          <cell r="N258" t="str">
            <v>0</v>
          </cell>
          <cell r="O258" t="str">
            <v>1</v>
          </cell>
          <cell r="P258" t="str">
            <v>未退休</v>
          </cell>
          <cell r="Q258">
            <v>3245.4</v>
          </cell>
        </row>
        <row r="259">
          <cell r="B259" t="str">
            <v>井健</v>
          </cell>
          <cell r="C259" t="str">
            <v>202109</v>
          </cell>
          <cell r="D259" t="str">
            <v>202109</v>
          </cell>
          <cell r="E259" t="str">
            <v>企业养老保险</v>
          </cell>
          <cell r="F259" t="str">
            <v>正常应缴</v>
          </cell>
          <cell r="G259" t="str">
            <v>3245.4</v>
          </cell>
          <cell r="H259" t="str">
            <v>259.63</v>
          </cell>
          <cell r="I259" t="str">
            <v>259.63</v>
          </cell>
          <cell r="J259" t="str">
            <v>0</v>
          </cell>
          <cell r="K259" t="str">
            <v>0</v>
          </cell>
          <cell r="L259" t="str">
            <v>0</v>
          </cell>
          <cell r="M259" t="str">
            <v>0</v>
          </cell>
          <cell r="N259" t="str">
            <v>0</v>
          </cell>
          <cell r="O259" t="str">
            <v>1</v>
          </cell>
          <cell r="P259" t="str">
            <v>未退休</v>
          </cell>
          <cell r="Q259">
            <v>3245.4</v>
          </cell>
        </row>
        <row r="260">
          <cell r="B260" t="str">
            <v>董广新</v>
          </cell>
          <cell r="C260" t="str">
            <v>202109</v>
          </cell>
          <cell r="D260" t="str">
            <v>202109</v>
          </cell>
          <cell r="E260" t="str">
            <v>企业养老保险</v>
          </cell>
          <cell r="F260" t="str">
            <v>正常应缴</v>
          </cell>
          <cell r="G260" t="str">
            <v>3245.4</v>
          </cell>
          <cell r="H260" t="str">
            <v>259.63</v>
          </cell>
          <cell r="I260" t="str">
            <v>259.63</v>
          </cell>
          <cell r="J260" t="str">
            <v>0</v>
          </cell>
          <cell r="K260" t="str">
            <v>0</v>
          </cell>
          <cell r="L260" t="str">
            <v>0</v>
          </cell>
          <cell r="M260" t="str">
            <v>0</v>
          </cell>
          <cell r="N260" t="str">
            <v>0</v>
          </cell>
          <cell r="O260" t="str">
            <v>1</v>
          </cell>
          <cell r="P260" t="str">
            <v>未退休</v>
          </cell>
          <cell r="Q260">
            <v>3245.4</v>
          </cell>
        </row>
        <row r="261">
          <cell r="B261" t="str">
            <v>宋小玲</v>
          </cell>
          <cell r="C261" t="str">
            <v>202109</v>
          </cell>
          <cell r="D261" t="str">
            <v>202109</v>
          </cell>
          <cell r="E261" t="str">
            <v>企业养老保险</v>
          </cell>
          <cell r="F261" t="str">
            <v>正常应缴</v>
          </cell>
          <cell r="G261" t="str">
            <v>3245.4</v>
          </cell>
          <cell r="H261" t="str">
            <v>259.63</v>
          </cell>
          <cell r="I261" t="str">
            <v>259.63</v>
          </cell>
          <cell r="J261" t="str">
            <v>0</v>
          </cell>
          <cell r="K261" t="str">
            <v>0</v>
          </cell>
          <cell r="L261" t="str">
            <v>0</v>
          </cell>
          <cell r="M261" t="str">
            <v>0</v>
          </cell>
          <cell r="N261" t="str">
            <v>0</v>
          </cell>
          <cell r="O261" t="str">
            <v>1</v>
          </cell>
          <cell r="P261" t="str">
            <v>未退休</v>
          </cell>
          <cell r="Q261">
            <v>3245.4</v>
          </cell>
        </row>
        <row r="262">
          <cell r="B262" t="str">
            <v>高山</v>
          </cell>
          <cell r="C262" t="str">
            <v>202109</v>
          </cell>
          <cell r="D262" t="str">
            <v>202109</v>
          </cell>
          <cell r="E262" t="str">
            <v>企业养老保险</v>
          </cell>
          <cell r="F262" t="str">
            <v>正常应缴</v>
          </cell>
          <cell r="G262" t="str">
            <v>3245.4</v>
          </cell>
          <cell r="H262" t="str">
            <v>259.63</v>
          </cell>
          <cell r="I262" t="str">
            <v>259.63</v>
          </cell>
          <cell r="J262" t="str">
            <v>0</v>
          </cell>
          <cell r="K262" t="str">
            <v>0</v>
          </cell>
          <cell r="L262" t="str">
            <v>0</v>
          </cell>
          <cell r="M262" t="str">
            <v>0</v>
          </cell>
          <cell r="N262" t="str">
            <v>0</v>
          </cell>
          <cell r="O262" t="str">
            <v>1</v>
          </cell>
          <cell r="P262" t="str">
            <v>未退休</v>
          </cell>
          <cell r="Q262">
            <v>3245.4</v>
          </cell>
        </row>
        <row r="263">
          <cell r="B263" t="str">
            <v>李梦同</v>
          </cell>
          <cell r="C263" t="str">
            <v>202109</v>
          </cell>
          <cell r="D263" t="str">
            <v>202109</v>
          </cell>
          <cell r="E263" t="str">
            <v>企业养老保险</v>
          </cell>
          <cell r="F263" t="str">
            <v>正常应缴</v>
          </cell>
          <cell r="G263" t="str">
            <v>3245.4</v>
          </cell>
          <cell r="H263" t="str">
            <v>259.63</v>
          </cell>
          <cell r="I263" t="str">
            <v>259.63</v>
          </cell>
          <cell r="J263" t="str">
            <v>0</v>
          </cell>
          <cell r="K263" t="str">
            <v>0</v>
          </cell>
          <cell r="L263" t="str">
            <v>0</v>
          </cell>
          <cell r="M263" t="str">
            <v>0</v>
          </cell>
          <cell r="N263" t="str">
            <v>0</v>
          </cell>
          <cell r="O263" t="str">
            <v>1</v>
          </cell>
          <cell r="P263" t="str">
            <v>未退休</v>
          </cell>
          <cell r="Q263">
            <v>3245.4</v>
          </cell>
        </row>
        <row r="264">
          <cell r="B264" t="str">
            <v>陈少杰</v>
          </cell>
          <cell r="C264" t="str">
            <v>202109</v>
          </cell>
          <cell r="D264" t="str">
            <v>202109</v>
          </cell>
          <cell r="E264" t="str">
            <v>企业养老保险</v>
          </cell>
          <cell r="F264" t="str">
            <v>正常应缴</v>
          </cell>
          <cell r="G264" t="str">
            <v>3245.4</v>
          </cell>
          <cell r="H264" t="str">
            <v>259.63</v>
          </cell>
          <cell r="I264" t="str">
            <v>259.63</v>
          </cell>
          <cell r="J264" t="str">
            <v>0</v>
          </cell>
          <cell r="K264" t="str">
            <v>0</v>
          </cell>
          <cell r="L264" t="str">
            <v>0</v>
          </cell>
          <cell r="M264" t="str">
            <v>0</v>
          </cell>
          <cell r="N264" t="str">
            <v>0</v>
          </cell>
          <cell r="O264" t="str">
            <v>1</v>
          </cell>
          <cell r="P264" t="str">
            <v>未退休</v>
          </cell>
          <cell r="Q264">
            <v>3245.4</v>
          </cell>
        </row>
        <row r="265">
          <cell r="B265" t="str">
            <v>韩苏军</v>
          </cell>
          <cell r="C265" t="str">
            <v>202109</v>
          </cell>
          <cell r="D265" t="str">
            <v>202109</v>
          </cell>
          <cell r="E265" t="str">
            <v>企业养老保险</v>
          </cell>
          <cell r="F265" t="str">
            <v>正常应缴</v>
          </cell>
          <cell r="G265" t="str">
            <v>3245.4</v>
          </cell>
          <cell r="H265" t="str">
            <v>259.63</v>
          </cell>
          <cell r="I265" t="str">
            <v>259.63</v>
          </cell>
          <cell r="J265" t="str">
            <v>0</v>
          </cell>
          <cell r="K265" t="str">
            <v>0</v>
          </cell>
          <cell r="L265" t="str">
            <v>0</v>
          </cell>
          <cell r="M265" t="str">
            <v>0</v>
          </cell>
          <cell r="N265" t="str">
            <v>0</v>
          </cell>
          <cell r="O265" t="str">
            <v>1</v>
          </cell>
          <cell r="P265" t="str">
            <v>未退休</v>
          </cell>
          <cell r="Q265">
            <v>3245.4</v>
          </cell>
        </row>
        <row r="266">
          <cell r="B266" t="str">
            <v>李素元</v>
          </cell>
          <cell r="C266" t="str">
            <v>202109</v>
          </cell>
          <cell r="D266" t="str">
            <v>202109</v>
          </cell>
          <cell r="E266" t="str">
            <v>企业养老保险</v>
          </cell>
          <cell r="F266" t="str">
            <v>正常应缴</v>
          </cell>
          <cell r="G266" t="str">
            <v>3245.4</v>
          </cell>
          <cell r="H266" t="str">
            <v>259.63</v>
          </cell>
          <cell r="I266" t="str">
            <v>259.63</v>
          </cell>
          <cell r="J266" t="str">
            <v>0</v>
          </cell>
          <cell r="K266" t="str">
            <v>0</v>
          </cell>
          <cell r="L266" t="str">
            <v>0</v>
          </cell>
          <cell r="M266" t="str">
            <v>0</v>
          </cell>
          <cell r="N266" t="str">
            <v>0</v>
          </cell>
          <cell r="O266" t="str">
            <v>1</v>
          </cell>
          <cell r="P266" t="str">
            <v>未退休</v>
          </cell>
          <cell r="Q266">
            <v>3245.4</v>
          </cell>
        </row>
        <row r="267">
          <cell r="B267" t="str">
            <v>于小菊</v>
          </cell>
          <cell r="C267" t="str">
            <v>202109</v>
          </cell>
          <cell r="D267" t="str">
            <v>202109</v>
          </cell>
          <cell r="E267" t="str">
            <v>企业养老保险</v>
          </cell>
          <cell r="F267" t="str">
            <v>正常应缴</v>
          </cell>
          <cell r="G267" t="str">
            <v>3245.4</v>
          </cell>
          <cell r="H267" t="str">
            <v>259.63</v>
          </cell>
          <cell r="I267" t="str">
            <v>259.63</v>
          </cell>
          <cell r="J267" t="str">
            <v>0</v>
          </cell>
          <cell r="K267" t="str">
            <v>0</v>
          </cell>
          <cell r="L267" t="str">
            <v>0</v>
          </cell>
          <cell r="M267" t="str">
            <v>0</v>
          </cell>
          <cell r="N267" t="str">
            <v>0</v>
          </cell>
          <cell r="O267" t="str">
            <v>1</v>
          </cell>
          <cell r="P267" t="str">
            <v>未退休</v>
          </cell>
          <cell r="Q267">
            <v>3245.4</v>
          </cell>
        </row>
        <row r="268">
          <cell r="B268" t="str">
            <v>刘寿超</v>
          </cell>
          <cell r="C268" t="str">
            <v>202109</v>
          </cell>
          <cell r="D268" t="str">
            <v>202109</v>
          </cell>
          <cell r="E268" t="str">
            <v>企业养老保险</v>
          </cell>
          <cell r="F268" t="str">
            <v>正常应缴</v>
          </cell>
          <cell r="G268" t="str">
            <v>3245.4</v>
          </cell>
          <cell r="H268" t="str">
            <v>259.63</v>
          </cell>
          <cell r="I268" t="str">
            <v>259.63</v>
          </cell>
          <cell r="J268" t="str">
            <v>0</v>
          </cell>
          <cell r="K268" t="str">
            <v>0</v>
          </cell>
          <cell r="L268" t="str">
            <v>0</v>
          </cell>
          <cell r="M268" t="str">
            <v>0</v>
          </cell>
          <cell r="N268" t="str">
            <v>0</v>
          </cell>
          <cell r="O268" t="str">
            <v>1</v>
          </cell>
          <cell r="P268" t="str">
            <v>未退休</v>
          </cell>
          <cell r="Q268">
            <v>3245.4</v>
          </cell>
        </row>
        <row r="269">
          <cell r="B269" t="str">
            <v>高建芳</v>
          </cell>
          <cell r="C269" t="str">
            <v>202109</v>
          </cell>
          <cell r="D269" t="str">
            <v>202109</v>
          </cell>
          <cell r="E269" t="str">
            <v>企业养老保险</v>
          </cell>
          <cell r="F269" t="str">
            <v>正常应缴</v>
          </cell>
          <cell r="G269" t="str">
            <v>3245.4</v>
          </cell>
          <cell r="H269" t="str">
            <v>259.63</v>
          </cell>
          <cell r="I269" t="str">
            <v>259.63</v>
          </cell>
          <cell r="J269" t="str">
            <v>0</v>
          </cell>
          <cell r="K269" t="str">
            <v>0</v>
          </cell>
          <cell r="L269" t="str">
            <v>0</v>
          </cell>
          <cell r="M269" t="str">
            <v>0</v>
          </cell>
          <cell r="N269" t="str">
            <v>0</v>
          </cell>
          <cell r="O269" t="str">
            <v>1</v>
          </cell>
          <cell r="P269" t="str">
            <v>未退休</v>
          </cell>
          <cell r="Q269">
            <v>3245.4</v>
          </cell>
        </row>
        <row r="270">
          <cell r="B270" t="str">
            <v>米芝霖</v>
          </cell>
          <cell r="C270" t="str">
            <v>202109</v>
          </cell>
          <cell r="D270" t="str">
            <v>202109</v>
          </cell>
          <cell r="E270" t="str">
            <v>企业养老保险</v>
          </cell>
          <cell r="F270" t="str">
            <v>正常应缴</v>
          </cell>
          <cell r="G270" t="str">
            <v>3245.4</v>
          </cell>
          <cell r="H270" t="str">
            <v>259.63</v>
          </cell>
          <cell r="I270" t="str">
            <v>259.63</v>
          </cell>
          <cell r="J270" t="str">
            <v>0</v>
          </cell>
          <cell r="K270" t="str">
            <v>0</v>
          </cell>
          <cell r="L270" t="str">
            <v>0</v>
          </cell>
          <cell r="M270" t="str">
            <v>0</v>
          </cell>
          <cell r="N270" t="str">
            <v>0</v>
          </cell>
          <cell r="O270" t="str">
            <v>1</v>
          </cell>
          <cell r="P270" t="str">
            <v>未退休</v>
          </cell>
          <cell r="Q270">
            <v>3245.4</v>
          </cell>
        </row>
        <row r="271">
          <cell r="B271" t="str">
            <v>荆文彬</v>
          </cell>
          <cell r="C271" t="str">
            <v>202109</v>
          </cell>
          <cell r="D271" t="str">
            <v>202109</v>
          </cell>
          <cell r="E271" t="str">
            <v>企业养老保险</v>
          </cell>
          <cell r="F271" t="str">
            <v>正常应缴</v>
          </cell>
          <cell r="G271" t="str">
            <v>3245.4</v>
          </cell>
          <cell r="H271" t="str">
            <v>259.63</v>
          </cell>
          <cell r="I271" t="str">
            <v>259.63</v>
          </cell>
          <cell r="J271" t="str">
            <v>0</v>
          </cell>
          <cell r="K271" t="str">
            <v>0</v>
          </cell>
          <cell r="L271" t="str">
            <v>0</v>
          </cell>
          <cell r="M271" t="str">
            <v>0</v>
          </cell>
          <cell r="N271" t="str">
            <v>0</v>
          </cell>
          <cell r="O271" t="str">
            <v>1</v>
          </cell>
          <cell r="P271" t="str">
            <v>未退休</v>
          </cell>
          <cell r="Q271">
            <v>3245.4</v>
          </cell>
        </row>
        <row r="272">
          <cell r="B272" t="str">
            <v>吕家兴</v>
          </cell>
          <cell r="C272" t="str">
            <v>202109</v>
          </cell>
          <cell r="D272" t="str">
            <v>202109</v>
          </cell>
          <cell r="E272" t="str">
            <v>企业养老保险</v>
          </cell>
          <cell r="F272" t="str">
            <v>正常应缴</v>
          </cell>
          <cell r="G272" t="str">
            <v>3245.4</v>
          </cell>
          <cell r="H272" t="str">
            <v>259.63</v>
          </cell>
          <cell r="I272" t="str">
            <v>259.63</v>
          </cell>
          <cell r="J272" t="str">
            <v>0</v>
          </cell>
          <cell r="K272" t="str">
            <v>0</v>
          </cell>
          <cell r="L272" t="str">
            <v>0</v>
          </cell>
          <cell r="M272" t="str">
            <v>0</v>
          </cell>
          <cell r="N272" t="str">
            <v>0</v>
          </cell>
          <cell r="O272" t="str">
            <v>1</v>
          </cell>
          <cell r="P272" t="str">
            <v>未退休</v>
          </cell>
          <cell r="Q272">
            <v>3245.4</v>
          </cell>
        </row>
        <row r="273">
          <cell r="B273" t="str">
            <v>白丽霞</v>
          </cell>
          <cell r="C273" t="str">
            <v>202109</v>
          </cell>
          <cell r="D273" t="str">
            <v>202109</v>
          </cell>
          <cell r="E273" t="str">
            <v>企业养老保险</v>
          </cell>
          <cell r="F273" t="str">
            <v>正常应缴</v>
          </cell>
          <cell r="G273" t="str">
            <v>3245.4</v>
          </cell>
          <cell r="H273" t="str">
            <v>259.63</v>
          </cell>
          <cell r="I273" t="str">
            <v>259.63</v>
          </cell>
          <cell r="J273" t="str">
            <v>0</v>
          </cell>
          <cell r="K273" t="str">
            <v>0</v>
          </cell>
          <cell r="L273" t="str">
            <v>0</v>
          </cell>
          <cell r="M273" t="str">
            <v>0</v>
          </cell>
          <cell r="N273" t="str">
            <v>0</v>
          </cell>
          <cell r="O273" t="str">
            <v>1</v>
          </cell>
          <cell r="P273" t="str">
            <v>未退休</v>
          </cell>
          <cell r="Q273">
            <v>3245.4</v>
          </cell>
        </row>
        <row r="274">
          <cell r="B274" t="str">
            <v>郑艳红</v>
          </cell>
          <cell r="C274" t="str">
            <v>202109</v>
          </cell>
          <cell r="D274" t="str">
            <v>202109</v>
          </cell>
          <cell r="E274" t="str">
            <v>企业养老保险</v>
          </cell>
          <cell r="F274" t="str">
            <v>正常应缴</v>
          </cell>
          <cell r="G274" t="str">
            <v>3245.4</v>
          </cell>
          <cell r="H274" t="str">
            <v>259.63</v>
          </cell>
          <cell r="I274" t="str">
            <v>259.63</v>
          </cell>
          <cell r="J274" t="str">
            <v>0</v>
          </cell>
          <cell r="K274" t="str">
            <v>0</v>
          </cell>
          <cell r="L274" t="str">
            <v>0</v>
          </cell>
          <cell r="M274" t="str">
            <v>0</v>
          </cell>
          <cell r="N274" t="str">
            <v>0</v>
          </cell>
          <cell r="O274" t="str">
            <v>1</v>
          </cell>
          <cell r="P274" t="str">
            <v>未退休</v>
          </cell>
          <cell r="Q274">
            <v>3245.4</v>
          </cell>
        </row>
        <row r="275">
          <cell r="B275" t="str">
            <v>韩萌萌</v>
          </cell>
          <cell r="C275" t="str">
            <v>202109</v>
          </cell>
          <cell r="D275" t="str">
            <v>202109</v>
          </cell>
          <cell r="E275" t="str">
            <v>企业养老保险</v>
          </cell>
          <cell r="F275" t="str">
            <v>正常应缴</v>
          </cell>
          <cell r="G275" t="str">
            <v>3245.4</v>
          </cell>
          <cell r="H275" t="str">
            <v>259.63</v>
          </cell>
          <cell r="I275" t="str">
            <v>259.63</v>
          </cell>
          <cell r="J275" t="str">
            <v>0</v>
          </cell>
          <cell r="K275" t="str">
            <v>0</v>
          </cell>
          <cell r="L275" t="str">
            <v>0</v>
          </cell>
          <cell r="M275" t="str">
            <v>0</v>
          </cell>
          <cell r="N275" t="str">
            <v>0</v>
          </cell>
          <cell r="O275" t="str">
            <v>1</v>
          </cell>
          <cell r="P275" t="str">
            <v>未退休</v>
          </cell>
          <cell r="Q275">
            <v>3245.4</v>
          </cell>
        </row>
        <row r="276">
          <cell r="B276" t="str">
            <v>刘润霖</v>
          </cell>
          <cell r="C276" t="str">
            <v>202109</v>
          </cell>
          <cell r="D276" t="str">
            <v>202109</v>
          </cell>
          <cell r="E276" t="str">
            <v>企业养老保险</v>
          </cell>
          <cell r="F276" t="str">
            <v>正常应缴</v>
          </cell>
          <cell r="G276" t="str">
            <v>3245.4</v>
          </cell>
          <cell r="H276" t="str">
            <v>259.63</v>
          </cell>
          <cell r="I276" t="str">
            <v>259.63</v>
          </cell>
          <cell r="J276" t="str">
            <v>0</v>
          </cell>
          <cell r="K276" t="str">
            <v>0</v>
          </cell>
          <cell r="L276" t="str">
            <v>0</v>
          </cell>
          <cell r="M276" t="str">
            <v>0</v>
          </cell>
          <cell r="N276" t="str">
            <v>0</v>
          </cell>
          <cell r="O276" t="str">
            <v>1</v>
          </cell>
          <cell r="P276" t="str">
            <v>未退休</v>
          </cell>
          <cell r="Q276">
            <v>3245.4</v>
          </cell>
        </row>
        <row r="277">
          <cell r="B277" t="str">
            <v>李兴宇</v>
          </cell>
          <cell r="C277" t="str">
            <v>202109</v>
          </cell>
          <cell r="D277" t="str">
            <v>202109</v>
          </cell>
          <cell r="E277" t="str">
            <v>企业养老保险</v>
          </cell>
          <cell r="F277" t="str">
            <v>正常应缴</v>
          </cell>
          <cell r="G277" t="str">
            <v>3245.4</v>
          </cell>
          <cell r="H277" t="str">
            <v>259.63</v>
          </cell>
          <cell r="I277" t="str">
            <v>259.63</v>
          </cell>
          <cell r="J277" t="str">
            <v>0</v>
          </cell>
          <cell r="K277" t="str">
            <v>0</v>
          </cell>
          <cell r="L277" t="str">
            <v>0</v>
          </cell>
          <cell r="M277" t="str">
            <v>0</v>
          </cell>
          <cell r="N277" t="str">
            <v>0</v>
          </cell>
          <cell r="O277" t="str">
            <v>1</v>
          </cell>
          <cell r="P277" t="str">
            <v>未退休</v>
          </cell>
          <cell r="Q277">
            <v>3245.4</v>
          </cell>
        </row>
        <row r="278">
          <cell r="B278" t="str">
            <v>张飞飞</v>
          </cell>
          <cell r="C278" t="str">
            <v>202109</v>
          </cell>
          <cell r="D278" t="str">
            <v>202109</v>
          </cell>
          <cell r="E278" t="str">
            <v>企业养老保险</v>
          </cell>
          <cell r="F278" t="str">
            <v>正常应缴</v>
          </cell>
          <cell r="G278" t="str">
            <v>3245.4</v>
          </cell>
          <cell r="H278" t="str">
            <v>259.63</v>
          </cell>
          <cell r="I278" t="str">
            <v>259.63</v>
          </cell>
          <cell r="J278" t="str">
            <v>0</v>
          </cell>
          <cell r="K278" t="str">
            <v>0</v>
          </cell>
          <cell r="L278" t="str">
            <v>0</v>
          </cell>
          <cell r="M278" t="str">
            <v>0</v>
          </cell>
          <cell r="N278" t="str">
            <v>0</v>
          </cell>
          <cell r="O278" t="str">
            <v>1</v>
          </cell>
          <cell r="P278" t="str">
            <v>未退休</v>
          </cell>
          <cell r="Q278">
            <v>3245.4</v>
          </cell>
        </row>
        <row r="279">
          <cell r="B279" t="str">
            <v>邓榆</v>
          </cell>
          <cell r="C279" t="str">
            <v>202109</v>
          </cell>
          <cell r="D279" t="str">
            <v>202109</v>
          </cell>
          <cell r="E279" t="str">
            <v>企业养老保险</v>
          </cell>
          <cell r="F279" t="str">
            <v>正常应缴</v>
          </cell>
          <cell r="G279" t="str">
            <v>3245.4</v>
          </cell>
          <cell r="H279" t="str">
            <v>259.63</v>
          </cell>
          <cell r="I279" t="str">
            <v>259.63</v>
          </cell>
          <cell r="J279" t="str">
            <v>0</v>
          </cell>
          <cell r="K279" t="str">
            <v>0</v>
          </cell>
          <cell r="L279" t="str">
            <v>0</v>
          </cell>
          <cell r="M279" t="str">
            <v>0</v>
          </cell>
          <cell r="N279" t="str">
            <v>0</v>
          </cell>
          <cell r="O279" t="str">
            <v>1</v>
          </cell>
          <cell r="P279" t="str">
            <v>未退休</v>
          </cell>
          <cell r="Q279">
            <v>3245.4</v>
          </cell>
        </row>
        <row r="280">
          <cell r="B280" t="str">
            <v>姚秀玲</v>
          </cell>
          <cell r="C280" t="str">
            <v>202109</v>
          </cell>
          <cell r="D280" t="str">
            <v>202109</v>
          </cell>
          <cell r="E280" t="str">
            <v>企业养老保险</v>
          </cell>
          <cell r="F280" t="str">
            <v>正常应缴</v>
          </cell>
          <cell r="G280" t="str">
            <v>3245.4</v>
          </cell>
          <cell r="H280" t="str">
            <v>259.63</v>
          </cell>
          <cell r="I280" t="str">
            <v>259.63</v>
          </cell>
          <cell r="J280" t="str">
            <v>0</v>
          </cell>
          <cell r="K280" t="str">
            <v>0</v>
          </cell>
          <cell r="L280" t="str">
            <v>0</v>
          </cell>
          <cell r="M280" t="str">
            <v>0</v>
          </cell>
          <cell r="N280" t="str">
            <v>0</v>
          </cell>
          <cell r="O280" t="str">
            <v>1</v>
          </cell>
          <cell r="P280" t="str">
            <v>未退休</v>
          </cell>
          <cell r="Q280">
            <v>3245.4</v>
          </cell>
        </row>
        <row r="281">
          <cell r="B281" t="str">
            <v>王秀翠</v>
          </cell>
          <cell r="C281" t="str">
            <v>202109</v>
          </cell>
          <cell r="D281" t="str">
            <v>202109</v>
          </cell>
          <cell r="E281" t="str">
            <v>企业养老保险</v>
          </cell>
          <cell r="F281" t="str">
            <v>正常应缴</v>
          </cell>
          <cell r="G281" t="str">
            <v>3245.4</v>
          </cell>
          <cell r="H281" t="str">
            <v>259.63</v>
          </cell>
          <cell r="I281" t="str">
            <v>259.63</v>
          </cell>
          <cell r="J281" t="str">
            <v>0</v>
          </cell>
          <cell r="K281" t="str">
            <v>0</v>
          </cell>
          <cell r="L281" t="str">
            <v>0</v>
          </cell>
          <cell r="M281" t="str">
            <v>0</v>
          </cell>
          <cell r="N281" t="str">
            <v>0</v>
          </cell>
          <cell r="O281" t="str">
            <v>1</v>
          </cell>
          <cell r="P281" t="str">
            <v>未退休</v>
          </cell>
          <cell r="Q281">
            <v>3245.4</v>
          </cell>
        </row>
        <row r="282">
          <cell r="B282" t="str">
            <v>张坤</v>
          </cell>
          <cell r="C282" t="str">
            <v>202109</v>
          </cell>
          <cell r="D282" t="str">
            <v>202109</v>
          </cell>
          <cell r="E282" t="str">
            <v>企业养老保险</v>
          </cell>
          <cell r="F282" t="str">
            <v>正常应缴</v>
          </cell>
          <cell r="G282" t="str">
            <v>3245.4</v>
          </cell>
          <cell r="H282" t="str">
            <v>259.63</v>
          </cell>
          <cell r="I282" t="str">
            <v>259.63</v>
          </cell>
          <cell r="J282" t="str">
            <v>0</v>
          </cell>
          <cell r="K282" t="str">
            <v>0</v>
          </cell>
          <cell r="L282" t="str">
            <v>0</v>
          </cell>
          <cell r="M282" t="str">
            <v>0</v>
          </cell>
          <cell r="N282" t="str">
            <v>0</v>
          </cell>
          <cell r="O282" t="str">
            <v>1</v>
          </cell>
          <cell r="P282" t="str">
            <v>未退休</v>
          </cell>
          <cell r="Q282">
            <v>3245.4</v>
          </cell>
        </row>
        <row r="283">
          <cell r="B283" t="str">
            <v>商木刚</v>
          </cell>
          <cell r="C283" t="str">
            <v>202109</v>
          </cell>
          <cell r="D283" t="str">
            <v>202109</v>
          </cell>
          <cell r="E283" t="str">
            <v>企业养老保险</v>
          </cell>
          <cell r="F283" t="str">
            <v>正常应缴</v>
          </cell>
          <cell r="G283" t="str">
            <v>3245.4</v>
          </cell>
          <cell r="H283" t="str">
            <v>259.63</v>
          </cell>
          <cell r="I283" t="str">
            <v>259.63</v>
          </cell>
          <cell r="J283" t="str">
            <v>0</v>
          </cell>
          <cell r="K283" t="str">
            <v>0</v>
          </cell>
          <cell r="L283" t="str">
            <v>0</v>
          </cell>
          <cell r="M283" t="str">
            <v>0</v>
          </cell>
          <cell r="N283" t="str">
            <v>0</v>
          </cell>
          <cell r="O283" t="str">
            <v>1</v>
          </cell>
          <cell r="P283" t="str">
            <v>未退休</v>
          </cell>
          <cell r="Q283">
            <v>3245.4</v>
          </cell>
        </row>
        <row r="284">
          <cell r="B284" t="str">
            <v>张博赟</v>
          </cell>
          <cell r="C284" t="str">
            <v>202109</v>
          </cell>
          <cell r="D284" t="str">
            <v>202109</v>
          </cell>
          <cell r="E284" t="str">
            <v>企业养老保险</v>
          </cell>
          <cell r="F284" t="str">
            <v>正常应缴</v>
          </cell>
          <cell r="G284" t="str">
            <v>3245.4</v>
          </cell>
          <cell r="H284" t="str">
            <v>259.63</v>
          </cell>
          <cell r="I284" t="str">
            <v>259.63</v>
          </cell>
          <cell r="J284" t="str">
            <v>0</v>
          </cell>
          <cell r="K284" t="str">
            <v>0</v>
          </cell>
          <cell r="L284" t="str">
            <v>0</v>
          </cell>
          <cell r="M284" t="str">
            <v>0</v>
          </cell>
          <cell r="N284" t="str">
            <v>0</v>
          </cell>
          <cell r="O284" t="str">
            <v>1</v>
          </cell>
          <cell r="P284" t="str">
            <v>未退休</v>
          </cell>
          <cell r="Q284">
            <v>3245.4</v>
          </cell>
        </row>
        <row r="285">
          <cell r="B285" t="str">
            <v>高换清</v>
          </cell>
          <cell r="C285" t="str">
            <v>202109</v>
          </cell>
          <cell r="D285" t="str">
            <v>202109</v>
          </cell>
          <cell r="E285" t="str">
            <v>企业养老保险</v>
          </cell>
          <cell r="F285" t="str">
            <v>正常应缴</v>
          </cell>
          <cell r="G285" t="str">
            <v>3245.4</v>
          </cell>
          <cell r="H285" t="str">
            <v>259.63</v>
          </cell>
          <cell r="I285" t="str">
            <v>259.63</v>
          </cell>
          <cell r="J285" t="str">
            <v>0</v>
          </cell>
          <cell r="K285" t="str">
            <v>0</v>
          </cell>
          <cell r="L285" t="str">
            <v>0</v>
          </cell>
          <cell r="M285" t="str">
            <v>0</v>
          </cell>
          <cell r="N285" t="str">
            <v>0</v>
          </cell>
          <cell r="O285" t="str">
            <v>1</v>
          </cell>
          <cell r="P285" t="str">
            <v>未退休</v>
          </cell>
          <cell r="Q285">
            <v>3245.4</v>
          </cell>
        </row>
        <row r="286">
          <cell r="B286" t="str">
            <v>李忠峰</v>
          </cell>
          <cell r="C286" t="str">
            <v>202109</v>
          </cell>
          <cell r="D286" t="str">
            <v>202109</v>
          </cell>
          <cell r="E286" t="str">
            <v>企业养老保险</v>
          </cell>
          <cell r="F286" t="str">
            <v>正常应缴</v>
          </cell>
          <cell r="G286" t="str">
            <v>3245.4</v>
          </cell>
          <cell r="H286" t="str">
            <v>259.63</v>
          </cell>
          <cell r="I286" t="str">
            <v>259.63</v>
          </cell>
          <cell r="J286" t="str">
            <v>0</v>
          </cell>
          <cell r="K286" t="str">
            <v>0</v>
          </cell>
          <cell r="L286" t="str">
            <v>0</v>
          </cell>
          <cell r="M286" t="str">
            <v>0</v>
          </cell>
          <cell r="N286" t="str">
            <v>0</v>
          </cell>
          <cell r="O286" t="str">
            <v>1</v>
          </cell>
          <cell r="P286" t="str">
            <v>未退休</v>
          </cell>
          <cell r="Q286">
            <v>3245.4</v>
          </cell>
        </row>
        <row r="287">
          <cell r="B287" t="str">
            <v>朱洪来</v>
          </cell>
          <cell r="C287" t="str">
            <v>202109</v>
          </cell>
          <cell r="D287" t="str">
            <v>202109</v>
          </cell>
          <cell r="E287" t="str">
            <v>企业养老保险</v>
          </cell>
          <cell r="F287" t="str">
            <v>正常应缴</v>
          </cell>
          <cell r="G287" t="str">
            <v>3245.4</v>
          </cell>
          <cell r="H287" t="str">
            <v>259.63</v>
          </cell>
          <cell r="I287" t="str">
            <v>259.63</v>
          </cell>
          <cell r="J287" t="str">
            <v>0</v>
          </cell>
          <cell r="K287" t="str">
            <v>0</v>
          </cell>
          <cell r="L287" t="str">
            <v>0</v>
          </cell>
          <cell r="M287" t="str">
            <v>0</v>
          </cell>
          <cell r="N287" t="str">
            <v>0</v>
          </cell>
          <cell r="O287" t="str">
            <v>1</v>
          </cell>
          <cell r="P287" t="str">
            <v>未退休</v>
          </cell>
          <cell r="Q287">
            <v>3245.4</v>
          </cell>
        </row>
        <row r="288">
          <cell r="B288" t="str">
            <v>唐崇涛</v>
          </cell>
          <cell r="C288" t="str">
            <v>202109</v>
          </cell>
          <cell r="D288" t="str">
            <v>202109</v>
          </cell>
          <cell r="E288" t="str">
            <v>企业养老保险</v>
          </cell>
          <cell r="F288" t="str">
            <v>正常应缴</v>
          </cell>
          <cell r="G288" t="str">
            <v>3245.4</v>
          </cell>
          <cell r="H288" t="str">
            <v>259.63</v>
          </cell>
          <cell r="I288" t="str">
            <v>259.63</v>
          </cell>
          <cell r="J288" t="str">
            <v>0</v>
          </cell>
          <cell r="K288" t="str">
            <v>0</v>
          </cell>
          <cell r="L288" t="str">
            <v>0</v>
          </cell>
          <cell r="M288" t="str">
            <v>0</v>
          </cell>
          <cell r="N288" t="str">
            <v>0</v>
          </cell>
          <cell r="O288" t="str">
            <v>1</v>
          </cell>
          <cell r="P288" t="str">
            <v>未退休</v>
          </cell>
          <cell r="Q288">
            <v>3245.4</v>
          </cell>
        </row>
        <row r="289">
          <cell r="B289" t="str">
            <v>商松坡</v>
          </cell>
          <cell r="C289" t="str">
            <v>202109</v>
          </cell>
          <cell r="D289" t="str">
            <v>202109</v>
          </cell>
          <cell r="E289" t="str">
            <v>企业养老保险</v>
          </cell>
          <cell r="F289" t="str">
            <v>正常应缴</v>
          </cell>
          <cell r="G289" t="str">
            <v>3245.4</v>
          </cell>
          <cell r="H289" t="str">
            <v>259.63</v>
          </cell>
          <cell r="I289" t="str">
            <v>259.63</v>
          </cell>
          <cell r="J289" t="str">
            <v>0</v>
          </cell>
          <cell r="K289" t="str">
            <v>0</v>
          </cell>
          <cell r="L289" t="str">
            <v>0</v>
          </cell>
          <cell r="M289" t="str">
            <v>0</v>
          </cell>
          <cell r="N289" t="str">
            <v>0</v>
          </cell>
          <cell r="O289" t="str">
            <v>1</v>
          </cell>
          <cell r="P289" t="str">
            <v>未退休</v>
          </cell>
          <cell r="Q289">
            <v>3245.4</v>
          </cell>
        </row>
        <row r="290">
          <cell r="B290" t="str">
            <v>白国振</v>
          </cell>
          <cell r="C290" t="str">
            <v>202109</v>
          </cell>
          <cell r="D290" t="str">
            <v>202109</v>
          </cell>
          <cell r="E290" t="str">
            <v>企业养老保险</v>
          </cell>
          <cell r="F290" t="str">
            <v>正常应缴</v>
          </cell>
          <cell r="G290" t="str">
            <v>3245.4</v>
          </cell>
          <cell r="H290" t="str">
            <v>259.63</v>
          </cell>
          <cell r="I290" t="str">
            <v>259.63</v>
          </cell>
          <cell r="J290" t="str">
            <v>0</v>
          </cell>
          <cell r="K290" t="str">
            <v>0</v>
          </cell>
          <cell r="L290" t="str">
            <v>0</v>
          </cell>
          <cell r="M290" t="str">
            <v>0</v>
          </cell>
          <cell r="N290" t="str">
            <v>0</v>
          </cell>
          <cell r="O290" t="str">
            <v>1</v>
          </cell>
          <cell r="P290" t="str">
            <v>未退休</v>
          </cell>
          <cell r="Q290">
            <v>3245.4</v>
          </cell>
        </row>
        <row r="291">
          <cell r="B291" t="str">
            <v>于代弟</v>
          </cell>
          <cell r="C291" t="str">
            <v>202109</v>
          </cell>
          <cell r="D291" t="str">
            <v>202109</v>
          </cell>
          <cell r="E291" t="str">
            <v>企业养老保险</v>
          </cell>
          <cell r="F291" t="str">
            <v>正常应缴</v>
          </cell>
          <cell r="G291" t="str">
            <v>3245.4</v>
          </cell>
          <cell r="H291" t="str">
            <v>259.63</v>
          </cell>
          <cell r="I291" t="str">
            <v>259.63</v>
          </cell>
          <cell r="J291" t="str">
            <v>0</v>
          </cell>
          <cell r="K291" t="str">
            <v>0</v>
          </cell>
          <cell r="L291" t="str">
            <v>0</v>
          </cell>
          <cell r="M291" t="str">
            <v>0</v>
          </cell>
          <cell r="N291" t="str">
            <v>0</v>
          </cell>
          <cell r="O291" t="str">
            <v>1</v>
          </cell>
          <cell r="P291" t="str">
            <v>未退休</v>
          </cell>
          <cell r="Q291">
            <v>3245.4</v>
          </cell>
        </row>
        <row r="292">
          <cell r="B292" t="str">
            <v>孙华山</v>
          </cell>
          <cell r="C292" t="str">
            <v>202109</v>
          </cell>
          <cell r="D292" t="str">
            <v>202109</v>
          </cell>
          <cell r="E292" t="str">
            <v>企业养老保险</v>
          </cell>
          <cell r="F292" t="str">
            <v>正常应缴</v>
          </cell>
          <cell r="G292" t="str">
            <v>3245.4</v>
          </cell>
          <cell r="H292" t="str">
            <v>259.63</v>
          </cell>
          <cell r="I292" t="str">
            <v>259.63</v>
          </cell>
          <cell r="J292" t="str">
            <v>0</v>
          </cell>
          <cell r="K292" t="str">
            <v>0</v>
          </cell>
          <cell r="L292" t="str">
            <v>0</v>
          </cell>
          <cell r="M292" t="str">
            <v>0</v>
          </cell>
          <cell r="N292" t="str">
            <v>0</v>
          </cell>
          <cell r="O292" t="str">
            <v>1</v>
          </cell>
          <cell r="P292" t="str">
            <v>未退休</v>
          </cell>
          <cell r="Q292">
            <v>3245.4</v>
          </cell>
        </row>
        <row r="293">
          <cell r="B293" t="str">
            <v>张世玉</v>
          </cell>
          <cell r="C293" t="str">
            <v>202109</v>
          </cell>
          <cell r="D293" t="str">
            <v>202109</v>
          </cell>
          <cell r="E293" t="str">
            <v>企业养老保险</v>
          </cell>
          <cell r="F293" t="str">
            <v>正常应缴</v>
          </cell>
          <cell r="G293" t="str">
            <v>3245.4</v>
          </cell>
          <cell r="H293" t="str">
            <v>259.63</v>
          </cell>
          <cell r="I293" t="str">
            <v>259.63</v>
          </cell>
          <cell r="J293" t="str">
            <v>0</v>
          </cell>
          <cell r="K293" t="str">
            <v>0</v>
          </cell>
          <cell r="L293" t="str">
            <v>0</v>
          </cell>
          <cell r="M293" t="str">
            <v>0</v>
          </cell>
          <cell r="N293" t="str">
            <v>0</v>
          </cell>
          <cell r="O293" t="str">
            <v>1</v>
          </cell>
          <cell r="P293" t="str">
            <v>未退休</v>
          </cell>
          <cell r="Q293">
            <v>3245.4</v>
          </cell>
        </row>
        <row r="294">
          <cell r="B294" t="str">
            <v>王祥</v>
          </cell>
          <cell r="C294" t="str">
            <v>202109</v>
          </cell>
          <cell r="D294" t="str">
            <v>202109</v>
          </cell>
          <cell r="E294" t="str">
            <v>企业养老保险</v>
          </cell>
          <cell r="F294" t="str">
            <v>正常应缴</v>
          </cell>
          <cell r="G294" t="str">
            <v>3245.4</v>
          </cell>
          <cell r="H294" t="str">
            <v>259.63</v>
          </cell>
          <cell r="I294" t="str">
            <v>259.63</v>
          </cell>
          <cell r="J294" t="str">
            <v>0</v>
          </cell>
          <cell r="K294" t="str">
            <v>0</v>
          </cell>
          <cell r="L294" t="str">
            <v>0</v>
          </cell>
          <cell r="M294" t="str">
            <v>0</v>
          </cell>
          <cell r="N294" t="str">
            <v>0</v>
          </cell>
          <cell r="O294" t="str">
            <v>1</v>
          </cell>
          <cell r="P294" t="str">
            <v>未退休</v>
          </cell>
          <cell r="Q294">
            <v>3245.4</v>
          </cell>
        </row>
        <row r="295">
          <cell r="B295" t="str">
            <v>窦桂英</v>
          </cell>
          <cell r="C295" t="str">
            <v>202109</v>
          </cell>
          <cell r="D295" t="str">
            <v>202109</v>
          </cell>
          <cell r="E295" t="str">
            <v>企业养老保险</v>
          </cell>
          <cell r="F295" t="str">
            <v>正常应缴</v>
          </cell>
          <cell r="G295" t="str">
            <v>3245.4</v>
          </cell>
          <cell r="H295" t="str">
            <v>259.63</v>
          </cell>
          <cell r="I295" t="str">
            <v>259.63</v>
          </cell>
          <cell r="J295" t="str">
            <v>0</v>
          </cell>
          <cell r="K295" t="str">
            <v>0</v>
          </cell>
          <cell r="L295" t="str">
            <v>0</v>
          </cell>
          <cell r="M295" t="str">
            <v>0</v>
          </cell>
          <cell r="N295" t="str">
            <v>0</v>
          </cell>
          <cell r="O295" t="str">
            <v>1</v>
          </cell>
          <cell r="P295" t="str">
            <v>未退休</v>
          </cell>
          <cell r="Q295">
            <v>3245.4</v>
          </cell>
        </row>
        <row r="296">
          <cell r="B296" t="str">
            <v>马立荣</v>
          </cell>
          <cell r="C296" t="str">
            <v>202109</v>
          </cell>
          <cell r="D296" t="str">
            <v>202109</v>
          </cell>
          <cell r="E296" t="str">
            <v>企业养老保险</v>
          </cell>
          <cell r="F296" t="str">
            <v>正常应缴</v>
          </cell>
          <cell r="G296" t="str">
            <v>3245.4</v>
          </cell>
          <cell r="H296" t="str">
            <v>259.63</v>
          </cell>
          <cell r="I296" t="str">
            <v>259.63</v>
          </cell>
          <cell r="J296" t="str">
            <v>0</v>
          </cell>
          <cell r="K296" t="str">
            <v>0</v>
          </cell>
          <cell r="L296" t="str">
            <v>0</v>
          </cell>
          <cell r="M296" t="str">
            <v>0</v>
          </cell>
          <cell r="N296" t="str">
            <v>0</v>
          </cell>
          <cell r="O296" t="str">
            <v>1</v>
          </cell>
          <cell r="P296" t="str">
            <v>未退休</v>
          </cell>
          <cell r="Q296">
            <v>3245.4</v>
          </cell>
        </row>
        <row r="297">
          <cell r="B297" t="str">
            <v>周梦迪</v>
          </cell>
          <cell r="C297" t="str">
            <v>202109</v>
          </cell>
          <cell r="D297" t="str">
            <v>202109</v>
          </cell>
          <cell r="E297" t="str">
            <v>企业养老保险</v>
          </cell>
          <cell r="F297" t="str">
            <v>正常应缴</v>
          </cell>
          <cell r="G297" t="str">
            <v>3245.4</v>
          </cell>
          <cell r="H297" t="str">
            <v>259.63</v>
          </cell>
          <cell r="I297" t="str">
            <v>259.63</v>
          </cell>
          <cell r="J297" t="str">
            <v>0</v>
          </cell>
          <cell r="K297" t="str">
            <v>0</v>
          </cell>
          <cell r="L297" t="str">
            <v>0</v>
          </cell>
          <cell r="M297" t="str">
            <v>0</v>
          </cell>
          <cell r="N297" t="str">
            <v>0</v>
          </cell>
          <cell r="O297" t="str">
            <v>1</v>
          </cell>
          <cell r="P297" t="str">
            <v>未退休</v>
          </cell>
          <cell r="Q297">
            <v>3245.4</v>
          </cell>
        </row>
        <row r="298">
          <cell r="B298" t="str">
            <v>耿国卫</v>
          </cell>
          <cell r="C298" t="str">
            <v>202109</v>
          </cell>
          <cell r="D298" t="str">
            <v>202109</v>
          </cell>
          <cell r="E298" t="str">
            <v>企业养老保险</v>
          </cell>
          <cell r="F298" t="str">
            <v>正常应缴</v>
          </cell>
          <cell r="G298" t="str">
            <v>3245.4</v>
          </cell>
          <cell r="H298" t="str">
            <v>259.63</v>
          </cell>
          <cell r="I298" t="str">
            <v>259.63</v>
          </cell>
          <cell r="J298" t="str">
            <v>0</v>
          </cell>
          <cell r="K298" t="str">
            <v>0</v>
          </cell>
          <cell r="L298" t="str">
            <v>0</v>
          </cell>
          <cell r="M298" t="str">
            <v>0</v>
          </cell>
          <cell r="N298" t="str">
            <v>0</v>
          </cell>
          <cell r="O298" t="str">
            <v>1</v>
          </cell>
          <cell r="P298" t="str">
            <v>未退休</v>
          </cell>
          <cell r="Q298">
            <v>3245.4</v>
          </cell>
        </row>
        <row r="299">
          <cell r="B299" t="str">
            <v>王忠</v>
          </cell>
          <cell r="C299" t="str">
            <v>202109</v>
          </cell>
          <cell r="D299" t="str">
            <v>202109</v>
          </cell>
          <cell r="E299" t="str">
            <v>企业养老保险</v>
          </cell>
          <cell r="F299" t="str">
            <v>正常应缴</v>
          </cell>
          <cell r="G299" t="str">
            <v>3245.4</v>
          </cell>
          <cell r="H299" t="str">
            <v>259.63</v>
          </cell>
          <cell r="I299" t="str">
            <v>259.63</v>
          </cell>
          <cell r="J299" t="str">
            <v>0</v>
          </cell>
          <cell r="K299" t="str">
            <v>0</v>
          </cell>
          <cell r="L299" t="str">
            <v>0</v>
          </cell>
          <cell r="M299" t="str">
            <v>0</v>
          </cell>
          <cell r="N299" t="str">
            <v>0</v>
          </cell>
          <cell r="O299" t="str">
            <v>1</v>
          </cell>
          <cell r="P299" t="str">
            <v>未退休</v>
          </cell>
          <cell r="Q299">
            <v>3245.4</v>
          </cell>
        </row>
        <row r="300">
          <cell r="B300" t="str">
            <v>罗培培</v>
          </cell>
          <cell r="C300" t="str">
            <v>202109</v>
          </cell>
          <cell r="D300" t="str">
            <v>202109</v>
          </cell>
          <cell r="E300" t="str">
            <v>企业养老保险</v>
          </cell>
          <cell r="F300" t="str">
            <v>正常应缴</v>
          </cell>
          <cell r="G300" t="str">
            <v>3245.4</v>
          </cell>
          <cell r="H300" t="str">
            <v>259.63</v>
          </cell>
          <cell r="I300" t="str">
            <v>259.63</v>
          </cell>
          <cell r="J300" t="str">
            <v>0</v>
          </cell>
          <cell r="K300" t="str">
            <v>0</v>
          </cell>
          <cell r="L300" t="str">
            <v>0</v>
          </cell>
          <cell r="M300" t="str">
            <v>0</v>
          </cell>
          <cell r="N300" t="str">
            <v>0</v>
          </cell>
          <cell r="O300" t="str">
            <v>1</v>
          </cell>
          <cell r="P300" t="str">
            <v>未退休</v>
          </cell>
          <cell r="Q300">
            <v>3245.4</v>
          </cell>
        </row>
        <row r="301">
          <cell r="B301" t="str">
            <v>石文成</v>
          </cell>
          <cell r="C301" t="str">
            <v>202109</v>
          </cell>
          <cell r="D301" t="str">
            <v>202109</v>
          </cell>
          <cell r="E301" t="str">
            <v>企业养老保险</v>
          </cell>
          <cell r="F301" t="str">
            <v>正常应缴</v>
          </cell>
          <cell r="G301" t="str">
            <v>3245.4</v>
          </cell>
          <cell r="H301" t="str">
            <v>259.63</v>
          </cell>
          <cell r="I301" t="str">
            <v>259.63</v>
          </cell>
          <cell r="J301" t="str">
            <v>0</v>
          </cell>
          <cell r="K301" t="str">
            <v>0</v>
          </cell>
          <cell r="L301" t="str">
            <v>0</v>
          </cell>
          <cell r="M301" t="str">
            <v>0</v>
          </cell>
          <cell r="N301" t="str">
            <v>0</v>
          </cell>
          <cell r="O301" t="str">
            <v>1</v>
          </cell>
          <cell r="P301" t="str">
            <v>未退休</v>
          </cell>
          <cell r="Q301">
            <v>3245.4</v>
          </cell>
        </row>
        <row r="302">
          <cell r="B302" t="str">
            <v>孙艳辉</v>
          </cell>
          <cell r="C302" t="str">
            <v>202109</v>
          </cell>
          <cell r="D302" t="str">
            <v>202109</v>
          </cell>
          <cell r="E302" t="str">
            <v>企业养老保险</v>
          </cell>
          <cell r="F302" t="str">
            <v>正常应缴</v>
          </cell>
          <cell r="G302" t="str">
            <v>3245.4</v>
          </cell>
          <cell r="H302" t="str">
            <v>259.63</v>
          </cell>
          <cell r="I302" t="str">
            <v>259.63</v>
          </cell>
          <cell r="J302" t="str">
            <v>0</v>
          </cell>
          <cell r="K302" t="str">
            <v>0</v>
          </cell>
          <cell r="L302" t="str">
            <v>0</v>
          </cell>
          <cell r="M302" t="str">
            <v>0</v>
          </cell>
          <cell r="N302" t="str">
            <v>0</v>
          </cell>
          <cell r="O302" t="str">
            <v>1</v>
          </cell>
          <cell r="P302" t="str">
            <v>未退休</v>
          </cell>
          <cell r="Q302">
            <v>3245.4</v>
          </cell>
        </row>
        <row r="303">
          <cell r="B303" t="str">
            <v>张建江</v>
          </cell>
          <cell r="C303" t="str">
            <v>202109</v>
          </cell>
          <cell r="D303" t="str">
            <v>202109</v>
          </cell>
          <cell r="E303" t="str">
            <v>企业养老保险</v>
          </cell>
          <cell r="F303" t="str">
            <v>正常应缴</v>
          </cell>
          <cell r="G303" t="str">
            <v>3245.4</v>
          </cell>
          <cell r="H303" t="str">
            <v>259.63</v>
          </cell>
          <cell r="I303" t="str">
            <v>259.63</v>
          </cell>
          <cell r="J303" t="str">
            <v>0</v>
          </cell>
          <cell r="K303" t="str">
            <v>0</v>
          </cell>
          <cell r="L303" t="str">
            <v>0</v>
          </cell>
          <cell r="M303" t="str">
            <v>0</v>
          </cell>
          <cell r="N303" t="str">
            <v>0</v>
          </cell>
          <cell r="O303" t="str">
            <v>1</v>
          </cell>
          <cell r="P303" t="str">
            <v>未退休</v>
          </cell>
          <cell r="Q303">
            <v>3245.4</v>
          </cell>
        </row>
        <row r="304">
          <cell r="B304" t="str">
            <v>杨宝亮</v>
          </cell>
          <cell r="C304" t="str">
            <v>202109</v>
          </cell>
          <cell r="D304" t="str">
            <v>202109</v>
          </cell>
          <cell r="E304" t="str">
            <v>企业养老保险</v>
          </cell>
          <cell r="F304" t="str">
            <v>正常应缴</v>
          </cell>
          <cell r="G304" t="str">
            <v>3245.4</v>
          </cell>
          <cell r="H304" t="str">
            <v>259.63</v>
          </cell>
          <cell r="I304" t="str">
            <v>259.63</v>
          </cell>
          <cell r="J304" t="str">
            <v>0</v>
          </cell>
          <cell r="K304" t="str">
            <v>0</v>
          </cell>
          <cell r="L304" t="str">
            <v>0</v>
          </cell>
          <cell r="M304" t="str">
            <v>0</v>
          </cell>
          <cell r="N304" t="str">
            <v>0</v>
          </cell>
          <cell r="O304" t="str">
            <v>1</v>
          </cell>
          <cell r="P304" t="str">
            <v>未退休</v>
          </cell>
          <cell r="Q304">
            <v>3245.4</v>
          </cell>
        </row>
        <row r="305">
          <cell r="B305" t="str">
            <v>张庆雨</v>
          </cell>
          <cell r="C305" t="str">
            <v>202109</v>
          </cell>
          <cell r="D305" t="str">
            <v>202109</v>
          </cell>
          <cell r="E305" t="str">
            <v>企业养老保险</v>
          </cell>
          <cell r="F305" t="str">
            <v>正常应缴</v>
          </cell>
          <cell r="G305" t="str">
            <v>3245.4</v>
          </cell>
          <cell r="H305" t="str">
            <v>259.63</v>
          </cell>
          <cell r="I305" t="str">
            <v>259.63</v>
          </cell>
          <cell r="J305" t="str">
            <v>0</v>
          </cell>
          <cell r="K305" t="str">
            <v>0</v>
          </cell>
          <cell r="L305" t="str">
            <v>0</v>
          </cell>
          <cell r="M305" t="str">
            <v>0</v>
          </cell>
          <cell r="N305" t="str">
            <v>0</v>
          </cell>
          <cell r="O305" t="str">
            <v>1</v>
          </cell>
          <cell r="P305" t="str">
            <v>未退休</v>
          </cell>
          <cell r="Q305">
            <v>3245.4</v>
          </cell>
        </row>
        <row r="306">
          <cell r="B306" t="str">
            <v>刘长桥</v>
          </cell>
          <cell r="C306" t="str">
            <v>202109</v>
          </cell>
          <cell r="D306" t="str">
            <v>202109</v>
          </cell>
          <cell r="E306" t="str">
            <v>企业养老保险</v>
          </cell>
          <cell r="F306" t="str">
            <v>正常应缴</v>
          </cell>
          <cell r="G306" t="str">
            <v>3245.4</v>
          </cell>
          <cell r="H306" t="str">
            <v>259.63</v>
          </cell>
          <cell r="I306" t="str">
            <v>259.63</v>
          </cell>
          <cell r="J306" t="str">
            <v>0</v>
          </cell>
          <cell r="K306" t="str">
            <v>0</v>
          </cell>
          <cell r="L306" t="str">
            <v>0</v>
          </cell>
          <cell r="M306" t="str">
            <v>0</v>
          </cell>
          <cell r="N306" t="str">
            <v>0</v>
          </cell>
          <cell r="O306" t="str">
            <v>1</v>
          </cell>
          <cell r="P306" t="str">
            <v>未退休</v>
          </cell>
          <cell r="Q306">
            <v>3245.4</v>
          </cell>
        </row>
        <row r="307">
          <cell r="B307" t="str">
            <v>范瑶臣</v>
          </cell>
          <cell r="C307" t="str">
            <v>202109</v>
          </cell>
          <cell r="D307" t="str">
            <v>202109</v>
          </cell>
          <cell r="E307" t="str">
            <v>企业养老保险</v>
          </cell>
          <cell r="F307" t="str">
            <v>正常应缴</v>
          </cell>
          <cell r="G307" t="str">
            <v>3245.4</v>
          </cell>
          <cell r="H307" t="str">
            <v>259.63</v>
          </cell>
          <cell r="I307" t="str">
            <v>259.63</v>
          </cell>
          <cell r="J307" t="str">
            <v>0</v>
          </cell>
          <cell r="K307" t="str">
            <v>0</v>
          </cell>
          <cell r="L307" t="str">
            <v>0</v>
          </cell>
          <cell r="M307" t="str">
            <v>0</v>
          </cell>
          <cell r="N307" t="str">
            <v>0</v>
          </cell>
          <cell r="O307" t="str">
            <v>1</v>
          </cell>
          <cell r="P307" t="str">
            <v>未退休</v>
          </cell>
          <cell r="Q307">
            <v>3245.4</v>
          </cell>
        </row>
        <row r="308">
          <cell r="B308" t="str">
            <v>田健</v>
          </cell>
          <cell r="C308" t="str">
            <v>202109</v>
          </cell>
          <cell r="D308" t="str">
            <v>202109</v>
          </cell>
          <cell r="E308" t="str">
            <v>企业养老保险</v>
          </cell>
          <cell r="F308" t="str">
            <v>正常应缴</v>
          </cell>
          <cell r="G308" t="str">
            <v>3245.4</v>
          </cell>
          <cell r="H308" t="str">
            <v>259.63</v>
          </cell>
          <cell r="I308" t="str">
            <v>259.63</v>
          </cell>
          <cell r="J308" t="str">
            <v>0</v>
          </cell>
          <cell r="K308" t="str">
            <v>0</v>
          </cell>
          <cell r="L308" t="str">
            <v>0</v>
          </cell>
          <cell r="M308" t="str">
            <v>0</v>
          </cell>
          <cell r="N308" t="str">
            <v>0</v>
          </cell>
          <cell r="O308" t="str">
            <v>1</v>
          </cell>
          <cell r="P308" t="str">
            <v>未退休</v>
          </cell>
          <cell r="Q308">
            <v>3245.4</v>
          </cell>
        </row>
        <row r="309">
          <cell r="B309" t="str">
            <v>李行</v>
          </cell>
          <cell r="C309" t="str">
            <v>202109</v>
          </cell>
          <cell r="D309" t="str">
            <v>202109</v>
          </cell>
          <cell r="E309" t="str">
            <v>企业养老保险</v>
          </cell>
          <cell r="F309" t="str">
            <v>正常应缴</v>
          </cell>
          <cell r="G309" t="str">
            <v>3245.4</v>
          </cell>
          <cell r="H309" t="str">
            <v>259.63</v>
          </cell>
          <cell r="I309" t="str">
            <v>259.63</v>
          </cell>
          <cell r="J309" t="str">
            <v>0</v>
          </cell>
          <cell r="K309" t="str">
            <v>0</v>
          </cell>
          <cell r="L309" t="str">
            <v>0</v>
          </cell>
          <cell r="M309" t="str">
            <v>0</v>
          </cell>
          <cell r="N309" t="str">
            <v>0</v>
          </cell>
          <cell r="O309" t="str">
            <v>1</v>
          </cell>
          <cell r="P309" t="str">
            <v>未退休</v>
          </cell>
          <cell r="Q309">
            <v>3245.4</v>
          </cell>
        </row>
        <row r="310">
          <cell r="B310" t="str">
            <v>辛景政</v>
          </cell>
          <cell r="C310" t="str">
            <v>202109</v>
          </cell>
          <cell r="D310" t="str">
            <v>202109</v>
          </cell>
          <cell r="E310" t="str">
            <v>企业养老保险</v>
          </cell>
          <cell r="F310" t="str">
            <v>正常应缴</v>
          </cell>
          <cell r="G310" t="str">
            <v>3245.4</v>
          </cell>
          <cell r="H310" t="str">
            <v>259.63</v>
          </cell>
          <cell r="I310" t="str">
            <v>259.63</v>
          </cell>
          <cell r="J310" t="str">
            <v>0</v>
          </cell>
          <cell r="K310" t="str">
            <v>0</v>
          </cell>
          <cell r="L310" t="str">
            <v>0</v>
          </cell>
          <cell r="M310" t="str">
            <v>0</v>
          </cell>
          <cell r="N310" t="str">
            <v>0</v>
          </cell>
          <cell r="O310" t="str">
            <v>1</v>
          </cell>
          <cell r="P310" t="str">
            <v>未退休</v>
          </cell>
          <cell r="Q310">
            <v>3245.4</v>
          </cell>
        </row>
        <row r="311">
          <cell r="B311" t="str">
            <v>王建国</v>
          </cell>
          <cell r="C311" t="str">
            <v>202109</v>
          </cell>
          <cell r="D311" t="str">
            <v>202109</v>
          </cell>
          <cell r="E311" t="str">
            <v>企业养老保险</v>
          </cell>
          <cell r="F311" t="str">
            <v>正常应缴</v>
          </cell>
          <cell r="G311" t="str">
            <v>3245.4</v>
          </cell>
          <cell r="H311" t="str">
            <v>259.63</v>
          </cell>
          <cell r="I311" t="str">
            <v>259.63</v>
          </cell>
          <cell r="J311" t="str">
            <v>0</v>
          </cell>
          <cell r="K311" t="str">
            <v>0</v>
          </cell>
          <cell r="L311" t="str">
            <v>0</v>
          </cell>
          <cell r="M311" t="str">
            <v>0</v>
          </cell>
          <cell r="N311" t="str">
            <v>0</v>
          </cell>
          <cell r="O311" t="str">
            <v>1</v>
          </cell>
          <cell r="P311" t="str">
            <v>未退休</v>
          </cell>
          <cell r="Q311">
            <v>3245.4</v>
          </cell>
        </row>
        <row r="312">
          <cell r="B312" t="str">
            <v>刘梅娟</v>
          </cell>
          <cell r="C312" t="str">
            <v>202109</v>
          </cell>
          <cell r="D312" t="str">
            <v>202109</v>
          </cell>
          <cell r="E312" t="str">
            <v>企业养老保险</v>
          </cell>
          <cell r="F312" t="str">
            <v>正常应缴</v>
          </cell>
          <cell r="G312" t="str">
            <v>3245.4</v>
          </cell>
          <cell r="H312" t="str">
            <v>259.63</v>
          </cell>
          <cell r="I312" t="str">
            <v>259.63</v>
          </cell>
          <cell r="J312" t="str">
            <v>0</v>
          </cell>
          <cell r="K312" t="str">
            <v>0</v>
          </cell>
          <cell r="L312" t="str">
            <v>0</v>
          </cell>
          <cell r="M312" t="str">
            <v>0</v>
          </cell>
          <cell r="N312" t="str">
            <v>0</v>
          </cell>
          <cell r="O312" t="str">
            <v>1</v>
          </cell>
          <cell r="P312" t="str">
            <v>未退休</v>
          </cell>
          <cell r="Q312">
            <v>3245.4</v>
          </cell>
        </row>
        <row r="313">
          <cell r="B313" t="str">
            <v>潘桂奇</v>
          </cell>
          <cell r="C313" t="str">
            <v>202109</v>
          </cell>
          <cell r="D313" t="str">
            <v>202109</v>
          </cell>
          <cell r="E313" t="str">
            <v>企业养老保险</v>
          </cell>
          <cell r="F313" t="str">
            <v>正常应缴</v>
          </cell>
          <cell r="G313" t="str">
            <v>3245.4</v>
          </cell>
          <cell r="H313" t="str">
            <v>259.63</v>
          </cell>
          <cell r="I313" t="str">
            <v>259.63</v>
          </cell>
          <cell r="J313" t="str">
            <v>0</v>
          </cell>
          <cell r="K313" t="str">
            <v>0</v>
          </cell>
          <cell r="L313" t="str">
            <v>0</v>
          </cell>
          <cell r="M313" t="str">
            <v>0</v>
          </cell>
          <cell r="N313" t="str">
            <v>0</v>
          </cell>
          <cell r="O313" t="str">
            <v>1</v>
          </cell>
          <cell r="P313" t="str">
            <v>未退休</v>
          </cell>
          <cell r="Q313">
            <v>3245.4</v>
          </cell>
        </row>
        <row r="314">
          <cell r="B314" t="str">
            <v>席智伟</v>
          </cell>
          <cell r="C314" t="str">
            <v>202109</v>
          </cell>
          <cell r="D314" t="str">
            <v>202109</v>
          </cell>
          <cell r="E314" t="str">
            <v>企业养老保险</v>
          </cell>
          <cell r="F314" t="str">
            <v>正常应缴</v>
          </cell>
          <cell r="G314" t="str">
            <v>3245.4</v>
          </cell>
          <cell r="H314" t="str">
            <v>259.63</v>
          </cell>
          <cell r="I314" t="str">
            <v>259.63</v>
          </cell>
          <cell r="J314" t="str">
            <v>0</v>
          </cell>
          <cell r="K314" t="str">
            <v>0</v>
          </cell>
          <cell r="L314" t="str">
            <v>0</v>
          </cell>
          <cell r="M314" t="str">
            <v>0</v>
          </cell>
          <cell r="N314" t="str">
            <v>0</v>
          </cell>
          <cell r="O314" t="str">
            <v>1</v>
          </cell>
          <cell r="P314" t="str">
            <v>未退休</v>
          </cell>
          <cell r="Q314">
            <v>3245.4</v>
          </cell>
        </row>
        <row r="315">
          <cell r="B315" t="str">
            <v>郑金玉</v>
          </cell>
          <cell r="C315" t="str">
            <v>202109</v>
          </cell>
          <cell r="D315" t="str">
            <v>202109</v>
          </cell>
          <cell r="E315" t="str">
            <v>企业养老保险</v>
          </cell>
          <cell r="F315" t="str">
            <v>正常应缴</v>
          </cell>
          <cell r="G315" t="str">
            <v>3820</v>
          </cell>
          <cell r="H315" t="str">
            <v>305.6</v>
          </cell>
          <cell r="I315" t="str">
            <v>305.6</v>
          </cell>
          <cell r="J315" t="str">
            <v>0</v>
          </cell>
          <cell r="K315" t="str">
            <v>0</v>
          </cell>
          <cell r="L315" t="str">
            <v>0</v>
          </cell>
          <cell r="M315" t="str">
            <v>0</v>
          </cell>
          <cell r="N315" t="str">
            <v>0</v>
          </cell>
          <cell r="O315" t="str">
            <v>1</v>
          </cell>
          <cell r="P315" t="str">
            <v>未退休</v>
          </cell>
          <cell r="Q315">
            <v>3820</v>
          </cell>
        </row>
        <row r="316">
          <cell r="B316" t="str">
            <v>张翠</v>
          </cell>
          <cell r="C316" t="str">
            <v>202109</v>
          </cell>
          <cell r="D316" t="str">
            <v>202109</v>
          </cell>
          <cell r="E316" t="str">
            <v>企业养老保险</v>
          </cell>
          <cell r="F316" t="str">
            <v>正常应缴</v>
          </cell>
          <cell r="G316" t="str">
            <v>3245.4</v>
          </cell>
          <cell r="H316" t="str">
            <v>259.63</v>
          </cell>
          <cell r="I316" t="str">
            <v>259.63</v>
          </cell>
          <cell r="J316" t="str">
            <v>0</v>
          </cell>
          <cell r="K316" t="str">
            <v>0</v>
          </cell>
          <cell r="L316" t="str">
            <v>0</v>
          </cell>
          <cell r="M316" t="str">
            <v>0</v>
          </cell>
          <cell r="N316" t="str">
            <v>0</v>
          </cell>
          <cell r="O316" t="str">
            <v>1</v>
          </cell>
          <cell r="P316" t="str">
            <v>未退休</v>
          </cell>
          <cell r="Q316">
            <v>3245.4</v>
          </cell>
        </row>
        <row r="317">
          <cell r="B317" t="str">
            <v>闫建波</v>
          </cell>
          <cell r="C317" t="str">
            <v>202109</v>
          </cell>
          <cell r="D317" t="str">
            <v>202109</v>
          </cell>
          <cell r="E317" t="str">
            <v>企业养老保险</v>
          </cell>
          <cell r="F317" t="str">
            <v>正常应缴</v>
          </cell>
          <cell r="G317" t="str">
            <v>3245.4</v>
          </cell>
          <cell r="H317" t="str">
            <v>259.63</v>
          </cell>
          <cell r="I317" t="str">
            <v>259.63</v>
          </cell>
          <cell r="J317" t="str">
            <v>0</v>
          </cell>
          <cell r="K317" t="str">
            <v>0</v>
          </cell>
          <cell r="L317" t="str">
            <v>0</v>
          </cell>
          <cell r="M317" t="str">
            <v>0</v>
          </cell>
          <cell r="N317" t="str">
            <v>0</v>
          </cell>
          <cell r="O317" t="str">
            <v>1</v>
          </cell>
          <cell r="P317" t="str">
            <v>未退休</v>
          </cell>
          <cell r="Q317">
            <v>3245.4</v>
          </cell>
        </row>
        <row r="318">
          <cell r="B318" t="str">
            <v>王进</v>
          </cell>
          <cell r="C318" t="str">
            <v>202109</v>
          </cell>
          <cell r="D318" t="str">
            <v>202109</v>
          </cell>
          <cell r="E318" t="str">
            <v>企业养老保险</v>
          </cell>
          <cell r="F318" t="str">
            <v>正常应缴</v>
          </cell>
          <cell r="G318" t="str">
            <v>3245.4</v>
          </cell>
          <cell r="H318" t="str">
            <v>259.63</v>
          </cell>
          <cell r="I318" t="str">
            <v>259.63</v>
          </cell>
          <cell r="J318" t="str">
            <v>0</v>
          </cell>
          <cell r="K318" t="str">
            <v>0</v>
          </cell>
          <cell r="L318" t="str">
            <v>0</v>
          </cell>
          <cell r="M318" t="str">
            <v>0</v>
          </cell>
          <cell r="N318" t="str">
            <v>0</v>
          </cell>
          <cell r="O318" t="str">
            <v>1</v>
          </cell>
          <cell r="P318" t="str">
            <v>未退休</v>
          </cell>
          <cell r="Q318">
            <v>3245.4</v>
          </cell>
        </row>
        <row r="319">
          <cell r="B319" t="str">
            <v>王艳</v>
          </cell>
          <cell r="C319" t="str">
            <v>202109</v>
          </cell>
          <cell r="D319" t="str">
            <v>202109</v>
          </cell>
          <cell r="E319" t="str">
            <v>企业养老保险</v>
          </cell>
          <cell r="F319" t="str">
            <v>正常应缴</v>
          </cell>
          <cell r="G319" t="str">
            <v>3245.4</v>
          </cell>
          <cell r="H319" t="str">
            <v>259.63</v>
          </cell>
          <cell r="I319" t="str">
            <v>259.63</v>
          </cell>
          <cell r="J319" t="str">
            <v>0</v>
          </cell>
          <cell r="K319" t="str">
            <v>0</v>
          </cell>
          <cell r="L319" t="str">
            <v>0</v>
          </cell>
          <cell r="M319" t="str">
            <v>0</v>
          </cell>
          <cell r="N319" t="str">
            <v>0</v>
          </cell>
          <cell r="O319" t="str">
            <v>1</v>
          </cell>
          <cell r="P319" t="str">
            <v>未退休</v>
          </cell>
          <cell r="Q319">
            <v>3245.4</v>
          </cell>
        </row>
        <row r="320">
          <cell r="B320" t="str">
            <v>刘东良</v>
          </cell>
          <cell r="C320" t="str">
            <v>202109</v>
          </cell>
          <cell r="D320" t="str">
            <v>202109</v>
          </cell>
          <cell r="E320" t="str">
            <v>企业养老保险</v>
          </cell>
          <cell r="F320" t="str">
            <v>正常应缴</v>
          </cell>
          <cell r="G320" t="str">
            <v>3245.4</v>
          </cell>
          <cell r="H320" t="str">
            <v>259.63</v>
          </cell>
          <cell r="I320" t="str">
            <v>259.63</v>
          </cell>
          <cell r="J320" t="str">
            <v>0</v>
          </cell>
          <cell r="K320" t="str">
            <v>0</v>
          </cell>
          <cell r="L320" t="str">
            <v>0</v>
          </cell>
          <cell r="M320" t="str">
            <v>0</v>
          </cell>
          <cell r="N320" t="str">
            <v>0</v>
          </cell>
          <cell r="O320" t="str">
            <v>1</v>
          </cell>
          <cell r="P320" t="str">
            <v>未退休</v>
          </cell>
          <cell r="Q320">
            <v>3245.4</v>
          </cell>
        </row>
        <row r="321">
          <cell r="B321" t="str">
            <v>王浩</v>
          </cell>
          <cell r="C321" t="str">
            <v>202109</v>
          </cell>
          <cell r="D321" t="str">
            <v>202109</v>
          </cell>
          <cell r="E321" t="str">
            <v>企业养老保险</v>
          </cell>
          <cell r="F321" t="str">
            <v>正常应缴</v>
          </cell>
          <cell r="G321" t="str">
            <v>3245.4</v>
          </cell>
          <cell r="H321" t="str">
            <v>259.63</v>
          </cell>
          <cell r="I321" t="str">
            <v>259.63</v>
          </cell>
          <cell r="J321" t="str">
            <v>0</v>
          </cell>
          <cell r="K321" t="str">
            <v>0</v>
          </cell>
          <cell r="L321" t="str">
            <v>0</v>
          </cell>
          <cell r="M321" t="str">
            <v>0</v>
          </cell>
          <cell r="N321" t="str">
            <v>0</v>
          </cell>
          <cell r="O321" t="str">
            <v>1</v>
          </cell>
          <cell r="P321" t="str">
            <v>未退休</v>
          </cell>
          <cell r="Q321">
            <v>3245.4</v>
          </cell>
        </row>
        <row r="322">
          <cell r="B322" t="str">
            <v>张建萍</v>
          </cell>
          <cell r="C322" t="str">
            <v>202109</v>
          </cell>
          <cell r="D322" t="str">
            <v>202109</v>
          </cell>
          <cell r="E322" t="str">
            <v>企业养老保险</v>
          </cell>
          <cell r="F322" t="str">
            <v>正常应缴</v>
          </cell>
          <cell r="G322" t="str">
            <v>3245.4</v>
          </cell>
          <cell r="H322" t="str">
            <v>259.63</v>
          </cell>
          <cell r="I322" t="str">
            <v>259.63</v>
          </cell>
          <cell r="J322" t="str">
            <v>0</v>
          </cell>
          <cell r="K322" t="str">
            <v>0</v>
          </cell>
          <cell r="L322" t="str">
            <v>0</v>
          </cell>
          <cell r="M322" t="str">
            <v>0</v>
          </cell>
          <cell r="N322" t="str">
            <v>0</v>
          </cell>
          <cell r="O322" t="str">
            <v>1</v>
          </cell>
          <cell r="P322" t="str">
            <v>未退休</v>
          </cell>
          <cell r="Q322">
            <v>3245.4</v>
          </cell>
        </row>
        <row r="323">
          <cell r="B323" t="str">
            <v>徐繁华</v>
          </cell>
          <cell r="C323" t="str">
            <v>202109</v>
          </cell>
          <cell r="D323" t="str">
            <v>202109</v>
          </cell>
          <cell r="E323" t="str">
            <v>企业养老保险</v>
          </cell>
          <cell r="F323" t="str">
            <v>正常应缴</v>
          </cell>
          <cell r="G323" t="str">
            <v>3245.4</v>
          </cell>
          <cell r="H323" t="str">
            <v>259.63</v>
          </cell>
          <cell r="I323" t="str">
            <v>259.63</v>
          </cell>
          <cell r="J323" t="str">
            <v>0</v>
          </cell>
          <cell r="K323" t="str">
            <v>0</v>
          </cell>
          <cell r="L323" t="str">
            <v>0</v>
          </cell>
          <cell r="M323" t="str">
            <v>0</v>
          </cell>
          <cell r="N323" t="str">
            <v>0</v>
          </cell>
          <cell r="O323" t="str">
            <v>1</v>
          </cell>
          <cell r="P323" t="str">
            <v>未退休</v>
          </cell>
          <cell r="Q323">
            <v>3245.4</v>
          </cell>
        </row>
        <row r="324">
          <cell r="B324" t="str">
            <v>滕奉伟</v>
          </cell>
          <cell r="C324" t="str">
            <v>202109</v>
          </cell>
          <cell r="D324" t="str">
            <v>202109</v>
          </cell>
          <cell r="E324" t="str">
            <v>企业养老保险</v>
          </cell>
          <cell r="F324" t="str">
            <v>正常应缴</v>
          </cell>
          <cell r="G324" t="str">
            <v>3245.4</v>
          </cell>
          <cell r="H324" t="str">
            <v>259.63</v>
          </cell>
          <cell r="I324" t="str">
            <v>259.63</v>
          </cell>
          <cell r="J324" t="str">
            <v>0</v>
          </cell>
          <cell r="K324" t="str">
            <v>0</v>
          </cell>
          <cell r="L324" t="str">
            <v>0</v>
          </cell>
          <cell r="M324" t="str">
            <v>0</v>
          </cell>
          <cell r="N324" t="str">
            <v>0</v>
          </cell>
          <cell r="O324" t="str">
            <v>1</v>
          </cell>
          <cell r="P324" t="str">
            <v>未退休</v>
          </cell>
          <cell r="Q324">
            <v>3245.4</v>
          </cell>
        </row>
        <row r="325">
          <cell r="B325" t="str">
            <v>冯亮亮</v>
          </cell>
          <cell r="C325" t="str">
            <v>202109</v>
          </cell>
          <cell r="D325" t="str">
            <v>202109</v>
          </cell>
          <cell r="E325" t="str">
            <v>企业养老保险</v>
          </cell>
          <cell r="F325" t="str">
            <v>正常应缴</v>
          </cell>
          <cell r="G325" t="str">
            <v>3245.4</v>
          </cell>
          <cell r="H325" t="str">
            <v>259.63</v>
          </cell>
          <cell r="I325" t="str">
            <v>259.63</v>
          </cell>
          <cell r="J325" t="str">
            <v>0</v>
          </cell>
          <cell r="K325" t="str">
            <v>0</v>
          </cell>
          <cell r="L325" t="str">
            <v>0</v>
          </cell>
          <cell r="M325" t="str">
            <v>0</v>
          </cell>
          <cell r="N325" t="str">
            <v>0</v>
          </cell>
          <cell r="O325" t="str">
            <v>1</v>
          </cell>
          <cell r="P325" t="str">
            <v>未退休</v>
          </cell>
          <cell r="Q325">
            <v>3245.4</v>
          </cell>
        </row>
        <row r="326">
          <cell r="B326" t="str">
            <v>郑建</v>
          </cell>
          <cell r="C326" t="str">
            <v>202109</v>
          </cell>
          <cell r="D326" t="str">
            <v>202109</v>
          </cell>
          <cell r="E326" t="str">
            <v>企业养老保险</v>
          </cell>
          <cell r="F326" t="str">
            <v>正常应缴</v>
          </cell>
          <cell r="G326" t="str">
            <v>3245.4</v>
          </cell>
          <cell r="H326" t="str">
            <v>259.63</v>
          </cell>
          <cell r="I326" t="str">
            <v>259.63</v>
          </cell>
          <cell r="J326" t="str">
            <v>0</v>
          </cell>
          <cell r="K326" t="str">
            <v>0</v>
          </cell>
          <cell r="L326" t="str">
            <v>0</v>
          </cell>
          <cell r="M326" t="str">
            <v>0</v>
          </cell>
          <cell r="N326" t="str">
            <v>0</v>
          </cell>
          <cell r="O326" t="str">
            <v>1</v>
          </cell>
          <cell r="P326" t="str">
            <v>未退休</v>
          </cell>
          <cell r="Q326">
            <v>3245.4</v>
          </cell>
        </row>
        <row r="327">
          <cell r="B327" t="str">
            <v>武林</v>
          </cell>
          <cell r="C327" t="str">
            <v>202109</v>
          </cell>
          <cell r="D327" t="str">
            <v>202109</v>
          </cell>
          <cell r="E327" t="str">
            <v>企业养老保险</v>
          </cell>
          <cell r="F327" t="str">
            <v>正常应缴</v>
          </cell>
          <cell r="G327" t="str">
            <v>3245.4</v>
          </cell>
          <cell r="H327" t="str">
            <v>259.63</v>
          </cell>
          <cell r="I327" t="str">
            <v>259.63</v>
          </cell>
          <cell r="J327" t="str">
            <v>0</v>
          </cell>
          <cell r="K327" t="str">
            <v>0</v>
          </cell>
          <cell r="L327" t="str">
            <v>0</v>
          </cell>
          <cell r="M327" t="str">
            <v>0</v>
          </cell>
          <cell r="N327" t="str">
            <v>0</v>
          </cell>
          <cell r="O327" t="str">
            <v>1</v>
          </cell>
          <cell r="P327" t="str">
            <v>未退休</v>
          </cell>
          <cell r="Q327">
            <v>3245.4</v>
          </cell>
        </row>
        <row r="328">
          <cell r="B328" t="str">
            <v>邓琳娜</v>
          </cell>
          <cell r="C328" t="str">
            <v>202109</v>
          </cell>
          <cell r="D328" t="str">
            <v>202109</v>
          </cell>
          <cell r="E328" t="str">
            <v>企业养老保险</v>
          </cell>
          <cell r="F328" t="str">
            <v>正常应缴</v>
          </cell>
          <cell r="G328" t="str">
            <v>3245.4</v>
          </cell>
          <cell r="H328" t="str">
            <v>259.63</v>
          </cell>
          <cell r="I328" t="str">
            <v>259.63</v>
          </cell>
          <cell r="J328" t="str">
            <v>0</v>
          </cell>
          <cell r="K328" t="str">
            <v>0</v>
          </cell>
          <cell r="L328" t="str">
            <v>0</v>
          </cell>
          <cell r="M328" t="str">
            <v>0</v>
          </cell>
          <cell r="N328" t="str">
            <v>0</v>
          </cell>
          <cell r="O328" t="str">
            <v>1</v>
          </cell>
          <cell r="P328" t="str">
            <v>未退休</v>
          </cell>
          <cell r="Q328">
            <v>3245.4</v>
          </cell>
        </row>
        <row r="329">
          <cell r="B329" t="str">
            <v>张俊苓</v>
          </cell>
          <cell r="C329" t="str">
            <v>202109</v>
          </cell>
          <cell r="D329" t="str">
            <v>202109</v>
          </cell>
          <cell r="E329" t="str">
            <v>企业养老保险</v>
          </cell>
          <cell r="F329" t="str">
            <v>正常应缴</v>
          </cell>
          <cell r="G329" t="str">
            <v>3245.4</v>
          </cell>
          <cell r="H329" t="str">
            <v>259.63</v>
          </cell>
          <cell r="I329" t="str">
            <v>259.63</v>
          </cell>
          <cell r="J329" t="str">
            <v>0</v>
          </cell>
          <cell r="K329" t="str">
            <v>0</v>
          </cell>
          <cell r="L329" t="str">
            <v>0</v>
          </cell>
          <cell r="M329" t="str">
            <v>0</v>
          </cell>
          <cell r="N329" t="str">
            <v>0</v>
          </cell>
          <cell r="O329" t="str">
            <v>1</v>
          </cell>
          <cell r="P329" t="str">
            <v>未退休</v>
          </cell>
          <cell r="Q329">
            <v>3245.4</v>
          </cell>
        </row>
        <row r="330">
          <cell r="B330" t="str">
            <v>李跃茹</v>
          </cell>
          <cell r="C330" t="str">
            <v>202109</v>
          </cell>
          <cell r="D330" t="str">
            <v>202109</v>
          </cell>
          <cell r="E330" t="str">
            <v>企业养老保险</v>
          </cell>
          <cell r="F330" t="str">
            <v>正常应缴</v>
          </cell>
          <cell r="G330" t="str">
            <v>3245.4</v>
          </cell>
          <cell r="H330" t="str">
            <v>259.63</v>
          </cell>
          <cell r="I330" t="str">
            <v>259.63</v>
          </cell>
          <cell r="J330" t="str">
            <v>0</v>
          </cell>
          <cell r="K330" t="str">
            <v>0</v>
          </cell>
          <cell r="L330" t="str">
            <v>0</v>
          </cell>
          <cell r="M330" t="str">
            <v>0</v>
          </cell>
          <cell r="N330" t="str">
            <v>0</v>
          </cell>
          <cell r="O330" t="str">
            <v>1</v>
          </cell>
          <cell r="P330" t="str">
            <v>未退休</v>
          </cell>
          <cell r="Q330">
            <v>3245.4</v>
          </cell>
        </row>
        <row r="331">
          <cell r="B331" t="str">
            <v>宋清镇</v>
          </cell>
          <cell r="C331" t="str">
            <v>202109</v>
          </cell>
          <cell r="D331" t="str">
            <v>202109</v>
          </cell>
          <cell r="E331" t="str">
            <v>企业养老保险</v>
          </cell>
          <cell r="F331" t="str">
            <v>正常应缴</v>
          </cell>
          <cell r="G331" t="str">
            <v>3245.4</v>
          </cell>
          <cell r="H331" t="str">
            <v>259.63</v>
          </cell>
          <cell r="I331" t="str">
            <v>259.63</v>
          </cell>
          <cell r="J331" t="str">
            <v>0</v>
          </cell>
          <cell r="K331" t="str">
            <v>0</v>
          </cell>
          <cell r="L331" t="str">
            <v>0</v>
          </cell>
          <cell r="M331" t="str">
            <v>0</v>
          </cell>
          <cell r="N331" t="str">
            <v>0</v>
          </cell>
          <cell r="O331" t="str">
            <v>1</v>
          </cell>
          <cell r="P331" t="str">
            <v>未退休</v>
          </cell>
          <cell r="Q331">
            <v>3245.4</v>
          </cell>
        </row>
        <row r="332">
          <cell r="B332" t="str">
            <v>曹延祥</v>
          </cell>
          <cell r="C332" t="str">
            <v>202109</v>
          </cell>
          <cell r="D332" t="str">
            <v>202109</v>
          </cell>
          <cell r="E332" t="str">
            <v>企业养老保险</v>
          </cell>
          <cell r="F332" t="str">
            <v>正常应缴</v>
          </cell>
          <cell r="G332" t="str">
            <v>3245.4</v>
          </cell>
          <cell r="H332" t="str">
            <v>259.63</v>
          </cell>
          <cell r="I332" t="str">
            <v>259.63</v>
          </cell>
          <cell r="J332" t="str">
            <v>0</v>
          </cell>
          <cell r="K332" t="str">
            <v>0</v>
          </cell>
          <cell r="L332" t="str">
            <v>0</v>
          </cell>
          <cell r="M332" t="str">
            <v>0</v>
          </cell>
          <cell r="N332" t="str">
            <v>0</v>
          </cell>
          <cell r="O332" t="str">
            <v>1</v>
          </cell>
          <cell r="P332" t="str">
            <v>未退休</v>
          </cell>
          <cell r="Q332">
            <v>3245.4</v>
          </cell>
        </row>
        <row r="333">
          <cell r="B333" t="str">
            <v>邓海旺</v>
          </cell>
          <cell r="C333" t="str">
            <v>202109</v>
          </cell>
          <cell r="D333" t="str">
            <v>202109</v>
          </cell>
          <cell r="E333" t="str">
            <v>企业养老保险</v>
          </cell>
          <cell r="F333" t="str">
            <v>正常应缴</v>
          </cell>
          <cell r="G333" t="str">
            <v>3245.4</v>
          </cell>
          <cell r="H333" t="str">
            <v>259.63</v>
          </cell>
          <cell r="I333" t="str">
            <v>259.63</v>
          </cell>
          <cell r="J333" t="str">
            <v>0</v>
          </cell>
          <cell r="K333" t="str">
            <v>0</v>
          </cell>
          <cell r="L333" t="str">
            <v>0</v>
          </cell>
          <cell r="M333" t="str">
            <v>0</v>
          </cell>
          <cell r="N333" t="str">
            <v>0</v>
          </cell>
          <cell r="O333" t="str">
            <v>1</v>
          </cell>
          <cell r="P333" t="str">
            <v>未退休</v>
          </cell>
          <cell r="Q333">
            <v>3245.4</v>
          </cell>
        </row>
        <row r="334">
          <cell r="B334" t="str">
            <v>梁国胤</v>
          </cell>
          <cell r="C334" t="str">
            <v>202109</v>
          </cell>
          <cell r="D334" t="str">
            <v>202109</v>
          </cell>
          <cell r="E334" t="str">
            <v>企业养老保险</v>
          </cell>
          <cell r="F334" t="str">
            <v>正常应缴</v>
          </cell>
          <cell r="G334" t="str">
            <v>3245.4</v>
          </cell>
          <cell r="H334" t="str">
            <v>259.63</v>
          </cell>
          <cell r="I334" t="str">
            <v>259.63</v>
          </cell>
          <cell r="J334" t="str">
            <v>0</v>
          </cell>
          <cell r="K334" t="str">
            <v>0</v>
          </cell>
          <cell r="L334" t="str">
            <v>0</v>
          </cell>
          <cell r="M334" t="str">
            <v>0</v>
          </cell>
          <cell r="N334" t="str">
            <v>0</v>
          </cell>
          <cell r="O334" t="str">
            <v>1</v>
          </cell>
          <cell r="P334" t="str">
            <v>未退休</v>
          </cell>
          <cell r="Q334">
            <v>3245.4</v>
          </cell>
        </row>
        <row r="335">
          <cell r="B335" t="str">
            <v>王风香</v>
          </cell>
          <cell r="C335" t="str">
            <v>202109</v>
          </cell>
          <cell r="D335" t="str">
            <v>202109</v>
          </cell>
          <cell r="E335" t="str">
            <v>企业养老保险</v>
          </cell>
          <cell r="F335" t="str">
            <v>正常应缴</v>
          </cell>
          <cell r="G335" t="str">
            <v>3245.4</v>
          </cell>
          <cell r="H335" t="str">
            <v>259.63</v>
          </cell>
          <cell r="I335" t="str">
            <v>259.63</v>
          </cell>
          <cell r="J335" t="str">
            <v>0</v>
          </cell>
          <cell r="K335" t="str">
            <v>0</v>
          </cell>
          <cell r="L335" t="str">
            <v>0</v>
          </cell>
          <cell r="M335" t="str">
            <v>0</v>
          </cell>
          <cell r="N335" t="str">
            <v>0</v>
          </cell>
          <cell r="O335" t="str">
            <v>1</v>
          </cell>
          <cell r="P335" t="str">
            <v>未退休</v>
          </cell>
          <cell r="Q335">
            <v>3245.4</v>
          </cell>
        </row>
        <row r="336">
          <cell r="B336" t="str">
            <v>张俊新</v>
          </cell>
          <cell r="C336" t="str">
            <v>202109</v>
          </cell>
          <cell r="D336" t="str">
            <v>202109</v>
          </cell>
          <cell r="E336" t="str">
            <v>企业养老保险</v>
          </cell>
          <cell r="F336" t="str">
            <v>正常应缴</v>
          </cell>
          <cell r="G336" t="str">
            <v>3245.4</v>
          </cell>
          <cell r="H336" t="str">
            <v>259.63</v>
          </cell>
          <cell r="I336" t="str">
            <v>259.63</v>
          </cell>
          <cell r="J336" t="str">
            <v>0</v>
          </cell>
          <cell r="K336" t="str">
            <v>0</v>
          </cell>
          <cell r="L336" t="str">
            <v>0</v>
          </cell>
          <cell r="M336" t="str">
            <v>0</v>
          </cell>
          <cell r="N336" t="str">
            <v>0</v>
          </cell>
          <cell r="O336" t="str">
            <v>1</v>
          </cell>
          <cell r="P336" t="str">
            <v>未退休</v>
          </cell>
          <cell r="Q336">
            <v>3245.4</v>
          </cell>
        </row>
        <row r="337">
          <cell r="B337" t="str">
            <v>白义凯</v>
          </cell>
          <cell r="C337" t="str">
            <v>202109</v>
          </cell>
          <cell r="D337" t="str">
            <v>202109</v>
          </cell>
          <cell r="E337" t="str">
            <v>企业养老保险</v>
          </cell>
          <cell r="F337" t="str">
            <v>正常应缴</v>
          </cell>
          <cell r="G337" t="str">
            <v>3245.4</v>
          </cell>
          <cell r="H337" t="str">
            <v>259.63</v>
          </cell>
          <cell r="I337" t="str">
            <v>259.63</v>
          </cell>
          <cell r="J337" t="str">
            <v>0</v>
          </cell>
          <cell r="K337" t="str">
            <v>0</v>
          </cell>
          <cell r="L337" t="str">
            <v>0</v>
          </cell>
          <cell r="M337" t="str">
            <v>0</v>
          </cell>
          <cell r="N337" t="str">
            <v>0</v>
          </cell>
          <cell r="O337" t="str">
            <v>1</v>
          </cell>
          <cell r="P337" t="str">
            <v>未退休</v>
          </cell>
          <cell r="Q337">
            <v>3245.4</v>
          </cell>
        </row>
        <row r="338">
          <cell r="B338" t="str">
            <v>杨学涛</v>
          </cell>
          <cell r="C338" t="str">
            <v>202109</v>
          </cell>
          <cell r="D338" t="str">
            <v>202109</v>
          </cell>
          <cell r="E338" t="str">
            <v>企业养老保险</v>
          </cell>
          <cell r="F338" t="str">
            <v>正常应缴</v>
          </cell>
          <cell r="G338" t="str">
            <v>3245.4</v>
          </cell>
          <cell r="H338" t="str">
            <v>259.63</v>
          </cell>
          <cell r="I338" t="str">
            <v>259.63</v>
          </cell>
          <cell r="J338" t="str">
            <v>0</v>
          </cell>
          <cell r="K338" t="str">
            <v>0</v>
          </cell>
          <cell r="L338" t="str">
            <v>0</v>
          </cell>
          <cell r="M338" t="str">
            <v>0</v>
          </cell>
          <cell r="N338" t="str">
            <v>0</v>
          </cell>
          <cell r="O338" t="str">
            <v>1</v>
          </cell>
          <cell r="P338" t="str">
            <v>未退休</v>
          </cell>
          <cell r="Q338">
            <v>3245.4</v>
          </cell>
        </row>
        <row r="339">
          <cell r="B339" t="str">
            <v>杨兴乐</v>
          </cell>
          <cell r="C339" t="str">
            <v>202109</v>
          </cell>
          <cell r="D339" t="str">
            <v>202109</v>
          </cell>
          <cell r="E339" t="str">
            <v>企业养老保险</v>
          </cell>
          <cell r="F339" t="str">
            <v>正常应缴</v>
          </cell>
          <cell r="G339" t="str">
            <v>3245.4</v>
          </cell>
          <cell r="H339" t="str">
            <v>259.63</v>
          </cell>
          <cell r="I339" t="str">
            <v>259.63</v>
          </cell>
          <cell r="J339" t="str">
            <v>0</v>
          </cell>
          <cell r="K339" t="str">
            <v>0</v>
          </cell>
          <cell r="L339" t="str">
            <v>0</v>
          </cell>
          <cell r="M339" t="str">
            <v>0</v>
          </cell>
          <cell r="N339" t="str">
            <v>0</v>
          </cell>
          <cell r="O339" t="str">
            <v>1</v>
          </cell>
          <cell r="P339" t="str">
            <v>未退休</v>
          </cell>
          <cell r="Q339">
            <v>3245.4</v>
          </cell>
        </row>
        <row r="340">
          <cell r="B340" t="str">
            <v>梁国敏</v>
          </cell>
          <cell r="C340" t="str">
            <v>202109</v>
          </cell>
          <cell r="D340" t="str">
            <v>202109</v>
          </cell>
          <cell r="E340" t="str">
            <v>企业养老保险</v>
          </cell>
          <cell r="F340" t="str">
            <v>正常应缴</v>
          </cell>
          <cell r="G340" t="str">
            <v>3245.4</v>
          </cell>
          <cell r="H340" t="str">
            <v>259.63</v>
          </cell>
          <cell r="I340" t="str">
            <v>259.63</v>
          </cell>
          <cell r="J340" t="str">
            <v>0</v>
          </cell>
          <cell r="K340" t="str">
            <v>0</v>
          </cell>
          <cell r="L340" t="str">
            <v>0</v>
          </cell>
          <cell r="M340" t="str">
            <v>0</v>
          </cell>
          <cell r="N340" t="str">
            <v>0</v>
          </cell>
          <cell r="O340" t="str">
            <v>1</v>
          </cell>
          <cell r="P340" t="str">
            <v>未退休</v>
          </cell>
          <cell r="Q340">
            <v>3245.4</v>
          </cell>
        </row>
        <row r="341">
          <cell r="B341" t="str">
            <v>白艳焕</v>
          </cell>
          <cell r="C341" t="str">
            <v>202109</v>
          </cell>
          <cell r="D341" t="str">
            <v>202109</v>
          </cell>
          <cell r="E341" t="str">
            <v>企业养老保险</v>
          </cell>
          <cell r="F341" t="str">
            <v>正常应缴</v>
          </cell>
          <cell r="G341" t="str">
            <v>3245.4</v>
          </cell>
          <cell r="H341" t="str">
            <v>259.63</v>
          </cell>
          <cell r="I341" t="str">
            <v>259.63</v>
          </cell>
          <cell r="J341" t="str">
            <v>0</v>
          </cell>
          <cell r="K341" t="str">
            <v>0</v>
          </cell>
          <cell r="L341" t="str">
            <v>0</v>
          </cell>
          <cell r="M341" t="str">
            <v>0</v>
          </cell>
          <cell r="N341" t="str">
            <v>0</v>
          </cell>
          <cell r="O341" t="str">
            <v>1</v>
          </cell>
          <cell r="P341" t="str">
            <v>未退休</v>
          </cell>
          <cell r="Q341">
            <v>3245.4</v>
          </cell>
        </row>
        <row r="342">
          <cell r="B342" t="str">
            <v>于红艳</v>
          </cell>
          <cell r="C342" t="str">
            <v>202109</v>
          </cell>
          <cell r="D342" t="str">
            <v>202109</v>
          </cell>
          <cell r="E342" t="str">
            <v>企业养老保险</v>
          </cell>
          <cell r="F342" t="str">
            <v>正常应缴</v>
          </cell>
          <cell r="G342" t="str">
            <v>3245.4</v>
          </cell>
          <cell r="H342" t="str">
            <v>259.63</v>
          </cell>
          <cell r="I342" t="str">
            <v>259.63</v>
          </cell>
          <cell r="J342" t="str">
            <v>0</v>
          </cell>
          <cell r="K342" t="str">
            <v>0</v>
          </cell>
          <cell r="L342" t="str">
            <v>0</v>
          </cell>
          <cell r="M342" t="str">
            <v>0</v>
          </cell>
          <cell r="N342" t="str">
            <v>0</v>
          </cell>
          <cell r="O342" t="str">
            <v>1</v>
          </cell>
          <cell r="P342" t="str">
            <v>未退休</v>
          </cell>
          <cell r="Q342">
            <v>3245.4</v>
          </cell>
        </row>
        <row r="343">
          <cell r="B343" t="str">
            <v>刘淑双</v>
          </cell>
          <cell r="C343" t="str">
            <v>202109</v>
          </cell>
          <cell r="D343" t="str">
            <v>202109</v>
          </cell>
          <cell r="E343" t="str">
            <v>企业养老保险</v>
          </cell>
          <cell r="F343" t="str">
            <v>正常应缴</v>
          </cell>
          <cell r="G343" t="str">
            <v>3245.4</v>
          </cell>
          <cell r="H343" t="str">
            <v>259.63</v>
          </cell>
          <cell r="I343" t="str">
            <v>259.63</v>
          </cell>
          <cell r="J343" t="str">
            <v>0</v>
          </cell>
          <cell r="K343" t="str">
            <v>0</v>
          </cell>
          <cell r="L343" t="str">
            <v>0</v>
          </cell>
          <cell r="M343" t="str">
            <v>0</v>
          </cell>
          <cell r="N343" t="str">
            <v>0</v>
          </cell>
          <cell r="O343" t="str">
            <v>1</v>
          </cell>
          <cell r="P343" t="str">
            <v>未退休</v>
          </cell>
          <cell r="Q343">
            <v>3245.4</v>
          </cell>
        </row>
        <row r="344">
          <cell r="B344" t="str">
            <v>李艳平</v>
          </cell>
          <cell r="C344" t="str">
            <v>202109</v>
          </cell>
          <cell r="D344" t="str">
            <v>202109</v>
          </cell>
          <cell r="E344" t="str">
            <v>企业养老保险</v>
          </cell>
          <cell r="F344" t="str">
            <v>正常应缴</v>
          </cell>
          <cell r="G344" t="str">
            <v>3245.4</v>
          </cell>
          <cell r="H344" t="str">
            <v>259.63</v>
          </cell>
          <cell r="I344" t="str">
            <v>259.63</v>
          </cell>
          <cell r="J344" t="str">
            <v>0</v>
          </cell>
          <cell r="K344" t="str">
            <v>0</v>
          </cell>
          <cell r="L344" t="str">
            <v>0</v>
          </cell>
          <cell r="M344" t="str">
            <v>0</v>
          </cell>
          <cell r="N344" t="str">
            <v>0</v>
          </cell>
          <cell r="O344" t="str">
            <v>1</v>
          </cell>
          <cell r="P344" t="str">
            <v>未退休</v>
          </cell>
          <cell r="Q344">
            <v>3245.4</v>
          </cell>
        </row>
        <row r="345">
          <cell r="B345" t="str">
            <v>古帅</v>
          </cell>
          <cell r="C345" t="str">
            <v>202109</v>
          </cell>
          <cell r="D345" t="str">
            <v>202109</v>
          </cell>
          <cell r="E345" t="str">
            <v>企业养老保险</v>
          </cell>
          <cell r="F345" t="str">
            <v>正常应缴</v>
          </cell>
          <cell r="G345" t="str">
            <v>3245.4</v>
          </cell>
          <cell r="H345" t="str">
            <v>259.63</v>
          </cell>
          <cell r="I345" t="str">
            <v>259.63</v>
          </cell>
          <cell r="J345" t="str">
            <v>0</v>
          </cell>
          <cell r="K345" t="str">
            <v>0</v>
          </cell>
          <cell r="L345" t="str">
            <v>0</v>
          </cell>
          <cell r="M345" t="str">
            <v>0</v>
          </cell>
          <cell r="N345" t="str">
            <v>0</v>
          </cell>
          <cell r="O345" t="str">
            <v>1</v>
          </cell>
          <cell r="P345" t="str">
            <v>未退休</v>
          </cell>
          <cell r="Q345">
            <v>3245.4</v>
          </cell>
        </row>
        <row r="346">
          <cell r="B346" t="str">
            <v>李鹏</v>
          </cell>
          <cell r="C346" t="str">
            <v>202109</v>
          </cell>
          <cell r="D346" t="str">
            <v>202109</v>
          </cell>
          <cell r="E346" t="str">
            <v>企业养老保险</v>
          </cell>
          <cell r="F346" t="str">
            <v>正常应缴</v>
          </cell>
          <cell r="G346" t="str">
            <v>3245.4</v>
          </cell>
          <cell r="H346" t="str">
            <v>259.63</v>
          </cell>
          <cell r="I346" t="str">
            <v>259.63</v>
          </cell>
          <cell r="J346" t="str">
            <v>0</v>
          </cell>
          <cell r="K346" t="str">
            <v>0</v>
          </cell>
          <cell r="L346" t="str">
            <v>0</v>
          </cell>
          <cell r="M346" t="str">
            <v>0</v>
          </cell>
          <cell r="N346" t="str">
            <v>0</v>
          </cell>
          <cell r="O346" t="str">
            <v>1</v>
          </cell>
          <cell r="P346" t="str">
            <v>未退休</v>
          </cell>
          <cell r="Q346">
            <v>3245.4</v>
          </cell>
        </row>
        <row r="347">
          <cell r="B347" t="str">
            <v>滕敬涛</v>
          </cell>
          <cell r="C347" t="str">
            <v>202109</v>
          </cell>
          <cell r="D347" t="str">
            <v>202109</v>
          </cell>
          <cell r="E347" t="str">
            <v>企业养老保险</v>
          </cell>
          <cell r="F347" t="str">
            <v>正常应缴</v>
          </cell>
          <cell r="G347" t="str">
            <v>3245.4</v>
          </cell>
          <cell r="H347" t="str">
            <v>259.63</v>
          </cell>
          <cell r="I347" t="str">
            <v>259.63</v>
          </cell>
          <cell r="J347" t="str">
            <v>0</v>
          </cell>
          <cell r="K347" t="str">
            <v>0</v>
          </cell>
          <cell r="L347" t="str">
            <v>0</v>
          </cell>
          <cell r="M347" t="str">
            <v>0</v>
          </cell>
          <cell r="N347" t="str">
            <v>0</v>
          </cell>
          <cell r="O347" t="str">
            <v>1</v>
          </cell>
          <cell r="P347" t="str">
            <v>未退休</v>
          </cell>
          <cell r="Q347">
            <v>3245.4</v>
          </cell>
        </row>
        <row r="348">
          <cell r="B348" t="str">
            <v>陈晓晴</v>
          </cell>
          <cell r="C348" t="str">
            <v>202109</v>
          </cell>
          <cell r="D348" t="str">
            <v>202109</v>
          </cell>
          <cell r="E348" t="str">
            <v>企业养老保险</v>
          </cell>
          <cell r="F348" t="str">
            <v>正常应缴</v>
          </cell>
          <cell r="G348" t="str">
            <v>3245.4</v>
          </cell>
          <cell r="H348" t="str">
            <v>259.63</v>
          </cell>
          <cell r="I348" t="str">
            <v>259.63</v>
          </cell>
          <cell r="J348" t="str">
            <v>0</v>
          </cell>
          <cell r="K348" t="str">
            <v>0</v>
          </cell>
          <cell r="L348" t="str">
            <v>0</v>
          </cell>
          <cell r="M348" t="str">
            <v>0</v>
          </cell>
          <cell r="N348" t="str">
            <v>0</v>
          </cell>
          <cell r="O348" t="str">
            <v>1</v>
          </cell>
          <cell r="P348" t="str">
            <v>未退休</v>
          </cell>
          <cell r="Q348">
            <v>3245.4</v>
          </cell>
        </row>
        <row r="349">
          <cell r="B349" t="str">
            <v>刘梦鹤</v>
          </cell>
          <cell r="C349" t="str">
            <v>202109</v>
          </cell>
          <cell r="D349" t="str">
            <v>202109</v>
          </cell>
          <cell r="E349" t="str">
            <v>企业养老保险</v>
          </cell>
          <cell r="F349" t="str">
            <v>正常应缴</v>
          </cell>
          <cell r="G349" t="str">
            <v>3245.4</v>
          </cell>
          <cell r="H349" t="str">
            <v>259.63</v>
          </cell>
          <cell r="I349" t="str">
            <v>259.63</v>
          </cell>
          <cell r="J349" t="str">
            <v>0</v>
          </cell>
          <cell r="K349" t="str">
            <v>0</v>
          </cell>
          <cell r="L349" t="str">
            <v>0</v>
          </cell>
          <cell r="M349" t="str">
            <v>0</v>
          </cell>
          <cell r="N349" t="str">
            <v>0</v>
          </cell>
          <cell r="O349" t="str">
            <v>1</v>
          </cell>
          <cell r="P349" t="str">
            <v>未退休</v>
          </cell>
          <cell r="Q349">
            <v>3245.4</v>
          </cell>
        </row>
        <row r="350">
          <cell r="B350" t="str">
            <v>吴宝新</v>
          </cell>
          <cell r="C350" t="str">
            <v>202109</v>
          </cell>
          <cell r="D350" t="str">
            <v>202109</v>
          </cell>
          <cell r="E350" t="str">
            <v>企业养老保险</v>
          </cell>
          <cell r="F350" t="str">
            <v>正常应缴</v>
          </cell>
          <cell r="G350" t="str">
            <v>3245.4</v>
          </cell>
          <cell r="H350" t="str">
            <v>259.63</v>
          </cell>
          <cell r="I350" t="str">
            <v>259.63</v>
          </cell>
          <cell r="J350" t="str">
            <v>0</v>
          </cell>
          <cell r="K350" t="str">
            <v>0</v>
          </cell>
          <cell r="L350" t="str">
            <v>0</v>
          </cell>
          <cell r="M350" t="str">
            <v>0</v>
          </cell>
          <cell r="N350" t="str">
            <v>0</v>
          </cell>
          <cell r="O350" t="str">
            <v>1</v>
          </cell>
          <cell r="P350" t="str">
            <v>未退休</v>
          </cell>
          <cell r="Q350">
            <v>3245.4</v>
          </cell>
        </row>
        <row r="351">
          <cell r="B351" t="str">
            <v>田增军</v>
          </cell>
          <cell r="C351" t="str">
            <v>202109</v>
          </cell>
          <cell r="D351" t="str">
            <v>202109</v>
          </cell>
          <cell r="E351" t="str">
            <v>企业养老保险</v>
          </cell>
          <cell r="F351" t="str">
            <v>正常应缴</v>
          </cell>
          <cell r="G351" t="str">
            <v>3245.4</v>
          </cell>
          <cell r="H351" t="str">
            <v>259.63</v>
          </cell>
          <cell r="I351" t="str">
            <v>259.63</v>
          </cell>
          <cell r="J351" t="str">
            <v>0</v>
          </cell>
          <cell r="K351" t="str">
            <v>0</v>
          </cell>
          <cell r="L351" t="str">
            <v>0</v>
          </cell>
          <cell r="M351" t="str">
            <v>0</v>
          </cell>
          <cell r="N351" t="str">
            <v>0</v>
          </cell>
          <cell r="O351" t="str">
            <v>1</v>
          </cell>
          <cell r="P351" t="str">
            <v>未退休</v>
          </cell>
          <cell r="Q351">
            <v>3245.4</v>
          </cell>
        </row>
        <row r="352">
          <cell r="B352" t="str">
            <v>范丙星</v>
          </cell>
          <cell r="C352" t="str">
            <v>202109</v>
          </cell>
          <cell r="D352" t="str">
            <v>202109</v>
          </cell>
          <cell r="E352" t="str">
            <v>企业养老保险</v>
          </cell>
          <cell r="F352" t="str">
            <v>正常应缴</v>
          </cell>
          <cell r="G352" t="str">
            <v>3245.4</v>
          </cell>
          <cell r="H352" t="str">
            <v>259.63</v>
          </cell>
          <cell r="I352" t="str">
            <v>259.63</v>
          </cell>
          <cell r="J352" t="str">
            <v>0</v>
          </cell>
          <cell r="K352" t="str">
            <v>0</v>
          </cell>
          <cell r="L352" t="str">
            <v>0</v>
          </cell>
          <cell r="M352" t="str">
            <v>0</v>
          </cell>
          <cell r="N352" t="str">
            <v>0</v>
          </cell>
          <cell r="O352" t="str">
            <v>1</v>
          </cell>
          <cell r="P352" t="str">
            <v>未退休</v>
          </cell>
          <cell r="Q352">
            <v>3245.4</v>
          </cell>
        </row>
        <row r="353">
          <cell r="B353" t="str">
            <v>张长江</v>
          </cell>
          <cell r="C353" t="str">
            <v>202109</v>
          </cell>
          <cell r="D353" t="str">
            <v>202109</v>
          </cell>
          <cell r="E353" t="str">
            <v>企业养老保险</v>
          </cell>
          <cell r="F353" t="str">
            <v>正常应缴</v>
          </cell>
          <cell r="G353" t="str">
            <v>3245.4</v>
          </cell>
          <cell r="H353" t="str">
            <v>259.63</v>
          </cell>
          <cell r="I353" t="str">
            <v>259.63</v>
          </cell>
          <cell r="J353" t="str">
            <v>0</v>
          </cell>
          <cell r="K353" t="str">
            <v>0</v>
          </cell>
          <cell r="L353" t="str">
            <v>0</v>
          </cell>
          <cell r="M353" t="str">
            <v>0</v>
          </cell>
          <cell r="N353" t="str">
            <v>0</v>
          </cell>
          <cell r="O353" t="str">
            <v>1</v>
          </cell>
          <cell r="P353" t="str">
            <v>未退休</v>
          </cell>
          <cell r="Q353">
            <v>3245.4</v>
          </cell>
        </row>
        <row r="354">
          <cell r="B354" t="str">
            <v>侯志铎</v>
          </cell>
          <cell r="C354" t="str">
            <v>202109</v>
          </cell>
          <cell r="D354" t="str">
            <v>202109</v>
          </cell>
          <cell r="E354" t="str">
            <v>企业养老保险</v>
          </cell>
          <cell r="F354" t="str">
            <v>正常应缴</v>
          </cell>
          <cell r="G354" t="str">
            <v>3245.4</v>
          </cell>
          <cell r="H354" t="str">
            <v>259.63</v>
          </cell>
          <cell r="I354" t="str">
            <v>259.63</v>
          </cell>
          <cell r="J354" t="str">
            <v>0</v>
          </cell>
          <cell r="K354" t="str">
            <v>0</v>
          </cell>
          <cell r="L354" t="str">
            <v>0</v>
          </cell>
          <cell r="M354" t="str">
            <v>0</v>
          </cell>
          <cell r="N354" t="str">
            <v>0</v>
          </cell>
          <cell r="O354" t="str">
            <v>1</v>
          </cell>
          <cell r="P354" t="str">
            <v>未退休</v>
          </cell>
          <cell r="Q354">
            <v>3245.4</v>
          </cell>
        </row>
        <row r="355">
          <cell r="B355" t="str">
            <v>王文英</v>
          </cell>
          <cell r="C355" t="str">
            <v>202109</v>
          </cell>
          <cell r="D355" t="str">
            <v>202109</v>
          </cell>
          <cell r="E355" t="str">
            <v>企业养老保险</v>
          </cell>
          <cell r="F355" t="str">
            <v>正常应缴</v>
          </cell>
          <cell r="G355" t="str">
            <v>3245.4</v>
          </cell>
          <cell r="H355" t="str">
            <v>259.63</v>
          </cell>
          <cell r="I355" t="str">
            <v>259.63</v>
          </cell>
          <cell r="J355" t="str">
            <v>0</v>
          </cell>
          <cell r="K355" t="str">
            <v>0</v>
          </cell>
          <cell r="L355" t="str">
            <v>0</v>
          </cell>
          <cell r="M355" t="str">
            <v>0</v>
          </cell>
          <cell r="N355" t="str">
            <v>0</v>
          </cell>
          <cell r="O355" t="str">
            <v>1</v>
          </cell>
          <cell r="P355" t="str">
            <v>未退休</v>
          </cell>
          <cell r="Q355">
            <v>3245.4</v>
          </cell>
        </row>
        <row r="356">
          <cell r="B356" t="str">
            <v>刘杨</v>
          </cell>
          <cell r="C356" t="str">
            <v>202109</v>
          </cell>
          <cell r="D356" t="str">
            <v>202109</v>
          </cell>
          <cell r="E356" t="str">
            <v>企业养老保险</v>
          </cell>
          <cell r="F356" t="str">
            <v>正常应缴</v>
          </cell>
          <cell r="G356" t="str">
            <v>3245.4</v>
          </cell>
          <cell r="H356" t="str">
            <v>259.63</v>
          </cell>
          <cell r="I356" t="str">
            <v>259.63</v>
          </cell>
          <cell r="J356" t="str">
            <v>0</v>
          </cell>
          <cell r="K356" t="str">
            <v>0</v>
          </cell>
          <cell r="L356" t="str">
            <v>0</v>
          </cell>
          <cell r="M356" t="str">
            <v>0</v>
          </cell>
          <cell r="N356" t="str">
            <v>0</v>
          </cell>
          <cell r="O356" t="str">
            <v>1</v>
          </cell>
          <cell r="P356" t="str">
            <v>未退休</v>
          </cell>
          <cell r="Q356">
            <v>3245.4</v>
          </cell>
        </row>
        <row r="357">
          <cell r="B357" t="str">
            <v>牟群</v>
          </cell>
          <cell r="C357" t="str">
            <v>202109</v>
          </cell>
          <cell r="D357" t="str">
            <v>202109</v>
          </cell>
          <cell r="E357" t="str">
            <v>企业养老保险</v>
          </cell>
          <cell r="F357" t="str">
            <v>正常应缴</v>
          </cell>
          <cell r="G357" t="str">
            <v>3245.4</v>
          </cell>
          <cell r="H357" t="str">
            <v>259.63</v>
          </cell>
          <cell r="I357" t="str">
            <v>259.63</v>
          </cell>
          <cell r="J357" t="str">
            <v>0</v>
          </cell>
          <cell r="K357" t="str">
            <v>0</v>
          </cell>
          <cell r="L357" t="str">
            <v>0</v>
          </cell>
          <cell r="M357" t="str">
            <v>0</v>
          </cell>
          <cell r="N357" t="str">
            <v>0</v>
          </cell>
          <cell r="O357" t="str">
            <v>1</v>
          </cell>
          <cell r="P357" t="str">
            <v>未退休</v>
          </cell>
          <cell r="Q357">
            <v>3245.4</v>
          </cell>
        </row>
        <row r="358">
          <cell r="B358" t="str">
            <v>滕义彪</v>
          </cell>
          <cell r="C358" t="str">
            <v>202109</v>
          </cell>
          <cell r="D358" t="str">
            <v>202109</v>
          </cell>
          <cell r="E358" t="str">
            <v>企业养老保险</v>
          </cell>
          <cell r="F358" t="str">
            <v>正常应缴</v>
          </cell>
          <cell r="G358" t="str">
            <v>3245.4</v>
          </cell>
          <cell r="H358" t="str">
            <v>259.63</v>
          </cell>
          <cell r="I358" t="str">
            <v>259.63</v>
          </cell>
          <cell r="J358" t="str">
            <v>0</v>
          </cell>
          <cell r="K358" t="str">
            <v>0</v>
          </cell>
          <cell r="L358" t="str">
            <v>0</v>
          </cell>
          <cell r="M358" t="str">
            <v>0</v>
          </cell>
          <cell r="N358" t="str">
            <v>0</v>
          </cell>
          <cell r="O358" t="str">
            <v>1</v>
          </cell>
          <cell r="P358" t="str">
            <v>未退休</v>
          </cell>
          <cell r="Q358">
            <v>3245.4</v>
          </cell>
        </row>
        <row r="359">
          <cell r="B359" t="str">
            <v>李冲冲</v>
          </cell>
          <cell r="C359" t="str">
            <v>202109</v>
          </cell>
          <cell r="D359" t="str">
            <v>202109</v>
          </cell>
          <cell r="E359" t="str">
            <v>企业养老保险</v>
          </cell>
          <cell r="F359" t="str">
            <v>正常应缴</v>
          </cell>
          <cell r="G359" t="str">
            <v>3245.4</v>
          </cell>
          <cell r="H359" t="str">
            <v>259.63</v>
          </cell>
          <cell r="I359" t="str">
            <v>259.63</v>
          </cell>
          <cell r="J359" t="str">
            <v>0</v>
          </cell>
          <cell r="K359" t="str">
            <v>0</v>
          </cell>
          <cell r="L359" t="str">
            <v>0</v>
          </cell>
          <cell r="M359" t="str">
            <v>0</v>
          </cell>
          <cell r="N359" t="str">
            <v>0</v>
          </cell>
          <cell r="O359" t="str">
            <v>1</v>
          </cell>
          <cell r="P359" t="str">
            <v>未退休</v>
          </cell>
          <cell r="Q359">
            <v>3245.4</v>
          </cell>
        </row>
        <row r="360">
          <cell r="B360" t="str">
            <v>王震</v>
          </cell>
          <cell r="C360" t="str">
            <v>202109</v>
          </cell>
          <cell r="D360" t="str">
            <v>202109</v>
          </cell>
          <cell r="E360" t="str">
            <v>企业养老保险</v>
          </cell>
          <cell r="F360" t="str">
            <v>正常应缴</v>
          </cell>
          <cell r="G360" t="str">
            <v>3245.4</v>
          </cell>
          <cell r="H360" t="str">
            <v>259.63</v>
          </cell>
          <cell r="I360" t="str">
            <v>259.63</v>
          </cell>
          <cell r="J360" t="str">
            <v>0</v>
          </cell>
          <cell r="K360" t="str">
            <v>0</v>
          </cell>
          <cell r="L360" t="str">
            <v>0</v>
          </cell>
          <cell r="M360" t="str">
            <v>0</v>
          </cell>
          <cell r="N360" t="str">
            <v>0</v>
          </cell>
          <cell r="O360" t="str">
            <v>1</v>
          </cell>
          <cell r="P360" t="str">
            <v>未退休</v>
          </cell>
          <cell r="Q360">
            <v>3245.4</v>
          </cell>
        </row>
        <row r="361">
          <cell r="B361" t="str">
            <v>滕巨猛</v>
          </cell>
          <cell r="C361" t="str">
            <v>202109</v>
          </cell>
          <cell r="D361" t="str">
            <v>202109</v>
          </cell>
          <cell r="E361" t="str">
            <v>企业养老保险</v>
          </cell>
          <cell r="F361" t="str">
            <v>正常应缴</v>
          </cell>
          <cell r="G361" t="str">
            <v>3245.4</v>
          </cell>
          <cell r="H361" t="str">
            <v>259.63</v>
          </cell>
          <cell r="I361" t="str">
            <v>259.63</v>
          </cell>
          <cell r="J361" t="str">
            <v>0</v>
          </cell>
          <cell r="K361" t="str">
            <v>0</v>
          </cell>
          <cell r="L361" t="str">
            <v>0</v>
          </cell>
          <cell r="M361" t="str">
            <v>0</v>
          </cell>
          <cell r="N361" t="str">
            <v>0</v>
          </cell>
          <cell r="O361" t="str">
            <v>1</v>
          </cell>
          <cell r="P361" t="str">
            <v>未退休</v>
          </cell>
          <cell r="Q361">
            <v>3245.4</v>
          </cell>
        </row>
        <row r="362">
          <cell r="B362" t="str">
            <v>房珍珍</v>
          </cell>
          <cell r="C362" t="str">
            <v>202109</v>
          </cell>
          <cell r="D362" t="str">
            <v>202109</v>
          </cell>
          <cell r="E362" t="str">
            <v>企业养老保险</v>
          </cell>
          <cell r="F362" t="str">
            <v>正常应缴</v>
          </cell>
          <cell r="G362" t="str">
            <v>3245.4</v>
          </cell>
          <cell r="H362" t="str">
            <v>259.63</v>
          </cell>
          <cell r="I362" t="str">
            <v>259.63</v>
          </cell>
          <cell r="J362" t="str">
            <v>0</v>
          </cell>
          <cell r="K362" t="str">
            <v>0</v>
          </cell>
          <cell r="L362" t="str">
            <v>0</v>
          </cell>
          <cell r="M362" t="str">
            <v>0</v>
          </cell>
          <cell r="N362" t="str">
            <v>0</v>
          </cell>
          <cell r="O362" t="str">
            <v>1</v>
          </cell>
          <cell r="P362" t="str">
            <v>未退休</v>
          </cell>
          <cell r="Q362">
            <v>3245.4</v>
          </cell>
        </row>
        <row r="363">
          <cell r="B363" t="str">
            <v>许瑞学</v>
          </cell>
          <cell r="C363" t="str">
            <v>202109</v>
          </cell>
          <cell r="D363" t="str">
            <v>202109</v>
          </cell>
          <cell r="E363" t="str">
            <v>企业养老保险</v>
          </cell>
          <cell r="F363" t="str">
            <v>正常应缴</v>
          </cell>
          <cell r="G363" t="str">
            <v>3245.4</v>
          </cell>
          <cell r="H363" t="str">
            <v>259.63</v>
          </cell>
          <cell r="I363" t="str">
            <v>259.63</v>
          </cell>
          <cell r="J363" t="str">
            <v>0</v>
          </cell>
          <cell r="K363" t="str">
            <v>0</v>
          </cell>
          <cell r="L363" t="str">
            <v>0</v>
          </cell>
          <cell r="M363" t="str">
            <v>0</v>
          </cell>
          <cell r="N363" t="str">
            <v>0</v>
          </cell>
          <cell r="O363" t="str">
            <v>1</v>
          </cell>
          <cell r="P363" t="str">
            <v>未退休</v>
          </cell>
          <cell r="Q363">
            <v>3245.4</v>
          </cell>
        </row>
        <row r="364">
          <cell r="B364" t="str">
            <v>韩桂栋</v>
          </cell>
          <cell r="C364" t="str">
            <v>202109</v>
          </cell>
          <cell r="D364" t="str">
            <v>202109</v>
          </cell>
          <cell r="E364" t="str">
            <v>企业养老保险</v>
          </cell>
          <cell r="F364" t="str">
            <v>正常应缴</v>
          </cell>
          <cell r="G364" t="str">
            <v>3245.4</v>
          </cell>
          <cell r="H364" t="str">
            <v>259.63</v>
          </cell>
          <cell r="I364" t="str">
            <v>259.63</v>
          </cell>
          <cell r="J364" t="str">
            <v>0</v>
          </cell>
          <cell r="K364" t="str">
            <v>0</v>
          </cell>
          <cell r="L364" t="str">
            <v>0</v>
          </cell>
          <cell r="M364" t="str">
            <v>0</v>
          </cell>
          <cell r="N364" t="str">
            <v>0</v>
          </cell>
          <cell r="O364" t="str">
            <v>1</v>
          </cell>
          <cell r="P364" t="str">
            <v>未退休</v>
          </cell>
          <cell r="Q364">
            <v>3245.4</v>
          </cell>
        </row>
        <row r="365">
          <cell r="B365" t="str">
            <v>刘东豪</v>
          </cell>
          <cell r="C365" t="str">
            <v>202109</v>
          </cell>
          <cell r="D365" t="str">
            <v>202109</v>
          </cell>
          <cell r="E365" t="str">
            <v>企业养老保险</v>
          </cell>
          <cell r="F365" t="str">
            <v>正常应缴</v>
          </cell>
          <cell r="G365" t="str">
            <v>3245.4</v>
          </cell>
          <cell r="H365" t="str">
            <v>259.63</v>
          </cell>
          <cell r="I365" t="str">
            <v>259.63</v>
          </cell>
          <cell r="J365" t="str">
            <v>0</v>
          </cell>
          <cell r="K365" t="str">
            <v>0</v>
          </cell>
          <cell r="L365" t="str">
            <v>0</v>
          </cell>
          <cell r="M365" t="str">
            <v>0</v>
          </cell>
          <cell r="N365" t="str">
            <v>0</v>
          </cell>
          <cell r="O365" t="str">
            <v>1</v>
          </cell>
          <cell r="P365" t="str">
            <v>未退休</v>
          </cell>
          <cell r="Q365">
            <v>3245.4</v>
          </cell>
        </row>
        <row r="366">
          <cell r="B366" t="str">
            <v>管洪敏</v>
          </cell>
          <cell r="C366" t="str">
            <v>202109</v>
          </cell>
          <cell r="D366" t="str">
            <v>202109</v>
          </cell>
          <cell r="E366" t="str">
            <v>企业养老保险</v>
          </cell>
          <cell r="F366" t="str">
            <v>正常应缴</v>
          </cell>
          <cell r="G366" t="str">
            <v>3245.4</v>
          </cell>
          <cell r="H366" t="str">
            <v>259.63</v>
          </cell>
          <cell r="I366" t="str">
            <v>259.63</v>
          </cell>
          <cell r="J366" t="str">
            <v>0</v>
          </cell>
          <cell r="K366" t="str">
            <v>0</v>
          </cell>
          <cell r="L366" t="str">
            <v>0</v>
          </cell>
          <cell r="M366" t="str">
            <v>0</v>
          </cell>
          <cell r="N366" t="str">
            <v>0</v>
          </cell>
          <cell r="O366" t="str">
            <v>1</v>
          </cell>
          <cell r="P366" t="str">
            <v>未退休</v>
          </cell>
          <cell r="Q366">
            <v>3245.4</v>
          </cell>
        </row>
        <row r="367">
          <cell r="B367" t="str">
            <v>李亚</v>
          </cell>
          <cell r="C367" t="str">
            <v>202109</v>
          </cell>
          <cell r="D367" t="str">
            <v>202109</v>
          </cell>
          <cell r="E367" t="str">
            <v>企业养老保险</v>
          </cell>
          <cell r="F367" t="str">
            <v>正常应缴</v>
          </cell>
          <cell r="G367" t="str">
            <v>3245.4</v>
          </cell>
          <cell r="H367" t="str">
            <v>259.63</v>
          </cell>
          <cell r="I367" t="str">
            <v>259.63</v>
          </cell>
          <cell r="J367" t="str">
            <v>0</v>
          </cell>
          <cell r="K367" t="str">
            <v>0</v>
          </cell>
          <cell r="L367" t="str">
            <v>0</v>
          </cell>
          <cell r="M367" t="str">
            <v>0</v>
          </cell>
          <cell r="N367" t="str">
            <v>0</v>
          </cell>
          <cell r="O367" t="str">
            <v>1</v>
          </cell>
          <cell r="P367" t="str">
            <v>未退休</v>
          </cell>
          <cell r="Q367">
            <v>3245.4</v>
          </cell>
        </row>
        <row r="368">
          <cell r="B368" t="str">
            <v>刘双双</v>
          </cell>
          <cell r="C368" t="str">
            <v>202109</v>
          </cell>
          <cell r="D368" t="str">
            <v>202109</v>
          </cell>
          <cell r="E368" t="str">
            <v>企业养老保险</v>
          </cell>
          <cell r="F368" t="str">
            <v>正常应缴</v>
          </cell>
          <cell r="G368" t="str">
            <v>3245.4</v>
          </cell>
          <cell r="H368" t="str">
            <v>259.63</v>
          </cell>
          <cell r="I368" t="str">
            <v>259.63</v>
          </cell>
          <cell r="J368" t="str">
            <v>0</v>
          </cell>
          <cell r="K368" t="str">
            <v>0</v>
          </cell>
          <cell r="L368" t="str">
            <v>0</v>
          </cell>
          <cell r="M368" t="str">
            <v>0</v>
          </cell>
          <cell r="N368" t="str">
            <v>0</v>
          </cell>
          <cell r="O368" t="str">
            <v>1</v>
          </cell>
          <cell r="P368" t="str">
            <v>未退休</v>
          </cell>
          <cell r="Q368">
            <v>3245.4</v>
          </cell>
        </row>
        <row r="369">
          <cell r="B369" t="str">
            <v>崔新玲</v>
          </cell>
          <cell r="C369" t="str">
            <v>202109</v>
          </cell>
          <cell r="D369" t="str">
            <v>202109</v>
          </cell>
          <cell r="E369" t="str">
            <v>企业养老保险</v>
          </cell>
          <cell r="F369" t="str">
            <v>正常应缴</v>
          </cell>
          <cell r="G369" t="str">
            <v>3245.4</v>
          </cell>
          <cell r="H369" t="str">
            <v>259.63</v>
          </cell>
          <cell r="I369" t="str">
            <v>259.63</v>
          </cell>
          <cell r="J369" t="str">
            <v>0</v>
          </cell>
          <cell r="K369" t="str">
            <v>0</v>
          </cell>
          <cell r="L369" t="str">
            <v>0</v>
          </cell>
          <cell r="M369" t="str">
            <v>0</v>
          </cell>
          <cell r="N369" t="str">
            <v>0</v>
          </cell>
          <cell r="O369" t="str">
            <v>1</v>
          </cell>
          <cell r="P369" t="str">
            <v>未退休</v>
          </cell>
          <cell r="Q369">
            <v>3245.4</v>
          </cell>
        </row>
        <row r="370">
          <cell r="B370" t="str">
            <v>宋秉鑫</v>
          </cell>
          <cell r="C370" t="str">
            <v>202109</v>
          </cell>
          <cell r="D370" t="str">
            <v>202109</v>
          </cell>
          <cell r="E370" t="str">
            <v>企业养老保险</v>
          </cell>
          <cell r="F370" t="str">
            <v>正常应缴</v>
          </cell>
          <cell r="G370" t="str">
            <v>3245.4</v>
          </cell>
          <cell r="H370" t="str">
            <v>259.63</v>
          </cell>
          <cell r="I370" t="str">
            <v>259.63</v>
          </cell>
          <cell r="J370" t="str">
            <v>0</v>
          </cell>
          <cell r="K370" t="str">
            <v>0</v>
          </cell>
          <cell r="L370" t="str">
            <v>0</v>
          </cell>
          <cell r="M370" t="str">
            <v>0</v>
          </cell>
          <cell r="N370" t="str">
            <v>0</v>
          </cell>
          <cell r="O370" t="str">
            <v>1</v>
          </cell>
          <cell r="P370" t="str">
            <v>未退休</v>
          </cell>
          <cell r="Q370">
            <v>3245.4</v>
          </cell>
        </row>
        <row r="371">
          <cell r="B371" t="str">
            <v>王小乐</v>
          </cell>
          <cell r="C371" t="str">
            <v>202109</v>
          </cell>
          <cell r="D371" t="str">
            <v>202109</v>
          </cell>
          <cell r="E371" t="str">
            <v>企业养老保险</v>
          </cell>
          <cell r="F371" t="str">
            <v>正常应缴</v>
          </cell>
          <cell r="G371" t="str">
            <v>3245.4</v>
          </cell>
          <cell r="H371" t="str">
            <v>259.63</v>
          </cell>
          <cell r="I371" t="str">
            <v>259.63</v>
          </cell>
          <cell r="J371" t="str">
            <v>0</v>
          </cell>
          <cell r="K371" t="str">
            <v>0</v>
          </cell>
          <cell r="L371" t="str">
            <v>0</v>
          </cell>
          <cell r="M371" t="str">
            <v>0</v>
          </cell>
          <cell r="N371" t="str">
            <v>0</v>
          </cell>
          <cell r="O371" t="str">
            <v>1</v>
          </cell>
          <cell r="P371" t="str">
            <v>未退休</v>
          </cell>
          <cell r="Q371">
            <v>3245.4</v>
          </cell>
        </row>
        <row r="372">
          <cell r="B372" t="str">
            <v>张彩虹</v>
          </cell>
          <cell r="C372" t="str">
            <v>202109</v>
          </cell>
          <cell r="D372" t="str">
            <v>202109</v>
          </cell>
          <cell r="E372" t="str">
            <v>企业养老保险</v>
          </cell>
          <cell r="F372" t="str">
            <v>正常应缴</v>
          </cell>
          <cell r="G372" t="str">
            <v>3245.4</v>
          </cell>
          <cell r="H372" t="str">
            <v>259.63</v>
          </cell>
          <cell r="I372" t="str">
            <v>259.63</v>
          </cell>
          <cell r="J372" t="str">
            <v>0</v>
          </cell>
          <cell r="K372" t="str">
            <v>0</v>
          </cell>
          <cell r="L372" t="str">
            <v>0</v>
          </cell>
          <cell r="M372" t="str">
            <v>0</v>
          </cell>
          <cell r="N372" t="str">
            <v>0</v>
          </cell>
          <cell r="O372" t="str">
            <v>1</v>
          </cell>
          <cell r="P372" t="str">
            <v>未退休</v>
          </cell>
          <cell r="Q372">
            <v>3245.4</v>
          </cell>
        </row>
        <row r="373">
          <cell r="B373" t="str">
            <v>孟祥玲</v>
          </cell>
          <cell r="C373" t="str">
            <v>202109</v>
          </cell>
          <cell r="D373" t="str">
            <v>202109</v>
          </cell>
          <cell r="E373" t="str">
            <v>企业养老保险</v>
          </cell>
          <cell r="F373" t="str">
            <v>正常应缴</v>
          </cell>
          <cell r="G373" t="str">
            <v>3245.4</v>
          </cell>
          <cell r="H373" t="str">
            <v>259.63</v>
          </cell>
          <cell r="I373" t="str">
            <v>259.63</v>
          </cell>
          <cell r="J373" t="str">
            <v>0</v>
          </cell>
          <cell r="K373" t="str">
            <v>0</v>
          </cell>
          <cell r="L373" t="str">
            <v>0</v>
          </cell>
          <cell r="M373" t="str">
            <v>0</v>
          </cell>
          <cell r="N373" t="str">
            <v>0</v>
          </cell>
          <cell r="O373" t="str">
            <v>1</v>
          </cell>
          <cell r="P373" t="str">
            <v>未退休</v>
          </cell>
          <cell r="Q373">
            <v>3245.4</v>
          </cell>
        </row>
        <row r="374">
          <cell r="B374" t="str">
            <v>李冬旭</v>
          </cell>
          <cell r="C374" t="str">
            <v>202109</v>
          </cell>
          <cell r="D374" t="str">
            <v>202109</v>
          </cell>
          <cell r="E374" t="str">
            <v>企业养老保险</v>
          </cell>
          <cell r="F374" t="str">
            <v>正常应缴</v>
          </cell>
          <cell r="G374" t="str">
            <v>3245.4</v>
          </cell>
          <cell r="H374" t="str">
            <v>259.63</v>
          </cell>
          <cell r="I374" t="str">
            <v>259.63</v>
          </cell>
          <cell r="J374" t="str">
            <v>0</v>
          </cell>
          <cell r="K374" t="str">
            <v>0</v>
          </cell>
          <cell r="L374" t="str">
            <v>0</v>
          </cell>
          <cell r="M374" t="str">
            <v>0</v>
          </cell>
          <cell r="N374" t="str">
            <v>0</v>
          </cell>
          <cell r="O374" t="str">
            <v>1</v>
          </cell>
          <cell r="P374" t="str">
            <v>未退休</v>
          </cell>
          <cell r="Q374">
            <v>3245.4</v>
          </cell>
        </row>
        <row r="375">
          <cell r="B375" t="str">
            <v>刘振娜</v>
          </cell>
          <cell r="C375" t="str">
            <v>202109</v>
          </cell>
          <cell r="D375" t="str">
            <v>202109</v>
          </cell>
          <cell r="E375" t="str">
            <v>企业养老保险</v>
          </cell>
          <cell r="F375" t="str">
            <v>正常应缴</v>
          </cell>
          <cell r="G375" t="str">
            <v>3245.4</v>
          </cell>
          <cell r="H375" t="str">
            <v>259.63</v>
          </cell>
          <cell r="I375" t="str">
            <v>259.63</v>
          </cell>
          <cell r="J375" t="str">
            <v>0</v>
          </cell>
          <cell r="K375" t="str">
            <v>0</v>
          </cell>
          <cell r="L375" t="str">
            <v>0</v>
          </cell>
          <cell r="M375" t="str">
            <v>0</v>
          </cell>
          <cell r="N375" t="str">
            <v>0</v>
          </cell>
          <cell r="O375" t="str">
            <v>1</v>
          </cell>
          <cell r="P375" t="str">
            <v>未退休</v>
          </cell>
          <cell r="Q375">
            <v>3245.4</v>
          </cell>
        </row>
        <row r="376">
          <cell r="B376" t="str">
            <v>刘金岗</v>
          </cell>
          <cell r="C376" t="str">
            <v>202109</v>
          </cell>
          <cell r="D376" t="str">
            <v>202109</v>
          </cell>
          <cell r="E376" t="str">
            <v>企业养老保险</v>
          </cell>
          <cell r="F376" t="str">
            <v>正常应缴</v>
          </cell>
          <cell r="G376" t="str">
            <v>3245.4</v>
          </cell>
          <cell r="H376" t="str">
            <v>259.63</v>
          </cell>
          <cell r="I376" t="str">
            <v>259.63</v>
          </cell>
          <cell r="J376" t="str">
            <v>0</v>
          </cell>
          <cell r="K376" t="str">
            <v>0</v>
          </cell>
          <cell r="L376" t="str">
            <v>0</v>
          </cell>
          <cell r="M376" t="str">
            <v>0</v>
          </cell>
          <cell r="N376" t="str">
            <v>0</v>
          </cell>
          <cell r="O376" t="str">
            <v>1</v>
          </cell>
          <cell r="P376" t="str">
            <v>未退休</v>
          </cell>
          <cell r="Q376">
            <v>3245.4</v>
          </cell>
        </row>
        <row r="377">
          <cell r="B377" t="str">
            <v>刘如成</v>
          </cell>
          <cell r="C377" t="str">
            <v>202109</v>
          </cell>
          <cell r="D377" t="str">
            <v>202109</v>
          </cell>
          <cell r="E377" t="str">
            <v>企业养老保险</v>
          </cell>
          <cell r="F377" t="str">
            <v>正常应缴</v>
          </cell>
          <cell r="G377" t="str">
            <v>3245.4</v>
          </cell>
          <cell r="H377" t="str">
            <v>259.63</v>
          </cell>
          <cell r="I377" t="str">
            <v>259.63</v>
          </cell>
          <cell r="J377" t="str">
            <v>0</v>
          </cell>
          <cell r="K377" t="str">
            <v>0</v>
          </cell>
          <cell r="L377" t="str">
            <v>0</v>
          </cell>
          <cell r="M377" t="str">
            <v>0</v>
          </cell>
          <cell r="N377" t="str">
            <v>0</v>
          </cell>
          <cell r="O377" t="str">
            <v>1</v>
          </cell>
          <cell r="P377" t="str">
            <v>未退休</v>
          </cell>
          <cell r="Q377">
            <v>3245.4</v>
          </cell>
        </row>
        <row r="378">
          <cell r="B378" t="str">
            <v>王红梅</v>
          </cell>
          <cell r="C378" t="str">
            <v>202109</v>
          </cell>
          <cell r="D378" t="str">
            <v>202109</v>
          </cell>
          <cell r="E378" t="str">
            <v>企业养老保险</v>
          </cell>
          <cell r="F378" t="str">
            <v>正常应缴</v>
          </cell>
          <cell r="G378" t="str">
            <v>3245.4</v>
          </cell>
          <cell r="H378" t="str">
            <v>259.63</v>
          </cell>
          <cell r="I378" t="str">
            <v>259.63</v>
          </cell>
          <cell r="J378" t="str">
            <v>0</v>
          </cell>
          <cell r="K378" t="str">
            <v>0</v>
          </cell>
          <cell r="L378" t="str">
            <v>0</v>
          </cell>
          <cell r="M378" t="str">
            <v>0</v>
          </cell>
          <cell r="N378" t="str">
            <v>0</v>
          </cell>
          <cell r="O378" t="str">
            <v>1</v>
          </cell>
          <cell r="P378" t="str">
            <v>未退休</v>
          </cell>
          <cell r="Q378">
            <v>3245.4</v>
          </cell>
        </row>
        <row r="379">
          <cell r="B379" t="str">
            <v>邓雪</v>
          </cell>
          <cell r="C379" t="str">
            <v>202109</v>
          </cell>
          <cell r="D379" t="str">
            <v>202109</v>
          </cell>
          <cell r="E379" t="str">
            <v>企业养老保险</v>
          </cell>
          <cell r="F379" t="str">
            <v>正常应缴</v>
          </cell>
          <cell r="G379" t="str">
            <v>3245.4</v>
          </cell>
          <cell r="H379" t="str">
            <v>259.63</v>
          </cell>
          <cell r="I379" t="str">
            <v>259.63</v>
          </cell>
          <cell r="J379" t="str">
            <v>0</v>
          </cell>
          <cell r="K379" t="str">
            <v>0</v>
          </cell>
          <cell r="L379" t="str">
            <v>0</v>
          </cell>
          <cell r="M379" t="str">
            <v>0</v>
          </cell>
          <cell r="N379" t="str">
            <v>0</v>
          </cell>
          <cell r="O379" t="str">
            <v>1</v>
          </cell>
          <cell r="P379" t="str">
            <v>未退休</v>
          </cell>
          <cell r="Q379">
            <v>3245.4</v>
          </cell>
        </row>
        <row r="380">
          <cell r="B380" t="str">
            <v>滕红玲</v>
          </cell>
          <cell r="C380" t="str">
            <v>202109</v>
          </cell>
          <cell r="D380" t="str">
            <v>202109</v>
          </cell>
          <cell r="E380" t="str">
            <v>企业养老保险</v>
          </cell>
          <cell r="F380" t="str">
            <v>正常应缴</v>
          </cell>
          <cell r="G380" t="str">
            <v>3245.4</v>
          </cell>
          <cell r="H380" t="str">
            <v>259.63</v>
          </cell>
          <cell r="I380" t="str">
            <v>259.63</v>
          </cell>
          <cell r="J380" t="str">
            <v>0</v>
          </cell>
          <cell r="K380" t="str">
            <v>0</v>
          </cell>
          <cell r="L380" t="str">
            <v>0</v>
          </cell>
          <cell r="M380" t="str">
            <v>0</v>
          </cell>
          <cell r="N380" t="str">
            <v>0</v>
          </cell>
          <cell r="O380" t="str">
            <v>1</v>
          </cell>
          <cell r="P380" t="str">
            <v>未退休</v>
          </cell>
          <cell r="Q380">
            <v>3245.4</v>
          </cell>
        </row>
        <row r="381">
          <cell r="B381" t="str">
            <v>孙兴旺</v>
          </cell>
          <cell r="C381" t="str">
            <v>202109</v>
          </cell>
          <cell r="D381" t="str">
            <v>202109</v>
          </cell>
          <cell r="E381" t="str">
            <v>企业养老保险</v>
          </cell>
          <cell r="F381" t="str">
            <v>正常应缴</v>
          </cell>
          <cell r="G381" t="str">
            <v>3245.4</v>
          </cell>
          <cell r="H381" t="str">
            <v>259.63</v>
          </cell>
          <cell r="I381" t="str">
            <v>259.63</v>
          </cell>
          <cell r="J381" t="str">
            <v>0</v>
          </cell>
          <cell r="K381" t="str">
            <v>0</v>
          </cell>
          <cell r="L381" t="str">
            <v>0</v>
          </cell>
          <cell r="M381" t="str">
            <v>0</v>
          </cell>
          <cell r="N381" t="str">
            <v>0</v>
          </cell>
          <cell r="O381" t="str">
            <v>1</v>
          </cell>
          <cell r="P381" t="str">
            <v>未退休</v>
          </cell>
          <cell r="Q381">
            <v>3245.4</v>
          </cell>
        </row>
        <row r="382">
          <cell r="B382" t="str">
            <v>孙文芳</v>
          </cell>
          <cell r="C382" t="str">
            <v>202109</v>
          </cell>
          <cell r="D382" t="str">
            <v>202109</v>
          </cell>
          <cell r="E382" t="str">
            <v>企业养老保险</v>
          </cell>
          <cell r="F382" t="str">
            <v>正常应缴</v>
          </cell>
          <cell r="G382" t="str">
            <v>3245.4</v>
          </cell>
          <cell r="H382" t="str">
            <v>259.63</v>
          </cell>
          <cell r="I382" t="str">
            <v>259.63</v>
          </cell>
          <cell r="J382" t="str">
            <v>0</v>
          </cell>
          <cell r="K382" t="str">
            <v>0</v>
          </cell>
          <cell r="L382" t="str">
            <v>0</v>
          </cell>
          <cell r="M382" t="str">
            <v>0</v>
          </cell>
          <cell r="N382" t="str">
            <v>0</v>
          </cell>
          <cell r="O382" t="str">
            <v>1</v>
          </cell>
          <cell r="P382" t="str">
            <v>未退休</v>
          </cell>
          <cell r="Q382">
            <v>3245.4</v>
          </cell>
        </row>
        <row r="383">
          <cell r="B383" t="str">
            <v>刘龙祥</v>
          </cell>
          <cell r="C383" t="str">
            <v>202109</v>
          </cell>
          <cell r="D383" t="str">
            <v>202109</v>
          </cell>
          <cell r="E383" t="str">
            <v>企业养老保险</v>
          </cell>
          <cell r="F383" t="str">
            <v>正常应缴</v>
          </cell>
          <cell r="G383" t="str">
            <v>3245.4</v>
          </cell>
          <cell r="H383" t="str">
            <v>259.63</v>
          </cell>
          <cell r="I383" t="str">
            <v>259.63</v>
          </cell>
          <cell r="J383" t="str">
            <v>0</v>
          </cell>
          <cell r="K383" t="str">
            <v>0</v>
          </cell>
          <cell r="L383" t="str">
            <v>0</v>
          </cell>
          <cell r="M383" t="str">
            <v>0</v>
          </cell>
          <cell r="N383" t="str">
            <v>0</v>
          </cell>
          <cell r="O383" t="str">
            <v>1</v>
          </cell>
          <cell r="P383" t="str">
            <v>未退休</v>
          </cell>
          <cell r="Q383">
            <v>3245.4</v>
          </cell>
        </row>
        <row r="384">
          <cell r="B384" t="str">
            <v>张艳</v>
          </cell>
          <cell r="C384" t="str">
            <v>202109</v>
          </cell>
          <cell r="D384" t="str">
            <v>202109</v>
          </cell>
          <cell r="E384" t="str">
            <v>企业养老保险</v>
          </cell>
          <cell r="F384" t="str">
            <v>正常应缴</v>
          </cell>
          <cell r="G384" t="str">
            <v>3245.4</v>
          </cell>
          <cell r="H384" t="str">
            <v>259.63</v>
          </cell>
          <cell r="I384" t="str">
            <v>259.63</v>
          </cell>
          <cell r="J384" t="str">
            <v>0</v>
          </cell>
          <cell r="K384" t="str">
            <v>0</v>
          </cell>
          <cell r="L384" t="str">
            <v>0</v>
          </cell>
          <cell r="M384" t="str">
            <v>0</v>
          </cell>
          <cell r="N384" t="str">
            <v>0</v>
          </cell>
          <cell r="O384" t="str">
            <v>1</v>
          </cell>
          <cell r="P384" t="str">
            <v>未退休</v>
          </cell>
          <cell r="Q384">
            <v>3245.4</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2">
          <cell r="B2" t="str">
            <v>姓名</v>
          </cell>
          <cell r="C2" t="str">
            <v>离职月份</v>
          </cell>
        </row>
        <row r="3">
          <cell r="B3" t="str">
            <v>冯志林</v>
          </cell>
          <cell r="C3" t="str">
            <v>1月</v>
          </cell>
        </row>
        <row r="4">
          <cell r="B4" t="str">
            <v>王建丽</v>
          </cell>
          <cell r="C4" t="str">
            <v>1月</v>
          </cell>
        </row>
        <row r="5">
          <cell r="B5" t="str">
            <v>蔡永刚</v>
          </cell>
          <cell r="C5" t="str">
            <v>1月</v>
          </cell>
        </row>
        <row r="6">
          <cell r="B6" t="str">
            <v>韩苏军</v>
          </cell>
          <cell r="C6" t="str">
            <v>1月</v>
          </cell>
        </row>
        <row r="7">
          <cell r="B7" t="str">
            <v>王家伟</v>
          </cell>
          <cell r="C7" t="str">
            <v>1月</v>
          </cell>
        </row>
        <row r="8">
          <cell r="B8" t="str">
            <v>吴英东</v>
          </cell>
          <cell r="C8" t="str">
            <v>1月</v>
          </cell>
        </row>
        <row r="9">
          <cell r="B9" t="str">
            <v>康丽霞</v>
          </cell>
          <cell r="C9" t="str">
            <v>1月</v>
          </cell>
        </row>
        <row r="10">
          <cell r="B10" t="str">
            <v>张梅雪</v>
          </cell>
          <cell r="C10" t="str">
            <v>1月</v>
          </cell>
        </row>
        <row r="11">
          <cell r="B11" t="str">
            <v>孙勇俊</v>
          </cell>
          <cell r="C11" t="str">
            <v>1月</v>
          </cell>
        </row>
        <row r="12">
          <cell r="B12" t="str">
            <v>赵彩霞</v>
          </cell>
          <cell r="C12" t="str">
            <v>1月</v>
          </cell>
        </row>
        <row r="13">
          <cell r="B13" t="str">
            <v>王博文</v>
          </cell>
          <cell r="C13" t="str">
            <v>1月</v>
          </cell>
        </row>
        <row r="14">
          <cell r="B14" t="str">
            <v>王坤柏</v>
          </cell>
          <cell r="C14" t="str">
            <v>1月</v>
          </cell>
        </row>
        <row r="15">
          <cell r="B15" t="str">
            <v>李军</v>
          </cell>
          <cell r="C15" t="str">
            <v>1月</v>
          </cell>
        </row>
        <row r="16">
          <cell r="B16" t="str">
            <v>常小娟</v>
          </cell>
          <cell r="C16" t="str">
            <v>1月</v>
          </cell>
        </row>
        <row r="17">
          <cell r="B17" t="str">
            <v>李林涛</v>
          </cell>
          <cell r="C17" t="str">
            <v>1月</v>
          </cell>
        </row>
        <row r="18">
          <cell r="B18" t="str">
            <v>齐金松</v>
          </cell>
          <cell r="C18" t="str">
            <v>2月</v>
          </cell>
        </row>
        <row r="19">
          <cell r="B19" t="str">
            <v>王腾旺</v>
          </cell>
          <cell r="C19" t="str">
            <v>2月</v>
          </cell>
        </row>
        <row r="20">
          <cell r="B20" t="str">
            <v>张凤武</v>
          </cell>
          <cell r="C20" t="str">
            <v>2月</v>
          </cell>
        </row>
        <row r="21">
          <cell r="B21" t="str">
            <v>韩阔</v>
          </cell>
          <cell r="C21" t="str">
            <v>2月</v>
          </cell>
        </row>
        <row r="22">
          <cell r="B22" t="str">
            <v>李勇</v>
          </cell>
          <cell r="C22" t="str">
            <v>2月</v>
          </cell>
        </row>
        <row r="23">
          <cell r="B23" t="str">
            <v>许龙涛</v>
          </cell>
          <cell r="C23" t="str">
            <v>2月</v>
          </cell>
        </row>
        <row r="24">
          <cell r="B24" t="str">
            <v>张树昆</v>
          </cell>
          <cell r="C24" t="str">
            <v>2月</v>
          </cell>
        </row>
        <row r="25">
          <cell r="B25" t="str">
            <v>郭立娟</v>
          </cell>
          <cell r="C25" t="str">
            <v>2月</v>
          </cell>
        </row>
        <row r="26">
          <cell r="B26" t="str">
            <v>赵洪江</v>
          </cell>
          <cell r="C26" t="str">
            <v>2月</v>
          </cell>
        </row>
        <row r="27">
          <cell r="B27" t="str">
            <v>马肖萌</v>
          </cell>
          <cell r="C27" t="str">
            <v>2月</v>
          </cell>
        </row>
        <row r="28">
          <cell r="B28" t="str">
            <v>邓新田</v>
          </cell>
          <cell r="C28" t="str">
            <v>2月</v>
          </cell>
        </row>
        <row r="29">
          <cell r="B29" t="str">
            <v>陈昱佐</v>
          </cell>
          <cell r="C29" t="str">
            <v>2月</v>
          </cell>
        </row>
        <row r="30">
          <cell r="B30" t="str">
            <v>吕金泽</v>
          </cell>
          <cell r="C30" t="str">
            <v>2月</v>
          </cell>
        </row>
        <row r="31">
          <cell r="B31" t="str">
            <v>许洪振</v>
          </cell>
          <cell r="C31" t="str">
            <v>2月</v>
          </cell>
        </row>
        <row r="32">
          <cell r="B32" t="str">
            <v>何文荣</v>
          </cell>
          <cell r="C32" t="str">
            <v>2月</v>
          </cell>
        </row>
        <row r="33">
          <cell r="B33" t="str">
            <v>陈志刚</v>
          </cell>
          <cell r="C33" t="str">
            <v>2月</v>
          </cell>
        </row>
        <row r="34">
          <cell r="B34" t="str">
            <v>贾世奎</v>
          </cell>
          <cell r="C34" t="str">
            <v>2月</v>
          </cell>
        </row>
        <row r="35">
          <cell r="B35" t="str">
            <v>刘文明</v>
          </cell>
          <cell r="C35" t="str">
            <v>2月</v>
          </cell>
        </row>
        <row r="36">
          <cell r="B36" t="str">
            <v>孔双进</v>
          </cell>
          <cell r="C36" t="str">
            <v>2月</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2">
          <cell r="B2" t="str">
            <v>姓名</v>
          </cell>
        </row>
        <row r="2">
          <cell r="E2" t="str">
            <v>成本中心描述</v>
          </cell>
        </row>
        <row r="3">
          <cell r="B3" t="str">
            <v>刘思含</v>
          </cell>
        </row>
        <row r="3">
          <cell r="E3" t="str">
            <v>综合管理部-人力行政</v>
          </cell>
        </row>
        <row r="4">
          <cell r="B4" t="str">
            <v>程丽宇</v>
          </cell>
        </row>
        <row r="4">
          <cell r="E4" t="str">
            <v>河北座椅研发新产品开发</v>
          </cell>
        </row>
        <row r="5">
          <cell r="B5" t="str">
            <v>陈浩</v>
          </cell>
        </row>
        <row r="5">
          <cell r="E5" t="str">
            <v>河北座椅研发新产品开发</v>
          </cell>
        </row>
        <row r="6">
          <cell r="B6" t="str">
            <v>冯亮亮</v>
          </cell>
        </row>
        <row r="6">
          <cell r="E6" t="str">
            <v>河北金属件管理新产品开发</v>
          </cell>
        </row>
        <row r="7">
          <cell r="B7" t="str">
            <v>翟福芹</v>
          </cell>
        </row>
        <row r="7">
          <cell r="E7" t="str">
            <v>河北座椅研发新产品开发</v>
          </cell>
        </row>
        <row r="8">
          <cell r="B8" t="str">
            <v>范瑶臣</v>
          </cell>
        </row>
        <row r="8">
          <cell r="E8" t="str">
            <v>河北座椅研发新产品开发</v>
          </cell>
        </row>
        <row r="9">
          <cell r="B9" t="str">
            <v>王巨云</v>
          </cell>
        </row>
        <row r="9">
          <cell r="E9" t="str">
            <v>河北座椅研发新产品开发</v>
          </cell>
        </row>
        <row r="10">
          <cell r="B10" t="str">
            <v>李兴宇</v>
          </cell>
        </row>
        <row r="10">
          <cell r="E10" t="str">
            <v>河北金属件管理新产品开发</v>
          </cell>
        </row>
        <row r="11">
          <cell r="B11" t="str">
            <v>刘建群</v>
          </cell>
        </row>
        <row r="11">
          <cell r="E11" t="str">
            <v>模具试制部-模具车间</v>
          </cell>
        </row>
        <row r="12">
          <cell r="B12" t="str">
            <v>王长浩</v>
          </cell>
        </row>
        <row r="12">
          <cell r="E12" t="str">
            <v>模具试制部-模具车间</v>
          </cell>
        </row>
        <row r="13">
          <cell r="B13" t="str">
            <v>王旗</v>
          </cell>
        </row>
        <row r="13">
          <cell r="E13" t="str">
            <v>模具试制部-模具车间</v>
          </cell>
        </row>
        <row r="14">
          <cell r="B14" t="str">
            <v>张建江</v>
          </cell>
        </row>
        <row r="14">
          <cell r="E14" t="str">
            <v>模具试制部-模具车间</v>
          </cell>
        </row>
        <row r="15">
          <cell r="B15" t="str">
            <v>邓春博</v>
          </cell>
        </row>
        <row r="15">
          <cell r="E15" t="str">
            <v>模具试制部-模具车间</v>
          </cell>
        </row>
        <row r="16">
          <cell r="B16" t="str">
            <v>商木刚</v>
          </cell>
        </row>
        <row r="16">
          <cell r="E16" t="str">
            <v>模具试制部-试制车间</v>
          </cell>
        </row>
        <row r="17">
          <cell r="B17" t="str">
            <v>商鹏雨</v>
          </cell>
        </row>
        <row r="17">
          <cell r="E17" t="str">
            <v>模具试制部-试制车间</v>
          </cell>
        </row>
        <row r="18">
          <cell r="B18" t="str">
            <v>赵学超</v>
          </cell>
        </row>
        <row r="18">
          <cell r="E18" t="str">
            <v>模具试制部-试制车间</v>
          </cell>
        </row>
        <row r="19">
          <cell r="B19" t="str">
            <v>刘新杰</v>
          </cell>
        </row>
        <row r="19">
          <cell r="E19" t="str">
            <v>综合管理部-人力行政</v>
          </cell>
        </row>
        <row r="20">
          <cell r="B20" t="str">
            <v>蔺元元</v>
          </cell>
        </row>
        <row r="20">
          <cell r="E20" t="str">
            <v>综合管理部-人力行政</v>
          </cell>
        </row>
        <row r="21">
          <cell r="B21" t="str">
            <v>赵金旺</v>
          </cell>
        </row>
        <row r="21">
          <cell r="E21" t="str">
            <v>综合管理部-人力行政</v>
          </cell>
        </row>
        <row r="22">
          <cell r="B22" t="str">
            <v>宋清镇</v>
          </cell>
        </row>
        <row r="22">
          <cell r="E22" t="str">
            <v>综合管理部-人力行政</v>
          </cell>
        </row>
        <row r="23">
          <cell r="B23" t="str">
            <v>刘士明</v>
          </cell>
        </row>
        <row r="23">
          <cell r="E23" t="str">
            <v>综合管理部-食堂宿舍</v>
          </cell>
        </row>
        <row r="24">
          <cell r="B24" t="str">
            <v>吴燕霞</v>
          </cell>
        </row>
        <row r="24">
          <cell r="E24" t="str">
            <v>综合管理部-人力行政</v>
          </cell>
        </row>
        <row r="25">
          <cell r="B25" t="str">
            <v>杨亚琼</v>
          </cell>
        </row>
        <row r="25">
          <cell r="E25" t="str">
            <v>综合管理部-食堂宿舍</v>
          </cell>
        </row>
        <row r="26">
          <cell r="B26" t="str">
            <v>房珍珍</v>
          </cell>
        </row>
        <row r="26">
          <cell r="E26" t="str">
            <v>河北金属件管理新产品开发</v>
          </cell>
        </row>
        <row r="27">
          <cell r="B27" t="str">
            <v>刘增莲</v>
          </cell>
        </row>
        <row r="27">
          <cell r="E27" t="str">
            <v>河北金属件运营生管</v>
          </cell>
        </row>
        <row r="28">
          <cell r="B28" t="str">
            <v>李鹏</v>
          </cell>
        </row>
        <row r="28">
          <cell r="E28" t="str">
            <v>河北座椅研发新产品开发</v>
          </cell>
        </row>
        <row r="29">
          <cell r="B29" t="str">
            <v>吴如霞</v>
          </cell>
        </row>
        <row r="29">
          <cell r="E29" t="str">
            <v>财务管理部</v>
          </cell>
        </row>
        <row r="30">
          <cell r="B30" t="str">
            <v>张如燕</v>
          </cell>
        </row>
        <row r="30">
          <cell r="E30" t="str">
            <v>财务管理部</v>
          </cell>
        </row>
        <row r="31">
          <cell r="B31" t="str">
            <v>张亚婷</v>
          </cell>
        </row>
        <row r="31">
          <cell r="E31" t="str">
            <v>财务管理部</v>
          </cell>
        </row>
        <row r="32">
          <cell r="B32" t="str">
            <v>张佳怡</v>
          </cell>
        </row>
        <row r="32">
          <cell r="E32" t="str">
            <v>财务管理部</v>
          </cell>
        </row>
        <row r="33">
          <cell r="B33" t="str">
            <v>王凤荣</v>
          </cell>
        </row>
        <row r="33">
          <cell r="E33" t="str">
            <v>财务管理部</v>
          </cell>
        </row>
        <row r="34">
          <cell r="B34" t="str">
            <v>刘清馨</v>
          </cell>
        </row>
        <row r="34">
          <cell r="E34" t="str">
            <v>河北座椅研发新产品开发</v>
          </cell>
        </row>
        <row r="35">
          <cell r="B35" t="str">
            <v>赵志强</v>
          </cell>
        </row>
        <row r="35">
          <cell r="E35" t="str">
            <v>河北座椅销售其他市场</v>
          </cell>
        </row>
        <row r="36">
          <cell r="B36" t="str">
            <v>刘元元</v>
          </cell>
        </row>
        <row r="36">
          <cell r="E36" t="str">
            <v>河北金属件管理新产品开发</v>
          </cell>
        </row>
        <row r="37">
          <cell r="B37" t="str">
            <v>刘强</v>
          </cell>
        </row>
        <row r="37">
          <cell r="E37" t="str">
            <v>河北座椅运营质量</v>
          </cell>
        </row>
        <row r="38">
          <cell r="B38" t="str">
            <v>赵玉臣</v>
          </cell>
        </row>
        <row r="38">
          <cell r="E38" t="str">
            <v>河北金属件管理新产品开发</v>
          </cell>
        </row>
        <row r="39">
          <cell r="B39" t="str">
            <v>赵广超</v>
          </cell>
        </row>
        <row r="39">
          <cell r="E39" t="str">
            <v>河北座椅研发新产品开发</v>
          </cell>
        </row>
        <row r="40">
          <cell r="B40" t="str">
            <v>韩丙村</v>
          </cell>
        </row>
        <row r="40">
          <cell r="E40" t="str">
            <v>河北金属件管理物业管理</v>
          </cell>
        </row>
        <row r="41">
          <cell r="B41" t="str">
            <v>刘建轮</v>
          </cell>
        </row>
        <row r="41">
          <cell r="E41" t="str">
            <v>河北金属件管理新产品开发</v>
          </cell>
        </row>
        <row r="42">
          <cell r="B42" t="str">
            <v>张庆雨</v>
          </cell>
        </row>
        <row r="42">
          <cell r="E42" t="str">
            <v>河北金属件生产电泳车间</v>
          </cell>
        </row>
        <row r="43">
          <cell r="B43" t="str">
            <v>张泽</v>
          </cell>
        </row>
        <row r="43">
          <cell r="E43" t="str">
            <v>河北金属件生产冲压车间</v>
          </cell>
        </row>
        <row r="44">
          <cell r="B44" t="str">
            <v>田增军</v>
          </cell>
        </row>
        <row r="44">
          <cell r="E44" t="str">
            <v>河北后视镜生产注塑车间</v>
          </cell>
        </row>
        <row r="45">
          <cell r="B45" t="str">
            <v>闫建波</v>
          </cell>
        </row>
        <row r="45">
          <cell r="E45" t="str">
            <v>河北金属件生产焊接车间</v>
          </cell>
        </row>
        <row r="46">
          <cell r="B46" t="str">
            <v>张长江</v>
          </cell>
        </row>
        <row r="46">
          <cell r="E46" t="str">
            <v>河北金属件生产焊接车间</v>
          </cell>
        </row>
        <row r="47">
          <cell r="B47" t="str">
            <v>董岗生</v>
          </cell>
        </row>
        <row r="47">
          <cell r="E47" t="str">
            <v>物业管理部</v>
          </cell>
        </row>
        <row r="48">
          <cell r="B48" t="str">
            <v>刘阔阔</v>
          </cell>
        </row>
        <row r="48">
          <cell r="E48" t="str">
            <v>河北金属件管理物业管理</v>
          </cell>
        </row>
        <row r="49">
          <cell r="B49" t="str">
            <v>高胜利</v>
          </cell>
        </row>
        <row r="49">
          <cell r="E49" t="str">
            <v>河北座椅销售其他市场</v>
          </cell>
        </row>
        <row r="50">
          <cell r="B50" t="str">
            <v>耿会峰</v>
          </cell>
        </row>
        <row r="50">
          <cell r="E50" t="str">
            <v>河北座椅生产发泡车间</v>
          </cell>
        </row>
        <row r="51">
          <cell r="B51" t="str">
            <v>孔德佳</v>
          </cell>
        </row>
        <row r="51">
          <cell r="E51" t="str">
            <v>河北座椅销售其他市场</v>
          </cell>
        </row>
        <row r="52">
          <cell r="B52" t="str">
            <v>李洪秀</v>
          </cell>
        </row>
        <row r="52">
          <cell r="E52" t="str">
            <v>河北座椅运营生管</v>
          </cell>
        </row>
        <row r="53">
          <cell r="B53" t="str">
            <v>孙兴旺</v>
          </cell>
        </row>
        <row r="53">
          <cell r="E53" t="str">
            <v>河北后视镜销售其他市场</v>
          </cell>
        </row>
        <row r="54">
          <cell r="B54" t="str">
            <v>滕奉伟</v>
          </cell>
        </row>
        <row r="54">
          <cell r="E54" t="str">
            <v>河北金属件管理新产品开发</v>
          </cell>
        </row>
        <row r="55">
          <cell r="B55" t="str">
            <v>滕敬涛</v>
          </cell>
        </row>
        <row r="55">
          <cell r="E55" t="str">
            <v>综合管理部-人力行政</v>
          </cell>
        </row>
        <row r="56">
          <cell r="B56" t="str">
            <v>吴宝新</v>
          </cell>
        </row>
        <row r="56">
          <cell r="E56" t="str">
            <v>河北金属件运营生管</v>
          </cell>
        </row>
        <row r="57">
          <cell r="B57" t="str">
            <v>于全生</v>
          </cell>
        </row>
        <row r="57">
          <cell r="E57" t="str">
            <v>河北座椅销售其他市场</v>
          </cell>
        </row>
        <row r="58">
          <cell r="B58" t="str">
            <v>云荣娟</v>
          </cell>
        </row>
        <row r="58">
          <cell r="E58" t="str">
            <v>河北座椅运营生管</v>
          </cell>
        </row>
        <row r="59">
          <cell r="B59" t="str">
            <v>张文昌</v>
          </cell>
        </row>
        <row r="59">
          <cell r="E59" t="str">
            <v>河北座椅销售其他市场</v>
          </cell>
        </row>
        <row r="60">
          <cell r="B60" t="str">
            <v>赵静</v>
          </cell>
        </row>
        <row r="60">
          <cell r="E60" t="str">
            <v>河北座椅销售其他市场</v>
          </cell>
        </row>
        <row r="61">
          <cell r="B61" t="str">
            <v>刘梅娟</v>
          </cell>
        </row>
        <row r="61">
          <cell r="E61" t="str">
            <v>河北金属销售其他市场</v>
          </cell>
        </row>
        <row r="62">
          <cell r="B62" t="str">
            <v>张东</v>
          </cell>
        </row>
        <row r="62">
          <cell r="E62" t="str">
            <v>河北座椅销售其他市场</v>
          </cell>
        </row>
        <row r="63">
          <cell r="B63" t="str">
            <v>马亚青</v>
          </cell>
        </row>
        <row r="63">
          <cell r="E63" t="str">
            <v>河北金属件运营生管</v>
          </cell>
        </row>
        <row r="64">
          <cell r="B64" t="str">
            <v>王桂欣</v>
          </cell>
        </row>
        <row r="64">
          <cell r="E64" t="str">
            <v>河北座椅运营生管</v>
          </cell>
        </row>
        <row r="65">
          <cell r="B65" t="str">
            <v>王震</v>
          </cell>
        </row>
        <row r="65">
          <cell r="E65" t="str">
            <v>河北座椅运营生管</v>
          </cell>
        </row>
        <row r="66">
          <cell r="B66" t="str">
            <v>张峰</v>
          </cell>
        </row>
        <row r="66">
          <cell r="E66" t="str">
            <v>河北座椅运营生管</v>
          </cell>
        </row>
        <row r="67">
          <cell r="B67" t="str">
            <v>张林旺</v>
          </cell>
        </row>
        <row r="67">
          <cell r="E67" t="str">
            <v>河北座椅生产座椅组装车间</v>
          </cell>
        </row>
        <row r="68">
          <cell r="B68" t="str">
            <v>米芝霖</v>
          </cell>
        </row>
        <row r="68">
          <cell r="E68" t="str">
            <v>河北座椅研发新产品开发</v>
          </cell>
        </row>
        <row r="69">
          <cell r="B69" t="str">
            <v>闻龙福</v>
          </cell>
        </row>
        <row r="69">
          <cell r="E69" t="str">
            <v>河北后视镜销售其他市场</v>
          </cell>
        </row>
        <row r="70">
          <cell r="B70" t="str">
            <v>杨慧娟</v>
          </cell>
        </row>
        <row r="70">
          <cell r="E70" t="str">
            <v>河北金属件运营生管</v>
          </cell>
        </row>
        <row r="71">
          <cell r="B71" t="str">
            <v>付智辉</v>
          </cell>
        </row>
        <row r="71">
          <cell r="E71" t="str">
            <v>河北金属件运营生管</v>
          </cell>
        </row>
        <row r="72">
          <cell r="B72" t="str">
            <v>赵秋杰</v>
          </cell>
        </row>
        <row r="72">
          <cell r="E72" t="str">
            <v>河北金属件生产骨架组装车间</v>
          </cell>
        </row>
        <row r="73">
          <cell r="B73" t="str">
            <v>刘振娜</v>
          </cell>
        </row>
        <row r="73">
          <cell r="E73" t="str">
            <v>河北金属件运营生管</v>
          </cell>
        </row>
        <row r="74">
          <cell r="B74" t="str">
            <v>高福亮</v>
          </cell>
        </row>
        <row r="74">
          <cell r="E74" t="str">
            <v>河北金属销售其他市场</v>
          </cell>
        </row>
        <row r="75">
          <cell r="B75" t="str">
            <v>于来明</v>
          </cell>
        </row>
        <row r="75">
          <cell r="E75" t="str">
            <v>河北座椅销售其他市场</v>
          </cell>
        </row>
        <row r="76">
          <cell r="B76" t="str">
            <v>姬胜阳</v>
          </cell>
        </row>
        <row r="76">
          <cell r="E76" t="str">
            <v>河北金属件管理新产品开发</v>
          </cell>
        </row>
        <row r="77">
          <cell r="B77" t="str">
            <v>田晓胜</v>
          </cell>
        </row>
        <row r="77">
          <cell r="E77" t="str">
            <v>河北金属件生产焊接车间</v>
          </cell>
        </row>
        <row r="78">
          <cell r="B78" t="str">
            <v>司艳策</v>
          </cell>
        </row>
        <row r="78">
          <cell r="E78" t="str">
            <v>河北金属件管理新产品开发</v>
          </cell>
        </row>
        <row r="79">
          <cell r="B79" t="str">
            <v>陈自铅</v>
          </cell>
        </row>
        <row r="79">
          <cell r="E79" t="str">
            <v>河北金属件管理新产品开发</v>
          </cell>
        </row>
        <row r="80">
          <cell r="B80" t="str">
            <v>刘祥成</v>
          </cell>
        </row>
        <row r="80">
          <cell r="E80" t="str">
            <v>河北金属件管理新产品开发</v>
          </cell>
        </row>
        <row r="81">
          <cell r="B81" t="str">
            <v>陈伟</v>
          </cell>
        </row>
        <row r="81">
          <cell r="E81" t="str">
            <v>河北座椅研发新产品开发</v>
          </cell>
        </row>
        <row r="82">
          <cell r="B82" t="str">
            <v>翟凤娟</v>
          </cell>
        </row>
        <row r="82">
          <cell r="E82" t="str">
            <v>河北座椅研发新产品开发</v>
          </cell>
        </row>
        <row r="83">
          <cell r="B83" t="str">
            <v>孙刚</v>
          </cell>
        </row>
        <row r="83">
          <cell r="E83" t="str">
            <v>河北座椅运营生管</v>
          </cell>
        </row>
        <row r="84">
          <cell r="B84" t="str">
            <v>崔永文</v>
          </cell>
        </row>
        <row r="84">
          <cell r="E84" t="str">
            <v>河北金属件生产冲压车间</v>
          </cell>
        </row>
        <row r="85">
          <cell r="B85" t="str">
            <v>董凤海</v>
          </cell>
        </row>
        <row r="85">
          <cell r="E85" t="str">
            <v>河北金属件生产冲压车间</v>
          </cell>
        </row>
        <row r="86">
          <cell r="B86" t="str">
            <v>范淑菁</v>
          </cell>
        </row>
        <row r="86">
          <cell r="E86" t="str">
            <v>河北金属件生产冲压车间</v>
          </cell>
        </row>
        <row r="87">
          <cell r="B87" t="str">
            <v>梁国敏</v>
          </cell>
        </row>
        <row r="87">
          <cell r="E87" t="str">
            <v>河北金属件生产弯管车间</v>
          </cell>
        </row>
        <row r="88">
          <cell r="B88" t="str">
            <v>王滨</v>
          </cell>
        </row>
        <row r="88">
          <cell r="E88" t="str">
            <v>河北金属件生产冲压车间</v>
          </cell>
        </row>
        <row r="89">
          <cell r="B89" t="str">
            <v>王祥</v>
          </cell>
        </row>
        <row r="89">
          <cell r="E89" t="str">
            <v>河北金属件生产弯管车间</v>
          </cell>
        </row>
        <row r="90">
          <cell r="B90" t="str">
            <v>于代弟</v>
          </cell>
        </row>
        <row r="90">
          <cell r="E90" t="str">
            <v>河北金属件生产冲压车间</v>
          </cell>
        </row>
        <row r="91">
          <cell r="B91" t="str">
            <v>于正军</v>
          </cell>
        </row>
        <row r="91">
          <cell r="E91" t="str">
            <v>河北金属件生产弯管车间</v>
          </cell>
        </row>
        <row r="92">
          <cell r="B92" t="str">
            <v>赵卫</v>
          </cell>
        </row>
        <row r="92">
          <cell r="E92" t="str">
            <v>河北金属件生产弯管车间</v>
          </cell>
        </row>
        <row r="93">
          <cell r="B93" t="str">
            <v>辛景政</v>
          </cell>
        </row>
        <row r="93">
          <cell r="E93" t="str">
            <v>河北金属件生产冲压车间</v>
          </cell>
        </row>
        <row r="94">
          <cell r="B94" t="str">
            <v>邓冬冬</v>
          </cell>
        </row>
        <row r="94">
          <cell r="E94" t="str">
            <v>河北金属件生产焊接车间</v>
          </cell>
        </row>
        <row r="95">
          <cell r="B95" t="str">
            <v>范丙星</v>
          </cell>
        </row>
        <row r="95">
          <cell r="E95" t="str">
            <v>河北金属件生产弯管车间</v>
          </cell>
        </row>
        <row r="96">
          <cell r="B96" t="str">
            <v>胡海明</v>
          </cell>
        </row>
        <row r="96">
          <cell r="E96" t="str">
            <v>河北金属件生产焊接车间</v>
          </cell>
        </row>
        <row r="97">
          <cell r="B97" t="str">
            <v>胡建谱</v>
          </cell>
        </row>
        <row r="97">
          <cell r="E97" t="str">
            <v>河北金属件生产焊接车间</v>
          </cell>
        </row>
        <row r="98">
          <cell r="B98" t="str">
            <v>胡庆生</v>
          </cell>
        </row>
        <row r="98">
          <cell r="E98" t="str">
            <v>河北金属件生产焊接车间</v>
          </cell>
        </row>
        <row r="99">
          <cell r="B99" t="str">
            <v>阚兵兵</v>
          </cell>
        </row>
        <row r="99">
          <cell r="E99" t="str">
            <v>河北金属件生产焊接车间</v>
          </cell>
        </row>
        <row r="100">
          <cell r="B100" t="str">
            <v>李宾</v>
          </cell>
        </row>
        <row r="100">
          <cell r="E100" t="str">
            <v>河北金属件生产焊接车间</v>
          </cell>
        </row>
        <row r="101">
          <cell r="B101" t="str">
            <v>刘金良</v>
          </cell>
        </row>
        <row r="101">
          <cell r="E101" t="str">
            <v>河北金属件生产焊接车间</v>
          </cell>
        </row>
        <row r="102">
          <cell r="B102" t="str">
            <v>刘如成</v>
          </cell>
        </row>
        <row r="102">
          <cell r="E102" t="str">
            <v>河北金属件生产焊接车间</v>
          </cell>
        </row>
        <row r="103">
          <cell r="B103" t="str">
            <v>孟新</v>
          </cell>
        </row>
        <row r="103">
          <cell r="E103" t="str">
            <v>河北金属件生产焊接车间</v>
          </cell>
        </row>
        <row r="104">
          <cell r="B104" t="str">
            <v>商松坡</v>
          </cell>
        </row>
        <row r="104">
          <cell r="E104" t="str">
            <v>河北金属件生产焊接车间</v>
          </cell>
        </row>
        <row r="105">
          <cell r="B105" t="str">
            <v>孙广林</v>
          </cell>
        </row>
        <row r="105">
          <cell r="E105" t="str">
            <v>河北金属件生产焊接车间</v>
          </cell>
        </row>
        <row r="106">
          <cell r="B106" t="str">
            <v>孙国峰</v>
          </cell>
        </row>
        <row r="106">
          <cell r="E106" t="str">
            <v>河北金属件生产焊接车间</v>
          </cell>
        </row>
        <row r="107">
          <cell r="B107" t="str">
            <v>孙金海</v>
          </cell>
        </row>
        <row r="107">
          <cell r="E107" t="str">
            <v>河北金属件生产焊接车间</v>
          </cell>
        </row>
        <row r="108">
          <cell r="B108" t="str">
            <v>王红梅</v>
          </cell>
        </row>
        <row r="108">
          <cell r="E108" t="str">
            <v>河北金属件生产焊接车间</v>
          </cell>
        </row>
        <row r="109">
          <cell r="B109" t="str">
            <v>王忠</v>
          </cell>
        </row>
        <row r="109">
          <cell r="E109" t="str">
            <v>河北金属件生产焊接车间</v>
          </cell>
        </row>
        <row r="110">
          <cell r="B110" t="str">
            <v>吴红红</v>
          </cell>
        </row>
        <row r="110">
          <cell r="E110" t="str">
            <v>河北金属件生产焊接车间</v>
          </cell>
        </row>
        <row r="111">
          <cell r="B111" t="str">
            <v>吴晓萌</v>
          </cell>
        </row>
        <row r="111">
          <cell r="E111" t="str">
            <v>河北金属件生产焊接车间</v>
          </cell>
        </row>
        <row r="112">
          <cell r="B112" t="str">
            <v>杨树国</v>
          </cell>
        </row>
        <row r="112">
          <cell r="E112" t="str">
            <v>河北金属件生产焊接车间</v>
          </cell>
        </row>
        <row r="113">
          <cell r="B113" t="str">
            <v>杨兴乐</v>
          </cell>
        </row>
        <row r="113">
          <cell r="E113" t="str">
            <v>河北金属件生产焊接车间</v>
          </cell>
        </row>
        <row r="114">
          <cell r="B114" t="str">
            <v>杨学涛</v>
          </cell>
        </row>
        <row r="114">
          <cell r="E114" t="str">
            <v>河北金属件生产焊接车间</v>
          </cell>
        </row>
        <row r="115">
          <cell r="B115" t="str">
            <v>张世玉</v>
          </cell>
        </row>
        <row r="115">
          <cell r="E115" t="str">
            <v>河北金属件生产焊接车间</v>
          </cell>
        </row>
        <row r="116">
          <cell r="B116" t="str">
            <v>赵亚帅</v>
          </cell>
        </row>
        <row r="116">
          <cell r="E116" t="str">
            <v>河北金属件生产焊接车间</v>
          </cell>
        </row>
        <row r="117">
          <cell r="B117" t="str">
            <v>赵英才</v>
          </cell>
        </row>
        <row r="117">
          <cell r="E117" t="str">
            <v>河北金属件生产焊接车间</v>
          </cell>
        </row>
        <row r="118">
          <cell r="B118" t="str">
            <v>朱洪来</v>
          </cell>
        </row>
        <row r="118">
          <cell r="E118" t="str">
            <v>河北金属件生产焊接车间</v>
          </cell>
        </row>
        <row r="119">
          <cell r="B119" t="str">
            <v>王万新</v>
          </cell>
        </row>
        <row r="119">
          <cell r="E119" t="str">
            <v>河北金属件生产焊接车间</v>
          </cell>
        </row>
        <row r="120">
          <cell r="B120" t="str">
            <v>宁文凯</v>
          </cell>
        </row>
        <row r="120">
          <cell r="E120" t="str">
            <v>河北金属件生产焊接车间</v>
          </cell>
        </row>
        <row r="121">
          <cell r="B121" t="str">
            <v>荆文彬</v>
          </cell>
        </row>
        <row r="121">
          <cell r="E121" t="str">
            <v>河北金属件生产焊接车间</v>
          </cell>
        </row>
        <row r="122">
          <cell r="B122" t="str">
            <v>宋忠奎</v>
          </cell>
        </row>
        <row r="122">
          <cell r="E122" t="str">
            <v>河北金属件生产焊接车间</v>
          </cell>
        </row>
        <row r="123">
          <cell r="B123" t="str">
            <v>韩桂栋</v>
          </cell>
        </row>
        <row r="123">
          <cell r="E123" t="str">
            <v>河北金属件生产焊接车间</v>
          </cell>
        </row>
        <row r="124">
          <cell r="B124" t="str">
            <v>刘金岗</v>
          </cell>
        </row>
        <row r="124">
          <cell r="E124" t="str">
            <v>河北金属件生产焊接车间</v>
          </cell>
        </row>
        <row r="125">
          <cell r="B125" t="str">
            <v>陈月涛</v>
          </cell>
        </row>
        <row r="125">
          <cell r="E125" t="str">
            <v>河北金属件生产弯管车间</v>
          </cell>
        </row>
        <row r="126">
          <cell r="B126" t="str">
            <v>孙华山</v>
          </cell>
        </row>
        <row r="126">
          <cell r="E126" t="str">
            <v>河北金属件生产焊接车间</v>
          </cell>
        </row>
        <row r="127">
          <cell r="B127" t="str">
            <v>张宝龙</v>
          </cell>
        </row>
        <row r="127">
          <cell r="E127" t="str">
            <v>模具试制部-试制车间</v>
          </cell>
        </row>
        <row r="128">
          <cell r="B128" t="str">
            <v>刘双双</v>
          </cell>
        </row>
        <row r="128">
          <cell r="E128" t="str">
            <v>河北金属件生产焊接车间</v>
          </cell>
        </row>
        <row r="129">
          <cell r="B129" t="str">
            <v>高山</v>
          </cell>
        </row>
        <row r="129">
          <cell r="E129" t="str">
            <v>河北金属件生产冲压车间</v>
          </cell>
        </row>
        <row r="130">
          <cell r="B130" t="str">
            <v>崔新玲</v>
          </cell>
        </row>
        <row r="130">
          <cell r="E130" t="str">
            <v>河北金属件生产焊接车间</v>
          </cell>
        </row>
        <row r="131">
          <cell r="B131" t="str">
            <v>邓雪</v>
          </cell>
        </row>
        <row r="131">
          <cell r="E131" t="str">
            <v>河北金属件生产冲压车间</v>
          </cell>
        </row>
        <row r="132">
          <cell r="B132" t="str">
            <v>李艳平</v>
          </cell>
        </row>
        <row r="132">
          <cell r="E132" t="str">
            <v>河北金属件生产骨架组装车间</v>
          </cell>
        </row>
        <row r="133">
          <cell r="B133" t="str">
            <v>刘二精</v>
          </cell>
        </row>
        <row r="133">
          <cell r="E133" t="str">
            <v>河北金属件生产骨架组装车间</v>
          </cell>
        </row>
        <row r="134">
          <cell r="B134" t="str">
            <v>刘杨</v>
          </cell>
        </row>
        <row r="134">
          <cell r="E134" t="str">
            <v>河北金属件生产骨架组装车间</v>
          </cell>
        </row>
        <row r="135">
          <cell r="B135" t="str">
            <v>王国防</v>
          </cell>
        </row>
        <row r="135">
          <cell r="E135" t="str">
            <v>河北金属件生产骨架组装车间</v>
          </cell>
        </row>
        <row r="136">
          <cell r="B136" t="str">
            <v>王庆骥</v>
          </cell>
        </row>
        <row r="136">
          <cell r="E136" t="str">
            <v>河北金属件生产H6组装车间</v>
          </cell>
        </row>
        <row r="137">
          <cell r="B137" t="str">
            <v>杨艳</v>
          </cell>
        </row>
        <row r="137">
          <cell r="E137" t="str">
            <v>河北金属件生产骨架组装车间</v>
          </cell>
        </row>
        <row r="138">
          <cell r="B138" t="str">
            <v>姚梅芳</v>
          </cell>
        </row>
        <row r="138">
          <cell r="E138" t="str">
            <v>河北金属件生产骨架组装车间</v>
          </cell>
        </row>
        <row r="139">
          <cell r="B139" t="str">
            <v>张广涛</v>
          </cell>
        </row>
        <row r="139">
          <cell r="E139" t="str">
            <v>河北金属件生产骨架组装车间</v>
          </cell>
        </row>
        <row r="140">
          <cell r="B140" t="str">
            <v>宗方明</v>
          </cell>
        </row>
        <row r="140">
          <cell r="E140" t="str">
            <v>河北金属件生产骨架组装车间</v>
          </cell>
        </row>
        <row r="141">
          <cell r="B141" t="str">
            <v>白义凯</v>
          </cell>
        </row>
        <row r="141">
          <cell r="E141" t="str">
            <v>河北金属件生产骨架组装车间</v>
          </cell>
        </row>
        <row r="142">
          <cell r="B142" t="str">
            <v>孟洪臣</v>
          </cell>
        </row>
        <row r="142">
          <cell r="E142" t="str">
            <v>河北金属件生产骨架组装车间</v>
          </cell>
        </row>
        <row r="143">
          <cell r="B143" t="str">
            <v>从恩健</v>
          </cell>
        </row>
        <row r="143">
          <cell r="E143" t="str">
            <v>河北金属件生产电泳车间</v>
          </cell>
        </row>
        <row r="144">
          <cell r="B144" t="str">
            <v>闻龙超</v>
          </cell>
        </row>
        <row r="144">
          <cell r="E144" t="str">
            <v>河北金属件生产骨架组装车间</v>
          </cell>
        </row>
        <row r="145">
          <cell r="B145" t="str">
            <v>窦桂英</v>
          </cell>
        </row>
        <row r="145">
          <cell r="E145" t="str">
            <v>河北金属件生产电泳车间</v>
          </cell>
        </row>
        <row r="146">
          <cell r="B146" t="str">
            <v>刘宝洪</v>
          </cell>
        </row>
        <row r="146">
          <cell r="E146" t="str">
            <v>河北金属件生产电泳车间</v>
          </cell>
        </row>
        <row r="147">
          <cell r="B147" t="str">
            <v>王云婧</v>
          </cell>
        </row>
        <row r="147">
          <cell r="E147" t="str">
            <v>河北金属件生产电泳车间</v>
          </cell>
        </row>
        <row r="148">
          <cell r="B148" t="str">
            <v>张秀荣</v>
          </cell>
        </row>
        <row r="148">
          <cell r="E148" t="str">
            <v>河北金属件生产电泳车间</v>
          </cell>
        </row>
        <row r="149">
          <cell r="B149" t="str">
            <v>刘迎涛</v>
          </cell>
        </row>
        <row r="149">
          <cell r="E149" t="str">
            <v>河北座椅生产发泡车间</v>
          </cell>
        </row>
        <row r="150">
          <cell r="B150" t="str">
            <v>唐崇涛</v>
          </cell>
        </row>
        <row r="150">
          <cell r="E150" t="str">
            <v>河北座椅生产发泡车间</v>
          </cell>
        </row>
        <row r="151">
          <cell r="B151" t="str">
            <v>于红艳</v>
          </cell>
        </row>
        <row r="151">
          <cell r="E151" t="str">
            <v>河北座椅生产发泡车间</v>
          </cell>
        </row>
        <row r="152">
          <cell r="B152" t="str">
            <v>张云峰</v>
          </cell>
        </row>
        <row r="152">
          <cell r="E152" t="str">
            <v>河北座椅生产发泡车间</v>
          </cell>
        </row>
        <row r="153">
          <cell r="B153" t="str">
            <v>于俊焕</v>
          </cell>
        </row>
        <row r="153">
          <cell r="E153" t="str">
            <v>河北座椅生产发泡车间</v>
          </cell>
        </row>
        <row r="154">
          <cell r="B154" t="str">
            <v>邓琳娜</v>
          </cell>
        </row>
        <row r="154">
          <cell r="E154" t="str">
            <v>河北座椅生产缝纫车间</v>
          </cell>
        </row>
        <row r="155">
          <cell r="B155" t="str">
            <v>李香慧</v>
          </cell>
        </row>
        <row r="155">
          <cell r="E155" t="str">
            <v>河北座椅生产缝纫车间</v>
          </cell>
        </row>
        <row r="156">
          <cell r="B156" t="str">
            <v>马立荣</v>
          </cell>
        </row>
        <row r="156">
          <cell r="E156" t="str">
            <v>河北座椅生产缝纫车间</v>
          </cell>
        </row>
        <row r="157">
          <cell r="B157" t="str">
            <v>孙文芳</v>
          </cell>
        </row>
        <row r="157">
          <cell r="E157" t="str">
            <v>河北座椅生产缝纫车间</v>
          </cell>
        </row>
        <row r="158">
          <cell r="B158" t="str">
            <v>孙晓明</v>
          </cell>
        </row>
        <row r="158">
          <cell r="E158" t="str">
            <v>河北座椅生产缝纫车间</v>
          </cell>
        </row>
        <row r="159">
          <cell r="B159" t="str">
            <v>孙秀辉</v>
          </cell>
        </row>
        <row r="159">
          <cell r="E159" t="str">
            <v>河北座椅生产缝纫车间</v>
          </cell>
        </row>
        <row r="160">
          <cell r="B160" t="str">
            <v>孙艳辉</v>
          </cell>
        </row>
        <row r="160">
          <cell r="E160" t="str">
            <v>河北座椅生产缝纫车间</v>
          </cell>
        </row>
        <row r="161">
          <cell r="B161" t="str">
            <v>田飞飞</v>
          </cell>
        </row>
        <row r="161">
          <cell r="E161" t="str">
            <v>河北座椅生产缝纫车间</v>
          </cell>
        </row>
        <row r="162">
          <cell r="B162" t="str">
            <v>田淑霞</v>
          </cell>
        </row>
        <row r="162">
          <cell r="E162" t="str">
            <v>河北座椅生产缝纫车间</v>
          </cell>
        </row>
        <row r="163">
          <cell r="B163" t="str">
            <v>王河敏</v>
          </cell>
        </row>
        <row r="163">
          <cell r="E163" t="str">
            <v>河北座椅生产缝纫车间</v>
          </cell>
        </row>
        <row r="164">
          <cell r="B164" t="str">
            <v>王文英</v>
          </cell>
        </row>
        <row r="164">
          <cell r="E164" t="str">
            <v>河北座椅生产缝纫车间</v>
          </cell>
        </row>
        <row r="165">
          <cell r="B165" t="str">
            <v>王萱斓</v>
          </cell>
        </row>
        <row r="165">
          <cell r="E165" t="str">
            <v>河北座椅生产缝纫车间</v>
          </cell>
        </row>
        <row r="166">
          <cell r="B166" t="str">
            <v>徐凤瑞</v>
          </cell>
        </row>
        <row r="166">
          <cell r="E166" t="str">
            <v>河北座椅生产缝纫车间</v>
          </cell>
        </row>
        <row r="167">
          <cell r="B167" t="str">
            <v>张风瑞</v>
          </cell>
        </row>
        <row r="167">
          <cell r="E167" t="str">
            <v>河北座椅生产缝纫车间</v>
          </cell>
        </row>
        <row r="168">
          <cell r="B168" t="str">
            <v>张俊苓</v>
          </cell>
        </row>
        <row r="168">
          <cell r="E168" t="str">
            <v>河北座椅生产H6组装车间</v>
          </cell>
        </row>
        <row r="169">
          <cell r="B169" t="str">
            <v>张娜娜</v>
          </cell>
        </row>
        <row r="169">
          <cell r="E169" t="str">
            <v>河北座椅生产缝纫车间</v>
          </cell>
        </row>
        <row r="170">
          <cell r="B170" t="str">
            <v>郭庆茹</v>
          </cell>
        </row>
        <row r="170">
          <cell r="E170" t="str">
            <v>河北座椅生产缝纫车间</v>
          </cell>
        </row>
        <row r="171">
          <cell r="B171" t="str">
            <v>李敏</v>
          </cell>
        </row>
        <row r="171">
          <cell r="E171" t="str">
            <v>河北座椅生产缝纫车间</v>
          </cell>
        </row>
        <row r="172">
          <cell r="B172" t="str">
            <v>胡中岭</v>
          </cell>
        </row>
        <row r="172">
          <cell r="E172" t="str">
            <v>河北座椅生产缝纫车间</v>
          </cell>
        </row>
        <row r="173">
          <cell r="B173" t="str">
            <v>李泽元</v>
          </cell>
        </row>
        <row r="173">
          <cell r="E173" t="str">
            <v>河北座椅生产缝纫车间</v>
          </cell>
        </row>
        <row r="174">
          <cell r="B174" t="str">
            <v>刘焕侠</v>
          </cell>
        </row>
        <row r="174">
          <cell r="E174" t="str">
            <v>河北座椅生产缝纫车间</v>
          </cell>
        </row>
        <row r="175">
          <cell r="B175" t="str">
            <v>张婷婷</v>
          </cell>
        </row>
        <row r="175">
          <cell r="E175" t="str">
            <v>河北座椅生产缝纫车间</v>
          </cell>
        </row>
        <row r="176">
          <cell r="B176" t="str">
            <v>罗培培</v>
          </cell>
        </row>
        <row r="176">
          <cell r="E176" t="str">
            <v>河北座椅生产缝纫车间</v>
          </cell>
        </row>
        <row r="177">
          <cell r="B177" t="str">
            <v>张建萍</v>
          </cell>
        </row>
        <row r="177">
          <cell r="E177" t="str">
            <v>河北座椅生产缝纫车间</v>
          </cell>
        </row>
        <row r="178">
          <cell r="B178" t="str">
            <v>李忠峰</v>
          </cell>
        </row>
        <row r="178">
          <cell r="E178" t="str">
            <v>B40座椅组装车间</v>
          </cell>
        </row>
        <row r="179">
          <cell r="B179" t="str">
            <v>王凯</v>
          </cell>
        </row>
        <row r="179">
          <cell r="E179" t="str">
            <v>轻卡组装车间</v>
          </cell>
        </row>
        <row r="180">
          <cell r="B180" t="str">
            <v>张坤</v>
          </cell>
        </row>
        <row r="180">
          <cell r="E180" t="str">
            <v>河北座椅生产座椅组装车间</v>
          </cell>
        </row>
        <row r="181">
          <cell r="B181" t="str">
            <v>李素元</v>
          </cell>
        </row>
        <row r="181">
          <cell r="E181" t="str">
            <v>B40座椅组装车间</v>
          </cell>
        </row>
        <row r="182">
          <cell r="B182" t="str">
            <v>王培亮</v>
          </cell>
        </row>
        <row r="182">
          <cell r="E182" t="str">
            <v>河北座椅生产H6组装车间</v>
          </cell>
        </row>
        <row r="183">
          <cell r="B183" t="str">
            <v>王忠梅</v>
          </cell>
        </row>
        <row r="183">
          <cell r="E183" t="str">
            <v>B40座椅组装车间</v>
          </cell>
        </row>
        <row r="184">
          <cell r="B184" t="str">
            <v>席智伟</v>
          </cell>
        </row>
        <row r="184">
          <cell r="E184" t="str">
            <v>河北座椅销售济南市场</v>
          </cell>
        </row>
        <row r="185">
          <cell r="B185" t="str">
            <v>杨起越</v>
          </cell>
        </row>
        <row r="185">
          <cell r="E185" t="str">
            <v>河北座椅生产座椅组装车间</v>
          </cell>
        </row>
        <row r="186">
          <cell r="B186" t="str">
            <v>朱文奇</v>
          </cell>
        </row>
        <row r="186">
          <cell r="E186" t="str">
            <v>河北座椅生产座椅组装车间</v>
          </cell>
        </row>
        <row r="187">
          <cell r="B187" t="str">
            <v>吕新辉</v>
          </cell>
        </row>
        <row r="187">
          <cell r="E187" t="str">
            <v>河北座椅生产H6组装车间</v>
          </cell>
        </row>
        <row r="188">
          <cell r="B188" t="str">
            <v>滕巨猛</v>
          </cell>
        </row>
        <row r="188">
          <cell r="E188" t="str">
            <v>河北座椅运营生管</v>
          </cell>
        </row>
        <row r="189">
          <cell r="B189" t="str">
            <v>李冉</v>
          </cell>
        </row>
        <row r="189">
          <cell r="E189" t="str">
            <v>B40座椅组装车间</v>
          </cell>
        </row>
        <row r="190">
          <cell r="B190" t="str">
            <v>刘梦鹤</v>
          </cell>
        </row>
        <row r="190">
          <cell r="E190" t="str">
            <v>河北座椅生产H6组装车间</v>
          </cell>
        </row>
        <row r="191">
          <cell r="B191" t="str">
            <v>李冬旭</v>
          </cell>
        </row>
        <row r="191">
          <cell r="E191" t="str">
            <v>B40座椅组装车间</v>
          </cell>
        </row>
        <row r="192">
          <cell r="B192" t="str">
            <v>赵增坤</v>
          </cell>
        </row>
        <row r="192">
          <cell r="E192" t="str">
            <v>河北座椅生产座椅组装车间</v>
          </cell>
        </row>
        <row r="193">
          <cell r="B193" t="str">
            <v>马强</v>
          </cell>
        </row>
        <row r="193">
          <cell r="E193" t="str">
            <v>河北座椅生产H6组装车间</v>
          </cell>
        </row>
        <row r="194">
          <cell r="B194" t="str">
            <v>王艳</v>
          </cell>
        </row>
        <row r="194">
          <cell r="E194" t="str">
            <v>河北座椅生产座椅组装车间</v>
          </cell>
        </row>
        <row r="195">
          <cell r="B195" t="str">
            <v>孙立梅</v>
          </cell>
        </row>
        <row r="195">
          <cell r="E195" t="str">
            <v>轻卡组装车间</v>
          </cell>
        </row>
        <row r="196">
          <cell r="B196" t="str">
            <v>辛鹏玉</v>
          </cell>
        </row>
        <row r="196">
          <cell r="E196" t="str">
            <v>河北座椅生产发泡车间</v>
          </cell>
        </row>
        <row r="197">
          <cell r="B197" t="str">
            <v>宋秉鑫</v>
          </cell>
        </row>
        <row r="197">
          <cell r="E197" t="str">
            <v>轻卡组装车间</v>
          </cell>
        </row>
        <row r="198">
          <cell r="B198" t="str">
            <v>张家旺</v>
          </cell>
        </row>
        <row r="198">
          <cell r="E198" t="str">
            <v>B40座椅组装车间</v>
          </cell>
        </row>
        <row r="199">
          <cell r="B199" t="str">
            <v>王孟力</v>
          </cell>
        </row>
        <row r="199">
          <cell r="E199" t="str">
            <v>河北金属件运营生管</v>
          </cell>
        </row>
        <row r="200">
          <cell r="B200" t="str">
            <v>刘景丽</v>
          </cell>
        </row>
        <row r="200">
          <cell r="E200" t="str">
            <v>河北金属件生产骨架组装车间</v>
          </cell>
        </row>
        <row r="201">
          <cell r="B201" t="str">
            <v>王先平</v>
          </cell>
        </row>
        <row r="201">
          <cell r="E201" t="str">
            <v>河北金属件生产弯管车间</v>
          </cell>
        </row>
        <row r="202">
          <cell r="B202" t="str">
            <v>蒋云浩</v>
          </cell>
        </row>
        <row r="202">
          <cell r="E202" t="str">
            <v>河北金属件生产弯管车间</v>
          </cell>
        </row>
        <row r="203">
          <cell r="B203" t="str">
            <v>于型淼</v>
          </cell>
        </row>
        <row r="203">
          <cell r="E203" t="str">
            <v>河北金属件生产弯管车间</v>
          </cell>
        </row>
        <row r="204">
          <cell r="B204" t="str">
            <v>赵学亮</v>
          </cell>
        </row>
        <row r="204">
          <cell r="E204" t="str">
            <v>轻卡组装车间</v>
          </cell>
        </row>
        <row r="205">
          <cell r="B205" t="str">
            <v>王富民</v>
          </cell>
        </row>
        <row r="205">
          <cell r="E205" t="str">
            <v>河北座椅生产座椅组装车间</v>
          </cell>
        </row>
        <row r="206">
          <cell r="B206" t="str">
            <v>孙秀霞</v>
          </cell>
        </row>
        <row r="206">
          <cell r="E206" t="str">
            <v>河北座椅运营生管</v>
          </cell>
        </row>
        <row r="207">
          <cell r="B207" t="str">
            <v>王伟</v>
          </cell>
        </row>
        <row r="207">
          <cell r="E207" t="str">
            <v>河北座椅研发新产品开发</v>
          </cell>
        </row>
        <row r="208">
          <cell r="B208" t="str">
            <v>李芳慧</v>
          </cell>
        </row>
        <row r="208">
          <cell r="E208" t="str">
            <v>财务管理部</v>
          </cell>
        </row>
        <row r="209">
          <cell r="B209" t="str">
            <v>牟群</v>
          </cell>
        </row>
        <row r="209">
          <cell r="E209" t="str">
            <v>综合管理部-人力行政</v>
          </cell>
        </row>
        <row r="210">
          <cell r="B210" t="str">
            <v>胡希港</v>
          </cell>
        </row>
        <row r="210">
          <cell r="E210" t="str">
            <v>河北后视镜研发新产品开发</v>
          </cell>
        </row>
        <row r="211">
          <cell r="B211" t="str">
            <v>田健</v>
          </cell>
        </row>
        <row r="211">
          <cell r="E211" t="str">
            <v>河北后视镜研发新产品开发</v>
          </cell>
        </row>
        <row r="212">
          <cell r="B212" t="str">
            <v>胡占伟</v>
          </cell>
        </row>
        <row r="212">
          <cell r="E212" t="str">
            <v>河北后视镜生产注塑车间</v>
          </cell>
        </row>
        <row r="213">
          <cell r="B213" t="str">
            <v>宋连利</v>
          </cell>
        </row>
        <row r="213">
          <cell r="E213" t="str">
            <v>河北后视镜研发新产品开发</v>
          </cell>
        </row>
        <row r="214">
          <cell r="B214" t="str">
            <v>张俊新</v>
          </cell>
        </row>
        <row r="214">
          <cell r="E214" t="str">
            <v>河北后视镜生产后视镜组装车间</v>
          </cell>
        </row>
        <row r="215">
          <cell r="B215" t="str">
            <v>白艳焕</v>
          </cell>
        </row>
        <row r="215">
          <cell r="E215" t="str">
            <v>河北后视镜运营生管</v>
          </cell>
        </row>
        <row r="216">
          <cell r="B216" t="str">
            <v>张强</v>
          </cell>
        </row>
        <row r="216">
          <cell r="E216" t="str">
            <v>河北后视镜运营生管</v>
          </cell>
        </row>
        <row r="217">
          <cell r="B217" t="str">
            <v>张琳</v>
          </cell>
        </row>
        <row r="217">
          <cell r="E217" t="str">
            <v>河北后视镜运营生管</v>
          </cell>
        </row>
        <row r="218">
          <cell r="B218" t="str">
            <v>孙沛霖</v>
          </cell>
        </row>
        <row r="218">
          <cell r="E218" t="str">
            <v>河北座椅运营项目管理科</v>
          </cell>
        </row>
        <row r="219">
          <cell r="B219" t="str">
            <v>许嘉辉</v>
          </cell>
        </row>
        <row r="219">
          <cell r="E219" t="str">
            <v>河北座椅运营生管</v>
          </cell>
        </row>
        <row r="220">
          <cell r="B220" t="str">
            <v>于磊磊</v>
          </cell>
        </row>
        <row r="220">
          <cell r="E220" t="str">
            <v>河北后视镜销售济南市场</v>
          </cell>
        </row>
        <row r="221">
          <cell r="B221" t="str">
            <v>陈晓晴</v>
          </cell>
        </row>
        <row r="221">
          <cell r="E221" t="str">
            <v>河北后视镜销售其他市场</v>
          </cell>
        </row>
        <row r="222">
          <cell r="B222" t="str">
            <v>赵化胜</v>
          </cell>
        </row>
        <row r="222">
          <cell r="E222" t="str">
            <v>河北后视镜研发新产品开发</v>
          </cell>
        </row>
        <row r="223">
          <cell r="B223" t="str">
            <v>李贵林</v>
          </cell>
        </row>
        <row r="223">
          <cell r="E223" t="str">
            <v>河北后视镜研发新产品开发</v>
          </cell>
        </row>
        <row r="224">
          <cell r="B224" t="str">
            <v>滕红玲</v>
          </cell>
        </row>
        <row r="224">
          <cell r="E224" t="str">
            <v>河北后视镜生产喷涂车间</v>
          </cell>
        </row>
        <row r="225">
          <cell r="B225" t="str">
            <v>王朋</v>
          </cell>
        </row>
        <row r="225">
          <cell r="E225" t="str">
            <v>河北后视镜生产喷涂车间</v>
          </cell>
        </row>
        <row r="226">
          <cell r="B226" t="str">
            <v>古帅</v>
          </cell>
        </row>
        <row r="226">
          <cell r="E226" t="str">
            <v>河北后视镜生产喷涂车间</v>
          </cell>
        </row>
        <row r="227">
          <cell r="B227" t="str">
            <v>王冠文</v>
          </cell>
        </row>
        <row r="227">
          <cell r="E227" t="str">
            <v>河北后视镜生产喷涂车间</v>
          </cell>
        </row>
        <row r="228">
          <cell r="B228" t="str">
            <v>李泉林</v>
          </cell>
        </row>
        <row r="228">
          <cell r="E228" t="str">
            <v>河北后视镜生产喷涂车间</v>
          </cell>
        </row>
        <row r="229">
          <cell r="B229" t="str">
            <v>刘宝臣</v>
          </cell>
        </row>
        <row r="229">
          <cell r="E229" t="str">
            <v>河北后视镜生产注塑车间</v>
          </cell>
        </row>
        <row r="230">
          <cell r="B230" t="str">
            <v>杨宝亮</v>
          </cell>
        </row>
        <row r="230">
          <cell r="E230" t="str">
            <v>河北后视镜生产注塑车间</v>
          </cell>
        </row>
        <row r="231">
          <cell r="B231" t="str">
            <v>邓淑荣</v>
          </cell>
        </row>
        <row r="231">
          <cell r="E231" t="str">
            <v>河北后视镜生产后视镜组装车间</v>
          </cell>
        </row>
        <row r="232">
          <cell r="B232" t="str">
            <v>孙桂平</v>
          </cell>
        </row>
        <row r="232">
          <cell r="E232" t="str">
            <v>河北后视镜生产H6组装车间</v>
          </cell>
        </row>
        <row r="233">
          <cell r="B233" t="str">
            <v>张猛</v>
          </cell>
        </row>
        <row r="233">
          <cell r="E233" t="str">
            <v>福田欧马可组装线</v>
          </cell>
        </row>
        <row r="234">
          <cell r="B234" t="str">
            <v>高换清</v>
          </cell>
        </row>
        <row r="234">
          <cell r="E234" t="str">
            <v>河北后视镜生产后视镜组装车间</v>
          </cell>
        </row>
        <row r="235">
          <cell r="B235" t="str">
            <v>刘海凤</v>
          </cell>
        </row>
        <row r="235">
          <cell r="E235" t="str">
            <v>河北后视镜生产H6组装车间</v>
          </cell>
        </row>
        <row r="236">
          <cell r="B236" t="str">
            <v>王秀翠</v>
          </cell>
        </row>
        <row r="236">
          <cell r="E236" t="str">
            <v>河北后视镜生产H6组装车间</v>
          </cell>
        </row>
        <row r="237">
          <cell r="B237" t="str">
            <v>李春花</v>
          </cell>
        </row>
        <row r="237">
          <cell r="E237" t="str">
            <v>河北后视镜生产后视镜组装车间</v>
          </cell>
        </row>
        <row r="238">
          <cell r="B238" t="str">
            <v>李跃茹</v>
          </cell>
        </row>
        <row r="238">
          <cell r="E238" t="str">
            <v>河北后视镜生产H6组装车间</v>
          </cell>
        </row>
        <row r="239">
          <cell r="B239" t="str">
            <v>张立霞</v>
          </cell>
        </row>
        <row r="239">
          <cell r="E239" t="str">
            <v>河北后视镜生产后视镜组装车间</v>
          </cell>
        </row>
        <row r="240">
          <cell r="B240" t="str">
            <v>刘柏林</v>
          </cell>
        </row>
        <row r="240">
          <cell r="E240" t="str">
            <v>轻卡组装车间</v>
          </cell>
        </row>
        <row r="241">
          <cell r="B241" t="str">
            <v>张静</v>
          </cell>
        </row>
        <row r="241">
          <cell r="E241" t="str">
            <v>河北后视镜生产H6组装车间</v>
          </cell>
        </row>
        <row r="242">
          <cell r="B242" t="str">
            <v>姚秀玲</v>
          </cell>
        </row>
        <row r="242">
          <cell r="E242" t="str">
            <v>河北后视镜生产H6组装车间</v>
          </cell>
        </row>
        <row r="243">
          <cell r="B243" t="str">
            <v>刘二平</v>
          </cell>
        </row>
        <row r="243">
          <cell r="E243" t="str">
            <v>河北后视镜生产H6组装车间</v>
          </cell>
        </row>
        <row r="244">
          <cell r="B244" t="str">
            <v>曹延祥</v>
          </cell>
        </row>
        <row r="244">
          <cell r="E244" t="str">
            <v>河北后视镜生产后视镜组装车间</v>
          </cell>
        </row>
        <row r="245">
          <cell r="B245" t="str">
            <v>康淑玲</v>
          </cell>
        </row>
        <row r="245">
          <cell r="E245" t="str">
            <v>河北后视镜生产H6组装车间</v>
          </cell>
        </row>
        <row r="246">
          <cell r="B246" t="str">
            <v>张爽</v>
          </cell>
        </row>
        <row r="246">
          <cell r="E246" t="str">
            <v>河北后视镜生产H6组装车间</v>
          </cell>
        </row>
        <row r="247">
          <cell r="B247" t="str">
            <v>齐迁菲</v>
          </cell>
        </row>
        <row r="247">
          <cell r="E247" t="str">
            <v>河北后视镜生产H6组装车间</v>
          </cell>
        </row>
        <row r="248">
          <cell r="B248" t="str">
            <v>董广新</v>
          </cell>
        </row>
        <row r="248">
          <cell r="E248" t="str">
            <v>河北后视镜生产后视镜组装车间</v>
          </cell>
        </row>
        <row r="249">
          <cell r="B249" t="str">
            <v>李冲冲</v>
          </cell>
        </row>
        <row r="249">
          <cell r="E249" t="str">
            <v>河北后视镜运营生管</v>
          </cell>
        </row>
        <row r="250">
          <cell r="B250" t="str">
            <v>陈阔</v>
          </cell>
        </row>
        <row r="250">
          <cell r="E250" t="str">
            <v>综合管理部-食堂宿舍</v>
          </cell>
        </row>
        <row r="251">
          <cell r="B251" t="str">
            <v>高建芳</v>
          </cell>
        </row>
        <row r="251">
          <cell r="E251" t="str">
            <v>河北后视镜生产注塑车间</v>
          </cell>
        </row>
        <row r="252">
          <cell r="B252" t="str">
            <v>白月</v>
          </cell>
        </row>
        <row r="252">
          <cell r="E252" t="str">
            <v>河北后视镜生产后视镜组装车间</v>
          </cell>
        </row>
        <row r="253">
          <cell r="B253" t="str">
            <v>刘瑜</v>
          </cell>
        </row>
        <row r="253">
          <cell r="E253" t="str">
            <v>河北后视镜生产后视镜组装车间</v>
          </cell>
        </row>
        <row r="254">
          <cell r="B254" t="str">
            <v>陈淑贞</v>
          </cell>
        </row>
        <row r="254">
          <cell r="E254" t="str">
            <v>河北后视镜生产后视镜组装车间</v>
          </cell>
        </row>
        <row r="255">
          <cell r="B255" t="str">
            <v>邓海旺</v>
          </cell>
        </row>
        <row r="255">
          <cell r="E255" t="str">
            <v>河北后视镜生产注塑车间</v>
          </cell>
        </row>
        <row r="256">
          <cell r="B256" t="str">
            <v>滕志勇</v>
          </cell>
        </row>
        <row r="256">
          <cell r="E256" t="str">
            <v>河北后视镜生产后视镜组装车间</v>
          </cell>
        </row>
        <row r="257">
          <cell r="B257" t="str">
            <v>张巧慧</v>
          </cell>
        </row>
        <row r="257">
          <cell r="E257" t="str">
            <v>河北金属件运营生管</v>
          </cell>
        </row>
        <row r="258">
          <cell r="B258" t="str">
            <v>刘晓平</v>
          </cell>
        </row>
        <row r="258">
          <cell r="E258" t="str">
            <v>河北后视镜生产后视镜组装车间</v>
          </cell>
        </row>
        <row r="259">
          <cell r="B259" t="str">
            <v>赵登</v>
          </cell>
        </row>
        <row r="259">
          <cell r="E259" t="str">
            <v>河北后视镜生产注塑车间</v>
          </cell>
        </row>
        <row r="260">
          <cell r="B260" t="str">
            <v>李玉静</v>
          </cell>
        </row>
        <row r="260">
          <cell r="E260" t="str">
            <v>河北座椅生产座椅组装车间</v>
          </cell>
        </row>
        <row r="261">
          <cell r="B261" t="str">
            <v>王玲玲</v>
          </cell>
        </row>
        <row r="261">
          <cell r="E261" t="str">
            <v>河北后视镜运营生管</v>
          </cell>
        </row>
        <row r="262">
          <cell r="B262" t="str">
            <v>张海霞</v>
          </cell>
        </row>
        <row r="262">
          <cell r="E262" t="str">
            <v>河北后视镜运营生管</v>
          </cell>
        </row>
        <row r="263">
          <cell r="B263" t="str">
            <v>陈钰璞</v>
          </cell>
        </row>
        <row r="263">
          <cell r="E263" t="str">
            <v>河北金属件运营生管</v>
          </cell>
        </row>
        <row r="264">
          <cell r="B264" t="str">
            <v>彭洪香</v>
          </cell>
        </row>
        <row r="264">
          <cell r="E264" t="str">
            <v>河北座椅生产缝纫车间</v>
          </cell>
        </row>
        <row r="265">
          <cell r="B265" t="str">
            <v>张艳</v>
          </cell>
        </row>
        <row r="265">
          <cell r="E265" t="str">
            <v>河北金属件生产骨架组装车间</v>
          </cell>
        </row>
        <row r="266">
          <cell r="B266" t="str">
            <v>李晓霞</v>
          </cell>
        </row>
        <row r="266">
          <cell r="E266" t="str">
            <v>河北金属件生产电泳车间</v>
          </cell>
        </row>
        <row r="267">
          <cell r="B267" t="str">
            <v>易春凤</v>
          </cell>
        </row>
        <row r="267">
          <cell r="E267" t="str">
            <v>河北金属件生产弯管车间</v>
          </cell>
        </row>
        <row r="268">
          <cell r="B268" t="str">
            <v>王文通</v>
          </cell>
        </row>
        <row r="268">
          <cell r="E268" t="str">
            <v>河北金属件生产骨架组装车间</v>
          </cell>
        </row>
        <row r="269">
          <cell r="B269" t="str">
            <v>李明杰</v>
          </cell>
        </row>
        <row r="269">
          <cell r="E269" t="str">
            <v>模具试制部-模具车间</v>
          </cell>
        </row>
        <row r="270">
          <cell r="B270" t="str">
            <v>施立如</v>
          </cell>
        </row>
        <row r="270">
          <cell r="E270" t="str">
            <v>河北座椅销售其他市场</v>
          </cell>
        </row>
        <row r="271">
          <cell r="B271" t="str">
            <v>赵文俊</v>
          </cell>
        </row>
        <row r="271">
          <cell r="E271" t="str">
            <v>河北座椅研发新产品开发</v>
          </cell>
        </row>
        <row r="272">
          <cell r="B272" t="str">
            <v>杨秀虹</v>
          </cell>
        </row>
        <row r="272">
          <cell r="E272" t="str">
            <v>河北座椅生产缝纫车间</v>
          </cell>
        </row>
        <row r="273">
          <cell r="B273" t="str">
            <v>东雅杰</v>
          </cell>
        </row>
        <row r="273">
          <cell r="E273" t="str">
            <v>财务管理部</v>
          </cell>
        </row>
        <row r="274">
          <cell r="B274" t="str">
            <v>白华庚</v>
          </cell>
        </row>
        <row r="274">
          <cell r="E274" t="str">
            <v>河北金属件生产弯管车间</v>
          </cell>
        </row>
        <row r="275">
          <cell r="B275" t="str">
            <v>王化涛</v>
          </cell>
        </row>
        <row r="275">
          <cell r="E275" t="str">
            <v>河北座椅生产座椅组装车间</v>
          </cell>
        </row>
        <row r="276">
          <cell r="B276" t="str">
            <v>郭瑞超</v>
          </cell>
        </row>
        <row r="276">
          <cell r="E276" t="str">
            <v>河北金属件生产冲压车间</v>
          </cell>
        </row>
        <row r="277">
          <cell r="B277" t="str">
            <v>刘昱材</v>
          </cell>
        </row>
        <row r="277">
          <cell r="E277" t="str">
            <v>河北后视镜运营生管</v>
          </cell>
        </row>
        <row r="278">
          <cell r="B278" t="str">
            <v>高爱荣</v>
          </cell>
        </row>
        <row r="278">
          <cell r="E278" t="str">
            <v>河北后视镜生产喷涂车间</v>
          </cell>
        </row>
        <row r="279">
          <cell r="B279" t="str">
            <v>白莉莉</v>
          </cell>
        </row>
        <row r="279">
          <cell r="E279" t="str">
            <v>河北座椅运营生管</v>
          </cell>
        </row>
        <row r="280">
          <cell r="B280" t="str">
            <v>刘荣辰</v>
          </cell>
        </row>
        <row r="280">
          <cell r="E280" t="str">
            <v>B40座椅组装车间</v>
          </cell>
        </row>
        <row r="281">
          <cell r="B281" t="str">
            <v>张跃进</v>
          </cell>
        </row>
        <row r="281">
          <cell r="E281" t="str">
            <v>福田欧马可组装线</v>
          </cell>
        </row>
        <row r="282">
          <cell r="B282" t="str">
            <v>李承锡</v>
          </cell>
        </row>
        <row r="282">
          <cell r="E282" t="str">
            <v>轻卡组装车间</v>
          </cell>
        </row>
        <row r="283">
          <cell r="B283" t="str">
            <v>何伟伟</v>
          </cell>
        </row>
        <row r="283">
          <cell r="E283" t="str">
            <v>河北金属件运营生管</v>
          </cell>
        </row>
        <row r="284">
          <cell r="B284" t="str">
            <v>张月敏</v>
          </cell>
        </row>
        <row r="284">
          <cell r="E284" t="str">
            <v>河北后视镜运营生管</v>
          </cell>
        </row>
        <row r="285">
          <cell r="B285" t="str">
            <v>孙朝君</v>
          </cell>
        </row>
        <row r="285">
          <cell r="E285" t="str">
            <v>河北后视镜生产H6组装车间</v>
          </cell>
        </row>
        <row r="286">
          <cell r="B286" t="str">
            <v>尚红红</v>
          </cell>
        </row>
        <row r="286">
          <cell r="E286" t="str">
            <v>B40座椅组装车间</v>
          </cell>
        </row>
        <row r="287">
          <cell r="B287" t="str">
            <v>赵艳翠</v>
          </cell>
        </row>
        <row r="287">
          <cell r="E287" t="str">
            <v>河北金属件管理新产品开发</v>
          </cell>
        </row>
        <row r="288">
          <cell r="B288" t="str">
            <v>孟凡玉</v>
          </cell>
        </row>
        <row r="288">
          <cell r="E288" t="str">
            <v>模具试制部-试制车间</v>
          </cell>
        </row>
        <row r="289">
          <cell r="B289" t="str">
            <v>刘艳霞</v>
          </cell>
        </row>
        <row r="289">
          <cell r="E289" t="str">
            <v>模具试制部-试制车间</v>
          </cell>
        </row>
        <row r="290">
          <cell r="B290" t="str">
            <v>杨博文</v>
          </cell>
        </row>
        <row r="290">
          <cell r="E290" t="str">
            <v>河北金属件生产H6组装车间</v>
          </cell>
        </row>
        <row r="291">
          <cell r="B291" t="str">
            <v>张家辉</v>
          </cell>
        </row>
        <row r="291">
          <cell r="E291" t="str">
            <v>河北座椅生产发泡车间</v>
          </cell>
        </row>
        <row r="292">
          <cell r="B292" t="str">
            <v>董金岭</v>
          </cell>
        </row>
        <row r="292">
          <cell r="E292" t="str">
            <v>B40座椅组装车间</v>
          </cell>
        </row>
        <row r="293">
          <cell r="B293" t="str">
            <v>史义虹</v>
          </cell>
        </row>
        <row r="293">
          <cell r="E293" t="str">
            <v>模具试制部-模具车间</v>
          </cell>
        </row>
        <row r="294">
          <cell r="B294" t="str">
            <v>谷云健</v>
          </cell>
        </row>
        <row r="294">
          <cell r="E294" t="str">
            <v>河北座椅运营生管</v>
          </cell>
        </row>
        <row r="295">
          <cell r="B295" t="str">
            <v>刘秀娟</v>
          </cell>
        </row>
        <row r="295">
          <cell r="E295" t="str">
            <v>河北座椅运营生管</v>
          </cell>
        </row>
        <row r="296">
          <cell r="B296" t="str">
            <v>张美静</v>
          </cell>
        </row>
        <row r="296">
          <cell r="E296" t="str">
            <v>河北座椅运营生管</v>
          </cell>
        </row>
        <row r="297">
          <cell r="B297" t="str">
            <v>杨娅莉</v>
          </cell>
        </row>
        <row r="297">
          <cell r="E297" t="str">
            <v>河北后视镜生产喷涂车间</v>
          </cell>
        </row>
        <row r="298">
          <cell r="B298" t="str">
            <v>冯辉</v>
          </cell>
        </row>
        <row r="298">
          <cell r="E298" t="str">
            <v>河北金属件管理新产品开发</v>
          </cell>
        </row>
        <row r="299">
          <cell r="B299" t="str">
            <v>周纬</v>
          </cell>
        </row>
        <row r="299">
          <cell r="E299" t="str">
            <v>河北后视镜生产后视镜组装车间</v>
          </cell>
        </row>
        <row r="300">
          <cell r="B300" t="str">
            <v>张景义</v>
          </cell>
        </row>
        <row r="300">
          <cell r="E300" t="str">
            <v>河北金属件生产焊接车间</v>
          </cell>
        </row>
        <row r="301">
          <cell r="B301" t="str">
            <v>丁友谊</v>
          </cell>
        </row>
        <row r="301">
          <cell r="E301" t="str">
            <v>河北金属件生产焊接车间</v>
          </cell>
        </row>
        <row r="302">
          <cell r="B302" t="str">
            <v>李兆港</v>
          </cell>
        </row>
        <row r="302">
          <cell r="E302" t="str">
            <v>河北金属件管理新产品开发</v>
          </cell>
        </row>
        <row r="303">
          <cell r="B303" t="str">
            <v>马宝军</v>
          </cell>
        </row>
        <row r="303">
          <cell r="E303" t="str">
            <v>河北后视镜生产注塑车间</v>
          </cell>
        </row>
        <row r="304">
          <cell r="B304" t="str">
            <v>刘石头</v>
          </cell>
        </row>
        <row r="304">
          <cell r="E304" t="str">
            <v>河北座椅生产发泡车间</v>
          </cell>
        </row>
        <row r="305">
          <cell r="B305" t="str">
            <v>王秀云</v>
          </cell>
        </row>
        <row r="305">
          <cell r="E305" t="str">
            <v>河北后视镜生产注塑车间</v>
          </cell>
        </row>
        <row r="306">
          <cell r="B306" t="str">
            <v>杨东兴</v>
          </cell>
        </row>
        <row r="306">
          <cell r="E306" t="str">
            <v>河北金属件生产骨架组装车间</v>
          </cell>
        </row>
        <row r="307">
          <cell r="B307" t="str">
            <v>朱敬臣</v>
          </cell>
        </row>
        <row r="307">
          <cell r="E307" t="str">
            <v>河北座椅生产发泡车间</v>
          </cell>
        </row>
        <row r="308">
          <cell r="B308" t="str">
            <v>张振宇</v>
          </cell>
        </row>
        <row r="308">
          <cell r="E308" t="str">
            <v>河北座椅生产座椅组装车间</v>
          </cell>
        </row>
        <row r="309">
          <cell r="B309" t="str">
            <v>于香换</v>
          </cell>
        </row>
        <row r="309">
          <cell r="E309" t="str">
            <v>轻卡组装车间</v>
          </cell>
        </row>
        <row r="310">
          <cell r="B310" t="str">
            <v>刘辉</v>
          </cell>
        </row>
        <row r="310">
          <cell r="E310" t="str">
            <v>河北座椅生产发泡车间</v>
          </cell>
        </row>
        <row r="311">
          <cell r="B311" t="str">
            <v>邓进</v>
          </cell>
        </row>
        <row r="311">
          <cell r="E311" t="str">
            <v>轻卡组装车间</v>
          </cell>
        </row>
        <row r="312">
          <cell r="B312" t="str">
            <v>王宝俊</v>
          </cell>
        </row>
        <row r="312">
          <cell r="E312" t="str">
            <v>河北金属件生产冲压车间</v>
          </cell>
        </row>
        <row r="313">
          <cell r="B313" t="str">
            <v>赵李峰</v>
          </cell>
        </row>
        <row r="313">
          <cell r="E313" t="str">
            <v>河北后视镜运营生管</v>
          </cell>
        </row>
        <row r="314">
          <cell r="B314" t="str">
            <v>郭金凯</v>
          </cell>
        </row>
        <row r="314">
          <cell r="E314" t="str">
            <v>河北座椅运营生管</v>
          </cell>
        </row>
        <row r="315">
          <cell r="B315" t="str">
            <v>董会娟</v>
          </cell>
        </row>
        <row r="315">
          <cell r="E315" t="str">
            <v>模具试制部-试制车间</v>
          </cell>
        </row>
        <row r="316">
          <cell r="B316" t="str">
            <v>代双双</v>
          </cell>
        </row>
        <row r="316">
          <cell r="E316" t="str">
            <v>河北后视镜生产喷涂车间</v>
          </cell>
        </row>
        <row r="317">
          <cell r="B317" t="str">
            <v>任红效</v>
          </cell>
        </row>
        <row r="317">
          <cell r="E317" t="str">
            <v>河北金属件生产焊接车间</v>
          </cell>
        </row>
        <row r="318">
          <cell r="B318" t="str">
            <v>郝家庆</v>
          </cell>
        </row>
        <row r="318">
          <cell r="E318" t="str">
            <v>河北金属件管理新产品开发</v>
          </cell>
        </row>
        <row r="319">
          <cell r="B319" t="str">
            <v>冯雁洲</v>
          </cell>
        </row>
        <row r="319">
          <cell r="E319" t="str">
            <v>河北座椅研发新产品开发</v>
          </cell>
        </row>
        <row r="320">
          <cell r="B320" t="str">
            <v>左之力</v>
          </cell>
        </row>
        <row r="320">
          <cell r="E320" t="str">
            <v>河北金属件生产焊接车间</v>
          </cell>
        </row>
        <row r="321">
          <cell r="B321" t="str">
            <v>田树梅</v>
          </cell>
        </row>
        <row r="321">
          <cell r="E321" t="str">
            <v>河北座椅生产缝纫车间</v>
          </cell>
        </row>
        <row r="322">
          <cell r="B322" t="str">
            <v>果永红</v>
          </cell>
        </row>
        <row r="322">
          <cell r="E322" t="str">
            <v>河北金属件生产电泳车间</v>
          </cell>
        </row>
        <row r="323">
          <cell r="B323" t="str">
            <v>仝立明</v>
          </cell>
        </row>
        <row r="323">
          <cell r="E323" t="str">
            <v>河北座椅生产座椅组装车间</v>
          </cell>
        </row>
        <row r="324">
          <cell r="B324" t="str">
            <v>崔金朋</v>
          </cell>
        </row>
        <row r="324">
          <cell r="E324" t="str">
            <v>河北金属件生产骨架组装车间</v>
          </cell>
        </row>
        <row r="325">
          <cell r="B325" t="str">
            <v>刘荣浩</v>
          </cell>
        </row>
        <row r="325">
          <cell r="E325" t="str">
            <v>模具试制部-试制车间</v>
          </cell>
        </row>
        <row r="326">
          <cell r="B326" t="str">
            <v>滕秀丽</v>
          </cell>
        </row>
        <row r="326">
          <cell r="E326" t="str">
            <v>河北座椅生产发泡车间</v>
          </cell>
        </row>
        <row r="327">
          <cell r="B327" t="str">
            <v>王彦华</v>
          </cell>
        </row>
        <row r="327">
          <cell r="E327" t="str">
            <v>河北后视镜生产后视镜组装车间</v>
          </cell>
        </row>
        <row r="328">
          <cell r="B328" t="str">
            <v>刘双</v>
          </cell>
        </row>
        <row r="328">
          <cell r="E328" t="str">
            <v>河北后视镜生产喷涂车间</v>
          </cell>
        </row>
        <row r="329">
          <cell r="B329" t="str">
            <v>刘建海</v>
          </cell>
        </row>
        <row r="329">
          <cell r="E329" t="str">
            <v>河北金属件生产弯管车间</v>
          </cell>
        </row>
        <row r="330">
          <cell r="B330" t="str">
            <v>李伟杰</v>
          </cell>
        </row>
        <row r="330">
          <cell r="E330" t="str">
            <v>河北座椅研发新产品开发</v>
          </cell>
        </row>
        <row r="331">
          <cell r="B331" t="str">
            <v>邓福源</v>
          </cell>
        </row>
        <row r="331">
          <cell r="E331" t="str">
            <v>河北金属件生产弯管车间</v>
          </cell>
        </row>
        <row r="332">
          <cell r="B332" t="str">
            <v>董云霞</v>
          </cell>
        </row>
        <row r="332">
          <cell r="E332" t="str">
            <v>财务管理部</v>
          </cell>
        </row>
        <row r="333">
          <cell r="B333" t="str">
            <v>吴洪宇</v>
          </cell>
        </row>
        <row r="333">
          <cell r="E333" t="str">
            <v>河北座椅生产座椅组装车间</v>
          </cell>
        </row>
        <row r="334">
          <cell r="B334" t="str">
            <v>孙建华</v>
          </cell>
        </row>
        <row r="334">
          <cell r="E334" t="str">
            <v>河北金属件生产弯管车间</v>
          </cell>
        </row>
        <row r="335">
          <cell r="B335" t="str">
            <v>马立升</v>
          </cell>
        </row>
        <row r="335">
          <cell r="E335" t="str">
            <v>河北金属件生产冲压车间</v>
          </cell>
        </row>
        <row r="336">
          <cell r="B336" t="str">
            <v>王建国</v>
          </cell>
        </row>
        <row r="336">
          <cell r="E336" t="str">
            <v>河北金属件生产冲压车间</v>
          </cell>
        </row>
        <row r="337">
          <cell r="B337" t="str">
            <v>耿晓朋</v>
          </cell>
        </row>
        <row r="337">
          <cell r="E337" t="str">
            <v>河北金属件管理新产品开发</v>
          </cell>
        </row>
        <row r="338">
          <cell r="B338" t="str">
            <v>沈瑞朋</v>
          </cell>
        </row>
        <row r="338">
          <cell r="E338" t="str">
            <v>河北座椅销售其他市场</v>
          </cell>
        </row>
        <row r="339">
          <cell r="B339" t="str">
            <v>邓程霖</v>
          </cell>
        </row>
        <row r="339">
          <cell r="E339" t="str">
            <v>河北座椅生产H6组装车间</v>
          </cell>
        </row>
        <row r="340">
          <cell r="B340" t="str">
            <v>董新</v>
          </cell>
        </row>
        <row r="340">
          <cell r="E340" t="str">
            <v>河北金属件管理新产品开发</v>
          </cell>
        </row>
        <row r="341">
          <cell r="B341" t="str">
            <v>康春艳</v>
          </cell>
        </row>
        <row r="341">
          <cell r="E341" t="str">
            <v>河北金属件生产H6组装车间</v>
          </cell>
        </row>
        <row r="342">
          <cell r="B342" t="str">
            <v>窦向前</v>
          </cell>
        </row>
        <row r="342">
          <cell r="E342" t="str">
            <v>轻卡组装车间</v>
          </cell>
        </row>
        <row r="343">
          <cell r="B343" t="str">
            <v>王明城</v>
          </cell>
        </row>
        <row r="343">
          <cell r="E343" t="str">
            <v>河北座椅生产发泡车间</v>
          </cell>
        </row>
        <row r="344">
          <cell r="B344" t="str">
            <v>王真真</v>
          </cell>
        </row>
        <row r="344">
          <cell r="E344" t="str">
            <v>河北后视镜生产后视镜组装车间</v>
          </cell>
        </row>
        <row r="345">
          <cell r="B345" t="str">
            <v>张之良</v>
          </cell>
        </row>
        <row r="345">
          <cell r="E345" t="str">
            <v>河北金属件生产冲压车间</v>
          </cell>
        </row>
        <row r="346">
          <cell r="B346" t="str">
            <v>徐小战</v>
          </cell>
        </row>
        <row r="346">
          <cell r="E346" t="str">
            <v>河北金属件生产冲压车间</v>
          </cell>
        </row>
        <row r="347">
          <cell r="B347" t="str">
            <v>王发</v>
          </cell>
        </row>
        <row r="347">
          <cell r="E347" t="str">
            <v>河北金属件管理新产品开发</v>
          </cell>
        </row>
        <row r="348">
          <cell r="B348" t="str">
            <v>李加弘</v>
          </cell>
        </row>
        <row r="348">
          <cell r="E348" t="str">
            <v>河北座椅生产座椅组装车间</v>
          </cell>
        </row>
        <row r="349">
          <cell r="B349" t="str">
            <v>李庆海</v>
          </cell>
        </row>
        <row r="349">
          <cell r="E349" t="str">
            <v>模具试制部-试制车间</v>
          </cell>
        </row>
        <row r="350">
          <cell r="B350" t="str">
            <v>王春新</v>
          </cell>
        </row>
        <row r="350">
          <cell r="E350" t="str">
            <v>检测实验室</v>
          </cell>
        </row>
        <row r="351">
          <cell r="B351" t="str">
            <v>王国胜</v>
          </cell>
        </row>
        <row r="351">
          <cell r="E351" t="str">
            <v>河北金属件生产冲压车间</v>
          </cell>
        </row>
        <row r="352">
          <cell r="B352" t="str">
            <v>温朋飞</v>
          </cell>
        </row>
        <row r="352">
          <cell r="E352" t="str">
            <v>河北座椅生产发泡车间</v>
          </cell>
        </row>
        <row r="353">
          <cell r="B353" t="str">
            <v>司洪英</v>
          </cell>
        </row>
        <row r="353">
          <cell r="E353" t="str">
            <v>河北座椅生产发泡车间</v>
          </cell>
        </row>
        <row r="354">
          <cell r="B354" t="str">
            <v>冯连华</v>
          </cell>
        </row>
        <row r="354">
          <cell r="E354" t="str">
            <v>河北座椅生产发泡车间</v>
          </cell>
        </row>
        <row r="355">
          <cell r="B355" t="str">
            <v>王新楼</v>
          </cell>
        </row>
        <row r="355">
          <cell r="E355" t="str">
            <v>河北金属件生产焊接车间</v>
          </cell>
        </row>
        <row r="356">
          <cell r="B356" t="str">
            <v>周田田</v>
          </cell>
        </row>
        <row r="356">
          <cell r="E356" t="str">
            <v>河北后视镜生产喷涂车间</v>
          </cell>
        </row>
        <row r="357">
          <cell r="B357" t="str">
            <v>白智贤</v>
          </cell>
        </row>
        <row r="357">
          <cell r="E357" t="str">
            <v>河北后视镜研发新产品开发</v>
          </cell>
        </row>
        <row r="358">
          <cell r="B358" t="str">
            <v>陈学博</v>
          </cell>
        </row>
        <row r="358">
          <cell r="E358" t="str">
            <v>河北座椅研发新产品开发</v>
          </cell>
        </row>
        <row r="359">
          <cell r="B359" t="str">
            <v>宋静</v>
          </cell>
        </row>
        <row r="359">
          <cell r="E359" t="str">
            <v>综合管理部-食堂宿舍</v>
          </cell>
        </row>
        <row r="360">
          <cell r="B360" t="str">
            <v>胡文静</v>
          </cell>
        </row>
        <row r="360">
          <cell r="E360" t="str">
            <v>河北后视镜生产注塑车间</v>
          </cell>
        </row>
        <row r="361">
          <cell r="B361" t="str">
            <v>郭会燕</v>
          </cell>
        </row>
        <row r="361">
          <cell r="E361" t="str">
            <v>河北后视镜生产注塑车间</v>
          </cell>
        </row>
        <row r="362">
          <cell r="B362" t="str">
            <v>王春辉</v>
          </cell>
        </row>
        <row r="362">
          <cell r="E362" t="str">
            <v>河北后视镜生产注塑车间</v>
          </cell>
        </row>
        <row r="363">
          <cell r="B363" t="str">
            <v>王杏纳</v>
          </cell>
        </row>
        <row r="363">
          <cell r="E363" t="str">
            <v>模具试制部-模具车间</v>
          </cell>
        </row>
        <row r="364">
          <cell r="B364" t="str">
            <v>张庆超</v>
          </cell>
        </row>
        <row r="364">
          <cell r="E364" t="str">
            <v>河北座椅研发新产品开发</v>
          </cell>
        </row>
        <row r="365">
          <cell r="B365" t="str">
            <v>韩玉芹</v>
          </cell>
        </row>
        <row r="365">
          <cell r="E365" t="str">
            <v>河北座椅生产缝纫车间</v>
          </cell>
        </row>
        <row r="366">
          <cell r="B366" t="str">
            <v>向利新</v>
          </cell>
        </row>
        <row r="366">
          <cell r="E366" t="str">
            <v>河北金属件管理新产品开发</v>
          </cell>
        </row>
        <row r="367">
          <cell r="B367" t="str">
            <v>杨慧</v>
          </cell>
        </row>
        <row r="367">
          <cell r="E367" t="str">
            <v>河北座椅生产缝纫车间</v>
          </cell>
        </row>
        <row r="368">
          <cell r="B368" t="str">
            <v>高俊青</v>
          </cell>
        </row>
        <row r="368">
          <cell r="E368" t="str">
            <v>河北金属销售其他市场</v>
          </cell>
        </row>
        <row r="369">
          <cell r="B369" t="str">
            <v>王建娥</v>
          </cell>
        </row>
        <row r="369">
          <cell r="E369" t="str">
            <v>河北后视镜运营生管</v>
          </cell>
        </row>
        <row r="370">
          <cell r="B370" t="str">
            <v>宋宗港</v>
          </cell>
        </row>
        <row r="370">
          <cell r="E370" t="str">
            <v>河北后视镜生产喷涂车间</v>
          </cell>
        </row>
        <row r="371">
          <cell r="B371" t="str">
            <v>刘亚林</v>
          </cell>
        </row>
        <row r="371">
          <cell r="E371" t="str">
            <v>河北后视镜生产注塑车间</v>
          </cell>
        </row>
        <row r="372">
          <cell r="B372" t="str">
            <v>高秀杰</v>
          </cell>
        </row>
        <row r="372">
          <cell r="E372" t="str">
            <v>河北后视镜生产注塑车间</v>
          </cell>
        </row>
        <row r="373">
          <cell r="B373" t="str">
            <v>白艳娟</v>
          </cell>
        </row>
        <row r="373">
          <cell r="E373" t="str">
            <v>河北座椅生产H6组装车间</v>
          </cell>
        </row>
        <row r="374">
          <cell r="B374" t="str">
            <v>王悦丞</v>
          </cell>
        </row>
        <row r="374">
          <cell r="E374" t="str">
            <v>河北座椅生产座椅组装车间</v>
          </cell>
        </row>
        <row r="375">
          <cell r="B375" t="str">
            <v>王美红</v>
          </cell>
        </row>
        <row r="375">
          <cell r="E375" t="str">
            <v>综合管理部-人力行政</v>
          </cell>
        </row>
        <row r="376">
          <cell r="B376" t="str">
            <v>张凤林</v>
          </cell>
        </row>
        <row r="376">
          <cell r="E376" t="str">
            <v>综合管理部-人力行政</v>
          </cell>
        </row>
        <row r="377">
          <cell r="B377" t="str">
            <v>刘国鹏</v>
          </cell>
        </row>
        <row r="377">
          <cell r="E377" t="str">
            <v>综合管理部-人力行政</v>
          </cell>
        </row>
        <row r="378">
          <cell r="B378" t="str">
            <v>刘怀键</v>
          </cell>
        </row>
        <row r="378">
          <cell r="E378" t="str">
            <v>综合管理部-人力行政</v>
          </cell>
        </row>
        <row r="379">
          <cell r="B379" t="str">
            <v>李永超</v>
          </cell>
        </row>
        <row r="379">
          <cell r="E379" t="str">
            <v>河北金属件管理物业管理</v>
          </cell>
        </row>
        <row r="380">
          <cell r="B380" t="str">
            <v>刘福刚</v>
          </cell>
        </row>
        <row r="380">
          <cell r="E380" t="str">
            <v>模具试制部-模具车间</v>
          </cell>
        </row>
        <row r="381">
          <cell r="B381" t="str">
            <v>刘畅达</v>
          </cell>
        </row>
        <row r="381">
          <cell r="E381" t="str">
            <v>河北金属件运营生管</v>
          </cell>
        </row>
        <row r="382">
          <cell r="B382" t="str">
            <v>程进</v>
          </cell>
        </row>
        <row r="382">
          <cell r="E382" t="str">
            <v>河北金属件运营生管</v>
          </cell>
        </row>
        <row r="383">
          <cell r="B383" t="str">
            <v>王建忠</v>
          </cell>
        </row>
        <row r="383">
          <cell r="E383" t="str">
            <v>河北金属件生产弯管车间</v>
          </cell>
        </row>
        <row r="384">
          <cell r="B384" t="str">
            <v>汪彬彬</v>
          </cell>
        </row>
        <row r="384">
          <cell r="E384" t="str">
            <v>河北金属件生产冲压车间</v>
          </cell>
        </row>
        <row r="385">
          <cell r="B385" t="str">
            <v>邵俊智</v>
          </cell>
        </row>
        <row r="385">
          <cell r="E385" t="str">
            <v>河北金属件生产焊接车间</v>
          </cell>
        </row>
        <row r="386">
          <cell r="B386" t="str">
            <v>石钊锡</v>
          </cell>
        </row>
        <row r="386">
          <cell r="E386" t="str">
            <v>河北金属件生产焊接车间</v>
          </cell>
        </row>
        <row r="387">
          <cell r="B387" t="str">
            <v>邓博元</v>
          </cell>
        </row>
        <row r="387">
          <cell r="E387" t="str">
            <v>河北金属件生产焊接车间</v>
          </cell>
        </row>
        <row r="388">
          <cell r="B388" t="str">
            <v>卢俊英</v>
          </cell>
        </row>
        <row r="388">
          <cell r="E388" t="str">
            <v>河北金属件生产焊接车间</v>
          </cell>
        </row>
        <row r="389">
          <cell r="B389" t="str">
            <v>李明</v>
          </cell>
        </row>
        <row r="389">
          <cell r="E389" t="str">
            <v>河北金属件生产焊接车间</v>
          </cell>
        </row>
        <row r="390">
          <cell r="B390" t="str">
            <v>郭超</v>
          </cell>
        </row>
        <row r="390">
          <cell r="E390" t="str">
            <v>河北金属件生产焊接车间</v>
          </cell>
        </row>
        <row r="391">
          <cell r="B391" t="str">
            <v>王进</v>
          </cell>
        </row>
        <row r="391">
          <cell r="E391" t="str">
            <v>河北金属件生产焊接车间</v>
          </cell>
        </row>
        <row r="392">
          <cell r="B392" t="str">
            <v>刘景源</v>
          </cell>
        </row>
        <row r="392">
          <cell r="E392" t="str">
            <v>河北金属件生产焊接车间</v>
          </cell>
        </row>
        <row r="393">
          <cell r="B393" t="str">
            <v>赵永昌</v>
          </cell>
        </row>
        <row r="393">
          <cell r="E393" t="str">
            <v>河北金属件生产焊接车间</v>
          </cell>
        </row>
        <row r="394">
          <cell r="B394" t="str">
            <v>韩涛</v>
          </cell>
        </row>
        <row r="394">
          <cell r="E394" t="str">
            <v>河北金属件生产焊接车间</v>
          </cell>
        </row>
        <row r="395">
          <cell r="B395" t="str">
            <v>李彬彬</v>
          </cell>
        </row>
        <row r="395">
          <cell r="E395" t="str">
            <v>河北金属件生产焊接车间</v>
          </cell>
        </row>
        <row r="396">
          <cell r="B396" t="str">
            <v>刘玉红</v>
          </cell>
        </row>
        <row r="396">
          <cell r="E396" t="str">
            <v>河北金属件生产焊接车间</v>
          </cell>
        </row>
        <row r="397">
          <cell r="B397" t="str">
            <v>张强</v>
          </cell>
        </row>
        <row r="397">
          <cell r="E397" t="str">
            <v>河北后视镜运营生管</v>
          </cell>
        </row>
        <row r="398">
          <cell r="B398" t="str">
            <v>罗娜</v>
          </cell>
        </row>
        <row r="398">
          <cell r="E398" t="str">
            <v>河北金属件生产骨架组装车间</v>
          </cell>
        </row>
        <row r="399">
          <cell r="B399" t="str">
            <v>王亚宁</v>
          </cell>
        </row>
        <row r="399">
          <cell r="E399" t="str">
            <v>河北金属件生产骨架组装车间</v>
          </cell>
        </row>
        <row r="400">
          <cell r="B400" t="str">
            <v>蒋观龙</v>
          </cell>
        </row>
        <row r="400">
          <cell r="E400" t="str">
            <v>河北金属件生产骨架组装车间</v>
          </cell>
        </row>
        <row r="401">
          <cell r="B401" t="str">
            <v>何世成</v>
          </cell>
        </row>
        <row r="401">
          <cell r="E401" t="str">
            <v>河北座椅生产座椅组装车间</v>
          </cell>
        </row>
        <row r="402">
          <cell r="B402" t="str">
            <v>许东来</v>
          </cell>
        </row>
        <row r="402">
          <cell r="E402" t="str">
            <v>河北座椅生产座椅组装车间</v>
          </cell>
        </row>
        <row r="403">
          <cell r="B403" t="str">
            <v>潘彪</v>
          </cell>
        </row>
        <row r="403">
          <cell r="E403" t="str">
            <v>福田欧马可组装线</v>
          </cell>
        </row>
        <row r="404">
          <cell r="B404" t="str">
            <v>曹政</v>
          </cell>
        </row>
        <row r="404">
          <cell r="E404" t="str">
            <v>B40座椅组装车间</v>
          </cell>
        </row>
        <row r="405">
          <cell r="B405" t="str">
            <v>尤宏雪</v>
          </cell>
        </row>
        <row r="405">
          <cell r="E405" t="str">
            <v>福田欧马可组装线</v>
          </cell>
        </row>
        <row r="406">
          <cell r="B406" t="str">
            <v>吕金成</v>
          </cell>
        </row>
        <row r="406">
          <cell r="E406" t="str">
            <v>河北座椅生产座椅组装车间</v>
          </cell>
        </row>
        <row r="407">
          <cell r="B407" t="str">
            <v>顾伟钰</v>
          </cell>
        </row>
        <row r="407">
          <cell r="E407" t="str">
            <v>福田欧马可组装线</v>
          </cell>
        </row>
        <row r="408">
          <cell r="B408" t="str">
            <v>李齐展</v>
          </cell>
        </row>
        <row r="408">
          <cell r="E408" t="str">
            <v>福田欧马可组装线</v>
          </cell>
        </row>
        <row r="409">
          <cell r="B409" t="str">
            <v>赵硕</v>
          </cell>
        </row>
        <row r="409">
          <cell r="E409" t="str">
            <v>福田欧马可组装线</v>
          </cell>
        </row>
        <row r="410">
          <cell r="B410" t="str">
            <v>任永泰</v>
          </cell>
        </row>
        <row r="410">
          <cell r="E410" t="str">
            <v>轻卡组装车间</v>
          </cell>
        </row>
        <row r="411">
          <cell r="B411" t="str">
            <v>张新林</v>
          </cell>
        </row>
        <row r="411">
          <cell r="E411" t="str">
            <v>河北座椅生产发泡车间</v>
          </cell>
        </row>
        <row r="412">
          <cell r="B412" t="str">
            <v>白伟伟</v>
          </cell>
        </row>
        <row r="412">
          <cell r="E412" t="str">
            <v>河北座椅生产缝纫车间</v>
          </cell>
        </row>
        <row r="413">
          <cell r="B413" t="str">
            <v>孙景云</v>
          </cell>
        </row>
        <row r="413">
          <cell r="E413" t="str">
            <v>河北座椅生产缝纫车间</v>
          </cell>
        </row>
        <row r="414">
          <cell r="B414" t="str">
            <v>邓贺文</v>
          </cell>
        </row>
        <row r="414">
          <cell r="E414" t="str">
            <v>河北后视镜生产注塑车间</v>
          </cell>
        </row>
        <row r="415">
          <cell r="B415" t="str">
            <v>杨桂民</v>
          </cell>
        </row>
        <row r="415">
          <cell r="E415" t="str">
            <v>河北后视镜生产注塑车间</v>
          </cell>
        </row>
        <row r="416">
          <cell r="B416" t="str">
            <v>徐亚新</v>
          </cell>
        </row>
        <row r="416">
          <cell r="E416" t="str">
            <v>河北座椅运营生管</v>
          </cell>
        </row>
        <row r="417">
          <cell r="B417" t="str">
            <v>张英键</v>
          </cell>
        </row>
        <row r="417">
          <cell r="E417" t="str">
            <v>河北座椅销售济南市场</v>
          </cell>
        </row>
        <row r="418">
          <cell r="B418" t="str">
            <v>马吉刚</v>
          </cell>
        </row>
        <row r="418">
          <cell r="E418" t="str">
            <v>河北金属件生产骨架组装车间</v>
          </cell>
        </row>
        <row r="419">
          <cell r="B419" t="str">
            <v>刘培杰</v>
          </cell>
        </row>
        <row r="419">
          <cell r="E419" t="str">
            <v>河北金属件生产骨架组装车间</v>
          </cell>
        </row>
        <row r="420">
          <cell r="B420" t="str">
            <v>张洪亮</v>
          </cell>
        </row>
        <row r="420">
          <cell r="E420" t="str">
            <v>河北金属件生产骨架组装车间</v>
          </cell>
        </row>
        <row r="421">
          <cell r="B421" t="str">
            <v>杨桐</v>
          </cell>
        </row>
        <row r="421">
          <cell r="E421" t="str">
            <v>河北金属件生产H6组装车间</v>
          </cell>
        </row>
        <row r="422">
          <cell r="B422" t="str">
            <v>周华胜</v>
          </cell>
        </row>
        <row r="422">
          <cell r="E422" t="str">
            <v>河北金属件生产电泳车间</v>
          </cell>
        </row>
        <row r="423">
          <cell r="B423" t="str">
            <v>张春玉</v>
          </cell>
        </row>
        <row r="423">
          <cell r="E423" t="str">
            <v>河北座椅生产缝纫车间</v>
          </cell>
        </row>
        <row r="424">
          <cell r="B424" t="str">
            <v>王超</v>
          </cell>
        </row>
        <row r="424">
          <cell r="E424" t="str">
            <v>河北金属件生产焊接车间</v>
          </cell>
        </row>
        <row r="425">
          <cell r="B425" t="str">
            <v>魏建东</v>
          </cell>
        </row>
        <row r="425">
          <cell r="E425" t="str">
            <v>河北金属件生产焊接车间</v>
          </cell>
        </row>
        <row r="426">
          <cell r="B426" t="str">
            <v>路海亮</v>
          </cell>
        </row>
        <row r="426">
          <cell r="E426" t="str">
            <v>河北金属件生产焊接车间</v>
          </cell>
        </row>
        <row r="427">
          <cell r="B427" t="str">
            <v>孙永建</v>
          </cell>
        </row>
        <row r="427">
          <cell r="E427" t="str">
            <v>河北金属件生产焊接车间</v>
          </cell>
        </row>
        <row r="428">
          <cell r="B428" t="str">
            <v>韩泽全</v>
          </cell>
        </row>
        <row r="428">
          <cell r="E428" t="str">
            <v>河北金属件生产焊接车间</v>
          </cell>
        </row>
        <row r="429">
          <cell r="B429" t="str">
            <v>宋勃超</v>
          </cell>
        </row>
        <row r="429">
          <cell r="E429" t="str">
            <v>河北金属件生产焊接车间</v>
          </cell>
        </row>
        <row r="430">
          <cell r="B430" t="str">
            <v>张金香</v>
          </cell>
        </row>
        <row r="430">
          <cell r="E430" t="str">
            <v>综合管理部-食堂宿舍</v>
          </cell>
        </row>
        <row r="431">
          <cell r="B431" t="str">
            <v>史浩霖</v>
          </cell>
        </row>
        <row r="431">
          <cell r="E431" t="str">
            <v>河北后视镜研发新产品开发</v>
          </cell>
        </row>
        <row r="432">
          <cell r="B432" t="str">
            <v>郭福双</v>
          </cell>
        </row>
        <row r="432">
          <cell r="E432" t="str">
            <v>河北金属件管理新产品开发</v>
          </cell>
        </row>
        <row r="433">
          <cell r="B433" t="str">
            <v>张明辉</v>
          </cell>
        </row>
        <row r="433">
          <cell r="E433" t="str">
            <v>B40座椅组装车间</v>
          </cell>
        </row>
        <row r="434">
          <cell r="B434" t="str">
            <v>刘涛</v>
          </cell>
        </row>
        <row r="434">
          <cell r="E434" t="str">
            <v>福田欧马可组装线</v>
          </cell>
        </row>
        <row r="435">
          <cell r="B435" t="str">
            <v>张孟通</v>
          </cell>
        </row>
        <row r="435">
          <cell r="E435" t="str">
            <v>轻卡组装车间</v>
          </cell>
        </row>
        <row r="436">
          <cell r="B436" t="str">
            <v>武玉萍</v>
          </cell>
        </row>
        <row r="436">
          <cell r="E436" t="str">
            <v>轻卡组装车间</v>
          </cell>
        </row>
        <row r="437">
          <cell r="B437" t="str">
            <v>刘志富</v>
          </cell>
        </row>
        <row r="437">
          <cell r="E437" t="str">
            <v>河北金属件管理新产品开发</v>
          </cell>
        </row>
        <row r="438">
          <cell r="B438" t="str">
            <v>段存康</v>
          </cell>
        </row>
        <row r="438">
          <cell r="E438" t="str">
            <v>福田欧马可组装线</v>
          </cell>
        </row>
        <row r="439">
          <cell r="B439" t="str">
            <v>刘朦朦</v>
          </cell>
        </row>
        <row r="439">
          <cell r="E439" t="str">
            <v>河北后视镜研发新产品开发</v>
          </cell>
        </row>
        <row r="440">
          <cell r="B440" t="str">
            <v>杨勇</v>
          </cell>
        </row>
        <row r="440">
          <cell r="E440" t="str">
            <v>河北座椅研发新产品开发</v>
          </cell>
        </row>
        <row r="441">
          <cell r="B441" t="str">
            <v>崔鑫</v>
          </cell>
        </row>
        <row r="442">
          <cell r="B442" t="str">
            <v>王博</v>
          </cell>
        </row>
        <row r="443">
          <cell r="B443" t="str">
            <v>张亚霖</v>
          </cell>
        </row>
        <row r="444">
          <cell r="B444" t="str">
            <v>闫晓晨</v>
          </cell>
        </row>
        <row r="445">
          <cell r="B445" t="str">
            <v>朱章群</v>
          </cell>
        </row>
        <row r="446">
          <cell r="B446" t="str">
            <v>王小乐</v>
          </cell>
        </row>
        <row r="447">
          <cell r="B447" t="str">
            <v>刘寿超</v>
          </cell>
        </row>
        <row r="448">
          <cell r="B448" t="str">
            <v>闫寿怀</v>
          </cell>
        </row>
        <row r="449">
          <cell r="B449" t="str">
            <v>刘永迪</v>
          </cell>
        </row>
        <row r="450">
          <cell r="B450" t="str">
            <v>韩忠良</v>
          </cell>
        </row>
        <row r="450">
          <cell r="E450" t="str">
            <v>轻卡组装车间</v>
          </cell>
        </row>
        <row r="451">
          <cell r="B451" t="str">
            <v>祝玉瑞</v>
          </cell>
        </row>
        <row r="451">
          <cell r="E451" t="str">
            <v>福田欧马可组装线</v>
          </cell>
        </row>
        <row r="452">
          <cell r="B452" t="str">
            <v>郑超洋</v>
          </cell>
        </row>
        <row r="452">
          <cell r="E452" t="str">
            <v>福田欧马可组装线</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30.3822685185" refreshedBy="MuQun" recordCount="494">
  <cacheSource type="worksheet">
    <worksheetSource ref="G1:I1048576" sheet="Sheet1"/>
  </cacheSource>
  <cacheFields count="3">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 name="科目分类2" numFmtId="0">
      <sharedItems containsBlank="1" count="31">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m/>
        <s v="生产成本+弯管冲压工序" u="1"/>
      </sharedItems>
    </cacheField>
  </cacheFields>
</pivotCacheDefinition>
</file>

<file path=xl/pivotCache/pivotCacheDefinition10.xml><?xml version="1.0" encoding="utf-8"?>
<pivotCacheDefinition xmlns="http://schemas.openxmlformats.org/spreadsheetml/2006/main" xmlns:r="http://schemas.openxmlformats.org/officeDocument/2006/relationships" r:id="rId1" createdVersion="5" refreshedVersion="5" minRefreshableVersion="3" refreshedDate="45036.4672337963" refreshedBy="MuQun" recordCount="443">
  <cacheSource type="worksheet">
    <worksheetSource ref="AC3:AJ446" sheet="4月"/>
  </cacheSource>
  <cacheFields count="8">
    <cacheField name="工伤_x000a_（1.8%）" numFmtId="176">
      <sharedItems containsSemiMixedTypes="0" containsString="0" containsNumber="1" minValue="0" maxValue="68.76" count="3">
        <n v="62.5185"/>
        <n v="68.76"/>
        <n v="0"/>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1.xml><?xml version="1.0" encoding="utf-8"?>
<pivotCacheDefinition xmlns="http://schemas.openxmlformats.org/spreadsheetml/2006/main" xmlns:r="http://schemas.openxmlformats.org/officeDocument/2006/relationships" r:id="rId1" createdVersion="5" refreshedVersion="5" minRefreshableVersion="3" refreshedDate="45052.4918402778" refreshedBy="MuQun" recordCount="443">
  <cacheSource type="worksheet">
    <worksheetSource ref="Q3:AB446" sheet="4月"/>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059.29125"/>
        <n v="1218.29125"/>
        <n v="1233.84165"/>
        <n v="1268.29125"/>
        <n v="1185.23125"/>
        <n v="1254.73125"/>
        <n v="1095.73125"/>
        <n v="757.68"/>
        <n v="1304.73125"/>
        <n v="1149.73125"/>
        <n v="642.55125"/>
        <n v="662.1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383.36"/>
        <n v="542.36"/>
        <n v="550.14"/>
        <n v="592.36"/>
        <n v="491.08"/>
        <n v="560.58"/>
        <n v="401.58"/>
        <n v="333.76"/>
        <n v="610.58"/>
        <n v="455.58"/>
        <n v="288.28"/>
        <n v="322.3"/>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备注" numFmtId="176">
      <sharedItems containsString="0" containsBlank="1" containsNonDate="0" count="1">
        <m/>
      </sharedItems>
    </cacheField>
    <cacheField name="科目分类" numFmtId="0">
      <sharedItems count="81">
        <s v="管理费用+综合"/>
        <s v="管理费用+河北后视镜运营生管"/>
        <s v="研发费用+河北座椅研发新产品开发"/>
        <s v="研发费用+河北金属件管理新产品研发"/>
        <s v="研发费用+试制"/>
        <s v="福利费用+食堂宿舍"/>
        <s v="管理费用+河北金属件运营生管"/>
        <s v="销售费用+河北金属件销售其他市场"/>
        <s v="管理费用+河北座椅运营生管"/>
        <s v="管理费用+财务"/>
        <s v="销售费用+河北座椅销售其他市场"/>
        <s v="管理费用+河北金属件管理物业管理"/>
        <s v="制造费用+河北金属件生产电泳车间"/>
        <s v="制造费用+河北座椅生产发泡车间"/>
        <s v="制造费用+河北后视镜生产注塑车间"/>
        <s v="生产成本+河北金属件生产焊接车间"/>
        <s v="制造费用+河北金属件生产焊接车间"/>
        <s v="生产成本+河北座椅生产发泡车间"/>
        <s v="生产成本+河北座椅生产座椅组装车间"/>
        <s v="生产成本+河北金属件生产骨架组装车间"/>
        <s v="生产成本+河北座椅生产缝纫车间"/>
        <s v="生产成本+河北金属件生产冲压车间"/>
        <s v="生产成本+河北金属件生产电泳车间"/>
        <s v="研发费用+河北后视镜研发新产品开发"/>
        <s v="生产成本+河北后视镜生产注塑车间"/>
        <s v="销售费用+河北后视镜销售其他市场"/>
        <s v="生产成本+河北后视镜生产喷涂车间"/>
        <s v="生产成本+河北后视镜生产后视镜组装车间"/>
        <s v="制造费用+河北座椅生产座椅组装车间"/>
        <s v="综合" u="1"/>
        <s v="河北后视镜运营生管" u="1"/>
        <s v="河北座椅研发新产品开发" u="1"/>
        <s v="河北金属件管理新产品研发" u="1"/>
        <s v="试制" u="1"/>
        <s v="食堂宿舍" u="1"/>
        <s v="河北金属件运营生管" u="1"/>
        <s v="河北金属件销售其他市场" u="1"/>
        <s v="河北座椅运营生管" u="1"/>
        <s v="财务" u="1"/>
        <s v="河北座椅销售其他市场" u="1"/>
        <s v="河北金属件管理物业管理" u="1"/>
        <s v="河北金属件生产电泳车间" u="1"/>
        <s v="河北座椅生产发泡车间" u="1"/>
        <s v="河北后视镜生产注塑车间" u="1"/>
        <s v="河北金属件生产焊接车间" u="1"/>
        <s v="河北座椅生产座椅组装车间" u="1"/>
        <s v="河北金属件生产骨架组装车间" u="1"/>
        <s v="河北座椅生产缝纫车间" u="1"/>
        <s v="河北金属件生产冲压车间" u="1"/>
        <s v="河北后视镜研发新产品开发" u="1"/>
        <s v="河北后视镜销售其他市场" u="1"/>
        <s v="河北后视镜生产喷涂车间" u="1"/>
        <s v="河北后视镜生产后视镜组装车间" u="1"/>
        <s v="潍坊费用" u="1"/>
        <s v="管理费用+总经理室" u="1"/>
        <s v="研发费用+研发" u="1"/>
        <s v="福利费用+综合" u="1"/>
        <s v="管理费用+骨架" u="1"/>
        <s v="销售费用+销售" u="1"/>
        <s v="管理费用+座椅" u="1"/>
        <s v="管理费用+财务管理部" u="1"/>
        <s v="管理费用+安环科" u="1"/>
        <s v="制造费用+底座装配车间" u="1"/>
        <s v="制造费用+发泡车间" u="1"/>
        <s v="制造费用+喷涂工序" u="1"/>
        <s v="生产成本+焊接车间" u="1"/>
        <s v="制造费用+座椅总装车间" u="1"/>
        <s v="生产成本+发泡车间" u="1"/>
        <s v="生产成本+座椅总装车间" u="1"/>
        <s v="生产成本+底座装配车间" u="1"/>
        <s v="生产成本+缝纫车间" u="1"/>
        <s v="生产成本+冲压弯管车间" u="1"/>
        <s v="生产成本+电泳车间" u="1"/>
        <s v="制造费用+注塑车间" u="1"/>
        <s v="生产成本+注塑车间" u="1"/>
        <s v="管理费用+后视镜" u="1"/>
        <s v="生产成本+喷涂工序" u="1"/>
        <s v="生产成本+后视镜车间" u="1"/>
        <s v="制造费用+焊接车间" u="1"/>
        <s v="制造费用+缝纫车间" u="1"/>
        <s v="生产成本+发泡工序" u="1"/>
      </sharedItems>
    </cacheField>
  </cacheFields>
</pivotCacheDefinition>
</file>

<file path=xl/pivotCache/pivotCacheDefinition12.xml><?xml version="1.0" encoding="utf-8"?>
<pivotCacheDefinition xmlns="http://schemas.openxmlformats.org/spreadsheetml/2006/main" xmlns:r="http://schemas.openxmlformats.org/officeDocument/2006/relationships" r:id="rId1" createdVersion="5" refreshedVersion="5" minRefreshableVersion="3" refreshedDate="45069.5900925926" refreshedBy="MuQun" recordCount="443">
  <cacheSource type="worksheet">
    <worksheetSource ref="AC3:AJ446" sheet="5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3.xml><?xml version="1.0" encoding="utf-8"?>
<pivotCacheDefinition xmlns="http://schemas.openxmlformats.org/spreadsheetml/2006/main" xmlns:r="http://schemas.openxmlformats.org/officeDocument/2006/relationships" r:id="rId1" createdVersion="5" refreshedVersion="5" minRefreshableVersion="3" refreshedDate="45082.6882291667" refreshedBy="MuQun" recordCount="443">
  <cacheSource type="worksheet">
    <worksheetSource ref="Q3:AB446" sheet="5月 "/>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218.29125"/>
        <n v="1233.84165"/>
        <n v="1059.29125"/>
        <n v="1268.29125"/>
        <n v="1185.23125"/>
        <n v="1254.73125"/>
        <n v="1095.73125"/>
        <n v="757.68"/>
        <n v="1304.73125"/>
        <n v="642.55125"/>
        <n v="1149.73125"/>
        <n v="1159.8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542.36"/>
        <n v="550.14"/>
        <n v="383.36"/>
        <n v="592.36"/>
        <n v="491.08"/>
        <n v="560.58"/>
        <n v="401.58"/>
        <n v="333.76"/>
        <n v="610.58"/>
        <n v="288.28"/>
        <n v="455.58"/>
        <n v="430.36"/>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综合管理部-人力行政"/>
        <s v="河北座椅研发新产品开发"/>
        <s v="河北金属件管理新产品开发"/>
        <s v="模具试制部-模具车间"/>
        <s v="模具试制部-试制车间"/>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座椅生产座椅组装车间"/>
        <s v="河北金属件生产骨架组装车间"/>
        <s v="河北金属件生产弯管车间"/>
        <s v="河北金属件生产H6组装车间"/>
        <s v="河北座椅生产缝纫车间"/>
        <s v="河北座椅生产H6组装车间"/>
        <s v="B40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4.xml><?xml version="1.0" encoding="utf-8"?>
<pivotCacheDefinition xmlns="http://schemas.openxmlformats.org/spreadsheetml/2006/main" xmlns:r="http://schemas.openxmlformats.org/officeDocument/2006/relationships" r:id="rId1" createdVersion="5" refreshedVersion="5" minRefreshableVersion="3" refreshedDate="45098.5840740741" refreshedBy="MuQun" recordCount="429">
  <cacheSource type="worksheet">
    <worksheetSource ref="AC3:AJ432" sheet="6月  "/>
  </cacheSource>
  <cacheFields count="8">
    <cacheField name="工伤_x000a_（1.8%）" numFmtId="176">
      <sharedItems containsSemiMixedTypes="0" containsString="0" containsNumber="1" minValue="62.5185"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62.5185"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科目分类" numFmtId="0">
      <sharedItems count="6">
        <s v="销售费用"/>
        <s v="生产成本"/>
        <s v="研发费用"/>
        <s v="管理费用"/>
        <s v="福利费用"/>
        <s v="制造费用"/>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826.4051041667" refreshedBy="MuQun" recordCount="494">
  <cacheSource type="worksheet">
    <worksheetSource ref="A1:H1048576" sheet="Sheet1"/>
  </cacheSource>
  <cacheFields count="8">
    <cacheField name="工伤_x000a_（1.8%）" numFmtId="0">
      <sharedItems containsString="0" containsBlank="1" containsNumber="1" minValue="0" maxValue="68.76" count="3">
        <n v="62.5185"/>
        <n v="68.76"/>
        <m/>
      </sharedItems>
    </cacheField>
    <cacheField name="养老_x000a_（24%）" numFmtId="0">
      <sharedItems containsString="0" containsBlank="1" containsNumber="1" minValue="0" maxValue="916.8" count="7">
        <n v="778.894"/>
        <n v="916.8"/>
        <n v="0"/>
        <n v="778.92"/>
        <n v="802.2504"/>
        <n v="833.58"/>
        <m/>
      </sharedItems>
    </cacheField>
    <cacheField name="医疗_x000a_10%）" numFmtId="0">
      <sharedItems containsString="0" containsBlank="1" containsNumber="1" minValue="0" maxValue="566.48" count="3">
        <n v="566.48"/>
        <n v="0"/>
        <m/>
      </sharedItems>
    </cacheField>
    <cacheField name="失业_x000a_1%）" numFmtId="0">
      <sharedItems containsString="0" containsBlank="1" containsNumber="1" minValue="0" maxValue="38.2" count="6">
        <n v="32.4578"/>
        <n v="38.2"/>
        <n v="0"/>
        <n v="33.42883"/>
        <n v="34.73275"/>
        <m/>
      </sharedItems>
    </cacheField>
    <cacheField name="公积金_x000a_（10%）" numFmtId="0">
      <sharedItems containsString="0" containsBlank="1" containsNumber="1" minValue="0" maxValue="418" count="6">
        <n v="318"/>
        <n v="418"/>
        <n v="179"/>
        <n v="0"/>
        <n v="254.4"/>
        <m/>
      </sharedItems>
    </cacheField>
    <cacheField name="大额医疗" numFmtId="0">
      <sharedItems containsString="0" containsBlank="1" containsNumber="1" containsInteger="1" minValue="0" maxValue="108" count="3">
        <n v="0"/>
        <n v="108"/>
        <m/>
      </sharedItems>
    </cacheField>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974.3723263889" refreshedBy="MuQun" recordCount="345">
  <cacheSource type="worksheet">
    <worksheetSource ref="B1:E345" sheet="2022人员差额补缴费用汇总"/>
  </cacheSource>
  <cacheFields count="3">
    <cacheField name="个人差额" numFmtId="0">
      <sharedItems containsSemiMixedTypes="0" containsString="0" containsNumber="1" minValue="0" maxValue="200.53" count="13">
        <n v="127.54"/>
        <n v="200.42"/>
        <n v="200.53"/>
        <n v="145.76"/>
        <n v="91.1"/>
        <n v="182.2"/>
        <n v="109.32"/>
        <n v="163.98"/>
        <n v="182.22"/>
        <n v="145.77"/>
        <n v="114.84"/>
        <n v="18.22"/>
        <n v="0"/>
      </sharedItems>
    </cacheField>
    <cacheField name="单位差额" numFmtId="0">
      <sharedItems containsSemiMixedTypes="0" containsString="0" containsNumber="1" minValue="0" maxValue="401.016" count="13">
        <n v="255.08"/>
        <n v="400.84"/>
        <n v="401.016"/>
        <n v="291.52"/>
        <n v="182.2"/>
        <n v="364.4"/>
        <n v="218.64"/>
        <n v="327.96"/>
        <n v="364.432"/>
        <n v="291.536"/>
        <n v="229.7856"/>
        <n v="36.44"/>
        <n v="0"/>
      </sharedItems>
    </cacheField>
    <cacheField name="科目" numFmtId="0">
      <sharedItems count="28">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974.439837963" refreshedBy="MuQun" recordCount="346">
  <cacheSource type="worksheet">
    <worksheetSource ref="D1:F1048576" sheet="2022人员差额补缴费用汇总"/>
  </cacheSource>
  <cacheFields count="3">
    <cacheField name="合计" numFmtId="0">
      <sharedItems containsString="0" containsBlank="1" containsNumber="1" minValue="0" maxValue="192600.763600011" count="14">
        <n v="382.62"/>
        <n v="601.26"/>
        <n v="601.546"/>
        <n v="437.28"/>
        <n v="273.3"/>
        <n v="546.6"/>
        <n v="327.96"/>
        <n v="491.94"/>
        <n v="546.652"/>
        <n v="437.306"/>
        <n v="344.6256"/>
        <n v="54.66"/>
        <n v="192600.763600011"/>
        <m/>
      </sharedItems>
    </cacheField>
    <cacheField name="科目" numFmtId="0">
      <sharedItems containsBlank="1" count="29">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m/>
      </sharedItems>
    </cacheField>
    <cacheField name="科目2" numFmtId="0">
      <sharedItems containsBlank="1" count="7">
        <s v="生产成本"/>
        <s v="管理费用"/>
        <s v="制造费用"/>
        <s v="销售费用"/>
        <s v="研发费用"/>
        <s v="福利费用"/>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4974.5034259259" refreshedBy="MuQun" recordCount="424">
  <cacheSource type="worksheet">
    <worksheetSource ref="Q3:AI427" sheet="2月 "/>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811.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87.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4974.4828819444" refreshedBy="MuQun" recordCount="441">
  <cacheSource type="worksheet">
    <worksheetSource ref="AC3:AJ444" sheet="1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108"/>
        <n v="0"/>
      </sharedItems>
    </cacheField>
    <cacheField name="合计" numFmtId="176">
      <sharedItems containsSemiMixedTypes="0" containsString="0" containsNumber="1" minValue="0" maxValue="2116.24" count="21">
        <n v="1868.62525"/>
        <n v="1968.62525"/>
        <n v="2116.24"/>
        <n v="1729.62525"/>
        <n v="1550.62525"/>
        <n v="2016.24"/>
        <n v="1805.02525"/>
        <n v="62.5185"/>
        <n v="876.14525"/>
        <n v="771.73125"/>
        <n v="1729.65125"/>
        <n v="1868.65125"/>
        <n v="1891.98165"/>
        <n v="950.73125"/>
        <n v="1550.65125"/>
        <n v="1968.65125"/>
        <n v="1089.73125"/>
        <n v="1784.31125"/>
        <n v="1923.31125"/>
        <n v="1605.31125"/>
        <n v="486.76"/>
      </sharedItems>
    </cacheField>
    <cacheField name="科目分类" numFmtId="0">
      <sharedItems count="6">
        <s v="管理费用"/>
        <s v="研发费用"/>
        <s v="福利费用"/>
        <s v="销售费用"/>
        <s v="制造费用"/>
        <s v="生产成本"/>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4974.5028819444" refreshedBy="MuQun" recordCount="424">
  <cacheSource type="worksheet">
    <worksheetSource ref="AC3:AJ427" sheet="2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001.7152777778" refreshedBy="MuQun" recordCount="454">
  <cacheSource type="worksheet">
    <worksheetSource ref="AC3:AJ457" sheet="3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9.xml><?xml version="1.0" encoding="utf-8"?>
<pivotCacheDefinition xmlns="http://schemas.openxmlformats.org/spreadsheetml/2006/main" xmlns:r="http://schemas.openxmlformats.org/officeDocument/2006/relationships" r:id="rId1" createdVersion="5" refreshedVersion="5" minRefreshableVersion="3" refreshedDate="45008.380462963" refreshedBy="MuQun" recordCount="454">
  <cacheSource type="worksheet">
    <worksheetSource ref="Q3:AI457" sheet="3月"/>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757.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33.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s>
</pivotCacheDefinition>
</file>

<file path=xl/pivotCache/pivotCacheRecords1.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3"/>
    <x v="0"/>
    <x v="4"/>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3"/>
    <x v="0"/>
    <x v="12"/>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0"/>
    <x v="0"/>
    <x v="10"/>
    <x v="0"/>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3"/>
    <x v="0"/>
    <x v="0"/>
    <x v="2"/>
    <x v="0"/>
    <x v="9"/>
    <x v="5"/>
  </r>
  <r>
    <x v="1"/>
    <x v="1"/>
    <x v="0"/>
    <x v="1"/>
    <x v="1"/>
    <x v="0"/>
    <x v="2"/>
    <x v="1"/>
  </r>
  <r>
    <x v="0"/>
    <x v="3"/>
    <x v="0"/>
    <x v="0"/>
    <x v="2"/>
    <x v="0"/>
    <x v="9"/>
    <x v="5"/>
  </r>
  <r>
    <x v="0"/>
    <x v="3"/>
    <x v="0"/>
    <x v="0"/>
    <x v="2"/>
    <x v="0"/>
    <x v="9"/>
    <x v="5"/>
  </r>
  <r>
    <x v="0"/>
    <x v="3"/>
    <x v="0"/>
    <x v="0"/>
    <x v="0"/>
    <x v="0"/>
    <x v="10"/>
    <x v="0"/>
  </r>
  <r>
    <x v="0"/>
    <x v="3"/>
    <x v="0"/>
    <x v="0"/>
    <x v="1"/>
    <x v="0"/>
    <x v="13"/>
    <x v="0"/>
  </r>
  <r>
    <x v="0"/>
    <x v="3"/>
    <x v="0"/>
    <x v="0"/>
    <x v="0"/>
    <x v="0"/>
    <x v="10"/>
    <x v="5"/>
  </r>
  <r>
    <x v="0"/>
    <x v="3"/>
    <x v="0"/>
    <x v="0"/>
    <x v="2"/>
    <x v="0"/>
    <x v="9"/>
    <x v="5"/>
  </r>
  <r>
    <x v="0"/>
    <x v="3"/>
    <x v="0"/>
    <x v="0"/>
    <x v="2"/>
    <x v="0"/>
    <x v="9"/>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3"/>
    <x v="0"/>
    <x v="0"/>
    <x v="2"/>
    <x v="0"/>
    <x v="9"/>
    <x v="5"/>
  </r>
  <r>
    <x v="0"/>
    <x v="3"/>
    <x v="0"/>
    <x v="0"/>
    <x v="2"/>
    <x v="0"/>
    <x v="9"/>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0"/>
    <x v="2"/>
    <x v="1"/>
    <x v="2"/>
    <x v="3"/>
    <x v="1"/>
    <x v="7"/>
    <x v="5"/>
  </r>
  <r>
    <x v="1"/>
    <x v="2"/>
    <x v="1"/>
    <x v="2"/>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0"/>
    <x v="5"/>
    <x v="0"/>
    <x v="0"/>
    <x v="2"/>
    <x v="0"/>
    <x v="14"/>
    <x v="5"/>
  </r>
  <r>
    <x v="0"/>
    <x v="5"/>
    <x v="0"/>
    <x v="0"/>
    <x v="3"/>
    <x v="0"/>
    <x v="16"/>
    <x v="0"/>
  </r>
  <r>
    <x v="0"/>
    <x v="5"/>
    <x v="0"/>
    <x v="0"/>
    <x v="3"/>
    <x v="0"/>
    <x v="16"/>
    <x v="0"/>
  </r>
  <r>
    <x v="0"/>
    <x v="5"/>
    <x v="0"/>
    <x v="0"/>
    <x v="3"/>
    <x v="0"/>
    <x v="16"/>
    <x v="0"/>
  </r>
  <r>
    <x v="0"/>
    <x v="5"/>
    <x v="0"/>
    <x v="0"/>
    <x v="3"/>
    <x v="0"/>
    <x v="16"/>
    <x v="0"/>
  </r>
  <r>
    <x v="0"/>
    <x v="5"/>
    <x v="0"/>
    <x v="0"/>
    <x v="3"/>
    <x v="0"/>
    <x v="16"/>
    <x v="0"/>
  </r>
</pivotCacheRecords>
</file>

<file path=xl/pivotCache/pivotCacheRecords10.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0"/>
    <x v="0"/>
    <x v="0"/>
    <x v="1"/>
    <x v="0"/>
    <x v="3"/>
    <x v="1"/>
  </r>
  <r>
    <x v="0"/>
    <x v="0"/>
    <x v="0"/>
    <x v="0"/>
    <x v="0"/>
    <x v="0"/>
    <x v="0"/>
    <x v="2"/>
  </r>
  <r>
    <x v="0"/>
    <x v="0"/>
    <x v="0"/>
    <x v="0"/>
    <x v="0"/>
    <x v="0"/>
    <x v="0"/>
    <x v="0"/>
  </r>
  <r>
    <x v="0"/>
    <x v="0"/>
    <x v="0"/>
    <x v="0"/>
    <x v="0"/>
    <x v="0"/>
    <x v="0"/>
    <x v="3"/>
  </r>
  <r>
    <x v="0"/>
    <x v="3"/>
    <x v="1"/>
    <x v="2"/>
    <x v="3"/>
    <x v="0"/>
    <x v="8"/>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3"/>
    <x v="0"/>
    <x v="10"/>
    <x v="1"/>
  </r>
  <r>
    <x v="0"/>
    <x v="1"/>
    <x v="0"/>
    <x v="0"/>
    <x v="1"/>
    <x v="0"/>
    <x v="1"/>
    <x v="1"/>
  </r>
  <r>
    <x v="0"/>
    <x v="1"/>
    <x v="0"/>
    <x v="0"/>
    <x v="0"/>
    <x v="0"/>
    <x v="11"/>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2"/>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0"/>
    <x v="0"/>
    <x v="0"/>
    <x v="1"/>
    <x v="0"/>
    <x v="3"/>
    <x v="1"/>
  </r>
  <r>
    <x v="0"/>
    <x v="1"/>
    <x v="0"/>
    <x v="0"/>
    <x v="1"/>
    <x v="0"/>
    <x v="1"/>
    <x v="1"/>
  </r>
  <r>
    <x v="0"/>
    <x v="1"/>
    <x v="0"/>
    <x v="0"/>
    <x v="0"/>
    <x v="0"/>
    <x v="11"/>
    <x v="3"/>
  </r>
  <r>
    <x v="0"/>
    <x v="1"/>
    <x v="0"/>
    <x v="0"/>
    <x v="0"/>
    <x v="0"/>
    <x v="11"/>
    <x v="3"/>
  </r>
  <r>
    <x v="0"/>
    <x v="1"/>
    <x v="0"/>
    <x v="0"/>
    <x v="0"/>
    <x v="0"/>
    <x v="11"/>
    <x v="3"/>
  </r>
  <r>
    <x v="0"/>
    <x v="1"/>
    <x v="0"/>
    <x v="0"/>
    <x v="1"/>
    <x v="0"/>
    <x v="1"/>
    <x v="1"/>
  </r>
  <r>
    <x v="0"/>
    <x v="1"/>
    <x v="0"/>
    <x v="0"/>
    <x v="1"/>
    <x v="0"/>
    <x v="1"/>
    <x v="1"/>
  </r>
  <r>
    <x v="0"/>
    <x v="1"/>
    <x v="0"/>
    <x v="0"/>
    <x v="1"/>
    <x v="0"/>
    <x v="1"/>
    <x v="1"/>
  </r>
  <r>
    <x v="0"/>
    <x v="1"/>
    <x v="0"/>
    <x v="0"/>
    <x v="1"/>
    <x v="0"/>
    <x v="1"/>
    <x v="1"/>
  </r>
  <r>
    <x v="0"/>
    <x v="1"/>
    <x v="0"/>
    <x v="0"/>
    <x v="1"/>
    <x v="0"/>
    <x v="1"/>
    <x v="1"/>
  </r>
  <r>
    <x v="0"/>
    <x v="1"/>
    <x v="0"/>
    <x v="0"/>
    <x v="0"/>
    <x v="0"/>
    <x v="11"/>
    <x v="2"/>
  </r>
  <r>
    <x v="0"/>
    <x v="1"/>
    <x v="0"/>
    <x v="0"/>
    <x v="0"/>
    <x v="0"/>
    <x v="11"/>
    <x v="0"/>
  </r>
  <r>
    <x v="0"/>
    <x v="1"/>
    <x v="0"/>
    <x v="0"/>
    <x v="0"/>
    <x v="0"/>
    <x v="11"/>
    <x v="2"/>
  </r>
  <r>
    <x v="0"/>
    <x v="1"/>
    <x v="0"/>
    <x v="0"/>
    <x v="1"/>
    <x v="0"/>
    <x v="1"/>
    <x v="1"/>
  </r>
  <r>
    <x v="0"/>
    <x v="1"/>
    <x v="0"/>
    <x v="0"/>
    <x v="0"/>
    <x v="0"/>
    <x v="11"/>
    <x v="3"/>
  </r>
  <r>
    <x v="0"/>
    <x v="1"/>
    <x v="0"/>
    <x v="0"/>
    <x v="1"/>
    <x v="0"/>
    <x v="1"/>
    <x v="1"/>
  </r>
  <r>
    <x v="0"/>
    <x v="1"/>
    <x v="0"/>
    <x v="0"/>
    <x v="0"/>
    <x v="0"/>
    <x v="11"/>
    <x v="5"/>
  </r>
  <r>
    <x v="0"/>
    <x v="1"/>
    <x v="0"/>
    <x v="0"/>
    <x v="3"/>
    <x v="0"/>
    <x v="10"/>
    <x v="1"/>
  </r>
  <r>
    <x v="0"/>
    <x v="1"/>
    <x v="0"/>
    <x v="0"/>
    <x v="0"/>
    <x v="0"/>
    <x v="11"/>
    <x v="3"/>
  </r>
  <r>
    <x v="0"/>
    <x v="1"/>
    <x v="0"/>
    <x v="0"/>
    <x v="1"/>
    <x v="0"/>
    <x v="1"/>
    <x v="1"/>
  </r>
  <r>
    <x v="0"/>
    <x v="1"/>
    <x v="0"/>
    <x v="0"/>
    <x v="0"/>
    <x v="0"/>
    <x v="11"/>
    <x v="3"/>
  </r>
  <r>
    <x v="0"/>
    <x v="1"/>
    <x v="0"/>
    <x v="0"/>
    <x v="1"/>
    <x v="0"/>
    <x v="1"/>
    <x v="1"/>
  </r>
  <r>
    <x v="0"/>
    <x v="1"/>
    <x v="0"/>
    <x v="0"/>
    <x v="1"/>
    <x v="0"/>
    <x v="1"/>
    <x v="1"/>
  </r>
  <r>
    <x v="0"/>
    <x v="1"/>
    <x v="0"/>
    <x v="0"/>
    <x v="1"/>
    <x v="0"/>
    <x v="1"/>
    <x v="1"/>
  </r>
  <r>
    <x v="0"/>
    <x v="1"/>
    <x v="0"/>
    <x v="0"/>
    <x v="0"/>
    <x v="0"/>
    <x v="11"/>
    <x v="3"/>
  </r>
  <r>
    <x v="0"/>
    <x v="1"/>
    <x v="0"/>
    <x v="0"/>
    <x v="0"/>
    <x v="0"/>
    <x v="11"/>
    <x v="3"/>
  </r>
  <r>
    <x v="0"/>
    <x v="1"/>
    <x v="0"/>
    <x v="0"/>
    <x v="1"/>
    <x v="0"/>
    <x v="1"/>
    <x v="1"/>
  </r>
  <r>
    <x v="0"/>
    <x v="1"/>
    <x v="0"/>
    <x v="0"/>
    <x v="1"/>
    <x v="0"/>
    <x v="1"/>
    <x v="1"/>
  </r>
  <r>
    <x v="0"/>
    <x v="1"/>
    <x v="0"/>
    <x v="0"/>
    <x v="0"/>
    <x v="0"/>
    <x v="11"/>
    <x v="3"/>
  </r>
  <r>
    <x v="0"/>
    <x v="1"/>
    <x v="0"/>
    <x v="0"/>
    <x v="0"/>
    <x v="0"/>
    <x v="11"/>
    <x v="2"/>
  </r>
  <r>
    <x v="0"/>
    <x v="1"/>
    <x v="0"/>
    <x v="0"/>
    <x v="0"/>
    <x v="0"/>
    <x v="11"/>
    <x v="2"/>
  </r>
  <r>
    <x v="0"/>
    <x v="1"/>
    <x v="0"/>
    <x v="0"/>
    <x v="1"/>
    <x v="0"/>
    <x v="1"/>
    <x v="1"/>
  </r>
  <r>
    <x v="0"/>
    <x v="1"/>
    <x v="0"/>
    <x v="0"/>
    <x v="1"/>
    <x v="0"/>
    <x v="1"/>
    <x v="1"/>
  </r>
  <r>
    <x v="0"/>
    <x v="1"/>
    <x v="0"/>
    <x v="0"/>
    <x v="1"/>
    <x v="0"/>
    <x v="1"/>
    <x v="1"/>
  </r>
  <r>
    <x v="0"/>
    <x v="1"/>
    <x v="0"/>
    <x v="0"/>
    <x v="0"/>
    <x v="0"/>
    <x v="11"/>
    <x v="2"/>
  </r>
  <r>
    <x v="0"/>
    <x v="1"/>
    <x v="0"/>
    <x v="0"/>
    <x v="0"/>
    <x v="0"/>
    <x v="11"/>
    <x v="3"/>
  </r>
  <r>
    <x v="0"/>
    <x v="1"/>
    <x v="0"/>
    <x v="0"/>
    <x v="0"/>
    <x v="0"/>
    <x v="11"/>
    <x v="3"/>
  </r>
  <r>
    <x v="0"/>
    <x v="1"/>
    <x v="0"/>
    <x v="0"/>
    <x v="0"/>
    <x v="0"/>
    <x v="11"/>
    <x v="3"/>
  </r>
  <r>
    <x v="0"/>
    <x v="1"/>
    <x v="0"/>
    <x v="0"/>
    <x v="1"/>
    <x v="0"/>
    <x v="1"/>
    <x v="1"/>
  </r>
  <r>
    <x v="0"/>
    <x v="1"/>
    <x v="0"/>
    <x v="0"/>
    <x v="0"/>
    <x v="0"/>
    <x v="11"/>
    <x v="2"/>
  </r>
  <r>
    <x v="0"/>
    <x v="1"/>
    <x v="0"/>
    <x v="0"/>
    <x v="1"/>
    <x v="0"/>
    <x v="1"/>
    <x v="1"/>
  </r>
  <r>
    <x v="0"/>
    <x v="1"/>
    <x v="0"/>
    <x v="0"/>
    <x v="1"/>
    <x v="0"/>
    <x v="1"/>
    <x v="1"/>
  </r>
  <r>
    <x v="0"/>
    <x v="1"/>
    <x v="0"/>
    <x v="0"/>
    <x v="1"/>
    <x v="0"/>
    <x v="1"/>
    <x v="1"/>
  </r>
  <r>
    <x v="0"/>
    <x v="1"/>
    <x v="0"/>
    <x v="0"/>
    <x v="2"/>
    <x v="0"/>
    <x v="13"/>
    <x v="2"/>
  </r>
  <r>
    <x v="0"/>
    <x v="1"/>
    <x v="0"/>
    <x v="0"/>
    <x v="0"/>
    <x v="0"/>
    <x v="11"/>
    <x v="1"/>
  </r>
  <r>
    <x v="0"/>
    <x v="1"/>
    <x v="0"/>
    <x v="0"/>
    <x v="1"/>
    <x v="0"/>
    <x v="1"/>
    <x v="1"/>
  </r>
  <r>
    <x v="0"/>
    <x v="1"/>
    <x v="0"/>
    <x v="0"/>
    <x v="1"/>
    <x v="0"/>
    <x v="1"/>
    <x v="1"/>
  </r>
  <r>
    <x v="0"/>
    <x v="1"/>
    <x v="0"/>
    <x v="0"/>
    <x v="1"/>
    <x v="0"/>
    <x v="1"/>
    <x v="1"/>
  </r>
  <r>
    <x v="0"/>
    <x v="1"/>
    <x v="0"/>
    <x v="0"/>
    <x v="0"/>
    <x v="0"/>
    <x v="11"/>
    <x v="5"/>
  </r>
  <r>
    <x v="0"/>
    <x v="1"/>
    <x v="0"/>
    <x v="0"/>
    <x v="1"/>
    <x v="0"/>
    <x v="1"/>
    <x v="1"/>
  </r>
  <r>
    <x v="0"/>
    <x v="1"/>
    <x v="0"/>
    <x v="0"/>
    <x v="1"/>
    <x v="0"/>
    <x v="1"/>
    <x v="1"/>
  </r>
  <r>
    <x v="0"/>
    <x v="1"/>
    <x v="0"/>
    <x v="0"/>
    <x v="1"/>
    <x v="0"/>
    <x v="1"/>
    <x v="1"/>
  </r>
  <r>
    <x v="0"/>
    <x v="1"/>
    <x v="0"/>
    <x v="0"/>
    <x v="1"/>
    <x v="0"/>
    <x v="1"/>
    <x v="1"/>
  </r>
  <r>
    <x v="0"/>
    <x v="1"/>
    <x v="0"/>
    <x v="0"/>
    <x v="0"/>
    <x v="0"/>
    <x v="11"/>
    <x v="2"/>
  </r>
  <r>
    <x v="1"/>
    <x v="2"/>
    <x v="0"/>
    <x v="1"/>
    <x v="2"/>
    <x v="0"/>
    <x v="5"/>
    <x v="3"/>
  </r>
  <r>
    <x v="0"/>
    <x v="1"/>
    <x v="0"/>
    <x v="0"/>
    <x v="0"/>
    <x v="0"/>
    <x v="11"/>
    <x v="3"/>
  </r>
  <r>
    <x v="0"/>
    <x v="1"/>
    <x v="0"/>
    <x v="0"/>
    <x v="0"/>
    <x v="0"/>
    <x v="11"/>
    <x v="3"/>
  </r>
  <r>
    <x v="0"/>
    <x v="1"/>
    <x v="0"/>
    <x v="0"/>
    <x v="1"/>
    <x v="0"/>
    <x v="1"/>
    <x v="1"/>
  </r>
  <r>
    <x v="0"/>
    <x v="1"/>
    <x v="0"/>
    <x v="0"/>
    <x v="0"/>
    <x v="0"/>
    <x v="11"/>
    <x v="2"/>
  </r>
  <r>
    <x v="0"/>
    <x v="1"/>
    <x v="0"/>
    <x v="0"/>
    <x v="0"/>
    <x v="0"/>
    <x v="11"/>
    <x v="2"/>
  </r>
  <r>
    <x v="1"/>
    <x v="2"/>
    <x v="0"/>
    <x v="1"/>
    <x v="2"/>
    <x v="0"/>
    <x v="5"/>
    <x v="2"/>
  </r>
  <r>
    <x v="0"/>
    <x v="1"/>
    <x v="0"/>
    <x v="0"/>
    <x v="0"/>
    <x v="0"/>
    <x v="11"/>
    <x v="2"/>
  </r>
  <r>
    <x v="0"/>
    <x v="1"/>
    <x v="0"/>
    <x v="0"/>
    <x v="1"/>
    <x v="0"/>
    <x v="1"/>
    <x v="1"/>
  </r>
  <r>
    <x v="0"/>
    <x v="1"/>
    <x v="0"/>
    <x v="0"/>
    <x v="1"/>
    <x v="0"/>
    <x v="1"/>
    <x v="1"/>
  </r>
  <r>
    <x v="0"/>
    <x v="1"/>
    <x v="0"/>
    <x v="0"/>
    <x v="0"/>
    <x v="0"/>
    <x v="11"/>
    <x v="1"/>
  </r>
  <r>
    <x v="0"/>
    <x v="1"/>
    <x v="0"/>
    <x v="0"/>
    <x v="1"/>
    <x v="0"/>
    <x v="1"/>
    <x v="1"/>
  </r>
  <r>
    <x v="1"/>
    <x v="2"/>
    <x v="0"/>
    <x v="1"/>
    <x v="2"/>
    <x v="0"/>
    <x v="5"/>
    <x v="2"/>
  </r>
  <r>
    <x v="0"/>
    <x v="1"/>
    <x v="0"/>
    <x v="0"/>
    <x v="1"/>
    <x v="0"/>
    <x v="1"/>
    <x v="1"/>
  </r>
  <r>
    <x v="0"/>
    <x v="1"/>
    <x v="0"/>
    <x v="0"/>
    <x v="1"/>
    <x v="0"/>
    <x v="1"/>
    <x v="1"/>
  </r>
  <r>
    <x v="0"/>
    <x v="1"/>
    <x v="0"/>
    <x v="0"/>
    <x v="1"/>
    <x v="0"/>
    <x v="1"/>
    <x v="1"/>
  </r>
  <r>
    <x v="0"/>
    <x v="1"/>
    <x v="0"/>
    <x v="0"/>
    <x v="3"/>
    <x v="0"/>
    <x v="10"/>
    <x v="1"/>
  </r>
  <r>
    <x v="0"/>
    <x v="1"/>
    <x v="0"/>
    <x v="0"/>
    <x v="2"/>
    <x v="0"/>
    <x v="13"/>
    <x v="3"/>
  </r>
  <r>
    <x v="0"/>
    <x v="1"/>
    <x v="0"/>
    <x v="0"/>
    <x v="0"/>
    <x v="0"/>
    <x v="11"/>
    <x v="2"/>
  </r>
  <r>
    <x v="0"/>
    <x v="1"/>
    <x v="0"/>
    <x v="0"/>
    <x v="0"/>
    <x v="0"/>
    <x v="11"/>
    <x v="3"/>
  </r>
  <r>
    <x v="0"/>
    <x v="0"/>
    <x v="0"/>
    <x v="0"/>
    <x v="1"/>
    <x v="0"/>
    <x v="3"/>
    <x v="1"/>
  </r>
  <r>
    <x v="0"/>
    <x v="1"/>
    <x v="0"/>
    <x v="0"/>
    <x v="1"/>
    <x v="0"/>
    <x v="1"/>
    <x v="1"/>
  </r>
  <r>
    <x v="0"/>
    <x v="1"/>
    <x v="0"/>
    <x v="0"/>
    <x v="3"/>
    <x v="0"/>
    <x v="10"/>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1"/>
    <x v="0"/>
    <x v="14"/>
    <x v="1"/>
  </r>
  <r>
    <x v="0"/>
    <x v="5"/>
    <x v="0"/>
    <x v="0"/>
    <x v="0"/>
    <x v="0"/>
    <x v="15"/>
    <x v="2"/>
  </r>
  <r>
    <x v="0"/>
    <x v="5"/>
    <x v="0"/>
    <x v="0"/>
    <x v="0"/>
    <x v="0"/>
    <x v="15"/>
    <x v="2"/>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3"/>
    <x v="0"/>
    <x v="16"/>
    <x v="3"/>
  </r>
  <r>
    <x v="0"/>
    <x v="5"/>
    <x v="0"/>
    <x v="0"/>
    <x v="3"/>
    <x v="0"/>
    <x v="16"/>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3"/>
  </r>
  <r>
    <x v="0"/>
    <x v="5"/>
    <x v="0"/>
    <x v="0"/>
    <x v="3"/>
    <x v="1"/>
    <x v="19"/>
    <x v="0"/>
  </r>
  <r>
    <x v="0"/>
    <x v="5"/>
    <x v="0"/>
    <x v="0"/>
    <x v="3"/>
    <x v="1"/>
    <x v="19"/>
    <x v="1"/>
  </r>
  <r>
    <x v="0"/>
    <x v="5"/>
    <x v="0"/>
    <x v="0"/>
    <x v="3"/>
    <x v="1"/>
    <x v="19"/>
    <x v="1"/>
  </r>
  <r>
    <x v="0"/>
    <x v="5"/>
    <x v="0"/>
    <x v="0"/>
    <x v="3"/>
    <x v="1"/>
    <x v="19"/>
    <x v="1"/>
  </r>
  <r>
    <x v="0"/>
    <x v="5"/>
    <x v="0"/>
    <x v="0"/>
    <x v="3"/>
    <x v="1"/>
    <x v="19"/>
    <x v="1"/>
  </r>
  <r>
    <x v="0"/>
    <x v="3"/>
    <x v="1"/>
    <x v="2"/>
    <x v="3"/>
    <x v="0"/>
    <x v="8"/>
    <x v="1"/>
  </r>
  <r>
    <x v="0"/>
    <x v="5"/>
    <x v="0"/>
    <x v="0"/>
    <x v="3"/>
    <x v="1"/>
    <x v="19"/>
    <x v="1"/>
  </r>
  <r>
    <x v="0"/>
    <x v="5"/>
    <x v="0"/>
    <x v="0"/>
    <x v="3"/>
    <x v="1"/>
    <x v="19"/>
    <x v="1"/>
  </r>
  <r>
    <x v="0"/>
    <x v="5"/>
    <x v="0"/>
    <x v="0"/>
    <x v="3"/>
    <x v="1"/>
    <x v="19"/>
    <x v="1"/>
  </r>
  <r>
    <x v="0"/>
    <x v="5"/>
    <x v="0"/>
    <x v="0"/>
    <x v="3"/>
    <x v="1"/>
    <x v="19"/>
    <x v="1"/>
  </r>
  <r>
    <x v="0"/>
    <x v="5"/>
    <x v="0"/>
    <x v="0"/>
    <x v="3"/>
    <x v="1"/>
    <x v="19"/>
    <x v="1"/>
  </r>
  <r>
    <x v="0"/>
    <x v="5"/>
    <x v="1"/>
    <x v="0"/>
    <x v="3"/>
    <x v="0"/>
    <x v="20"/>
    <x v="1"/>
  </r>
  <r>
    <x v="0"/>
    <x v="3"/>
    <x v="1"/>
    <x v="2"/>
    <x v="3"/>
    <x v="0"/>
    <x v="8"/>
    <x v="1"/>
  </r>
  <r>
    <x v="0"/>
    <x v="5"/>
    <x v="0"/>
    <x v="0"/>
    <x v="3"/>
    <x v="1"/>
    <x v="19"/>
    <x v="4"/>
  </r>
  <r>
    <x v="0"/>
    <x v="5"/>
    <x v="0"/>
    <x v="0"/>
    <x v="3"/>
    <x v="1"/>
    <x v="19"/>
    <x v="2"/>
  </r>
  <r>
    <x v="0"/>
    <x v="5"/>
    <x v="0"/>
    <x v="0"/>
    <x v="3"/>
    <x v="1"/>
    <x v="19"/>
    <x v="3"/>
  </r>
  <r>
    <x v="0"/>
    <x v="5"/>
    <x v="1"/>
    <x v="0"/>
    <x v="3"/>
    <x v="0"/>
    <x v="20"/>
    <x v="1"/>
  </r>
  <r>
    <x v="0"/>
    <x v="3"/>
    <x v="1"/>
    <x v="2"/>
    <x v="3"/>
    <x v="0"/>
    <x v="8"/>
    <x v="1"/>
  </r>
  <r>
    <x v="0"/>
    <x v="5"/>
    <x v="0"/>
    <x v="0"/>
    <x v="3"/>
    <x v="1"/>
    <x v="19"/>
    <x v="1"/>
  </r>
  <r>
    <x v="0"/>
    <x v="5"/>
    <x v="0"/>
    <x v="0"/>
    <x v="3"/>
    <x v="1"/>
    <x v="19"/>
    <x v="1"/>
  </r>
  <r>
    <x v="2"/>
    <x v="3"/>
    <x v="0"/>
    <x v="2"/>
    <x v="2"/>
    <x v="0"/>
    <x v="21"/>
    <x v="3"/>
  </r>
  <r>
    <x v="0"/>
    <x v="5"/>
    <x v="0"/>
    <x v="0"/>
    <x v="3"/>
    <x v="1"/>
    <x v="19"/>
    <x v="1"/>
  </r>
</pivotCacheRecords>
</file>

<file path=xl/pivotCache/pivotCacheRecords11.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0"/>
  </r>
  <r>
    <x v="2"/>
    <x v="0"/>
    <x v="0"/>
    <x v="0"/>
    <x v="0"/>
    <x v="0"/>
    <x v="2"/>
    <x v="0"/>
    <x v="2"/>
    <x v="2"/>
    <x v="0"/>
    <x v="0"/>
  </r>
  <r>
    <x v="3"/>
    <x v="0"/>
    <x v="0"/>
    <x v="0"/>
    <x v="0"/>
    <x v="0"/>
    <x v="1"/>
    <x v="0"/>
    <x v="3"/>
    <x v="3"/>
    <x v="0"/>
    <x v="0"/>
  </r>
  <r>
    <x v="3"/>
    <x v="0"/>
    <x v="0"/>
    <x v="0"/>
    <x v="0"/>
    <x v="0"/>
    <x v="1"/>
    <x v="0"/>
    <x v="3"/>
    <x v="3"/>
    <x v="0"/>
    <x v="0"/>
  </r>
  <r>
    <x v="4"/>
    <x v="0"/>
    <x v="0"/>
    <x v="0"/>
    <x v="0"/>
    <x v="0"/>
    <x v="3"/>
    <x v="0"/>
    <x v="4"/>
    <x v="4"/>
    <x v="0"/>
    <x v="0"/>
  </r>
  <r>
    <x v="2"/>
    <x v="0"/>
    <x v="0"/>
    <x v="0"/>
    <x v="0"/>
    <x v="0"/>
    <x v="2"/>
    <x v="0"/>
    <x v="2"/>
    <x v="2"/>
    <x v="0"/>
    <x v="0"/>
  </r>
  <r>
    <x v="0"/>
    <x v="0"/>
    <x v="0"/>
    <x v="0"/>
    <x v="0"/>
    <x v="0"/>
    <x v="0"/>
    <x v="0"/>
    <x v="0"/>
    <x v="0"/>
    <x v="0"/>
    <x v="1"/>
  </r>
  <r>
    <x v="0"/>
    <x v="0"/>
    <x v="0"/>
    <x v="0"/>
    <x v="0"/>
    <x v="0"/>
    <x v="0"/>
    <x v="0"/>
    <x v="0"/>
    <x v="0"/>
    <x v="0"/>
    <x v="2"/>
  </r>
  <r>
    <x v="0"/>
    <x v="0"/>
    <x v="0"/>
    <x v="0"/>
    <x v="0"/>
    <x v="0"/>
    <x v="0"/>
    <x v="0"/>
    <x v="0"/>
    <x v="0"/>
    <x v="0"/>
    <x v="2"/>
  </r>
  <r>
    <x v="0"/>
    <x v="0"/>
    <x v="0"/>
    <x v="0"/>
    <x v="0"/>
    <x v="0"/>
    <x v="0"/>
    <x v="0"/>
    <x v="0"/>
    <x v="0"/>
    <x v="0"/>
    <x v="3"/>
  </r>
  <r>
    <x v="0"/>
    <x v="0"/>
    <x v="0"/>
    <x v="0"/>
    <x v="0"/>
    <x v="0"/>
    <x v="0"/>
    <x v="0"/>
    <x v="0"/>
    <x v="0"/>
    <x v="0"/>
    <x v="2"/>
  </r>
  <r>
    <x v="2"/>
    <x v="0"/>
    <x v="0"/>
    <x v="0"/>
    <x v="0"/>
    <x v="0"/>
    <x v="2"/>
    <x v="0"/>
    <x v="2"/>
    <x v="2"/>
    <x v="0"/>
    <x v="2"/>
  </r>
  <r>
    <x v="5"/>
    <x v="0"/>
    <x v="2"/>
    <x v="0"/>
    <x v="1"/>
    <x v="0"/>
    <x v="2"/>
    <x v="0"/>
    <x v="5"/>
    <x v="5"/>
    <x v="0"/>
    <x v="4"/>
  </r>
  <r>
    <x v="0"/>
    <x v="0"/>
    <x v="0"/>
    <x v="0"/>
    <x v="0"/>
    <x v="0"/>
    <x v="0"/>
    <x v="0"/>
    <x v="0"/>
    <x v="0"/>
    <x v="0"/>
    <x v="3"/>
  </r>
  <r>
    <x v="3"/>
    <x v="0"/>
    <x v="0"/>
    <x v="0"/>
    <x v="0"/>
    <x v="0"/>
    <x v="1"/>
    <x v="0"/>
    <x v="3"/>
    <x v="3"/>
    <x v="0"/>
    <x v="4"/>
  </r>
  <r>
    <x v="3"/>
    <x v="0"/>
    <x v="0"/>
    <x v="0"/>
    <x v="0"/>
    <x v="0"/>
    <x v="1"/>
    <x v="0"/>
    <x v="3"/>
    <x v="3"/>
    <x v="0"/>
    <x v="4"/>
  </r>
  <r>
    <x v="3"/>
    <x v="0"/>
    <x v="0"/>
    <x v="0"/>
    <x v="0"/>
    <x v="0"/>
    <x v="1"/>
    <x v="0"/>
    <x v="3"/>
    <x v="3"/>
    <x v="0"/>
    <x v="4"/>
  </r>
  <r>
    <x v="3"/>
    <x v="0"/>
    <x v="0"/>
    <x v="0"/>
    <x v="0"/>
    <x v="0"/>
    <x v="1"/>
    <x v="0"/>
    <x v="3"/>
    <x v="3"/>
    <x v="0"/>
    <x v="4"/>
  </r>
  <r>
    <x v="2"/>
    <x v="0"/>
    <x v="0"/>
    <x v="0"/>
    <x v="0"/>
    <x v="0"/>
    <x v="2"/>
    <x v="0"/>
    <x v="2"/>
    <x v="2"/>
    <x v="0"/>
    <x v="4"/>
  </r>
  <r>
    <x v="0"/>
    <x v="0"/>
    <x v="0"/>
    <x v="0"/>
    <x v="0"/>
    <x v="0"/>
    <x v="0"/>
    <x v="0"/>
    <x v="0"/>
    <x v="0"/>
    <x v="0"/>
    <x v="4"/>
  </r>
  <r>
    <x v="0"/>
    <x v="0"/>
    <x v="0"/>
    <x v="0"/>
    <x v="0"/>
    <x v="0"/>
    <x v="0"/>
    <x v="0"/>
    <x v="0"/>
    <x v="0"/>
    <x v="0"/>
    <x v="4"/>
  </r>
  <r>
    <x v="0"/>
    <x v="0"/>
    <x v="0"/>
    <x v="0"/>
    <x v="0"/>
    <x v="0"/>
    <x v="0"/>
    <x v="0"/>
    <x v="0"/>
    <x v="0"/>
    <x v="0"/>
    <x v="4"/>
  </r>
  <r>
    <x v="5"/>
    <x v="0"/>
    <x v="2"/>
    <x v="0"/>
    <x v="1"/>
    <x v="0"/>
    <x v="2"/>
    <x v="0"/>
    <x v="5"/>
    <x v="5"/>
    <x v="0"/>
    <x v="0"/>
  </r>
  <r>
    <x v="2"/>
    <x v="0"/>
    <x v="0"/>
    <x v="0"/>
    <x v="0"/>
    <x v="0"/>
    <x v="2"/>
    <x v="0"/>
    <x v="2"/>
    <x v="2"/>
    <x v="0"/>
    <x v="0"/>
  </r>
  <r>
    <x v="0"/>
    <x v="0"/>
    <x v="0"/>
    <x v="0"/>
    <x v="0"/>
    <x v="0"/>
    <x v="0"/>
    <x v="0"/>
    <x v="0"/>
    <x v="0"/>
    <x v="0"/>
    <x v="0"/>
  </r>
  <r>
    <x v="2"/>
    <x v="0"/>
    <x v="0"/>
    <x v="0"/>
    <x v="0"/>
    <x v="0"/>
    <x v="2"/>
    <x v="0"/>
    <x v="2"/>
    <x v="2"/>
    <x v="0"/>
    <x v="0"/>
  </r>
  <r>
    <x v="0"/>
    <x v="0"/>
    <x v="0"/>
    <x v="0"/>
    <x v="0"/>
    <x v="0"/>
    <x v="0"/>
    <x v="0"/>
    <x v="0"/>
    <x v="0"/>
    <x v="0"/>
    <x v="5"/>
  </r>
  <r>
    <x v="0"/>
    <x v="0"/>
    <x v="0"/>
    <x v="0"/>
    <x v="0"/>
    <x v="0"/>
    <x v="0"/>
    <x v="0"/>
    <x v="0"/>
    <x v="0"/>
    <x v="0"/>
    <x v="0"/>
  </r>
  <r>
    <x v="0"/>
    <x v="0"/>
    <x v="0"/>
    <x v="0"/>
    <x v="0"/>
    <x v="0"/>
    <x v="0"/>
    <x v="0"/>
    <x v="0"/>
    <x v="0"/>
    <x v="0"/>
    <x v="5"/>
  </r>
  <r>
    <x v="0"/>
    <x v="0"/>
    <x v="0"/>
    <x v="0"/>
    <x v="0"/>
    <x v="0"/>
    <x v="0"/>
    <x v="0"/>
    <x v="0"/>
    <x v="0"/>
    <x v="0"/>
    <x v="6"/>
  </r>
  <r>
    <x v="2"/>
    <x v="0"/>
    <x v="0"/>
    <x v="0"/>
    <x v="0"/>
    <x v="0"/>
    <x v="2"/>
    <x v="0"/>
    <x v="2"/>
    <x v="2"/>
    <x v="0"/>
    <x v="7"/>
  </r>
  <r>
    <x v="0"/>
    <x v="0"/>
    <x v="0"/>
    <x v="0"/>
    <x v="0"/>
    <x v="0"/>
    <x v="0"/>
    <x v="0"/>
    <x v="0"/>
    <x v="0"/>
    <x v="0"/>
    <x v="8"/>
  </r>
  <r>
    <x v="4"/>
    <x v="0"/>
    <x v="0"/>
    <x v="0"/>
    <x v="0"/>
    <x v="0"/>
    <x v="3"/>
    <x v="0"/>
    <x v="4"/>
    <x v="4"/>
    <x v="0"/>
    <x v="9"/>
  </r>
  <r>
    <x v="0"/>
    <x v="0"/>
    <x v="0"/>
    <x v="0"/>
    <x v="0"/>
    <x v="0"/>
    <x v="0"/>
    <x v="0"/>
    <x v="0"/>
    <x v="0"/>
    <x v="0"/>
    <x v="9"/>
  </r>
  <r>
    <x v="2"/>
    <x v="0"/>
    <x v="0"/>
    <x v="0"/>
    <x v="0"/>
    <x v="0"/>
    <x v="2"/>
    <x v="0"/>
    <x v="2"/>
    <x v="2"/>
    <x v="0"/>
    <x v="9"/>
  </r>
  <r>
    <x v="0"/>
    <x v="0"/>
    <x v="0"/>
    <x v="0"/>
    <x v="0"/>
    <x v="0"/>
    <x v="0"/>
    <x v="0"/>
    <x v="0"/>
    <x v="0"/>
    <x v="0"/>
    <x v="9"/>
  </r>
  <r>
    <x v="0"/>
    <x v="0"/>
    <x v="0"/>
    <x v="0"/>
    <x v="0"/>
    <x v="0"/>
    <x v="0"/>
    <x v="0"/>
    <x v="0"/>
    <x v="0"/>
    <x v="0"/>
    <x v="9"/>
  </r>
  <r>
    <x v="0"/>
    <x v="0"/>
    <x v="0"/>
    <x v="0"/>
    <x v="0"/>
    <x v="0"/>
    <x v="0"/>
    <x v="0"/>
    <x v="0"/>
    <x v="0"/>
    <x v="0"/>
    <x v="2"/>
  </r>
  <r>
    <x v="6"/>
    <x v="0"/>
    <x v="2"/>
    <x v="0"/>
    <x v="1"/>
    <x v="0"/>
    <x v="0"/>
    <x v="0"/>
    <x v="6"/>
    <x v="6"/>
    <x v="0"/>
    <x v="10"/>
  </r>
  <r>
    <x v="0"/>
    <x v="0"/>
    <x v="0"/>
    <x v="0"/>
    <x v="0"/>
    <x v="0"/>
    <x v="0"/>
    <x v="0"/>
    <x v="0"/>
    <x v="0"/>
    <x v="0"/>
    <x v="3"/>
  </r>
  <r>
    <x v="0"/>
    <x v="0"/>
    <x v="0"/>
    <x v="0"/>
    <x v="0"/>
    <x v="0"/>
    <x v="0"/>
    <x v="0"/>
    <x v="0"/>
    <x v="0"/>
    <x v="0"/>
    <x v="10"/>
  </r>
  <r>
    <x v="5"/>
    <x v="0"/>
    <x v="2"/>
    <x v="0"/>
    <x v="1"/>
    <x v="0"/>
    <x v="2"/>
    <x v="0"/>
    <x v="5"/>
    <x v="5"/>
    <x v="0"/>
    <x v="3"/>
  </r>
  <r>
    <x v="0"/>
    <x v="0"/>
    <x v="0"/>
    <x v="0"/>
    <x v="0"/>
    <x v="0"/>
    <x v="0"/>
    <x v="0"/>
    <x v="0"/>
    <x v="0"/>
    <x v="0"/>
    <x v="2"/>
  </r>
  <r>
    <x v="0"/>
    <x v="0"/>
    <x v="0"/>
    <x v="0"/>
    <x v="0"/>
    <x v="0"/>
    <x v="0"/>
    <x v="0"/>
    <x v="0"/>
    <x v="0"/>
    <x v="0"/>
    <x v="11"/>
  </r>
  <r>
    <x v="2"/>
    <x v="0"/>
    <x v="0"/>
    <x v="0"/>
    <x v="0"/>
    <x v="0"/>
    <x v="2"/>
    <x v="0"/>
    <x v="2"/>
    <x v="2"/>
    <x v="0"/>
    <x v="3"/>
  </r>
  <r>
    <x v="0"/>
    <x v="0"/>
    <x v="0"/>
    <x v="0"/>
    <x v="0"/>
    <x v="0"/>
    <x v="0"/>
    <x v="0"/>
    <x v="0"/>
    <x v="0"/>
    <x v="0"/>
    <x v="12"/>
  </r>
  <r>
    <x v="7"/>
    <x v="0"/>
    <x v="0"/>
    <x v="0"/>
    <x v="0"/>
    <x v="0"/>
    <x v="4"/>
    <x v="0"/>
    <x v="7"/>
    <x v="7"/>
    <x v="0"/>
    <x v="13"/>
  </r>
  <r>
    <x v="0"/>
    <x v="0"/>
    <x v="0"/>
    <x v="0"/>
    <x v="0"/>
    <x v="0"/>
    <x v="0"/>
    <x v="0"/>
    <x v="0"/>
    <x v="0"/>
    <x v="0"/>
    <x v="14"/>
  </r>
  <r>
    <x v="0"/>
    <x v="0"/>
    <x v="0"/>
    <x v="0"/>
    <x v="0"/>
    <x v="0"/>
    <x v="0"/>
    <x v="0"/>
    <x v="0"/>
    <x v="0"/>
    <x v="0"/>
    <x v="15"/>
  </r>
  <r>
    <x v="0"/>
    <x v="0"/>
    <x v="0"/>
    <x v="0"/>
    <x v="0"/>
    <x v="0"/>
    <x v="0"/>
    <x v="0"/>
    <x v="0"/>
    <x v="0"/>
    <x v="0"/>
    <x v="16"/>
  </r>
  <r>
    <x v="5"/>
    <x v="0"/>
    <x v="2"/>
    <x v="0"/>
    <x v="1"/>
    <x v="0"/>
    <x v="2"/>
    <x v="0"/>
    <x v="5"/>
    <x v="5"/>
    <x v="0"/>
    <x v="11"/>
  </r>
  <r>
    <x v="0"/>
    <x v="0"/>
    <x v="0"/>
    <x v="0"/>
    <x v="0"/>
    <x v="0"/>
    <x v="0"/>
    <x v="0"/>
    <x v="0"/>
    <x v="0"/>
    <x v="0"/>
    <x v="11"/>
  </r>
  <r>
    <x v="6"/>
    <x v="0"/>
    <x v="2"/>
    <x v="0"/>
    <x v="1"/>
    <x v="0"/>
    <x v="0"/>
    <x v="0"/>
    <x v="6"/>
    <x v="6"/>
    <x v="0"/>
    <x v="10"/>
  </r>
  <r>
    <x v="0"/>
    <x v="0"/>
    <x v="0"/>
    <x v="0"/>
    <x v="0"/>
    <x v="0"/>
    <x v="0"/>
    <x v="0"/>
    <x v="0"/>
    <x v="0"/>
    <x v="0"/>
    <x v="17"/>
  </r>
  <r>
    <x v="3"/>
    <x v="0"/>
    <x v="0"/>
    <x v="0"/>
    <x v="0"/>
    <x v="0"/>
    <x v="1"/>
    <x v="0"/>
    <x v="3"/>
    <x v="3"/>
    <x v="0"/>
    <x v="10"/>
  </r>
  <r>
    <x v="0"/>
    <x v="0"/>
    <x v="0"/>
    <x v="0"/>
    <x v="0"/>
    <x v="0"/>
    <x v="0"/>
    <x v="0"/>
    <x v="0"/>
    <x v="0"/>
    <x v="0"/>
    <x v="6"/>
  </r>
  <r>
    <x v="0"/>
    <x v="0"/>
    <x v="0"/>
    <x v="0"/>
    <x v="0"/>
    <x v="0"/>
    <x v="0"/>
    <x v="0"/>
    <x v="0"/>
    <x v="0"/>
    <x v="0"/>
    <x v="10"/>
  </r>
  <r>
    <x v="2"/>
    <x v="0"/>
    <x v="0"/>
    <x v="0"/>
    <x v="0"/>
    <x v="0"/>
    <x v="2"/>
    <x v="0"/>
    <x v="2"/>
    <x v="2"/>
    <x v="0"/>
    <x v="3"/>
  </r>
  <r>
    <x v="0"/>
    <x v="0"/>
    <x v="0"/>
    <x v="0"/>
    <x v="0"/>
    <x v="0"/>
    <x v="0"/>
    <x v="0"/>
    <x v="0"/>
    <x v="0"/>
    <x v="0"/>
    <x v="0"/>
  </r>
  <r>
    <x v="0"/>
    <x v="0"/>
    <x v="0"/>
    <x v="0"/>
    <x v="0"/>
    <x v="0"/>
    <x v="0"/>
    <x v="0"/>
    <x v="0"/>
    <x v="0"/>
    <x v="0"/>
    <x v="6"/>
  </r>
  <r>
    <x v="0"/>
    <x v="0"/>
    <x v="0"/>
    <x v="0"/>
    <x v="0"/>
    <x v="0"/>
    <x v="0"/>
    <x v="0"/>
    <x v="0"/>
    <x v="0"/>
    <x v="0"/>
    <x v="10"/>
  </r>
  <r>
    <x v="5"/>
    <x v="0"/>
    <x v="2"/>
    <x v="0"/>
    <x v="1"/>
    <x v="0"/>
    <x v="2"/>
    <x v="0"/>
    <x v="5"/>
    <x v="5"/>
    <x v="0"/>
    <x v="8"/>
  </r>
  <r>
    <x v="5"/>
    <x v="0"/>
    <x v="2"/>
    <x v="0"/>
    <x v="1"/>
    <x v="0"/>
    <x v="2"/>
    <x v="0"/>
    <x v="5"/>
    <x v="5"/>
    <x v="0"/>
    <x v="10"/>
  </r>
  <r>
    <x v="0"/>
    <x v="0"/>
    <x v="0"/>
    <x v="0"/>
    <x v="0"/>
    <x v="0"/>
    <x v="0"/>
    <x v="0"/>
    <x v="0"/>
    <x v="0"/>
    <x v="0"/>
    <x v="10"/>
  </r>
  <r>
    <x v="0"/>
    <x v="0"/>
    <x v="0"/>
    <x v="0"/>
    <x v="0"/>
    <x v="0"/>
    <x v="0"/>
    <x v="0"/>
    <x v="0"/>
    <x v="0"/>
    <x v="0"/>
    <x v="7"/>
  </r>
  <r>
    <x v="0"/>
    <x v="0"/>
    <x v="0"/>
    <x v="0"/>
    <x v="0"/>
    <x v="0"/>
    <x v="0"/>
    <x v="0"/>
    <x v="0"/>
    <x v="0"/>
    <x v="0"/>
    <x v="10"/>
  </r>
  <r>
    <x v="2"/>
    <x v="0"/>
    <x v="0"/>
    <x v="0"/>
    <x v="0"/>
    <x v="0"/>
    <x v="2"/>
    <x v="0"/>
    <x v="2"/>
    <x v="2"/>
    <x v="0"/>
    <x v="6"/>
  </r>
  <r>
    <x v="2"/>
    <x v="0"/>
    <x v="0"/>
    <x v="0"/>
    <x v="0"/>
    <x v="0"/>
    <x v="2"/>
    <x v="0"/>
    <x v="2"/>
    <x v="2"/>
    <x v="0"/>
    <x v="8"/>
  </r>
  <r>
    <x v="2"/>
    <x v="0"/>
    <x v="0"/>
    <x v="0"/>
    <x v="0"/>
    <x v="0"/>
    <x v="2"/>
    <x v="0"/>
    <x v="2"/>
    <x v="2"/>
    <x v="0"/>
    <x v="18"/>
  </r>
  <r>
    <x v="0"/>
    <x v="0"/>
    <x v="0"/>
    <x v="0"/>
    <x v="0"/>
    <x v="0"/>
    <x v="0"/>
    <x v="0"/>
    <x v="0"/>
    <x v="0"/>
    <x v="0"/>
    <x v="18"/>
  </r>
  <r>
    <x v="3"/>
    <x v="0"/>
    <x v="0"/>
    <x v="0"/>
    <x v="0"/>
    <x v="0"/>
    <x v="1"/>
    <x v="0"/>
    <x v="3"/>
    <x v="3"/>
    <x v="0"/>
    <x v="18"/>
  </r>
  <r>
    <x v="0"/>
    <x v="0"/>
    <x v="0"/>
    <x v="0"/>
    <x v="0"/>
    <x v="0"/>
    <x v="0"/>
    <x v="0"/>
    <x v="0"/>
    <x v="0"/>
    <x v="0"/>
    <x v="2"/>
  </r>
  <r>
    <x v="0"/>
    <x v="0"/>
    <x v="0"/>
    <x v="0"/>
    <x v="0"/>
    <x v="0"/>
    <x v="0"/>
    <x v="0"/>
    <x v="0"/>
    <x v="0"/>
    <x v="0"/>
    <x v="10"/>
  </r>
  <r>
    <x v="0"/>
    <x v="0"/>
    <x v="0"/>
    <x v="0"/>
    <x v="0"/>
    <x v="0"/>
    <x v="0"/>
    <x v="0"/>
    <x v="0"/>
    <x v="0"/>
    <x v="0"/>
    <x v="6"/>
  </r>
  <r>
    <x v="8"/>
    <x v="0"/>
    <x v="3"/>
    <x v="1"/>
    <x v="2"/>
    <x v="0"/>
    <x v="3"/>
    <x v="0"/>
    <x v="8"/>
    <x v="8"/>
    <x v="0"/>
    <x v="6"/>
  </r>
  <r>
    <x v="0"/>
    <x v="0"/>
    <x v="0"/>
    <x v="0"/>
    <x v="0"/>
    <x v="0"/>
    <x v="0"/>
    <x v="0"/>
    <x v="0"/>
    <x v="0"/>
    <x v="0"/>
    <x v="19"/>
  </r>
  <r>
    <x v="0"/>
    <x v="0"/>
    <x v="0"/>
    <x v="0"/>
    <x v="0"/>
    <x v="0"/>
    <x v="0"/>
    <x v="0"/>
    <x v="0"/>
    <x v="0"/>
    <x v="0"/>
    <x v="6"/>
  </r>
  <r>
    <x v="3"/>
    <x v="0"/>
    <x v="0"/>
    <x v="0"/>
    <x v="0"/>
    <x v="0"/>
    <x v="1"/>
    <x v="0"/>
    <x v="3"/>
    <x v="3"/>
    <x v="0"/>
    <x v="6"/>
  </r>
  <r>
    <x v="0"/>
    <x v="0"/>
    <x v="0"/>
    <x v="0"/>
    <x v="0"/>
    <x v="0"/>
    <x v="0"/>
    <x v="0"/>
    <x v="0"/>
    <x v="0"/>
    <x v="0"/>
    <x v="10"/>
  </r>
  <r>
    <x v="2"/>
    <x v="0"/>
    <x v="0"/>
    <x v="0"/>
    <x v="0"/>
    <x v="0"/>
    <x v="2"/>
    <x v="0"/>
    <x v="2"/>
    <x v="2"/>
    <x v="0"/>
    <x v="3"/>
  </r>
  <r>
    <x v="0"/>
    <x v="0"/>
    <x v="0"/>
    <x v="0"/>
    <x v="0"/>
    <x v="0"/>
    <x v="0"/>
    <x v="0"/>
    <x v="0"/>
    <x v="0"/>
    <x v="0"/>
    <x v="3"/>
  </r>
  <r>
    <x v="2"/>
    <x v="0"/>
    <x v="0"/>
    <x v="0"/>
    <x v="0"/>
    <x v="0"/>
    <x v="2"/>
    <x v="0"/>
    <x v="2"/>
    <x v="2"/>
    <x v="0"/>
    <x v="3"/>
  </r>
  <r>
    <x v="0"/>
    <x v="0"/>
    <x v="0"/>
    <x v="0"/>
    <x v="0"/>
    <x v="0"/>
    <x v="0"/>
    <x v="0"/>
    <x v="0"/>
    <x v="0"/>
    <x v="0"/>
    <x v="3"/>
  </r>
  <r>
    <x v="0"/>
    <x v="0"/>
    <x v="0"/>
    <x v="0"/>
    <x v="0"/>
    <x v="0"/>
    <x v="0"/>
    <x v="0"/>
    <x v="0"/>
    <x v="0"/>
    <x v="0"/>
    <x v="3"/>
  </r>
  <r>
    <x v="5"/>
    <x v="0"/>
    <x v="2"/>
    <x v="0"/>
    <x v="1"/>
    <x v="0"/>
    <x v="2"/>
    <x v="0"/>
    <x v="5"/>
    <x v="5"/>
    <x v="0"/>
    <x v="2"/>
  </r>
  <r>
    <x v="2"/>
    <x v="0"/>
    <x v="0"/>
    <x v="0"/>
    <x v="0"/>
    <x v="0"/>
    <x v="2"/>
    <x v="0"/>
    <x v="2"/>
    <x v="2"/>
    <x v="0"/>
    <x v="2"/>
  </r>
  <r>
    <x v="3"/>
    <x v="0"/>
    <x v="0"/>
    <x v="0"/>
    <x v="0"/>
    <x v="0"/>
    <x v="1"/>
    <x v="0"/>
    <x v="3"/>
    <x v="3"/>
    <x v="0"/>
    <x v="20"/>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4"/>
    <x v="0"/>
    <x v="0"/>
    <x v="0"/>
    <x v="0"/>
    <x v="0"/>
    <x v="3"/>
    <x v="0"/>
    <x v="4"/>
    <x v="4"/>
    <x v="0"/>
    <x v="21"/>
  </r>
  <r>
    <x v="3"/>
    <x v="0"/>
    <x v="0"/>
    <x v="0"/>
    <x v="0"/>
    <x v="0"/>
    <x v="1"/>
    <x v="0"/>
    <x v="3"/>
    <x v="3"/>
    <x v="0"/>
    <x v="21"/>
  </r>
  <r>
    <x v="3"/>
    <x v="0"/>
    <x v="0"/>
    <x v="0"/>
    <x v="0"/>
    <x v="0"/>
    <x v="1"/>
    <x v="0"/>
    <x v="3"/>
    <x v="3"/>
    <x v="0"/>
    <x v="21"/>
  </r>
  <r>
    <x v="8"/>
    <x v="0"/>
    <x v="3"/>
    <x v="1"/>
    <x v="2"/>
    <x v="0"/>
    <x v="3"/>
    <x v="0"/>
    <x v="8"/>
    <x v="8"/>
    <x v="0"/>
    <x v="21"/>
  </r>
  <r>
    <x v="7"/>
    <x v="0"/>
    <x v="0"/>
    <x v="0"/>
    <x v="0"/>
    <x v="0"/>
    <x v="4"/>
    <x v="0"/>
    <x v="7"/>
    <x v="7"/>
    <x v="0"/>
    <x v="15"/>
  </r>
  <r>
    <x v="7"/>
    <x v="0"/>
    <x v="0"/>
    <x v="0"/>
    <x v="0"/>
    <x v="0"/>
    <x v="4"/>
    <x v="0"/>
    <x v="7"/>
    <x v="7"/>
    <x v="0"/>
    <x v="21"/>
  </r>
  <r>
    <x v="3"/>
    <x v="0"/>
    <x v="0"/>
    <x v="0"/>
    <x v="0"/>
    <x v="0"/>
    <x v="1"/>
    <x v="0"/>
    <x v="3"/>
    <x v="3"/>
    <x v="0"/>
    <x v="15"/>
  </r>
  <r>
    <x v="7"/>
    <x v="0"/>
    <x v="0"/>
    <x v="0"/>
    <x v="0"/>
    <x v="0"/>
    <x v="4"/>
    <x v="0"/>
    <x v="7"/>
    <x v="7"/>
    <x v="0"/>
    <x v="15"/>
  </r>
  <r>
    <x v="3"/>
    <x v="0"/>
    <x v="0"/>
    <x v="0"/>
    <x v="0"/>
    <x v="0"/>
    <x v="1"/>
    <x v="0"/>
    <x v="3"/>
    <x v="3"/>
    <x v="0"/>
    <x v="15"/>
  </r>
  <r>
    <x v="7"/>
    <x v="0"/>
    <x v="0"/>
    <x v="0"/>
    <x v="0"/>
    <x v="0"/>
    <x v="4"/>
    <x v="0"/>
    <x v="7"/>
    <x v="7"/>
    <x v="0"/>
    <x v="15"/>
  </r>
  <r>
    <x v="3"/>
    <x v="0"/>
    <x v="0"/>
    <x v="0"/>
    <x v="0"/>
    <x v="0"/>
    <x v="1"/>
    <x v="0"/>
    <x v="3"/>
    <x v="3"/>
    <x v="0"/>
    <x v="15"/>
  </r>
  <r>
    <x v="3"/>
    <x v="0"/>
    <x v="0"/>
    <x v="0"/>
    <x v="0"/>
    <x v="0"/>
    <x v="1"/>
    <x v="0"/>
    <x v="3"/>
    <x v="3"/>
    <x v="0"/>
    <x v="15"/>
  </r>
  <r>
    <x v="7"/>
    <x v="0"/>
    <x v="0"/>
    <x v="0"/>
    <x v="0"/>
    <x v="0"/>
    <x v="4"/>
    <x v="0"/>
    <x v="7"/>
    <x v="7"/>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7"/>
    <x v="0"/>
    <x v="0"/>
    <x v="0"/>
    <x v="0"/>
    <x v="0"/>
    <x v="4"/>
    <x v="0"/>
    <x v="7"/>
    <x v="7"/>
    <x v="0"/>
    <x v="15"/>
  </r>
  <r>
    <x v="3"/>
    <x v="0"/>
    <x v="0"/>
    <x v="0"/>
    <x v="0"/>
    <x v="0"/>
    <x v="1"/>
    <x v="0"/>
    <x v="3"/>
    <x v="3"/>
    <x v="0"/>
    <x v="15"/>
  </r>
  <r>
    <x v="7"/>
    <x v="0"/>
    <x v="0"/>
    <x v="0"/>
    <x v="0"/>
    <x v="0"/>
    <x v="4"/>
    <x v="0"/>
    <x v="7"/>
    <x v="7"/>
    <x v="0"/>
    <x v="15"/>
  </r>
  <r>
    <x v="7"/>
    <x v="0"/>
    <x v="0"/>
    <x v="0"/>
    <x v="0"/>
    <x v="0"/>
    <x v="4"/>
    <x v="0"/>
    <x v="7"/>
    <x v="7"/>
    <x v="0"/>
    <x v="15"/>
  </r>
  <r>
    <x v="7"/>
    <x v="0"/>
    <x v="0"/>
    <x v="0"/>
    <x v="0"/>
    <x v="0"/>
    <x v="4"/>
    <x v="0"/>
    <x v="7"/>
    <x v="7"/>
    <x v="0"/>
    <x v="15"/>
  </r>
  <r>
    <x v="0"/>
    <x v="0"/>
    <x v="0"/>
    <x v="0"/>
    <x v="0"/>
    <x v="0"/>
    <x v="0"/>
    <x v="0"/>
    <x v="0"/>
    <x v="0"/>
    <x v="0"/>
    <x v="15"/>
  </r>
  <r>
    <x v="3"/>
    <x v="0"/>
    <x v="0"/>
    <x v="0"/>
    <x v="0"/>
    <x v="0"/>
    <x v="1"/>
    <x v="0"/>
    <x v="3"/>
    <x v="3"/>
    <x v="0"/>
    <x v="15"/>
  </r>
  <r>
    <x v="4"/>
    <x v="0"/>
    <x v="0"/>
    <x v="0"/>
    <x v="0"/>
    <x v="0"/>
    <x v="3"/>
    <x v="0"/>
    <x v="4"/>
    <x v="4"/>
    <x v="0"/>
    <x v="15"/>
  </r>
  <r>
    <x v="3"/>
    <x v="0"/>
    <x v="0"/>
    <x v="0"/>
    <x v="0"/>
    <x v="0"/>
    <x v="1"/>
    <x v="0"/>
    <x v="3"/>
    <x v="3"/>
    <x v="0"/>
    <x v="15"/>
  </r>
  <r>
    <x v="9"/>
    <x v="0"/>
    <x v="0"/>
    <x v="1"/>
    <x v="0"/>
    <x v="0"/>
    <x v="3"/>
    <x v="0"/>
    <x v="9"/>
    <x v="9"/>
    <x v="0"/>
    <x v="15"/>
  </r>
  <r>
    <x v="3"/>
    <x v="0"/>
    <x v="0"/>
    <x v="0"/>
    <x v="0"/>
    <x v="0"/>
    <x v="1"/>
    <x v="0"/>
    <x v="3"/>
    <x v="3"/>
    <x v="0"/>
    <x v="15"/>
  </r>
  <r>
    <x v="7"/>
    <x v="0"/>
    <x v="0"/>
    <x v="0"/>
    <x v="0"/>
    <x v="0"/>
    <x v="4"/>
    <x v="0"/>
    <x v="7"/>
    <x v="7"/>
    <x v="0"/>
    <x v="21"/>
  </r>
  <r>
    <x v="7"/>
    <x v="0"/>
    <x v="0"/>
    <x v="0"/>
    <x v="0"/>
    <x v="0"/>
    <x v="4"/>
    <x v="0"/>
    <x v="7"/>
    <x v="7"/>
    <x v="0"/>
    <x v="15"/>
  </r>
  <r>
    <x v="3"/>
    <x v="0"/>
    <x v="0"/>
    <x v="0"/>
    <x v="0"/>
    <x v="0"/>
    <x v="1"/>
    <x v="0"/>
    <x v="3"/>
    <x v="3"/>
    <x v="0"/>
    <x v="4"/>
  </r>
  <r>
    <x v="3"/>
    <x v="0"/>
    <x v="0"/>
    <x v="0"/>
    <x v="0"/>
    <x v="0"/>
    <x v="1"/>
    <x v="0"/>
    <x v="3"/>
    <x v="3"/>
    <x v="0"/>
    <x v="15"/>
  </r>
  <r>
    <x v="3"/>
    <x v="0"/>
    <x v="0"/>
    <x v="0"/>
    <x v="0"/>
    <x v="0"/>
    <x v="1"/>
    <x v="0"/>
    <x v="3"/>
    <x v="3"/>
    <x v="0"/>
    <x v="21"/>
  </r>
  <r>
    <x v="3"/>
    <x v="0"/>
    <x v="0"/>
    <x v="0"/>
    <x v="0"/>
    <x v="0"/>
    <x v="1"/>
    <x v="0"/>
    <x v="3"/>
    <x v="3"/>
    <x v="0"/>
    <x v="15"/>
  </r>
  <r>
    <x v="3"/>
    <x v="0"/>
    <x v="0"/>
    <x v="0"/>
    <x v="0"/>
    <x v="0"/>
    <x v="1"/>
    <x v="0"/>
    <x v="3"/>
    <x v="3"/>
    <x v="0"/>
    <x v="21"/>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2"/>
  </r>
  <r>
    <x v="3"/>
    <x v="0"/>
    <x v="0"/>
    <x v="0"/>
    <x v="0"/>
    <x v="0"/>
    <x v="1"/>
    <x v="0"/>
    <x v="3"/>
    <x v="3"/>
    <x v="0"/>
    <x v="19"/>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18"/>
  </r>
  <r>
    <x v="3"/>
    <x v="0"/>
    <x v="0"/>
    <x v="0"/>
    <x v="0"/>
    <x v="0"/>
    <x v="1"/>
    <x v="0"/>
    <x v="3"/>
    <x v="3"/>
    <x v="0"/>
    <x v="18"/>
  </r>
  <r>
    <x v="2"/>
    <x v="0"/>
    <x v="0"/>
    <x v="0"/>
    <x v="0"/>
    <x v="0"/>
    <x v="2"/>
    <x v="0"/>
    <x v="2"/>
    <x v="2"/>
    <x v="0"/>
    <x v="18"/>
  </r>
  <r>
    <x v="2"/>
    <x v="0"/>
    <x v="0"/>
    <x v="0"/>
    <x v="0"/>
    <x v="0"/>
    <x v="2"/>
    <x v="0"/>
    <x v="2"/>
    <x v="2"/>
    <x v="0"/>
    <x v="18"/>
  </r>
  <r>
    <x v="2"/>
    <x v="0"/>
    <x v="0"/>
    <x v="0"/>
    <x v="0"/>
    <x v="0"/>
    <x v="2"/>
    <x v="0"/>
    <x v="2"/>
    <x v="2"/>
    <x v="0"/>
    <x v="18"/>
  </r>
  <r>
    <x v="2"/>
    <x v="0"/>
    <x v="0"/>
    <x v="0"/>
    <x v="0"/>
    <x v="0"/>
    <x v="2"/>
    <x v="0"/>
    <x v="2"/>
    <x v="2"/>
    <x v="0"/>
    <x v="10"/>
  </r>
  <r>
    <x v="2"/>
    <x v="0"/>
    <x v="0"/>
    <x v="0"/>
    <x v="0"/>
    <x v="0"/>
    <x v="2"/>
    <x v="0"/>
    <x v="2"/>
    <x v="2"/>
    <x v="0"/>
    <x v="18"/>
  </r>
  <r>
    <x v="2"/>
    <x v="0"/>
    <x v="0"/>
    <x v="0"/>
    <x v="0"/>
    <x v="0"/>
    <x v="2"/>
    <x v="0"/>
    <x v="2"/>
    <x v="2"/>
    <x v="0"/>
    <x v="18"/>
  </r>
  <r>
    <x v="3"/>
    <x v="0"/>
    <x v="0"/>
    <x v="0"/>
    <x v="0"/>
    <x v="0"/>
    <x v="1"/>
    <x v="0"/>
    <x v="3"/>
    <x v="3"/>
    <x v="0"/>
    <x v="18"/>
  </r>
  <r>
    <x v="3"/>
    <x v="0"/>
    <x v="0"/>
    <x v="0"/>
    <x v="0"/>
    <x v="0"/>
    <x v="1"/>
    <x v="0"/>
    <x v="3"/>
    <x v="3"/>
    <x v="0"/>
    <x v="8"/>
  </r>
  <r>
    <x v="3"/>
    <x v="0"/>
    <x v="0"/>
    <x v="0"/>
    <x v="0"/>
    <x v="0"/>
    <x v="1"/>
    <x v="0"/>
    <x v="3"/>
    <x v="3"/>
    <x v="0"/>
    <x v="18"/>
  </r>
  <r>
    <x v="0"/>
    <x v="0"/>
    <x v="0"/>
    <x v="0"/>
    <x v="0"/>
    <x v="0"/>
    <x v="0"/>
    <x v="0"/>
    <x v="0"/>
    <x v="0"/>
    <x v="0"/>
    <x v="18"/>
  </r>
  <r>
    <x v="3"/>
    <x v="0"/>
    <x v="0"/>
    <x v="0"/>
    <x v="0"/>
    <x v="0"/>
    <x v="1"/>
    <x v="0"/>
    <x v="3"/>
    <x v="3"/>
    <x v="0"/>
    <x v="18"/>
  </r>
  <r>
    <x v="4"/>
    <x v="0"/>
    <x v="0"/>
    <x v="0"/>
    <x v="0"/>
    <x v="0"/>
    <x v="3"/>
    <x v="0"/>
    <x v="4"/>
    <x v="4"/>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5"/>
    <x v="0"/>
    <x v="2"/>
    <x v="0"/>
    <x v="1"/>
    <x v="0"/>
    <x v="2"/>
    <x v="0"/>
    <x v="5"/>
    <x v="5"/>
    <x v="0"/>
    <x v="14"/>
  </r>
  <r>
    <x v="1"/>
    <x v="0"/>
    <x v="1"/>
    <x v="0"/>
    <x v="0"/>
    <x v="0"/>
    <x v="1"/>
    <x v="0"/>
    <x v="1"/>
    <x v="1"/>
    <x v="0"/>
    <x v="19"/>
  </r>
  <r>
    <x v="1"/>
    <x v="0"/>
    <x v="1"/>
    <x v="0"/>
    <x v="0"/>
    <x v="0"/>
    <x v="1"/>
    <x v="0"/>
    <x v="1"/>
    <x v="1"/>
    <x v="0"/>
    <x v="21"/>
  </r>
  <r>
    <x v="1"/>
    <x v="0"/>
    <x v="1"/>
    <x v="0"/>
    <x v="0"/>
    <x v="0"/>
    <x v="1"/>
    <x v="0"/>
    <x v="1"/>
    <x v="1"/>
    <x v="0"/>
    <x v="21"/>
  </r>
  <r>
    <x v="1"/>
    <x v="0"/>
    <x v="1"/>
    <x v="0"/>
    <x v="0"/>
    <x v="0"/>
    <x v="1"/>
    <x v="0"/>
    <x v="1"/>
    <x v="1"/>
    <x v="0"/>
    <x v="21"/>
  </r>
  <r>
    <x v="10"/>
    <x v="0"/>
    <x v="1"/>
    <x v="0"/>
    <x v="0"/>
    <x v="0"/>
    <x v="3"/>
    <x v="0"/>
    <x v="10"/>
    <x v="10"/>
    <x v="0"/>
    <x v="18"/>
  </r>
  <r>
    <x v="1"/>
    <x v="0"/>
    <x v="1"/>
    <x v="0"/>
    <x v="0"/>
    <x v="0"/>
    <x v="1"/>
    <x v="0"/>
    <x v="1"/>
    <x v="1"/>
    <x v="0"/>
    <x v="18"/>
  </r>
  <r>
    <x v="11"/>
    <x v="0"/>
    <x v="1"/>
    <x v="0"/>
    <x v="0"/>
    <x v="0"/>
    <x v="0"/>
    <x v="0"/>
    <x v="11"/>
    <x v="11"/>
    <x v="0"/>
    <x v="10"/>
  </r>
  <r>
    <x v="5"/>
    <x v="0"/>
    <x v="2"/>
    <x v="0"/>
    <x v="1"/>
    <x v="0"/>
    <x v="2"/>
    <x v="0"/>
    <x v="5"/>
    <x v="5"/>
    <x v="0"/>
    <x v="2"/>
  </r>
  <r>
    <x v="2"/>
    <x v="0"/>
    <x v="0"/>
    <x v="0"/>
    <x v="0"/>
    <x v="0"/>
    <x v="2"/>
    <x v="0"/>
    <x v="2"/>
    <x v="2"/>
    <x v="0"/>
    <x v="9"/>
  </r>
  <r>
    <x v="2"/>
    <x v="0"/>
    <x v="0"/>
    <x v="0"/>
    <x v="0"/>
    <x v="0"/>
    <x v="2"/>
    <x v="0"/>
    <x v="2"/>
    <x v="2"/>
    <x v="0"/>
    <x v="0"/>
  </r>
  <r>
    <x v="0"/>
    <x v="0"/>
    <x v="0"/>
    <x v="0"/>
    <x v="0"/>
    <x v="0"/>
    <x v="0"/>
    <x v="0"/>
    <x v="0"/>
    <x v="0"/>
    <x v="0"/>
    <x v="23"/>
  </r>
  <r>
    <x v="0"/>
    <x v="0"/>
    <x v="0"/>
    <x v="0"/>
    <x v="0"/>
    <x v="0"/>
    <x v="0"/>
    <x v="0"/>
    <x v="0"/>
    <x v="0"/>
    <x v="0"/>
    <x v="23"/>
  </r>
  <r>
    <x v="0"/>
    <x v="0"/>
    <x v="0"/>
    <x v="0"/>
    <x v="0"/>
    <x v="0"/>
    <x v="0"/>
    <x v="0"/>
    <x v="0"/>
    <x v="0"/>
    <x v="0"/>
    <x v="24"/>
  </r>
  <r>
    <x v="2"/>
    <x v="0"/>
    <x v="0"/>
    <x v="0"/>
    <x v="0"/>
    <x v="0"/>
    <x v="2"/>
    <x v="0"/>
    <x v="2"/>
    <x v="2"/>
    <x v="0"/>
    <x v="23"/>
  </r>
  <r>
    <x v="3"/>
    <x v="0"/>
    <x v="0"/>
    <x v="0"/>
    <x v="0"/>
    <x v="0"/>
    <x v="1"/>
    <x v="0"/>
    <x v="3"/>
    <x v="3"/>
    <x v="0"/>
    <x v="1"/>
  </r>
  <r>
    <x v="0"/>
    <x v="0"/>
    <x v="0"/>
    <x v="0"/>
    <x v="0"/>
    <x v="0"/>
    <x v="0"/>
    <x v="0"/>
    <x v="0"/>
    <x v="0"/>
    <x v="0"/>
    <x v="25"/>
  </r>
  <r>
    <x v="12"/>
    <x v="0"/>
    <x v="4"/>
    <x v="0"/>
    <x v="0"/>
    <x v="0"/>
    <x v="0"/>
    <x v="0"/>
    <x v="12"/>
    <x v="12"/>
    <x v="0"/>
    <x v="1"/>
  </r>
  <r>
    <x v="0"/>
    <x v="0"/>
    <x v="0"/>
    <x v="0"/>
    <x v="0"/>
    <x v="0"/>
    <x v="0"/>
    <x v="0"/>
    <x v="0"/>
    <x v="0"/>
    <x v="0"/>
    <x v="1"/>
  </r>
  <r>
    <x v="5"/>
    <x v="0"/>
    <x v="2"/>
    <x v="0"/>
    <x v="1"/>
    <x v="0"/>
    <x v="2"/>
    <x v="0"/>
    <x v="5"/>
    <x v="5"/>
    <x v="0"/>
    <x v="1"/>
  </r>
  <r>
    <x v="5"/>
    <x v="0"/>
    <x v="2"/>
    <x v="0"/>
    <x v="1"/>
    <x v="0"/>
    <x v="2"/>
    <x v="0"/>
    <x v="5"/>
    <x v="5"/>
    <x v="0"/>
    <x v="10"/>
  </r>
  <r>
    <x v="0"/>
    <x v="0"/>
    <x v="0"/>
    <x v="0"/>
    <x v="0"/>
    <x v="0"/>
    <x v="0"/>
    <x v="0"/>
    <x v="0"/>
    <x v="0"/>
    <x v="0"/>
    <x v="10"/>
  </r>
  <r>
    <x v="0"/>
    <x v="0"/>
    <x v="0"/>
    <x v="0"/>
    <x v="0"/>
    <x v="0"/>
    <x v="0"/>
    <x v="0"/>
    <x v="0"/>
    <x v="0"/>
    <x v="0"/>
    <x v="25"/>
  </r>
  <r>
    <x v="0"/>
    <x v="0"/>
    <x v="0"/>
    <x v="0"/>
    <x v="0"/>
    <x v="0"/>
    <x v="0"/>
    <x v="0"/>
    <x v="0"/>
    <x v="0"/>
    <x v="0"/>
    <x v="23"/>
  </r>
  <r>
    <x v="2"/>
    <x v="0"/>
    <x v="0"/>
    <x v="0"/>
    <x v="0"/>
    <x v="0"/>
    <x v="2"/>
    <x v="0"/>
    <x v="2"/>
    <x v="2"/>
    <x v="0"/>
    <x v="23"/>
  </r>
  <r>
    <x v="3"/>
    <x v="0"/>
    <x v="0"/>
    <x v="0"/>
    <x v="0"/>
    <x v="0"/>
    <x v="1"/>
    <x v="0"/>
    <x v="3"/>
    <x v="3"/>
    <x v="0"/>
    <x v="26"/>
  </r>
  <r>
    <x v="3"/>
    <x v="0"/>
    <x v="0"/>
    <x v="0"/>
    <x v="0"/>
    <x v="0"/>
    <x v="1"/>
    <x v="0"/>
    <x v="3"/>
    <x v="3"/>
    <x v="0"/>
    <x v="26"/>
  </r>
  <r>
    <x v="0"/>
    <x v="0"/>
    <x v="0"/>
    <x v="0"/>
    <x v="0"/>
    <x v="0"/>
    <x v="0"/>
    <x v="0"/>
    <x v="0"/>
    <x v="0"/>
    <x v="0"/>
    <x v="23"/>
  </r>
  <r>
    <x v="3"/>
    <x v="0"/>
    <x v="0"/>
    <x v="0"/>
    <x v="0"/>
    <x v="0"/>
    <x v="1"/>
    <x v="0"/>
    <x v="3"/>
    <x v="3"/>
    <x v="0"/>
    <x v="26"/>
  </r>
  <r>
    <x v="0"/>
    <x v="0"/>
    <x v="0"/>
    <x v="0"/>
    <x v="0"/>
    <x v="0"/>
    <x v="0"/>
    <x v="0"/>
    <x v="0"/>
    <x v="0"/>
    <x v="0"/>
    <x v="23"/>
  </r>
  <r>
    <x v="3"/>
    <x v="0"/>
    <x v="0"/>
    <x v="0"/>
    <x v="0"/>
    <x v="0"/>
    <x v="1"/>
    <x v="0"/>
    <x v="3"/>
    <x v="3"/>
    <x v="0"/>
    <x v="24"/>
  </r>
  <r>
    <x v="3"/>
    <x v="0"/>
    <x v="0"/>
    <x v="0"/>
    <x v="0"/>
    <x v="0"/>
    <x v="1"/>
    <x v="0"/>
    <x v="3"/>
    <x v="3"/>
    <x v="0"/>
    <x v="24"/>
  </r>
  <r>
    <x v="3"/>
    <x v="0"/>
    <x v="0"/>
    <x v="0"/>
    <x v="0"/>
    <x v="0"/>
    <x v="1"/>
    <x v="0"/>
    <x v="3"/>
    <x v="3"/>
    <x v="0"/>
    <x v="27"/>
  </r>
  <r>
    <x v="3"/>
    <x v="0"/>
    <x v="0"/>
    <x v="0"/>
    <x v="0"/>
    <x v="0"/>
    <x v="1"/>
    <x v="0"/>
    <x v="3"/>
    <x v="3"/>
    <x v="0"/>
    <x v="27"/>
  </r>
  <r>
    <x v="3"/>
    <x v="0"/>
    <x v="0"/>
    <x v="0"/>
    <x v="0"/>
    <x v="0"/>
    <x v="1"/>
    <x v="0"/>
    <x v="3"/>
    <x v="3"/>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
  </r>
  <r>
    <x v="0"/>
    <x v="0"/>
    <x v="0"/>
    <x v="0"/>
    <x v="0"/>
    <x v="0"/>
    <x v="0"/>
    <x v="0"/>
    <x v="0"/>
    <x v="0"/>
    <x v="0"/>
    <x v="5"/>
  </r>
  <r>
    <x v="3"/>
    <x v="0"/>
    <x v="0"/>
    <x v="0"/>
    <x v="0"/>
    <x v="0"/>
    <x v="1"/>
    <x v="0"/>
    <x v="3"/>
    <x v="3"/>
    <x v="0"/>
    <x v="24"/>
  </r>
  <r>
    <x v="3"/>
    <x v="0"/>
    <x v="0"/>
    <x v="0"/>
    <x v="0"/>
    <x v="0"/>
    <x v="1"/>
    <x v="0"/>
    <x v="3"/>
    <x v="3"/>
    <x v="0"/>
    <x v="27"/>
  </r>
  <r>
    <x v="3"/>
    <x v="0"/>
    <x v="0"/>
    <x v="0"/>
    <x v="0"/>
    <x v="0"/>
    <x v="1"/>
    <x v="0"/>
    <x v="3"/>
    <x v="3"/>
    <x v="0"/>
    <x v="27"/>
  </r>
  <r>
    <x v="3"/>
    <x v="0"/>
    <x v="0"/>
    <x v="0"/>
    <x v="0"/>
    <x v="0"/>
    <x v="1"/>
    <x v="0"/>
    <x v="3"/>
    <x v="3"/>
    <x v="0"/>
    <x v="27"/>
  </r>
  <r>
    <x v="3"/>
    <x v="0"/>
    <x v="0"/>
    <x v="0"/>
    <x v="0"/>
    <x v="0"/>
    <x v="1"/>
    <x v="0"/>
    <x v="3"/>
    <x v="3"/>
    <x v="0"/>
    <x v="24"/>
  </r>
  <r>
    <x v="3"/>
    <x v="0"/>
    <x v="0"/>
    <x v="0"/>
    <x v="0"/>
    <x v="0"/>
    <x v="1"/>
    <x v="0"/>
    <x v="3"/>
    <x v="3"/>
    <x v="0"/>
    <x v="27"/>
  </r>
  <r>
    <x v="0"/>
    <x v="0"/>
    <x v="0"/>
    <x v="0"/>
    <x v="0"/>
    <x v="0"/>
    <x v="0"/>
    <x v="0"/>
    <x v="0"/>
    <x v="0"/>
    <x v="0"/>
    <x v="6"/>
  </r>
  <r>
    <x v="3"/>
    <x v="0"/>
    <x v="0"/>
    <x v="0"/>
    <x v="0"/>
    <x v="0"/>
    <x v="1"/>
    <x v="0"/>
    <x v="3"/>
    <x v="3"/>
    <x v="0"/>
    <x v="27"/>
  </r>
  <r>
    <x v="3"/>
    <x v="0"/>
    <x v="0"/>
    <x v="0"/>
    <x v="0"/>
    <x v="0"/>
    <x v="1"/>
    <x v="0"/>
    <x v="3"/>
    <x v="3"/>
    <x v="0"/>
    <x v="24"/>
  </r>
  <r>
    <x v="1"/>
    <x v="0"/>
    <x v="1"/>
    <x v="0"/>
    <x v="0"/>
    <x v="0"/>
    <x v="1"/>
    <x v="0"/>
    <x v="1"/>
    <x v="1"/>
    <x v="0"/>
    <x v="18"/>
  </r>
  <r>
    <x v="11"/>
    <x v="0"/>
    <x v="1"/>
    <x v="0"/>
    <x v="0"/>
    <x v="0"/>
    <x v="0"/>
    <x v="0"/>
    <x v="11"/>
    <x v="11"/>
    <x v="0"/>
    <x v="1"/>
  </r>
  <r>
    <x v="11"/>
    <x v="0"/>
    <x v="1"/>
    <x v="0"/>
    <x v="0"/>
    <x v="0"/>
    <x v="0"/>
    <x v="0"/>
    <x v="11"/>
    <x v="11"/>
    <x v="0"/>
    <x v="1"/>
  </r>
  <r>
    <x v="11"/>
    <x v="0"/>
    <x v="1"/>
    <x v="0"/>
    <x v="0"/>
    <x v="0"/>
    <x v="0"/>
    <x v="0"/>
    <x v="11"/>
    <x v="11"/>
    <x v="0"/>
    <x v="6"/>
  </r>
  <r>
    <x v="1"/>
    <x v="0"/>
    <x v="1"/>
    <x v="0"/>
    <x v="0"/>
    <x v="0"/>
    <x v="1"/>
    <x v="0"/>
    <x v="1"/>
    <x v="1"/>
    <x v="0"/>
    <x v="20"/>
  </r>
  <r>
    <x v="1"/>
    <x v="0"/>
    <x v="1"/>
    <x v="0"/>
    <x v="0"/>
    <x v="0"/>
    <x v="1"/>
    <x v="0"/>
    <x v="1"/>
    <x v="1"/>
    <x v="0"/>
    <x v="19"/>
  </r>
  <r>
    <x v="1"/>
    <x v="0"/>
    <x v="1"/>
    <x v="0"/>
    <x v="0"/>
    <x v="0"/>
    <x v="1"/>
    <x v="0"/>
    <x v="1"/>
    <x v="1"/>
    <x v="0"/>
    <x v="22"/>
  </r>
  <r>
    <x v="1"/>
    <x v="0"/>
    <x v="1"/>
    <x v="0"/>
    <x v="0"/>
    <x v="0"/>
    <x v="1"/>
    <x v="0"/>
    <x v="1"/>
    <x v="1"/>
    <x v="0"/>
    <x v="21"/>
  </r>
  <r>
    <x v="1"/>
    <x v="0"/>
    <x v="1"/>
    <x v="0"/>
    <x v="0"/>
    <x v="0"/>
    <x v="1"/>
    <x v="0"/>
    <x v="1"/>
    <x v="1"/>
    <x v="0"/>
    <x v="19"/>
  </r>
  <r>
    <x v="11"/>
    <x v="0"/>
    <x v="1"/>
    <x v="0"/>
    <x v="0"/>
    <x v="0"/>
    <x v="0"/>
    <x v="0"/>
    <x v="11"/>
    <x v="11"/>
    <x v="0"/>
    <x v="4"/>
  </r>
  <r>
    <x v="11"/>
    <x v="0"/>
    <x v="1"/>
    <x v="0"/>
    <x v="0"/>
    <x v="0"/>
    <x v="0"/>
    <x v="0"/>
    <x v="11"/>
    <x v="11"/>
    <x v="0"/>
    <x v="10"/>
  </r>
  <r>
    <x v="11"/>
    <x v="0"/>
    <x v="1"/>
    <x v="0"/>
    <x v="0"/>
    <x v="0"/>
    <x v="0"/>
    <x v="0"/>
    <x v="11"/>
    <x v="11"/>
    <x v="0"/>
    <x v="2"/>
  </r>
  <r>
    <x v="1"/>
    <x v="0"/>
    <x v="1"/>
    <x v="0"/>
    <x v="0"/>
    <x v="0"/>
    <x v="1"/>
    <x v="0"/>
    <x v="1"/>
    <x v="1"/>
    <x v="0"/>
    <x v="20"/>
  </r>
  <r>
    <x v="11"/>
    <x v="0"/>
    <x v="1"/>
    <x v="0"/>
    <x v="0"/>
    <x v="0"/>
    <x v="0"/>
    <x v="0"/>
    <x v="11"/>
    <x v="11"/>
    <x v="0"/>
    <x v="9"/>
  </r>
  <r>
    <x v="1"/>
    <x v="0"/>
    <x v="1"/>
    <x v="0"/>
    <x v="0"/>
    <x v="0"/>
    <x v="1"/>
    <x v="0"/>
    <x v="1"/>
    <x v="1"/>
    <x v="0"/>
    <x v="21"/>
  </r>
  <r>
    <x v="11"/>
    <x v="0"/>
    <x v="1"/>
    <x v="0"/>
    <x v="0"/>
    <x v="0"/>
    <x v="0"/>
    <x v="0"/>
    <x v="11"/>
    <x v="11"/>
    <x v="0"/>
    <x v="16"/>
  </r>
  <r>
    <x v="10"/>
    <x v="0"/>
    <x v="1"/>
    <x v="0"/>
    <x v="0"/>
    <x v="0"/>
    <x v="3"/>
    <x v="0"/>
    <x v="10"/>
    <x v="10"/>
    <x v="0"/>
    <x v="21"/>
  </r>
  <r>
    <x v="11"/>
    <x v="0"/>
    <x v="1"/>
    <x v="0"/>
    <x v="0"/>
    <x v="0"/>
    <x v="0"/>
    <x v="0"/>
    <x v="11"/>
    <x v="11"/>
    <x v="0"/>
    <x v="1"/>
  </r>
  <r>
    <x v="1"/>
    <x v="0"/>
    <x v="1"/>
    <x v="0"/>
    <x v="0"/>
    <x v="0"/>
    <x v="1"/>
    <x v="0"/>
    <x v="1"/>
    <x v="1"/>
    <x v="0"/>
    <x v="26"/>
  </r>
  <r>
    <x v="11"/>
    <x v="0"/>
    <x v="1"/>
    <x v="0"/>
    <x v="0"/>
    <x v="0"/>
    <x v="0"/>
    <x v="0"/>
    <x v="11"/>
    <x v="11"/>
    <x v="0"/>
    <x v="8"/>
  </r>
  <r>
    <x v="1"/>
    <x v="0"/>
    <x v="1"/>
    <x v="0"/>
    <x v="0"/>
    <x v="0"/>
    <x v="1"/>
    <x v="0"/>
    <x v="1"/>
    <x v="1"/>
    <x v="0"/>
    <x v="18"/>
  </r>
  <r>
    <x v="1"/>
    <x v="0"/>
    <x v="1"/>
    <x v="0"/>
    <x v="0"/>
    <x v="0"/>
    <x v="1"/>
    <x v="0"/>
    <x v="1"/>
    <x v="1"/>
    <x v="0"/>
    <x v="18"/>
  </r>
  <r>
    <x v="1"/>
    <x v="0"/>
    <x v="1"/>
    <x v="0"/>
    <x v="0"/>
    <x v="0"/>
    <x v="1"/>
    <x v="0"/>
    <x v="1"/>
    <x v="1"/>
    <x v="0"/>
    <x v="18"/>
  </r>
  <r>
    <x v="11"/>
    <x v="0"/>
    <x v="1"/>
    <x v="0"/>
    <x v="0"/>
    <x v="0"/>
    <x v="0"/>
    <x v="0"/>
    <x v="11"/>
    <x v="11"/>
    <x v="0"/>
    <x v="6"/>
  </r>
  <r>
    <x v="11"/>
    <x v="0"/>
    <x v="1"/>
    <x v="0"/>
    <x v="0"/>
    <x v="0"/>
    <x v="0"/>
    <x v="0"/>
    <x v="11"/>
    <x v="11"/>
    <x v="0"/>
    <x v="1"/>
  </r>
  <r>
    <x v="1"/>
    <x v="0"/>
    <x v="1"/>
    <x v="0"/>
    <x v="0"/>
    <x v="0"/>
    <x v="1"/>
    <x v="0"/>
    <x v="1"/>
    <x v="1"/>
    <x v="0"/>
    <x v="27"/>
  </r>
  <r>
    <x v="1"/>
    <x v="0"/>
    <x v="1"/>
    <x v="0"/>
    <x v="0"/>
    <x v="0"/>
    <x v="1"/>
    <x v="0"/>
    <x v="1"/>
    <x v="1"/>
    <x v="0"/>
    <x v="18"/>
  </r>
  <r>
    <x v="11"/>
    <x v="0"/>
    <x v="1"/>
    <x v="0"/>
    <x v="0"/>
    <x v="0"/>
    <x v="0"/>
    <x v="0"/>
    <x v="11"/>
    <x v="11"/>
    <x v="0"/>
    <x v="6"/>
  </r>
  <r>
    <x v="11"/>
    <x v="0"/>
    <x v="1"/>
    <x v="0"/>
    <x v="0"/>
    <x v="0"/>
    <x v="0"/>
    <x v="0"/>
    <x v="11"/>
    <x v="11"/>
    <x v="0"/>
    <x v="4"/>
  </r>
  <r>
    <x v="11"/>
    <x v="0"/>
    <x v="1"/>
    <x v="0"/>
    <x v="0"/>
    <x v="0"/>
    <x v="0"/>
    <x v="0"/>
    <x v="11"/>
    <x v="11"/>
    <x v="0"/>
    <x v="4"/>
  </r>
  <r>
    <x v="1"/>
    <x v="0"/>
    <x v="1"/>
    <x v="0"/>
    <x v="0"/>
    <x v="0"/>
    <x v="1"/>
    <x v="0"/>
    <x v="1"/>
    <x v="1"/>
    <x v="0"/>
    <x v="19"/>
  </r>
  <r>
    <x v="1"/>
    <x v="0"/>
    <x v="1"/>
    <x v="0"/>
    <x v="0"/>
    <x v="0"/>
    <x v="1"/>
    <x v="0"/>
    <x v="1"/>
    <x v="1"/>
    <x v="0"/>
    <x v="17"/>
  </r>
  <r>
    <x v="1"/>
    <x v="0"/>
    <x v="1"/>
    <x v="0"/>
    <x v="0"/>
    <x v="0"/>
    <x v="1"/>
    <x v="0"/>
    <x v="1"/>
    <x v="1"/>
    <x v="0"/>
    <x v="18"/>
  </r>
  <r>
    <x v="11"/>
    <x v="0"/>
    <x v="1"/>
    <x v="0"/>
    <x v="0"/>
    <x v="0"/>
    <x v="0"/>
    <x v="0"/>
    <x v="11"/>
    <x v="11"/>
    <x v="0"/>
    <x v="4"/>
  </r>
  <r>
    <x v="11"/>
    <x v="0"/>
    <x v="1"/>
    <x v="0"/>
    <x v="0"/>
    <x v="0"/>
    <x v="0"/>
    <x v="0"/>
    <x v="11"/>
    <x v="11"/>
    <x v="0"/>
    <x v="8"/>
  </r>
  <r>
    <x v="11"/>
    <x v="0"/>
    <x v="1"/>
    <x v="0"/>
    <x v="0"/>
    <x v="0"/>
    <x v="0"/>
    <x v="0"/>
    <x v="11"/>
    <x v="11"/>
    <x v="0"/>
    <x v="6"/>
  </r>
  <r>
    <x v="11"/>
    <x v="0"/>
    <x v="1"/>
    <x v="0"/>
    <x v="0"/>
    <x v="0"/>
    <x v="0"/>
    <x v="0"/>
    <x v="11"/>
    <x v="11"/>
    <x v="0"/>
    <x v="6"/>
  </r>
  <r>
    <x v="1"/>
    <x v="0"/>
    <x v="1"/>
    <x v="0"/>
    <x v="0"/>
    <x v="0"/>
    <x v="1"/>
    <x v="0"/>
    <x v="1"/>
    <x v="1"/>
    <x v="0"/>
    <x v="26"/>
  </r>
  <r>
    <x v="11"/>
    <x v="0"/>
    <x v="1"/>
    <x v="0"/>
    <x v="0"/>
    <x v="0"/>
    <x v="0"/>
    <x v="0"/>
    <x v="11"/>
    <x v="11"/>
    <x v="0"/>
    <x v="3"/>
  </r>
  <r>
    <x v="1"/>
    <x v="0"/>
    <x v="1"/>
    <x v="0"/>
    <x v="0"/>
    <x v="0"/>
    <x v="1"/>
    <x v="0"/>
    <x v="1"/>
    <x v="1"/>
    <x v="0"/>
    <x v="27"/>
  </r>
  <r>
    <x v="1"/>
    <x v="0"/>
    <x v="1"/>
    <x v="0"/>
    <x v="0"/>
    <x v="0"/>
    <x v="1"/>
    <x v="0"/>
    <x v="1"/>
    <x v="1"/>
    <x v="0"/>
    <x v="15"/>
  </r>
  <r>
    <x v="1"/>
    <x v="0"/>
    <x v="1"/>
    <x v="0"/>
    <x v="0"/>
    <x v="0"/>
    <x v="1"/>
    <x v="0"/>
    <x v="1"/>
    <x v="1"/>
    <x v="0"/>
    <x v="15"/>
  </r>
  <r>
    <x v="13"/>
    <x v="0"/>
    <x v="1"/>
    <x v="0"/>
    <x v="0"/>
    <x v="0"/>
    <x v="2"/>
    <x v="0"/>
    <x v="13"/>
    <x v="13"/>
    <x v="0"/>
    <x v="3"/>
  </r>
  <r>
    <x v="11"/>
    <x v="0"/>
    <x v="1"/>
    <x v="0"/>
    <x v="0"/>
    <x v="0"/>
    <x v="0"/>
    <x v="0"/>
    <x v="11"/>
    <x v="11"/>
    <x v="0"/>
    <x v="24"/>
  </r>
  <r>
    <x v="1"/>
    <x v="0"/>
    <x v="1"/>
    <x v="0"/>
    <x v="0"/>
    <x v="0"/>
    <x v="1"/>
    <x v="0"/>
    <x v="1"/>
    <x v="1"/>
    <x v="0"/>
    <x v="18"/>
  </r>
  <r>
    <x v="1"/>
    <x v="0"/>
    <x v="1"/>
    <x v="0"/>
    <x v="0"/>
    <x v="0"/>
    <x v="1"/>
    <x v="0"/>
    <x v="1"/>
    <x v="1"/>
    <x v="0"/>
    <x v="24"/>
  </r>
  <r>
    <x v="1"/>
    <x v="0"/>
    <x v="1"/>
    <x v="0"/>
    <x v="0"/>
    <x v="0"/>
    <x v="1"/>
    <x v="0"/>
    <x v="1"/>
    <x v="1"/>
    <x v="0"/>
    <x v="19"/>
  </r>
  <r>
    <x v="11"/>
    <x v="0"/>
    <x v="1"/>
    <x v="0"/>
    <x v="0"/>
    <x v="0"/>
    <x v="0"/>
    <x v="0"/>
    <x v="11"/>
    <x v="11"/>
    <x v="0"/>
    <x v="28"/>
  </r>
  <r>
    <x v="1"/>
    <x v="0"/>
    <x v="1"/>
    <x v="0"/>
    <x v="0"/>
    <x v="0"/>
    <x v="1"/>
    <x v="0"/>
    <x v="1"/>
    <x v="1"/>
    <x v="0"/>
    <x v="18"/>
  </r>
  <r>
    <x v="1"/>
    <x v="0"/>
    <x v="1"/>
    <x v="0"/>
    <x v="0"/>
    <x v="0"/>
    <x v="1"/>
    <x v="0"/>
    <x v="1"/>
    <x v="1"/>
    <x v="0"/>
    <x v="18"/>
  </r>
  <r>
    <x v="1"/>
    <x v="0"/>
    <x v="1"/>
    <x v="0"/>
    <x v="0"/>
    <x v="0"/>
    <x v="1"/>
    <x v="0"/>
    <x v="1"/>
    <x v="1"/>
    <x v="0"/>
    <x v="17"/>
  </r>
  <r>
    <x v="1"/>
    <x v="0"/>
    <x v="1"/>
    <x v="0"/>
    <x v="0"/>
    <x v="0"/>
    <x v="1"/>
    <x v="0"/>
    <x v="1"/>
    <x v="1"/>
    <x v="0"/>
    <x v="18"/>
  </r>
  <r>
    <x v="11"/>
    <x v="0"/>
    <x v="1"/>
    <x v="0"/>
    <x v="0"/>
    <x v="0"/>
    <x v="0"/>
    <x v="0"/>
    <x v="11"/>
    <x v="11"/>
    <x v="0"/>
    <x v="3"/>
  </r>
  <r>
    <x v="5"/>
    <x v="0"/>
    <x v="2"/>
    <x v="0"/>
    <x v="1"/>
    <x v="0"/>
    <x v="2"/>
    <x v="0"/>
    <x v="5"/>
    <x v="5"/>
    <x v="0"/>
    <x v="1"/>
  </r>
  <r>
    <x v="11"/>
    <x v="0"/>
    <x v="1"/>
    <x v="0"/>
    <x v="0"/>
    <x v="0"/>
    <x v="0"/>
    <x v="0"/>
    <x v="11"/>
    <x v="11"/>
    <x v="0"/>
    <x v="6"/>
  </r>
  <r>
    <x v="11"/>
    <x v="0"/>
    <x v="1"/>
    <x v="0"/>
    <x v="0"/>
    <x v="0"/>
    <x v="0"/>
    <x v="0"/>
    <x v="11"/>
    <x v="11"/>
    <x v="0"/>
    <x v="6"/>
  </r>
  <r>
    <x v="1"/>
    <x v="0"/>
    <x v="1"/>
    <x v="0"/>
    <x v="0"/>
    <x v="0"/>
    <x v="1"/>
    <x v="0"/>
    <x v="1"/>
    <x v="1"/>
    <x v="0"/>
    <x v="26"/>
  </r>
  <r>
    <x v="11"/>
    <x v="0"/>
    <x v="1"/>
    <x v="0"/>
    <x v="0"/>
    <x v="0"/>
    <x v="0"/>
    <x v="0"/>
    <x v="11"/>
    <x v="11"/>
    <x v="0"/>
    <x v="3"/>
  </r>
  <r>
    <x v="11"/>
    <x v="0"/>
    <x v="1"/>
    <x v="0"/>
    <x v="0"/>
    <x v="0"/>
    <x v="0"/>
    <x v="0"/>
    <x v="11"/>
    <x v="11"/>
    <x v="0"/>
    <x v="3"/>
  </r>
  <r>
    <x v="5"/>
    <x v="0"/>
    <x v="2"/>
    <x v="0"/>
    <x v="1"/>
    <x v="0"/>
    <x v="2"/>
    <x v="0"/>
    <x v="5"/>
    <x v="5"/>
    <x v="0"/>
    <x v="2"/>
  </r>
  <r>
    <x v="11"/>
    <x v="0"/>
    <x v="1"/>
    <x v="0"/>
    <x v="0"/>
    <x v="0"/>
    <x v="0"/>
    <x v="0"/>
    <x v="11"/>
    <x v="11"/>
    <x v="0"/>
    <x v="3"/>
  </r>
  <r>
    <x v="1"/>
    <x v="0"/>
    <x v="1"/>
    <x v="0"/>
    <x v="0"/>
    <x v="0"/>
    <x v="1"/>
    <x v="0"/>
    <x v="1"/>
    <x v="1"/>
    <x v="0"/>
    <x v="20"/>
  </r>
  <r>
    <x v="1"/>
    <x v="0"/>
    <x v="1"/>
    <x v="0"/>
    <x v="0"/>
    <x v="0"/>
    <x v="1"/>
    <x v="0"/>
    <x v="1"/>
    <x v="1"/>
    <x v="0"/>
    <x v="20"/>
  </r>
  <r>
    <x v="11"/>
    <x v="0"/>
    <x v="1"/>
    <x v="0"/>
    <x v="0"/>
    <x v="0"/>
    <x v="0"/>
    <x v="0"/>
    <x v="11"/>
    <x v="11"/>
    <x v="0"/>
    <x v="18"/>
  </r>
  <r>
    <x v="1"/>
    <x v="0"/>
    <x v="1"/>
    <x v="0"/>
    <x v="0"/>
    <x v="0"/>
    <x v="1"/>
    <x v="0"/>
    <x v="1"/>
    <x v="1"/>
    <x v="0"/>
    <x v="19"/>
  </r>
  <r>
    <x v="5"/>
    <x v="0"/>
    <x v="2"/>
    <x v="0"/>
    <x v="1"/>
    <x v="0"/>
    <x v="2"/>
    <x v="0"/>
    <x v="5"/>
    <x v="5"/>
    <x v="0"/>
    <x v="4"/>
  </r>
  <r>
    <x v="1"/>
    <x v="0"/>
    <x v="1"/>
    <x v="0"/>
    <x v="0"/>
    <x v="0"/>
    <x v="1"/>
    <x v="0"/>
    <x v="1"/>
    <x v="1"/>
    <x v="0"/>
    <x v="17"/>
  </r>
  <r>
    <x v="1"/>
    <x v="0"/>
    <x v="1"/>
    <x v="0"/>
    <x v="0"/>
    <x v="0"/>
    <x v="1"/>
    <x v="0"/>
    <x v="1"/>
    <x v="1"/>
    <x v="0"/>
    <x v="27"/>
  </r>
  <r>
    <x v="1"/>
    <x v="0"/>
    <x v="1"/>
    <x v="0"/>
    <x v="0"/>
    <x v="0"/>
    <x v="1"/>
    <x v="0"/>
    <x v="1"/>
    <x v="1"/>
    <x v="0"/>
    <x v="26"/>
  </r>
  <r>
    <x v="10"/>
    <x v="0"/>
    <x v="1"/>
    <x v="0"/>
    <x v="0"/>
    <x v="0"/>
    <x v="3"/>
    <x v="0"/>
    <x v="10"/>
    <x v="10"/>
    <x v="0"/>
    <x v="21"/>
  </r>
  <r>
    <x v="13"/>
    <x v="0"/>
    <x v="1"/>
    <x v="0"/>
    <x v="0"/>
    <x v="0"/>
    <x v="2"/>
    <x v="0"/>
    <x v="13"/>
    <x v="13"/>
    <x v="0"/>
    <x v="6"/>
  </r>
  <r>
    <x v="11"/>
    <x v="0"/>
    <x v="1"/>
    <x v="0"/>
    <x v="0"/>
    <x v="0"/>
    <x v="0"/>
    <x v="0"/>
    <x v="11"/>
    <x v="11"/>
    <x v="0"/>
    <x v="3"/>
  </r>
  <r>
    <x v="11"/>
    <x v="0"/>
    <x v="1"/>
    <x v="0"/>
    <x v="0"/>
    <x v="0"/>
    <x v="0"/>
    <x v="0"/>
    <x v="11"/>
    <x v="11"/>
    <x v="0"/>
    <x v="9"/>
  </r>
  <r>
    <x v="3"/>
    <x v="0"/>
    <x v="0"/>
    <x v="0"/>
    <x v="0"/>
    <x v="0"/>
    <x v="1"/>
    <x v="0"/>
    <x v="3"/>
    <x v="3"/>
    <x v="0"/>
    <x v="18"/>
  </r>
  <r>
    <x v="1"/>
    <x v="0"/>
    <x v="1"/>
    <x v="0"/>
    <x v="0"/>
    <x v="0"/>
    <x v="1"/>
    <x v="0"/>
    <x v="1"/>
    <x v="1"/>
    <x v="0"/>
    <x v="21"/>
  </r>
  <r>
    <x v="10"/>
    <x v="0"/>
    <x v="1"/>
    <x v="0"/>
    <x v="0"/>
    <x v="0"/>
    <x v="3"/>
    <x v="0"/>
    <x v="10"/>
    <x v="10"/>
    <x v="0"/>
    <x v="21"/>
  </r>
  <r>
    <x v="1"/>
    <x v="0"/>
    <x v="1"/>
    <x v="0"/>
    <x v="0"/>
    <x v="0"/>
    <x v="1"/>
    <x v="0"/>
    <x v="1"/>
    <x v="1"/>
    <x v="0"/>
    <x v="21"/>
  </r>
  <r>
    <x v="5"/>
    <x v="0"/>
    <x v="2"/>
    <x v="0"/>
    <x v="1"/>
    <x v="0"/>
    <x v="2"/>
    <x v="0"/>
    <x v="5"/>
    <x v="5"/>
    <x v="0"/>
    <x v="3"/>
  </r>
  <r>
    <x v="1"/>
    <x v="0"/>
    <x v="1"/>
    <x v="0"/>
    <x v="0"/>
    <x v="0"/>
    <x v="1"/>
    <x v="0"/>
    <x v="1"/>
    <x v="1"/>
    <x v="0"/>
    <x v="10"/>
  </r>
  <r>
    <x v="1"/>
    <x v="0"/>
    <x v="1"/>
    <x v="0"/>
    <x v="0"/>
    <x v="0"/>
    <x v="1"/>
    <x v="0"/>
    <x v="1"/>
    <x v="1"/>
    <x v="0"/>
    <x v="18"/>
  </r>
  <r>
    <x v="14"/>
    <x v="0"/>
    <x v="5"/>
    <x v="0"/>
    <x v="0"/>
    <x v="0"/>
    <x v="1"/>
    <x v="0"/>
    <x v="14"/>
    <x v="14"/>
    <x v="0"/>
    <x v="8"/>
  </r>
  <r>
    <x v="14"/>
    <x v="0"/>
    <x v="5"/>
    <x v="0"/>
    <x v="0"/>
    <x v="0"/>
    <x v="1"/>
    <x v="0"/>
    <x v="14"/>
    <x v="14"/>
    <x v="0"/>
    <x v="19"/>
  </r>
  <r>
    <x v="14"/>
    <x v="0"/>
    <x v="5"/>
    <x v="0"/>
    <x v="0"/>
    <x v="0"/>
    <x v="1"/>
    <x v="0"/>
    <x v="14"/>
    <x v="14"/>
    <x v="0"/>
    <x v="18"/>
  </r>
  <r>
    <x v="15"/>
    <x v="0"/>
    <x v="5"/>
    <x v="0"/>
    <x v="0"/>
    <x v="0"/>
    <x v="0"/>
    <x v="0"/>
    <x v="15"/>
    <x v="15"/>
    <x v="0"/>
    <x v="17"/>
  </r>
  <r>
    <x v="14"/>
    <x v="0"/>
    <x v="5"/>
    <x v="0"/>
    <x v="0"/>
    <x v="0"/>
    <x v="1"/>
    <x v="0"/>
    <x v="14"/>
    <x v="14"/>
    <x v="0"/>
    <x v="27"/>
  </r>
  <r>
    <x v="14"/>
    <x v="0"/>
    <x v="5"/>
    <x v="0"/>
    <x v="0"/>
    <x v="0"/>
    <x v="1"/>
    <x v="0"/>
    <x v="14"/>
    <x v="14"/>
    <x v="0"/>
    <x v="21"/>
  </r>
  <r>
    <x v="16"/>
    <x v="0"/>
    <x v="5"/>
    <x v="0"/>
    <x v="0"/>
    <x v="0"/>
    <x v="3"/>
    <x v="0"/>
    <x v="16"/>
    <x v="16"/>
    <x v="0"/>
    <x v="21"/>
  </r>
  <r>
    <x v="5"/>
    <x v="0"/>
    <x v="2"/>
    <x v="0"/>
    <x v="1"/>
    <x v="0"/>
    <x v="2"/>
    <x v="0"/>
    <x v="5"/>
    <x v="5"/>
    <x v="0"/>
    <x v="3"/>
  </r>
  <r>
    <x v="14"/>
    <x v="0"/>
    <x v="5"/>
    <x v="0"/>
    <x v="0"/>
    <x v="0"/>
    <x v="1"/>
    <x v="0"/>
    <x v="14"/>
    <x v="14"/>
    <x v="0"/>
    <x v="18"/>
  </r>
  <r>
    <x v="14"/>
    <x v="0"/>
    <x v="5"/>
    <x v="0"/>
    <x v="0"/>
    <x v="0"/>
    <x v="1"/>
    <x v="0"/>
    <x v="14"/>
    <x v="14"/>
    <x v="0"/>
    <x v="4"/>
  </r>
  <r>
    <x v="15"/>
    <x v="0"/>
    <x v="5"/>
    <x v="0"/>
    <x v="0"/>
    <x v="0"/>
    <x v="0"/>
    <x v="0"/>
    <x v="15"/>
    <x v="15"/>
    <x v="0"/>
    <x v="4"/>
  </r>
  <r>
    <x v="14"/>
    <x v="0"/>
    <x v="5"/>
    <x v="0"/>
    <x v="0"/>
    <x v="0"/>
    <x v="1"/>
    <x v="0"/>
    <x v="14"/>
    <x v="14"/>
    <x v="0"/>
    <x v="21"/>
  </r>
  <r>
    <x v="14"/>
    <x v="0"/>
    <x v="5"/>
    <x v="0"/>
    <x v="0"/>
    <x v="0"/>
    <x v="1"/>
    <x v="0"/>
    <x v="14"/>
    <x v="14"/>
    <x v="0"/>
    <x v="17"/>
  </r>
  <r>
    <x v="14"/>
    <x v="0"/>
    <x v="5"/>
    <x v="0"/>
    <x v="0"/>
    <x v="0"/>
    <x v="1"/>
    <x v="0"/>
    <x v="14"/>
    <x v="14"/>
    <x v="0"/>
    <x v="17"/>
  </r>
  <r>
    <x v="14"/>
    <x v="0"/>
    <x v="5"/>
    <x v="0"/>
    <x v="0"/>
    <x v="0"/>
    <x v="1"/>
    <x v="0"/>
    <x v="14"/>
    <x v="14"/>
    <x v="0"/>
    <x v="17"/>
  </r>
  <r>
    <x v="16"/>
    <x v="0"/>
    <x v="5"/>
    <x v="0"/>
    <x v="0"/>
    <x v="0"/>
    <x v="3"/>
    <x v="0"/>
    <x v="16"/>
    <x v="16"/>
    <x v="0"/>
    <x v="15"/>
  </r>
  <r>
    <x v="14"/>
    <x v="0"/>
    <x v="5"/>
    <x v="0"/>
    <x v="0"/>
    <x v="0"/>
    <x v="1"/>
    <x v="0"/>
    <x v="14"/>
    <x v="14"/>
    <x v="0"/>
    <x v="26"/>
  </r>
  <r>
    <x v="15"/>
    <x v="0"/>
    <x v="5"/>
    <x v="0"/>
    <x v="0"/>
    <x v="0"/>
    <x v="0"/>
    <x v="0"/>
    <x v="15"/>
    <x v="15"/>
    <x v="0"/>
    <x v="23"/>
  </r>
  <r>
    <x v="15"/>
    <x v="0"/>
    <x v="5"/>
    <x v="0"/>
    <x v="0"/>
    <x v="0"/>
    <x v="0"/>
    <x v="0"/>
    <x v="15"/>
    <x v="15"/>
    <x v="0"/>
    <x v="2"/>
  </r>
  <r>
    <x v="15"/>
    <x v="0"/>
    <x v="5"/>
    <x v="0"/>
    <x v="0"/>
    <x v="0"/>
    <x v="0"/>
    <x v="0"/>
    <x v="15"/>
    <x v="15"/>
    <x v="0"/>
    <x v="5"/>
  </r>
  <r>
    <x v="14"/>
    <x v="0"/>
    <x v="5"/>
    <x v="0"/>
    <x v="0"/>
    <x v="0"/>
    <x v="1"/>
    <x v="0"/>
    <x v="14"/>
    <x v="14"/>
    <x v="0"/>
    <x v="24"/>
  </r>
  <r>
    <x v="14"/>
    <x v="0"/>
    <x v="5"/>
    <x v="0"/>
    <x v="0"/>
    <x v="0"/>
    <x v="1"/>
    <x v="0"/>
    <x v="14"/>
    <x v="14"/>
    <x v="0"/>
    <x v="24"/>
  </r>
  <r>
    <x v="15"/>
    <x v="0"/>
    <x v="5"/>
    <x v="0"/>
    <x v="0"/>
    <x v="0"/>
    <x v="0"/>
    <x v="0"/>
    <x v="15"/>
    <x v="15"/>
    <x v="0"/>
    <x v="24"/>
  </r>
  <r>
    <x v="15"/>
    <x v="0"/>
    <x v="5"/>
    <x v="0"/>
    <x v="0"/>
    <x v="0"/>
    <x v="0"/>
    <x v="0"/>
    <x v="15"/>
    <x v="15"/>
    <x v="0"/>
    <x v="4"/>
  </r>
  <r>
    <x v="15"/>
    <x v="0"/>
    <x v="5"/>
    <x v="0"/>
    <x v="0"/>
    <x v="0"/>
    <x v="0"/>
    <x v="0"/>
    <x v="15"/>
    <x v="15"/>
    <x v="0"/>
    <x v="2"/>
  </r>
  <r>
    <x v="14"/>
    <x v="0"/>
    <x v="5"/>
    <x v="0"/>
    <x v="0"/>
    <x v="0"/>
    <x v="1"/>
    <x v="0"/>
    <x v="14"/>
    <x v="14"/>
    <x v="0"/>
    <x v="20"/>
  </r>
  <r>
    <x v="17"/>
    <x v="0"/>
    <x v="3"/>
    <x v="0"/>
    <x v="1"/>
    <x v="0"/>
    <x v="2"/>
    <x v="0"/>
    <x v="17"/>
    <x v="17"/>
    <x v="0"/>
    <x v="3"/>
  </r>
  <r>
    <x v="14"/>
    <x v="0"/>
    <x v="5"/>
    <x v="0"/>
    <x v="0"/>
    <x v="0"/>
    <x v="1"/>
    <x v="0"/>
    <x v="14"/>
    <x v="14"/>
    <x v="0"/>
    <x v="20"/>
  </r>
  <r>
    <x v="5"/>
    <x v="0"/>
    <x v="2"/>
    <x v="0"/>
    <x v="1"/>
    <x v="0"/>
    <x v="2"/>
    <x v="0"/>
    <x v="5"/>
    <x v="5"/>
    <x v="0"/>
    <x v="6"/>
  </r>
  <r>
    <x v="15"/>
    <x v="0"/>
    <x v="5"/>
    <x v="0"/>
    <x v="0"/>
    <x v="0"/>
    <x v="0"/>
    <x v="0"/>
    <x v="15"/>
    <x v="15"/>
    <x v="0"/>
    <x v="1"/>
  </r>
  <r>
    <x v="14"/>
    <x v="0"/>
    <x v="5"/>
    <x v="0"/>
    <x v="0"/>
    <x v="0"/>
    <x v="1"/>
    <x v="0"/>
    <x v="14"/>
    <x v="14"/>
    <x v="0"/>
    <x v="26"/>
  </r>
  <r>
    <x v="14"/>
    <x v="0"/>
    <x v="5"/>
    <x v="0"/>
    <x v="0"/>
    <x v="0"/>
    <x v="1"/>
    <x v="0"/>
    <x v="14"/>
    <x v="14"/>
    <x v="0"/>
    <x v="24"/>
  </r>
  <r>
    <x v="14"/>
    <x v="0"/>
    <x v="5"/>
    <x v="0"/>
    <x v="0"/>
    <x v="0"/>
    <x v="1"/>
    <x v="0"/>
    <x v="14"/>
    <x v="14"/>
    <x v="0"/>
    <x v="24"/>
  </r>
  <r>
    <x v="14"/>
    <x v="0"/>
    <x v="5"/>
    <x v="0"/>
    <x v="0"/>
    <x v="0"/>
    <x v="1"/>
    <x v="0"/>
    <x v="14"/>
    <x v="14"/>
    <x v="0"/>
    <x v="18"/>
  </r>
  <r>
    <x v="16"/>
    <x v="0"/>
    <x v="5"/>
    <x v="0"/>
    <x v="0"/>
    <x v="0"/>
    <x v="3"/>
    <x v="0"/>
    <x v="16"/>
    <x v="16"/>
    <x v="0"/>
    <x v="18"/>
  </r>
  <r>
    <x v="16"/>
    <x v="0"/>
    <x v="5"/>
    <x v="0"/>
    <x v="0"/>
    <x v="0"/>
    <x v="3"/>
    <x v="0"/>
    <x v="16"/>
    <x v="16"/>
    <x v="0"/>
    <x v="0"/>
  </r>
  <r>
    <x v="16"/>
    <x v="0"/>
    <x v="5"/>
    <x v="0"/>
    <x v="0"/>
    <x v="0"/>
    <x v="3"/>
    <x v="0"/>
    <x v="16"/>
    <x v="16"/>
    <x v="0"/>
    <x v="0"/>
  </r>
  <r>
    <x v="16"/>
    <x v="0"/>
    <x v="5"/>
    <x v="0"/>
    <x v="0"/>
    <x v="0"/>
    <x v="3"/>
    <x v="0"/>
    <x v="16"/>
    <x v="16"/>
    <x v="0"/>
    <x v="0"/>
  </r>
  <r>
    <x v="16"/>
    <x v="0"/>
    <x v="5"/>
    <x v="0"/>
    <x v="0"/>
    <x v="0"/>
    <x v="3"/>
    <x v="0"/>
    <x v="16"/>
    <x v="16"/>
    <x v="0"/>
    <x v="0"/>
  </r>
  <r>
    <x v="18"/>
    <x v="0"/>
    <x v="5"/>
    <x v="0"/>
    <x v="0"/>
    <x v="0"/>
    <x v="2"/>
    <x v="0"/>
    <x v="18"/>
    <x v="18"/>
    <x v="0"/>
    <x v="11"/>
  </r>
  <r>
    <x v="15"/>
    <x v="0"/>
    <x v="5"/>
    <x v="0"/>
    <x v="0"/>
    <x v="0"/>
    <x v="0"/>
    <x v="0"/>
    <x v="15"/>
    <x v="15"/>
    <x v="0"/>
    <x v="4"/>
  </r>
  <r>
    <x v="16"/>
    <x v="0"/>
    <x v="5"/>
    <x v="0"/>
    <x v="0"/>
    <x v="0"/>
    <x v="3"/>
    <x v="0"/>
    <x v="16"/>
    <x v="16"/>
    <x v="0"/>
    <x v="6"/>
  </r>
  <r>
    <x v="16"/>
    <x v="0"/>
    <x v="5"/>
    <x v="0"/>
    <x v="0"/>
    <x v="0"/>
    <x v="3"/>
    <x v="0"/>
    <x v="16"/>
    <x v="16"/>
    <x v="0"/>
    <x v="6"/>
  </r>
  <r>
    <x v="16"/>
    <x v="0"/>
    <x v="5"/>
    <x v="0"/>
    <x v="0"/>
    <x v="0"/>
    <x v="3"/>
    <x v="0"/>
    <x v="16"/>
    <x v="16"/>
    <x v="0"/>
    <x v="21"/>
  </r>
  <r>
    <x v="16"/>
    <x v="0"/>
    <x v="5"/>
    <x v="0"/>
    <x v="0"/>
    <x v="0"/>
    <x v="3"/>
    <x v="0"/>
    <x v="16"/>
    <x v="16"/>
    <x v="0"/>
    <x v="21"/>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9"/>
  </r>
  <r>
    <x v="16"/>
    <x v="0"/>
    <x v="5"/>
    <x v="0"/>
    <x v="0"/>
    <x v="0"/>
    <x v="3"/>
    <x v="0"/>
    <x v="16"/>
    <x v="16"/>
    <x v="0"/>
    <x v="19"/>
  </r>
  <r>
    <x v="16"/>
    <x v="0"/>
    <x v="5"/>
    <x v="0"/>
    <x v="0"/>
    <x v="0"/>
    <x v="3"/>
    <x v="0"/>
    <x v="16"/>
    <x v="16"/>
    <x v="0"/>
    <x v="19"/>
  </r>
  <r>
    <x v="16"/>
    <x v="0"/>
    <x v="5"/>
    <x v="0"/>
    <x v="0"/>
    <x v="0"/>
    <x v="3"/>
    <x v="0"/>
    <x v="16"/>
    <x v="16"/>
    <x v="0"/>
    <x v="19"/>
  </r>
  <r>
    <x v="16"/>
    <x v="0"/>
    <x v="5"/>
    <x v="0"/>
    <x v="0"/>
    <x v="0"/>
    <x v="3"/>
    <x v="0"/>
    <x v="16"/>
    <x v="16"/>
    <x v="0"/>
    <x v="18"/>
  </r>
  <r>
    <x v="8"/>
    <x v="0"/>
    <x v="3"/>
    <x v="1"/>
    <x v="2"/>
    <x v="0"/>
    <x v="3"/>
    <x v="0"/>
    <x v="8"/>
    <x v="8"/>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7"/>
  </r>
  <r>
    <x v="16"/>
    <x v="0"/>
    <x v="5"/>
    <x v="0"/>
    <x v="0"/>
    <x v="0"/>
    <x v="3"/>
    <x v="0"/>
    <x v="16"/>
    <x v="16"/>
    <x v="0"/>
    <x v="20"/>
  </r>
  <r>
    <x v="16"/>
    <x v="0"/>
    <x v="5"/>
    <x v="0"/>
    <x v="0"/>
    <x v="0"/>
    <x v="3"/>
    <x v="0"/>
    <x v="16"/>
    <x v="16"/>
    <x v="0"/>
    <x v="20"/>
  </r>
  <r>
    <x v="16"/>
    <x v="0"/>
    <x v="5"/>
    <x v="0"/>
    <x v="0"/>
    <x v="0"/>
    <x v="3"/>
    <x v="0"/>
    <x v="16"/>
    <x v="16"/>
    <x v="0"/>
    <x v="24"/>
  </r>
  <r>
    <x v="16"/>
    <x v="0"/>
    <x v="5"/>
    <x v="0"/>
    <x v="0"/>
    <x v="0"/>
    <x v="3"/>
    <x v="0"/>
    <x v="16"/>
    <x v="16"/>
    <x v="0"/>
    <x v="24"/>
  </r>
  <r>
    <x v="16"/>
    <x v="0"/>
    <x v="5"/>
    <x v="0"/>
    <x v="0"/>
    <x v="0"/>
    <x v="3"/>
    <x v="0"/>
    <x v="16"/>
    <x v="16"/>
    <x v="0"/>
    <x v="8"/>
  </r>
  <r>
    <x v="19"/>
    <x v="0"/>
    <x v="5"/>
    <x v="0"/>
    <x v="0"/>
    <x v="0"/>
    <x v="3"/>
    <x v="1"/>
    <x v="19"/>
    <x v="19"/>
    <x v="0"/>
    <x v="10"/>
  </r>
  <r>
    <x v="19"/>
    <x v="0"/>
    <x v="5"/>
    <x v="0"/>
    <x v="0"/>
    <x v="0"/>
    <x v="3"/>
    <x v="1"/>
    <x v="19"/>
    <x v="19"/>
    <x v="0"/>
    <x v="19"/>
  </r>
  <r>
    <x v="19"/>
    <x v="0"/>
    <x v="5"/>
    <x v="0"/>
    <x v="0"/>
    <x v="0"/>
    <x v="3"/>
    <x v="1"/>
    <x v="19"/>
    <x v="19"/>
    <x v="0"/>
    <x v="19"/>
  </r>
  <r>
    <x v="19"/>
    <x v="0"/>
    <x v="5"/>
    <x v="0"/>
    <x v="0"/>
    <x v="0"/>
    <x v="3"/>
    <x v="1"/>
    <x v="19"/>
    <x v="19"/>
    <x v="0"/>
    <x v="19"/>
  </r>
  <r>
    <x v="19"/>
    <x v="0"/>
    <x v="5"/>
    <x v="0"/>
    <x v="0"/>
    <x v="0"/>
    <x v="3"/>
    <x v="1"/>
    <x v="19"/>
    <x v="19"/>
    <x v="0"/>
    <x v="19"/>
  </r>
  <r>
    <x v="8"/>
    <x v="0"/>
    <x v="3"/>
    <x v="1"/>
    <x v="2"/>
    <x v="0"/>
    <x v="3"/>
    <x v="0"/>
    <x v="8"/>
    <x v="8"/>
    <x v="0"/>
    <x v="22"/>
  </r>
  <r>
    <x v="19"/>
    <x v="0"/>
    <x v="5"/>
    <x v="0"/>
    <x v="0"/>
    <x v="0"/>
    <x v="3"/>
    <x v="1"/>
    <x v="19"/>
    <x v="19"/>
    <x v="0"/>
    <x v="20"/>
  </r>
  <r>
    <x v="19"/>
    <x v="0"/>
    <x v="5"/>
    <x v="0"/>
    <x v="0"/>
    <x v="0"/>
    <x v="3"/>
    <x v="1"/>
    <x v="19"/>
    <x v="19"/>
    <x v="0"/>
    <x v="15"/>
  </r>
  <r>
    <x v="19"/>
    <x v="0"/>
    <x v="5"/>
    <x v="0"/>
    <x v="0"/>
    <x v="0"/>
    <x v="3"/>
    <x v="1"/>
    <x v="19"/>
    <x v="19"/>
    <x v="0"/>
    <x v="15"/>
  </r>
  <r>
    <x v="19"/>
    <x v="0"/>
    <x v="5"/>
    <x v="0"/>
    <x v="0"/>
    <x v="0"/>
    <x v="3"/>
    <x v="1"/>
    <x v="19"/>
    <x v="19"/>
    <x v="0"/>
    <x v="15"/>
  </r>
  <r>
    <x v="19"/>
    <x v="0"/>
    <x v="5"/>
    <x v="0"/>
    <x v="0"/>
    <x v="0"/>
    <x v="3"/>
    <x v="1"/>
    <x v="19"/>
    <x v="19"/>
    <x v="0"/>
    <x v="15"/>
  </r>
  <r>
    <x v="20"/>
    <x v="0"/>
    <x v="5"/>
    <x v="1"/>
    <x v="0"/>
    <x v="0"/>
    <x v="3"/>
    <x v="0"/>
    <x v="20"/>
    <x v="20"/>
    <x v="0"/>
    <x v="15"/>
  </r>
  <r>
    <x v="8"/>
    <x v="0"/>
    <x v="3"/>
    <x v="1"/>
    <x v="2"/>
    <x v="0"/>
    <x v="3"/>
    <x v="0"/>
    <x v="8"/>
    <x v="8"/>
    <x v="0"/>
    <x v="15"/>
  </r>
  <r>
    <x v="19"/>
    <x v="0"/>
    <x v="5"/>
    <x v="0"/>
    <x v="0"/>
    <x v="0"/>
    <x v="3"/>
    <x v="1"/>
    <x v="19"/>
    <x v="19"/>
    <x v="0"/>
    <x v="5"/>
  </r>
  <r>
    <x v="19"/>
    <x v="0"/>
    <x v="5"/>
    <x v="0"/>
    <x v="0"/>
    <x v="0"/>
    <x v="3"/>
    <x v="1"/>
    <x v="19"/>
    <x v="19"/>
    <x v="0"/>
    <x v="23"/>
  </r>
  <r>
    <x v="19"/>
    <x v="0"/>
    <x v="5"/>
    <x v="0"/>
    <x v="0"/>
    <x v="0"/>
    <x v="3"/>
    <x v="1"/>
    <x v="19"/>
    <x v="19"/>
    <x v="0"/>
    <x v="6"/>
  </r>
  <r>
    <x v="20"/>
    <x v="0"/>
    <x v="5"/>
    <x v="1"/>
    <x v="0"/>
    <x v="0"/>
    <x v="3"/>
    <x v="0"/>
    <x v="20"/>
    <x v="20"/>
    <x v="0"/>
    <x v="18"/>
  </r>
  <r>
    <x v="8"/>
    <x v="0"/>
    <x v="3"/>
    <x v="1"/>
    <x v="2"/>
    <x v="0"/>
    <x v="3"/>
    <x v="0"/>
    <x v="8"/>
    <x v="8"/>
    <x v="0"/>
    <x v="18"/>
  </r>
  <r>
    <x v="19"/>
    <x v="0"/>
    <x v="5"/>
    <x v="0"/>
    <x v="0"/>
    <x v="0"/>
    <x v="3"/>
    <x v="1"/>
    <x v="19"/>
    <x v="19"/>
    <x v="0"/>
    <x v="18"/>
  </r>
  <r>
    <x v="19"/>
    <x v="0"/>
    <x v="5"/>
    <x v="0"/>
    <x v="0"/>
    <x v="0"/>
    <x v="3"/>
    <x v="1"/>
    <x v="19"/>
    <x v="19"/>
    <x v="0"/>
    <x v="18"/>
  </r>
  <r>
    <x v="21"/>
    <x v="0"/>
    <x v="3"/>
    <x v="0"/>
    <x v="2"/>
    <x v="0"/>
    <x v="2"/>
    <x v="0"/>
    <x v="21"/>
    <x v="21"/>
    <x v="0"/>
    <x v="6"/>
  </r>
  <r>
    <x v="19"/>
    <x v="0"/>
    <x v="5"/>
    <x v="0"/>
    <x v="0"/>
    <x v="0"/>
    <x v="3"/>
    <x v="1"/>
    <x v="19"/>
    <x v="19"/>
    <x v="0"/>
    <x v="18"/>
  </r>
</pivotCacheRecords>
</file>

<file path=xl/pivotCache/pivotCacheRecords12.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3"/>
    <x v="1"/>
    <x v="2"/>
    <x v="3"/>
    <x v="0"/>
    <x v="8"/>
    <x v="1"/>
  </r>
  <r>
    <x v="0"/>
    <x v="0"/>
    <x v="0"/>
    <x v="0"/>
    <x v="0"/>
    <x v="0"/>
    <x v="0"/>
    <x v="2"/>
  </r>
  <r>
    <x v="0"/>
    <x v="0"/>
    <x v="0"/>
    <x v="0"/>
    <x v="0"/>
    <x v="0"/>
    <x v="0"/>
    <x v="0"/>
  </r>
  <r>
    <x v="0"/>
    <x v="0"/>
    <x v="0"/>
    <x v="0"/>
    <x v="0"/>
    <x v="0"/>
    <x v="0"/>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1"/>
    <x v="0"/>
    <x v="1"/>
    <x v="1"/>
  </r>
  <r>
    <x v="0"/>
    <x v="1"/>
    <x v="0"/>
    <x v="0"/>
    <x v="0"/>
    <x v="0"/>
    <x v="10"/>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1"/>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3"/>
    <x v="1"/>
    <x v="2"/>
    <x v="3"/>
    <x v="0"/>
    <x v="8"/>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1"/>
    <x v="0"/>
    <x v="1"/>
    <x v="1"/>
  </r>
  <r>
    <x v="0"/>
    <x v="1"/>
    <x v="0"/>
    <x v="0"/>
    <x v="0"/>
    <x v="0"/>
    <x v="10"/>
    <x v="2"/>
  </r>
  <r>
    <x v="0"/>
    <x v="1"/>
    <x v="0"/>
    <x v="0"/>
    <x v="0"/>
    <x v="0"/>
    <x v="10"/>
    <x v="0"/>
  </r>
  <r>
    <x v="0"/>
    <x v="1"/>
    <x v="0"/>
    <x v="0"/>
    <x v="0"/>
    <x v="0"/>
    <x v="10"/>
    <x v="2"/>
  </r>
  <r>
    <x v="0"/>
    <x v="1"/>
    <x v="0"/>
    <x v="0"/>
    <x v="1"/>
    <x v="0"/>
    <x v="1"/>
    <x v="1"/>
  </r>
  <r>
    <x v="0"/>
    <x v="1"/>
    <x v="0"/>
    <x v="0"/>
    <x v="1"/>
    <x v="0"/>
    <x v="1"/>
    <x v="1"/>
  </r>
  <r>
    <x v="0"/>
    <x v="1"/>
    <x v="0"/>
    <x v="0"/>
    <x v="0"/>
    <x v="0"/>
    <x v="10"/>
    <x v="5"/>
  </r>
  <r>
    <x v="0"/>
    <x v="1"/>
    <x v="0"/>
    <x v="0"/>
    <x v="3"/>
    <x v="0"/>
    <x v="12"/>
    <x v="1"/>
  </r>
  <r>
    <x v="0"/>
    <x v="1"/>
    <x v="0"/>
    <x v="0"/>
    <x v="0"/>
    <x v="0"/>
    <x v="10"/>
    <x v="3"/>
  </r>
  <r>
    <x v="0"/>
    <x v="1"/>
    <x v="0"/>
    <x v="0"/>
    <x v="1"/>
    <x v="0"/>
    <x v="1"/>
    <x v="1"/>
  </r>
  <r>
    <x v="0"/>
    <x v="1"/>
    <x v="0"/>
    <x v="0"/>
    <x v="0"/>
    <x v="0"/>
    <x v="10"/>
    <x v="3"/>
  </r>
  <r>
    <x v="0"/>
    <x v="1"/>
    <x v="0"/>
    <x v="0"/>
    <x v="1"/>
    <x v="0"/>
    <x v="1"/>
    <x v="1"/>
  </r>
  <r>
    <x v="0"/>
    <x v="1"/>
    <x v="0"/>
    <x v="0"/>
    <x v="1"/>
    <x v="0"/>
    <x v="1"/>
    <x v="1"/>
  </r>
  <r>
    <x v="0"/>
    <x v="1"/>
    <x v="0"/>
    <x v="0"/>
    <x v="1"/>
    <x v="0"/>
    <x v="1"/>
    <x v="1"/>
  </r>
  <r>
    <x v="0"/>
    <x v="1"/>
    <x v="0"/>
    <x v="0"/>
    <x v="0"/>
    <x v="0"/>
    <x v="10"/>
    <x v="3"/>
  </r>
  <r>
    <x v="0"/>
    <x v="1"/>
    <x v="0"/>
    <x v="0"/>
    <x v="0"/>
    <x v="0"/>
    <x v="10"/>
    <x v="3"/>
  </r>
  <r>
    <x v="0"/>
    <x v="1"/>
    <x v="0"/>
    <x v="0"/>
    <x v="1"/>
    <x v="0"/>
    <x v="1"/>
    <x v="1"/>
  </r>
  <r>
    <x v="0"/>
    <x v="1"/>
    <x v="0"/>
    <x v="0"/>
    <x v="1"/>
    <x v="0"/>
    <x v="1"/>
    <x v="1"/>
  </r>
  <r>
    <x v="0"/>
    <x v="1"/>
    <x v="0"/>
    <x v="0"/>
    <x v="0"/>
    <x v="0"/>
    <x v="10"/>
    <x v="3"/>
  </r>
  <r>
    <x v="0"/>
    <x v="1"/>
    <x v="0"/>
    <x v="0"/>
    <x v="0"/>
    <x v="0"/>
    <x v="10"/>
    <x v="2"/>
  </r>
  <r>
    <x v="0"/>
    <x v="1"/>
    <x v="0"/>
    <x v="0"/>
    <x v="0"/>
    <x v="0"/>
    <x v="10"/>
    <x v="2"/>
  </r>
  <r>
    <x v="0"/>
    <x v="1"/>
    <x v="0"/>
    <x v="0"/>
    <x v="1"/>
    <x v="0"/>
    <x v="1"/>
    <x v="1"/>
  </r>
  <r>
    <x v="0"/>
    <x v="1"/>
    <x v="0"/>
    <x v="0"/>
    <x v="1"/>
    <x v="0"/>
    <x v="1"/>
    <x v="1"/>
  </r>
  <r>
    <x v="0"/>
    <x v="1"/>
    <x v="0"/>
    <x v="0"/>
    <x v="1"/>
    <x v="0"/>
    <x v="1"/>
    <x v="1"/>
  </r>
  <r>
    <x v="0"/>
    <x v="1"/>
    <x v="0"/>
    <x v="0"/>
    <x v="0"/>
    <x v="0"/>
    <x v="10"/>
    <x v="2"/>
  </r>
  <r>
    <x v="0"/>
    <x v="1"/>
    <x v="0"/>
    <x v="0"/>
    <x v="0"/>
    <x v="0"/>
    <x v="10"/>
    <x v="3"/>
  </r>
  <r>
    <x v="0"/>
    <x v="1"/>
    <x v="0"/>
    <x v="0"/>
    <x v="0"/>
    <x v="0"/>
    <x v="10"/>
    <x v="3"/>
  </r>
  <r>
    <x v="0"/>
    <x v="1"/>
    <x v="0"/>
    <x v="0"/>
    <x v="0"/>
    <x v="0"/>
    <x v="10"/>
    <x v="3"/>
  </r>
  <r>
    <x v="0"/>
    <x v="1"/>
    <x v="0"/>
    <x v="0"/>
    <x v="1"/>
    <x v="0"/>
    <x v="1"/>
    <x v="1"/>
  </r>
  <r>
    <x v="0"/>
    <x v="1"/>
    <x v="0"/>
    <x v="0"/>
    <x v="0"/>
    <x v="0"/>
    <x v="10"/>
    <x v="2"/>
  </r>
  <r>
    <x v="0"/>
    <x v="1"/>
    <x v="0"/>
    <x v="0"/>
    <x v="1"/>
    <x v="0"/>
    <x v="1"/>
    <x v="1"/>
  </r>
  <r>
    <x v="0"/>
    <x v="1"/>
    <x v="0"/>
    <x v="0"/>
    <x v="1"/>
    <x v="0"/>
    <x v="1"/>
    <x v="1"/>
  </r>
  <r>
    <x v="0"/>
    <x v="1"/>
    <x v="0"/>
    <x v="0"/>
    <x v="1"/>
    <x v="0"/>
    <x v="1"/>
    <x v="1"/>
  </r>
  <r>
    <x v="0"/>
    <x v="1"/>
    <x v="0"/>
    <x v="0"/>
    <x v="2"/>
    <x v="0"/>
    <x v="13"/>
    <x v="2"/>
  </r>
  <r>
    <x v="0"/>
    <x v="1"/>
    <x v="0"/>
    <x v="0"/>
    <x v="0"/>
    <x v="0"/>
    <x v="10"/>
    <x v="1"/>
  </r>
  <r>
    <x v="0"/>
    <x v="1"/>
    <x v="0"/>
    <x v="0"/>
    <x v="1"/>
    <x v="0"/>
    <x v="1"/>
    <x v="1"/>
  </r>
  <r>
    <x v="0"/>
    <x v="1"/>
    <x v="0"/>
    <x v="0"/>
    <x v="1"/>
    <x v="0"/>
    <x v="1"/>
    <x v="1"/>
  </r>
  <r>
    <x v="0"/>
    <x v="1"/>
    <x v="0"/>
    <x v="0"/>
    <x v="1"/>
    <x v="0"/>
    <x v="1"/>
    <x v="1"/>
  </r>
  <r>
    <x v="0"/>
    <x v="1"/>
    <x v="0"/>
    <x v="0"/>
    <x v="0"/>
    <x v="0"/>
    <x v="10"/>
    <x v="5"/>
  </r>
  <r>
    <x v="0"/>
    <x v="1"/>
    <x v="0"/>
    <x v="0"/>
    <x v="1"/>
    <x v="0"/>
    <x v="1"/>
    <x v="1"/>
  </r>
  <r>
    <x v="0"/>
    <x v="1"/>
    <x v="0"/>
    <x v="0"/>
    <x v="1"/>
    <x v="0"/>
    <x v="1"/>
    <x v="1"/>
  </r>
  <r>
    <x v="0"/>
    <x v="1"/>
    <x v="0"/>
    <x v="0"/>
    <x v="1"/>
    <x v="0"/>
    <x v="1"/>
    <x v="1"/>
  </r>
  <r>
    <x v="0"/>
    <x v="1"/>
    <x v="0"/>
    <x v="0"/>
    <x v="1"/>
    <x v="0"/>
    <x v="1"/>
    <x v="1"/>
  </r>
  <r>
    <x v="0"/>
    <x v="1"/>
    <x v="0"/>
    <x v="0"/>
    <x v="0"/>
    <x v="0"/>
    <x v="10"/>
    <x v="2"/>
  </r>
  <r>
    <x v="1"/>
    <x v="2"/>
    <x v="0"/>
    <x v="1"/>
    <x v="2"/>
    <x v="0"/>
    <x v="5"/>
    <x v="3"/>
  </r>
  <r>
    <x v="0"/>
    <x v="1"/>
    <x v="0"/>
    <x v="0"/>
    <x v="0"/>
    <x v="0"/>
    <x v="10"/>
    <x v="3"/>
  </r>
  <r>
    <x v="0"/>
    <x v="1"/>
    <x v="0"/>
    <x v="0"/>
    <x v="0"/>
    <x v="0"/>
    <x v="10"/>
    <x v="3"/>
  </r>
  <r>
    <x v="0"/>
    <x v="1"/>
    <x v="0"/>
    <x v="0"/>
    <x v="1"/>
    <x v="0"/>
    <x v="1"/>
    <x v="1"/>
  </r>
  <r>
    <x v="0"/>
    <x v="1"/>
    <x v="0"/>
    <x v="0"/>
    <x v="0"/>
    <x v="0"/>
    <x v="10"/>
    <x v="2"/>
  </r>
  <r>
    <x v="0"/>
    <x v="1"/>
    <x v="0"/>
    <x v="0"/>
    <x v="0"/>
    <x v="0"/>
    <x v="10"/>
    <x v="2"/>
  </r>
  <r>
    <x v="0"/>
    <x v="1"/>
    <x v="0"/>
    <x v="0"/>
    <x v="0"/>
    <x v="0"/>
    <x v="10"/>
    <x v="2"/>
  </r>
  <r>
    <x v="0"/>
    <x v="1"/>
    <x v="0"/>
    <x v="0"/>
    <x v="1"/>
    <x v="0"/>
    <x v="1"/>
    <x v="1"/>
  </r>
  <r>
    <x v="0"/>
    <x v="1"/>
    <x v="0"/>
    <x v="0"/>
    <x v="1"/>
    <x v="0"/>
    <x v="1"/>
    <x v="1"/>
  </r>
  <r>
    <x v="0"/>
    <x v="1"/>
    <x v="0"/>
    <x v="0"/>
    <x v="0"/>
    <x v="0"/>
    <x v="10"/>
    <x v="1"/>
  </r>
  <r>
    <x v="0"/>
    <x v="1"/>
    <x v="0"/>
    <x v="0"/>
    <x v="1"/>
    <x v="0"/>
    <x v="1"/>
    <x v="1"/>
  </r>
  <r>
    <x v="1"/>
    <x v="2"/>
    <x v="0"/>
    <x v="1"/>
    <x v="2"/>
    <x v="0"/>
    <x v="5"/>
    <x v="2"/>
  </r>
  <r>
    <x v="0"/>
    <x v="1"/>
    <x v="0"/>
    <x v="0"/>
    <x v="1"/>
    <x v="0"/>
    <x v="1"/>
    <x v="1"/>
  </r>
  <r>
    <x v="0"/>
    <x v="1"/>
    <x v="0"/>
    <x v="0"/>
    <x v="1"/>
    <x v="0"/>
    <x v="1"/>
    <x v="1"/>
  </r>
  <r>
    <x v="0"/>
    <x v="1"/>
    <x v="0"/>
    <x v="0"/>
    <x v="1"/>
    <x v="0"/>
    <x v="1"/>
    <x v="1"/>
  </r>
  <r>
    <x v="0"/>
    <x v="1"/>
    <x v="0"/>
    <x v="0"/>
    <x v="3"/>
    <x v="0"/>
    <x v="12"/>
    <x v="1"/>
  </r>
  <r>
    <x v="0"/>
    <x v="1"/>
    <x v="0"/>
    <x v="0"/>
    <x v="0"/>
    <x v="0"/>
    <x v="10"/>
    <x v="2"/>
  </r>
  <r>
    <x v="0"/>
    <x v="1"/>
    <x v="0"/>
    <x v="0"/>
    <x v="0"/>
    <x v="0"/>
    <x v="10"/>
    <x v="3"/>
  </r>
  <r>
    <x v="0"/>
    <x v="0"/>
    <x v="0"/>
    <x v="0"/>
    <x v="1"/>
    <x v="0"/>
    <x v="3"/>
    <x v="1"/>
  </r>
  <r>
    <x v="0"/>
    <x v="1"/>
    <x v="0"/>
    <x v="0"/>
    <x v="1"/>
    <x v="0"/>
    <x v="1"/>
    <x v="1"/>
  </r>
  <r>
    <x v="0"/>
    <x v="1"/>
    <x v="0"/>
    <x v="0"/>
    <x v="3"/>
    <x v="0"/>
    <x v="12"/>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3"/>
    <x v="0"/>
    <x v="16"/>
    <x v="1"/>
  </r>
  <r>
    <x v="0"/>
    <x v="5"/>
    <x v="0"/>
    <x v="0"/>
    <x v="1"/>
    <x v="0"/>
    <x v="14"/>
    <x v="1"/>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0"/>
    <x v="0"/>
    <x v="15"/>
    <x v="3"/>
  </r>
  <r>
    <x v="0"/>
    <x v="5"/>
    <x v="0"/>
    <x v="0"/>
    <x v="0"/>
    <x v="0"/>
    <x v="15"/>
    <x v="3"/>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3"/>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4"/>
  </r>
  <r>
    <x v="0"/>
    <x v="5"/>
    <x v="0"/>
    <x v="0"/>
    <x v="3"/>
    <x v="0"/>
    <x v="16"/>
    <x v="2"/>
  </r>
  <r>
    <x v="0"/>
    <x v="5"/>
    <x v="0"/>
    <x v="0"/>
    <x v="3"/>
    <x v="0"/>
    <x v="16"/>
    <x v="3"/>
  </r>
  <r>
    <x v="0"/>
    <x v="5"/>
    <x v="1"/>
    <x v="0"/>
    <x v="3"/>
    <x v="0"/>
    <x v="19"/>
    <x v="1"/>
  </r>
  <r>
    <x v="0"/>
    <x v="5"/>
    <x v="0"/>
    <x v="0"/>
    <x v="3"/>
    <x v="0"/>
    <x v="16"/>
    <x v="1"/>
  </r>
  <r>
    <x v="0"/>
    <x v="5"/>
    <x v="0"/>
    <x v="0"/>
    <x v="3"/>
    <x v="0"/>
    <x v="16"/>
    <x v="1"/>
  </r>
  <r>
    <x v="0"/>
    <x v="5"/>
    <x v="0"/>
    <x v="0"/>
    <x v="2"/>
    <x v="0"/>
    <x v="18"/>
    <x v="3"/>
  </r>
  <r>
    <x v="0"/>
    <x v="5"/>
    <x v="0"/>
    <x v="0"/>
    <x v="3"/>
    <x v="0"/>
    <x v="16"/>
    <x v="1"/>
  </r>
  <r>
    <x v="0"/>
    <x v="5"/>
    <x v="0"/>
    <x v="0"/>
    <x v="3"/>
    <x v="1"/>
    <x v="20"/>
    <x v="1"/>
  </r>
  <r>
    <x v="0"/>
    <x v="3"/>
    <x v="1"/>
    <x v="2"/>
    <x v="3"/>
    <x v="0"/>
    <x v="8"/>
    <x v="1"/>
  </r>
  <r>
    <x v="0"/>
    <x v="5"/>
    <x v="0"/>
    <x v="0"/>
    <x v="3"/>
    <x v="0"/>
    <x v="16"/>
    <x v="1"/>
  </r>
  <r>
    <x v="0"/>
    <x v="5"/>
    <x v="0"/>
    <x v="0"/>
    <x v="3"/>
    <x v="1"/>
    <x v="20"/>
    <x v="1"/>
  </r>
  <r>
    <x v="0"/>
    <x v="5"/>
    <x v="0"/>
    <x v="0"/>
    <x v="3"/>
    <x v="1"/>
    <x v="20"/>
    <x v="1"/>
  </r>
  <r>
    <x v="0"/>
    <x v="5"/>
    <x v="0"/>
    <x v="0"/>
    <x v="3"/>
    <x v="0"/>
    <x v="16"/>
    <x v="1"/>
  </r>
  <r>
    <x v="0"/>
    <x v="5"/>
    <x v="0"/>
    <x v="0"/>
    <x v="3"/>
    <x v="1"/>
    <x v="20"/>
    <x v="1"/>
  </r>
  <r>
    <x v="1"/>
    <x v="2"/>
    <x v="0"/>
    <x v="1"/>
    <x v="3"/>
    <x v="0"/>
    <x v="21"/>
    <x v="2"/>
  </r>
  <r>
    <x v="0"/>
    <x v="5"/>
    <x v="0"/>
    <x v="0"/>
    <x v="3"/>
    <x v="1"/>
    <x v="20"/>
    <x v="1"/>
  </r>
  <r>
    <x v="0"/>
    <x v="5"/>
    <x v="0"/>
    <x v="0"/>
    <x v="3"/>
    <x v="1"/>
    <x v="20"/>
    <x v="1"/>
  </r>
  <r>
    <x v="0"/>
    <x v="5"/>
    <x v="0"/>
    <x v="0"/>
    <x v="3"/>
    <x v="1"/>
    <x v="20"/>
    <x v="1"/>
  </r>
  <r>
    <x v="0"/>
    <x v="3"/>
    <x v="1"/>
    <x v="2"/>
    <x v="3"/>
    <x v="0"/>
    <x v="8"/>
    <x v="1"/>
  </r>
  <r>
    <x v="0"/>
    <x v="5"/>
    <x v="0"/>
    <x v="0"/>
    <x v="3"/>
    <x v="1"/>
    <x v="20"/>
    <x v="1"/>
  </r>
  <r>
    <x v="0"/>
    <x v="5"/>
    <x v="0"/>
    <x v="0"/>
    <x v="3"/>
    <x v="1"/>
    <x v="20"/>
    <x v="3"/>
  </r>
  <r>
    <x v="0"/>
    <x v="5"/>
    <x v="0"/>
    <x v="0"/>
    <x v="3"/>
    <x v="1"/>
    <x v="20"/>
    <x v="1"/>
  </r>
  <r>
    <x v="0"/>
    <x v="5"/>
    <x v="0"/>
    <x v="0"/>
    <x v="3"/>
    <x v="1"/>
    <x v="20"/>
    <x v="1"/>
  </r>
  <r>
    <x v="0"/>
    <x v="5"/>
    <x v="0"/>
    <x v="0"/>
    <x v="3"/>
    <x v="1"/>
    <x v="20"/>
    <x v="1"/>
  </r>
</pivotCacheRecords>
</file>

<file path=xl/pivotCache/pivotCacheRecords13.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4"/>
  </r>
  <r>
    <x v="0"/>
    <x v="0"/>
    <x v="0"/>
    <x v="0"/>
    <x v="0"/>
    <x v="0"/>
    <x v="0"/>
    <x v="0"/>
    <x v="0"/>
    <x v="0"/>
    <x v="0"/>
    <x v="4"/>
  </r>
  <r>
    <x v="0"/>
    <x v="0"/>
    <x v="0"/>
    <x v="0"/>
    <x v="0"/>
    <x v="0"/>
    <x v="0"/>
    <x v="0"/>
    <x v="0"/>
    <x v="0"/>
    <x v="0"/>
    <x v="5"/>
  </r>
  <r>
    <x v="0"/>
    <x v="0"/>
    <x v="0"/>
    <x v="0"/>
    <x v="0"/>
    <x v="0"/>
    <x v="0"/>
    <x v="0"/>
    <x v="0"/>
    <x v="0"/>
    <x v="0"/>
    <x v="4"/>
  </r>
  <r>
    <x v="2"/>
    <x v="0"/>
    <x v="0"/>
    <x v="0"/>
    <x v="0"/>
    <x v="0"/>
    <x v="2"/>
    <x v="0"/>
    <x v="2"/>
    <x v="2"/>
    <x v="0"/>
    <x v="4"/>
  </r>
  <r>
    <x v="5"/>
    <x v="0"/>
    <x v="2"/>
    <x v="0"/>
    <x v="1"/>
    <x v="0"/>
    <x v="2"/>
    <x v="0"/>
    <x v="5"/>
    <x v="5"/>
    <x v="0"/>
    <x v="4"/>
  </r>
  <r>
    <x v="0"/>
    <x v="0"/>
    <x v="0"/>
    <x v="0"/>
    <x v="0"/>
    <x v="0"/>
    <x v="0"/>
    <x v="0"/>
    <x v="0"/>
    <x v="0"/>
    <x v="0"/>
    <x v="5"/>
  </r>
  <r>
    <x v="3"/>
    <x v="0"/>
    <x v="0"/>
    <x v="0"/>
    <x v="0"/>
    <x v="0"/>
    <x v="1"/>
    <x v="0"/>
    <x v="3"/>
    <x v="3"/>
    <x v="0"/>
    <x v="6"/>
  </r>
  <r>
    <x v="3"/>
    <x v="0"/>
    <x v="0"/>
    <x v="0"/>
    <x v="0"/>
    <x v="0"/>
    <x v="1"/>
    <x v="0"/>
    <x v="3"/>
    <x v="3"/>
    <x v="0"/>
    <x v="6"/>
  </r>
  <r>
    <x v="3"/>
    <x v="0"/>
    <x v="0"/>
    <x v="0"/>
    <x v="0"/>
    <x v="0"/>
    <x v="1"/>
    <x v="0"/>
    <x v="3"/>
    <x v="3"/>
    <x v="0"/>
    <x v="6"/>
  </r>
  <r>
    <x v="3"/>
    <x v="0"/>
    <x v="0"/>
    <x v="0"/>
    <x v="0"/>
    <x v="0"/>
    <x v="1"/>
    <x v="0"/>
    <x v="3"/>
    <x v="3"/>
    <x v="0"/>
    <x v="6"/>
  </r>
  <r>
    <x v="2"/>
    <x v="0"/>
    <x v="0"/>
    <x v="0"/>
    <x v="0"/>
    <x v="0"/>
    <x v="2"/>
    <x v="0"/>
    <x v="2"/>
    <x v="2"/>
    <x v="0"/>
    <x v="6"/>
  </r>
  <r>
    <x v="0"/>
    <x v="0"/>
    <x v="0"/>
    <x v="0"/>
    <x v="0"/>
    <x v="0"/>
    <x v="0"/>
    <x v="0"/>
    <x v="0"/>
    <x v="0"/>
    <x v="0"/>
    <x v="7"/>
  </r>
  <r>
    <x v="0"/>
    <x v="0"/>
    <x v="0"/>
    <x v="0"/>
    <x v="0"/>
    <x v="0"/>
    <x v="0"/>
    <x v="0"/>
    <x v="0"/>
    <x v="0"/>
    <x v="0"/>
    <x v="7"/>
  </r>
  <r>
    <x v="0"/>
    <x v="0"/>
    <x v="0"/>
    <x v="0"/>
    <x v="0"/>
    <x v="0"/>
    <x v="0"/>
    <x v="0"/>
    <x v="0"/>
    <x v="0"/>
    <x v="0"/>
    <x v="7"/>
  </r>
  <r>
    <x v="5"/>
    <x v="0"/>
    <x v="2"/>
    <x v="0"/>
    <x v="1"/>
    <x v="0"/>
    <x v="2"/>
    <x v="0"/>
    <x v="5"/>
    <x v="5"/>
    <x v="0"/>
    <x v="3"/>
  </r>
  <r>
    <x v="2"/>
    <x v="0"/>
    <x v="0"/>
    <x v="0"/>
    <x v="0"/>
    <x v="0"/>
    <x v="2"/>
    <x v="0"/>
    <x v="2"/>
    <x v="2"/>
    <x v="0"/>
    <x v="3"/>
  </r>
  <r>
    <x v="0"/>
    <x v="0"/>
    <x v="0"/>
    <x v="0"/>
    <x v="0"/>
    <x v="0"/>
    <x v="0"/>
    <x v="0"/>
    <x v="0"/>
    <x v="0"/>
    <x v="0"/>
    <x v="3"/>
  </r>
  <r>
    <x v="2"/>
    <x v="0"/>
    <x v="0"/>
    <x v="0"/>
    <x v="0"/>
    <x v="0"/>
    <x v="2"/>
    <x v="0"/>
    <x v="2"/>
    <x v="2"/>
    <x v="0"/>
    <x v="3"/>
  </r>
  <r>
    <x v="0"/>
    <x v="0"/>
    <x v="0"/>
    <x v="0"/>
    <x v="0"/>
    <x v="0"/>
    <x v="0"/>
    <x v="0"/>
    <x v="0"/>
    <x v="0"/>
    <x v="0"/>
    <x v="8"/>
  </r>
  <r>
    <x v="0"/>
    <x v="0"/>
    <x v="0"/>
    <x v="0"/>
    <x v="0"/>
    <x v="0"/>
    <x v="0"/>
    <x v="0"/>
    <x v="0"/>
    <x v="0"/>
    <x v="0"/>
    <x v="3"/>
  </r>
  <r>
    <x v="0"/>
    <x v="0"/>
    <x v="0"/>
    <x v="0"/>
    <x v="0"/>
    <x v="0"/>
    <x v="0"/>
    <x v="0"/>
    <x v="0"/>
    <x v="0"/>
    <x v="0"/>
    <x v="8"/>
  </r>
  <r>
    <x v="0"/>
    <x v="0"/>
    <x v="0"/>
    <x v="0"/>
    <x v="0"/>
    <x v="0"/>
    <x v="0"/>
    <x v="0"/>
    <x v="0"/>
    <x v="0"/>
    <x v="0"/>
    <x v="5"/>
  </r>
  <r>
    <x v="2"/>
    <x v="0"/>
    <x v="0"/>
    <x v="0"/>
    <x v="0"/>
    <x v="0"/>
    <x v="2"/>
    <x v="0"/>
    <x v="2"/>
    <x v="2"/>
    <x v="0"/>
    <x v="9"/>
  </r>
  <r>
    <x v="0"/>
    <x v="0"/>
    <x v="0"/>
    <x v="0"/>
    <x v="0"/>
    <x v="0"/>
    <x v="0"/>
    <x v="0"/>
    <x v="0"/>
    <x v="0"/>
    <x v="0"/>
    <x v="4"/>
  </r>
  <r>
    <x v="4"/>
    <x v="0"/>
    <x v="0"/>
    <x v="0"/>
    <x v="0"/>
    <x v="0"/>
    <x v="3"/>
    <x v="0"/>
    <x v="4"/>
    <x v="4"/>
    <x v="0"/>
    <x v="10"/>
  </r>
  <r>
    <x v="0"/>
    <x v="0"/>
    <x v="0"/>
    <x v="0"/>
    <x v="0"/>
    <x v="0"/>
    <x v="0"/>
    <x v="0"/>
    <x v="0"/>
    <x v="0"/>
    <x v="0"/>
    <x v="10"/>
  </r>
  <r>
    <x v="2"/>
    <x v="0"/>
    <x v="0"/>
    <x v="0"/>
    <x v="0"/>
    <x v="0"/>
    <x v="2"/>
    <x v="0"/>
    <x v="2"/>
    <x v="2"/>
    <x v="0"/>
    <x v="10"/>
  </r>
  <r>
    <x v="0"/>
    <x v="0"/>
    <x v="0"/>
    <x v="0"/>
    <x v="0"/>
    <x v="0"/>
    <x v="0"/>
    <x v="0"/>
    <x v="0"/>
    <x v="0"/>
    <x v="0"/>
    <x v="10"/>
  </r>
  <r>
    <x v="0"/>
    <x v="0"/>
    <x v="0"/>
    <x v="0"/>
    <x v="0"/>
    <x v="0"/>
    <x v="0"/>
    <x v="0"/>
    <x v="0"/>
    <x v="0"/>
    <x v="0"/>
    <x v="10"/>
  </r>
  <r>
    <x v="0"/>
    <x v="0"/>
    <x v="0"/>
    <x v="0"/>
    <x v="0"/>
    <x v="0"/>
    <x v="0"/>
    <x v="0"/>
    <x v="0"/>
    <x v="0"/>
    <x v="0"/>
    <x v="4"/>
  </r>
  <r>
    <x v="6"/>
    <x v="0"/>
    <x v="2"/>
    <x v="0"/>
    <x v="1"/>
    <x v="0"/>
    <x v="0"/>
    <x v="0"/>
    <x v="6"/>
    <x v="6"/>
    <x v="0"/>
    <x v="11"/>
  </r>
  <r>
    <x v="0"/>
    <x v="0"/>
    <x v="0"/>
    <x v="0"/>
    <x v="0"/>
    <x v="0"/>
    <x v="0"/>
    <x v="0"/>
    <x v="0"/>
    <x v="0"/>
    <x v="0"/>
    <x v="5"/>
  </r>
  <r>
    <x v="0"/>
    <x v="0"/>
    <x v="0"/>
    <x v="0"/>
    <x v="0"/>
    <x v="0"/>
    <x v="0"/>
    <x v="0"/>
    <x v="0"/>
    <x v="0"/>
    <x v="0"/>
    <x v="12"/>
  </r>
  <r>
    <x v="5"/>
    <x v="0"/>
    <x v="2"/>
    <x v="0"/>
    <x v="1"/>
    <x v="0"/>
    <x v="2"/>
    <x v="0"/>
    <x v="5"/>
    <x v="5"/>
    <x v="0"/>
    <x v="5"/>
  </r>
  <r>
    <x v="0"/>
    <x v="0"/>
    <x v="0"/>
    <x v="0"/>
    <x v="0"/>
    <x v="0"/>
    <x v="0"/>
    <x v="0"/>
    <x v="0"/>
    <x v="0"/>
    <x v="0"/>
    <x v="4"/>
  </r>
  <r>
    <x v="0"/>
    <x v="0"/>
    <x v="0"/>
    <x v="0"/>
    <x v="0"/>
    <x v="0"/>
    <x v="0"/>
    <x v="0"/>
    <x v="0"/>
    <x v="0"/>
    <x v="0"/>
    <x v="13"/>
  </r>
  <r>
    <x v="2"/>
    <x v="0"/>
    <x v="0"/>
    <x v="0"/>
    <x v="0"/>
    <x v="0"/>
    <x v="2"/>
    <x v="0"/>
    <x v="2"/>
    <x v="2"/>
    <x v="0"/>
    <x v="5"/>
  </r>
  <r>
    <x v="0"/>
    <x v="0"/>
    <x v="0"/>
    <x v="0"/>
    <x v="0"/>
    <x v="0"/>
    <x v="0"/>
    <x v="0"/>
    <x v="0"/>
    <x v="0"/>
    <x v="0"/>
    <x v="14"/>
  </r>
  <r>
    <x v="7"/>
    <x v="0"/>
    <x v="0"/>
    <x v="0"/>
    <x v="0"/>
    <x v="0"/>
    <x v="4"/>
    <x v="0"/>
    <x v="7"/>
    <x v="7"/>
    <x v="0"/>
    <x v="15"/>
  </r>
  <r>
    <x v="0"/>
    <x v="0"/>
    <x v="0"/>
    <x v="0"/>
    <x v="0"/>
    <x v="0"/>
    <x v="0"/>
    <x v="0"/>
    <x v="0"/>
    <x v="0"/>
    <x v="0"/>
    <x v="16"/>
  </r>
  <r>
    <x v="0"/>
    <x v="0"/>
    <x v="0"/>
    <x v="0"/>
    <x v="0"/>
    <x v="0"/>
    <x v="0"/>
    <x v="0"/>
    <x v="0"/>
    <x v="0"/>
    <x v="0"/>
    <x v="17"/>
  </r>
  <r>
    <x v="0"/>
    <x v="0"/>
    <x v="0"/>
    <x v="0"/>
    <x v="0"/>
    <x v="0"/>
    <x v="0"/>
    <x v="0"/>
    <x v="0"/>
    <x v="0"/>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5"/>
  </r>
  <r>
    <x v="0"/>
    <x v="0"/>
    <x v="0"/>
    <x v="0"/>
    <x v="0"/>
    <x v="0"/>
    <x v="0"/>
    <x v="0"/>
    <x v="0"/>
    <x v="0"/>
    <x v="0"/>
    <x v="3"/>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8"/>
    <x v="0"/>
    <x v="3"/>
    <x v="1"/>
    <x v="2"/>
    <x v="0"/>
    <x v="3"/>
    <x v="0"/>
    <x v="8"/>
    <x v="8"/>
    <x v="0"/>
    <x v="22"/>
  </r>
  <r>
    <x v="0"/>
    <x v="0"/>
    <x v="0"/>
    <x v="0"/>
    <x v="0"/>
    <x v="0"/>
    <x v="0"/>
    <x v="0"/>
    <x v="0"/>
    <x v="0"/>
    <x v="0"/>
    <x v="4"/>
  </r>
  <r>
    <x v="0"/>
    <x v="0"/>
    <x v="0"/>
    <x v="0"/>
    <x v="0"/>
    <x v="0"/>
    <x v="0"/>
    <x v="0"/>
    <x v="0"/>
    <x v="0"/>
    <x v="0"/>
    <x v="20"/>
  </r>
  <r>
    <x v="0"/>
    <x v="0"/>
    <x v="0"/>
    <x v="0"/>
    <x v="0"/>
    <x v="0"/>
    <x v="0"/>
    <x v="0"/>
    <x v="0"/>
    <x v="0"/>
    <x v="0"/>
    <x v="9"/>
  </r>
  <r>
    <x v="0"/>
    <x v="0"/>
    <x v="0"/>
    <x v="0"/>
    <x v="0"/>
    <x v="0"/>
    <x v="0"/>
    <x v="0"/>
    <x v="0"/>
    <x v="0"/>
    <x v="0"/>
    <x v="23"/>
  </r>
  <r>
    <x v="0"/>
    <x v="0"/>
    <x v="0"/>
    <x v="0"/>
    <x v="0"/>
    <x v="0"/>
    <x v="0"/>
    <x v="0"/>
    <x v="0"/>
    <x v="0"/>
    <x v="0"/>
    <x v="9"/>
  </r>
  <r>
    <x v="3"/>
    <x v="0"/>
    <x v="0"/>
    <x v="0"/>
    <x v="0"/>
    <x v="0"/>
    <x v="1"/>
    <x v="0"/>
    <x v="3"/>
    <x v="3"/>
    <x v="0"/>
    <x v="21"/>
  </r>
  <r>
    <x v="0"/>
    <x v="0"/>
    <x v="0"/>
    <x v="0"/>
    <x v="0"/>
    <x v="0"/>
    <x v="0"/>
    <x v="0"/>
    <x v="0"/>
    <x v="0"/>
    <x v="0"/>
    <x v="11"/>
  </r>
  <r>
    <x v="2"/>
    <x v="0"/>
    <x v="0"/>
    <x v="0"/>
    <x v="0"/>
    <x v="0"/>
    <x v="2"/>
    <x v="0"/>
    <x v="2"/>
    <x v="2"/>
    <x v="0"/>
    <x v="5"/>
  </r>
  <r>
    <x v="0"/>
    <x v="0"/>
    <x v="0"/>
    <x v="0"/>
    <x v="0"/>
    <x v="0"/>
    <x v="0"/>
    <x v="0"/>
    <x v="0"/>
    <x v="0"/>
    <x v="0"/>
    <x v="17"/>
  </r>
  <r>
    <x v="2"/>
    <x v="0"/>
    <x v="0"/>
    <x v="0"/>
    <x v="0"/>
    <x v="0"/>
    <x v="2"/>
    <x v="0"/>
    <x v="2"/>
    <x v="2"/>
    <x v="0"/>
    <x v="5"/>
  </r>
  <r>
    <x v="0"/>
    <x v="0"/>
    <x v="0"/>
    <x v="0"/>
    <x v="0"/>
    <x v="0"/>
    <x v="0"/>
    <x v="0"/>
    <x v="0"/>
    <x v="0"/>
    <x v="0"/>
    <x v="5"/>
  </r>
  <r>
    <x v="0"/>
    <x v="0"/>
    <x v="0"/>
    <x v="0"/>
    <x v="0"/>
    <x v="0"/>
    <x v="0"/>
    <x v="0"/>
    <x v="0"/>
    <x v="0"/>
    <x v="0"/>
    <x v="5"/>
  </r>
  <r>
    <x v="5"/>
    <x v="0"/>
    <x v="2"/>
    <x v="0"/>
    <x v="1"/>
    <x v="0"/>
    <x v="2"/>
    <x v="0"/>
    <x v="5"/>
    <x v="5"/>
    <x v="0"/>
    <x v="4"/>
  </r>
  <r>
    <x v="2"/>
    <x v="0"/>
    <x v="0"/>
    <x v="0"/>
    <x v="0"/>
    <x v="0"/>
    <x v="2"/>
    <x v="0"/>
    <x v="2"/>
    <x v="2"/>
    <x v="0"/>
    <x v="4"/>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4"/>
  </r>
  <r>
    <x v="3"/>
    <x v="0"/>
    <x v="0"/>
    <x v="0"/>
    <x v="0"/>
    <x v="0"/>
    <x v="1"/>
    <x v="0"/>
    <x v="3"/>
    <x v="3"/>
    <x v="0"/>
    <x v="15"/>
  </r>
  <r>
    <x v="3"/>
    <x v="0"/>
    <x v="0"/>
    <x v="0"/>
    <x v="0"/>
    <x v="0"/>
    <x v="1"/>
    <x v="0"/>
    <x v="3"/>
    <x v="3"/>
    <x v="0"/>
    <x v="24"/>
  </r>
  <r>
    <x v="4"/>
    <x v="0"/>
    <x v="0"/>
    <x v="0"/>
    <x v="0"/>
    <x v="0"/>
    <x v="3"/>
    <x v="0"/>
    <x v="4"/>
    <x v="4"/>
    <x v="0"/>
    <x v="15"/>
  </r>
  <r>
    <x v="3"/>
    <x v="0"/>
    <x v="0"/>
    <x v="0"/>
    <x v="0"/>
    <x v="0"/>
    <x v="1"/>
    <x v="0"/>
    <x v="3"/>
    <x v="3"/>
    <x v="0"/>
    <x v="24"/>
  </r>
  <r>
    <x v="3"/>
    <x v="0"/>
    <x v="0"/>
    <x v="0"/>
    <x v="0"/>
    <x v="0"/>
    <x v="1"/>
    <x v="0"/>
    <x v="3"/>
    <x v="3"/>
    <x v="0"/>
    <x v="24"/>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4"/>
  </r>
  <r>
    <x v="7"/>
    <x v="0"/>
    <x v="0"/>
    <x v="0"/>
    <x v="0"/>
    <x v="0"/>
    <x v="4"/>
    <x v="0"/>
    <x v="7"/>
    <x v="7"/>
    <x v="0"/>
    <x v="17"/>
  </r>
  <r>
    <x v="3"/>
    <x v="0"/>
    <x v="0"/>
    <x v="0"/>
    <x v="0"/>
    <x v="0"/>
    <x v="1"/>
    <x v="0"/>
    <x v="3"/>
    <x v="3"/>
    <x v="0"/>
    <x v="7"/>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14"/>
  </r>
  <r>
    <x v="3"/>
    <x v="0"/>
    <x v="0"/>
    <x v="0"/>
    <x v="0"/>
    <x v="0"/>
    <x v="1"/>
    <x v="0"/>
    <x v="3"/>
    <x v="3"/>
    <x v="0"/>
    <x v="23"/>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7"/>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8"/>
  </r>
  <r>
    <x v="3"/>
    <x v="0"/>
    <x v="0"/>
    <x v="0"/>
    <x v="0"/>
    <x v="0"/>
    <x v="1"/>
    <x v="0"/>
    <x v="3"/>
    <x v="3"/>
    <x v="0"/>
    <x v="1"/>
  </r>
  <r>
    <x v="3"/>
    <x v="0"/>
    <x v="0"/>
    <x v="0"/>
    <x v="0"/>
    <x v="0"/>
    <x v="1"/>
    <x v="0"/>
    <x v="3"/>
    <x v="3"/>
    <x v="0"/>
    <x v="22"/>
  </r>
  <r>
    <x v="2"/>
    <x v="0"/>
    <x v="0"/>
    <x v="0"/>
    <x v="0"/>
    <x v="0"/>
    <x v="2"/>
    <x v="0"/>
    <x v="2"/>
    <x v="2"/>
    <x v="0"/>
    <x v="28"/>
  </r>
  <r>
    <x v="2"/>
    <x v="0"/>
    <x v="0"/>
    <x v="0"/>
    <x v="0"/>
    <x v="0"/>
    <x v="2"/>
    <x v="0"/>
    <x v="2"/>
    <x v="2"/>
    <x v="0"/>
    <x v="27"/>
  </r>
  <r>
    <x v="2"/>
    <x v="0"/>
    <x v="0"/>
    <x v="0"/>
    <x v="0"/>
    <x v="0"/>
    <x v="2"/>
    <x v="0"/>
    <x v="2"/>
    <x v="2"/>
    <x v="0"/>
    <x v="28"/>
  </r>
  <r>
    <x v="2"/>
    <x v="0"/>
    <x v="0"/>
    <x v="0"/>
    <x v="0"/>
    <x v="0"/>
    <x v="2"/>
    <x v="0"/>
    <x v="2"/>
    <x v="2"/>
    <x v="0"/>
    <x v="29"/>
  </r>
  <r>
    <x v="2"/>
    <x v="0"/>
    <x v="0"/>
    <x v="0"/>
    <x v="0"/>
    <x v="0"/>
    <x v="2"/>
    <x v="0"/>
    <x v="2"/>
    <x v="2"/>
    <x v="0"/>
    <x v="22"/>
  </r>
  <r>
    <x v="2"/>
    <x v="0"/>
    <x v="0"/>
    <x v="0"/>
    <x v="0"/>
    <x v="0"/>
    <x v="2"/>
    <x v="0"/>
    <x v="2"/>
    <x v="2"/>
    <x v="0"/>
    <x v="22"/>
  </r>
  <r>
    <x v="3"/>
    <x v="0"/>
    <x v="0"/>
    <x v="0"/>
    <x v="0"/>
    <x v="0"/>
    <x v="1"/>
    <x v="0"/>
    <x v="3"/>
    <x v="3"/>
    <x v="0"/>
    <x v="27"/>
  </r>
  <r>
    <x v="3"/>
    <x v="0"/>
    <x v="0"/>
    <x v="0"/>
    <x v="0"/>
    <x v="0"/>
    <x v="1"/>
    <x v="0"/>
    <x v="3"/>
    <x v="3"/>
    <x v="0"/>
    <x v="2"/>
  </r>
  <r>
    <x v="3"/>
    <x v="0"/>
    <x v="0"/>
    <x v="0"/>
    <x v="0"/>
    <x v="0"/>
    <x v="1"/>
    <x v="0"/>
    <x v="3"/>
    <x v="3"/>
    <x v="0"/>
    <x v="28"/>
  </r>
  <r>
    <x v="0"/>
    <x v="0"/>
    <x v="0"/>
    <x v="0"/>
    <x v="0"/>
    <x v="0"/>
    <x v="0"/>
    <x v="0"/>
    <x v="0"/>
    <x v="0"/>
    <x v="0"/>
    <x v="27"/>
  </r>
  <r>
    <x v="3"/>
    <x v="0"/>
    <x v="0"/>
    <x v="0"/>
    <x v="0"/>
    <x v="0"/>
    <x v="1"/>
    <x v="0"/>
    <x v="3"/>
    <x v="3"/>
    <x v="0"/>
    <x v="28"/>
  </r>
  <r>
    <x v="4"/>
    <x v="0"/>
    <x v="0"/>
    <x v="0"/>
    <x v="0"/>
    <x v="0"/>
    <x v="3"/>
    <x v="0"/>
    <x v="4"/>
    <x v="4"/>
    <x v="0"/>
    <x v="22"/>
  </r>
  <r>
    <x v="3"/>
    <x v="0"/>
    <x v="0"/>
    <x v="0"/>
    <x v="0"/>
    <x v="0"/>
    <x v="1"/>
    <x v="0"/>
    <x v="3"/>
    <x v="3"/>
    <x v="0"/>
    <x v="27"/>
  </r>
  <r>
    <x v="3"/>
    <x v="0"/>
    <x v="0"/>
    <x v="0"/>
    <x v="0"/>
    <x v="0"/>
    <x v="1"/>
    <x v="0"/>
    <x v="3"/>
    <x v="3"/>
    <x v="0"/>
    <x v="22"/>
  </r>
  <r>
    <x v="3"/>
    <x v="0"/>
    <x v="0"/>
    <x v="0"/>
    <x v="0"/>
    <x v="0"/>
    <x v="1"/>
    <x v="0"/>
    <x v="3"/>
    <x v="3"/>
    <x v="0"/>
    <x v="1"/>
  </r>
  <r>
    <x v="3"/>
    <x v="0"/>
    <x v="0"/>
    <x v="0"/>
    <x v="0"/>
    <x v="0"/>
    <x v="1"/>
    <x v="0"/>
    <x v="3"/>
    <x v="3"/>
    <x v="0"/>
    <x v="19"/>
  </r>
  <r>
    <x v="3"/>
    <x v="0"/>
    <x v="0"/>
    <x v="0"/>
    <x v="0"/>
    <x v="0"/>
    <x v="1"/>
    <x v="0"/>
    <x v="3"/>
    <x v="3"/>
    <x v="0"/>
    <x v="1"/>
  </r>
  <r>
    <x v="3"/>
    <x v="0"/>
    <x v="0"/>
    <x v="0"/>
    <x v="0"/>
    <x v="0"/>
    <x v="1"/>
    <x v="0"/>
    <x v="3"/>
    <x v="3"/>
    <x v="0"/>
    <x v="28"/>
  </r>
  <r>
    <x v="5"/>
    <x v="0"/>
    <x v="2"/>
    <x v="0"/>
    <x v="1"/>
    <x v="0"/>
    <x v="2"/>
    <x v="0"/>
    <x v="5"/>
    <x v="5"/>
    <x v="0"/>
    <x v="9"/>
  </r>
  <r>
    <x v="1"/>
    <x v="0"/>
    <x v="1"/>
    <x v="0"/>
    <x v="0"/>
    <x v="0"/>
    <x v="1"/>
    <x v="0"/>
    <x v="1"/>
    <x v="1"/>
    <x v="0"/>
    <x v="23"/>
  </r>
  <r>
    <x v="1"/>
    <x v="0"/>
    <x v="1"/>
    <x v="0"/>
    <x v="0"/>
    <x v="0"/>
    <x v="1"/>
    <x v="0"/>
    <x v="1"/>
    <x v="1"/>
    <x v="0"/>
    <x v="24"/>
  </r>
  <r>
    <x v="1"/>
    <x v="0"/>
    <x v="1"/>
    <x v="0"/>
    <x v="0"/>
    <x v="0"/>
    <x v="1"/>
    <x v="0"/>
    <x v="1"/>
    <x v="1"/>
    <x v="0"/>
    <x v="24"/>
  </r>
  <r>
    <x v="1"/>
    <x v="0"/>
    <x v="1"/>
    <x v="0"/>
    <x v="0"/>
    <x v="0"/>
    <x v="1"/>
    <x v="0"/>
    <x v="1"/>
    <x v="1"/>
    <x v="0"/>
    <x v="24"/>
  </r>
  <r>
    <x v="1"/>
    <x v="0"/>
    <x v="1"/>
    <x v="0"/>
    <x v="0"/>
    <x v="0"/>
    <x v="1"/>
    <x v="0"/>
    <x v="1"/>
    <x v="1"/>
    <x v="0"/>
    <x v="22"/>
  </r>
  <r>
    <x v="10"/>
    <x v="0"/>
    <x v="1"/>
    <x v="0"/>
    <x v="0"/>
    <x v="0"/>
    <x v="0"/>
    <x v="0"/>
    <x v="10"/>
    <x v="10"/>
    <x v="0"/>
    <x v="2"/>
  </r>
  <r>
    <x v="5"/>
    <x v="0"/>
    <x v="2"/>
    <x v="0"/>
    <x v="1"/>
    <x v="0"/>
    <x v="2"/>
    <x v="0"/>
    <x v="5"/>
    <x v="5"/>
    <x v="0"/>
    <x v="4"/>
  </r>
  <r>
    <x v="2"/>
    <x v="0"/>
    <x v="0"/>
    <x v="0"/>
    <x v="0"/>
    <x v="0"/>
    <x v="2"/>
    <x v="0"/>
    <x v="2"/>
    <x v="2"/>
    <x v="0"/>
    <x v="10"/>
  </r>
  <r>
    <x v="2"/>
    <x v="0"/>
    <x v="0"/>
    <x v="0"/>
    <x v="0"/>
    <x v="0"/>
    <x v="2"/>
    <x v="0"/>
    <x v="2"/>
    <x v="2"/>
    <x v="0"/>
    <x v="3"/>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8"/>
    <x v="0"/>
    <x v="3"/>
    <x v="1"/>
    <x v="2"/>
    <x v="0"/>
    <x v="3"/>
    <x v="0"/>
    <x v="8"/>
    <x v="8"/>
    <x v="0"/>
    <x v="36"/>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2"/>
  </r>
  <r>
    <x v="10"/>
    <x v="0"/>
    <x v="1"/>
    <x v="0"/>
    <x v="0"/>
    <x v="0"/>
    <x v="0"/>
    <x v="0"/>
    <x v="10"/>
    <x v="10"/>
    <x v="0"/>
    <x v="32"/>
  </r>
  <r>
    <x v="10"/>
    <x v="0"/>
    <x v="1"/>
    <x v="0"/>
    <x v="0"/>
    <x v="0"/>
    <x v="0"/>
    <x v="0"/>
    <x v="10"/>
    <x v="10"/>
    <x v="0"/>
    <x v="32"/>
  </r>
  <r>
    <x v="10"/>
    <x v="0"/>
    <x v="1"/>
    <x v="0"/>
    <x v="0"/>
    <x v="0"/>
    <x v="0"/>
    <x v="0"/>
    <x v="10"/>
    <x v="10"/>
    <x v="0"/>
    <x v="9"/>
  </r>
  <r>
    <x v="1"/>
    <x v="0"/>
    <x v="1"/>
    <x v="0"/>
    <x v="0"/>
    <x v="0"/>
    <x v="1"/>
    <x v="0"/>
    <x v="1"/>
    <x v="1"/>
    <x v="0"/>
    <x v="26"/>
  </r>
  <r>
    <x v="1"/>
    <x v="0"/>
    <x v="1"/>
    <x v="0"/>
    <x v="0"/>
    <x v="0"/>
    <x v="1"/>
    <x v="0"/>
    <x v="1"/>
    <x v="1"/>
    <x v="0"/>
    <x v="23"/>
  </r>
  <r>
    <x v="1"/>
    <x v="0"/>
    <x v="1"/>
    <x v="0"/>
    <x v="0"/>
    <x v="0"/>
    <x v="1"/>
    <x v="0"/>
    <x v="1"/>
    <x v="1"/>
    <x v="0"/>
    <x v="24"/>
  </r>
  <r>
    <x v="1"/>
    <x v="0"/>
    <x v="1"/>
    <x v="0"/>
    <x v="0"/>
    <x v="0"/>
    <x v="1"/>
    <x v="0"/>
    <x v="1"/>
    <x v="1"/>
    <x v="0"/>
    <x v="23"/>
  </r>
  <r>
    <x v="10"/>
    <x v="0"/>
    <x v="1"/>
    <x v="0"/>
    <x v="0"/>
    <x v="0"/>
    <x v="0"/>
    <x v="0"/>
    <x v="10"/>
    <x v="10"/>
    <x v="0"/>
    <x v="6"/>
  </r>
  <r>
    <x v="10"/>
    <x v="0"/>
    <x v="1"/>
    <x v="0"/>
    <x v="0"/>
    <x v="0"/>
    <x v="0"/>
    <x v="0"/>
    <x v="10"/>
    <x v="10"/>
    <x v="0"/>
    <x v="11"/>
  </r>
  <r>
    <x v="10"/>
    <x v="0"/>
    <x v="1"/>
    <x v="0"/>
    <x v="0"/>
    <x v="0"/>
    <x v="0"/>
    <x v="0"/>
    <x v="10"/>
    <x v="10"/>
    <x v="0"/>
    <x v="4"/>
  </r>
  <r>
    <x v="1"/>
    <x v="0"/>
    <x v="1"/>
    <x v="0"/>
    <x v="0"/>
    <x v="0"/>
    <x v="1"/>
    <x v="0"/>
    <x v="1"/>
    <x v="1"/>
    <x v="0"/>
    <x v="26"/>
  </r>
  <r>
    <x v="1"/>
    <x v="0"/>
    <x v="1"/>
    <x v="0"/>
    <x v="0"/>
    <x v="0"/>
    <x v="1"/>
    <x v="0"/>
    <x v="1"/>
    <x v="1"/>
    <x v="0"/>
    <x v="24"/>
  </r>
  <r>
    <x v="10"/>
    <x v="0"/>
    <x v="1"/>
    <x v="0"/>
    <x v="0"/>
    <x v="0"/>
    <x v="0"/>
    <x v="0"/>
    <x v="10"/>
    <x v="10"/>
    <x v="0"/>
    <x v="22"/>
  </r>
  <r>
    <x v="12"/>
    <x v="0"/>
    <x v="1"/>
    <x v="0"/>
    <x v="0"/>
    <x v="0"/>
    <x v="3"/>
    <x v="0"/>
    <x v="12"/>
    <x v="12"/>
    <x v="0"/>
    <x v="15"/>
  </r>
  <r>
    <x v="10"/>
    <x v="0"/>
    <x v="1"/>
    <x v="0"/>
    <x v="0"/>
    <x v="0"/>
    <x v="0"/>
    <x v="0"/>
    <x v="10"/>
    <x v="10"/>
    <x v="0"/>
    <x v="32"/>
  </r>
  <r>
    <x v="1"/>
    <x v="0"/>
    <x v="1"/>
    <x v="0"/>
    <x v="0"/>
    <x v="0"/>
    <x v="1"/>
    <x v="0"/>
    <x v="1"/>
    <x v="1"/>
    <x v="0"/>
    <x v="35"/>
  </r>
  <r>
    <x v="10"/>
    <x v="0"/>
    <x v="1"/>
    <x v="0"/>
    <x v="0"/>
    <x v="0"/>
    <x v="0"/>
    <x v="0"/>
    <x v="10"/>
    <x v="10"/>
    <x v="0"/>
    <x v="2"/>
  </r>
  <r>
    <x v="1"/>
    <x v="0"/>
    <x v="1"/>
    <x v="0"/>
    <x v="0"/>
    <x v="0"/>
    <x v="1"/>
    <x v="0"/>
    <x v="1"/>
    <x v="1"/>
    <x v="0"/>
    <x v="28"/>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8"/>
  </r>
  <r>
    <x v="10"/>
    <x v="0"/>
    <x v="1"/>
    <x v="0"/>
    <x v="0"/>
    <x v="0"/>
    <x v="0"/>
    <x v="0"/>
    <x v="10"/>
    <x v="10"/>
    <x v="0"/>
    <x v="5"/>
  </r>
  <r>
    <x v="10"/>
    <x v="0"/>
    <x v="1"/>
    <x v="0"/>
    <x v="0"/>
    <x v="0"/>
    <x v="0"/>
    <x v="0"/>
    <x v="10"/>
    <x v="10"/>
    <x v="0"/>
    <x v="7"/>
  </r>
  <r>
    <x v="10"/>
    <x v="0"/>
    <x v="1"/>
    <x v="0"/>
    <x v="0"/>
    <x v="0"/>
    <x v="0"/>
    <x v="0"/>
    <x v="10"/>
    <x v="10"/>
    <x v="0"/>
    <x v="7"/>
  </r>
  <r>
    <x v="1"/>
    <x v="0"/>
    <x v="1"/>
    <x v="0"/>
    <x v="0"/>
    <x v="0"/>
    <x v="1"/>
    <x v="0"/>
    <x v="1"/>
    <x v="1"/>
    <x v="0"/>
    <x v="25"/>
  </r>
  <r>
    <x v="1"/>
    <x v="0"/>
    <x v="1"/>
    <x v="0"/>
    <x v="0"/>
    <x v="0"/>
    <x v="1"/>
    <x v="0"/>
    <x v="1"/>
    <x v="1"/>
    <x v="0"/>
    <x v="19"/>
  </r>
  <r>
    <x v="1"/>
    <x v="0"/>
    <x v="1"/>
    <x v="0"/>
    <x v="0"/>
    <x v="0"/>
    <x v="1"/>
    <x v="0"/>
    <x v="1"/>
    <x v="1"/>
    <x v="0"/>
    <x v="28"/>
  </r>
  <r>
    <x v="10"/>
    <x v="0"/>
    <x v="1"/>
    <x v="0"/>
    <x v="0"/>
    <x v="0"/>
    <x v="0"/>
    <x v="0"/>
    <x v="10"/>
    <x v="10"/>
    <x v="0"/>
    <x v="6"/>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5"/>
  </r>
  <r>
    <x v="1"/>
    <x v="0"/>
    <x v="1"/>
    <x v="0"/>
    <x v="0"/>
    <x v="0"/>
    <x v="1"/>
    <x v="0"/>
    <x v="1"/>
    <x v="1"/>
    <x v="0"/>
    <x v="31"/>
  </r>
  <r>
    <x v="1"/>
    <x v="0"/>
    <x v="1"/>
    <x v="0"/>
    <x v="0"/>
    <x v="0"/>
    <x v="1"/>
    <x v="0"/>
    <x v="1"/>
    <x v="1"/>
    <x v="0"/>
    <x v="17"/>
  </r>
  <r>
    <x v="1"/>
    <x v="0"/>
    <x v="1"/>
    <x v="0"/>
    <x v="0"/>
    <x v="0"/>
    <x v="1"/>
    <x v="0"/>
    <x v="1"/>
    <x v="1"/>
    <x v="0"/>
    <x v="17"/>
  </r>
  <r>
    <x v="13"/>
    <x v="0"/>
    <x v="1"/>
    <x v="0"/>
    <x v="0"/>
    <x v="0"/>
    <x v="2"/>
    <x v="0"/>
    <x v="13"/>
    <x v="13"/>
    <x v="0"/>
    <x v="5"/>
  </r>
  <r>
    <x v="10"/>
    <x v="0"/>
    <x v="1"/>
    <x v="0"/>
    <x v="0"/>
    <x v="0"/>
    <x v="0"/>
    <x v="0"/>
    <x v="10"/>
    <x v="10"/>
    <x v="0"/>
    <x v="16"/>
  </r>
  <r>
    <x v="1"/>
    <x v="0"/>
    <x v="1"/>
    <x v="0"/>
    <x v="0"/>
    <x v="0"/>
    <x v="1"/>
    <x v="0"/>
    <x v="1"/>
    <x v="1"/>
    <x v="0"/>
    <x v="19"/>
  </r>
  <r>
    <x v="1"/>
    <x v="0"/>
    <x v="1"/>
    <x v="0"/>
    <x v="0"/>
    <x v="0"/>
    <x v="1"/>
    <x v="0"/>
    <x v="1"/>
    <x v="1"/>
    <x v="0"/>
    <x v="16"/>
  </r>
  <r>
    <x v="1"/>
    <x v="0"/>
    <x v="1"/>
    <x v="0"/>
    <x v="0"/>
    <x v="0"/>
    <x v="1"/>
    <x v="0"/>
    <x v="1"/>
    <x v="1"/>
    <x v="0"/>
    <x v="23"/>
  </r>
  <r>
    <x v="10"/>
    <x v="0"/>
    <x v="1"/>
    <x v="0"/>
    <x v="0"/>
    <x v="0"/>
    <x v="0"/>
    <x v="0"/>
    <x v="10"/>
    <x v="10"/>
    <x v="0"/>
    <x v="19"/>
  </r>
  <r>
    <x v="1"/>
    <x v="0"/>
    <x v="1"/>
    <x v="0"/>
    <x v="0"/>
    <x v="0"/>
    <x v="1"/>
    <x v="0"/>
    <x v="1"/>
    <x v="1"/>
    <x v="0"/>
    <x v="22"/>
  </r>
  <r>
    <x v="1"/>
    <x v="0"/>
    <x v="1"/>
    <x v="0"/>
    <x v="0"/>
    <x v="0"/>
    <x v="1"/>
    <x v="0"/>
    <x v="1"/>
    <x v="1"/>
    <x v="0"/>
    <x v="1"/>
  </r>
  <r>
    <x v="1"/>
    <x v="0"/>
    <x v="1"/>
    <x v="0"/>
    <x v="0"/>
    <x v="0"/>
    <x v="1"/>
    <x v="0"/>
    <x v="1"/>
    <x v="1"/>
    <x v="0"/>
    <x v="19"/>
  </r>
  <r>
    <x v="1"/>
    <x v="0"/>
    <x v="1"/>
    <x v="0"/>
    <x v="0"/>
    <x v="0"/>
    <x v="1"/>
    <x v="0"/>
    <x v="1"/>
    <x v="1"/>
    <x v="0"/>
    <x v="1"/>
  </r>
  <r>
    <x v="10"/>
    <x v="0"/>
    <x v="1"/>
    <x v="0"/>
    <x v="0"/>
    <x v="0"/>
    <x v="0"/>
    <x v="0"/>
    <x v="10"/>
    <x v="10"/>
    <x v="0"/>
    <x v="15"/>
  </r>
  <r>
    <x v="5"/>
    <x v="0"/>
    <x v="2"/>
    <x v="0"/>
    <x v="1"/>
    <x v="0"/>
    <x v="2"/>
    <x v="0"/>
    <x v="5"/>
    <x v="5"/>
    <x v="0"/>
    <x v="32"/>
  </r>
  <r>
    <x v="10"/>
    <x v="0"/>
    <x v="1"/>
    <x v="0"/>
    <x v="0"/>
    <x v="0"/>
    <x v="0"/>
    <x v="0"/>
    <x v="10"/>
    <x v="10"/>
    <x v="0"/>
    <x v="2"/>
  </r>
  <r>
    <x v="10"/>
    <x v="0"/>
    <x v="1"/>
    <x v="0"/>
    <x v="0"/>
    <x v="0"/>
    <x v="0"/>
    <x v="0"/>
    <x v="10"/>
    <x v="10"/>
    <x v="0"/>
    <x v="7"/>
  </r>
  <r>
    <x v="1"/>
    <x v="0"/>
    <x v="1"/>
    <x v="0"/>
    <x v="0"/>
    <x v="0"/>
    <x v="1"/>
    <x v="0"/>
    <x v="1"/>
    <x v="1"/>
    <x v="0"/>
    <x v="35"/>
  </r>
  <r>
    <x v="10"/>
    <x v="0"/>
    <x v="1"/>
    <x v="0"/>
    <x v="0"/>
    <x v="0"/>
    <x v="0"/>
    <x v="0"/>
    <x v="10"/>
    <x v="10"/>
    <x v="0"/>
    <x v="17"/>
  </r>
  <r>
    <x v="10"/>
    <x v="0"/>
    <x v="1"/>
    <x v="0"/>
    <x v="0"/>
    <x v="0"/>
    <x v="0"/>
    <x v="0"/>
    <x v="10"/>
    <x v="10"/>
    <x v="0"/>
    <x v="5"/>
  </r>
  <r>
    <x v="10"/>
    <x v="0"/>
    <x v="1"/>
    <x v="0"/>
    <x v="0"/>
    <x v="0"/>
    <x v="0"/>
    <x v="0"/>
    <x v="10"/>
    <x v="10"/>
    <x v="0"/>
    <x v="17"/>
  </r>
  <r>
    <x v="1"/>
    <x v="0"/>
    <x v="1"/>
    <x v="0"/>
    <x v="0"/>
    <x v="0"/>
    <x v="1"/>
    <x v="0"/>
    <x v="1"/>
    <x v="1"/>
    <x v="0"/>
    <x v="26"/>
  </r>
  <r>
    <x v="1"/>
    <x v="0"/>
    <x v="1"/>
    <x v="0"/>
    <x v="0"/>
    <x v="0"/>
    <x v="1"/>
    <x v="0"/>
    <x v="1"/>
    <x v="1"/>
    <x v="0"/>
    <x v="14"/>
  </r>
  <r>
    <x v="10"/>
    <x v="0"/>
    <x v="1"/>
    <x v="0"/>
    <x v="0"/>
    <x v="0"/>
    <x v="0"/>
    <x v="0"/>
    <x v="10"/>
    <x v="10"/>
    <x v="0"/>
    <x v="22"/>
  </r>
  <r>
    <x v="1"/>
    <x v="0"/>
    <x v="1"/>
    <x v="0"/>
    <x v="0"/>
    <x v="0"/>
    <x v="1"/>
    <x v="0"/>
    <x v="1"/>
    <x v="1"/>
    <x v="0"/>
    <x v="23"/>
  </r>
  <r>
    <x v="5"/>
    <x v="0"/>
    <x v="2"/>
    <x v="0"/>
    <x v="1"/>
    <x v="0"/>
    <x v="2"/>
    <x v="0"/>
    <x v="5"/>
    <x v="5"/>
    <x v="0"/>
    <x v="7"/>
  </r>
  <r>
    <x v="1"/>
    <x v="0"/>
    <x v="1"/>
    <x v="0"/>
    <x v="0"/>
    <x v="0"/>
    <x v="1"/>
    <x v="0"/>
    <x v="1"/>
    <x v="1"/>
    <x v="0"/>
    <x v="19"/>
  </r>
  <r>
    <x v="1"/>
    <x v="0"/>
    <x v="1"/>
    <x v="0"/>
    <x v="0"/>
    <x v="0"/>
    <x v="1"/>
    <x v="0"/>
    <x v="1"/>
    <x v="1"/>
    <x v="0"/>
    <x v="31"/>
  </r>
  <r>
    <x v="1"/>
    <x v="0"/>
    <x v="1"/>
    <x v="0"/>
    <x v="0"/>
    <x v="0"/>
    <x v="1"/>
    <x v="0"/>
    <x v="1"/>
    <x v="1"/>
    <x v="0"/>
    <x v="35"/>
  </r>
  <r>
    <x v="12"/>
    <x v="0"/>
    <x v="1"/>
    <x v="0"/>
    <x v="0"/>
    <x v="0"/>
    <x v="3"/>
    <x v="0"/>
    <x v="12"/>
    <x v="12"/>
    <x v="0"/>
    <x v="24"/>
  </r>
  <r>
    <x v="10"/>
    <x v="0"/>
    <x v="1"/>
    <x v="0"/>
    <x v="0"/>
    <x v="0"/>
    <x v="0"/>
    <x v="0"/>
    <x v="10"/>
    <x v="10"/>
    <x v="0"/>
    <x v="24"/>
  </r>
  <r>
    <x v="10"/>
    <x v="0"/>
    <x v="1"/>
    <x v="0"/>
    <x v="0"/>
    <x v="0"/>
    <x v="0"/>
    <x v="0"/>
    <x v="10"/>
    <x v="10"/>
    <x v="0"/>
    <x v="10"/>
  </r>
  <r>
    <x v="3"/>
    <x v="0"/>
    <x v="0"/>
    <x v="0"/>
    <x v="0"/>
    <x v="0"/>
    <x v="1"/>
    <x v="0"/>
    <x v="3"/>
    <x v="3"/>
    <x v="0"/>
    <x v="22"/>
  </r>
  <r>
    <x v="1"/>
    <x v="0"/>
    <x v="1"/>
    <x v="0"/>
    <x v="0"/>
    <x v="0"/>
    <x v="1"/>
    <x v="0"/>
    <x v="1"/>
    <x v="1"/>
    <x v="0"/>
    <x v="24"/>
  </r>
  <r>
    <x v="12"/>
    <x v="0"/>
    <x v="1"/>
    <x v="0"/>
    <x v="0"/>
    <x v="0"/>
    <x v="3"/>
    <x v="0"/>
    <x v="12"/>
    <x v="12"/>
    <x v="0"/>
    <x v="15"/>
  </r>
  <r>
    <x v="1"/>
    <x v="0"/>
    <x v="1"/>
    <x v="0"/>
    <x v="0"/>
    <x v="0"/>
    <x v="1"/>
    <x v="0"/>
    <x v="1"/>
    <x v="1"/>
    <x v="0"/>
    <x v="15"/>
  </r>
  <r>
    <x v="5"/>
    <x v="0"/>
    <x v="2"/>
    <x v="0"/>
    <x v="1"/>
    <x v="0"/>
    <x v="2"/>
    <x v="0"/>
    <x v="5"/>
    <x v="5"/>
    <x v="0"/>
    <x v="5"/>
  </r>
  <r>
    <x v="1"/>
    <x v="0"/>
    <x v="1"/>
    <x v="0"/>
    <x v="0"/>
    <x v="0"/>
    <x v="1"/>
    <x v="0"/>
    <x v="1"/>
    <x v="1"/>
    <x v="0"/>
    <x v="11"/>
  </r>
  <r>
    <x v="1"/>
    <x v="0"/>
    <x v="1"/>
    <x v="0"/>
    <x v="0"/>
    <x v="0"/>
    <x v="1"/>
    <x v="0"/>
    <x v="1"/>
    <x v="1"/>
    <x v="0"/>
    <x v="27"/>
  </r>
  <r>
    <x v="14"/>
    <x v="0"/>
    <x v="5"/>
    <x v="0"/>
    <x v="0"/>
    <x v="0"/>
    <x v="1"/>
    <x v="0"/>
    <x v="14"/>
    <x v="14"/>
    <x v="0"/>
    <x v="5"/>
  </r>
  <r>
    <x v="14"/>
    <x v="0"/>
    <x v="5"/>
    <x v="0"/>
    <x v="0"/>
    <x v="0"/>
    <x v="1"/>
    <x v="0"/>
    <x v="14"/>
    <x v="14"/>
    <x v="0"/>
    <x v="25"/>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5"/>
  </r>
  <r>
    <x v="14"/>
    <x v="0"/>
    <x v="5"/>
    <x v="0"/>
    <x v="0"/>
    <x v="0"/>
    <x v="1"/>
    <x v="0"/>
    <x v="14"/>
    <x v="14"/>
    <x v="0"/>
    <x v="22"/>
  </r>
  <r>
    <x v="14"/>
    <x v="0"/>
    <x v="5"/>
    <x v="0"/>
    <x v="0"/>
    <x v="0"/>
    <x v="1"/>
    <x v="0"/>
    <x v="14"/>
    <x v="14"/>
    <x v="0"/>
    <x v="7"/>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6"/>
    <x v="0"/>
    <x v="5"/>
    <x v="0"/>
    <x v="0"/>
    <x v="0"/>
    <x v="3"/>
    <x v="0"/>
    <x v="16"/>
    <x v="16"/>
    <x v="0"/>
    <x v="17"/>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6"/>
  </r>
  <r>
    <x v="15"/>
    <x v="0"/>
    <x v="5"/>
    <x v="0"/>
    <x v="0"/>
    <x v="0"/>
    <x v="0"/>
    <x v="0"/>
    <x v="15"/>
    <x v="15"/>
    <x v="0"/>
    <x v="4"/>
  </r>
  <r>
    <x v="14"/>
    <x v="0"/>
    <x v="5"/>
    <x v="0"/>
    <x v="0"/>
    <x v="0"/>
    <x v="1"/>
    <x v="0"/>
    <x v="14"/>
    <x v="14"/>
    <x v="0"/>
    <x v="26"/>
  </r>
  <r>
    <x v="17"/>
    <x v="0"/>
    <x v="3"/>
    <x v="0"/>
    <x v="1"/>
    <x v="0"/>
    <x v="2"/>
    <x v="0"/>
    <x v="17"/>
    <x v="17"/>
    <x v="0"/>
    <x v="5"/>
  </r>
  <r>
    <x v="14"/>
    <x v="0"/>
    <x v="5"/>
    <x v="0"/>
    <x v="0"/>
    <x v="0"/>
    <x v="1"/>
    <x v="0"/>
    <x v="14"/>
    <x v="14"/>
    <x v="0"/>
    <x v="26"/>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7"/>
  </r>
  <r>
    <x v="16"/>
    <x v="0"/>
    <x v="5"/>
    <x v="0"/>
    <x v="0"/>
    <x v="0"/>
    <x v="3"/>
    <x v="0"/>
    <x v="16"/>
    <x v="16"/>
    <x v="0"/>
    <x v="22"/>
  </r>
  <r>
    <x v="16"/>
    <x v="0"/>
    <x v="5"/>
    <x v="0"/>
    <x v="0"/>
    <x v="0"/>
    <x v="3"/>
    <x v="0"/>
    <x v="16"/>
    <x v="16"/>
    <x v="0"/>
    <x v="3"/>
  </r>
  <r>
    <x v="16"/>
    <x v="0"/>
    <x v="5"/>
    <x v="0"/>
    <x v="0"/>
    <x v="0"/>
    <x v="3"/>
    <x v="0"/>
    <x v="16"/>
    <x v="16"/>
    <x v="0"/>
    <x v="3"/>
  </r>
  <r>
    <x v="16"/>
    <x v="0"/>
    <x v="5"/>
    <x v="0"/>
    <x v="0"/>
    <x v="0"/>
    <x v="3"/>
    <x v="0"/>
    <x v="16"/>
    <x v="16"/>
    <x v="0"/>
    <x v="3"/>
  </r>
  <r>
    <x v="16"/>
    <x v="0"/>
    <x v="5"/>
    <x v="0"/>
    <x v="0"/>
    <x v="0"/>
    <x v="3"/>
    <x v="0"/>
    <x v="16"/>
    <x v="16"/>
    <x v="0"/>
    <x v="3"/>
  </r>
  <r>
    <x v="18"/>
    <x v="0"/>
    <x v="5"/>
    <x v="0"/>
    <x v="0"/>
    <x v="0"/>
    <x v="2"/>
    <x v="0"/>
    <x v="18"/>
    <x v="18"/>
    <x v="0"/>
    <x v="13"/>
  </r>
  <r>
    <x v="15"/>
    <x v="0"/>
    <x v="5"/>
    <x v="0"/>
    <x v="0"/>
    <x v="0"/>
    <x v="0"/>
    <x v="0"/>
    <x v="15"/>
    <x v="15"/>
    <x v="0"/>
    <x v="6"/>
  </r>
  <r>
    <x v="15"/>
    <x v="0"/>
    <x v="5"/>
    <x v="0"/>
    <x v="0"/>
    <x v="0"/>
    <x v="0"/>
    <x v="0"/>
    <x v="15"/>
    <x v="15"/>
    <x v="0"/>
    <x v="9"/>
  </r>
  <r>
    <x v="15"/>
    <x v="0"/>
    <x v="5"/>
    <x v="0"/>
    <x v="0"/>
    <x v="0"/>
    <x v="0"/>
    <x v="0"/>
    <x v="15"/>
    <x v="15"/>
    <x v="0"/>
    <x v="9"/>
  </r>
  <r>
    <x v="16"/>
    <x v="0"/>
    <x v="5"/>
    <x v="0"/>
    <x v="0"/>
    <x v="0"/>
    <x v="3"/>
    <x v="0"/>
    <x v="16"/>
    <x v="16"/>
    <x v="0"/>
    <x v="24"/>
  </r>
  <r>
    <x v="16"/>
    <x v="0"/>
    <x v="5"/>
    <x v="0"/>
    <x v="0"/>
    <x v="0"/>
    <x v="3"/>
    <x v="0"/>
    <x v="16"/>
    <x v="16"/>
    <x v="0"/>
    <x v="15"/>
  </r>
  <r>
    <x v="14"/>
    <x v="0"/>
    <x v="5"/>
    <x v="0"/>
    <x v="0"/>
    <x v="0"/>
    <x v="1"/>
    <x v="0"/>
    <x v="14"/>
    <x v="14"/>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23"/>
  </r>
  <r>
    <x v="16"/>
    <x v="0"/>
    <x v="5"/>
    <x v="0"/>
    <x v="0"/>
    <x v="0"/>
    <x v="3"/>
    <x v="0"/>
    <x v="16"/>
    <x v="16"/>
    <x v="0"/>
    <x v="23"/>
  </r>
  <r>
    <x v="16"/>
    <x v="0"/>
    <x v="5"/>
    <x v="0"/>
    <x v="0"/>
    <x v="0"/>
    <x v="3"/>
    <x v="0"/>
    <x v="16"/>
    <x v="16"/>
    <x v="0"/>
    <x v="23"/>
  </r>
  <r>
    <x v="14"/>
    <x v="0"/>
    <x v="5"/>
    <x v="0"/>
    <x v="0"/>
    <x v="0"/>
    <x v="1"/>
    <x v="0"/>
    <x v="14"/>
    <x v="14"/>
    <x v="0"/>
    <x v="22"/>
  </r>
  <r>
    <x v="16"/>
    <x v="0"/>
    <x v="5"/>
    <x v="0"/>
    <x v="0"/>
    <x v="0"/>
    <x v="3"/>
    <x v="0"/>
    <x v="16"/>
    <x v="16"/>
    <x v="0"/>
    <x v="37"/>
  </r>
  <r>
    <x v="16"/>
    <x v="0"/>
    <x v="5"/>
    <x v="0"/>
    <x v="0"/>
    <x v="0"/>
    <x v="3"/>
    <x v="0"/>
    <x v="16"/>
    <x v="16"/>
    <x v="0"/>
    <x v="28"/>
  </r>
  <r>
    <x v="16"/>
    <x v="0"/>
    <x v="5"/>
    <x v="0"/>
    <x v="0"/>
    <x v="0"/>
    <x v="3"/>
    <x v="0"/>
    <x v="16"/>
    <x v="16"/>
    <x v="0"/>
    <x v="37"/>
  </r>
  <r>
    <x v="16"/>
    <x v="0"/>
    <x v="5"/>
    <x v="0"/>
    <x v="0"/>
    <x v="0"/>
    <x v="3"/>
    <x v="0"/>
    <x v="16"/>
    <x v="16"/>
    <x v="0"/>
    <x v="22"/>
  </r>
  <r>
    <x v="16"/>
    <x v="0"/>
    <x v="5"/>
    <x v="0"/>
    <x v="0"/>
    <x v="0"/>
    <x v="3"/>
    <x v="0"/>
    <x v="16"/>
    <x v="16"/>
    <x v="0"/>
    <x v="37"/>
  </r>
  <r>
    <x v="16"/>
    <x v="0"/>
    <x v="5"/>
    <x v="0"/>
    <x v="0"/>
    <x v="0"/>
    <x v="3"/>
    <x v="0"/>
    <x v="16"/>
    <x v="16"/>
    <x v="0"/>
    <x v="37"/>
  </r>
  <r>
    <x v="16"/>
    <x v="0"/>
    <x v="5"/>
    <x v="0"/>
    <x v="0"/>
    <x v="0"/>
    <x v="3"/>
    <x v="0"/>
    <x v="16"/>
    <x v="16"/>
    <x v="0"/>
    <x v="37"/>
  </r>
  <r>
    <x v="16"/>
    <x v="0"/>
    <x v="5"/>
    <x v="0"/>
    <x v="0"/>
    <x v="0"/>
    <x v="3"/>
    <x v="0"/>
    <x v="16"/>
    <x v="16"/>
    <x v="0"/>
    <x v="1"/>
  </r>
  <r>
    <x v="16"/>
    <x v="0"/>
    <x v="5"/>
    <x v="0"/>
    <x v="0"/>
    <x v="0"/>
    <x v="3"/>
    <x v="0"/>
    <x v="16"/>
    <x v="16"/>
    <x v="0"/>
    <x v="19"/>
  </r>
  <r>
    <x v="14"/>
    <x v="0"/>
    <x v="5"/>
    <x v="0"/>
    <x v="0"/>
    <x v="0"/>
    <x v="1"/>
    <x v="0"/>
    <x v="14"/>
    <x v="14"/>
    <x v="0"/>
    <x v="26"/>
  </r>
  <r>
    <x v="14"/>
    <x v="0"/>
    <x v="5"/>
    <x v="0"/>
    <x v="0"/>
    <x v="0"/>
    <x v="1"/>
    <x v="0"/>
    <x v="14"/>
    <x v="14"/>
    <x v="0"/>
    <x v="26"/>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3"/>
  </r>
  <r>
    <x v="16"/>
    <x v="0"/>
    <x v="5"/>
    <x v="0"/>
    <x v="0"/>
    <x v="0"/>
    <x v="3"/>
    <x v="0"/>
    <x v="16"/>
    <x v="16"/>
    <x v="0"/>
    <x v="23"/>
  </r>
  <r>
    <x v="16"/>
    <x v="0"/>
    <x v="5"/>
    <x v="0"/>
    <x v="0"/>
    <x v="0"/>
    <x v="3"/>
    <x v="0"/>
    <x v="16"/>
    <x v="16"/>
    <x v="0"/>
    <x v="23"/>
  </r>
  <r>
    <x v="16"/>
    <x v="0"/>
    <x v="5"/>
    <x v="0"/>
    <x v="0"/>
    <x v="0"/>
    <x v="3"/>
    <x v="0"/>
    <x v="16"/>
    <x v="16"/>
    <x v="0"/>
    <x v="25"/>
  </r>
  <r>
    <x v="16"/>
    <x v="0"/>
    <x v="5"/>
    <x v="0"/>
    <x v="0"/>
    <x v="0"/>
    <x v="3"/>
    <x v="0"/>
    <x v="16"/>
    <x v="16"/>
    <x v="0"/>
    <x v="26"/>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8"/>
    <x v="0"/>
    <x v="3"/>
    <x v="1"/>
    <x v="2"/>
    <x v="0"/>
    <x v="3"/>
    <x v="0"/>
    <x v="8"/>
    <x v="8"/>
    <x v="0"/>
    <x v="17"/>
  </r>
  <r>
    <x v="16"/>
    <x v="0"/>
    <x v="5"/>
    <x v="0"/>
    <x v="0"/>
    <x v="0"/>
    <x v="3"/>
    <x v="0"/>
    <x v="16"/>
    <x v="16"/>
    <x v="0"/>
    <x v="8"/>
  </r>
  <r>
    <x v="16"/>
    <x v="0"/>
    <x v="5"/>
    <x v="0"/>
    <x v="0"/>
    <x v="0"/>
    <x v="3"/>
    <x v="0"/>
    <x v="16"/>
    <x v="16"/>
    <x v="0"/>
    <x v="30"/>
  </r>
  <r>
    <x v="16"/>
    <x v="0"/>
    <x v="5"/>
    <x v="0"/>
    <x v="0"/>
    <x v="0"/>
    <x v="3"/>
    <x v="0"/>
    <x v="16"/>
    <x v="16"/>
    <x v="0"/>
    <x v="5"/>
  </r>
  <r>
    <x v="19"/>
    <x v="0"/>
    <x v="5"/>
    <x v="1"/>
    <x v="0"/>
    <x v="0"/>
    <x v="3"/>
    <x v="0"/>
    <x v="19"/>
    <x v="19"/>
    <x v="0"/>
    <x v="28"/>
  </r>
  <r>
    <x v="16"/>
    <x v="0"/>
    <x v="5"/>
    <x v="0"/>
    <x v="0"/>
    <x v="0"/>
    <x v="3"/>
    <x v="0"/>
    <x v="16"/>
    <x v="16"/>
    <x v="0"/>
    <x v="1"/>
  </r>
  <r>
    <x v="16"/>
    <x v="0"/>
    <x v="5"/>
    <x v="0"/>
    <x v="0"/>
    <x v="0"/>
    <x v="3"/>
    <x v="0"/>
    <x v="16"/>
    <x v="16"/>
    <x v="0"/>
    <x v="1"/>
  </r>
  <r>
    <x v="18"/>
    <x v="0"/>
    <x v="5"/>
    <x v="0"/>
    <x v="0"/>
    <x v="0"/>
    <x v="2"/>
    <x v="0"/>
    <x v="18"/>
    <x v="18"/>
    <x v="0"/>
    <x v="5"/>
  </r>
  <r>
    <x v="16"/>
    <x v="0"/>
    <x v="5"/>
    <x v="0"/>
    <x v="0"/>
    <x v="0"/>
    <x v="3"/>
    <x v="0"/>
    <x v="16"/>
    <x v="16"/>
    <x v="0"/>
    <x v="37"/>
  </r>
  <r>
    <x v="20"/>
    <x v="0"/>
    <x v="5"/>
    <x v="0"/>
    <x v="0"/>
    <x v="0"/>
    <x v="3"/>
    <x v="1"/>
    <x v="20"/>
    <x v="20"/>
    <x v="0"/>
    <x v="17"/>
  </r>
  <r>
    <x v="8"/>
    <x v="0"/>
    <x v="3"/>
    <x v="1"/>
    <x v="2"/>
    <x v="0"/>
    <x v="3"/>
    <x v="0"/>
    <x v="8"/>
    <x v="8"/>
    <x v="0"/>
    <x v="19"/>
  </r>
  <r>
    <x v="16"/>
    <x v="0"/>
    <x v="5"/>
    <x v="0"/>
    <x v="0"/>
    <x v="0"/>
    <x v="3"/>
    <x v="0"/>
    <x v="16"/>
    <x v="16"/>
    <x v="0"/>
    <x v="22"/>
  </r>
  <r>
    <x v="20"/>
    <x v="0"/>
    <x v="5"/>
    <x v="0"/>
    <x v="0"/>
    <x v="0"/>
    <x v="3"/>
    <x v="1"/>
    <x v="20"/>
    <x v="20"/>
    <x v="0"/>
    <x v="22"/>
  </r>
  <r>
    <x v="20"/>
    <x v="0"/>
    <x v="5"/>
    <x v="0"/>
    <x v="0"/>
    <x v="0"/>
    <x v="3"/>
    <x v="1"/>
    <x v="20"/>
    <x v="20"/>
    <x v="0"/>
    <x v="1"/>
  </r>
  <r>
    <x v="16"/>
    <x v="0"/>
    <x v="5"/>
    <x v="0"/>
    <x v="0"/>
    <x v="0"/>
    <x v="3"/>
    <x v="0"/>
    <x v="16"/>
    <x v="16"/>
    <x v="0"/>
    <x v="30"/>
  </r>
  <r>
    <x v="20"/>
    <x v="0"/>
    <x v="5"/>
    <x v="0"/>
    <x v="0"/>
    <x v="0"/>
    <x v="3"/>
    <x v="1"/>
    <x v="20"/>
    <x v="20"/>
    <x v="0"/>
    <x v="31"/>
  </r>
  <r>
    <x v="21"/>
    <x v="0"/>
    <x v="2"/>
    <x v="0"/>
    <x v="1"/>
    <x v="0"/>
    <x v="3"/>
    <x v="0"/>
    <x v="21"/>
    <x v="21"/>
    <x v="0"/>
    <x v="4"/>
  </r>
  <r>
    <x v="20"/>
    <x v="0"/>
    <x v="5"/>
    <x v="0"/>
    <x v="0"/>
    <x v="0"/>
    <x v="3"/>
    <x v="1"/>
    <x v="20"/>
    <x v="20"/>
    <x v="0"/>
    <x v="19"/>
  </r>
  <r>
    <x v="20"/>
    <x v="0"/>
    <x v="5"/>
    <x v="0"/>
    <x v="0"/>
    <x v="0"/>
    <x v="3"/>
    <x v="1"/>
    <x v="20"/>
    <x v="20"/>
    <x v="0"/>
    <x v="16"/>
  </r>
  <r>
    <x v="20"/>
    <x v="0"/>
    <x v="5"/>
    <x v="0"/>
    <x v="0"/>
    <x v="0"/>
    <x v="3"/>
    <x v="1"/>
    <x v="20"/>
    <x v="20"/>
    <x v="0"/>
    <x v="17"/>
  </r>
  <r>
    <x v="8"/>
    <x v="0"/>
    <x v="3"/>
    <x v="1"/>
    <x v="2"/>
    <x v="0"/>
    <x v="3"/>
    <x v="0"/>
    <x v="8"/>
    <x v="8"/>
    <x v="0"/>
    <x v="17"/>
  </r>
  <r>
    <x v="20"/>
    <x v="0"/>
    <x v="5"/>
    <x v="0"/>
    <x v="0"/>
    <x v="0"/>
    <x v="3"/>
    <x v="1"/>
    <x v="20"/>
    <x v="20"/>
    <x v="0"/>
    <x v="19"/>
  </r>
  <r>
    <x v="20"/>
    <x v="0"/>
    <x v="5"/>
    <x v="0"/>
    <x v="0"/>
    <x v="0"/>
    <x v="3"/>
    <x v="1"/>
    <x v="20"/>
    <x v="20"/>
    <x v="0"/>
    <x v="18"/>
  </r>
  <r>
    <x v="20"/>
    <x v="0"/>
    <x v="5"/>
    <x v="0"/>
    <x v="0"/>
    <x v="0"/>
    <x v="3"/>
    <x v="1"/>
    <x v="20"/>
    <x v="20"/>
    <x v="0"/>
    <x v="17"/>
  </r>
  <r>
    <x v="20"/>
    <x v="0"/>
    <x v="5"/>
    <x v="0"/>
    <x v="0"/>
    <x v="0"/>
    <x v="3"/>
    <x v="1"/>
    <x v="20"/>
    <x v="20"/>
    <x v="0"/>
    <x v="37"/>
  </r>
  <r>
    <x v="20"/>
    <x v="0"/>
    <x v="5"/>
    <x v="0"/>
    <x v="0"/>
    <x v="0"/>
    <x v="3"/>
    <x v="1"/>
    <x v="20"/>
    <x v="20"/>
    <x v="0"/>
    <x v="37"/>
  </r>
</pivotCacheRecords>
</file>

<file path=xl/pivotCache/pivotCacheRecords14.xml><?xml version="1.0" encoding="utf-8"?>
<pivotCacheRecords xmlns="http://schemas.openxmlformats.org/spreadsheetml/2006/main" xmlns:r="http://schemas.openxmlformats.org/officeDocument/2006/relationships" count="429">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3"/>
    <x v="1"/>
    <x v="2"/>
    <x v="3"/>
    <x v="0"/>
    <x v="8"/>
    <x v="1"/>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0"/>
    <x v="0"/>
    <x v="0"/>
    <x v="0"/>
    <x v="0"/>
    <x v="0"/>
    <x v="2"/>
  </r>
  <r>
    <x v="0"/>
    <x v="0"/>
    <x v="0"/>
    <x v="0"/>
    <x v="0"/>
    <x v="0"/>
    <x v="0"/>
    <x v="0"/>
  </r>
  <r>
    <x v="0"/>
    <x v="0"/>
    <x v="0"/>
    <x v="0"/>
    <x v="0"/>
    <x v="0"/>
    <x v="0"/>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0"/>
    <x v="0"/>
    <x v="10"/>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1"/>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1"/>
    <x v="0"/>
    <x v="0"/>
    <x v="1"/>
    <x v="0"/>
    <x v="1"/>
    <x v="1"/>
  </r>
  <r>
    <x v="0"/>
    <x v="1"/>
    <x v="0"/>
    <x v="0"/>
    <x v="0"/>
    <x v="0"/>
    <x v="10"/>
    <x v="3"/>
  </r>
  <r>
    <x v="0"/>
    <x v="1"/>
    <x v="0"/>
    <x v="0"/>
    <x v="0"/>
    <x v="0"/>
    <x v="10"/>
    <x v="3"/>
  </r>
  <r>
    <x v="0"/>
    <x v="1"/>
    <x v="0"/>
    <x v="0"/>
    <x v="1"/>
    <x v="0"/>
    <x v="1"/>
    <x v="1"/>
  </r>
  <r>
    <x v="0"/>
    <x v="1"/>
    <x v="0"/>
    <x v="0"/>
    <x v="1"/>
    <x v="0"/>
    <x v="1"/>
    <x v="1"/>
  </r>
  <r>
    <x v="0"/>
    <x v="1"/>
    <x v="0"/>
    <x v="0"/>
    <x v="1"/>
    <x v="0"/>
    <x v="1"/>
    <x v="1"/>
  </r>
  <r>
    <x v="0"/>
    <x v="1"/>
    <x v="0"/>
    <x v="0"/>
    <x v="1"/>
    <x v="0"/>
    <x v="1"/>
    <x v="1"/>
  </r>
  <r>
    <x v="0"/>
    <x v="1"/>
    <x v="0"/>
    <x v="0"/>
    <x v="0"/>
    <x v="0"/>
    <x v="10"/>
    <x v="2"/>
  </r>
  <r>
    <x v="0"/>
    <x v="1"/>
    <x v="0"/>
    <x v="0"/>
    <x v="0"/>
    <x v="0"/>
    <x v="10"/>
    <x v="0"/>
  </r>
  <r>
    <x v="0"/>
    <x v="1"/>
    <x v="0"/>
    <x v="0"/>
    <x v="0"/>
    <x v="0"/>
    <x v="10"/>
    <x v="2"/>
  </r>
  <r>
    <x v="0"/>
    <x v="1"/>
    <x v="0"/>
    <x v="0"/>
    <x v="1"/>
    <x v="0"/>
    <x v="1"/>
    <x v="1"/>
  </r>
  <r>
    <x v="0"/>
    <x v="1"/>
    <x v="0"/>
    <x v="0"/>
    <x v="1"/>
    <x v="0"/>
    <x v="1"/>
    <x v="1"/>
  </r>
  <r>
    <x v="0"/>
    <x v="1"/>
    <x v="0"/>
    <x v="0"/>
    <x v="0"/>
    <x v="0"/>
    <x v="10"/>
    <x v="5"/>
  </r>
  <r>
    <x v="0"/>
    <x v="1"/>
    <x v="0"/>
    <x v="0"/>
    <x v="3"/>
    <x v="0"/>
    <x v="12"/>
    <x v="1"/>
  </r>
  <r>
    <x v="0"/>
    <x v="1"/>
    <x v="0"/>
    <x v="0"/>
    <x v="1"/>
    <x v="0"/>
    <x v="1"/>
    <x v="1"/>
  </r>
  <r>
    <x v="0"/>
    <x v="1"/>
    <x v="0"/>
    <x v="0"/>
    <x v="0"/>
    <x v="0"/>
    <x v="10"/>
    <x v="3"/>
  </r>
  <r>
    <x v="0"/>
    <x v="1"/>
    <x v="0"/>
    <x v="0"/>
    <x v="1"/>
    <x v="0"/>
    <x v="1"/>
    <x v="1"/>
  </r>
  <r>
    <x v="0"/>
    <x v="1"/>
    <x v="0"/>
    <x v="0"/>
    <x v="1"/>
    <x v="0"/>
    <x v="1"/>
    <x v="1"/>
  </r>
  <r>
    <x v="0"/>
    <x v="1"/>
    <x v="0"/>
    <x v="0"/>
    <x v="1"/>
    <x v="0"/>
    <x v="1"/>
    <x v="1"/>
  </r>
  <r>
    <x v="0"/>
    <x v="1"/>
    <x v="0"/>
    <x v="0"/>
    <x v="0"/>
    <x v="0"/>
    <x v="10"/>
    <x v="3"/>
  </r>
  <r>
    <x v="0"/>
    <x v="1"/>
    <x v="0"/>
    <x v="0"/>
    <x v="0"/>
    <x v="0"/>
    <x v="10"/>
    <x v="3"/>
  </r>
  <r>
    <x v="0"/>
    <x v="1"/>
    <x v="0"/>
    <x v="0"/>
    <x v="1"/>
    <x v="0"/>
    <x v="1"/>
    <x v="1"/>
  </r>
  <r>
    <x v="0"/>
    <x v="1"/>
    <x v="0"/>
    <x v="0"/>
    <x v="1"/>
    <x v="0"/>
    <x v="1"/>
    <x v="1"/>
  </r>
  <r>
    <x v="0"/>
    <x v="1"/>
    <x v="0"/>
    <x v="0"/>
    <x v="0"/>
    <x v="0"/>
    <x v="10"/>
    <x v="3"/>
  </r>
  <r>
    <x v="0"/>
    <x v="1"/>
    <x v="0"/>
    <x v="0"/>
    <x v="0"/>
    <x v="0"/>
    <x v="10"/>
    <x v="2"/>
  </r>
  <r>
    <x v="0"/>
    <x v="1"/>
    <x v="0"/>
    <x v="0"/>
    <x v="0"/>
    <x v="0"/>
    <x v="10"/>
    <x v="2"/>
  </r>
  <r>
    <x v="0"/>
    <x v="1"/>
    <x v="0"/>
    <x v="0"/>
    <x v="1"/>
    <x v="0"/>
    <x v="1"/>
    <x v="1"/>
  </r>
  <r>
    <x v="0"/>
    <x v="1"/>
    <x v="0"/>
    <x v="0"/>
    <x v="1"/>
    <x v="0"/>
    <x v="1"/>
    <x v="1"/>
  </r>
  <r>
    <x v="0"/>
    <x v="1"/>
    <x v="0"/>
    <x v="0"/>
    <x v="1"/>
    <x v="0"/>
    <x v="1"/>
    <x v="1"/>
  </r>
  <r>
    <x v="0"/>
    <x v="1"/>
    <x v="0"/>
    <x v="0"/>
    <x v="0"/>
    <x v="0"/>
    <x v="10"/>
    <x v="2"/>
  </r>
  <r>
    <x v="0"/>
    <x v="1"/>
    <x v="0"/>
    <x v="0"/>
    <x v="0"/>
    <x v="0"/>
    <x v="10"/>
    <x v="3"/>
  </r>
  <r>
    <x v="0"/>
    <x v="1"/>
    <x v="0"/>
    <x v="0"/>
    <x v="0"/>
    <x v="0"/>
    <x v="10"/>
    <x v="3"/>
  </r>
  <r>
    <x v="0"/>
    <x v="1"/>
    <x v="0"/>
    <x v="0"/>
    <x v="0"/>
    <x v="0"/>
    <x v="10"/>
    <x v="3"/>
  </r>
  <r>
    <x v="0"/>
    <x v="1"/>
    <x v="0"/>
    <x v="0"/>
    <x v="1"/>
    <x v="0"/>
    <x v="1"/>
    <x v="1"/>
  </r>
  <r>
    <x v="0"/>
    <x v="1"/>
    <x v="0"/>
    <x v="0"/>
    <x v="0"/>
    <x v="0"/>
    <x v="10"/>
    <x v="2"/>
  </r>
  <r>
    <x v="0"/>
    <x v="1"/>
    <x v="0"/>
    <x v="0"/>
    <x v="1"/>
    <x v="0"/>
    <x v="1"/>
    <x v="1"/>
  </r>
  <r>
    <x v="0"/>
    <x v="1"/>
    <x v="0"/>
    <x v="0"/>
    <x v="1"/>
    <x v="0"/>
    <x v="1"/>
    <x v="1"/>
  </r>
  <r>
    <x v="0"/>
    <x v="1"/>
    <x v="0"/>
    <x v="0"/>
    <x v="1"/>
    <x v="0"/>
    <x v="1"/>
    <x v="1"/>
  </r>
  <r>
    <x v="0"/>
    <x v="1"/>
    <x v="0"/>
    <x v="0"/>
    <x v="2"/>
    <x v="0"/>
    <x v="13"/>
    <x v="2"/>
  </r>
  <r>
    <x v="0"/>
    <x v="1"/>
    <x v="0"/>
    <x v="0"/>
    <x v="0"/>
    <x v="0"/>
    <x v="10"/>
    <x v="1"/>
  </r>
  <r>
    <x v="0"/>
    <x v="1"/>
    <x v="0"/>
    <x v="0"/>
    <x v="1"/>
    <x v="0"/>
    <x v="1"/>
    <x v="1"/>
  </r>
  <r>
    <x v="0"/>
    <x v="1"/>
    <x v="0"/>
    <x v="0"/>
    <x v="1"/>
    <x v="0"/>
    <x v="1"/>
    <x v="1"/>
  </r>
  <r>
    <x v="0"/>
    <x v="1"/>
    <x v="0"/>
    <x v="0"/>
    <x v="1"/>
    <x v="0"/>
    <x v="1"/>
    <x v="1"/>
  </r>
  <r>
    <x v="0"/>
    <x v="1"/>
    <x v="0"/>
    <x v="0"/>
    <x v="0"/>
    <x v="0"/>
    <x v="10"/>
    <x v="5"/>
  </r>
  <r>
    <x v="0"/>
    <x v="1"/>
    <x v="0"/>
    <x v="0"/>
    <x v="1"/>
    <x v="0"/>
    <x v="1"/>
    <x v="1"/>
  </r>
  <r>
    <x v="0"/>
    <x v="1"/>
    <x v="0"/>
    <x v="0"/>
    <x v="1"/>
    <x v="0"/>
    <x v="1"/>
    <x v="1"/>
  </r>
  <r>
    <x v="0"/>
    <x v="1"/>
    <x v="0"/>
    <x v="0"/>
    <x v="1"/>
    <x v="0"/>
    <x v="1"/>
    <x v="1"/>
  </r>
  <r>
    <x v="0"/>
    <x v="1"/>
    <x v="0"/>
    <x v="0"/>
    <x v="0"/>
    <x v="0"/>
    <x v="10"/>
    <x v="2"/>
  </r>
  <r>
    <x v="1"/>
    <x v="2"/>
    <x v="0"/>
    <x v="1"/>
    <x v="2"/>
    <x v="0"/>
    <x v="5"/>
    <x v="3"/>
  </r>
  <r>
    <x v="0"/>
    <x v="1"/>
    <x v="0"/>
    <x v="0"/>
    <x v="0"/>
    <x v="0"/>
    <x v="10"/>
    <x v="3"/>
  </r>
  <r>
    <x v="0"/>
    <x v="1"/>
    <x v="0"/>
    <x v="0"/>
    <x v="0"/>
    <x v="0"/>
    <x v="10"/>
    <x v="3"/>
  </r>
  <r>
    <x v="0"/>
    <x v="1"/>
    <x v="0"/>
    <x v="0"/>
    <x v="1"/>
    <x v="0"/>
    <x v="1"/>
    <x v="1"/>
  </r>
  <r>
    <x v="0"/>
    <x v="1"/>
    <x v="0"/>
    <x v="0"/>
    <x v="0"/>
    <x v="0"/>
    <x v="10"/>
    <x v="2"/>
  </r>
  <r>
    <x v="0"/>
    <x v="1"/>
    <x v="0"/>
    <x v="0"/>
    <x v="0"/>
    <x v="0"/>
    <x v="10"/>
    <x v="2"/>
  </r>
  <r>
    <x v="0"/>
    <x v="1"/>
    <x v="0"/>
    <x v="0"/>
    <x v="0"/>
    <x v="0"/>
    <x v="10"/>
    <x v="2"/>
  </r>
  <r>
    <x v="0"/>
    <x v="1"/>
    <x v="0"/>
    <x v="0"/>
    <x v="1"/>
    <x v="0"/>
    <x v="1"/>
    <x v="1"/>
  </r>
  <r>
    <x v="0"/>
    <x v="1"/>
    <x v="0"/>
    <x v="0"/>
    <x v="1"/>
    <x v="0"/>
    <x v="1"/>
    <x v="1"/>
  </r>
  <r>
    <x v="0"/>
    <x v="1"/>
    <x v="0"/>
    <x v="0"/>
    <x v="0"/>
    <x v="0"/>
    <x v="10"/>
    <x v="1"/>
  </r>
  <r>
    <x v="0"/>
    <x v="1"/>
    <x v="0"/>
    <x v="0"/>
    <x v="1"/>
    <x v="0"/>
    <x v="1"/>
    <x v="1"/>
  </r>
  <r>
    <x v="1"/>
    <x v="2"/>
    <x v="0"/>
    <x v="1"/>
    <x v="2"/>
    <x v="0"/>
    <x v="5"/>
    <x v="2"/>
  </r>
  <r>
    <x v="0"/>
    <x v="1"/>
    <x v="0"/>
    <x v="0"/>
    <x v="1"/>
    <x v="0"/>
    <x v="1"/>
    <x v="1"/>
  </r>
  <r>
    <x v="0"/>
    <x v="1"/>
    <x v="0"/>
    <x v="0"/>
    <x v="1"/>
    <x v="0"/>
    <x v="1"/>
    <x v="1"/>
  </r>
  <r>
    <x v="0"/>
    <x v="1"/>
    <x v="0"/>
    <x v="0"/>
    <x v="1"/>
    <x v="0"/>
    <x v="1"/>
    <x v="1"/>
  </r>
  <r>
    <x v="0"/>
    <x v="1"/>
    <x v="0"/>
    <x v="0"/>
    <x v="3"/>
    <x v="0"/>
    <x v="12"/>
    <x v="1"/>
  </r>
  <r>
    <x v="0"/>
    <x v="1"/>
    <x v="0"/>
    <x v="0"/>
    <x v="0"/>
    <x v="0"/>
    <x v="10"/>
    <x v="2"/>
  </r>
  <r>
    <x v="0"/>
    <x v="1"/>
    <x v="0"/>
    <x v="0"/>
    <x v="0"/>
    <x v="0"/>
    <x v="10"/>
    <x v="3"/>
  </r>
  <r>
    <x v="0"/>
    <x v="0"/>
    <x v="0"/>
    <x v="0"/>
    <x v="1"/>
    <x v="0"/>
    <x v="3"/>
    <x v="1"/>
  </r>
  <r>
    <x v="0"/>
    <x v="1"/>
    <x v="0"/>
    <x v="0"/>
    <x v="1"/>
    <x v="0"/>
    <x v="1"/>
    <x v="1"/>
  </r>
  <r>
    <x v="0"/>
    <x v="1"/>
    <x v="0"/>
    <x v="0"/>
    <x v="3"/>
    <x v="0"/>
    <x v="12"/>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0"/>
    <x v="0"/>
    <x v="15"/>
    <x v="3"/>
  </r>
  <r>
    <x v="0"/>
    <x v="5"/>
    <x v="0"/>
    <x v="0"/>
    <x v="0"/>
    <x v="0"/>
    <x v="15"/>
    <x v="3"/>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3"/>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3"/>
    <x v="0"/>
    <x v="16"/>
    <x v="1"/>
  </r>
  <r>
    <x v="0"/>
    <x v="5"/>
    <x v="0"/>
    <x v="0"/>
    <x v="0"/>
    <x v="0"/>
    <x v="15"/>
    <x v="4"/>
  </r>
  <r>
    <x v="0"/>
    <x v="5"/>
    <x v="0"/>
    <x v="0"/>
    <x v="3"/>
    <x v="0"/>
    <x v="16"/>
    <x v="3"/>
  </r>
  <r>
    <x v="0"/>
    <x v="5"/>
    <x v="0"/>
    <x v="0"/>
    <x v="3"/>
    <x v="0"/>
    <x v="16"/>
    <x v="1"/>
  </r>
  <r>
    <x v="0"/>
    <x v="5"/>
    <x v="0"/>
    <x v="0"/>
    <x v="3"/>
    <x v="0"/>
    <x v="16"/>
    <x v="1"/>
  </r>
  <r>
    <x v="0"/>
    <x v="5"/>
    <x v="0"/>
    <x v="0"/>
    <x v="2"/>
    <x v="0"/>
    <x v="18"/>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3"/>
    <x v="0"/>
    <x v="19"/>
    <x v="2"/>
  </r>
  <r>
    <x v="0"/>
    <x v="5"/>
    <x v="0"/>
    <x v="0"/>
    <x v="3"/>
    <x v="1"/>
    <x v="20"/>
    <x v="1"/>
  </r>
  <r>
    <x v="0"/>
    <x v="5"/>
    <x v="0"/>
    <x v="0"/>
    <x v="3"/>
    <x v="0"/>
    <x v="16"/>
    <x v="1"/>
  </r>
  <r>
    <x v="0"/>
    <x v="5"/>
    <x v="0"/>
    <x v="0"/>
    <x v="3"/>
    <x v="0"/>
    <x v="16"/>
    <x v="1"/>
  </r>
  <r>
    <x v="0"/>
    <x v="5"/>
    <x v="0"/>
    <x v="0"/>
    <x v="3"/>
    <x v="0"/>
    <x v="16"/>
    <x v="1"/>
  </r>
  <r>
    <x v="0"/>
    <x v="5"/>
    <x v="0"/>
    <x v="0"/>
    <x v="3"/>
    <x v="0"/>
    <x v="16"/>
    <x v="1"/>
  </r>
  <r>
    <x v="0"/>
    <x v="5"/>
    <x v="0"/>
    <x v="0"/>
    <x v="3"/>
    <x v="0"/>
    <x v="16"/>
    <x v="3"/>
  </r>
  <r>
    <x v="0"/>
    <x v="5"/>
    <x v="0"/>
    <x v="0"/>
    <x v="3"/>
    <x v="0"/>
    <x v="16"/>
    <x v="1"/>
  </r>
  <r>
    <x v="0"/>
    <x v="5"/>
    <x v="0"/>
    <x v="0"/>
    <x v="3"/>
    <x v="0"/>
    <x v="16"/>
    <x v="1"/>
  </r>
  <r>
    <x v="0"/>
    <x v="5"/>
    <x v="0"/>
    <x v="0"/>
    <x v="3"/>
    <x v="1"/>
    <x v="20"/>
    <x v="1"/>
  </r>
  <r>
    <x v="0"/>
    <x v="5"/>
    <x v="0"/>
    <x v="0"/>
    <x v="3"/>
    <x v="0"/>
    <x v="16"/>
    <x v="1"/>
  </r>
  <r>
    <x v="0"/>
    <x v="5"/>
    <x v="0"/>
    <x v="0"/>
    <x v="3"/>
    <x v="0"/>
    <x v="16"/>
    <x v="1"/>
  </r>
  <r>
    <x v="0"/>
    <x v="5"/>
    <x v="0"/>
    <x v="0"/>
    <x v="3"/>
    <x v="0"/>
    <x v="16"/>
    <x v="1"/>
  </r>
  <r>
    <x v="1"/>
    <x v="2"/>
    <x v="0"/>
    <x v="1"/>
    <x v="3"/>
    <x v="0"/>
    <x v="19"/>
    <x v="1"/>
  </r>
  <r>
    <x v="0"/>
    <x v="5"/>
    <x v="0"/>
    <x v="0"/>
    <x v="3"/>
    <x v="1"/>
    <x v="20"/>
    <x v="1"/>
  </r>
</pivotCacheRecords>
</file>

<file path=xl/pivotCache/pivotCacheRecords2.xml><?xml version="1.0" encoding="utf-8"?>
<pivotCacheRecords xmlns="http://schemas.openxmlformats.org/spreadsheetml/2006/main" xmlns:r="http://schemas.openxmlformats.org/officeDocument/2006/relationships" count="441">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345">
  <r>
    <x v="0"/>
    <x v="0"/>
    <x v="0"/>
  </r>
  <r>
    <x v="1"/>
    <x v="1"/>
    <x v="1"/>
  </r>
  <r>
    <x v="2"/>
    <x v="2"/>
    <x v="2"/>
  </r>
  <r>
    <x v="2"/>
    <x v="2"/>
    <x v="3"/>
  </r>
  <r>
    <x v="0"/>
    <x v="0"/>
    <x v="0"/>
  </r>
  <r>
    <x v="2"/>
    <x v="2"/>
    <x v="4"/>
  </r>
  <r>
    <x v="2"/>
    <x v="2"/>
    <x v="5"/>
  </r>
  <r>
    <x v="2"/>
    <x v="2"/>
    <x v="1"/>
  </r>
  <r>
    <x v="3"/>
    <x v="3"/>
    <x v="6"/>
  </r>
  <r>
    <x v="2"/>
    <x v="2"/>
    <x v="7"/>
  </r>
  <r>
    <x v="2"/>
    <x v="2"/>
    <x v="8"/>
  </r>
  <r>
    <x v="1"/>
    <x v="1"/>
    <x v="6"/>
  </r>
  <r>
    <x v="2"/>
    <x v="2"/>
    <x v="0"/>
  </r>
  <r>
    <x v="2"/>
    <x v="2"/>
    <x v="9"/>
  </r>
  <r>
    <x v="2"/>
    <x v="2"/>
    <x v="10"/>
  </r>
  <r>
    <x v="3"/>
    <x v="3"/>
    <x v="1"/>
  </r>
  <r>
    <x v="3"/>
    <x v="3"/>
    <x v="3"/>
  </r>
  <r>
    <x v="2"/>
    <x v="2"/>
    <x v="11"/>
  </r>
  <r>
    <x v="2"/>
    <x v="2"/>
    <x v="4"/>
  </r>
  <r>
    <x v="0"/>
    <x v="0"/>
    <x v="10"/>
  </r>
  <r>
    <x v="0"/>
    <x v="0"/>
    <x v="1"/>
  </r>
  <r>
    <x v="2"/>
    <x v="2"/>
    <x v="11"/>
  </r>
  <r>
    <x v="3"/>
    <x v="3"/>
    <x v="5"/>
  </r>
  <r>
    <x v="2"/>
    <x v="2"/>
    <x v="0"/>
  </r>
  <r>
    <x v="4"/>
    <x v="4"/>
    <x v="6"/>
  </r>
  <r>
    <x v="2"/>
    <x v="2"/>
    <x v="0"/>
  </r>
  <r>
    <x v="2"/>
    <x v="2"/>
    <x v="12"/>
  </r>
  <r>
    <x v="2"/>
    <x v="2"/>
    <x v="13"/>
  </r>
  <r>
    <x v="2"/>
    <x v="2"/>
    <x v="14"/>
  </r>
  <r>
    <x v="2"/>
    <x v="2"/>
    <x v="15"/>
  </r>
  <r>
    <x v="2"/>
    <x v="2"/>
    <x v="16"/>
  </r>
  <r>
    <x v="2"/>
    <x v="2"/>
    <x v="17"/>
  </r>
  <r>
    <x v="2"/>
    <x v="2"/>
    <x v="6"/>
  </r>
  <r>
    <x v="2"/>
    <x v="2"/>
    <x v="10"/>
  </r>
  <r>
    <x v="2"/>
    <x v="2"/>
    <x v="1"/>
  </r>
  <r>
    <x v="2"/>
    <x v="2"/>
    <x v="10"/>
  </r>
  <r>
    <x v="2"/>
    <x v="2"/>
    <x v="9"/>
  </r>
  <r>
    <x v="2"/>
    <x v="2"/>
    <x v="0"/>
  </r>
  <r>
    <x v="2"/>
    <x v="2"/>
    <x v="18"/>
  </r>
  <r>
    <x v="2"/>
    <x v="2"/>
    <x v="19"/>
  </r>
  <r>
    <x v="1"/>
    <x v="1"/>
    <x v="20"/>
  </r>
  <r>
    <x v="2"/>
    <x v="2"/>
    <x v="10"/>
  </r>
  <r>
    <x v="2"/>
    <x v="2"/>
    <x v="17"/>
  </r>
  <r>
    <x v="2"/>
    <x v="2"/>
    <x v="6"/>
  </r>
  <r>
    <x v="0"/>
    <x v="0"/>
    <x v="9"/>
  </r>
  <r>
    <x v="0"/>
    <x v="0"/>
    <x v="0"/>
  </r>
  <r>
    <x v="2"/>
    <x v="2"/>
    <x v="4"/>
  </r>
  <r>
    <x v="5"/>
    <x v="5"/>
    <x v="17"/>
  </r>
  <r>
    <x v="2"/>
    <x v="2"/>
    <x v="10"/>
  </r>
  <r>
    <x v="2"/>
    <x v="2"/>
    <x v="17"/>
  </r>
  <r>
    <x v="2"/>
    <x v="2"/>
    <x v="0"/>
  </r>
  <r>
    <x v="2"/>
    <x v="2"/>
    <x v="1"/>
  </r>
  <r>
    <x v="2"/>
    <x v="2"/>
    <x v="10"/>
  </r>
  <r>
    <x v="2"/>
    <x v="2"/>
    <x v="15"/>
  </r>
  <r>
    <x v="2"/>
    <x v="2"/>
    <x v="13"/>
  </r>
  <r>
    <x v="2"/>
    <x v="2"/>
    <x v="10"/>
  </r>
  <r>
    <x v="2"/>
    <x v="2"/>
    <x v="10"/>
  </r>
  <r>
    <x v="2"/>
    <x v="2"/>
    <x v="10"/>
  </r>
  <r>
    <x v="6"/>
    <x v="6"/>
    <x v="17"/>
  </r>
  <r>
    <x v="1"/>
    <x v="1"/>
    <x v="6"/>
  </r>
  <r>
    <x v="4"/>
    <x v="4"/>
    <x v="0"/>
  </r>
  <r>
    <x v="2"/>
    <x v="2"/>
    <x v="10"/>
  </r>
  <r>
    <x v="2"/>
    <x v="2"/>
    <x v="10"/>
  </r>
  <r>
    <x v="2"/>
    <x v="2"/>
    <x v="13"/>
  </r>
  <r>
    <x v="2"/>
    <x v="2"/>
    <x v="9"/>
  </r>
  <r>
    <x v="6"/>
    <x v="6"/>
    <x v="6"/>
  </r>
  <r>
    <x v="2"/>
    <x v="2"/>
    <x v="21"/>
  </r>
  <r>
    <x v="2"/>
    <x v="2"/>
    <x v="10"/>
  </r>
  <r>
    <x v="7"/>
    <x v="7"/>
    <x v="10"/>
  </r>
  <r>
    <x v="2"/>
    <x v="2"/>
    <x v="4"/>
  </r>
  <r>
    <x v="2"/>
    <x v="2"/>
    <x v="11"/>
  </r>
  <r>
    <x v="2"/>
    <x v="2"/>
    <x v="13"/>
  </r>
  <r>
    <x v="2"/>
    <x v="2"/>
    <x v="10"/>
  </r>
  <r>
    <x v="2"/>
    <x v="2"/>
    <x v="3"/>
  </r>
  <r>
    <x v="2"/>
    <x v="2"/>
    <x v="10"/>
  </r>
  <r>
    <x v="2"/>
    <x v="2"/>
    <x v="10"/>
  </r>
  <r>
    <x v="2"/>
    <x v="2"/>
    <x v="10"/>
  </r>
  <r>
    <x v="2"/>
    <x v="2"/>
    <x v="21"/>
  </r>
  <r>
    <x v="2"/>
    <x v="2"/>
    <x v="1"/>
  </r>
  <r>
    <x v="0"/>
    <x v="0"/>
    <x v="0"/>
  </r>
  <r>
    <x v="3"/>
    <x v="3"/>
    <x v="10"/>
  </r>
  <r>
    <x v="2"/>
    <x v="2"/>
    <x v="15"/>
  </r>
  <r>
    <x v="2"/>
    <x v="2"/>
    <x v="6"/>
  </r>
  <r>
    <x v="3"/>
    <x v="3"/>
    <x v="10"/>
  </r>
  <r>
    <x v="2"/>
    <x v="2"/>
    <x v="17"/>
  </r>
  <r>
    <x v="2"/>
    <x v="2"/>
    <x v="9"/>
  </r>
  <r>
    <x v="4"/>
    <x v="4"/>
    <x v="6"/>
  </r>
  <r>
    <x v="1"/>
    <x v="1"/>
    <x v="13"/>
  </r>
  <r>
    <x v="2"/>
    <x v="2"/>
    <x v="10"/>
  </r>
  <r>
    <x v="2"/>
    <x v="2"/>
    <x v="10"/>
  </r>
  <r>
    <x v="6"/>
    <x v="6"/>
    <x v="0"/>
  </r>
  <r>
    <x v="2"/>
    <x v="2"/>
    <x v="4"/>
  </r>
  <r>
    <x v="6"/>
    <x v="6"/>
    <x v="22"/>
  </r>
  <r>
    <x v="2"/>
    <x v="2"/>
    <x v="3"/>
  </r>
  <r>
    <x v="2"/>
    <x v="2"/>
    <x v="3"/>
  </r>
  <r>
    <x v="2"/>
    <x v="2"/>
    <x v="9"/>
  </r>
  <r>
    <x v="5"/>
    <x v="5"/>
    <x v="9"/>
  </r>
  <r>
    <x v="2"/>
    <x v="2"/>
    <x v="4"/>
  </r>
  <r>
    <x v="2"/>
    <x v="2"/>
    <x v="9"/>
  </r>
  <r>
    <x v="2"/>
    <x v="2"/>
    <x v="20"/>
  </r>
  <r>
    <x v="7"/>
    <x v="7"/>
    <x v="23"/>
  </r>
  <r>
    <x v="2"/>
    <x v="2"/>
    <x v="3"/>
  </r>
  <r>
    <x v="0"/>
    <x v="0"/>
    <x v="0"/>
  </r>
  <r>
    <x v="0"/>
    <x v="0"/>
    <x v="10"/>
  </r>
  <r>
    <x v="2"/>
    <x v="2"/>
    <x v="0"/>
  </r>
  <r>
    <x v="2"/>
    <x v="2"/>
    <x v="0"/>
  </r>
  <r>
    <x v="2"/>
    <x v="2"/>
    <x v="11"/>
  </r>
  <r>
    <x v="2"/>
    <x v="2"/>
    <x v="0"/>
  </r>
  <r>
    <x v="2"/>
    <x v="2"/>
    <x v="4"/>
  </r>
  <r>
    <x v="2"/>
    <x v="2"/>
    <x v="0"/>
  </r>
  <r>
    <x v="2"/>
    <x v="2"/>
    <x v="0"/>
  </r>
  <r>
    <x v="2"/>
    <x v="2"/>
    <x v="11"/>
  </r>
  <r>
    <x v="2"/>
    <x v="2"/>
    <x v="0"/>
  </r>
  <r>
    <x v="2"/>
    <x v="2"/>
    <x v="21"/>
  </r>
  <r>
    <x v="2"/>
    <x v="2"/>
    <x v="1"/>
  </r>
  <r>
    <x v="2"/>
    <x v="2"/>
    <x v="11"/>
  </r>
  <r>
    <x v="7"/>
    <x v="7"/>
    <x v="3"/>
  </r>
  <r>
    <x v="2"/>
    <x v="2"/>
    <x v="5"/>
  </r>
  <r>
    <x v="2"/>
    <x v="2"/>
    <x v="10"/>
  </r>
  <r>
    <x v="2"/>
    <x v="2"/>
    <x v="4"/>
  </r>
  <r>
    <x v="2"/>
    <x v="2"/>
    <x v="6"/>
  </r>
  <r>
    <x v="2"/>
    <x v="2"/>
    <x v="15"/>
  </r>
  <r>
    <x v="2"/>
    <x v="2"/>
    <x v="15"/>
  </r>
  <r>
    <x v="2"/>
    <x v="2"/>
    <x v="24"/>
  </r>
  <r>
    <x v="2"/>
    <x v="2"/>
    <x v="15"/>
  </r>
  <r>
    <x v="2"/>
    <x v="2"/>
    <x v="13"/>
  </r>
  <r>
    <x v="2"/>
    <x v="2"/>
    <x v="3"/>
  </r>
  <r>
    <x v="2"/>
    <x v="2"/>
    <x v="20"/>
  </r>
  <r>
    <x v="2"/>
    <x v="2"/>
    <x v="3"/>
  </r>
  <r>
    <x v="2"/>
    <x v="2"/>
    <x v="0"/>
  </r>
  <r>
    <x v="1"/>
    <x v="1"/>
    <x v="0"/>
  </r>
  <r>
    <x v="2"/>
    <x v="2"/>
    <x v="0"/>
  </r>
  <r>
    <x v="2"/>
    <x v="2"/>
    <x v="0"/>
  </r>
  <r>
    <x v="2"/>
    <x v="2"/>
    <x v="11"/>
  </r>
  <r>
    <x v="2"/>
    <x v="2"/>
    <x v="0"/>
  </r>
  <r>
    <x v="2"/>
    <x v="2"/>
    <x v="10"/>
  </r>
  <r>
    <x v="2"/>
    <x v="2"/>
    <x v="13"/>
  </r>
  <r>
    <x v="0"/>
    <x v="0"/>
    <x v="10"/>
  </r>
  <r>
    <x v="2"/>
    <x v="2"/>
    <x v="1"/>
  </r>
  <r>
    <x v="2"/>
    <x v="2"/>
    <x v="10"/>
  </r>
  <r>
    <x v="2"/>
    <x v="2"/>
    <x v="15"/>
  </r>
  <r>
    <x v="2"/>
    <x v="2"/>
    <x v="15"/>
  </r>
  <r>
    <x v="2"/>
    <x v="2"/>
    <x v="0"/>
  </r>
  <r>
    <x v="3"/>
    <x v="3"/>
    <x v="0"/>
  </r>
  <r>
    <x v="2"/>
    <x v="2"/>
    <x v="22"/>
  </r>
  <r>
    <x v="2"/>
    <x v="2"/>
    <x v="10"/>
  </r>
  <r>
    <x v="2"/>
    <x v="2"/>
    <x v="9"/>
  </r>
  <r>
    <x v="2"/>
    <x v="2"/>
    <x v="4"/>
  </r>
  <r>
    <x v="2"/>
    <x v="2"/>
    <x v="4"/>
  </r>
  <r>
    <x v="2"/>
    <x v="2"/>
    <x v="4"/>
  </r>
  <r>
    <x v="2"/>
    <x v="2"/>
    <x v="4"/>
  </r>
  <r>
    <x v="8"/>
    <x v="8"/>
    <x v="0"/>
  </r>
  <r>
    <x v="2"/>
    <x v="2"/>
    <x v="10"/>
  </r>
  <r>
    <x v="2"/>
    <x v="2"/>
    <x v="16"/>
  </r>
  <r>
    <x v="2"/>
    <x v="2"/>
    <x v="3"/>
  </r>
  <r>
    <x v="2"/>
    <x v="2"/>
    <x v="5"/>
  </r>
  <r>
    <x v="9"/>
    <x v="9"/>
    <x v="5"/>
  </r>
  <r>
    <x v="2"/>
    <x v="2"/>
    <x v="4"/>
  </r>
  <r>
    <x v="2"/>
    <x v="2"/>
    <x v="0"/>
  </r>
  <r>
    <x v="7"/>
    <x v="7"/>
    <x v="6"/>
  </r>
  <r>
    <x v="2"/>
    <x v="2"/>
    <x v="10"/>
  </r>
  <r>
    <x v="2"/>
    <x v="2"/>
    <x v="0"/>
  </r>
  <r>
    <x v="2"/>
    <x v="2"/>
    <x v="0"/>
  </r>
  <r>
    <x v="1"/>
    <x v="1"/>
    <x v="4"/>
  </r>
  <r>
    <x v="2"/>
    <x v="2"/>
    <x v="3"/>
  </r>
  <r>
    <x v="2"/>
    <x v="2"/>
    <x v="3"/>
  </r>
  <r>
    <x v="2"/>
    <x v="2"/>
    <x v="3"/>
  </r>
  <r>
    <x v="1"/>
    <x v="1"/>
    <x v="13"/>
  </r>
  <r>
    <x v="2"/>
    <x v="2"/>
    <x v="3"/>
  </r>
  <r>
    <x v="2"/>
    <x v="2"/>
    <x v="3"/>
  </r>
  <r>
    <x v="2"/>
    <x v="2"/>
    <x v="3"/>
  </r>
  <r>
    <x v="2"/>
    <x v="2"/>
    <x v="19"/>
  </r>
  <r>
    <x v="2"/>
    <x v="2"/>
    <x v="4"/>
  </r>
  <r>
    <x v="2"/>
    <x v="2"/>
    <x v="4"/>
  </r>
  <r>
    <x v="5"/>
    <x v="5"/>
    <x v="10"/>
  </r>
  <r>
    <x v="5"/>
    <x v="5"/>
    <x v="25"/>
  </r>
  <r>
    <x v="2"/>
    <x v="2"/>
    <x v="0"/>
  </r>
  <r>
    <x v="2"/>
    <x v="2"/>
    <x v="25"/>
  </r>
  <r>
    <x v="2"/>
    <x v="2"/>
    <x v="26"/>
  </r>
  <r>
    <x v="2"/>
    <x v="2"/>
    <x v="10"/>
  </r>
  <r>
    <x v="2"/>
    <x v="2"/>
    <x v="13"/>
  </r>
  <r>
    <x v="2"/>
    <x v="2"/>
    <x v="15"/>
  </r>
  <r>
    <x v="0"/>
    <x v="0"/>
    <x v="0"/>
  </r>
  <r>
    <x v="2"/>
    <x v="2"/>
    <x v="9"/>
  </r>
  <r>
    <x v="2"/>
    <x v="2"/>
    <x v="9"/>
  </r>
  <r>
    <x v="2"/>
    <x v="2"/>
    <x v="10"/>
  </r>
  <r>
    <x v="2"/>
    <x v="2"/>
    <x v="16"/>
  </r>
  <r>
    <x v="2"/>
    <x v="2"/>
    <x v="13"/>
  </r>
  <r>
    <x v="2"/>
    <x v="2"/>
    <x v="15"/>
  </r>
  <r>
    <x v="2"/>
    <x v="2"/>
    <x v="16"/>
  </r>
  <r>
    <x v="2"/>
    <x v="2"/>
    <x v="9"/>
  </r>
  <r>
    <x v="2"/>
    <x v="2"/>
    <x v="9"/>
  </r>
  <r>
    <x v="2"/>
    <x v="2"/>
    <x v="9"/>
  </r>
  <r>
    <x v="2"/>
    <x v="2"/>
    <x v="3"/>
  </r>
  <r>
    <x v="2"/>
    <x v="2"/>
    <x v="10"/>
  </r>
  <r>
    <x v="2"/>
    <x v="2"/>
    <x v="0"/>
  </r>
  <r>
    <x v="2"/>
    <x v="2"/>
    <x v="3"/>
  </r>
  <r>
    <x v="2"/>
    <x v="2"/>
    <x v="1"/>
  </r>
  <r>
    <x v="0"/>
    <x v="0"/>
    <x v="6"/>
  </r>
  <r>
    <x v="2"/>
    <x v="2"/>
    <x v="15"/>
  </r>
  <r>
    <x v="2"/>
    <x v="2"/>
    <x v="21"/>
  </r>
  <r>
    <x v="2"/>
    <x v="2"/>
    <x v="3"/>
  </r>
  <r>
    <x v="2"/>
    <x v="2"/>
    <x v="5"/>
  </r>
  <r>
    <x v="2"/>
    <x v="2"/>
    <x v="10"/>
  </r>
  <r>
    <x v="2"/>
    <x v="2"/>
    <x v="5"/>
  </r>
  <r>
    <x v="2"/>
    <x v="2"/>
    <x v="17"/>
  </r>
  <r>
    <x v="10"/>
    <x v="10"/>
    <x v="20"/>
  </r>
  <r>
    <x v="2"/>
    <x v="2"/>
    <x v="20"/>
  </r>
  <r>
    <x v="2"/>
    <x v="2"/>
    <x v="22"/>
  </r>
  <r>
    <x v="2"/>
    <x v="2"/>
    <x v="3"/>
  </r>
  <r>
    <x v="2"/>
    <x v="2"/>
    <x v="3"/>
  </r>
  <r>
    <x v="2"/>
    <x v="2"/>
    <x v="9"/>
  </r>
  <r>
    <x v="2"/>
    <x v="2"/>
    <x v="9"/>
  </r>
  <r>
    <x v="2"/>
    <x v="2"/>
    <x v="9"/>
  </r>
  <r>
    <x v="2"/>
    <x v="2"/>
    <x v="9"/>
  </r>
  <r>
    <x v="2"/>
    <x v="2"/>
    <x v="9"/>
  </r>
  <r>
    <x v="2"/>
    <x v="2"/>
    <x v="10"/>
  </r>
  <r>
    <x v="2"/>
    <x v="2"/>
    <x v="0"/>
  </r>
  <r>
    <x v="2"/>
    <x v="2"/>
    <x v="0"/>
  </r>
  <r>
    <x v="2"/>
    <x v="2"/>
    <x v="15"/>
  </r>
  <r>
    <x v="2"/>
    <x v="2"/>
    <x v="15"/>
  </r>
  <r>
    <x v="2"/>
    <x v="2"/>
    <x v="0"/>
  </r>
  <r>
    <x v="2"/>
    <x v="2"/>
    <x v="15"/>
  </r>
  <r>
    <x v="2"/>
    <x v="2"/>
    <x v="22"/>
  </r>
  <r>
    <x v="2"/>
    <x v="2"/>
    <x v="15"/>
  </r>
  <r>
    <x v="2"/>
    <x v="2"/>
    <x v="15"/>
  </r>
  <r>
    <x v="2"/>
    <x v="2"/>
    <x v="22"/>
  </r>
  <r>
    <x v="2"/>
    <x v="2"/>
    <x v="15"/>
  </r>
  <r>
    <x v="2"/>
    <x v="2"/>
    <x v="20"/>
  </r>
  <r>
    <x v="2"/>
    <x v="2"/>
    <x v="6"/>
  </r>
  <r>
    <x v="2"/>
    <x v="2"/>
    <x v="6"/>
  </r>
  <r>
    <x v="2"/>
    <x v="2"/>
    <x v="6"/>
  </r>
  <r>
    <x v="2"/>
    <x v="2"/>
    <x v="6"/>
  </r>
  <r>
    <x v="2"/>
    <x v="2"/>
    <x v="15"/>
  </r>
  <r>
    <x v="2"/>
    <x v="2"/>
    <x v="15"/>
  </r>
  <r>
    <x v="2"/>
    <x v="2"/>
    <x v="15"/>
  </r>
  <r>
    <x v="2"/>
    <x v="2"/>
    <x v="15"/>
  </r>
  <r>
    <x v="2"/>
    <x v="2"/>
    <x v="15"/>
  </r>
  <r>
    <x v="2"/>
    <x v="2"/>
    <x v="15"/>
  </r>
  <r>
    <x v="2"/>
    <x v="2"/>
    <x v="6"/>
  </r>
  <r>
    <x v="3"/>
    <x v="3"/>
    <x v="15"/>
  </r>
  <r>
    <x v="2"/>
    <x v="2"/>
    <x v="6"/>
  </r>
  <r>
    <x v="2"/>
    <x v="2"/>
    <x v="4"/>
  </r>
  <r>
    <x v="2"/>
    <x v="2"/>
    <x v="13"/>
  </r>
  <r>
    <x v="2"/>
    <x v="2"/>
    <x v="6"/>
  </r>
  <r>
    <x v="2"/>
    <x v="2"/>
    <x v="13"/>
  </r>
  <r>
    <x v="2"/>
    <x v="2"/>
    <x v="13"/>
  </r>
  <r>
    <x v="2"/>
    <x v="2"/>
    <x v="15"/>
  </r>
  <r>
    <x v="2"/>
    <x v="2"/>
    <x v="15"/>
  </r>
  <r>
    <x v="2"/>
    <x v="2"/>
    <x v="15"/>
  </r>
  <r>
    <x v="2"/>
    <x v="2"/>
    <x v="10"/>
  </r>
  <r>
    <x v="2"/>
    <x v="2"/>
    <x v="4"/>
  </r>
  <r>
    <x v="2"/>
    <x v="2"/>
    <x v="3"/>
  </r>
  <r>
    <x v="2"/>
    <x v="2"/>
    <x v="6"/>
  </r>
  <r>
    <x v="3"/>
    <x v="3"/>
    <x v="11"/>
  </r>
  <r>
    <x v="2"/>
    <x v="2"/>
    <x v="15"/>
  </r>
  <r>
    <x v="2"/>
    <x v="2"/>
    <x v="4"/>
  </r>
  <r>
    <x v="2"/>
    <x v="2"/>
    <x v="4"/>
  </r>
  <r>
    <x v="2"/>
    <x v="2"/>
    <x v="11"/>
  </r>
  <r>
    <x v="2"/>
    <x v="2"/>
    <x v="1"/>
  </r>
  <r>
    <x v="2"/>
    <x v="2"/>
    <x v="13"/>
  </r>
  <r>
    <x v="2"/>
    <x v="2"/>
    <x v="15"/>
  </r>
  <r>
    <x v="2"/>
    <x v="2"/>
    <x v="15"/>
  </r>
  <r>
    <x v="2"/>
    <x v="2"/>
    <x v="19"/>
  </r>
  <r>
    <x v="7"/>
    <x v="7"/>
    <x v="8"/>
  </r>
  <r>
    <x v="2"/>
    <x v="2"/>
    <x v="5"/>
  </r>
  <r>
    <x v="2"/>
    <x v="2"/>
    <x v="3"/>
  </r>
  <r>
    <x v="2"/>
    <x v="2"/>
    <x v="9"/>
  </r>
  <r>
    <x v="2"/>
    <x v="2"/>
    <x v="9"/>
  </r>
  <r>
    <x v="2"/>
    <x v="2"/>
    <x v="22"/>
  </r>
  <r>
    <x v="2"/>
    <x v="2"/>
    <x v="8"/>
  </r>
  <r>
    <x v="2"/>
    <x v="2"/>
    <x v="8"/>
  </r>
  <r>
    <x v="2"/>
    <x v="2"/>
    <x v="16"/>
  </r>
  <r>
    <x v="2"/>
    <x v="2"/>
    <x v="15"/>
  </r>
  <r>
    <x v="2"/>
    <x v="2"/>
    <x v="9"/>
  </r>
  <r>
    <x v="2"/>
    <x v="2"/>
    <x v="15"/>
  </r>
  <r>
    <x v="2"/>
    <x v="2"/>
    <x v="6"/>
  </r>
  <r>
    <x v="2"/>
    <x v="2"/>
    <x v="9"/>
  </r>
  <r>
    <x v="2"/>
    <x v="2"/>
    <x v="22"/>
  </r>
  <r>
    <x v="1"/>
    <x v="1"/>
    <x v="6"/>
  </r>
  <r>
    <x v="2"/>
    <x v="2"/>
    <x v="15"/>
  </r>
  <r>
    <x v="2"/>
    <x v="2"/>
    <x v="13"/>
  </r>
  <r>
    <x v="2"/>
    <x v="2"/>
    <x v="21"/>
  </r>
  <r>
    <x v="2"/>
    <x v="2"/>
    <x v="8"/>
  </r>
  <r>
    <x v="2"/>
    <x v="2"/>
    <x v="10"/>
  </r>
  <r>
    <x v="2"/>
    <x v="2"/>
    <x v="4"/>
  </r>
  <r>
    <x v="2"/>
    <x v="2"/>
    <x v="4"/>
  </r>
  <r>
    <x v="2"/>
    <x v="2"/>
    <x v="9"/>
  </r>
  <r>
    <x v="2"/>
    <x v="2"/>
    <x v="15"/>
  </r>
  <r>
    <x v="2"/>
    <x v="2"/>
    <x v="17"/>
  </r>
  <r>
    <x v="2"/>
    <x v="2"/>
    <x v="21"/>
  </r>
  <r>
    <x v="2"/>
    <x v="2"/>
    <x v="10"/>
  </r>
  <r>
    <x v="2"/>
    <x v="2"/>
    <x v="9"/>
  </r>
  <r>
    <x v="7"/>
    <x v="7"/>
    <x v="20"/>
  </r>
  <r>
    <x v="2"/>
    <x v="2"/>
    <x v="14"/>
  </r>
  <r>
    <x v="2"/>
    <x v="2"/>
    <x v="9"/>
  </r>
  <r>
    <x v="2"/>
    <x v="2"/>
    <x v="10"/>
  </r>
  <r>
    <x v="2"/>
    <x v="2"/>
    <x v="10"/>
  </r>
  <r>
    <x v="2"/>
    <x v="2"/>
    <x v="11"/>
  </r>
  <r>
    <x v="11"/>
    <x v="11"/>
    <x v="0"/>
  </r>
  <r>
    <x v="2"/>
    <x v="2"/>
    <x v="8"/>
  </r>
  <r>
    <x v="6"/>
    <x v="6"/>
    <x v="1"/>
  </r>
  <r>
    <x v="0"/>
    <x v="0"/>
    <x v="0"/>
  </r>
  <r>
    <x v="1"/>
    <x v="1"/>
    <x v="22"/>
  </r>
  <r>
    <x v="1"/>
    <x v="1"/>
    <x v="13"/>
  </r>
  <r>
    <x v="1"/>
    <x v="1"/>
    <x v="0"/>
  </r>
  <r>
    <x v="1"/>
    <x v="1"/>
    <x v="6"/>
  </r>
  <r>
    <x v="0"/>
    <x v="0"/>
    <x v="27"/>
  </r>
  <r>
    <x v="1"/>
    <x v="1"/>
    <x v="20"/>
  </r>
  <r>
    <x v="1"/>
    <x v="1"/>
    <x v="0"/>
  </r>
  <r>
    <x v="1"/>
    <x v="1"/>
    <x v="16"/>
  </r>
  <r>
    <x v="1"/>
    <x v="1"/>
    <x v="19"/>
  </r>
  <r>
    <x v="1"/>
    <x v="1"/>
    <x v="9"/>
  </r>
  <r>
    <x v="5"/>
    <x v="5"/>
    <x v="10"/>
  </r>
  <r>
    <x v="5"/>
    <x v="5"/>
    <x v="4"/>
  </r>
  <r>
    <x v="7"/>
    <x v="7"/>
    <x v="1"/>
  </r>
  <r>
    <x v="7"/>
    <x v="7"/>
    <x v="0"/>
  </r>
  <r>
    <x v="7"/>
    <x v="7"/>
    <x v="11"/>
  </r>
  <r>
    <x v="7"/>
    <x v="7"/>
    <x v="0"/>
  </r>
  <r>
    <x v="7"/>
    <x v="7"/>
    <x v="0"/>
  </r>
  <r>
    <x v="7"/>
    <x v="7"/>
    <x v="20"/>
  </r>
  <r>
    <x v="7"/>
    <x v="7"/>
    <x v="0"/>
  </r>
  <r>
    <x v="7"/>
    <x v="7"/>
    <x v="0"/>
  </r>
  <r>
    <x v="7"/>
    <x v="7"/>
    <x v="10"/>
  </r>
  <r>
    <x v="3"/>
    <x v="3"/>
    <x v="0"/>
  </r>
  <r>
    <x v="3"/>
    <x v="3"/>
    <x v="8"/>
  </r>
  <r>
    <x v="3"/>
    <x v="3"/>
    <x v="1"/>
  </r>
  <r>
    <x v="3"/>
    <x v="3"/>
    <x v="10"/>
  </r>
  <r>
    <x v="3"/>
    <x v="3"/>
    <x v="0"/>
  </r>
  <r>
    <x v="3"/>
    <x v="3"/>
    <x v="15"/>
  </r>
  <r>
    <x v="0"/>
    <x v="0"/>
    <x v="1"/>
  </r>
  <r>
    <x v="0"/>
    <x v="0"/>
    <x v="8"/>
  </r>
  <r>
    <x v="0"/>
    <x v="0"/>
    <x v="9"/>
  </r>
  <r>
    <x v="0"/>
    <x v="0"/>
    <x v="13"/>
  </r>
  <r>
    <x v="0"/>
    <x v="0"/>
    <x v="6"/>
  </r>
  <r>
    <x v="0"/>
    <x v="0"/>
    <x v="22"/>
  </r>
  <r>
    <x v="0"/>
    <x v="0"/>
    <x v="8"/>
  </r>
  <r>
    <x v="0"/>
    <x v="0"/>
    <x v="6"/>
  </r>
  <r>
    <x v="0"/>
    <x v="0"/>
    <x v="3"/>
  </r>
  <r>
    <x v="0"/>
    <x v="0"/>
    <x v="13"/>
  </r>
  <r>
    <x v="6"/>
    <x v="6"/>
    <x v="8"/>
  </r>
  <r>
    <x v="4"/>
    <x v="4"/>
    <x v="0"/>
  </r>
  <r>
    <x v="4"/>
    <x v="4"/>
    <x v="0"/>
  </r>
  <r>
    <x v="12"/>
    <x v="12"/>
    <x v="5"/>
  </r>
  <r>
    <x v="4"/>
    <x v="4"/>
    <x v="6"/>
  </r>
</pivotCacheRecords>
</file>

<file path=xl/pivotCache/pivotCacheRecords5.xml><?xml version="1.0" encoding="utf-8"?>
<pivotCacheRecords xmlns="http://schemas.openxmlformats.org/spreadsheetml/2006/main" xmlns:r="http://schemas.openxmlformats.org/officeDocument/2006/relationships" count="42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9"/>
    <x v="0"/>
    <x v="3"/>
    <x v="0"/>
    <x v="0"/>
    <x v="0"/>
    <x v="2"/>
    <x v="0"/>
    <x v="9"/>
    <x v="9"/>
    <x v="0"/>
    <x v="13"/>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
    <x v="0"/>
    <x v="3"/>
    <x v="0"/>
    <x v="0"/>
    <x v="0"/>
    <x v="0"/>
    <x v="10"/>
  </r>
  <r>
    <x v="7"/>
    <x v="0"/>
    <x v="2"/>
    <x v="1"/>
    <x v="2"/>
    <x v="0"/>
    <x v="3"/>
    <x v="0"/>
    <x v="7"/>
    <x v="7"/>
    <x v="0"/>
    <x v="4"/>
    <x v="0"/>
    <x v="2"/>
    <x v="1"/>
    <x v="2"/>
    <x v="3"/>
    <x v="0"/>
    <x v="7"/>
  </r>
  <r>
    <x v="10"/>
    <x v="0"/>
    <x v="3"/>
    <x v="0"/>
    <x v="0"/>
    <x v="0"/>
    <x v="0"/>
    <x v="0"/>
    <x v="10"/>
    <x v="10"/>
    <x v="0"/>
    <x v="17"/>
    <x v="0"/>
    <x v="3"/>
    <x v="0"/>
    <x v="0"/>
    <x v="0"/>
    <x v="0"/>
    <x v="10"/>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2"/>
    <x v="0"/>
    <x v="1"/>
    <x v="0"/>
    <x v="1"/>
    <x v="0"/>
    <x v="1"/>
    <x v="0"/>
    <x v="2"/>
    <x v="2"/>
    <x v="0"/>
    <x v="1"/>
    <x v="1"/>
    <x v="1"/>
    <x v="0"/>
    <x v="1"/>
    <x v="1"/>
    <x v="0"/>
    <x v="2"/>
  </r>
  <r>
    <x v="9"/>
    <x v="0"/>
    <x v="3"/>
    <x v="0"/>
    <x v="0"/>
    <x v="0"/>
    <x v="2"/>
    <x v="0"/>
    <x v="9"/>
    <x v="9"/>
    <x v="0"/>
    <x v="13"/>
    <x v="0"/>
    <x v="3"/>
    <x v="0"/>
    <x v="0"/>
    <x v="2"/>
    <x v="0"/>
    <x v="9"/>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7"/>
    <x v="0"/>
    <x v="2"/>
    <x v="1"/>
    <x v="2"/>
    <x v="0"/>
    <x v="3"/>
    <x v="0"/>
    <x v="7"/>
    <x v="7"/>
    <x v="0"/>
    <x v="17"/>
    <x v="0"/>
    <x v="2"/>
    <x v="1"/>
    <x v="2"/>
    <x v="3"/>
    <x v="0"/>
    <x v="7"/>
  </r>
  <r>
    <x v="2"/>
    <x v="0"/>
    <x v="1"/>
    <x v="0"/>
    <x v="1"/>
    <x v="0"/>
    <x v="1"/>
    <x v="0"/>
    <x v="2"/>
    <x v="2"/>
    <x v="0"/>
    <x v="1"/>
    <x v="1"/>
    <x v="1"/>
    <x v="0"/>
    <x v="1"/>
    <x v="1"/>
    <x v="0"/>
    <x v="2"/>
  </r>
  <r>
    <x v="15"/>
    <x v="0"/>
    <x v="5"/>
    <x v="0"/>
    <x v="0"/>
    <x v="0"/>
    <x v="0"/>
    <x v="0"/>
    <x v="15"/>
    <x v="15"/>
    <x v="0"/>
    <x v="1"/>
    <x v="0"/>
    <x v="5"/>
    <x v="0"/>
    <x v="0"/>
    <x v="0"/>
    <x v="0"/>
    <x v="15"/>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9"/>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1"/>
    <x v="17"/>
    <x v="17"/>
    <x v="0"/>
    <x v="1"/>
    <x v="1"/>
    <x v="2"/>
    <x v="0"/>
    <x v="1"/>
    <x v="1"/>
    <x v="1"/>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6"/>
    <x v="0"/>
    <x v="5"/>
    <x v="0"/>
    <x v="0"/>
    <x v="0"/>
    <x v="3"/>
    <x v="0"/>
    <x v="16"/>
    <x v="16"/>
    <x v="0"/>
    <x v="25"/>
    <x v="0"/>
    <x v="5"/>
    <x v="0"/>
    <x v="0"/>
    <x v="3"/>
    <x v="0"/>
    <x v="16"/>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7"/>
    <x v="0"/>
    <x v="2"/>
    <x v="1"/>
    <x v="2"/>
    <x v="0"/>
    <x v="3"/>
    <x v="0"/>
    <x v="7"/>
    <x v="7"/>
    <x v="0"/>
    <x v="23"/>
    <x v="0"/>
    <x v="2"/>
    <x v="1"/>
    <x v="2"/>
    <x v="3"/>
    <x v="0"/>
    <x v="7"/>
  </r>
  <r>
    <x v="16"/>
    <x v="0"/>
    <x v="5"/>
    <x v="0"/>
    <x v="0"/>
    <x v="0"/>
    <x v="3"/>
    <x v="0"/>
    <x v="16"/>
    <x v="16"/>
    <x v="0"/>
    <x v="21"/>
    <x v="0"/>
    <x v="5"/>
    <x v="0"/>
    <x v="0"/>
    <x v="3"/>
    <x v="0"/>
    <x v="16"/>
  </r>
  <r>
    <x v="14"/>
    <x v="0"/>
    <x v="5"/>
    <x v="0"/>
    <x v="0"/>
    <x v="0"/>
    <x v="2"/>
    <x v="0"/>
    <x v="14"/>
    <x v="14"/>
    <x v="0"/>
    <x v="21"/>
    <x v="0"/>
    <x v="5"/>
    <x v="0"/>
    <x v="0"/>
    <x v="2"/>
    <x v="0"/>
    <x v="14"/>
  </r>
  <r>
    <x v="16"/>
    <x v="0"/>
    <x v="5"/>
    <x v="0"/>
    <x v="0"/>
    <x v="0"/>
    <x v="3"/>
    <x v="0"/>
    <x v="16"/>
    <x v="16"/>
    <x v="0"/>
    <x v="21"/>
    <x v="0"/>
    <x v="5"/>
    <x v="0"/>
    <x v="0"/>
    <x v="3"/>
    <x v="0"/>
    <x v="16"/>
  </r>
  <r>
    <x v="7"/>
    <x v="0"/>
    <x v="2"/>
    <x v="1"/>
    <x v="2"/>
    <x v="0"/>
    <x v="3"/>
    <x v="0"/>
    <x v="7"/>
    <x v="7"/>
    <x v="0"/>
    <x v="21"/>
    <x v="0"/>
    <x v="2"/>
    <x v="1"/>
    <x v="2"/>
    <x v="3"/>
    <x v="0"/>
    <x v="7"/>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9"/>
    <x v="0"/>
    <x v="5"/>
    <x v="0"/>
    <x v="0"/>
    <x v="0"/>
    <x v="3"/>
    <x v="1"/>
    <x v="19"/>
    <x v="19"/>
    <x v="0"/>
    <x v="1"/>
    <x v="0"/>
    <x v="5"/>
    <x v="0"/>
    <x v="0"/>
    <x v="3"/>
    <x v="1"/>
    <x v="19"/>
  </r>
</pivotCacheRecords>
</file>

<file path=xl/pivotCache/pivotCacheRecords6.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0"/>
    <x v="0"/>
    <x v="11"/>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2"/>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2"/>
    <x v="0"/>
    <x v="0"/>
    <x v="3"/>
    <x v="0"/>
    <x v="9"/>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10"/>
    <x v="5"/>
  </r>
  <r>
    <x v="0"/>
    <x v="3"/>
    <x v="0"/>
    <x v="0"/>
    <x v="0"/>
    <x v="0"/>
    <x v="11"/>
    <x v="2"/>
  </r>
  <r>
    <x v="0"/>
    <x v="3"/>
    <x v="0"/>
    <x v="0"/>
    <x v="0"/>
    <x v="0"/>
    <x v="11"/>
    <x v="0"/>
  </r>
  <r>
    <x v="0"/>
    <x v="3"/>
    <x v="0"/>
    <x v="0"/>
    <x v="0"/>
    <x v="0"/>
    <x v="11"/>
    <x v="0"/>
  </r>
  <r>
    <x v="0"/>
    <x v="3"/>
    <x v="0"/>
    <x v="0"/>
    <x v="0"/>
    <x v="0"/>
    <x v="11"/>
    <x v="0"/>
  </r>
  <r>
    <x v="0"/>
    <x v="3"/>
    <x v="0"/>
    <x v="0"/>
    <x v="2"/>
    <x v="0"/>
    <x v="10"/>
    <x v="5"/>
  </r>
  <r>
    <x v="0"/>
    <x v="3"/>
    <x v="0"/>
    <x v="0"/>
    <x v="2"/>
    <x v="0"/>
    <x v="10"/>
    <x v="5"/>
  </r>
  <r>
    <x v="0"/>
    <x v="3"/>
    <x v="0"/>
    <x v="0"/>
    <x v="2"/>
    <x v="0"/>
    <x v="10"/>
    <x v="5"/>
  </r>
  <r>
    <x v="0"/>
    <x v="3"/>
    <x v="0"/>
    <x v="0"/>
    <x v="2"/>
    <x v="0"/>
    <x v="10"/>
    <x v="5"/>
  </r>
  <r>
    <x v="0"/>
    <x v="3"/>
    <x v="0"/>
    <x v="0"/>
    <x v="2"/>
    <x v="0"/>
    <x v="10"/>
    <x v="5"/>
  </r>
  <r>
    <x v="0"/>
    <x v="2"/>
    <x v="0"/>
    <x v="0"/>
    <x v="2"/>
    <x v="0"/>
    <x v="13"/>
    <x v="5"/>
  </r>
  <r>
    <x v="0"/>
    <x v="3"/>
    <x v="0"/>
    <x v="0"/>
    <x v="0"/>
    <x v="0"/>
    <x v="11"/>
    <x v="1"/>
  </r>
  <r>
    <x v="0"/>
    <x v="3"/>
    <x v="0"/>
    <x v="0"/>
    <x v="0"/>
    <x v="0"/>
    <x v="11"/>
    <x v="3"/>
  </r>
  <r>
    <x v="0"/>
    <x v="3"/>
    <x v="0"/>
    <x v="0"/>
    <x v="0"/>
    <x v="0"/>
    <x v="11"/>
    <x v="1"/>
  </r>
  <r>
    <x v="0"/>
    <x v="3"/>
    <x v="0"/>
    <x v="0"/>
    <x v="2"/>
    <x v="0"/>
    <x v="10"/>
    <x v="5"/>
  </r>
  <r>
    <x v="0"/>
    <x v="3"/>
    <x v="0"/>
    <x v="0"/>
    <x v="0"/>
    <x v="0"/>
    <x v="11"/>
    <x v="0"/>
  </r>
  <r>
    <x v="0"/>
    <x v="3"/>
    <x v="0"/>
    <x v="0"/>
    <x v="2"/>
    <x v="0"/>
    <x v="10"/>
    <x v="5"/>
  </r>
  <r>
    <x v="0"/>
    <x v="3"/>
    <x v="0"/>
    <x v="0"/>
    <x v="0"/>
    <x v="0"/>
    <x v="11"/>
    <x v="4"/>
  </r>
  <r>
    <x v="0"/>
    <x v="3"/>
    <x v="0"/>
    <x v="0"/>
    <x v="3"/>
    <x v="0"/>
    <x v="14"/>
    <x v="5"/>
  </r>
  <r>
    <x v="0"/>
    <x v="3"/>
    <x v="0"/>
    <x v="0"/>
    <x v="0"/>
    <x v="0"/>
    <x v="11"/>
    <x v="0"/>
  </r>
  <r>
    <x v="0"/>
    <x v="3"/>
    <x v="0"/>
    <x v="0"/>
    <x v="2"/>
    <x v="0"/>
    <x v="10"/>
    <x v="5"/>
  </r>
  <r>
    <x v="0"/>
    <x v="3"/>
    <x v="0"/>
    <x v="0"/>
    <x v="0"/>
    <x v="0"/>
    <x v="11"/>
    <x v="0"/>
  </r>
  <r>
    <x v="0"/>
    <x v="3"/>
    <x v="0"/>
    <x v="0"/>
    <x v="2"/>
    <x v="0"/>
    <x v="10"/>
    <x v="5"/>
  </r>
  <r>
    <x v="0"/>
    <x v="3"/>
    <x v="0"/>
    <x v="0"/>
    <x v="2"/>
    <x v="0"/>
    <x v="10"/>
    <x v="5"/>
  </r>
  <r>
    <x v="0"/>
    <x v="3"/>
    <x v="0"/>
    <x v="0"/>
    <x v="2"/>
    <x v="0"/>
    <x v="10"/>
    <x v="5"/>
  </r>
  <r>
    <x v="0"/>
    <x v="3"/>
    <x v="0"/>
    <x v="0"/>
    <x v="0"/>
    <x v="0"/>
    <x v="11"/>
    <x v="4"/>
  </r>
  <r>
    <x v="0"/>
    <x v="3"/>
    <x v="0"/>
    <x v="0"/>
    <x v="0"/>
    <x v="0"/>
    <x v="11"/>
    <x v="0"/>
  </r>
  <r>
    <x v="0"/>
    <x v="3"/>
    <x v="0"/>
    <x v="0"/>
    <x v="2"/>
    <x v="0"/>
    <x v="10"/>
    <x v="5"/>
  </r>
  <r>
    <x v="0"/>
    <x v="3"/>
    <x v="0"/>
    <x v="0"/>
    <x v="2"/>
    <x v="0"/>
    <x v="10"/>
    <x v="5"/>
  </r>
  <r>
    <x v="0"/>
    <x v="2"/>
    <x v="0"/>
    <x v="0"/>
    <x v="2"/>
    <x v="0"/>
    <x v="13"/>
    <x v="5"/>
  </r>
  <r>
    <x v="0"/>
    <x v="3"/>
    <x v="0"/>
    <x v="0"/>
    <x v="0"/>
    <x v="0"/>
    <x v="11"/>
    <x v="0"/>
  </r>
  <r>
    <x v="0"/>
    <x v="3"/>
    <x v="0"/>
    <x v="0"/>
    <x v="2"/>
    <x v="0"/>
    <x v="10"/>
    <x v="5"/>
  </r>
  <r>
    <x v="0"/>
    <x v="3"/>
    <x v="0"/>
    <x v="0"/>
    <x v="0"/>
    <x v="0"/>
    <x v="11"/>
    <x v="1"/>
  </r>
  <r>
    <x v="0"/>
    <x v="3"/>
    <x v="0"/>
    <x v="0"/>
    <x v="0"/>
    <x v="0"/>
    <x v="11"/>
    <x v="1"/>
  </r>
  <r>
    <x v="0"/>
    <x v="2"/>
    <x v="0"/>
    <x v="0"/>
    <x v="2"/>
    <x v="0"/>
    <x v="13"/>
    <x v="5"/>
  </r>
  <r>
    <x v="0"/>
    <x v="3"/>
    <x v="0"/>
    <x v="0"/>
    <x v="2"/>
    <x v="0"/>
    <x v="10"/>
    <x v="5"/>
  </r>
  <r>
    <x v="0"/>
    <x v="3"/>
    <x v="0"/>
    <x v="0"/>
    <x v="2"/>
    <x v="0"/>
    <x v="10"/>
    <x v="5"/>
  </r>
  <r>
    <x v="0"/>
    <x v="2"/>
    <x v="0"/>
    <x v="0"/>
    <x v="2"/>
    <x v="0"/>
    <x v="13"/>
    <x v="5"/>
  </r>
  <r>
    <x v="0"/>
    <x v="2"/>
    <x v="0"/>
    <x v="0"/>
    <x v="2"/>
    <x v="0"/>
    <x v="13"/>
    <x v="5"/>
  </r>
  <r>
    <x v="0"/>
    <x v="3"/>
    <x v="0"/>
    <x v="0"/>
    <x v="2"/>
    <x v="0"/>
    <x v="10"/>
    <x v="5"/>
  </r>
  <r>
    <x v="0"/>
    <x v="3"/>
    <x v="0"/>
    <x v="0"/>
    <x v="2"/>
    <x v="0"/>
    <x v="10"/>
    <x v="5"/>
  </r>
  <r>
    <x v="0"/>
    <x v="3"/>
    <x v="0"/>
    <x v="0"/>
    <x v="0"/>
    <x v="0"/>
    <x v="11"/>
    <x v="1"/>
  </r>
  <r>
    <x v="0"/>
    <x v="2"/>
    <x v="0"/>
    <x v="0"/>
    <x v="3"/>
    <x v="0"/>
    <x v="9"/>
    <x v="3"/>
  </r>
  <r>
    <x v="0"/>
    <x v="3"/>
    <x v="0"/>
    <x v="0"/>
    <x v="0"/>
    <x v="0"/>
    <x v="11"/>
    <x v="5"/>
  </r>
  <r>
    <x v="0"/>
    <x v="3"/>
    <x v="0"/>
    <x v="0"/>
    <x v="0"/>
    <x v="0"/>
    <x v="11"/>
    <x v="0"/>
  </r>
  <r>
    <x v="0"/>
    <x v="3"/>
    <x v="0"/>
    <x v="0"/>
    <x v="0"/>
    <x v="0"/>
    <x v="11"/>
    <x v="0"/>
  </r>
  <r>
    <x v="0"/>
    <x v="3"/>
    <x v="0"/>
    <x v="0"/>
    <x v="0"/>
    <x v="0"/>
    <x v="11"/>
    <x v="0"/>
  </r>
  <r>
    <x v="0"/>
    <x v="3"/>
    <x v="0"/>
    <x v="0"/>
    <x v="2"/>
    <x v="0"/>
    <x v="10"/>
    <x v="5"/>
  </r>
  <r>
    <x v="0"/>
    <x v="3"/>
    <x v="0"/>
    <x v="0"/>
    <x v="0"/>
    <x v="0"/>
    <x v="11"/>
    <x v="1"/>
  </r>
  <r>
    <x v="0"/>
    <x v="2"/>
    <x v="0"/>
    <x v="0"/>
    <x v="2"/>
    <x v="0"/>
    <x v="13"/>
    <x v="5"/>
  </r>
  <r>
    <x v="0"/>
    <x v="3"/>
    <x v="0"/>
    <x v="0"/>
    <x v="2"/>
    <x v="0"/>
    <x v="10"/>
    <x v="5"/>
  </r>
  <r>
    <x v="0"/>
    <x v="3"/>
    <x v="0"/>
    <x v="0"/>
    <x v="2"/>
    <x v="0"/>
    <x v="10"/>
    <x v="5"/>
  </r>
  <r>
    <x v="0"/>
    <x v="3"/>
    <x v="0"/>
    <x v="0"/>
    <x v="2"/>
    <x v="0"/>
    <x v="10"/>
    <x v="5"/>
  </r>
  <r>
    <x v="0"/>
    <x v="3"/>
    <x v="0"/>
    <x v="0"/>
    <x v="1"/>
    <x v="0"/>
    <x v="15"/>
    <x v="1"/>
  </r>
  <r>
    <x v="0"/>
    <x v="3"/>
    <x v="0"/>
    <x v="0"/>
    <x v="0"/>
    <x v="0"/>
    <x v="11"/>
    <x v="5"/>
  </r>
  <r>
    <x v="0"/>
    <x v="3"/>
    <x v="0"/>
    <x v="0"/>
    <x v="2"/>
    <x v="0"/>
    <x v="10"/>
    <x v="5"/>
  </r>
  <r>
    <x v="0"/>
    <x v="3"/>
    <x v="0"/>
    <x v="0"/>
    <x v="2"/>
    <x v="0"/>
    <x v="10"/>
    <x v="5"/>
  </r>
  <r>
    <x v="0"/>
    <x v="2"/>
    <x v="0"/>
    <x v="0"/>
    <x v="0"/>
    <x v="0"/>
    <x v="16"/>
    <x v="0"/>
  </r>
  <r>
    <x v="0"/>
    <x v="3"/>
    <x v="0"/>
    <x v="0"/>
    <x v="2"/>
    <x v="0"/>
    <x v="10"/>
    <x v="5"/>
  </r>
  <r>
    <x v="0"/>
    <x v="3"/>
    <x v="0"/>
    <x v="0"/>
    <x v="0"/>
    <x v="0"/>
    <x v="11"/>
    <x v="4"/>
  </r>
  <r>
    <x v="0"/>
    <x v="3"/>
    <x v="0"/>
    <x v="0"/>
    <x v="2"/>
    <x v="0"/>
    <x v="10"/>
    <x v="5"/>
  </r>
  <r>
    <x v="0"/>
    <x v="3"/>
    <x v="0"/>
    <x v="0"/>
    <x v="2"/>
    <x v="0"/>
    <x v="10"/>
    <x v="5"/>
  </r>
  <r>
    <x v="0"/>
    <x v="3"/>
    <x v="0"/>
    <x v="0"/>
    <x v="2"/>
    <x v="0"/>
    <x v="10"/>
    <x v="5"/>
  </r>
  <r>
    <x v="0"/>
    <x v="3"/>
    <x v="0"/>
    <x v="0"/>
    <x v="2"/>
    <x v="0"/>
    <x v="10"/>
    <x v="5"/>
  </r>
  <r>
    <x v="0"/>
    <x v="3"/>
    <x v="0"/>
    <x v="0"/>
    <x v="2"/>
    <x v="0"/>
    <x v="10"/>
    <x v="5"/>
  </r>
  <r>
    <x v="0"/>
    <x v="3"/>
    <x v="0"/>
    <x v="0"/>
    <x v="0"/>
    <x v="0"/>
    <x v="11"/>
    <x v="5"/>
  </r>
  <r>
    <x v="1"/>
    <x v="1"/>
    <x v="0"/>
    <x v="1"/>
    <x v="1"/>
    <x v="0"/>
    <x v="2"/>
    <x v="0"/>
  </r>
  <r>
    <x v="0"/>
    <x v="2"/>
    <x v="0"/>
    <x v="0"/>
    <x v="0"/>
    <x v="0"/>
    <x v="16"/>
    <x v="0"/>
  </r>
  <r>
    <x v="0"/>
    <x v="3"/>
    <x v="0"/>
    <x v="0"/>
    <x v="0"/>
    <x v="0"/>
    <x v="11"/>
    <x v="0"/>
  </r>
  <r>
    <x v="0"/>
    <x v="3"/>
    <x v="0"/>
    <x v="0"/>
    <x v="0"/>
    <x v="0"/>
    <x v="11"/>
    <x v="0"/>
  </r>
  <r>
    <x v="0"/>
    <x v="3"/>
    <x v="0"/>
    <x v="0"/>
    <x v="2"/>
    <x v="0"/>
    <x v="10"/>
    <x v="5"/>
  </r>
  <r>
    <x v="0"/>
    <x v="3"/>
    <x v="0"/>
    <x v="0"/>
    <x v="0"/>
    <x v="0"/>
    <x v="11"/>
    <x v="1"/>
  </r>
  <r>
    <x v="0"/>
    <x v="3"/>
    <x v="0"/>
    <x v="0"/>
    <x v="0"/>
    <x v="0"/>
    <x v="11"/>
    <x v="1"/>
  </r>
  <r>
    <x v="1"/>
    <x v="1"/>
    <x v="0"/>
    <x v="1"/>
    <x v="1"/>
    <x v="0"/>
    <x v="2"/>
    <x v="1"/>
  </r>
  <r>
    <x v="0"/>
    <x v="3"/>
    <x v="0"/>
    <x v="0"/>
    <x v="0"/>
    <x v="0"/>
    <x v="11"/>
    <x v="1"/>
  </r>
  <r>
    <x v="0"/>
    <x v="3"/>
    <x v="0"/>
    <x v="0"/>
    <x v="2"/>
    <x v="0"/>
    <x v="10"/>
    <x v="5"/>
  </r>
  <r>
    <x v="0"/>
    <x v="3"/>
    <x v="0"/>
    <x v="0"/>
    <x v="2"/>
    <x v="0"/>
    <x v="10"/>
    <x v="5"/>
  </r>
  <r>
    <x v="0"/>
    <x v="3"/>
    <x v="0"/>
    <x v="0"/>
    <x v="0"/>
    <x v="0"/>
    <x v="11"/>
    <x v="5"/>
  </r>
  <r>
    <x v="0"/>
    <x v="3"/>
    <x v="0"/>
    <x v="0"/>
    <x v="2"/>
    <x v="0"/>
    <x v="10"/>
    <x v="5"/>
  </r>
  <r>
    <x v="1"/>
    <x v="1"/>
    <x v="0"/>
    <x v="1"/>
    <x v="1"/>
    <x v="0"/>
    <x v="2"/>
    <x v="1"/>
  </r>
  <r>
    <x v="0"/>
    <x v="3"/>
    <x v="0"/>
    <x v="0"/>
    <x v="2"/>
    <x v="0"/>
    <x v="10"/>
    <x v="5"/>
  </r>
  <r>
    <x v="0"/>
    <x v="3"/>
    <x v="0"/>
    <x v="0"/>
    <x v="2"/>
    <x v="0"/>
    <x v="10"/>
    <x v="5"/>
  </r>
  <r>
    <x v="0"/>
    <x v="3"/>
    <x v="0"/>
    <x v="0"/>
    <x v="2"/>
    <x v="0"/>
    <x v="10"/>
    <x v="5"/>
  </r>
  <r>
    <x v="0"/>
    <x v="3"/>
    <x v="0"/>
    <x v="0"/>
    <x v="3"/>
    <x v="0"/>
    <x v="14"/>
    <x v="5"/>
  </r>
  <r>
    <x v="0"/>
    <x v="2"/>
    <x v="0"/>
    <x v="0"/>
    <x v="2"/>
    <x v="0"/>
    <x v="13"/>
    <x v="5"/>
  </r>
  <r>
    <x v="1"/>
    <x v="1"/>
    <x v="0"/>
    <x v="1"/>
    <x v="1"/>
    <x v="0"/>
    <x v="2"/>
    <x v="1"/>
  </r>
  <r>
    <x v="0"/>
    <x v="3"/>
    <x v="0"/>
    <x v="0"/>
    <x v="2"/>
    <x v="0"/>
    <x v="10"/>
    <x v="5"/>
  </r>
  <r>
    <x v="0"/>
    <x v="3"/>
    <x v="0"/>
    <x v="0"/>
    <x v="2"/>
    <x v="0"/>
    <x v="10"/>
    <x v="5"/>
  </r>
  <r>
    <x v="0"/>
    <x v="2"/>
    <x v="0"/>
    <x v="0"/>
    <x v="0"/>
    <x v="0"/>
    <x v="16"/>
    <x v="0"/>
  </r>
  <r>
    <x v="0"/>
    <x v="3"/>
    <x v="0"/>
    <x v="0"/>
    <x v="1"/>
    <x v="0"/>
    <x v="15"/>
    <x v="0"/>
  </r>
  <r>
    <x v="0"/>
    <x v="3"/>
    <x v="0"/>
    <x v="0"/>
    <x v="0"/>
    <x v="0"/>
    <x v="11"/>
    <x v="5"/>
  </r>
  <r>
    <x v="0"/>
    <x v="2"/>
    <x v="0"/>
    <x v="0"/>
    <x v="2"/>
    <x v="0"/>
    <x v="13"/>
    <x v="5"/>
  </r>
  <r>
    <x v="0"/>
    <x v="2"/>
    <x v="0"/>
    <x v="0"/>
    <x v="2"/>
    <x v="0"/>
    <x v="13"/>
    <x v="5"/>
  </r>
  <r>
    <x v="0"/>
    <x v="3"/>
    <x v="0"/>
    <x v="0"/>
    <x v="2"/>
    <x v="0"/>
    <x v="10"/>
    <x v="5"/>
  </r>
  <r>
    <x v="0"/>
    <x v="3"/>
    <x v="0"/>
    <x v="0"/>
    <x v="0"/>
    <x v="0"/>
    <x v="11"/>
    <x v="0"/>
  </r>
  <r>
    <x v="0"/>
    <x v="0"/>
    <x v="0"/>
    <x v="0"/>
    <x v="2"/>
    <x v="0"/>
    <x v="3"/>
    <x v="0"/>
  </r>
  <r>
    <x v="0"/>
    <x v="3"/>
    <x v="0"/>
    <x v="0"/>
    <x v="2"/>
    <x v="0"/>
    <x v="10"/>
    <x v="5"/>
  </r>
  <r>
    <x v="0"/>
    <x v="3"/>
    <x v="0"/>
    <x v="0"/>
    <x v="3"/>
    <x v="0"/>
    <x v="14"/>
    <x v="5"/>
  </r>
  <r>
    <x v="0"/>
    <x v="3"/>
    <x v="0"/>
    <x v="0"/>
    <x v="2"/>
    <x v="0"/>
    <x v="10"/>
    <x v="5"/>
  </r>
  <r>
    <x v="1"/>
    <x v="1"/>
    <x v="0"/>
    <x v="1"/>
    <x v="1"/>
    <x v="0"/>
    <x v="2"/>
    <x v="1"/>
  </r>
  <r>
    <x v="0"/>
    <x v="3"/>
    <x v="0"/>
    <x v="0"/>
    <x v="2"/>
    <x v="0"/>
    <x v="10"/>
    <x v="5"/>
  </r>
  <r>
    <x v="0"/>
    <x v="2"/>
    <x v="0"/>
    <x v="0"/>
    <x v="2"/>
    <x v="0"/>
    <x v="13"/>
    <x v="5"/>
  </r>
  <r>
    <x v="0"/>
    <x v="5"/>
    <x v="0"/>
    <x v="0"/>
    <x v="2"/>
    <x v="0"/>
    <x v="17"/>
    <x v="5"/>
  </r>
  <r>
    <x v="0"/>
    <x v="3"/>
    <x v="0"/>
    <x v="0"/>
    <x v="2"/>
    <x v="0"/>
    <x v="10"/>
    <x v="5"/>
  </r>
  <r>
    <x v="0"/>
    <x v="3"/>
    <x v="0"/>
    <x v="0"/>
    <x v="2"/>
    <x v="0"/>
    <x v="10"/>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0"/>
    <x v="0"/>
    <x v="18"/>
    <x v="5"/>
  </r>
  <r>
    <x v="0"/>
    <x v="5"/>
    <x v="0"/>
    <x v="0"/>
    <x v="2"/>
    <x v="0"/>
    <x v="17"/>
    <x v="5"/>
  </r>
  <r>
    <x v="0"/>
    <x v="5"/>
    <x v="0"/>
    <x v="0"/>
    <x v="2"/>
    <x v="0"/>
    <x v="17"/>
    <x v="5"/>
  </r>
  <r>
    <x v="0"/>
    <x v="5"/>
    <x v="0"/>
    <x v="0"/>
    <x v="2"/>
    <x v="0"/>
    <x v="17"/>
    <x v="5"/>
  </r>
  <r>
    <x v="0"/>
    <x v="5"/>
    <x v="0"/>
    <x v="0"/>
    <x v="2"/>
    <x v="0"/>
    <x v="17"/>
    <x v="5"/>
  </r>
  <r>
    <x v="0"/>
    <x v="5"/>
    <x v="0"/>
    <x v="0"/>
    <x v="3"/>
    <x v="0"/>
    <x v="19"/>
    <x v="5"/>
  </r>
  <r>
    <x v="0"/>
    <x v="5"/>
    <x v="0"/>
    <x v="0"/>
    <x v="2"/>
    <x v="0"/>
    <x v="17"/>
    <x v="5"/>
  </r>
  <r>
    <x v="0"/>
    <x v="5"/>
    <x v="0"/>
    <x v="0"/>
    <x v="3"/>
    <x v="0"/>
    <x v="19"/>
    <x v="5"/>
  </r>
  <r>
    <x v="1"/>
    <x v="1"/>
    <x v="0"/>
    <x v="1"/>
    <x v="1"/>
    <x v="0"/>
    <x v="2"/>
    <x v="1"/>
  </r>
  <r>
    <x v="0"/>
    <x v="5"/>
    <x v="0"/>
    <x v="0"/>
    <x v="0"/>
    <x v="0"/>
    <x v="18"/>
    <x v="1"/>
  </r>
  <r>
    <x v="0"/>
    <x v="5"/>
    <x v="0"/>
    <x v="0"/>
    <x v="2"/>
    <x v="0"/>
    <x v="17"/>
    <x v="5"/>
  </r>
  <r>
    <x v="0"/>
    <x v="5"/>
    <x v="0"/>
    <x v="0"/>
    <x v="2"/>
    <x v="0"/>
    <x v="17"/>
    <x v="1"/>
  </r>
  <r>
    <x v="0"/>
    <x v="5"/>
    <x v="0"/>
    <x v="0"/>
    <x v="0"/>
    <x v="0"/>
    <x v="18"/>
    <x v="1"/>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3"/>
    <x v="0"/>
    <x v="19"/>
    <x v="5"/>
  </r>
  <r>
    <x v="0"/>
    <x v="2"/>
    <x v="0"/>
    <x v="0"/>
    <x v="3"/>
    <x v="0"/>
    <x v="9"/>
    <x v="5"/>
  </r>
  <r>
    <x v="0"/>
    <x v="5"/>
    <x v="0"/>
    <x v="0"/>
    <x v="2"/>
    <x v="0"/>
    <x v="17"/>
    <x v="5"/>
  </r>
  <r>
    <x v="0"/>
    <x v="5"/>
    <x v="0"/>
    <x v="0"/>
    <x v="0"/>
    <x v="0"/>
    <x v="18"/>
    <x v="1"/>
  </r>
  <r>
    <x v="0"/>
    <x v="5"/>
    <x v="0"/>
    <x v="0"/>
    <x v="0"/>
    <x v="0"/>
    <x v="18"/>
    <x v="1"/>
  </r>
  <r>
    <x v="0"/>
    <x v="5"/>
    <x v="0"/>
    <x v="0"/>
    <x v="0"/>
    <x v="0"/>
    <x v="18"/>
    <x v="2"/>
  </r>
  <r>
    <x v="0"/>
    <x v="5"/>
    <x v="0"/>
    <x v="0"/>
    <x v="2"/>
    <x v="0"/>
    <x v="17"/>
    <x v="5"/>
  </r>
  <r>
    <x v="0"/>
    <x v="5"/>
    <x v="0"/>
    <x v="0"/>
    <x v="2"/>
    <x v="0"/>
    <x v="17"/>
    <x v="5"/>
  </r>
  <r>
    <x v="0"/>
    <x v="5"/>
    <x v="0"/>
    <x v="0"/>
    <x v="2"/>
    <x v="0"/>
    <x v="17"/>
    <x v="5"/>
  </r>
  <r>
    <x v="0"/>
    <x v="5"/>
    <x v="0"/>
    <x v="0"/>
    <x v="0"/>
    <x v="0"/>
    <x v="18"/>
    <x v="5"/>
  </r>
  <r>
    <x v="0"/>
    <x v="5"/>
    <x v="0"/>
    <x v="0"/>
    <x v="0"/>
    <x v="0"/>
    <x v="18"/>
    <x v="1"/>
  </r>
  <r>
    <x v="0"/>
    <x v="5"/>
    <x v="0"/>
    <x v="0"/>
    <x v="0"/>
    <x v="0"/>
    <x v="18"/>
    <x v="1"/>
  </r>
  <r>
    <x v="0"/>
    <x v="5"/>
    <x v="0"/>
    <x v="0"/>
    <x v="2"/>
    <x v="0"/>
    <x v="17"/>
    <x v="5"/>
  </r>
  <r>
    <x v="0"/>
    <x v="2"/>
    <x v="1"/>
    <x v="2"/>
    <x v="3"/>
    <x v="1"/>
    <x v="7"/>
    <x v="5"/>
  </r>
  <r>
    <x v="1"/>
    <x v="2"/>
    <x v="1"/>
    <x v="2"/>
    <x v="1"/>
    <x v="1"/>
    <x v="20"/>
    <x v="1"/>
  </r>
  <r>
    <x v="0"/>
    <x v="5"/>
    <x v="0"/>
    <x v="0"/>
    <x v="2"/>
    <x v="0"/>
    <x v="17"/>
    <x v="5"/>
  </r>
  <r>
    <x v="1"/>
    <x v="1"/>
    <x v="0"/>
    <x v="1"/>
    <x v="1"/>
    <x v="0"/>
    <x v="2"/>
    <x v="0"/>
  </r>
  <r>
    <x v="0"/>
    <x v="5"/>
    <x v="0"/>
    <x v="0"/>
    <x v="0"/>
    <x v="0"/>
    <x v="18"/>
    <x v="0"/>
  </r>
  <r>
    <x v="0"/>
    <x v="5"/>
    <x v="0"/>
    <x v="0"/>
    <x v="3"/>
    <x v="0"/>
    <x v="19"/>
    <x v="5"/>
  </r>
  <r>
    <x v="0"/>
    <x v="5"/>
    <x v="0"/>
    <x v="0"/>
    <x v="2"/>
    <x v="0"/>
    <x v="17"/>
    <x v="5"/>
  </r>
  <r>
    <x v="0"/>
    <x v="5"/>
    <x v="0"/>
    <x v="0"/>
    <x v="2"/>
    <x v="0"/>
    <x v="17"/>
    <x v="5"/>
  </r>
  <r>
    <x v="0"/>
    <x v="5"/>
    <x v="0"/>
    <x v="0"/>
    <x v="2"/>
    <x v="0"/>
    <x v="17"/>
    <x v="5"/>
  </r>
  <r>
    <x v="0"/>
    <x v="2"/>
    <x v="0"/>
    <x v="0"/>
    <x v="2"/>
    <x v="0"/>
    <x v="13"/>
    <x v="5"/>
  </r>
  <r>
    <x v="0"/>
    <x v="5"/>
    <x v="0"/>
    <x v="0"/>
    <x v="3"/>
    <x v="0"/>
    <x v="19"/>
    <x v="5"/>
  </r>
  <r>
    <x v="0"/>
    <x v="5"/>
    <x v="0"/>
    <x v="0"/>
    <x v="2"/>
    <x v="0"/>
    <x v="17"/>
    <x v="5"/>
  </r>
  <r>
    <x v="0"/>
    <x v="5"/>
    <x v="0"/>
    <x v="0"/>
    <x v="3"/>
    <x v="0"/>
    <x v="19"/>
    <x v="5"/>
  </r>
  <r>
    <x v="0"/>
    <x v="5"/>
    <x v="0"/>
    <x v="0"/>
    <x v="2"/>
    <x v="0"/>
    <x v="17"/>
    <x v="5"/>
  </r>
  <r>
    <x v="0"/>
    <x v="5"/>
    <x v="0"/>
    <x v="0"/>
    <x v="3"/>
    <x v="0"/>
    <x v="19"/>
    <x v="0"/>
  </r>
  <r>
    <x v="0"/>
    <x v="5"/>
    <x v="0"/>
    <x v="0"/>
    <x v="3"/>
    <x v="0"/>
    <x v="19"/>
    <x v="0"/>
  </r>
  <r>
    <x v="0"/>
    <x v="5"/>
    <x v="0"/>
    <x v="0"/>
    <x v="3"/>
    <x v="0"/>
    <x v="19"/>
    <x v="0"/>
  </r>
  <r>
    <x v="0"/>
    <x v="5"/>
    <x v="0"/>
    <x v="0"/>
    <x v="3"/>
    <x v="0"/>
    <x v="19"/>
    <x v="0"/>
  </r>
  <r>
    <x v="0"/>
    <x v="5"/>
    <x v="0"/>
    <x v="0"/>
    <x v="3"/>
    <x v="0"/>
    <x v="19"/>
    <x v="0"/>
  </r>
</pivotCacheRecords>
</file>

<file path=xl/pivotCache/pivotCacheRecords7.xml><?xml version="1.0" encoding="utf-8"?>
<pivotCacheRecords xmlns="http://schemas.openxmlformats.org/spreadsheetml/2006/main" xmlns:r="http://schemas.openxmlformats.org/officeDocument/2006/relationships" count="42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0"/>
    <x v="0"/>
    <x v="10"/>
    <x v="1"/>
  </r>
  <r>
    <x v="0"/>
    <x v="2"/>
    <x v="1"/>
    <x v="2"/>
    <x v="3"/>
    <x v="0"/>
    <x v="7"/>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1"/>
    <x v="1"/>
    <x v="0"/>
    <x v="1"/>
    <x v="1"/>
    <x v="0"/>
    <x v="2"/>
    <x v="1"/>
  </r>
  <r>
    <x v="0"/>
    <x v="3"/>
    <x v="0"/>
    <x v="0"/>
    <x v="2"/>
    <x v="0"/>
    <x v="9"/>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2"/>
    <x v="1"/>
    <x v="2"/>
    <x v="3"/>
    <x v="0"/>
    <x v="7"/>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2"/>
    <x v="1"/>
    <x v="2"/>
    <x v="3"/>
    <x v="0"/>
    <x v="7"/>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2"/>
    <x v="1"/>
    <x v="2"/>
    <x v="3"/>
    <x v="0"/>
    <x v="7"/>
    <x v="5"/>
  </r>
  <r>
    <x v="0"/>
    <x v="5"/>
    <x v="0"/>
    <x v="0"/>
    <x v="3"/>
    <x v="0"/>
    <x v="16"/>
    <x v="5"/>
  </r>
  <r>
    <x v="0"/>
    <x v="5"/>
    <x v="0"/>
    <x v="0"/>
    <x v="2"/>
    <x v="0"/>
    <x v="14"/>
    <x v="5"/>
  </r>
  <r>
    <x v="0"/>
    <x v="5"/>
    <x v="0"/>
    <x v="0"/>
    <x v="3"/>
    <x v="0"/>
    <x v="16"/>
    <x v="5"/>
  </r>
  <r>
    <x v="0"/>
    <x v="2"/>
    <x v="1"/>
    <x v="2"/>
    <x v="3"/>
    <x v="0"/>
    <x v="7"/>
    <x v="5"/>
  </r>
  <r>
    <x v="0"/>
    <x v="5"/>
    <x v="0"/>
    <x v="0"/>
    <x v="3"/>
    <x v="0"/>
    <x v="16"/>
    <x v="0"/>
  </r>
  <r>
    <x v="0"/>
    <x v="5"/>
    <x v="0"/>
    <x v="0"/>
    <x v="3"/>
    <x v="0"/>
    <x v="16"/>
    <x v="0"/>
  </r>
  <r>
    <x v="0"/>
    <x v="5"/>
    <x v="0"/>
    <x v="0"/>
    <x v="3"/>
    <x v="0"/>
    <x v="16"/>
    <x v="0"/>
  </r>
  <r>
    <x v="0"/>
    <x v="5"/>
    <x v="0"/>
    <x v="0"/>
    <x v="3"/>
    <x v="0"/>
    <x v="16"/>
    <x v="0"/>
  </r>
  <r>
    <x v="0"/>
    <x v="5"/>
    <x v="0"/>
    <x v="0"/>
    <x v="1"/>
    <x v="0"/>
    <x v="18"/>
    <x v="0"/>
  </r>
  <r>
    <x v="0"/>
    <x v="5"/>
    <x v="0"/>
    <x v="0"/>
    <x v="3"/>
    <x v="1"/>
    <x v="19"/>
    <x v="1"/>
  </r>
</pivotCacheRecords>
</file>

<file path=xl/pivotCache/pivotCacheRecords8.xml><?xml version="1.0" encoding="utf-8"?>
<pivotCacheRecords xmlns="http://schemas.openxmlformats.org/spreadsheetml/2006/main" xmlns:r="http://schemas.openxmlformats.org/officeDocument/2006/relationships" count="45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2"/>
    <x v="1"/>
    <x v="2"/>
    <x v="3"/>
    <x v="0"/>
    <x v="7"/>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2"/>
    <x v="1"/>
    <x v="2"/>
    <x v="3"/>
    <x v="0"/>
    <x v="7"/>
    <x v="5"/>
  </r>
  <r>
    <x v="0"/>
    <x v="3"/>
    <x v="0"/>
    <x v="0"/>
    <x v="0"/>
    <x v="0"/>
    <x v="10"/>
    <x v="1"/>
  </r>
  <r>
    <x v="0"/>
    <x v="2"/>
    <x v="1"/>
    <x v="2"/>
    <x v="3"/>
    <x v="0"/>
    <x v="7"/>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2"/>
    <x v="1"/>
    <x v="2"/>
    <x v="3"/>
    <x v="0"/>
    <x v="7"/>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5"/>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2"/>
    <x v="1"/>
    <x v="2"/>
    <x v="3"/>
    <x v="0"/>
    <x v="7"/>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3"/>
    <x v="0"/>
    <x v="0"/>
    <x v="2"/>
    <x v="0"/>
    <x v="9"/>
    <x v="5"/>
  </r>
  <r>
    <x v="0"/>
    <x v="3"/>
    <x v="0"/>
    <x v="0"/>
    <x v="2"/>
    <x v="0"/>
    <x v="9"/>
    <x v="5"/>
  </r>
  <r>
    <x v="0"/>
    <x v="5"/>
    <x v="0"/>
    <x v="0"/>
    <x v="2"/>
    <x v="0"/>
    <x v="14"/>
    <x v="5"/>
  </r>
  <r>
    <x v="0"/>
    <x v="5"/>
    <x v="0"/>
    <x v="0"/>
    <x v="2"/>
    <x v="0"/>
    <x v="14"/>
    <x v="5"/>
  </r>
  <r>
    <x v="0"/>
    <x v="5"/>
    <x v="0"/>
    <x v="0"/>
    <x v="2"/>
    <x v="0"/>
    <x v="14"/>
    <x v="5"/>
  </r>
  <r>
    <x v="0"/>
    <x v="2"/>
    <x v="1"/>
    <x v="2"/>
    <x v="3"/>
    <x v="0"/>
    <x v="7"/>
    <x v="5"/>
  </r>
  <r>
    <x v="0"/>
    <x v="2"/>
    <x v="1"/>
    <x v="2"/>
    <x v="3"/>
    <x v="0"/>
    <x v="7"/>
    <x v="5"/>
  </r>
  <r>
    <x v="0"/>
    <x v="5"/>
    <x v="0"/>
    <x v="0"/>
    <x v="2"/>
    <x v="0"/>
    <x v="14"/>
    <x v="5"/>
  </r>
  <r>
    <x v="0"/>
    <x v="5"/>
    <x v="0"/>
    <x v="0"/>
    <x v="0"/>
    <x v="0"/>
    <x v="15"/>
    <x v="5"/>
  </r>
  <r>
    <x v="0"/>
    <x v="5"/>
    <x v="0"/>
    <x v="0"/>
    <x v="2"/>
    <x v="0"/>
    <x v="14"/>
    <x v="5"/>
  </r>
  <r>
    <x v="0"/>
    <x v="5"/>
    <x v="0"/>
    <x v="0"/>
    <x v="2"/>
    <x v="0"/>
    <x v="14"/>
    <x v="5"/>
  </r>
  <r>
    <x v="0"/>
    <x v="5"/>
    <x v="0"/>
    <x v="0"/>
    <x v="2"/>
    <x v="0"/>
    <x v="14"/>
    <x v="5"/>
  </r>
  <r>
    <x v="0"/>
    <x v="5"/>
    <x v="0"/>
    <x v="0"/>
    <x v="3"/>
    <x v="0"/>
    <x v="16"/>
    <x v="5"/>
  </r>
  <r>
    <x v="0"/>
    <x v="5"/>
    <x v="0"/>
    <x v="0"/>
    <x v="2"/>
    <x v="0"/>
    <x v="14"/>
    <x v="5"/>
  </r>
  <r>
    <x v="1"/>
    <x v="1"/>
    <x v="0"/>
    <x v="1"/>
    <x v="1"/>
    <x v="0"/>
    <x v="2"/>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0"/>
    <x v="17"/>
    <x v="1"/>
  </r>
  <r>
    <x v="0"/>
    <x v="5"/>
    <x v="0"/>
    <x v="0"/>
    <x v="2"/>
    <x v="0"/>
    <x v="14"/>
    <x v="5"/>
  </r>
  <r>
    <x v="1"/>
    <x v="1"/>
    <x v="0"/>
    <x v="1"/>
    <x v="1"/>
    <x v="0"/>
    <x v="2"/>
    <x v="0"/>
  </r>
  <r>
    <x v="0"/>
    <x v="5"/>
    <x v="0"/>
    <x v="0"/>
    <x v="0"/>
    <x v="0"/>
    <x v="15"/>
    <x v="0"/>
  </r>
  <r>
    <x v="0"/>
    <x v="5"/>
    <x v="0"/>
    <x v="0"/>
    <x v="2"/>
    <x v="0"/>
    <x v="14"/>
    <x v="5"/>
  </r>
  <r>
    <x v="0"/>
    <x v="5"/>
    <x v="0"/>
    <x v="0"/>
    <x v="2"/>
    <x v="0"/>
    <x v="14"/>
    <x v="5"/>
  </r>
  <r>
    <x v="0"/>
    <x v="5"/>
    <x v="0"/>
    <x v="0"/>
    <x v="2"/>
    <x v="0"/>
    <x v="14"/>
    <x v="5"/>
  </r>
  <r>
    <x v="0"/>
    <x v="5"/>
    <x v="0"/>
    <x v="0"/>
    <x v="2"/>
    <x v="0"/>
    <x v="14"/>
    <x v="5"/>
  </r>
  <r>
    <x v="0"/>
    <x v="5"/>
    <x v="0"/>
    <x v="0"/>
    <x v="3"/>
    <x v="0"/>
    <x v="16"/>
    <x v="5"/>
  </r>
  <r>
    <x v="0"/>
    <x v="5"/>
    <x v="0"/>
    <x v="0"/>
    <x v="3"/>
    <x v="0"/>
    <x v="16"/>
    <x v="0"/>
  </r>
  <r>
    <x v="0"/>
    <x v="5"/>
    <x v="0"/>
    <x v="0"/>
    <x v="3"/>
    <x v="0"/>
    <x v="16"/>
    <x v="0"/>
  </r>
  <r>
    <x v="0"/>
    <x v="5"/>
    <x v="0"/>
    <x v="0"/>
    <x v="3"/>
    <x v="0"/>
    <x v="16"/>
    <x v="0"/>
  </r>
  <r>
    <x v="0"/>
    <x v="5"/>
    <x v="0"/>
    <x v="0"/>
    <x v="3"/>
    <x v="0"/>
    <x v="16"/>
    <x v="0"/>
  </r>
  <r>
    <x v="0"/>
    <x v="5"/>
    <x v="0"/>
    <x v="0"/>
    <x v="1"/>
    <x v="0"/>
    <x v="18"/>
    <x v="0"/>
  </r>
  <r>
    <x v="0"/>
    <x v="5"/>
    <x v="0"/>
    <x v="0"/>
    <x v="3"/>
    <x v="0"/>
    <x v="16"/>
    <x v="1"/>
  </r>
  <r>
    <x v="0"/>
    <x v="5"/>
    <x v="0"/>
    <x v="0"/>
    <x v="3"/>
    <x v="1"/>
    <x v="19"/>
    <x v="0"/>
  </r>
  <r>
    <x v="0"/>
    <x v="5"/>
    <x v="0"/>
    <x v="0"/>
    <x v="3"/>
    <x v="1"/>
    <x v="19"/>
    <x v="0"/>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2"/>
    <x v="1"/>
    <x v="2"/>
    <x v="3"/>
    <x v="0"/>
    <x v="7"/>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0"/>
  </r>
</pivotCacheRecords>
</file>

<file path=xl/pivotCache/pivotCacheRecords9.xml><?xml version="1.0" encoding="utf-8"?>
<pivotCacheRecords xmlns="http://schemas.openxmlformats.org/spreadsheetml/2006/main" xmlns:r="http://schemas.openxmlformats.org/officeDocument/2006/relationships" count="45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7"/>
    <x v="0"/>
    <x v="2"/>
    <x v="1"/>
    <x v="2"/>
    <x v="0"/>
    <x v="3"/>
    <x v="0"/>
    <x v="7"/>
    <x v="7"/>
    <x v="0"/>
    <x v="13"/>
    <x v="0"/>
    <x v="2"/>
    <x v="1"/>
    <x v="2"/>
    <x v="3"/>
    <x v="0"/>
    <x v="7"/>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10"/>
    <x v="0"/>
    <x v="3"/>
    <x v="0"/>
    <x v="0"/>
    <x v="0"/>
    <x v="0"/>
    <x v="0"/>
    <x v="10"/>
    <x v="10"/>
    <x v="0"/>
    <x v="1"/>
    <x v="0"/>
    <x v="3"/>
    <x v="0"/>
    <x v="0"/>
    <x v="0"/>
    <x v="0"/>
    <x v="10"/>
  </r>
  <r>
    <x v="7"/>
    <x v="0"/>
    <x v="2"/>
    <x v="1"/>
    <x v="2"/>
    <x v="0"/>
    <x v="3"/>
    <x v="0"/>
    <x v="7"/>
    <x v="7"/>
    <x v="0"/>
    <x v="17"/>
    <x v="0"/>
    <x v="2"/>
    <x v="1"/>
    <x v="2"/>
    <x v="3"/>
    <x v="0"/>
    <x v="7"/>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8"/>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7"/>
    <x v="0"/>
    <x v="2"/>
    <x v="1"/>
    <x v="2"/>
    <x v="0"/>
    <x v="3"/>
    <x v="0"/>
    <x v="7"/>
    <x v="7"/>
    <x v="0"/>
    <x v="13"/>
    <x v="0"/>
    <x v="2"/>
    <x v="1"/>
    <x v="2"/>
    <x v="3"/>
    <x v="0"/>
    <x v="7"/>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2"/>
    <x v="0"/>
    <x v="1"/>
    <x v="0"/>
    <x v="1"/>
    <x v="0"/>
    <x v="1"/>
    <x v="0"/>
    <x v="2"/>
    <x v="2"/>
    <x v="0"/>
    <x v="1"/>
    <x v="1"/>
    <x v="1"/>
    <x v="0"/>
    <x v="1"/>
    <x v="1"/>
    <x v="0"/>
    <x v="2"/>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0"/>
    <x v="17"/>
    <x v="17"/>
    <x v="0"/>
    <x v="1"/>
    <x v="1"/>
    <x v="2"/>
    <x v="0"/>
    <x v="1"/>
    <x v="1"/>
    <x v="0"/>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14"/>
    <x v="0"/>
    <x v="5"/>
    <x v="0"/>
    <x v="0"/>
    <x v="0"/>
    <x v="2"/>
    <x v="0"/>
    <x v="14"/>
    <x v="14"/>
    <x v="0"/>
    <x v="21"/>
    <x v="0"/>
    <x v="5"/>
    <x v="0"/>
    <x v="0"/>
    <x v="2"/>
    <x v="0"/>
    <x v="14"/>
  </r>
  <r>
    <x v="16"/>
    <x v="0"/>
    <x v="5"/>
    <x v="0"/>
    <x v="0"/>
    <x v="0"/>
    <x v="3"/>
    <x v="0"/>
    <x v="16"/>
    <x v="16"/>
    <x v="0"/>
    <x v="21"/>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6"/>
    <x v="0"/>
    <x v="5"/>
    <x v="0"/>
    <x v="0"/>
    <x v="0"/>
    <x v="3"/>
    <x v="0"/>
    <x v="16"/>
    <x v="16"/>
    <x v="0"/>
    <x v="1"/>
    <x v="0"/>
    <x v="5"/>
    <x v="0"/>
    <x v="0"/>
    <x v="3"/>
    <x v="0"/>
    <x v="16"/>
  </r>
  <r>
    <x v="19"/>
    <x v="0"/>
    <x v="5"/>
    <x v="0"/>
    <x v="0"/>
    <x v="0"/>
    <x v="3"/>
    <x v="1"/>
    <x v="19"/>
    <x v="19"/>
    <x v="0"/>
    <x v="14"/>
    <x v="0"/>
    <x v="5"/>
    <x v="0"/>
    <x v="0"/>
    <x v="3"/>
    <x v="1"/>
    <x v="19"/>
  </r>
  <r>
    <x v="19"/>
    <x v="0"/>
    <x v="5"/>
    <x v="0"/>
    <x v="0"/>
    <x v="0"/>
    <x v="3"/>
    <x v="1"/>
    <x v="19"/>
    <x v="19"/>
    <x v="0"/>
    <x v="14"/>
    <x v="0"/>
    <x v="5"/>
    <x v="0"/>
    <x v="0"/>
    <x v="3"/>
    <x v="1"/>
    <x v="19"/>
  </r>
  <r>
    <x v="19"/>
    <x v="0"/>
    <x v="5"/>
    <x v="0"/>
    <x v="0"/>
    <x v="0"/>
    <x v="3"/>
    <x v="1"/>
    <x v="19"/>
    <x v="19"/>
    <x v="0"/>
    <x v="17"/>
    <x v="0"/>
    <x v="5"/>
    <x v="0"/>
    <x v="0"/>
    <x v="3"/>
    <x v="1"/>
    <x v="19"/>
  </r>
  <r>
    <x v="19"/>
    <x v="0"/>
    <x v="5"/>
    <x v="0"/>
    <x v="0"/>
    <x v="0"/>
    <x v="3"/>
    <x v="1"/>
    <x v="19"/>
    <x v="19"/>
    <x v="0"/>
    <x v="17"/>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6"/>
    <x v="0"/>
    <x v="5"/>
    <x v="0"/>
    <x v="0"/>
    <x v="0"/>
    <x v="3"/>
    <x v="0"/>
    <x v="16"/>
    <x v="16"/>
    <x v="0"/>
    <x v="18"/>
    <x v="0"/>
    <x v="5"/>
    <x v="0"/>
    <x v="0"/>
    <x v="3"/>
    <x v="0"/>
    <x v="16"/>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9"/>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7"/>
    <x v="0"/>
    <x v="2"/>
    <x v="1"/>
    <x v="2"/>
    <x v="0"/>
    <x v="3"/>
    <x v="0"/>
    <x v="7"/>
    <x v="7"/>
    <x v="0"/>
    <x v="21"/>
    <x v="0"/>
    <x v="2"/>
    <x v="1"/>
    <x v="2"/>
    <x v="3"/>
    <x v="0"/>
    <x v="7"/>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13"/>
    <x v="0"/>
    <x v="5"/>
    <x v="0"/>
    <x v="0"/>
    <x v="3"/>
    <x v="1"/>
    <x v="19"/>
  </r>
  <r>
    <x v="19"/>
    <x v="0"/>
    <x v="5"/>
    <x v="0"/>
    <x v="0"/>
    <x v="0"/>
    <x v="3"/>
    <x v="1"/>
    <x v="19"/>
    <x v="19"/>
    <x v="0"/>
    <x v="13"/>
    <x v="0"/>
    <x v="5"/>
    <x v="0"/>
    <x v="0"/>
    <x v="3"/>
    <x v="1"/>
    <x v="19"/>
  </r>
  <r>
    <x v="19"/>
    <x v="0"/>
    <x v="5"/>
    <x v="0"/>
    <x v="0"/>
    <x v="0"/>
    <x v="3"/>
    <x v="1"/>
    <x v="19"/>
    <x v="19"/>
    <x v="0"/>
    <x v="13"/>
    <x v="0"/>
    <x v="5"/>
    <x v="0"/>
    <x v="0"/>
    <x v="3"/>
    <x v="1"/>
    <x v="19"/>
  </r>
  <r>
    <x v="16"/>
    <x v="0"/>
    <x v="5"/>
    <x v="0"/>
    <x v="0"/>
    <x v="0"/>
    <x v="3"/>
    <x v="0"/>
    <x v="16"/>
    <x v="16"/>
    <x v="0"/>
    <x v="20"/>
    <x v="0"/>
    <x v="5"/>
    <x v="0"/>
    <x v="0"/>
    <x v="3"/>
    <x v="0"/>
    <x v="16"/>
  </r>
  <r>
    <x v="19"/>
    <x v="0"/>
    <x v="5"/>
    <x v="0"/>
    <x v="0"/>
    <x v="0"/>
    <x v="3"/>
    <x v="1"/>
    <x v="19"/>
    <x v="19"/>
    <x v="0"/>
    <x v="20"/>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5"/>
    <x v="0"/>
    <x v="5"/>
    <x v="0"/>
    <x v="0"/>
    <x v="3"/>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数据透视表6"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9:H26"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1"/>
        <item x="0"/>
        <item t="default"/>
      </items>
    </pivotField>
    <pivotField dataField="1" compact="0" numFmtId="176" showAll="0">
      <items count="22">
        <item x="7"/>
        <item x="20"/>
        <item x="9"/>
        <item x="8"/>
        <item x="13"/>
        <item x="16"/>
        <item x="4"/>
        <item x="14"/>
        <item x="19"/>
        <item x="3"/>
        <item x="10"/>
        <item x="17"/>
        <item x="6"/>
        <item x="0"/>
        <item x="11"/>
        <item x="12"/>
        <item x="18"/>
        <item x="1"/>
        <item x="15"/>
        <item x="5"/>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数据透视表3" cacheId="1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T2:W32" firstHeaderRow="0" firstDataRow="1" firstDataCol="1"/>
  <pivotFields count="12">
    <pivotField dataField="1" compact="0" numFmtId="176" showAll="0">
      <items count="23">
        <item x="8"/>
        <item x="9"/>
        <item x="20"/>
        <item x="21"/>
        <item x="17"/>
        <item x="4"/>
        <item x="10"/>
        <item x="16"/>
        <item x="3"/>
        <item x="1"/>
        <item x="19"/>
        <item x="14"/>
        <item x="7"/>
        <item x="0"/>
        <item x="11"/>
        <item x="12"/>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20"/>
        <item x="21"/>
        <item x="17"/>
        <item x="4"/>
        <item x="10"/>
        <item x="16"/>
        <item x="19"/>
        <item x="3"/>
        <item x="1"/>
        <item x="14"/>
        <item x="7"/>
        <item x="0"/>
        <item x="11"/>
        <item x="12"/>
        <item x="15"/>
        <item x="6"/>
        <item x="2"/>
        <item x="13"/>
        <item x="18"/>
        <item x="5"/>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compact="0" showAll="0"/>
    <pivotField axis="axisRow" compact="0" showAll="0">
      <items count="82">
        <item m="1" x="56"/>
        <item m="1" x="61"/>
        <item m="1" x="60"/>
        <item m="1" x="57"/>
        <item m="1" x="75"/>
        <item x="0"/>
        <item m="1" x="54"/>
        <item m="1" x="59"/>
        <item m="1" x="71"/>
        <item m="1" x="69"/>
        <item m="1" x="72"/>
        <item m="1" x="67"/>
        <item m="1" x="80"/>
        <item m="1" x="70"/>
        <item m="1" x="65"/>
        <item m="1" x="77"/>
        <item m="1" x="76"/>
        <item m="1" x="74"/>
        <item m="1" x="68"/>
        <item m="1" x="58"/>
        <item m="1" x="55"/>
        <item m="1" x="62"/>
        <item m="1" x="63"/>
        <item m="1" x="79"/>
        <item m="1" x="78"/>
        <item m="1" x="64"/>
        <item m="1" x="73"/>
        <item m="1" x="66"/>
        <item m="1" x="53"/>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s>
  <rowFields count="1">
    <field x="11"/>
  </rowFields>
  <rowItems count="30">
    <i>
      <x v="5"/>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7">
    <format dxfId="131">
      <pivotArea type="all" dataOnly="0" outline="0" fieldPosition="0"/>
    </format>
    <format dxfId="132">
      <pivotArea type="all" dataOnly="0" outline="0" fieldPosition="0"/>
    </format>
    <format dxfId="133">
      <pivotArea collapsedLevelsAreSubtotals="1" fieldPosition="0"/>
    </format>
    <format dxfId="134">
      <pivotArea collapsedLevelsAreSubtotals="1" fieldPosition="0"/>
    </format>
    <format dxfId="135">
      <pivotArea collapsedLevelsAreSubtotals="1" fieldPosition="0"/>
    </format>
    <format dxfId="136">
      <pivotArea dataOnly="0" labelOnly="1" fieldPosition="0">
        <references count="1">
          <reference field="11" count="1">
            <x v="28"/>
          </reference>
        </references>
      </pivotArea>
    </format>
    <format dxfId="137">
      <pivotArea collapsedLevelsAreSubtotals="1" fieldPosition="0">
        <references count="1">
          <reference field="11" count="1" selected="0">
            <x v="28"/>
          </reference>
        </references>
      </pivotArea>
    </format>
    <format dxfId="138">
      <pivotArea dataOnly="0" labelOnly="1" grandRow="1" fieldPosition="0"/>
    </format>
    <format dxfId="139">
      <pivotArea grandRow="1" collapsedLevelsAreSubtotals="1" fieldPosition="0"/>
    </format>
    <format dxfId="140">
      <pivotArea dataOnly="0" labelOnly="1" grandRow="1" fieldPosition="0"/>
    </format>
    <format dxfId="141">
      <pivotArea grandRow="1" collapsedLevelsAreSubtotals="1" fieldPosition="0"/>
    </format>
    <format dxfId="142">
      <pivotArea dataOnly="0" labelOnly="1" fieldPosition="0">
        <references count="1">
          <reference field="11" count="1">
            <x v="80"/>
          </reference>
        </references>
      </pivotArea>
    </format>
    <format dxfId="143">
      <pivotArea collapsedLevelsAreSubtotals="1" fieldPosition="0">
        <references count="1">
          <reference field="11" count="1" selected="0">
            <x v="80"/>
          </reference>
        </references>
      </pivotArea>
    </format>
    <format dxfId="144">
      <pivotArea dataOnly="0" labelOnly="1" grandRow="1" fieldPosition="0"/>
    </format>
    <format dxfId="145">
      <pivotArea grandRow="1" collapsedLevelsAreSubtotals="1" fieldPosition="0"/>
    </format>
    <format dxfId="146">
      <pivotArea dataOnly="0" labelOnly="1" fieldPosition="0">
        <references count="1">
          <reference field="4294967294" count="1">
            <x v="2"/>
          </reference>
        </references>
      </pivotArea>
    </format>
    <format dxfId="147">
      <pivotArea collapsedLevelsAreSubtotals="1" fieldPosition="0">
        <references count="2">
          <reference field="11" count="1" selected="0">
            <x v="5"/>
          </reference>
          <reference field="4294967294" count="1" selected="0">
            <x v="2"/>
          </reference>
        </references>
      </pivotArea>
    </format>
    <format dxfId="148">
      <pivotArea collapsedLevelsAreSubtotals="1" fieldPosition="0">
        <references count="2">
          <reference field="11" count="1" selected="0">
            <x v="53"/>
          </reference>
          <reference field="4294967294" count="1" selected="0">
            <x v="2"/>
          </reference>
        </references>
      </pivotArea>
    </format>
    <format dxfId="149">
      <pivotArea collapsedLevelsAreSubtotals="1" fieldPosition="0">
        <references count="2">
          <reference field="11" count="1" selected="0">
            <x v="54"/>
          </reference>
          <reference field="4294967294" count="1" selected="0">
            <x v="2"/>
          </reference>
        </references>
      </pivotArea>
    </format>
    <format dxfId="150">
      <pivotArea collapsedLevelsAreSubtotals="1" fieldPosition="0">
        <references count="2">
          <reference field="11" count="1" selected="0">
            <x v="55"/>
          </reference>
          <reference field="4294967294" count="1" selected="0">
            <x v="2"/>
          </reference>
        </references>
      </pivotArea>
    </format>
    <format dxfId="151">
      <pivotArea collapsedLevelsAreSubtotals="1" fieldPosition="0">
        <references count="2">
          <reference field="11" count="1" selected="0">
            <x v="56"/>
          </reference>
          <reference field="4294967294" count="1" selected="0">
            <x v="2"/>
          </reference>
        </references>
      </pivotArea>
    </format>
    <format dxfId="152">
      <pivotArea collapsedLevelsAreSubtotals="1" fieldPosition="0">
        <references count="2">
          <reference field="11" count="1" selected="0">
            <x v="57"/>
          </reference>
          <reference field="4294967294" count="1" selected="0">
            <x v="2"/>
          </reference>
        </references>
      </pivotArea>
    </format>
    <format dxfId="153">
      <pivotArea collapsedLevelsAreSubtotals="1" fieldPosition="0">
        <references count="2">
          <reference field="11" count="1" selected="0">
            <x v="58"/>
          </reference>
          <reference field="4294967294" count="1" selected="0">
            <x v="2"/>
          </reference>
        </references>
      </pivotArea>
    </format>
    <format dxfId="154">
      <pivotArea collapsedLevelsAreSubtotals="1" fieldPosition="0">
        <references count="2">
          <reference field="11" count="1" selected="0">
            <x v="59"/>
          </reference>
          <reference field="4294967294" count="1" selected="0">
            <x v="2"/>
          </reference>
        </references>
      </pivotArea>
    </format>
    <format dxfId="155">
      <pivotArea collapsedLevelsAreSubtotals="1" fieldPosition="0">
        <references count="2">
          <reference field="11" count="1" selected="0">
            <x v="60"/>
          </reference>
          <reference field="4294967294" count="1" selected="0">
            <x v="2"/>
          </reference>
        </references>
      </pivotArea>
    </format>
    <format dxfId="156">
      <pivotArea collapsedLevelsAreSubtotals="1" fieldPosition="0">
        <references count="2">
          <reference field="11" count="1" selected="0">
            <x v="61"/>
          </reference>
          <reference field="4294967294" count="1" selected="0">
            <x v="2"/>
          </reference>
        </references>
      </pivotArea>
    </format>
    <format dxfId="157">
      <pivotArea collapsedLevelsAreSubtotals="1" fieldPosition="0">
        <references count="2">
          <reference field="11" count="1" selected="0">
            <x v="62"/>
          </reference>
          <reference field="4294967294" count="1" selected="0">
            <x v="2"/>
          </reference>
        </references>
      </pivotArea>
    </format>
    <format dxfId="158">
      <pivotArea collapsedLevelsAreSubtotals="1" fieldPosition="0">
        <references count="2">
          <reference field="11" count="1" selected="0">
            <x v="63"/>
          </reference>
          <reference field="4294967294" count="1" selected="0">
            <x v="2"/>
          </reference>
        </references>
      </pivotArea>
    </format>
    <format dxfId="159">
      <pivotArea collapsedLevelsAreSubtotals="1" fieldPosition="0">
        <references count="2">
          <reference field="11" count="1" selected="0">
            <x v="64"/>
          </reference>
          <reference field="4294967294" count="1" selected="0">
            <x v="2"/>
          </reference>
        </references>
      </pivotArea>
    </format>
    <format dxfId="160">
      <pivotArea collapsedLevelsAreSubtotals="1" fieldPosition="0">
        <references count="2">
          <reference field="11" count="1" selected="0">
            <x v="65"/>
          </reference>
          <reference field="4294967294" count="1" selected="0">
            <x v="2"/>
          </reference>
        </references>
      </pivotArea>
    </format>
    <format dxfId="161">
      <pivotArea collapsedLevelsAreSubtotals="1" fieldPosition="0">
        <references count="2">
          <reference field="11" count="1" selected="0">
            <x v="66"/>
          </reference>
          <reference field="4294967294" count="1" selected="0">
            <x v="2"/>
          </reference>
        </references>
      </pivotArea>
    </format>
    <format dxfId="162">
      <pivotArea collapsedLevelsAreSubtotals="1" fieldPosition="0">
        <references count="2">
          <reference field="11" count="1" selected="0">
            <x v="67"/>
          </reference>
          <reference field="4294967294" count="1" selected="0">
            <x v="2"/>
          </reference>
        </references>
      </pivotArea>
    </format>
    <format dxfId="163">
      <pivotArea collapsedLevelsAreSubtotals="1" fieldPosition="0">
        <references count="2">
          <reference field="11" count="1" selected="0">
            <x v="68"/>
          </reference>
          <reference field="4294967294" count="1" selected="0">
            <x v="2"/>
          </reference>
        </references>
      </pivotArea>
    </format>
    <format dxfId="164">
      <pivotArea collapsedLevelsAreSubtotals="1" fieldPosition="0">
        <references count="2">
          <reference field="11" count="1" selected="0">
            <x v="69"/>
          </reference>
          <reference field="4294967294" count="1" selected="0">
            <x v="2"/>
          </reference>
        </references>
      </pivotArea>
    </format>
    <format dxfId="165">
      <pivotArea collapsedLevelsAreSubtotals="1" fieldPosition="0">
        <references count="2">
          <reference field="11" count="1" selected="0">
            <x v="70"/>
          </reference>
          <reference field="4294967294" count="1" selected="0">
            <x v="2"/>
          </reference>
        </references>
      </pivotArea>
    </format>
    <format dxfId="166">
      <pivotArea collapsedLevelsAreSubtotals="1" fieldPosition="0">
        <references count="2">
          <reference field="11" count="1" selected="0">
            <x v="71"/>
          </reference>
          <reference field="4294967294" count="1" selected="0">
            <x v="2"/>
          </reference>
        </references>
      </pivotArea>
    </format>
    <format dxfId="167">
      <pivotArea collapsedLevelsAreSubtotals="1" fieldPosition="0">
        <references count="2">
          <reference field="11" count="1" selected="0">
            <x v="72"/>
          </reference>
          <reference field="4294967294" count="1" selected="0">
            <x v="2"/>
          </reference>
        </references>
      </pivotArea>
    </format>
    <format dxfId="168">
      <pivotArea collapsedLevelsAreSubtotals="1" fieldPosition="0">
        <references count="2">
          <reference field="11" count="1" selected="0">
            <x v="73"/>
          </reference>
          <reference field="4294967294" count="1" selected="0">
            <x v="2"/>
          </reference>
        </references>
      </pivotArea>
    </format>
    <format dxfId="169">
      <pivotArea collapsedLevelsAreSubtotals="1" fieldPosition="0">
        <references count="2">
          <reference field="11" count="1" selected="0">
            <x v="74"/>
          </reference>
          <reference field="4294967294" count="1" selected="0">
            <x v="2"/>
          </reference>
        </references>
      </pivotArea>
    </format>
    <format dxfId="170">
      <pivotArea collapsedLevelsAreSubtotals="1" fieldPosition="0">
        <references count="2">
          <reference field="11" count="1" selected="0">
            <x v="75"/>
          </reference>
          <reference field="4294967294" count="1" selected="0">
            <x v="2"/>
          </reference>
        </references>
      </pivotArea>
    </format>
    <format dxfId="171">
      <pivotArea collapsedLevelsAreSubtotals="1" fieldPosition="0">
        <references count="2">
          <reference field="11" count="1" selected="0">
            <x v="76"/>
          </reference>
          <reference field="4294967294" count="1" selected="0">
            <x v="2"/>
          </reference>
        </references>
      </pivotArea>
    </format>
    <format dxfId="172">
      <pivotArea collapsedLevelsAreSubtotals="1" fieldPosition="0">
        <references count="2">
          <reference field="11" count="1" selected="0">
            <x v="77"/>
          </reference>
          <reference field="4294967294" count="1" selected="0">
            <x v="2"/>
          </reference>
        </references>
      </pivotArea>
    </format>
    <format dxfId="173">
      <pivotArea collapsedLevelsAreSubtotals="1" fieldPosition="0">
        <references count="2">
          <reference field="11" count="1" selected="0">
            <x v="78"/>
          </reference>
          <reference field="4294967294" count="1" selected="0">
            <x v="2"/>
          </reference>
        </references>
      </pivotArea>
    </format>
    <format dxfId="174">
      <pivotArea collapsedLevelsAreSubtotals="1" fieldPosition="0">
        <references count="2">
          <reference field="11" count="1" selected="0">
            <x v="79"/>
          </reference>
          <reference field="4294967294" count="1" selected="0">
            <x v="2"/>
          </reference>
        </references>
      </pivotArea>
    </format>
    <format dxfId="175">
      <pivotArea collapsedLevelsAreSubtotals="1" fieldPosition="0">
        <references count="2">
          <reference field="11" count="1" selected="0">
            <x v="80"/>
          </reference>
          <reference field="4294967294" count="1" selected="0">
            <x v="2"/>
          </reference>
        </references>
      </pivotArea>
    </format>
    <format dxfId="176">
      <pivotArea dataOnly="0" labelOnly="1" fieldPosition="0">
        <references count="1">
          <reference field="4294967294" count="1">
            <x v="2"/>
          </reference>
        </references>
      </pivotArea>
    </format>
    <format dxfId="177">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数据透视表4" cacheId="1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X2:AA42" firstHeaderRow="0" firstDataRow="1" firstDataCol="1"/>
  <pivotFields count="12">
    <pivotField dataField="1" compact="0" numFmtId="176" showAll="0">
      <items count="23">
        <item x="8"/>
        <item x="9"/>
        <item x="19"/>
        <item x="17"/>
        <item x="4"/>
        <item x="12"/>
        <item x="16"/>
        <item x="3"/>
        <item x="1"/>
        <item x="20"/>
        <item x="21"/>
        <item x="14"/>
        <item x="7"/>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19"/>
        <item x="17"/>
        <item x="4"/>
        <item x="12"/>
        <item x="16"/>
        <item x="21"/>
        <item x="20"/>
        <item x="3"/>
        <item x="1"/>
        <item x="14"/>
        <item x="7"/>
        <item x="0"/>
        <item x="10"/>
        <item x="11"/>
        <item x="15"/>
        <item x="6"/>
        <item x="2"/>
        <item x="13"/>
        <item x="18"/>
        <item x="5"/>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compact="0" showAll="0"/>
    <pivotField axis="axisRow" compact="0" showAll="0">
      <items count="40">
        <item x="28"/>
        <item x="10"/>
        <item x="37"/>
        <item x="36"/>
        <item x="31"/>
        <item x="35"/>
        <item x="16"/>
        <item x="34"/>
        <item x="20"/>
        <item x="30"/>
        <item x="32"/>
        <item x="13"/>
        <item x="5"/>
        <item x="25"/>
        <item x="15"/>
        <item x="14"/>
        <item x="23"/>
        <item x="17"/>
        <item x="24"/>
        <item x="9"/>
        <item x="21"/>
        <item x="27"/>
        <item x="19"/>
        <item x="26"/>
        <item x="22"/>
        <item x="29"/>
        <item x="11"/>
        <item x="0"/>
        <item x="4"/>
        <item x="2"/>
        <item x="33"/>
        <item x="12"/>
        <item x="38"/>
        <item x="6"/>
        <item x="7"/>
        <item x="1"/>
        <item x="18"/>
        <item x="3"/>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178">
      <pivotArea type="all" dataOnly="0" outline="0" fieldPosition="0"/>
    </format>
    <format dxfId="179">
      <pivotArea type="all" dataOnly="0" outline="0" fieldPosition="0"/>
    </format>
    <format dxfId="180">
      <pivotArea collapsedLevelsAreSubtotals="1" fieldPosition="0"/>
    </format>
    <format dxfId="181">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H13:J42" firstHeaderRow="0" firstDataRow="1" firstDataCol="1"/>
  <pivotFields count="3">
    <pivotField dataField="1" compact="0" showAll="0">
      <items count="14">
        <item x="0"/>
        <item x="1"/>
        <item x="2"/>
        <item x="3"/>
        <item x="4"/>
        <item x="5"/>
        <item x="6"/>
        <item x="7"/>
        <item x="8"/>
        <item x="9"/>
        <item x="10"/>
        <item x="11"/>
        <item x="12"/>
        <item t="default"/>
      </items>
    </pivotField>
    <pivotField dataField="1" compact="0" showAll="0">
      <items count="14">
        <item x="0"/>
        <item x="1"/>
        <item x="2"/>
        <item x="3"/>
        <item x="4"/>
        <item x="5"/>
        <item x="6"/>
        <item x="7"/>
        <item x="8"/>
        <item x="9"/>
        <item x="10"/>
        <item x="11"/>
        <item x="12"/>
        <item t="default"/>
      </items>
    </pivotField>
    <pivotField axis="axisRow" compact="0" showAll="0">
      <items count="29">
        <item x="19"/>
        <item x="14"/>
        <item x="17"/>
        <item x="1"/>
        <item x="20"/>
        <item x="21"/>
        <item x="12"/>
        <item x="11"/>
        <item x="6"/>
        <item x="13"/>
        <item x="16"/>
        <item x="22"/>
        <item x="9"/>
        <item x="15"/>
        <item x="3"/>
        <item x="8"/>
        <item x="5"/>
        <item x="0"/>
        <item x="4"/>
        <item x="10"/>
        <item x="2"/>
        <item x="24"/>
        <item x="26"/>
        <item x="27"/>
        <item x="25"/>
        <item x="23"/>
        <item x="18"/>
        <item x="7"/>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求和项:个人差额" fld="0" baseField="0" baseItem="0"/>
    <dataField name="求和项:单位差额"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数据透视表1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14:M21"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K11:L42" firstHeaderRow="1" firstDataRow="1" firstDataCol="1"/>
  <pivotFields count="3">
    <pivotField dataField="1"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8">
        <item x="0"/>
        <item x="1"/>
        <item x="2"/>
        <item x="3"/>
        <item x="4"/>
        <item x="5"/>
        <item x="6"/>
        <item t="default"/>
      </items>
    </pivotField>
    <pivotField axis="axisRow" compact="0" multipleItemSelectionAllowed="1" showAll="0">
      <items count="32">
        <item x="3"/>
        <item x="7"/>
        <item x="6"/>
        <item x="14"/>
        <item x="24"/>
        <item x="2"/>
        <item x="0"/>
        <item x="5"/>
        <item x="17"/>
        <item x="15"/>
        <item x="19"/>
        <item x="13"/>
        <item x="20"/>
        <item x="18"/>
        <item x="26"/>
        <item x="25"/>
        <item m="1" x="30"/>
        <item x="23"/>
        <item x="21"/>
        <item x="4"/>
        <item x="1"/>
        <item x="8"/>
        <item x="11"/>
        <item x="9"/>
        <item x="28"/>
        <item x="16"/>
        <item x="27"/>
        <item x="10"/>
        <item x="22"/>
        <item x="12"/>
        <item x="29"/>
        <item t="default"/>
      </items>
    </pivotField>
  </pivotFields>
  <rowFields count="1">
    <field x="2"/>
  </rowFields>
  <rowItems count="31">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1:R19" firstHeaderRow="0" firstDataRow="1" firstDataCol="1"/>
  <pivotFields count="8">
    <pivotField compact="0" showAll="0">
      <items count="4">
        <item x="0"/>
        <item x="1"/>
        <item x="2"/>
        <item t="default"/>
      </items>
    </pivotField>
    <pivotField dataField="1" compact="0" showAll="0">
      <items count="8">
        <item x="2"/>
        <item x="0"/>
        <item x="3"/>
        <item x="4"/>
        <item x="5"/>
        <item x="1"/>
        <item x="6"/>
        <item t="default"/>
      </items>
    </pivotField>
    <pivotField dataField="1" compact="0" showAll="0">
      <items count="4">
        <item x="1"/>
        <item x="0"/>
        <item x="2"/>
        <item t="default"/>
      </items>
    </pivotField>
    <pivotField dataField="1" compact="0" showAll="0">
      <items count="7">
        <item x="2"/>
        <item x="0"/>
        <item x="3"/>
        <item x="4"/>
        <item x="1"/>
        <item x="5"/>
        <item t="default"/>
      </items>
    </pivotField>
    <pivotField dataField="1" compact="0" showAll="0">
      <items count="7">
        <item x="3"/>
        <item x="2"/>
        <item x="4"/>
        <item x="0"/>
        <item x="1"/>
        <item x="5"/>
        <item t="default"/>
      </items>
    </pivotField>
    <pivotField dataField="1" compact="0" showAll="0">
      <items count="4">
        <item x="0"/>
        <item x="1"/>
        <item x="2"/>
        <item t="default"/>
      </items>
    </pivotField>
    <pivotField compact="0" showAll="0"/>
    <pivotField axis="axisRow" compact="0" showAll="0">
      <items count="8">
        <item x="2"/>
        <item x="0"/>
        <item x="5"/>
        <item x="3"/>
        <item x="1"/>
        <item x="4"/>
        <item x="6"/>
        <item t="default"/>
      </items>
    </pivotField>
  </pivotFields>
  <rowFields count="1">
    <field x="7"/>
  </rowFields>
  <rowItems count="8">
    <i>
      <x/>
    </i>
    <i>
      <x v="1"/>
    </i>
    <i>
      <x v="2"/>
    </i>
    <i>
      <x v="3"/>
    </i>
    <i>
      <x v="4"/>
    </i>
    <i>
      <x v="5"/>
    </i>
    <i>
      <x v="6"/>
    </i>
    <i t="grand">
      <x/>
    </i>
  </rowItems>
  <colFields count="1">
    <field x="-2"/>
  </colFields>
  <colItems count="5">
    <i>
      <x/>
    </i>
    <i i="1">
      <x v="1"/>
    </i>
    <i i="2">
      <x v="2"/>
    </i>
    <i i="3">
      <x v="3"/>
    </i>
    <i i="4">
      <x v="4"/>
    </i>
  </colItems>
  <dataFields count="5">
    <dataField name="求和项:养老_x000a_（24%）" fld="1" baseField="0" baseItem="0"/>
    <dataField name="求和项:失业_x000a_1%）" fld="3" baseField="0" baseItem="0"/>
    <dataField name="求和项:医疗_x000a_10%）" fld="2" baseField="0" baseItem="0"/>
    <dataField name="求和项:大额医疗" fld="5" baseField="0" baseItem="0"/>
    <dataField name="求和项:公积金_x000a_（10%）" fld="4" baseField="0" baseItem="0"/>
  </dataFields>
  <formats count="20">
    <format dxfId="182">
      <pivotArea dataOnly="0" labelOnly="1" fieldPosition="0">
        <references count="1">
          <reference field="4294967294" count="1">
            <x v="0"/>
          </reference>
        </references>
      </pivotArea>
    </format>
    <format dxfId="183">
      <pivotArea dataOnly="0" labelOnly="1" fieldPosition="0">
        <references count="1">
          <reference field="4294967294" count="1">
            <x v="1"/>
          </reference>
        </references>
      </pivotArea>
    </format>
    <format dxfId="184">
      <pivotArea dataOnly="0" labelOnly="1" fieldPosition="0">
        <references count="1">
          <reference field="4294967294" count="1">
            <x v="2"/>
          </reference>
        </references>
      </pivotArea>
    </format>
    <format dxfId="185">
      <pivotArea dataOnly="0" labelOnly="1" fieldPosition="0">
        <references count="1">
          <reference field="4294967294" count="1">
            <x v="3"/>
          </reference>
        </references>
      </pivotArea>
    </format>
    <format dxfId="186">
      <pivotArea dataOnly="0" labelOnly="1" fieldPosition="0">
        <references count="1">
          <reference field="4294967294" count="1">
            <x v="4"/>
          </reference>
        </references>
      </pivotArea>
    </format>
    <format dxfId="187">
      <pivotArea collapsedLevelsAreSubtotals="1" fieldPosition="0">
        <references count="1">
          <reference field="4294967294" count="1" selected="0">
            <x v="0"/>
          </reference>
        </references>
      </pivotArea>
    </format>
    <format dxfId="188">
      <pivotArea collapsedLevelsAreSubtotals="1" fieldPosition="0">
        <references count="1">
          <reference field="4294967294" count="1" selected="0">
            <x v="0"/>
          </reference>
        </references>
      </pivotArea>
    </format>
    <format dxfId="189">
      <pivotArea collapsedLevelsAreSubtotals="1" fieldPosition="0">
        <references count="1">
          <reference field="4294967294" count="1" selected="0">
            <x v="0"/>
          </reference>
        </references>
      </pivotArea>
    </format>
    <format dxfId="190">
      <pivotArea collapsedLevelsAreSubtotals="1" fieldPosition="0">
        <references count="1">
          <reference field="4294967294" count="1" selected="0">
            <x v="1"/>
          </reference>
        </references>
      </pivotArea>
    </format>
    <format dxfId="191">
      <pivotArea collapsedLevelsAreSubtotals="1" fieldPosition="0">
        <references count="1">
          <reference field="4294967294" count="1" selected="0">
            <x v="2"/>
          </reference>
        </references>
      </pivotArea>
    </format>
    <format dxfId="192">
      <pivotArea collapsedLevelsAreSubtotals="1" fieldPosition="0">
        <references count="1">
          <reference field="4294967294" count="1" selected="0">
            <x v="3"/>
          </reference>
        </references>
      </pivotArea>
    </format>
    <format dxfId="193">
      <pivotArea collapsedLevelsAreSubtotals="1" fieldPosition="0">
        <references count="1">
          <reference field="4294967294" count="1" selected="0">
            <x v="4"/>
          </reference>
        </references>
      </pivotArea>
    </format>
    <format dxfId="194">
      <pivotArea collapsedLevelsAreSubtotals="1" fieldPosition="0">
        <references count="1">
          <reference field="4294967294" count="1" selected="0">
            <x v="1"/>
          </reference>
        </references>
      </pivotArea>
    </format>
    <format dxfId="195">
      <pivotArea collapsedLevelsAreSubtotals="1" fieldPosition="0">
        <references count="1">
          <reference field="4294967294" count="1" selected="0">
            <x v="2"/>
          </reference>
        </references>
      </pivotArea>
    </format>
    <format dxfId="196">
      <pivotArea collapsedLevelsAreSubtotals="1" fieldPosition="0">
        <references count="1">
          <reference field="4294967294" count="1" selected="0">
            <x v="3"/>
          </reference>
        </references>
      </pivotArea>
    </format>
    <format dxfId="197">
      <pivotArea collapsedLevelsAreSubtotals="1" fieldPosition="0">
        <references count="1">
          <reference field="4294967294" count="1" selected="0">
            <x v="4"/>
          </reference>
        </references>
      </pivotArea>
    </format>
    <format dxfId="198">
      <pivotArea collapsedLevelsAreSubtotals="1" fieldPosition="0">
        <references count="1">
          <reference field="4294967294" count="1" selected="0">
            <x v="1"/>
          </reference>
        </references>
      </pivotArea>
    </format>
    <format dxfId="199">
      <pivotArea collapsedLevelsAreSubtotals="1" fieldPosition="0">
        <references count="1">
          <reference field="4294967294" count="1" selected="0">
            <x v="2"/>
          </reference>
        </references>
      </pivotArea>
    </format>
    <format dxfId="200">
      <pivotArea collapsedLevelsAreSubtotals="1" fieldPosition="0">
        <references count="1">
          <reference field="4294967294" count="1" selected="0">
            <x v="3"/>
          </reference>
        </references>
      </pivotArea>
    </format>
    <format dxfId="201">
      <pivotArea collapsedLevelsAreSubtotals="1" fieldPosition="0">
        <references count="1">
          <reference field="4294967294" count="1" selected="0">
            <x v="4"/>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9:B36"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9"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0:H47"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19"/>
        <item x="3"/>
        <item x="9"/>
        <item x="14"/>
        <item x="6"/>
        <item x="0"/>
        <item x="10"/>
        <item x="11"/>
        <item x="15"/>
        <item x="1"/>
        <item x="13"/>
        <item x="5"/>
        <item x="18"/>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
    <format dxfId="0">
      <pivotArea collapsedLevelsAreSubtotals="1" fieldPosition="0"/>
    </format>
    <format dxfId="1">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1" cacheId="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1:H58"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3"/>
        <item x="9"/>
        <item x="14"/>
        <item x="6"/>
        <item x="0"/>
        <item x="10"/>
        <item x="11"/>
        <item x="15"/>
        <item x="1"/>
        <item x="13"/>
        <item x="5"/>
        <item x="18"/>
        <item x="2"/>
        <item x="19"/>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2" cacheId="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62:H69" firstHeaderRow="0" firstDataRow="1" firstDataCol="1"/>
  <pivotFields count="8">
    <pivotField dataField="1" compact="0" numFmtId="176" showAll="0">
      <items count="4">
        <item x="2"/>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17">
    <format dxfId="2">
      <pivotArea grandRow="1" collapsedLevelsAreSubtotals="1" fieldPosition="0">
        <references count="1">
          <reference field="4294967294" count="1" selected="0">
            <x v="6"/>
          </reference>
        </references>
      </pivotArea>
    </format>
    <format dxfId="3">
      <pivotArea grandRow="1" collapsedLevelsAreSubtotals="1" fieldPosition="0">
        <references count="1">
          <reference field="4294967294" count="1" selected="0">
            <x v="6"/>
          </reference>
        </references>
      </pivotArea>
    </format>
    <format dxfId="4">
      <pivotArea grandRow="1" collapsedLevelsAreSubtotals="1" fieldPosition="0">
        <references count="1">
          <reference field="4294967294" count="1" selected="0">
            <x v="6"/>
          </reference>
        </references>
      </pivotArea>
    </format>
    <format dxfId="5">
      <pivotArea grandRow="1" collapsedLevelsAreSubtotals="1" fieldPosition="0">
        <references count="1">
          <reference field="4294967294" count="1" selected="0">
            <x v="6"/>
          </reference>
        </references>
      </pivotArea>
    </format>
    <format dxfId="6">
      <pivotArea grandRow="1" collapsedLevelsAreSubtotals="1" fieldPosition="0"/>
    </format>
    <format dxfId="7">
      <pivotArea collapsedLevelsAreSubtotals="1" fieldPosition="0">
        <references count="1">
          <reference field="7" count="1" selected="0">
            <x v="0"/>
          </reference>
        </references>
      </pivotArea>
    </format>
    <format dxfId="8">
      <pivotArea collapsedLevelsAreSubtotals="1" fieldPosition="0">
        <references count="1">
          <reference field="7" count="1" selected="0">
            <x v="1"/>
          </reference>
        </references>
      </pivotArea>
    </format>
    <format dxfId="9">
      <pivotArea collapsedLevelsAreSubtotals="1" fieldPosition="0">
        <references count="1">
          <reference field="7" count="1" selected="0">
            <x v="2"/>
          </reference>
        </references>
      </pivotArea>
    </format>
    <format dxfId="10">
      <pivotArea collapsedLevelsAreSubtotals="1" fieldPosition="0">
        <references count="1">
          <reference field="7" count="1" selected="0">
            <x v="3"/>
          </reference>
        </references>
      </pivotArea>
    </format>
    <format dxfId="11">
      <pivotArea collapsedLevelsAreSubtotals="1" fieldPosition="0">
        <references count="1">
          <reference field="7" count="1" selected="0">
            <x v="4"/>
          </reference>
        </references>
      </pivotArea>
    </format>
    <format dxfId="12">
      <pivotArea collapsedLevelsAreSubtotals="1" fieldPosition="0">
        <references count="1">
          <reference field="7" count="1" selected="0">
            <x v="5"/>
          </reference>
        </references>
      </pivotArea>
    </format>
    <format dxfId="13">
      <pivotArea collapsedLevelsAreSubtotals="1" fieldPosition="0">
        <references count="1">
          <reference field="7" count="1" selected="0">
            <x v="0"/>
          </reference>
        </references>
      </pivotArea>
    </format>
    <format dxfId="14">
      <pivotArea collapsedLevelsAreSubtotals="1" fieldPosition="0">
        <references count="1">
          <reference field="7" count="1" selected="0">
            <x v="1"/>
          </reference>
        </references>
      </pivotArea>
    </format>
    <format dxfId="15">
      <pivotArea collapsedLevelsAreSubtotals="1" fieldPosition="0">
        <references count="1">
          <reference field="7" count="1" selected="0">
            <x v="2"/>
          </reference>
        </references>
      </pivotArea>
    </format>
    <format dxfId="16">
      <pivotArea collapsedLevelsAreSubtotals="1" fieldPosition="0">
        <references count="1">
          <reference field="7" count="1" selected="0">
            <x v="3"/>
          </reference>
        </references>
      </pivotArea>
    </format>
    <format dxfId="17">
      <pivotArea collapsedLevelsAreSubtotals="1" fieldPosition="0">
        <references count="1">
          <reference field="7" count="1" selected="0">
            <x v="4"/>
          </reference>
        </references>
      </pivotArea>
    </format>
    <format dxfId="18">
      <pivotArea collapsedLevelsAreSubtotals="1" fieldPosition="0">
        <references count="1">
          <reference field="7" count="1" selected="0">
            <x v="5"/>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3" cacheId="1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72:H7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4" cacheId="1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83:H90" firstHeaderRow="0" firstDataRow="1" firstDataCol="1"/>
  <pivotFields count="8">
    <pivotField dataField="1" compact="0" numFmtId="176" showAll="0"/>
    <pivotField dataField="1" compact="0" numFmtId="176" showAll="0"/>
    <pivotField dataField="1" compact="0" numFmtId="176" showAll="0"/>
    <pivotField dataField="1" compact="0" numFmtId="176" showAll="0"/>
    <pivotField dataField="1" compact="0" numFmtId="176" showAll="0"/>
    <pivotField dataField="1" compact="0" numFmtId="176" showAll="0"/>
    <pivotField dataField="1" compact="0" numFmtId="176" showAll="0"/>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失业_x000a_1%）" fld="3" baseField="0" baseItem="0"/>
    <dataField name="求和项:公积金_x000a_（10%）" fld="4" baseField="0" baseItem="0"/>
    <dataField name="求和项:大额医疗" fld="5"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数据透视表1"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2:O32" firstHeaderRow="0" firstDataRow="1" firstDataCol="1"/>
  <pivotFields count="19">
    <pivotField dataField="1" compact="0" numFmtId="176" showAll="0">
      <items count="21">
        <item x="7"/>
        <item x="8"/>
        <item x="4"/>
        <item x="12"/>
        <item x="16"/>
        <item x="3"/>
        <item x="9"/>
        <item x="14"/>
        <item x="6"/>
        <item x="0"/>
        <item x="10"/>
        <item x="11"/>
        <item x="15"/>
        <item x="1"/>
        <item x="13"/>
        <item x="18"/>
        <item x="5"/>
        <item x="2"/>
        <item x="17"/>
        <item x="19"/>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5"/>
        <item x="1"/>
        <item x="13"/>
        <item x="18"/>
        <item x="2"/>
        <item x="17"/>
        <item x="19"/>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1"/>
        <item x="13"/>
        <item x="5"/>
        <item x="18"/>
        <item x="2"/>
        <item x="17"/>
        <item x="19"/>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99">
    <format dxfId="19">
      <pivotArea type="all" dataOnly="0" outline="0" fieldPosition="0"/>
    </format>
    <format dxfId="20">
      <pivotArea type="all" dataOnly="0" outline="0" fieldPosition="0"/>
    </format>
    <format dxfId="21">
      <pivotArea dataOnly="0" labelOnly="1" grandRow="1" fieldPosition="0"/>
    </format>
    <format dxfId="22">
      <pivotArea grandRow="1" collapsedLevelsAreSubtotals="1" fieldPosition="0"/>
    </format>
    <format dxfId="23">
      <pivotArea dataOnly="0" labelOnly="1" grandRow="1" fieldPosition="0"/>
    </format>
    <format dxfId="24">
      <pivotArea grandRow="1" collapsedLevelsAreSubtotals="1" fieldPosition="0"/>
    </format>
    <format dxfId="25">
      <pivotArea collapsedLevelsAreSubtotals="1" fieldPosition="0">
        <references count="1">
          <reference field="11" count="1" selected="0">
            <x v="0"/>
          </reference>
        </references>
      </pivotArea>
    </format>
    <format dxfId="26">
      <pivotArea collapsedLevelsAreSubtotals="1" fieldPosition="0">
        <references count="1">
          <reference field="11" count="1" selected="0">
            <x v="1"/>
          </reference>
        </references>
      </pivotArea>
    </format>
    <format dxfId="27">
      <pivotArea collapsedLevelsAreSubtotals="1" fieldPosition="0">
        <references count="1">
          <reference field="11" count="1" selected="0">
            <x v="2"/>
          </reference>
        </references>
      </pivotArea>
    </format>
    <format dxfId="28">
      <pivotArea collapsedLevelsAreSubtotals="1" fieldPosition="0">
        <references count="1">
          <reference field="11" count="1" selected="0">
            <x v="3"/>
          </reference>
        </references>
      </pivotArea>
    </format>
    <format dxfId="29">
      <pivotArea collapsedLevelsAreSubtotals="1" fieldPosition="0">
        <references count="1">
          <reference field="11" count="1" selected="0">
            <x v="4"/>
          </reference>
        </references>
      </pivotArea>
    </format>
    <format dxfId="30">
      <pivotArea collapsedLevelsAreSubtotals="1" fieldPosition="0">
        <references count="1">
          <reference field="11" count="1" selected="0">
            <x v="5"/>
          </reference>
        </references>
      </pivotArea>
    </format>
    <format dxfId="31">
      <pivotArea collapsedLevelsAreSubtotals="1" fieldPosition="0">
        <references count="1">
          <reference field="11" count="1" selected="0">
            <x v="6"/>
          </reference>
        </references>
      </pivotArea>
    </format>
    <format dxfId="32">
      <pivotArea collapsedLevelsAreSubtotals="1" fieldPosition="0">
        <references count="1">
          <reference field="11" count="1" selected="0">
            <x v="7"/>
          </reference>
        </references>
      </pivotArea>
    </format>
    <format dxfId="33">
      <pivotArea collapsedLevelsAreSubtotals="1" fieldPosition="0">
        <references count="1">
          <reference field="11" count="1" selected="0">
            <x v="8"/>
          </reference>
        </references>
      </pivotArea>
    </format>
    <format dxfId="34">
      <pivotArea collapsedLevelsAreSubtotals="1" fieldPosition="0">
        <references count="1">
          <reference field="11" count="1" selected="0">
            <x v="9"/>
          </reference>
        </references>
      </pivotArea>
    </format>
    <format dxfId="35">
      <pivotArea collapsedLevelsAreSubtotals="1" fieldPosition="0">
        <references count="1">
          <reference field="11" count="1" selected="0">
            <x v="10"/>
          </reference>
        </references>
      </pivotArea>
    </format>
    <format dxfId="36">
      <pivotArea collapsedLevelsAreSubtotals="1" fieldPosition="0">
        <references count="1">
          <reference field="11" count="1" selected="0">
            <x v="11"/>
          </reference>
        </references>
      </pivotArea>
    </format>
    <format dxfId="37">
      <pivotArea collapsedLevelsAreSubtotals="1" fieldPosition="0">
        <references count="1">
          <reference field="11" count="1" selected="0">
            <x v="12"/>
          </reference>
        </references>
      </pivotArea>
    </format>
    <format dxfId="38">
      <pivotArea collapsedLevelsAreSubtotals="1" fieldPosition="0">
        <references count="1">
          <reference field="11" count="1" selected="0">
            <x v="13"/>
          </reference>
        </references>
      </pivotArea>
    </format>
    <format dxfId="39">
      <pivotArea collapsedLevelsAreSubtotals="1" fieldPosition="0">
        <references count="1">
          <reference field="11" count="1" selected="0">
            <x v="14"/>
          </reference>
        </references>
      </pivotArea>
    </format>
    <format dxfId="40">
      <pivotArea collapsedLevelsAreSubtotals="1" fieldPosition="0">
        <references count="1">
          <reference field="11" count="1" selected="0">
            <x v="15"/>
          </reference>
        </references>
      </pivotArea>
    </format>
    <format dxfId="41">
      <pivotArea collapsedLevelsAreSubtotals="1" fieldPosition="0">
        <references count="1">
          <reference field="11" count="1" selected="0">
            <x v="16"/>
          </reference>
        </references>
      </pivotArea>
    </format>
    <format dxfId="42">
      <pivotArea collapsedLevelsAreSubtotals="1" fieldPosition="0">
        <references count="1">
          <reference field="11" count="1" selected="0">
            <x v="17"/>
          </reference>
        </references>
      </pivotArea>
    </format>
    <format dxfId="43">
      <pivotArea collapsedLevelsAreSubtotals="1" fieldPosition="0">
        <references count="1">
          <reference field="11" count="1" selected="0">
            <x v="18"/>
          </reference>
        </references>
      </pivotArea>
    </format>
    <format dxfId="44">
      <pivotArea collapsedLevelsAreSubtotals="1" fieldPosition="0">
        <references count="1">
          <reference field="11" count="1" selected="0">
            <x v="19"/>
          </reference>
        </references>
      </pivotArea>
    </format>
    <format dxfId="45">
      <pivotArea collapsedLevelsAreSubtotals="1" fieldPosition="0">
        <references count="1">
          <reference field="11" count="1" selected="0">
            <x v="20"/>
          </reference>
        </references>
      </pivotArea>
    </format>
    <format dxfId="46">
      <pivotArea collapsedLevelsAreSubtotals="1" fieldPosition="0">
        <references count="1">
          <reference field="11" count="1" selected="0">
            <x v="21"/>
          </reference>
        </references>
      </pivotArea>
    </format>
    <format dxfId="47">
      <pivotArea collapsedLevelsAreSubtotals="1" fieldPosition="0">
        <references count="1">
          <reference field="11" count="1" selected="0">
            <x v="22"/>
          </reference>
        </references>
      </pivotArea>
    </format>
    <format dxfId="48">
      <pivotArea collapsedLevelsAreSubtotals="1" fieldPosition="0">
        <references count="1">
          <reference field="11" count="1" selected="0">
            <x v="23"/>
          </reference>
        </references>
      </pivotArea>
    </format>
    <format dxfId="49">
      <pivotArea collapsedLevelsAreSubtotals="1" fieldPosition="0">
        <references count="1">
          <reference field="11" count="1" selected="0">
            <x v="24"/>
          </reference>
        </references>
      </pivotArea>
    </format>
    <format dxfId="50">
      <pivotArea collapsedLevelsAreSubtotals="1" fieldPosition="0">
        <references count="1">
          <reference field="11" count="1" selected="0">
            <x v="25"/>
          </reference>
        </references>
      </pivotArea>
    </format>
    <format dxfId="51">
      <pivotArea collapsedLevelsAreSubtotals="1" fieldPosition="0">
        <references count="1">
          <reference field="11" count="1" selected="0">
            <x v="26"/>
          </reference>
        </references>
      </pivotArea>
    </format>
    <format dxfId="52">
      <pivotArea collapsedLevelsAreSubtotals="1" fieldPosition="0">
        <references count="1">
          <reference field="11" count="1" selected="0">
            <x v="27"/>
          </reference>
        </references>
      </pivotArea>
    </format>
    <format dxfId="53">
      <pivotArea collapsedLevelsAreSubtotals="1" fieldPosition="0">
        <references count="1">
          <reference field="11" count="1" selected="0">
            <x v="28"/>
          </reference>
        </references>
      </pivotArea>
    </format>
    <format dxfId="54">
      <pivotArea collapsedLevelsAreSubtotals="1" fieldPosition="0">
        <references count="1">
          <reference field="11" count="1" selected="0">
            <x v="0"/>
          </reference>
        </references>
      </pivotArea>
    </format>
    <format dxfId="55">
      <pivotArea collapsedLevelsAreSubtotals="1" fieldPosition="0">
        <references count="1">
          <reference field="11" count="1" selected="0">
            <x v="1"/>
          </reference>
        </references>
      </pivotArea>
    </format>
    <format dxfId="56">
      <pivotArea collapsedLevelsAreSubtotals="1" fieldPosition="0">
        <references count="1">
          <reference field="11" count="1" selected="0">
            <x v="2"/>
          </reference>
        </references>
      </pivotArea>
    </format>
    <format dxfId="57">
      <pivotArea collapsedLevelsAreSubtotals="1" fieldPosition="0">
        <references count="1">
          <reference field="11" count="1" selected="0">
            <x v="3"/>
          </reference>
        </references>
      </pivotArea>
    </format>
    <format dxfId="58">
      <pivotArea collapsedLevelsAreSubtotals="1" fieldPosition="0">
        <references count="1">
          <reference field="11" count="1" selected="0">
            <x v="4"/>
          </reference>
        </references>
      </pivotArea>
    </format>
    <format dxfId="59">
      <pivotArea collapsedLevelsAreSubtotals="1" fieldPosition="0">
        <references count="1">
          <reference field="11" count="1" selected="0">
            <x v="5"/>
          </reference>
        </references>
      </pivotArea>
    </format>
    <format dxfId="60">
      <pivotArea collapsedLevelsAreSubtotals="1" fieldPosition="0">
        <references count="1">
          <reference field="11" count="1" selected="0">
            <x v="6"/>
          </reference>
        </references>
      </pivotArea>
    </format>
    <format dxfId="61">
      <pivotArea collapsedLevelsAreSubtotals="1" fieldPosition="0">
        <references count="1">
          <reference field="11" count="1" selected="0">
            <x v="7"/>
          </reference>
        </references>
      </pivotArea>
    </format>
    <format dxfId="62">
      <pivotArea collapsedLevelsAreSubtotals="1" fieldPosition="0">
        <references count="1">
          <reference field="11" count="1" selected="0">
            <x v="8"/>
          </reference>
        </references>
      </pivotArea>
    </format>
    <format dxfId="63">
      <pivotArea collapsedLevelsAreSubtotals="1" fieldPosition="0">
        <references count="1">
          <reference field="11" count="1" selected="0">
            <x v="9"/>
          </reference>
        </references>
      </pivotArea>
    </format>
    <format dxfId="64">
      <pivotArea collapsedLevelsAreSubtotals="1" fieldPosition="0">
        <references count="1">
          <reference field="11" count="1" selected="0">
            <x v="10"/>
          </reference>
        </references>
      </pivotArea>
    </format>
    <format dxfId="65">
      <pivotArea collapsedLevelsAreSubtotals="1" fieldPosition="0">
        <references count="1">
          <reference field="11" count="1" selected="0">
            <x v="11"/>
          </reference>
        </references>
      </pivotArea>
    </format>
    <format dxfId="66">
      <pivotArea collapsedLevelsAreSubtotals="1" fieldPosition="0">
        <references count="1">
          <reference field="11" count="1" selected="0">
            <x v="12"/>
          </reference>
        </references>
      </pivotArea>
    </format>
    <format dxfId="67">
      <pivotArea collapsedLevelsAreSubtotals="1" fieldPosition="0">
        <references count="1">
          <reference field="11" count="1" selected="0">
            <x v="13"/>
          </reference>
        </references>
      </pivotArea>
    </format>
    <format dxfId="68">
      <pivotArea collapsedLevelsAreSubtotals="1" fieldPosition="0">
        <references count="1">
          <reference field="11" count="1" selected="0">
            <x v="14"/>
          </reference>
        </references>
      </pivotArea>
    </format>
    <format dxfId="69">
      <pivotArea collapsedLevelsAreSubtotals="1" fieldPosition="0">
        <references count="1">
          <reference field="11" count="1" selected="0">
            <x v="15"/>
          </reference>
        </references>
      </pivotArea>
    </format>
    <format dxfId="70">
      <pivotArea collapsedLevelsAreSubtotals="1" fieldPosition="0">
        <references count="1">
          <reference field="11" count="1" selected="0">
            <x v="16"/>
          </reference>
        </references>
      </pivotArea>
    </format>
    <format dxfId="71">
      <pivotArea collapsedLevelsAreSubtotals="1" fieldPosition="0">
        <references count="1">
          <reference field="11" count="1" selected="0">
            <x v="17"/>
          </reference>
        </references>
      </pivotArea>
    </format>
    <format dxfId="72">
      <pivotArea collapsedLevelsAreSubtotals="1" fieldPosition="0">
        <references count="1">
          <reference field="11" count="1" selected="0">
            <x v="18"/>
          </reference>
        </references>
      </pivotArea>
    </format>
    <format dxfId="73">
      <pivotArea collapsedLevelsAreSubtotals="1" fieldPosition="0">
        <references count="1">
          <reference field="11" count="1" selected="0">
            <x v="19"/>
          </reference>
        </references>
      </pivotArea>
    </format>
    <format dxfId="74">
      <pivotArea collapsedLevelsAreSubtotals="1" fieldPosition="0">
        <references count="1">
          <reference field="11" count="1" selected="0">
            <x v="20"/>
          </reference>
        </references>
      </pivotArea>
    </format>
    <format dxfId="75">
      <pivotArea collapsedLevelsAreSubtotals="1" fieldPosition="0">
        <references count="1">
          <reference field="11" count="1" selected="0">
            <x v="21"/>
          </reference>
        </references>
      </pivotArea>
    </format>
    <format dxfId="76">
      <pivotArea collapsedLevelsAreSubtotals="1" fieldPosition="0">
        <references count="1">
          <reference field="11" count="1" selected="0">
            <x v="22"/>
          </reference>
        </references>
      </pivotArea>
    </format>
    <format dxfId="77">
      <pivotArea collapsedLevelsAreSubtotals="1" fieldPosition="0">
        <references count="1">
          <reference field="11" count="1" selected="0">
            <x v="23"/>
          </reference>
        </references>
      </pivotArea>
    </format>
    <format dxfId="78">
      <pivotArea collapsedLevelsAreSubtotals="1" fieldPosition="0">
        <references count="1">
          <reference field="11" count="1" selected="0">
            <x v="24"/>
          </reference>
        </references>
      </pivotArea>
    </format>
    <format dxfId="79">
      <pivotArea collapsedLevelsAreSubtotals="1" fieldPosition="0">
        <references count="1">
          <reference field="11" count="1" selected="0">
            <x v="25"/>
          </reference>
        </references>
      </pivotArea>
    </format>
    <format dxfId="80">
      <pivotArea collapsedLevelsAreSubtotals="1" fieldPosition="0">
        <references count="1">
          <reference field="11" count="1" selected="0">
            <x v="26"/>
          </reference>
        </references>
      </pivotArea>
    </format>
    <format dxfId="81">
      <pivotArea collapsedLevelsAreSubtotals="1" fieldPosition="0">
        <references count="1">
          <reference field="11" count="1" selected="0">
            <x v="27"/>
          </reference>
        </references>
      </pivotArea>
    </format>
    <format dxfId="82">
      <pivotArea collapsedLevelsAreSubtotals="1" fieldPosition="0">
        <references count="1">
          <reference field="11" count="1" selected="0">
            <x v="28"/>
          </reference>
        </references>
      </pivotArea>
    </format>
    <format dxfId="83">
      <pivotArea collapsedLevelsAreSubtotals="1" fieldPosition="0">
        <references count="1">
          <reference field="11" count="1" selected="0">
            <x v="0"/>
          </reference>
        </references>
      </pivotArea>
    </format>
    <format dxfId="84">
      <pivotArea collapsedLevelsAreSubtotals="1" fieldPosition="0">
        <references count="1">
          <reference field="11" count="1" selected="0">
            <x v="1"/>
          </reference>
        </references>
      </pivotArea>
    </format>
    <format dxfId="85">
      <pivotArea collapsedLevelsAreSubtotals="1" fieldPosition="0">
        <references count="1">
          <reference field="11" count="1" selected="0">
            <x v="2"/>
          </reference>
        </references>
      </pivotArea>
    </format>
    <format dxfId="86">
      <pivotArea collapsedLevelsAreSubtotals="1" fieldPosition="0">
        <references count="1">
          <reference field="11" count="1" selected="0">
            <x v="3"/>
          </reference>
        </references>
      </pivotArea>
    </format>
    <format dxfId="87">
      <pivotArea collapsedLevelsAreSubtotals="1" fieldPosition="0">
        <references count="1">
          <reference field="11" count="1" selected="0">
            <x v="4"/>
          </reference>
        </references>
      </pivotArea>
    </format>
    <format dxfId="88">
      <pivotArea collapsedLevelsAreSubtotals="1" fieldPosition="0">
        <references count="1">
          <reference field="11" count="1" selected="0">
            <x v="5"/>
          </reference>
        </references>
      </pivotArea>
    </format>
    <format dxfId="89">
      <pivotArea collapsedLevelsAreSubtotals="1" fieldPosition="0">
        <references count="1">
          <reference field="11" count="1" selected="0">
            <x v="6"/>
          </reference>
        </references>
      </pivotArea>
    </format>
    <format dxfId="90">
      <pivotArea collapsedLevelsAreSubtotals="1" fieldPosition="0">
        <references count="1">
          <reference field="11" count="1" selected="0">
            <x v="7"/>
          </reference>
        </references>
      </pivotArea>
    </format>
    <format dxfId="91">
      <pivotArea collapsedLevelsAreSubtotals="1" fieldPosition="0">
        <references count="1">
          <reference field="11" count="1" selected="0">
            <x v="8"/>
          </reference>
        </references>
      </pivotArea>
    </format>
    <format dxfId="92">
      <pivotArea collapsedLevelsAreSubtotals="1" fieldPosition="0">
        <references count="1">
          <reference field="11" count="1" selected="0">
            <x v="9"/>
          </reference>
        </references>
      </pivotArea>
    </format>
    <format dxfId="93">
      <pivotArea collapsedLevelsAreSubtotals="1" fieldPosition="0">
        <references count="1">
          <reference field="11" count="1" selected="0">
            <x v="10"/>
          </reference>
        </references>
      </pivotArea>
    </format>
    <format dxfId="94">
      <pivotArea collapsedLevelsAreSubtotals="1" fieldPosition="0">
        <references count="1">
          <reference field="11" count="1" selected="0">
            <x v="11"/>
          </reference>
        </references>
      </pivotArea>
    </format>
    <format dxfId="95">
      <pivotArea collapsedLevelsAreSubtotals="1" fieldPosition="0">
        <references count="1">
          <reference field="11" count="1" selected="0">
            <x v="12"/>
          </reference>
        </references>
      </pivotArea>
    </format>
    <format dxfId="96">
      <pivotArea collapsedLevelsAreSubtotals="1" fieldPosition="0">
        <references count="1">
          <reference field="11" count="1" selected="0">
            <x v="13"/>
          </reference>
        </references>
      </pivotArea>
    </format>
    <format dxfId="97">
      <pivotArea collapsedLevelsAreSubtotals="1" fieldPosition="0">
        <references count="1">
          <reference field="11" count="1" selected="0">
            <x v="14"/>
          </reference>
        </references>
      </pivotArea>
    </format>
    <format dxfId="98">
      <pivotArea collapsedLevelsAreSubtotals="1" fieldPosition="0">
        <references count="1">
          <reference field="11" count="1" selected="0">
            <x v="15"/>
          </reference>
        </references>
      </pivotArea>
    </format>
    <format dxfId="99">
      <pivotArea collapsedLevelsAreSubtotals="1" fieldPosition="0">
        <references count="1">
          <reference field="11" count="1" selected="0">
            <x v="16"/>
          </reference>
        </references>
      </pivotArea>
    </format>
    <format dxfId="100">
      <pivotArea collapsedLevelsAreSubtotals="1" fieldPosition="0">
        <references count="1">
          <reference field="11" count="1" selected="0">
            <x v="17"/>
          </reference>
        </references>
      </pivotArea>
    </format>
    <format dxfId="101">
      <pivotArea collapsedLevelsAreSubtotals="1" fieldPosition="0">
        <references count="1">
          <reference field="11" count="1" selected="0">
            <x v="18"/>
          </reference>
        </references>
      </pivotArea>
    </format>
    <format dxfId="102">
      <pivotArea collapsedLevelsAreSubtotals="1" fieldPosition="0">
        <references count="1">
          <reference field="11" count="1" selected="0">
            <x v="19"/>
          </reference>
        </references>
      </pivotArea>
    </format>
    <format dxfId="103">
      <pivotArea collapsedLevelsAreSubtotals="1" fieldPosition="0">
        <references count="1">
          <reference field="11" count="1" selected="0">
            <x v="20"/>
          </reference>
        </references>
      </pivotArea>
    </format>
    <format dxfId="104">
      <pivotArea collapsedLevelsAreSubtotals="1" fieldPosition="0">
        <references count="1">
          <reference field="11" count="1" selected="0">
            <x v="21"/>
          </reference>
        </references>
      </pivotArea>
    </format>
    <format dxfId="105">
      <pivotArea collapsedLevelsAreSubtotals="1" fieldPosition="0">
        <references count="1">
          <reference field="11" count="1" selected="0">
            <x v="22"/>
          </reference>
        </references>
      </pivotArea>
    </format>
    <format dxfId="106">
      <pivotArea collapsedLevelsAreSubtotals="1" fieldPosition="0">
        <references count="1">
          <reference field="11" count="1" selected="0">
            <x v="23"/>
          </reference>
        </references>
      </pivotArea>
    </format>
    <format dxfId="107">
      <pivotArea collapsedLevelsAreSubtotals="1" fieldPosition="0">
        <references count="1">
          <reference field="11" count="1" selected="0">
            <x v="24"/>
          </reference>
        </references>
      </pivotArea>
    </format>
    <format dxfId="108">
      <pivotArea collapsedLevelsAreSubtotals="1" fieldPosition="0">
        <references count="1">
          <reference field="11" count="1" selected="0">
            <x v="25"/>
          </reference>
        </references>
      </pivotArea>
    </format>
    <format dxfId="109">
      <pivotArea collapsedLevelsAreSubtotals="1" fieldPosition="0">
        <references count="1">
          <reference field="11" count="1" selected="0">
            <x v="26"/>
          </reference>
        </references>
      </pivotArea>
    </format>
    <format dxfId="110">
      <pivotArea collapsedLevelsAreSubtotals="1" fieldPosition="0">
        <references count="1">
          <reference field="11" count="1" selected="0">
            <x v="27"/>
          </reference>
        </references>
      </pivotArea>
    </format>
    <format dxfId="111">
      <pivotArea collapsedLevelsAreSubtotals="1" fieldPosition="0">
        <references count="1">
          <reference field="11" count="1" selected="0">
            <x v="28"/>
          </reference>
        </references>
      </pivotArea>
    </format>
    <format dxfId="112">
      <pivotArea dataOnly="0" labelOnly="1" fieldPosition="0">
        <references count="1">
          <reference field="4294967294" count="1">
            <x v="2"/>
          </reference>
        </references>
      </pivotArea>
    </format>
    <format dxfId="113">
      <pivotArea collapsedLevelsAreSubtotals="1" fieldPosition="0">
        <references count="1">
          <reference field="4294967294" count="1" selected="0">
            <x v="2"/>
          </reference>
        </references>
      </pivotArea>
    </format>
    <format dxfId="114">
      <pivotArea field="11" type="button" dataOnly="0" labelOnly="1" outline="0" fieldPosition="0"/>
    </format>
    <format dxfId="115">
      <pivotArea dataOnly="0" labelOnly="1" fieldPosition="0">
        <references count="1">
          <reference field="4294967294" count="1">
            <x v="0"/>
          </reference>
        </references>
      </pivotArea>
    </format>
    <format dxfId="116">
      <pivotArea dataOnly="0" labelOnly="1" fieldPosition="0">
        <references count="1">
          <reference field="4294967294" count="1">
            <x v="1"/>
          </reference>
        </references>
      </pivotArea>
    </format>
    <format dxfId="117">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数据透视表2" cacheId="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P2:S32" firstHeaderRow="0" firstDataRow="1" firstDataCol="1"/>
  <pivotFields count="19">
    <pivotField dataField="1" compact="0" numFmtId="176" showAll="0">
      <items count="21">
        <item x="7"/>
        <item x="8"/>
        <item x="17"/>
        <item x="4"/>
        <item x="12"/>
        <item x="16"/>
        <item x="3"/>
        <item x="9"/>
        <item x="19"/>
        <item x="14"/>
        <item x="6"/>
        <item x="0"/>
        <item x="10"/>
        <item x="11"/>
        <item x="15"/>
        <item x="1"/>
        <item x="13"/>
        <item x="18"/>
        <item x="5"/>
        <item x="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5"/>
        <item x="1"/>
        <item x="13"/>
        <item x="18"/>
        <item x="2"/>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1"/>
        <item x="13"/>
        <item x="5"/>
        <item x="18"/>
        <item x="2"/>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13">
    <format dxfId="118">
      <pivotArea type="all" dataOnly="0" outline="0" fieldPosition="0"/>
    </format>
    <format dxfId="119">
      <pivotArea type="all" dataOnly="0" outline="0" fieldPosition="0"/>
    </format>
    <format dxfId="120">
      <pivotArea field="11" type="button" dataOnly="0" labelOnly="1" outline="0" fieldPosition="0"/>
    </format>
    <format dxfId="121">
      <pivotArea dataOnly="0" labelOnly="1" fieldPosition="0">
        <references count="1">
          <reference field="4294967294" count="1">
            <x v="0"/>
          </reference>
        </references>
      </pivotArea>
    </format>
    <format dxfId="122">
      <pivotArea dataOnly="0" labelOnly="1" fieldPosition="0">
        <references count="1">
          <reference field="4294967294" count="1">
            <x v="1"/>
          </reference>
        </references>
      </pivotArea>
    </format>
    <format dxfId="123">
      <pivotArea dataOnly="0" labelOnly="1" fieldPosition="0">
        <references count="1">
          <reference field="4294967294" count="1">
            <x v="2"/>
          </reference>
        </references>
      </pivotArea>
    </format>
    <format dxfId="124">
      <pivotArea collapsedLevelsAreSubtotals="1" fieldPosition="0"/>
    </format>
    <format dxfId="125">
      <pivotArea collapsedLevelsAreSubtotals="1" fieldPosition="0"/>
    </format>
    <format dxfId="126">
      <pivotArea collapsedLevelsAreSubtotals="1" fieldPosition="0"/>
    </format>
    <format dxfId="127">
      <pivotArea collapsedLevelsAreSubtotals="1" fieldPosition="0"/>
    </format>
    <format dxfId="128">
      <pivotArea collapsedLevelsAreSubtotals="1" fieldPosition="0"/>
    </format>
    <format dxfId="129">
      <pivotArea collapsedLevelsAreSubtotals="1" fieldPosition="0"/>
    </format>
    <format dxfId="130">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9" Type="http://schemas.openxmlformats.org/officeDocument/2006/relationships/vmlDrawing" Target="../drawings/vmlDrawing1.vml"/><Relationship Id="rId8" Type="http://schemas.openxmlformats.org/officeDocument/2006/relationships/drawing" Target="../drawings/drawing1.xml"/><Relationship Id="rId7" Type="http://schemas.openxmlformats.org/officeDocument/2006/relationships/pivotTable" Target="../pivotTables/pivotTable7.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0" Type="http://schemas.openxmlformats.org/officeDocument/2006/relationships/ctrlProp" Target="../ctrlProps/ctrlProp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4" Type="http://schemas.openxmlformats.org/officeDocument/2006/relationships/pivotTable" Target="../pivotTables/pivotTable11.xml"/><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13.xml"/><Relationship Id="rId1" Type="http://schemas.openxmlformats.org/officeDocument/2006/relationships/pivotTable" Target="../pivotTables/pivotTable12.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G18"/>
  <sheetViews>
    <sheetView workbookViewId="0">
      <selection activeCell="AJ457" sqref="AJ457"/>
    </sheetView>
  </sheetViews>
  <sheetFormatPr defaultColWidth="9" defaultRowHeight="13.5" outlineLevelCol="6"/>
  <cols>
    <col min="1" max="1" width="63.625" customWidth="1"/>
    <col min="2" max="4" width="9.375"/>
    <col min="6" max="6" width="9.375"/>
    <col min="13" max="13" width="10.375"/>
  </cols>
  <sheetData>
    <row r="1" spans="2:7">
      <c r="B1" s="339"/>
      <c r="C1" s="339"/>
      <c r="D1" s="339"/>
      <c r="E1" s="339"/>
      <c r="F1" s="339"/>
      <c r="G1" s="339"/>
    </row>
    <row r="2" s="338" customFormat="1" ht="20.25" spans="1:7">
      <c r="A2" s="338" t="s">
        <v>0</v>
      </c>
      <c r="B2" s="340"/>
      <c r="C2" s="340"/>
      <c r="D2" s="340"/>
      <c r="E2" s="340"/>
      <c r="F2" s="340"/>
      <c r="G2" s="340"/>
    </row>
    <row r="3" s="338" customFormat="1" ht="20.25" spans="1:7">
      <c r="A3" s="341" t="s">
        <v>1</v>
      </c>
      <c r="B3" s="340"/>
      <c r="C3" s="340"/>
      <c r="D3" s="340"/>
      <c r="E3" s="340"/>
      <c r="F3" s="340"/>
      <c r="G3" s="340"/>
    </row>
    <row r="4" s="338" customFormat="1" ht="20.25" spans="1:7">
      <c r="A4" s="341" t="s">
        <v>2</v>
      </c>
      <c r="B4" s="340"/>
      <c r="C4" s="340"/>
      <c r="D4" s="340"/>
      <c r="E4" s="340"/>
      <c r="F4" s="340"/>
      <c r="G4" s="340"/>
    </row>
    <row r="5" s="338" customFormat="1" ht="20.25" spans="1:7">
      <c r="A5" s="342"/>
      <c r="B5" s="340"/>
      <c r="C5" s="340"/>
      <c r="D5" s="340"/>
      <c r="E5" s="340"/>
      <c r="F5" s="340"/>
      <c r="G5" s="340"/>
    </row>
    <row r="6" s="338" customFormat="1" ht="20.25" spans="2:7">
      <c r="B6" s="340"/>
      <c r="C6" s="340"/>
      <c r="D6" s="340"/>
      <c r="E6" s="340"/>
      <c r="F6" s="340"/>
      <c r="G6" s="340"/>
    </row>
    <row r="7" s="338" customFormat="1" ht="20.25" spans="2:7">
      <c r="B7" s="340"/>
      <c r="C7" s="340"/>
      <c r="D7" s="340"/>
      <c r="E7" s="340"/>
      <c r="F7" s="340"/>
      <c r="G7" s="340"/>
    </row>
    <row r="8" s="338" customFormat="1" ht="20.25" spans="2:7">
      <c r="B8" s="340"/>
      <c r="C8" s="340"/>
      <c r="D8" s="340"/>
      <c r="E8" s="340"/>
      <c r="F8" s="340"/>
      <c r="G8" s="340"/>
    </row>
    <row r="9" s="338" customFormat="1" ht="20.25" spans="2:7">
      <c r="B9" s="340"/>
      <c r="C9" s="340"/>
      <c r="D9" s="340"/>
      <c r="E9" s="340"/>
      <c r="F9" s="340"/>
      <c r="G9" s="340"/>
    </row>
    <row r="10" spans="2:7">
      <c r="B10" s="339"/>
      <c r="C10" s="339"/>
      <c r="D10" s="339"/>
      <c r="E10" s="339"/>
      <c r="F10" s="339"/>
      <c r="G10" s="339"/>
    </row>
    <row r="11" spans="2:7">
      <c r="B11" s="339"/>
      <c r="C11" s="339"/>
      <c r="D11" s="339"/>
      <c r="E11" s="339"/>
      <c r="F11" s="339"/>
      <c r="G11" s="339"/>
    </row>
    <row r="12" spans="2:7">
      <c r="B12" s="339"/>
      <c r="C12" s="339"/>
      <c r="D12" s="339"/>
      <c r="E12" s="339"/>
      <c r="F12" s="339"/>
      <c r="G12" s="339"/>
    </row>
    <row r="13" spans="2:7">
      <c r="B13" s="339"/>
      <c r="C13" s="339"/>
      <c r="D13" s="339"/>
      <c r="E13" s="339"/>
      <c r="F13" s="339"/>
      <c r="G13" s="339"/>
    </row>
    <row r="14" spans="2:7">
      <c r="B14" s="339"/>
      <c r="C14" s="339"/>
      <c r="D14" s="339"/>
      <c r="E14" s="339"/>
      <c r="F14" s="339"/>
      <c r="G14" s="339"/>
    </row>
    <row r="15" spans="2:7">
      <c r="B15" s="339"/>
      <c r="C15" s="339"/>
      <c r="D15" s="339"/>
      <c r="E15" s="339"/>
      <c r="F15" s="339"/>
      <c r="G15" s="339"/>
    </row>
    <row r="16" spans="2:7">
      <c r="B16" s="339"/>
      <c r="C16" s="339"/>
      <c r="D16" s="339"/>
      <c r="E16" s="339"/>
      <c r="F16" s="339"/>
      <c r="G16" s="339"/>
    </row>
    <row r="17" spans="2:7">
      <c r="B17" s="339"/>
      <c r="C17" s="339"/>
      <c r="D17" s="339"/>
      <c r="E17" s="339"/>
      <c r="F17" s="339"/>
      <c r="G17" s="339"/>
    </row>
    <row r="18" spans="2:7">
      <c r="B18" s="339"/>
      <c r="C18" s="339"/>
      <c r="D18" s="339"/>
      <c r="E18" s="339"/>
      <c r="F18" s="339"/>
      <c r="G18" s="339"/>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AJ516"/>
  <sheetViews>
    <sheetView workbookViewId="0">
      <pane ySplit="3" topLeftCell="A154" activePane="bottomLeft" state="frozen"/>
      <selection/>
      <selection pane="bottomLeft" activeCell="C154" sqref="C154"/>
    </sheetView>
  </sheetViews>
  <sheetFormatPr defaultColWidth="9" defaultRowHeight="13.5"/>
  <cols>
    <col min="1" max="1" width="6.375" style="25" customWidth="1"/>
    <col min="2" max="2" width="23.125" style="25" customWidth="1"/>
    <col min="3" max="3" width="13.125" style="26" customWidth="1"/>
    <col min="4" max="4" width="17.875" style="27" customWidth="1"/>
    <col min="5" max="5" width="11.5" style="25" customWidth="1"/>
    <col min="6" max="6" width="11.875" style="25" customWidth="1"/>
    <col min="7" max="8" width="12.625" style="25" customWidth="1"/>
    <col min="9" max="9" width="11.5" style="25" customWidth="1"/>
    <col min="10" max="10" width="9.375" style="25" customWidth="1"/>
    <col min="11" max="11" width="10.375" style="25" customWidth="1"/>
    <col min="12" max="12" width="11.5" style="25" customWidth="1"/>
    <col min="13" max="14" width="10.375" style="25" customWidth="1"/>
    <col min="15" max="16" width="11.5" style="25" customWidth="1"/>
    <col min="17" max="17" width="10.375" style="25" customWidth="1"/>
    <col min="18" max="18" width="11.5" style="25" customWidth="1"/>
    <col min="19" max="21" width="10.375" style="25" customWidth="1"/>
    <col min="22" max="24" width="11.5" style="2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style="9" customWidth="1"/>
  </cols>
  <sheetData>
    <row r="1" s="9" customFormat="1" ht="18.75" spans="1:27">
      <c r="A1" s="29" t="s">
        <v>1145</v>
      </c>
      <c r="B1" s="30"/>
      <c r="C1" s="30"/>
      <c r="D1" s="30"/>
      <c r="E1" s="30"/>
      <c r="F1" s="30"/>
      <c r="G1" s="30"/>
      <c r="H1" s="30"/>
      <c r="I1" s="30"/>
      <c r="J1" s="30"/>
      <c r="K1" s="30"/>
      <c r="L1" s="30"/>
      <c r="M1" s="30"/>
      <c r="N1" s="30"/>
      <c r="O1" s="30"/>
      <c r="P1" s="30"/>
      <c r="Q1" s="30"/>
      <c r="R1" s="30"/>
      <c r="S1" s="30"/>
      <c r="T1" s="30"/>
      <c r="U1" s="30"/>
      <c r="V1" s="30"/>
      <c r="W1" s="30"/>
      <c r="X1" s="30"/>
      <c r="Y1" s="30"/>
      <c r="Z1" s="30"/>
      <c r="AA1" s="30"/>
    </row>
    <row r="2" s="9" customFormat="1" spans="1:36">
      <c r="A2" s="5" t="s">
        <v>145</v>
      </c>
      <c r="B2" s="5" t="s">
        <v>146</v>
      </c>
      <c r="C2" s="31" t="s">
        <v>147</v>
      </c>
      <c r="D2" s="32" t="s">
        <v>148</v>
      </c>
      <c r="E2" s="33" t="s">
        <v>149</v>
      </c>
      <c r="F2" s="33"/>
      <c r="G2" s="33"/>
      <c r="H2" s="33"/>
      <c r="I2" s="33"/>
      <c r="J2" s="33"/>
      <c r="K2" s="5" t="s">
        <v>150</v>
      </c>
      <c r="L2" s="5"/>
      <c r="M2" s="5"/>
      <c r="N2" s="5"/>
      <c r="O2" s="5"/>
      <c r="P2" s="5"/>
      <c r="Q2" s="5"/>
      <c r="R2" s="5" t="s">
        <v>151</v>
      </c>
      <c r="S2" s="5"/>
      <c r="T2" s="5"/>
      <c r="U2" s="5"/>
      <c r="V2" s="5"/>
      <c r="W2" s="5"/>
      <c r="X2" s="5"/>
      <c r="Y2" s="5"/>
      <c r="Z2" s="67"/>
      <c r="AA2" s="68"/>
      <c r="AB2" s="67"/>
      <c r="AC2" s="5" t="s">
        <v>152</v>
      </c>
      <c r="AD2" s="5"/>
      <c r="AE2" s="5"/>
      <c r="AF2" s="5"/>
      <c r="AG2" s="5"/>
      <c r="AH2" s="5"/>
      <c r="AI2" s="5"/>
      <c r="AJ2" s="10"/>
    </row>
    <row r="3" s="9" customFormat="1" ht="24" spans="1:36">
      <c r="A3" s="5"/>
      <c r="B3" s="5"/>
      <c r="C3" s="31"/>
      <c r="D3" s="32"/>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9" t="s">
        <v>163</v>
      </c>
      <c r="AA3" s="69" t="s">
        <v>164</v>
      </c>
      <c r="AB3" s="10" t="s">
        <v>23</v>
      </c>
      <c r="AC3" s="70" t="s">
        <v>165</v>
      </c>
      <c r="AD3" s="70" t="s">
        <v>166</v>
      </c>
      <c r="AE3" s="70" t="s">
        <v>167</v>
      </c>
      <c r="AF3" s="70" t="s">
        <v>168</v>
      </c>
      <c r="AG3" s="70" t="s">
        <v>169</v>
      </c>
      <c r="AH3" s="70" t="s">
        <v>7</v>
      </c>
      <c r="AI3" s="70" t="s">
        <v>10</v>
      </c>
      <c r="AJ3" s="10" t="s">
        <v>23</v>
      </c>
    </row>
    <row r="4" s="9" customFormat="1" ht="16" customHeight="1" spans="1:36">
      <c r="A4" s="45">
        <f t="shared" ref="A4:A67" si="0">ROW()-3</f>
        <v>1</v>
      </c>
      <c r="B4" s="46" t="s">
        <v>170</v>
      </c>
      <c r="C4" s="47" t="s">
        <v>171</v>
      </c>
      <c r="D4" s="87" t="s">
        <v>172</v>
      </c>
      <c r="E4" s="46">
        <v>3473.25</v>
      </c>
      <c r="F4" s="46">
        <f>VLOOKUP(C4,'[1]9月'!$B:$Q,16,0)</f>
        <v>3245.4</v>
      </c>
      <c r="G4" s="48">
        <v>5664.75</v>
      </c>
      <c r="H4" s="46">
        <v>3473.25</v>
      </c>
      <c r="I4" s="48">
        <v>3180</v>
      </c>
      <c r="J4" s="48">
        <v>108</v>
      </c>
      <c r="K4" s="63">
        <f t="shared" ref="K4:K67" si="1">E4*0.018</f>
        <v>62.5185</v>
      </c>
      <c r="L4" s="64">
        <f t="shared" ref="L4:L67" si="2">F4*0.16</f>
        <v>519.264</v>
      </c>
      <c r="M4" s="48">
        <f t="shared" ref="M4:M67" si="3">ROUND(G4*0.08,2)</f>
        <v>453.18</v>
      </c>
      <c r="N4" s="46">
        <f t="shared" ref="N4:N67" si="4">H4*0.007</f>
        <v>24.31275</v>
      </c>
      <c r="O4" s="48">
        <f t="shared" ref="O4:O67" si="5">I4*5%</f>
        <v>159</v>
      </c>
      <c r="P4" s="48">
        <f t="shared" ref="P4:P67" si="6">J4*50%</f>
        <v>54</v>
      </c>
      <c r="Q4" s="48">
        <f t="shared" ref="Q4:Q67" si="7">SUM(K4:P4)</f>
        <v>1272.27525</v>
      </c>
      <c r="R4" s="46">
        <f t="shared" ref="R4:R67" si="8">E4*0</f>
        <v>0</v>
      </c>
      <c r="S4" s="46">
        <f t="shared" ref="S4:S67" si="9">ROUND(F4*0.08,2)</f>
        <v>259.63</v>
      </c>
      <c r="T4" s="48">
        <f t="shared" ref="T4:T67" si="10">ROUND(G4*0.02,2)</f>
        <v>113.3</v>
      </c>
      <c r="U4" s="46">
        <f t="shared" ref="U4:U67" si="11">ROUND(H4*0.003,2)</f>
        <v>10.42</v>
      </c>
      <c r="V4" s="46">
        <v>0</v>
      </c>
      <c r="W4" s="48">
        <f t="shared" ref="W4:W67" si="12">I4*5%</f>
        <v>159</v>
      </c>
      <c r="X4" s="48">
        <f t="shared" ref="X4:X67" si="13">J4*50%</f>
        <v>54</v>
      </c>
      <c r="Y4" s="46">
        <f t="shared" ref="Y4:Y67" si="14">SUM(R4:X4)</f>
        <v>596.35</v>
      </c>
      <c r="Z4" s="46">
        <f t="shared" ref="Z4:Z67" si="15">Q4+Y4</f>
        <v>1868.62525</v>
      </c>
      <c r="AA4" s="46"/>
      <c r="AB4" s="12" t="s">
        <v>65</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45">
        <f t="shared" si="0"/>
        <v>2</v>
      </c>
      <c r="B5" s="46" t="s">
        <v>173</v>
      </c>
      <c r="C5" s="47" t="s">
        <v>174</v>
      </c>
      <c r="D5" s="46" t="s">
        <v>175</v>
      </c>
      <c r="E5" s="46">
        <v>3473.25</v>
      </c>
      <c r="F5" s="46">
        <f>VLOOKUP(C5,'[1]9月'!$B:$Q,16,0)</f>
        <v>3245.4</v>
      </c>
      <c r="G5" s="48">
        <v>5664.75</v>
      </c>
      <c r="H5" s="46">
        <v>3473.25</v>
      </c>
      <c r="I5" s="48">
        <v>3180</v>
      </c>
      <c r="J5" s="48">
        <v>108</v>
      </c>
      <c r="K5" s="63">
        <f t="shared" si="1"/>
        <v>62.5185</v>
      </c>
      <c r="L5" s="64">
        <f t="shared" si="2"/>
        <v>519.264</v>
      </c>
      <c r="M5" s="48">
        <f t="shared" si="3"/>
        <v>453.18</v>
      </c>
      <c r="N5" s="46">
        <f t="shared" si="4"/>
        <v>24.31275</v>
      </c>
      <c r="O5" s="48">
        <f t="shared" si="5"/>
        <v>159</v>
      </c>
      <c r="P5" s="48">
        <f t="shared" si="6"/>
        <v>54</v>
      </c>
      <c r="Q5" s="48">
        <f t="shared" si="7"/>
        <v>1272.27525</v>
      </c>
      <c r="R5" s="46">
        <f t="shared" si="8"/>
        <v>0</v>
      </c>
      <c r="S5" s="46">
        <f t="shared" si="9"/>
        <v>259.63</v>
      </c>
      <c r="T5" s="48">
        <f t="shared" si="10"/>
        <v>113.3</v>
      </c>
      <c r="U5" s="46">
        <f t="shared" si="11"/>
        <v>10.42</v>
      </c>
      <c r="V5" s="46">
        <v>0</v>
      </c>
      <c r="W5" s="48">
        <f t="shared" si="12"/>
        <v>159</v>
      </c>
      <c r="X5" s="48">
        <f t="shared" si="13"/>
        <v>54</v>
      </c>
      <c r="Y5" s="46">
        <f t="shared" si="14"/>
        <v>596.35</v>
      </c>
      <c r="Z5" s="46">
        <f t="shared" si="15"/>
        <v>1868.62525</v>
      </c>
      <c r="AA5" s="46"/>
      <c r="AB5" s="12" t="s">
        <v>104</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45">
        <f t="shared" si="0"/>
        <v>3</v>
      </c>
      <c r="B6" s="46" t="s">
        <v>176</v>
      </c>
      <c r="C6" s="47" t="s">
        <v>177</v>
      </c>
      <c r="D6" s="46" t="s">
        <v>178</v>
      </c>
      <c r="E6" s="46">
        <v>3473.25</v>
      </c>
      <c r="F6" s="46">
        <f>VLOOKUP(C6,'[1]9月'!$B:$Q,16,0)</f>
        <v>3245.4</v>
      </c>
      <c r="G6" s="48">
        <v>5664.75</v>
      </c>
      <c r="H6" s="46">
        <v>3473.25</v>
      </c>
      <c r="I6" s="48">
        <v>3180</v>
      </c>
      <c r="J6" s="48">
        <v>108</v>
      </c>
      <c r="K6" s="63">
        <f t="shared" si="1"/>
        <v>62.5185</v>
      </c>
      <c r="L6" s="64">
        <f t="shared" si="2"/>
        <v>519.264</v>
      </c>
      <c r="M6" s="48">
        <f t="shared" si="3"/>
        <v>453.18</v>
      </c>
      <c r="N6" s="46">
        <f t="shared" si="4"/>
        <v>24.31275</v>
      </c>
      <c r="O6" s="48">
        <f t="shared" si="5"/>
        <v>159</v>
      </c>
      <c r="P6" s="48">
        <f t="shared" si="6"/>
        <v>54</v>
      </c>
      <c r="Q6" s="48">
        <f t="shared" si="7"/>
        <v>1272.27525</v>
      </c>
      <c r="R6" s="46">
        <f t="shared" si="8"/>
        <v>0</v>
      </c>
      <c r="S6" s="46">
        <f t="shared" si="9"/>
        <v>259.63</v>
      </c>
      <c r="T6" s="48">
        <f t="shared" si="10"/>
        <v>113.3</v>
      </c>
      <c r="U6" s="46">
        <f t="shared" si="11"/>
        <v>10.42</v>
      </c>
      <c r="V6" s="46">
        <v>0</v>
      </c>
      <c r="W6" s="48">
        <f t="shared" si="12"/>
        <v>159</v>
      </c>
      <c r="X6" s="48">
        <f t="shared" si="13"/>
        <v>54</v>
      </c>
      <c r="Y6" s="46">
        <f t="shared" si="14"/>
        <v>596.35</v>
      </c>
      <c r="Z6" s="46">
        <f t="shared" si="15"/>
        <v>1868.62525</v>
      </c>
      <c r="AA6" s="46"/>
      <c r="AB6" s="12" t="s">
        <v>104</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45">
        <f t="shared" si="0"/>
        <v>4</v>
      </c>
      <c r="B7" s="46" t="s">
        <v>173</v>
      </c>
      <c r="C7" s="47" t="s">
        <v>179</v>
      </c>
      <c r="D7" s="46" t="s">
        <v>180</v>
      </c>
      <c r="E7" s="46">
        <v>3473.25</v>
      </c>
      <c r="F7" s="46">
        <f>VLOOKUP(C7,'[1]9月'!$B:$Q,16,0)</f>
        <v>3245.4</v>
      </c>
      <c r="G7" s="48">
        <v>5664.75</v>
      </c>
      <c r="H7" s="46">
        <v>3473.25</v>
      </c>
      <c r="I7" s="48">
        <v>3180</v>
      </c>
      <c r="J7" s="48">
        <v>108</v>
      </c>
      <c r="K7" s="63">
        <f t="shared" si="1"/>
        <v>62.5185</v>
      </c>
      <c r="L7" s="64">
        <f t="shared" si="2"/>
        <v>519.264</v>
      </c>
      <c r="M7" s="48">
        <f t="shared" si="3"/>
        <v>453.18</v>
      </c>
      <c r="N7" s="46">
        <f t="shared" si="4"/>
        <v>24.31275</v>
      </c>
      <c r="O7" s="48">
        <f t="shared" si="5"/>
        <v>159</v>
      </c>
      <c r="P7" s="48">
        <f t="shared" si="6"/>
        <v>54</v>
      </c>
      <c r="Q7" s="48">
        <f t="shared" si="7"/>
        <v>1272.27525</v>
      </c>
      <c r="R7" s="46">
        <f t="shared" si="8"/>
        <v>0</v>
      </c>
      <c r="S7" s="46">
        <f t="shared" si="9"/>
        <v>259.63</v>
      </c>
      <c r="T7" s="48">
        <f t="shared" si="10"/>
        <v>113.3</v>
      </c>
      <c r="U7" s="46">
        <f t="shared" si="11"/>
        <v>10.42</v>
      </c>
      <c r="V7" s="46">
        <v>0</v>
      </c>
      <c r="W7" s="48">
        <f t="shared" si="12"/>
        <v>159</v>
      </c>
      <c r="X7" s="48">
        <f t="shared" si="13"/>
        <v>54</v>
      </c>
      <c r="Y7" s="46">
        <f t="shared" si="14"/>
        <v>596.35</v>
      </c>
      <c r="Z7" s="46">
        <f t="shared" si="15"/>
        <v>1868.62525</v>
      </c>
      <c r="AA7" s="46"/>
      <c r="AB7" s="12" t="s">
        <v>104</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45">
        <f t="shared" si="0"/>
        <v>5</v>
      </c>
      <c r="B8" s="46" t="s">
        <v>173</v>
      </c>
      <c r="C8" s="47" t="s">
        <v>181</v>
      </c>
      <c r="D8" s="46" t="s">
        <v>182</v>
      </c>
      <c r="E8" s="46">
        <v>3473.25</v>
      </c>
      <c r="F8" s="46">
        <f>VLOOKUP(C8,'[1]9月'!$B:$Q,16,0)</f>
        <v>3245.4</v>
      </c>
      <c r="G8" s="48">
        <v>5664.75</v>
      </c>
      <c r="H8" s="46">
        <v>3473.25</v>
      </c>
      <c r="I8" s="48">
        <v>4180</v>
      </c>
      <c r="J8" s="48">
        <v>108</v>
      </c>
      <c r="K8" s="63">
        <f t="shared" si="1"/>
        <v>62.5185</v>
      </c>
      <c r="L8" s="64">
        <f t="shared" si="2"/>
        <v>519.264</v>
      </c>
      <c r="M8" s="48">
        <f t="shared" si="3"/>
        <v>453.18</v>
      </c>
      <c r="N8" s="46">
        <f t="shared" si="4"/>
        <v>24.31275</v>
      </c>
      <c r="O8" s="48">
        <f t="shared" si="5"/>
        <v>209</v>
      </c>
      <c r="P8" s="48">
        <f t="shared" si="6"/>
        <v>54</v>
      </c>
      <c r="Q8" s="48">
        <f t="shared" si="7"/>
        <v>1322.27525</v>
      </c>
      <c r="R8" s="46">
        <f t="shared" si="8"/>
        <v>0</v>
      </c>
      <c r="S8" s="46">
        <f t="shared" si="9"/>
        <v>259.63</v>
      </c>
      <c r="T8" s="48">
        <f t="shared" si="10"/>
        <v>113.3</v>
      </c>
      <c r="U8" s="46">
        <f t="shared" si="11"/>
        <v>10.42</v>
      </c>
      <c r="V8" s="46">
        <v>0</v>
      </c>
      <c r="W8" s="48">
        <f t="shared" si="12"/>
        <v>209</v>
      </c>
      <c r="X8" s="48">
        <f t="shared" si="13"/>
        <v>54</v>
      </c>
      <c r="Y8" s="46">
        <f t="shared" si="14"/>
        <v>646.35</v>
      </c>
      <c r="Z8" s="46">
        <f t="shared" si="15"/>
        <v>1968.62525</v>
      </c>
      <c r="AA8" s="46"/>
      <c r="AB8" s="12" t="s">
        <v>104</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45">
        <f t="shared" si="0"/>
        <v>6</v>
      </c>
      <c r="B9" s="46" t="s">
        <v>173</v>
      </c>
      <c r="C9" s="47" t="s">
        <v>183</v>
      </c>
      <c r="D9" s="46" t="s">
        <v>184</v>
      </c>
      <c r="E9" s="46">
        <v>3473.25</v>
      </c>
      <c r="F9" s="46">
        <f>VLOOKUP(C9,'[1]9月'!$B:$Q,16,0)</f>
        <v>3245.4</v>
      </c>
      <c r="G9" s="48">
        <v>5664.75</v>
      </c>
      <c r="H9" s="46">
        <v>3473.25</v>
      </c>
      <c r="I9" s="48">
        <v>3180</v>
      </c>
      <c r="J9" s="48">
        <v>108</v>
      </c>
      <c r="K9" s="63">
        <f t="shared" si="1"/>
        <v>62.5185</v>
      </c>
      <c r="L9" s="64">
        <f t="shared" si="2"/>
        <v>519.264</v>
      </c>
      <c r="M9" s="48">
        <f t="shared" si="3"/>
        <v>453.18</v>
      </c>
      <c r="N9" s="46">
        <f t="shared" si="4"/>
        <v>24.31275</v>
      </c>
      <c r="O9" s="48">
        <f t="shared" si="5"/>
        <v>159</v>
      </c>
      <c r="P9" s="48">
        <f t="shared" si="6"/>
        <v>54</v>
      </c>
      <c r="Q9" s="48">
        <f t="shared" si="7"/>
        <v>1272.27525</v>
      </c>
      <c r="R9" s="46">
        <f t="shared" si="8"/>
        <v>0</v>
      </c>
      <c r="S9" s="46">
        <f t="shared" si="9"/>
        <v>259.63</v>
      </c>
      <c r="T9" s="48">
        <f t="shared" si="10"/>
        <v>113.3</v>
      </c>
      <c r="U9" s="46">
        <f t="shared" si="11"/>
        <v>10.42</v>
      </c>
      <c r="V9" s="46">
        <v>0</v>
      </c>
      <c r="W9" s="48">
        <f t="shared" si="12"/>
        <v>159</v>
      </c>
      <c r="X9" s="48">
        <f t="shared" si="13"/>
        <v>54</v>
      </c>
      <c r="Y9" s="46">
        <f t="shared" si="14"/>
        <v>596.35</v>
      </c>
      <c r="Z9" s="46">
        <f t="shared" si="15"/>
        <v>1868.62525</v>
      </c>
      <c r="AA9" s="46"/>
      <c r="AB9" s="12" t="s">
        <v>104</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45">
        <f t="shared" si="0"/>
        <v>7</v>
      </c>
      <c r="B10" s="46" t="s">
        <v>173</v>
      </c>
      <c r="C10" s="47" t="s">
        <v>185</v>
      </c>
      <c r="D10" s="46" t="s">
        <v>186</v>
      </c>
      <c r="E10" s="46">
        <v>3473.25</v>
      </c>
      <c r="F10" s="46">
        <f>VLOOKUP(C10,'[1]9月'!$B:$Q,16,0)</f>
        <v>3245.4</v>
      </c>
      <c r="G10" s="48">
        <v>5664.75</v>
      </c>
      <c r="H10" s="46">
        <v>3473.25</v>
      </c>
      <c r="I10" s="48">
        <v>4180</v>
      </c>
      <c r="J10" s="48">
        <v>108</v>
      </c>
      <c r="K10" s="63">
        <f t="shared" si="1"/>
        <v>62.5185</v>
      </c>
      <c r="L10" s="64">
        <f t="shared" si="2"/>
        <v>519.264</v>
      </c>
      <c r="M10" s="48">
        <f t="shared" si="3"/>
        <v>453.18</v>
      </c>
      <c r="N10" s="46">
        <f t="shared" si="4"/>
        <v>24.31275</v>
      </c>
      <c r="O10" s="48">
        <f t="shared" si="5"/>
        <v>209</v>
      </c>
      <c r="P10" s="48">
        <f t="shared" si="6"/>
        <v>54</v>
      </c>
      <c r="Q10" s="48">
        <f t="shared" si="7"/>
        <v>1322.27525</v>
      </c>
      <c r="R10" s="46">
        <f t="shared" si="8"/>
        <v>0</v>
      </c>
      <c r="S10" s="46">
        <f t="shared" si="9"/>
        <v>259.63</v>
      </c>
      <c r="T10" s="48">
        <f t="shared" si="10"/>
        <v>113.3</v>
      </c>
      <c r="U10" s="46">
        <f t="shared" si="11"/>
        <v>10.42</v>
      </c>
      <c r="V10" s="46">
        <v>0</v>
      </c>
      <c r="W10" s="48">
        <f t="shared" si="12"/>
        <v>209</v>
      </c>
      <c r="X10" s="48">
        <f t="shared" si="13"/>
        <v>54</v>
      </c>
      <c r="Y10" s="46">
        <f t="shared" si="14"/>
        <v>646.35</v>
      </c>
      <c r="Z10" s="46">
        <f t="shared" si="15"/>
        <v>1968.62525</v>
      </c>
      <c r="AA10" s="46"/>
      <c r="AB10" s="12" t="s">
        <v>104</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45">
        <f t="shared" si="0"/>
        <v>8</v>
      </c>
      <c r="B11" s="49" t="e">
        <v>#N/A</v>
      </c>
      <c r="C11" s="50" t="s">
        <v>187</v>
      </c>
      <c r="D11" s="46" t="s">
        <v>188</v>
      </c>
      <c r="E11" s="46">
        <v>3820</v>
      </c>
      <c r="F11" s="46">
        <f>VLOOKUP(C11,'[1]9月'!$B:$Q,16,0)</f>
        <v>3820</v>
      </c>
      <c r="G11" s="48">
        <v>5664.75</v>
      </c>
      <c r="H11" s="46">
        <v>3820</v>
      </c>
      <c r="I11" s="48">
        <v>4180</v>
      </c>
      <c r="J11" s="48">
        <v>108</v>
      </c>
      <c r="K11" s="63">
        <f t="shared" si="1"/>
        <v>68.76</v>
      </c>
      <c r="L11" s="64">
        <f t="shared" si="2"/>
        <v>611.2</v>
      </c>
      <c r="M11" s="48">
        <f t="shared" si="3"/>
        <v>453.18</v>
      </c>
      <c r="N11" s="46">
        <f t="shared" si="4"/>
        <v>26.74</v>
      </c>
      <c r="O11" s="48">
        <f t="shared" si="5"/>
        <v>209</v>
      </c>
      <c r="P11" s="48">
        <f t="shared" si="6"/>
        <v>54</v>
      </c>
      <c r="Q11" s="48">
        <f t="shared" si="7"/>
        <v>1422.88</v>
      </c>
      <c r="R11" s="46">
        <f t="shared" si="8"/>
        <v>0</v>
      </c>
      <c r="S11" s="46">
        <f t="shared" si="9"/>
        <v>305.6</v>
      </c>
      <c r="T11" s="48">
        <f t="shared" si="10"/>
        <v>113.3</v>
      </c>
      <c r="U11" s="46">
        <f t="shared" si="11"/>
        <v>11.46</v>
      </c>
      <c r="V11" s="46">
        <v>0</v>
      </c>
      <c r="W11" s="48">
        <f t="shared" si="12"/>
        <v>209</v>
      </c>
      <c r="X11" s="48">
        <f t="shared" si="13"/>
        <v>54</v>
      </c>
      <c r="Y11" s="46">
        <f t="shared" si="14"/>
        <v>693.36</v>
      </c>
      <c r="Z11" s="46">
        <f t="shared" si="15"/>
        <v>2116.24</v>
      </c>
      <c r="AA11" s="46"/>
      <c r="AB11" s="12" t="s">
        <v>104</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45">
        <f t="shared" si="0"/>
        <v>9</v>
      </c>
      <c r="B12" s="46" t="s">
        <v>173</v>
      </c>
      <c r="C12" s="47" t="s">
        <v>189</v>
      </c>
      <c r="D12" s="55" t="s">
        <v>190</v>
      </c>
      <c r="E12" s="46">
        <v>3473.25</v>
      </c>
      <c r="F12" s="46">
        <f>VLOOKUP(C12,'[1]9月'!$B:$Q,16,0)</f>
        <v>3245.4</v>
      </c>
      <c r="G12" s="48">
        <v>5664.75</v>
      </c>
      <c r="H12" s="46">
        <v>3473.25</v>
      </c>
      <c r="I12" s="48">
        <v>3180</v>
      </c>
      <c r="J12" s="48">
        <v>108</v>
      </c>
      <c r="K12" s="63">
        <f t="shared" si="1"/>
        <v>62.5185</v>
      </c>
      <c r="L12" s="64">
        <f t="shared" si="2"/>
        <v>519.264</v>
      </c>
      <c r="M12" s="48">
        <f t="shared" si="3"/>
        <v>453.18</v>
      </c>
      <c r="N12" s="46">
        <f t="shared" si="4"/>
        <v>24.31275</v>
      </c>
      <c r="O12" s="48">
        <f t="shared" si="5"/>
        <v>159</v>
      </c>
      <c r="P12" s="48">
        <f t="shared" si="6"/>
        <v>54</v>
      </c>
      <c r="Q12" s="48">
        <f t="shared" si="7"/>
        <v>1272.27525</v>
      </c>
      <c r="R12" s="46">
        <f t="shared" si="8"/>
        <v>0</v>
      </c>
      <c r="S12" s="46">
        <f t="shared" si="9"/>
        <v>259.63</v>
      </c>
      <c r="T12" s="48">
        <f t="shared" si="10"/>
        <v>113.3</v>
      </c>
      <c r="U12" s="46">
        <f t="shared" si="11"/>
        <v>10.42</v>
      </c>
      <c r="V12" s="46">
        <v>0</v>
      </c>
      <c r="W12" s="48">
        <f t="shared" si="12"/>
        <v>159</v>
      </c>
      <c r="X12" s="48">
        <f t="shared" si="13"/>
        <v>54</v>
      </c>
      <c r="Y12" s="46">
        <f t="shared" si="14"/>
        <v>596.35</v>
      </c>
      <c r="Z12" s="46">
        <f t="shared" si="15"/>
        <v>1868.62525</v>
      </c>
      <c r="AA12" s="46"/>
      <c r="AB12" s="12" t="s">
        <v>104</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45">
        <f t="shared" si="0"/>
        <v>10</v>
      </c>
      <c r="B13" s="46" t="s">
        <v>173</v>
      </c>
      <c r="C13" s="47" t="s">
        <v>191</v>
      </c>
      <c r="D13" s="55" t="s">
        <v>192</v>
      </c>
      <c r="E13" s="46">
        <v>3473.25</v>
      </c>
      <c r="F13" s="46">
        <v>3245.4</v>
      </c>
      <c r="G13" s="48">
        <v>5664.75</v>
      </c>
      <c r="H13" s="46">
        <v>3473.25</v>
      </c>
      <c r="I13" s="48">
        <v>3180</v>
      </c>
      <c r="J13" s="48">
        <v>108</v>
      </c>
      <c r="K13" s="63">
        <f t="shared" si="1"/>
        <v>62.5185</v>
      </c>
      <c r="L13" s="64">
        <f t="shared" si="2"/>
        <v>519.264</v>
      </c>
      <c r="M13" s="48">
        <f t="shared" si="3"/>
        <v>453.18</v>
      </c>
      <c r="N13" s="46">
        <f t="shared" si="4"/>
        <v>24.31275</v>
      </c>
      <c r="O13" s="48">
        <f t="shared" si="5"/>
        <v>159</v>
      </c>
      <c r="P13" s="48">
        <f t="shared" si="6"/>
        <v>54</v>
      </c>
      <c r="Q13" s="48">
        <f t="shared" si="7"/>
        <v>1272.27525</v>
      </c>
      <c r="R13" s="46">
        <f t="shared" si="8"/>
        <v>0</v>
      </c>
      <c r="S13" s="46">
        <f t="shared" si="9"/>
        <v>259.63</v>
      </c>
      <c r="T13" s="48">
        <f t="shared" si="10"/>
        <v>113.3</v>
      </c>
      <c r="U13" s="46">
        <f t="shared" si="11"/>
        <v>10.42</v>
      </c>
      <c r="V13" s="46">
        <v>0</v>
      </c>
      <c r="W13" s="48">
        <f t="shared" si="12"/>
        <v>159</v>
      </c>
      <c r="X13" s="48">
        <f t="shared" si="13"/>
        <v>54</v>
      </c>
      <c r="Y13" s="46">
        <f t="shared" si="14"/>
        <v>596.35</v>
      </c>
      <c r="Z13" s="46">
        <f t="shared" si="15"/>
        <v>1868.62525</v>
      </c>
      <c r="AA13" s="46"/>
      <c r="AB13" s="12" t="s">
        <v>104</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45">
        <f t="shared" si="0"/>
        <v>11</v>
      </c>
      <c r="B14" s="46" t="s">
        <v>193</v>
      </c>
      <c r="C14" s="47" t="s">
        <v>194</v>
      </c>
      <c r="D14" s="46" t="s">
        <v>195</v>
      </c>
      <c r="E14" s="46">
        <v>3473.25</v>
      </c>
      <c r="F14" s="46">
        <f>VLOOKUP(C14,'[1]9月'!$B:$Q,16,0)</f>
        <v>3245.4</v>
      </c>
      <c r="G14" s="48">
        <v>5664.75</v>
      </c>
      <c r="H14" s="46">
        <v>3473.25</v>
      </c>
      <c r="I14" s="48">
        <v>1790</v>
      </c>
      <c r="J14" s="48">
        <v>108</v>
      </c>
      <c r="K14" s="63">
        <f t="shared" si="1"/>
        <v>62.5185</v>
      </c>
      <c r="L14" s="64">
        <f t="shared" si="2"/>
        <v>519.264</v>
      </c>
      <c r="M14" s="48">
        <f t="shared" si="3"/>
        <v>453.18</v>
      </c>
      <c r="N14" s="46">
        <f t="shared" si="4"/>
        <v>24.31275</v>
      </c>
      <c r="O14" s="48">
        <f t="shared" si="5"/>
        <v>89.5</v>
      </c>
      <c r="P14" s="48">
        <f t="shared" si="6"/>
        <v>54</v>
      </c>
      <c r="Q14" s="48">
        <f t="shared" si="7"/>
        <v>1202.77525</v>
      </c>
      <c r="R14" s="46">
        <f t="shared" si="8"/>
        <v>0</v>
      </c>
      <c r="S14" s="46">
        <f t="shared" si="9"/>
        <v>259.63</v>
      </c>
      <c r="T14" s="48">
        <f t="shared" si="10"/>
        <v>113.3</v>
      </c>
      <c r="U14" s="46">
        <f t="shared" si="11"/>
        <v>10.42</v>
      </c>
      <c r="V14" s="46">
        <v>0</v>
      </c>
      <c r="W14" s="48">
        <f t="shared" si="12"/>
        <v>89.5</v>
      </c>
      <c r="X14" s="48">
        <f t="shared" si="13"/>
        <v>54</v>
      </c>
      <c r="Y14" s="46">
        <f t="shared" si="14"/>
        <v>526.85</v>
      </c>
      <c r="Z14" s="46">
        <f t="shared" si="15"/>
        <v>1729.62525</v>
      </c>
      <c r="AA14" s="46"/>
      <c r="AB14" s="12" t="s">
        <v>104</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45">
        <f t="shared" si="0"/>
        <v>12</v>
      </c>
      <c r="B15" s="46" t="s">
        <v>193</v>
      </c>
      <c r="C15" s="47" t="s">
        <v>196</v>
      </c>
      <c r="D15" s="46" t="s">
        <v>197</v>
      </c>
      <c r="E15" s="46">
        <v>3473.25</v>
      </c>
      <c r="F15" s="46">
        <f>VLOOKUP(C15,'[1]9月'!$B:$Q,16,0)</f>
        <v>3245.4</v>
      </c>
      <c r="G15" s="48">
        <v>5664.75</v>
      </c>
      <c r="H15" s="46">
        <v>3473.25</v>
      </c>
      <c r="I15" s="48">
        <v>1790</v>
      </c>
      <c r="J15" s="48">
        <v>108</v>
      </c>
      <c r="K15" s="63">
        <f t="shared" si="1"/>
        <v>62.5185</v>
      </c>
      <c r="L15" s="64">
        <f t="shared" si="2"/>
        <v>519.264</v>
      </c>
      <c r="M15" s="48">
        <f t="shared" si="3"/>
        <v>453.18</v>
      </c>
      <c r="N15" s="46">
        <f t="shared" si="4"/>
        <v>24.31275</v>
      </c>
      <c r="O15" s="48">
        <f t="shared" si="5"/>
        <v>89.5</v>
      </c>
      <c r="P15" s="48">
        <f t="shared" si="6"/>
        <v>54</v>
      </c>
      <c r="Q15" s="48">
        <f t="shared" si="7"/>
        <v>1202.77525</v>
      </c>
      <c r="R15" s="46">
        <f t="shared" si="8"/>
        <v>0</v>
      </c>
      <c r="S15" s="46">
        <f t="shared" si="9"/>
        <v>259.63</v>
      </c>
      <c r="T15" s="48">
        <f t="shared" si="10"/>
        <v>113.3</v>
      </c>
      <c r="U15" s="46">
        <f t="shared" si="11"/>
        <v>10.42</v>
      </c>
      <c r="V15" s="46">
        <v>0</v>
      </c>
      <c r="W15" s="48">
        <f t="shared" si="12"/>
        <v>89.5</v>
      </c>
      <c r="X15" s="48">
        <f t="shared" si="13"/>
        <v>54</v>
      </c>
      <c r="Y15" s="46">
        <f t="shared" si="14"/>
        <v>526.85</v>
      </c>
      <c r="Z15" s="46">
        <f t="shared" si="15"/>
        <v>1729.62525</v>
      </c>
      <c r="AA15" s="46"/>
      <c r="AB15" s="12" t="s">
        <v>104</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45">
        <f t="shared" si="0"/>
        <v>13</v>
      </c>
      <c r="B16" s="46" t="s">
        <v>193</v>
      </c>
      <c r="C16" s="47" t="s">
        <v>198</v>
      </c>
      <c r="D16" s="46" t="s">
        <v>199</v>
      </c>
      <c r="E16" s="46">
        <v>3473.25</v>
      </c>
      <c r="F16" s="46">
        <f>VLOOKUP(C16,'[1]9月'!$B:$Q,16,0)</f>
        <v>3245.4</v>
      </c>
      <c r="G16" s="48">
        <v>5664.75</v>
      </c>
      <c r="H16" s="46">
        <v>3473.25</v>
      </c>
      <c r="I16" s="48">
        <v>1790</v>
      </c>
      <c r="J16" s="48">
        <v>108</v>
      </c>
      <c r="K16" s="63">
        <f t="shared" si="1"/>
        <v>62.5185</v>
      </c>
      <c r="L16" s="64">
        <f t="shared" si="2"/>
        <v>519.264</v>
      </c>
      <c r="M16" s="48">
        <f t="shared" si="3"/>
        <v>453.18</v>
      </c>
      <c r="N16" s="46">
        <f t="shared" si="4"/>
        <v>24.31275</v>
      </c>
      <c r="O16" s="48">
        <f t="shared" si="5"/>
        <v>89.5</v>
      </c>
      <c r="P16" s="48">
        <f t="shared" si="6"/>
        <v>54</v>
      </c>
      <c r="Q16" s="48">
        <f t="shared" si="7"/>
        <v>1202.77525</v>
      </c>
      <c r="R16" s="46">
        <f t="shared" si="8"/>
        <v>0</v>
      </c>
      <c r="S16" s="46">
        <f t="shared" si="9"/>
        <v>259.63</v>
      </c>
      <c r="T16" s="48">
        <f t="shared" si="10"/>
        <v>113.3</v>
      </c>
      <c r="U16" s="46">
        <f t="shared" si="11"/>
        <v>10.42</v>
      </c>
      <c r="V16" s="46">
        <v>0</v>
      </c>
      <c r="W16" s="48">
        <f t="shared" si="12"/>
        <v>89.5</v>
      </c>
      <c r="X16" s="48">
        <f t="shared" si="13"/>
        <v>54</v>
      </c>
      <c r="Y16" s="46">
        <f t="shared" si="14"/>
        <v>526.85</v>
      </c>
      <c r="Z16" s="46">
        <f t="shared" si="15"/>
        <v>1729.62525</v>
      </c>
      <c r="AA16" s="46"/>
      <c r="AB16" s="12" t="s">
        <v>104</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45">
        <f t="shared" si="0"/>
        <v>14</v>
      </c>
      <c r="B17" s="46" t="s">
        <v>193</v>
      </c>
      <c r="C17" s="47" t="s">
        <v>200</v>
      </c>
      <c r="D17" s="46" t="s">
        <v>201</v>
      </c>
      <c r="E17" s="46">
        <v>3473.25</v>
      </c>
      <c r="F17" s="46">
        <f>VLOOKUP(C17,'[1]9月'!$B:$Q,16,0)</f>
        <v>3245.4</v>
      </c>
      <c r="G17" s="48">
        <v>5664.75</v>
      </c>
      <c r="H17" s="46">
        <v>3473.25</v>
      </c>
      <c r="I17" s="48">
        <v>1790</v>
      </c>
      <c r="J17" s="48">
        <v>108</v>
      </c>
      <c r="K17" s="63">
        <f t="shared" si="1"/>
        <v>62.5185</v>
      </c>
      <c r="L17" s="64">
        <f t="shared" si="2"/>
        <v>519.264</v>
      </c>
      <c r="M17" s="48">
        <f t="shared" si="3"/>
        <v>453.18</v>
      </c>
      <c r="N17" s="46">
        <f t="shared" si="4"/>
        <v>24.31275</v>
      </c>
      <c r="O17" s="48">
        <f t="shared" si="5"/>
        <v>89.5</v>
      </c>
      <c r="P17" s="48">
        <f t="shared" si="6"/>
        <v>54</v>
      </c>
      <c r="Q17" s="48">
        <f t="shared" si="7"/>
        <v>1202.77525</v>
      </c>
      <c r="R17" s="46">
        <f t="shared" si="8"/>
        <v>0</v>
      </c>
      <c r="S17" s="46">
        <f t="shared" si="9"/>
        <v>259.63</v>
      </c>
      <c r="T17" s="48">
        <f t="shared" si="10"/>
        <v>113.3</v>
      </c>
      <c r="U17" s="46">
        <f t="shared" si="11"/>
        <v>10.42</v>
      </c>
      <c r="V17" s="46">
        <v>0</v>
      </c>
      <c r="W17" s="48">
        <f t="shared" si="12"/>
        <v>89.5</v>
      </c>
      <c r="X17" s="48">
        <f t="shared" si="13"/>
        <v>54</v>
      </c>
      <c r="Y17" s="46">
        <f t="shared" si="14"/>
        <v>526.85</v>
      </c>
      <c r="Z17" s="46">
        <f t="shared" si="15"/>
        <v>1729.62525</v>
      </c>
      <c r="AA17" s="46"/>
      <c r="AB17" s="12" t="s">
        <v>104</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45">
        <f t="shared" si="0"/>
        <v>15</v>
      </c>
      <c r="B18" s="46" t="s">
        <v>193</v>
      </c>
      <c r="C18" s="47" t="s">
        <v>202</v>
      </c>
      <c r="D18" s="46" t="s">
        <v>203</v>
      </c>
      <c r="E18" s="46">
        <v>3473.25</v>
      </c>
      <c r="F18" s="46">
        <f>VLOOKUP(C18,'[1]9月'!$B:$Q,16,0)</f>
        <v>3245.4</v>
      </c>
      <c r="G18" s="48">
        <v>5664.75</v>
      </c>
      <c r="H18" s="46">
        <v>3473.25</v>
      </c>
      <c r="I18" s="48">
        <v>4180</v>
      </c>
      <c r="J18" s="48">
        <v>108</v>
      </c>
      <c r="K18" s="63">
        <f t="shared" si="1"/>
        <v>62.5185</v>
      </c>
      <c r="L18" s="64">
        <f t="shared" si="2"/>
        <v>519.264</v>
      </c>
      <c r="M18" s="48">
        <f t="shared" si="3"/>
        <v>453.18</v>
      </c>
      <c r="N18" s="46">
        <f t="shared" si="4"/>
        <v>24.31275</v>
      </c>
      <c r="O18" s="48">
        <f t="shared" si="5"/>
        <v>209</v>
      </c>
      <c r="P18" s="48">
        <f t="shared" si="6"/>
        <v>54</v>
      </c>
      <c r="Q18" s="48">
        <f t="shared" si="7"/>
        <v>1322.27525</v>
      </c>
      <c r="R18" s="46">
        <f t="shared" si="8"/>
        <v>0</v>
      </c>
      <c r="S18" s="46">
        <f t="shared" si="9"/>
        <v>259.63</v>
      </c>
      <c r="T18" s="48">
        <f t="shared" si="10"/>
        <v>113.3</v>
      </c>
      <c r="U18" s="46">
        <f t="shared" si="11"/>
        <v>10.42</v>
      </c>
      <c r="V18" s="46">
        <v>0</v>
      </c>
      <c r="W18" s="48">
        <f t="shared" si="12"/>
        <v>209</v>
      </c>
      <c r="X18" s="48">
        <f t="shared" si="13"/>
        <v>54</v>
      </c>
      <c r="Y18" s="46">
        <f t="shared" si="14"/>
        <v>646.35</v>
      </c>
      <c r="Z18" s="46">
        <f t="shared" si="15"/>
        <v>1968.62525</v>
      </c>
      <c r="AA18" s="46"/>
      <c r="AB18" s="12" t="s">
        <v>104</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45">
        <f t="shared" si="0"/>
        <v>16</v>
      </c>
      <c r="B19" s="46" t="s">
        <v>193</v>
      </c>
      <c r="C19" s="47" t="s">
        <v>204</v>
      </c>
      <c r="D19" s="46" t="s">
        <v>205</v>
      </c>
      <c r="E19" s="46">
        <v>3473.25</v>
      </c>
      <c r="F19" s="46">
        <f>VLOOKUP(C19,'[1]9月'!$B:$Q,16,0)</f>
        <v>3245.4</v>
      </c>
      <c r="G19" s="48">
        <v>5664.75</v>
      </c>
      <c r="H19" s="46">
        <v>3473.25</v>
      </c>
      <c r="I19" s="48">
        <v>3180</v>
      </c>
      <c r="J19" s="48">
        <v>108</v>
      </c>
      <c r="K19" s="63">
        <f t="shared" si="1"/>
        <v>62.5185</v>
      </c>
      <c r="L19" s="64">
        <f t="shared" si="2"/>
        <v>519.264</v>
      </c>
      <c r="M19" s="48">
        <f t="shared" si="3"/>
        <v>453.18</v>
      </c>
      <c r="N19" s="46">
        <f t="shared" si="4"/>
        <v>24.31275</v>
      </c>
      <c r="O19" s="48">
        <f t="shared" si="5"/>
        <v>159</v>
      </c>
      <c r="P19" s="48">
        <f t="shared" si="6"/>
        <v>54</v>
      </c>
      <c r="Q19" s="48">
        <f t="shared" si="7"/>
        <v>1272.27525</v>
      </c>
      <c r="R19" s="46">
        <f t="shared" si="8"/>
        <v>0</v>
      </c>
      <c r="S19" s="46">
        <f t="shared" si="9"/>
        <v>259.63</v>
      </c>
      <c r="T19" s="48">
        <f t="shared" si="10"/>
        <v>113.3</v>
      </c>
      <c r="U19" s="46">
        <f t="shared" si="11"/>
        <v>10.42</v>
      </c>
      <c r="V19" s="46">
        <v>0</v>
      </c>
      <c r="W19" s="48">
        <f t="shared" si="12"/>
        <v>159</v>
      </c>
      <c r="X19" s="48">
        <f t="shared" si="13"/>
        <v>54</v>
      </c>
      <c r="Y19" s="46">
        <f t="shared" si="14"/>
        <v>596.35</v>
      </c>
      <c r="Z19" s="46">
        <f t="shared" si="15"/>
        <v>1868.62525</v>
      </c>
      <c r="AA19" s="46"/>
      <c r="AB19" s="12" t="s">
        <v>104</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45">
        <f t="shared" si="0"/>
        <v>17</v>
      </c>
      <c r="B20" s="46" t="s">
        <v>193</v>
      </c>
      <c r="C20" s="47" t="s">
        <v>206</v>
      </c>
      <c r="D20" s="343" t="s">
        <v>207</v>
      </c>
      <c r="E20" s="46">
        <v>3473.25</v>
      </c>
      <c r="F20" s="46">
        <f>VLOOKUP(C20,'[1]9月'!$B:$Q,16,0)</f>
        <v>3245.4</v>
      </c>
      <c r="G20" s="48">
        <v>5664.75</v>
      </c>
      <c r="H20" s="46">
        <v>3473.25</v>
      </c>
      <c r="I20" s="48">
        <v>3180</v>
      </c>
      <c r="J20" s="48">
        <v>108</v>
      </c>
      <c r="K20" s="63">
        <f t="shared" si="1"/>
        <v>62.5185</v>
      </c>
      <c r="L20" s="64">
        <f t="shared" si="2"/>
        <v>519.264</v>
      </c>
      <c r="M20" s="48">
        <f t="shared" si="3"/>
        <v>453.18</v>
      </c>
      <c r="N20" s="46">
        <f t="shared" si="4"/>
        <v>24.31275</v>
      </c>
      <c r="O20" s="48">
        <f t="shared" si="5"/>
        <v>159</v>
      </c>
      <c r="P20" s="48">
        <f t="shared" si="6"/>
        <v>54</v>
      </c>
      <c r="Q20" s="48">
        <f t="shared" si="7"/>
        <v>1272.27525</v>
      </c>
      <c r="R20" s="46">
        <f t="shared" si="8"/>
        <v>0</v>
      </c>
      <c r="S20" s="46">
        <f t="shared" si="9"/>
        <v>259.63</v>
      </c>
      <c r="T20" s="48">
        <f t="shared" si="10"/>
        <v>113.3</v>
      </c>
      <c r="U20" s="46">
        <f t="shared" si="11"/>
        <v>10.42</v>
      </c>
      <c r="V20" s="46">
        <v>0</v>
      </c>
      <c r="W20" s="48">
        <f t="shared" si="12"/>
        <v>159</v>
      </c>
      <c r="X20" s="48">
        <f t="shared" si="13"/>
        <v>54</v>
      </c>
      <c r="Y20" s="46">
        <f t="shared" si="14"/>
        <v>596.35</v>
      </c>
      <c r="Z20" s="46">
        <f t="shared" si="15"/>
        <v>1868.62525</v>
      </c>
      <c r="AA20" s="46"/>
      <c r="AB20" s="12" t="s">
        <v>104</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45">
        <f t="shared" si="0"/>
        <v>18</v>
      </c>
      <c r="B21" s="46" t="s">
        <v>193</v>
      </c>
      <c r="C21" s="47" t="s">
        <v>208</v>
      </c>
      <c r="D21" s="46" t="s">
        <v>209</v>
      </c>
      <c r="E21" s="46">
        <v>3473.25</v>
      </c>
      <c r="F21" s="46">
        <f>VLOOKUP(C21,'[1]9月'!$B:$Q,16,0)</f>
        <v>3245.4</v>
      </c>
      <c r="G21" s="48">
        <v>5664.75</v>
      </c>
      <c r="H21" s="46">
        <v>3473.25</v>
      </c>
      <c r="I21" s="48">
        <v>3180</v>
      </c>
      <c r="J21" s="48">
        <v>108</v>
      </c>
      <c r="K21" s="63">
        <f t="shared" si="1"/>
        <v>62.5185</v>
      </c>
      <c r="L21" s="64">
        <f t="shared" si="2"/>
        <v>519.264</v>
      </c>
      <c r="M21" s="48">
        <f t="shared" si="3"/>
        <v>453.18</v>
      </c>
      <c r="N21" s="46">
        <f t="shared" si="4"/>
        <v>24.31275</v>
      </c>
      <c r="O21" s="48">
        <f t="shared" si="5"/>
        <v>159</v>
      </c>
      <c r="P21" s="48">
        <f t="shared" si="6"/>
        <v>54</v>
      </c>
      <c r="Q21" s="48">
        <f t="shared" si="7"/>
        <v>1272.27525</v>
      </c>
      <c r="R21" s="46">
        <f t="shared" si="8"/>
        <v>0</v>
      </c>
      <c r="S21" s="46">
        <f t="shared" si="9"/>
        <v>259.63</v>
      </c>
      <c r="T21" s="48">
        <f t="shared" si="10"/>
        <v>113.3</v>
      </c>
      <c r="U21" s="46">
        <f t="shared" si="11"/>
        <v>10.42</v>
      </c>
      <c r="V21" s="46">
        <v>0</v>
      </c>
      <c r="W21" s="48">
        <f t="shared" si="12"/>
        <v>159</v>
      </c>
      <c r="X21" s="48">
        <f t="shared" si="13"/>
        <v>54</v>
      </c>
      <c r="Y21" s="46">
        <f t="shared" si="14"/>
        <v>596.35</v>
      </c>
      <c r="Z21" s="46">
        <f t="shared" si="15"/>
        <v>1868.62525</v>
      </c>
      <c r="AA21" s="46"/>
      <c r="AB21" s="12" t="s">
        <v>104</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45">
        <f t="shared" si="0"/>
        <v>19</v>
      </c>
      <c r="B22" s="46" t="s">
        <v>210</v>
      </c>
      <c r="C22" s="47" t="s">
        <v>211</v>
      </c>
      <c r="D22" s="46" t="s">
        <v>212</v>
      </c>
      <c r="E22" s="46">
        <v>3820</v>
      </c>
      <c r="F22" s="46">
        <f>VLOOKUP(C22,'[1]9月'!$B:$Q,16,0)</f>
        <v>3820</v>
      </c>
      <c r="G22" s="48">
        <v>5664.75</v>
      </c>
      <c r="H22" s="46">
        <v>3820</v>
      </c>
      <c r="I22" s="48">
        <v>4180</v>
      </c>
      <c r="J22" s="48">
        <v>108</v>
      </c>
      <c r="K22" s="63">
        <f t="shared" si="1"/>
        <v>68.76</v>
      </c>
      <c r="L22" s="64">
        <f t="shared" si="2"/>
        <v>611.2</v>
      </c>
      <c r="M22" s="48">
        <f t="shared" si="3"/>
        <v>453.18</v>
      </c>
      <c r="N22" s="46">
        <f t="shared" si="4"/>
        <v>26.74</v>
      </c>
      <c r="O22" s="48">
        <f t="shared" si="5"/>
        <v>209</v>
      </c>
      <c r="P22" s="48">
        <f t="shared" si="6"/>
        <v>54</v>
      </c>
      <c r="Q22" s="48">
        <f t="shared" si="7"/>
        <v>1422.88</v>
      </c>
      <c r="R22" s="46">
        <f t="shared" si="8"/>
        <v>0</v>
      </c>
      <c r="S22" s="46">
        <f t="shared" si="9"/>
        <v>305.6</v>
      </c>
      <c r="T22" s="48">
        <f t="shared" si="10"/>
        <v>113.3</v>
      </c>
      <c r="U22" s="46">
        <f t="shared" si="11"/>
        <v>11.46</v>
      </c>
      <c r="V22" s="46">
        <v>0</v>
      </c>
      <c r="W22" s="48">
        <f t="shared" si="12"/>
        <v>209</v>
      </c>
      <c r="X22" s="48">
        <f t="shared" si="13"/>
        <v>54</v>
      </c>
      <c r="Y22" s="46">
        <f t="shared" si="14"/>
        <v>693.36</v>
      </c>
      <c r="Z22" s="46">
        <f t="shared" si="15"/>
        <v>2116.24</v>
      </c>
      <c r="AA22" s="46"/>
      <c r="AB22" s="12" t="s">
        <v>49</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45">
        <f t="shared" si="0"/>
        <v>20</v>
      </c>
      <c r="B23" s="46" t="s">
        <v>210</v>
      </c>
      <c r="C23" s="47" t="s">
        <v>213</v>
      </c>
      <c r="D23" s="46" t="s">
        <v>214</v>
      </c>
      <c r="E23" s="46">
        <v>3473.25</v>
      </c>
      <c r="F23" s="46">
        <f>VLOOKUP(C23,'[1]9月'!$B:$Q,16,0)</f>
        <v>3245.4</v>
      </c>
      <c r="G23" s="48">
        <v>5664.75</v>
      </c>
      <c r="H23" s="46">
        <v>3473.25</v>
      </c>
      <c r="I23" s="48">
        <v>4180</v>
      </c>
      <c r="J23" s="48">
        <v>108</v>
      </c>
      <c r="K23" s="63">
        <f t="shared" si="1"/>
        <v>62.5185</v>
      </c>
      <c r="L23" s="64">
        <f t="shared" si="2"/>
        <v>519.264</v>
      </c>
      <c r="M23" s="48">
        <f t="shared" si="3"/>
        <v>453.18</v>
      </c>
      <c r="N23" s="46">
        <f t="shared" si="4"/>
        <v>24.31275</v>
      </c>
      <c r="O23" s="48">
        <f t="shared" si="5"/>
        <v>209</v>
      </c>
      <c r="P23" s="48">
        <f t="shared" si="6"/>
        <v>54</v>
      </c>
      <c r="Q23" s="48">
        <f t="shared" si="7"/>
        <v>1322.27525</v>
      </c>
      <c r="R23" s="46">
        <f t="shared" si="8"/>
        <v>0</v>
      </c>
      <c r="S23" s="46">
        <f t="shared" si="9"/>
        <v>259.63</v>
      </c>
      <c r="T23" s="48">
        <f t="shared" si="10"/>
        <v>113.3</v>
      </c>
      <c r="U23" s="46">
        <f t="shared" si="11"/>
        <v>10.42</v>
      </c>
      <c r="V23" s="46">
        <v>0</v>
      </c>
      <c r="W23" s="48">
        <f t="shared" si="12"/>
        <v>209</v>
      </c>
      <c r="X23" s="48">
        <f t="shared" si="13"/>
        <v>54</v>
      </c>
      <c r="Y23" s="46">
        <f t="shared" si="14"/>
        <v>646.35</v>
      </c>
      <c r="Z23" s="46">
        <f t="shared" si="15"/>
        <v>1968.62525</v>
      </c>
      <c r="AA23" s="46"/>
      <c r="AB23" s="12" t="s">
        <v>49</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45">
        <f t="shared" si="0"/>
        <v>21</v>
      </c>
      <c r="B24" s="46" t="s">
        <v>210</v>
      </c>
      <c r="C24" s="47" t="s">
        <v>215</v>
      </c>
      <c r="D24" s="46" t="s">
        <v>216</v>
      </c>
      <c r="E24" s="46">
        <v>3473.25</v>
      </c>
      <c r="F24" s="46">
        <f>VLOOKUP(C24,'[1]9月'!$B:$Q,16,0)</f>
        <v>3245.4</v>
      </c>
      <c r="G24" s="48">
        <v>5664.75</v>
      </c>
      <c r="H24" s="46">
        <v>3473.25</v>
      </c>
      <c r="I24" s="48">
        <v>3180</v>
      </c>
      <c r="J24" s="48">
        <v>108</v>
      </c>
      <c r="K24" s="63">
        <f t="shared" si="1"/>
        <v>62.5185</v>
      </c>
      <c r="L24" s="64">
        <f t="shared" si="2"/>
        <v>519.264</v>
      </c>
      <c r="M24" s="48">
        <f t="shared" si="3"/>
        <v>453.18</v>
      </c>
      <c r="N24" s="46">
        <f t="shared" si="4"/>
        <v>24.31275</v>
      </c>
      <c r="O24" s="48">
        <f t="shared" si="5"/>
        <v>159</v>
      </c>
      <c r="P24" s="48">
        <f t="shared" si="6"/>
        <v>54</v>
      </c>
      <c r="Q24" s="48">
        <f t="shared" si="7"/>
        <v>1272.27525</v>
      </c>
      <c r="R24" s="46">
        <f t="shared" si="8"/>
        <v>0</v>
      </c>
      <c r="S24" s="46">
        <f t="shared" si="9"/>
        <v>259.63</v>
      </c>
      <c r="T24" s="48">
        <f t="shared" si="10"/>
        <v>113.3</v>
      </c>
      <c r="U24" s="46">
        <f t="shared" si="11"/>
        <v>10.42</v>
      </c>
      <c r="V24" s="46">
        <v>0</v>
      </c>
      <c r="W24" s="48">
        <f t="shared" si="12"/>
        <v>159</v>
      </c>
      <c r="X24" s="48">
        <f t="shared" si="13"/>
        <v>54</v>
      </c>
      <c r="Y24" s="46">
        <f t="shared" si="14"/>
        <v>596.35</v>
      </c>
      <c r="Z24" s="46">
        <f t="shared" si="15"/>
        <v>1868.62525</v>
      </c>
      <c r="AA24" s="46"/>
      <c r="AB24" s="12" t="s">
        <v>49</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45">
        <f t="shared" si="0"/>
        <v>22</v>
      </c>
      <c r="B25" s="46" t="s">
        <v>210</v>
      </c>
      <c r="C25" s="47" t="s">
        <v>217</v>
      </c>
      <c r="D25" s="46" t="s">
        <v>218</v>
      </c>
      <c r="E25" s="46">
        <v>3473.25</v>
      </c>
      <c r="F25" s="46">
        <f>VLOOKUP(C25,'[1]9月'!$B:$Q,16,0)</f>
        <v>3245.4</v>
      </c>
      <c r="G25" s="48">
        <v>5664.75</v>
      </c>
      <c r="H25" s="46">
        <v>3473.25</v>
      </c>
      <c r="I25" s="48">
        <v>4180</v>
      </c>
      <c r="J25" s="48">
        <v>108</v>
      </c>
      <c r="K25" s="63">
        <f t="shared" si="1"/>
        <v>62.5185</v>
      </c>
      <c r="L25" s="64">
        <f t="shared" si="2"/>
        <v>519.264</v>
      </c>
      <c r="M25" s="48">
        <f t="shared" si="3"/>
        <v>453.18</v>
      </c>
      <c r="N25" s="46">
        <f t="shared" si="4"/>
        <v>24.31275</v>
      </c>
      <c r="O25" s="48">
        <f t="shared" si="5"/>
        <v>209</v>
      </c>
      <c r="P25" s="48">
        <f t="shared" si="6"/>
        <v>54</v>
      </c>
      <c r="Q25" s="48">
        <f t="shared" si="7"/>
        <v>1322.27525</v>
      </c>
      <c r="R25" s="46">
        <f t="shared" si="8"/>
        <v>0</v>
      </c>
      <c r="S25" s="46">
        <f t="shared" si="9"/>
        <v>259.63</v>
      </c>
      <c r="T25" s="48">
        <f t="shared" si="10"/>
        <v>113.3</v>
      </c>
      <c r="U25" s="46">
        <f t="shared" si="11"/>
        <v>10.42</v>
      </c>
      <c r="V25" s="46">
        <v>0</v>
      </c>
      <c r="W25" s="48">
        <f t="shared" si="12"/>
        <v>209</v>
      </c>
      <c r="X25" s="48">
        <f t="shared" si="13"/>
        <v>54</v>
      </c>
      <c r="Y25" s="46">
        <f t="shared" si="14"/>
        <v>646.35</v>
      </c>
      <c r="Z25" s="46">
        <f t="shared" si="15"/>
        <v>1968.62525</v>
      </c>
      <c r="AA25" s="46"/>
      <c r="AB25" s="12" t="s">
        <v>49</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45">
        <f t="shared" si="0"/>
        <v>23</v>
      </c>
      <c r="B26" s="46" t="s">
        <v>210</v>
      </c>
      <c r="C26" s="47" t="s">
        <v>219</v>
      </c>
      <c r="D26" s="46" t="s">
        <v>220</v>
      </c>
      <c r="E26" s="46">
        <v>3473.25</v>
      </c>
      <c r="F26" s="46">
        <f>VLOOKUP(C26,'[1]9月'!$B:$Q,16,0)</f>
        <v>3245.4</v>
      </c>
      <c r="G26" s="48">
        <v>5664.75</v>
      </c>
      <c r="H26" s="46">
        <v>3473.25</v>
      </c>
      <c r="I26" s="48">
        <v>3180</v>
      </c>
      <c r="J26" s="48">
        <v>108</v>
      </c>
      <c r="K26" s="63">
        <f t="shared" si="1"/>
        <v>62.5185</v>
      </c>
      <c r="L26" s="64">
        <f t="shared" si="2"/>
        <v>519.264</v>
      </c>
      <c r="M26" s="48">
        <f t="shared" si="3"/>
        <v>453.18</v>
      </c>
      <c r="N26" s="46">
        <f t="shared" si="4"/>
        <v>24.31275</v>
      </c>
      <c r="O26" s="48">
        <f t="shared" si="5"/>
        <v>159</v>
      </c>
      <c r="P26" s="48">
        <f t="shared" si="6"/>
        <v>54</v>
      </c>
      <c r="Q26" s="48">
        <f t="shared" si="7"/>
        <v>1272.27525</v>
      </c>
      <c r="R26" s="46">
        <f t="shared" si="8"/>
        <v>0</v>
      </c>
      <c r="S26" s="46">
        <f t="shared" si="9"/>
        <v>259.63</v>
      </c>
      <c r="T26" s="48">
        <f t="shared" si="10"/>
        <v>113.3</v>
      </c>
      <c r="U26" s="46">
        <f t="shared" si="11"/>
        <v>10.42</v>
      </c>
      <c r="V26" s="46">
        <v>0</v>
      </c>
      <c r="W26" s="48">
        <f t="shared" si="12"/>
        <v>159</v>
      </c>
      <c r="X26" s="48">
        <f t="shared" si="13"/>
        <v>54</v>
      </c>
      <c r="Y26" s="46">
        <f t="shared" si="14"/>
        <v>596.35</v>
      </c>
      <c r="Z26" s="46">
        <f t="shared" si="15"/>
        <v>1868.62525</v>
      </c>
      <c r="AA26" s="46"/>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45">
        <f t="shared" si="0"/>
        <v>24</v>
      </c>
      <c r="B27" s="46" t="s">
        <v>210</v>
      </c>
      <c r="C27" s="47" t="s">
        <v>221</v>
      </c>
      <c r="D27" s="343" t="s">
        <v>222</v>
      </c>
      <c r="E27" s="46">
        <v>3473.25</v>
      </c>
      <c r="F27" s="46">
        <f>VLOOKUP(C27,'[1]9月'!$B:$Q,16,0)</f>
        <v>3245.4</v>
      </c>
      <c r="G27" s="48">
        <v>5664.75</v>
      </c>
      <c r="H27" s="46">
        <v>3473.25</v>
      </c>
      <c r="I27" s="48">
        <v>3180</v>
      </c>
      <c r="J27" s="48">
        <v>108</v>
      </c>
      <c r="K27" s="63">
        <f t="shared" si="1"/>
        <v>62.5185</v>
      </c>
      <c r="L27" s="64">
        <f t="shared" si="2"/>
        <v>519.264</v>
      </c>
      <c r="M27" s="48">
        <f t="shared" si="3"/>
        <v>453.18</v>
      </c>
      <c r="N27" s="46">
        <f t="shared" si="4"/>
        <v>24.31275</v>
      </c>
      <c r="O27" s="48">
        <f t="shared" si="5"/>
        <v>159</v>
      </c>
      <c r="P27" s="48">
        <f t="shared" si="6"/>
        <v>54</v>
      </c>
      <c r="Q27" s="48">
        <f t="shared" si="7"/>
        <v>1272.27525</v>
      </c>
      <c r="R27" s="46">
        <f t="shared" si="8"/>
        <v>0</v>
      </c>
      <c r="S27" s="46">
        <f t="shared" si="9"/>
        <v>259.63</v>
      </c>
      <c r="T27" s="48">
        <f t="shared" si="10"/>
        <v>113.3</v>
      </c>
      <c r="U27" s="46">
        <f t="shared" si="11"/>
        <v>10.42</v>
      </c>
      <c r="V27" s="46">
        <v>0</v>
      </c>
      <c r="W27" s="48">
        <f t="shared" si="12"/>
        <v>159</v>
      </c>
      <c r="X27" s="48">
        <f t="shared" si="13"/>
        <v>54</v>
      </c>
      <c r="Y27" s="46">
        <f t="shared" si="14"/>
        <v>596.35</v>
      </c>
      <c r="Z27" s="46">
        <f t="shared" si="15"/>
        <v>1868.62525</v>
      </c>
      <c r="AA27" s="46"/>
      <c r="AB27" s="12" t="s">
        <v>49</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45">
        <f t="shared" si="0"/>
        <v>25</v>
      </c>
      <c r="B28" s="46" t="s">
        <v>210</v>
      </c>
      <c r="C28" s="51" t="s">
        <v>223</v>
      </c>
      <c r="D28" s="52" t="s">
        <v>224</v>
      </c>
      <c r="E28" s="46">
        <v>3473.25</v>
      </c>
      <c r="F28" s="46">
        <f>VLOOKUP(C28,'[1]9月'!$B:$Q,16,0)</f>
        <v>3245.4</v>
      </c>
      <c r="G28" s="48">
        <v>5664.75</v>
      </c>
      <c r="H28" s="46">
        <v>3473.25</v>
      </c>
      <c r="I28" s="48">
        <v>3180</v>
      </c>
      <c r="J28" s="48">
        <v>108</v>
      </c>
      <c r="K28" s="63">
        <f t="shared" si="1"/>
        <v>62.5185</v>
      </c>
      <c r="L28" s="64">
        <f t="shared" si="2"/>
        <v>519.264</v>
      </c>
      <c r="M28" s="48">
        <f t="shared" si="3"/>
        <v>453.18</v>
      </c>
      <c r="N28" s="46">
        <f t="shared" si="4"/>
        <v>24.31275</v>
      </c>
      <c r="O28" s="48">
        <f t="shared" si="5"/>
        <v>159</v>
      </c>
      <c r="P28" s="48">
        <f t="shared" si="6"/>
        <v>54</v>
      </c>
      <c r="Q28" s="48">
        <f t="shared" si="7"/>
        <v>1272.27525</v>
      </c>
      <c r="R28" s="46">
        <f t="shared" si="8"/>
        <v>0</v>
      </c>
      <c r="S28" s="46">
        <f t="shared" si="9"/>
        <v>259.63</v>
      </c>
      <c r="T28" s="48">
        <f t="shared" si="10"/>
        <v>113.3</v>
      </c>
      <c r="U28" s="46">
        <f t="shared" si="11"/>
        <v>10.42</v>
      </c>
      <c r="V28" s="46">
        <v>0</v>
      </c>
      <c r="W28" s="48">
        <f t="shared" si="12"/>
        <v>159</v>
      </c>
      <c r="X28" s="48">
        <f t="shared" si="13"/>
        <v>54</v>
      </c>
      <c r="Y28" s="46">
        <f t="shared" si="14"/>
        <v>596.35</v>
      </c>
      <c r="Z28" s="46">
        <f t="shared" si="15"/>
        <v>1868.62525</v>
      </c>
      <c r="AA28" s="46"/>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45">
        <f t="shared" si="0"/>
        <v>26</v>
      </c>
      <c r="B29" s="46" t="s">
        <v>210</v>
      </c>
      <c r="C29" s="51" t="s">
        <v>225</v>
      </c>
      <c r="D29" s="52" t="s">
        <v>226</v>
      </c>
      <c r="E29" s="46">
        <v>3473.25</v>
      </c>
      <c r="F29" s="46">
        <f>VLOOKUP(C29,'[1]9月'!$B:$Q,16,0)</f>
        <v>3245.4</v>
      </c>
      <c r="G29" s="48">
        <v>5664.75</v>
      </c>
      <c r="H29" s="46">
        <v>3473.25</v>
      </c>
      <c r="I29" s="48">
        <v>3180</v>
      </c>
      <c r="J29" s="48">
        <v>108</v>
      </c>
      <c r="K29" s="63">
        <f t="shared" si="1"/>
        <v>62.5185</v>
      </c>
      <c r="L29" s="64">
        <f t="shared" si="2"/>
        <v>519.264</v>
      </c>
      <c r="M29" s="48">
        <f t="shared" si="3"/>
        <v>453.18</v>
      </c>
      <c r="N29" s="46">
        <f t="shared" si="4"/>
        <v>24.31275</v>
      </c>
      <c r="O29" s="48">
        <f t="shared" si="5"/>
        <v>159</v>
      </c>
      <c r="P29" s="48">
        <f t="shared" si="6"/>
        <v>54</v>
      </c>
      <c r="Q29" s="48">
        <f t="shared" si="7"/>
        <v>1272.27525</v>
      </c>
      <c r="R29" s="46">
        <f t="shared" si="8"/>
        <v>0</v>
      </c>
      <c r="S29" s="46">
        <f t="shared" si="9"/>
        <v>259.63</v>
      </c>
      <c r="T29" s="48">
        <f t="shared" si="10"/>
        <v>113.3</v>
      </c>
      <c r="U29" s="46">
        <f t="shared" si="11"/>
        <v>10.42</v>
      </c>
      <c r="V29" s="46">
        <v>0</v>
      </c>
      <c r="W29" s="48">
        <f t="shared" si="12"/>
        <v>159</v>
      </c>
      <c r="X29" s="48">
        <f t="shared" si="13"/>
        <v>54</v>
      </c>
      <c r="Y29" s="46">
        <f t="shared" si="14"/>
        <v>596.35</v>
      </c>
      <c r="Z29" s="46">
        <f t="shared" si="15"/>
        <v>1868.62525</v>
      </c>
      <c r="AA29" s="46"/>
      <c r="AB29" s="12" t="s">
        <v>49</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45">
        <f t="shared" si="0"/>
        <v>27</v>
      </c>
      <c r="B30" s="46" t="s">
        <v>227</v>
      </c>
      <c r="C30" s="47" t="s">
        <v>228</v>
      </c>
      <c r="D30" s="46" t="s">
        <v>229</v>
      </c>
      <c r="E30" s="46">
        <v>3473.25</v>
      </c>
      <c r="F30" s="46">
        <f>VLOOKUP(C30,'[1]9月'!$B:$Q,16,0)</f>
        <v>3245.4</v>
      </c>
      <c r="G30" s="48">
        <v>5664.75</v>
      </c>
      <c r="H30" s="46">
        <v>3473.25</v>
      </c>
      <c r="I30" s="48">
        <v>4180</v>
      </c>
      <c r="J30" s="48">
        <v>108</v>
      </c>
      <c r="K30" s="63">
        <f t="shared" si="1"/>
        <v>62.5185</v>
      </c>
      <c r="L30" s="64">
        <f t="shared" si="2"/>
        <v>519.264</v>
      </c>
      <c r="M30" s="48">
        <f t="shared" si="3"/>
        <v>453.18</v>
      </c>
      <c r="N30" s="46">
        <f t="shared" si="4"/>
        <v>24.31275</v>
      </c>
      <c r="O30" s="48">
        <f t="shared" si="5"/>
        <v>209</v>
      </c>
      <c r="P30" s="48">
        <f t="shared" si="6"/>
        <v>54</v>
      </c>
      <c r="Q30" s="48">
        <f t="shared" si="7"/>
        <v>1322.27525</v>
      </c>
      <c r="R30" s="46">
        <f t="shared" si="8"/>
        <v>0</v>
      </c>
      <c r="S30" s="46">
        <f t="shared" si="9"/>
        <v>259.63</v>
      </c>
      <c r="T30" s="48">
        <f t="shared" si="10"/>
        <v>113.3</v>
      </c>
      <c r="U30" s="46">
        <f t="shared" si="11"/>
        <v>10.42</v>
      </c>
      <c r="V30" s="46">
        <v>0</v>
      </c>
      <c r="W30" s="48">
        <f t="shared" si="12"/>
        <v>209</v>
      </c>
      <c r="X30" s="48">
        <f t="shared" si="13"/>
        <v>54</v>
      </c>
      <c r="Y30" s="46">
        <f t="shared" si="14"/>
        <v>646.35</v>
      </c>
      <c r="Z30" s="46">
        <f t="shared" si="15"/>
        <v>1968.62525</v>
      </c>
      <c r="AA30" s="46"/>
      <c r="AB30" s="12" t="s">
        <v>101</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45">
        <f t="shared" si="0"/>
        <v>28</v>
      </c>
      <c r="B31" s="46" t="s">
        <v>230</v>
      </c>
      <c r="C31" s="47" t="s">
        <v>231</v>
      </c>
      <c r="D31" s="46" t="s">
        <v>232</v>
      </c>
      <c r="E31" s="46">
        <v>3473.25</v>
      </c>
      <c r="F31" s="46">
        <f>VLOOKUP(C31,'[1]9月'!$B:$Q,16,0)</f>
        <v>3245.4</v>
      </c>
      <c r="G31" s="48">
        <v>5664.75</v>
      </c>
      <c r="H31" s="46">
        <v>3473.25</v>
      </c>
      <c r="I31" s="48">
        <v>3180</v>
      </c>
      <c r="J31" s="48">
        <v>108</v>
      </c>
      <c r="K31" s="63">
        <f t="shared" si="1"/>
        <v>62.5185</v>
      </c>
      <c r="L31" s="64">
        <f t="shared" si="2"/>
        <v>519.264</v>
      </c>
      <c r="M31" s="48">
        <f t="shared" si="3"/>
        <v>453.18</v>
      </c>
      <c r="N31" s="46">
        <f t="shared" si="4"/>
        <v>24.31275</v>
      </c>
      <c r="O31" s="48">
        <f t="shared" si="5"/>
        <v>159</v>
      </c>
      <c r="P31" s="48">
        <f t="shared" si="6"/>
        <v>54</v>
      </c>
      <c r="Q31" s="48">
        <f t="shared" si="7"/>
        <v>1272.27525</v>
      </c>
      <c r="R31" s="46">
        <f t="shared" si="8"/>
        <v>0</v>
      </c>
      <c r="S31" s="46">
        <f t="shared" si="9"/>
        <v>259.63</v>
      </c>
      <c r="T31" s="48">
        <f t="shared" si="10"/>
        <v>113.3</v>
      </c>
      <c r="U31" s="46">
        <f t="shared" si="11"/>
        <v>10.42</v>
      </c>
      <c r="V31" s="46">
        <v>0</v>
      </c>
      <c r="W31" s="48">
        <f t="shared" si="12"/>
        <v>159</v>
      </c>
      <c r="X31" s="48">
        <f t="shared" si="13"/>
        <v>54</v>
      </c>
      <c r="Y31" s="46">
        <f t="shared" si="14"/>
        <v>596.35</v>
      </c>
      <c r="Z31" s="46">
        <f t="shared" si="15"/>
        <v>1868.62525</v>
      </c>
      <c r="AA31" s="46"/>
      <c r="AB31" s="12" t="s">
        <v>68</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45">
        <f t="shared" si="0"/>
        <v>29</v>
      </c>
      <c r="B32" s="46" t="s">
        <v>233</v>
      </c>
      <c r="C32" s="47" t="s">
        <v>234</v>
      </c>
      <c r="D32" s="46" t="s">
        <v>235</v>
      </c>
      <c r="E32" s="46">
        <v>3473.25</v>
      </c>
      <c r="F32" s="46">
        <f>VLOOKUP(C32,'[1]9月'!$B:$Q,16,0)</f>
        <v>3245.4</v>
      </c>
      <c r="G32" s="48">
        <v>5664.75</v>
      </c>
      <c r="H32" s="46">
        <v>3473.25</v>
      </c>
      <c r="I32" s="48">
        <v>3180</v>
      </c>
      <c r="J32" s="48">
        <v>108</v>
      </c>
      <c r="K32" s="63">
        <f t="shared" si="1"/>
        <v>62.5185</v>
      </c>
      <c r="L32" s="64">
        <f t="shared" si="2"/>
        <v>519.264</v>
      </c>
      <c r="M32" s="48">
        <f t="shared" si="3"/>
        <v>453.18</v>
      </c>
      <c r="N32" s="46">
        <f t="shared" si="4"/>
        <v>24.31275</v>
      </c>
      <c r="O32" s="48">
        <f t="shared" si="5"/>
        <v>159</v>
      </c>
      <c r="P32" s="48">
        <f t="shared" si="6"/>
        <v>54</v>
      </c>
      <c r="Q32" s="48">
        <f t="shared" si="7"/>
        <v>1272.27525</v>
      </c>
      <c r="R32" s="46">
        <f t="shared" si="8"/>
        <v>0</v>
      </c>
      <c r="S32" s="46">
        <f t="shared" si="9"/>
        <v>259.63</v>
      </c>
      <c r="T32" s="48">
        <f t="shared" si="10"/>
        <v>113.3</v>
      </c>
      <c r="U32" s="46">
        <f t="shared" si="11"/>
        <v>10.42</v>
      </c>
      <c r="V32" s="46">
        <v>0</v>
      </c>
      <c r="W32" s="48">
        <f t="shared" si="12"/>
        <v>159</v>
      </c>
      <c r="X32" s="48">
        <f t="shared" si="13"/>
        <v>54</v>
      </c>
      <c r="Y32" s="46">
        <f t="shared" si="14"/>
        <v>596.35</v>
      </c>
      <c r="Z32" s="46">
        <f t="shared" si="15"/>
        <v>1868.62525</v>
      </c>
      <c r="AA32" s="46"/>
      <c r="AB32" s="12" t="s">
        <v>101</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45">
        <f t="shared" si="0"/>
        <v>30</v>
      </c>
      <c r="B33" s="46" t="s">
        <v>233</v>
      </c>
      <c r="C33" s="51" t="s">
        <v>236</v>
      </c>
      <c r="D33" s="344" t="s">
        <v>237</v>
      </c>
      <c r="E33" s="46">
        <v>3473.25</v>
      </c>
      <c r="F33" s="46">
        <f>VLOOKUP(C33,'[1]9月'!$B:$Q,16,0)</f>
        <v>3245.4</v>
      </c>
      <c r="G33" s="48">
        <v>5664.75</v>
      </c>
      <c r="H33" s="46">
        <v>3473.25</v>
      </c>
      <c r="I33" s="48">
        <v>3180</v>
      </c>
      <c r="J33" s="48">
        <v>108</v>
      </c>
      <c r="K33" s="63">
        <f t="shared" si="1"/>
        <v>62.5185</v>
      </c>
      <c r="L33" s="64">
        <f t="shared" si="2"/>
        <v>519.264</v>
      </c>
      <c r="M33" s="48">
        <f t="shared" si="3"/>
        <v>453.18</v>
      </c>
      <c r="N33" s="46">
        <f t="shared" si="4"/>
        <v>24.31275</v>
      </c>
      <c r="O33" s="48">
        <f t="shared" si="5"/>
        <v>159</v>
      </c>
      <c r="P33" s="48">
        <f t="shared" si="6"/>
        <v>54</v>
      </c>
      <c r="Q33" s="48">
        <f t="shared" si="7"/>
        <v>1272.27525</v>
      </c>
      <c r="R33" s="46">
        <f t="shared" si="8"/>
        <v>0</v>
      </c>
      <c r="S33" s="46">
        <f t="shared" si="9"/>
        <v>259.63</v>
      </c>
      <c r="T33" s="48">
        <f t="shared" si="10"/>
        <v>113.3</v>
      </c>
      <c r="U33" s="46">
        <f t="shared" si="11"/>
        <v>10.42</v>
      </c>
      <c r="V33" s="46">
        <v>0</v>
      </c>
      <c r="W33" s="48">
        <f t="shared" si="12"/>
        <v>159</v>
      </c>
      <c r="X33" s="48">
        <f t="shared" si="13"/>
        <v>54</v>
      </c>
      <c r="Y33" s="46">
        <f t="shared" si="14"/>
        <v>596.35</v>
      </c>
      <c r="Z33" s="46">
        <f t="shared" si="15"/>
        <v>1868.62525</v>
      </c>
      <c r="AA33" s="46"/>
      <c r="AB33" s="12" t="s">
        <v>101</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45">
        <f t="shared" si="0"/>
        <v>31</v>
      </c>
      <c r="B34" s="46" t="s">
        <v>233</v>
      </c>
      <c r="C34" s="51" t="s">
        <v>238</v>
      </c>
      <c r="D34" s="344" t="s">
        <v>239</v>
      </c>
      <c r="E34" s="46">
        <v>3473.25</v>
      </c>
      <c r="F34" s="46">
        <f>VLOOKUP(C34,'[1]9月'!$B:$Q,16,0)</f>
        <v>3245.4</v>
      </c>
      <c r="G34" s="48">
        <v>5664.75</v>
      </c>
      <c r="H34" s="46">
        <v>3473.25</v>
      </c>
      <c r="I34" s="48">
        <v>3180</v>
      </c>
      <c r="J34" s="48">
        <v>108</v>
      </c>
      <c r="K34" s="63">
        <f t="shared" si="1"/>
        <v>62.5185</v>
      </c>
      <c r="L34" s="64">
        <f t="shared" si="2"/>
        <v>519.264</v>
      </c>
      <c r="M34" s="48">
        <f t="shared" si="3"/>
        <v>453.18</v>
      </c>
      <c r="N34" s="46">
        <f t="shared" si="4"/>
        <v>24.31275</v>
      </c>
      <c r="O34" s="48">
        <f t="shared" si="5"/>
        <v>159</v>
      </c>
      <c r="P34" s="48">
        <f t="shared" si="6"/>
        <v>54</v>
      </c>
      <c r="Q34" s="48">
        <f t="shared" si="7"/>
        <v>1272.27525</v>
      </c>
      <c r="R34" s="46">
        <f t="shared" si="8"/>
        <v>0</v>
      </c>
      <c r="S34" s="46">
        <f t="shared" si="9"/>
        <v>259.63</v>
      </c>
      <c r="T34" s="48">
        <f t="shared" si="10"/>
        <v>113.3</v>
      </c>
      <c r="U34" s="46">
        <f t="shared" si="11"/>
        <v>10.42</v>
      </c>
      <c r="V34" s="46">
        <v>0</v>
      </c>
      <c r="W34" s="48">
        <f t="shared" si="12"/>
        <v>159</v>
      </c>
      <c r="X34" s="48">
        <f t="shared" si="13"/>
        <v>54</v>
      </c>
      <c r="Y34" s="46">
        <f t="shared" si="14"/>
        <v>596.35</v>
      </c>
      <c r="Z34" s="46">
        <f t="shared" si="15"/>
        <v>1868.62525</v>
      </c>
      <c r="AA34" s="46"/>
      <c r="AB34" s="12" t="s">
        <v>101</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45">
        <f t="shared" si="0"/>
        <v>32</v>
      </c>
      <c r="B35" s="46" t="s">
        <v>233</v>
      </c>
      <c r="C35" s="51" t="s">
        <v>240</v>
      </c>
      <c r="D35" s="344" t="s">
        <v>241</v>
      </c>
      <c r="E35" s="46">
        <v>3473.25</v>
      </c>
      <c r="F35" s="46">
        <f>VLOOKUP(C35,'[1]9月'!$B:$Q,16,0)</f>
        <v>3245.4</v>
      </c>
      <c r="G35" s="48">
        <v>5664.75</v>
      </c>
      <c r="H35" s="46">
        <v>3473.25</v>
      </c>
      <c r="I35" s="48">
        <v>3180</v>
      </c>
      <c r="J35" s="48">
        <v>108</v>
      </c>
      <c r="K35" s="63">
        <f t="shared" si="1"/>
        <v>62.5185</v>
      </c>
      <c r="L35" s="64">
        <f t="shared" si="2"/>
        <v>519.264</v>
      </c>
      <c r="M35" s="48">
        <f t="shared" si="3"/>
        <v>453.18</v>
      </c>
      <c r="N35" s="46">
        <f t="shared" si="4"/>
        <v>24.31275</v>
      </c>
      <c r="O35" s="48">
        <f t="shared" si="5"/>
        <v>159</v>
      </c>
      <c r="P35" s="48">
        <f t="shared" si="6"/>
        <v>54</v>
      </c>
      <c r="Q35" s="48">
        <f t="shared" si="7"/>
        <v>1272.27525</v>
      </c>
      <c r="R35" s="46">
        <f t="shared" si="8"/>
        <v>0</v>
      </c>
      <c r="S35" s="46">
        <f t="shared" si="9"/>
        <v>259.63</v>
      </c>
      <c r="T35" s="48">
        <f t="shared" si="10"/>
        <v>113.3</v>
      </c>
      <c r="U35" s="46">
        <f t="shared" si="11"/>
        <v>10.42</v>
      </c>
      <c r="V35" s="46">
        <v>0</v>
      </c>
      <c r="W35" s="48">
        <f t="shared" si="12"/>
        <v>159</v>
      </c>
      <c r="X35" s="48">
        <f t="shared" si="13"/>
        <v>54</v>
      </c>
      <c r="Y35" s="46">
        <f t="shared" si="14"/>
        <v>596.35</v>
      </c>
      <c r="Z35" s="46">
        <f t="shared" si="15"/>
        <v>1868.62525</v>
      </c>
      <c r="AA35" s="46"/>
      <c r="AB35" s="12" t="s">
        <v>101</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45">
        <f t="shared" si="0"/>
        <v>33</v>
      </c>
      <c r="B36" s="46" t="s">
        <v>233</v>
      </c>
      <c r="C36" s="51" t="s">
        <v>242</v>
      </c>
      <c r="D36" s="344" t="s">
        <v>243</v>
      </c>
      <c r="E36" s="46">
        <v>3473.25</v>
      </c>
      <c r="F36" s="46">
        <f>VLOOKUP(C36,'[1]9月'!$B:$Q,16,0)</f>
        <v>3245.4</v>
      </c>
      <c r="G36" s="48">
        <v>5664.75</v>
      </c>
      <c r="H36" s="46">
        <v>3473.25</v>
      </c>
      <c r="I36" s="48">
        <v>3180</v>
      </c>
      <c r="J36" s="48">
        <v>108</v>
      </c>
      <c r="K36" s="63">
        <f t="shared" si="1"/>
        <v>62.5185</v>
      </c>
      <c r="L36" s="64">
        <f t="shared" si="2"/>
        <v>519.264</v>
      </c>
      <c r="M36" s="48">
        <f t="shared" si="3"/>
        <v>453.18</v>
      </c>
      <c r="N36" s="46">
        <f t="shared" si="4"/>
        <v>24.31275</v>
      </c>
      <c r="O36" s="48">
        <f t="shared" si="5"/>
        <v>159</v>
      </c>
      <c r="P36" s="48">
        <f t="shared" si="6"/>
        <v>54</v>
      </c>
      <c r="Q36" s="48">
        <f t="shared" si="7"/>
        <v>1272.27525</v>
      </c>
      <c r="R36" s="46">
        <f t="shared" si="8"/>
        <v>0</v>
      </c>
      <c r="S36" s="46">
        <f t="shared" si="9"/>
        <v>259.63</v>
      </c>
      <c r="T36" s="48">
        <f t="shared" si="10"/>
        <v>113.3</v>
      </c>
      <c r="U36" s="46">
        <f t="shared" si="11"/>
        <v>10.42</v>
      </c>
      <c r="V36" s="46">
        <v>0</v>
      </c>
      <c r="W36" s="48">
        <f t="shared" si="12"/>
        <v>159</v>
      </c>
      <c r="X36" s="48">
        <f t="shared" si="13"/>
        <v>54</v>
      </c>
      <c r="Y36" s="46">
        <f t="shared" si="14"/>
        <v>596.35</v>
      </c>
      <c r="Z36" s="46">
        <f t="shared" si="15"/>
        <v>1868.62525</v>
      </c>
      <c r="AA36" s="46"/>
      <c r="AB36" s="12" t="s">
        <v>101</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45">
        <f t="shared" si="0"/>
        <v>34</v>
      </c>
      <c r="B37" s="53" t="s">
        <v>53</v>
      </c>
      <c r="C37" s="54" t="s">
        <v>244</v>
      </c>
      <c r="D37" s="46" t="s">
        <v>245</v>
      </c>
      <c r="E37" s="46">
        <v>3473.25</v>
      </c>
      <c r="F37" s="46">
        <f>VLOOKUP(C37,'[1]9月'!$B:$Q,16,0)</f>
        <v>3245.4</v>
      </c>
      <c r="G37" s="48">
        <v>5664.75</v>
      </c>
      <c r="H37" s="46">
        <v>3473.25</v>
      </c>
      <c r="I37" s="48">
        <v>0</v>
      </c>
      <c r="J37" s="48">
        <v>108</v>
      </c>
      <c r="K37" s="63">
        <f t="shared" si="1"/>
        <v>62.5185</v>
      </c>
      <c r="L37" s="64">
        <f t="shared" si="2"/>
        <v>519.264</v>
      </c>
      <c r="M37" s="48">
        <f t="shared" si="3"/>
        <v>453.18</v>
      </c>
      <c r="N37" s="46">
        <f t="shared" si="4"/>
        <v>24.31275</v>
      </c>
      <c r="O37" s="48">
        <f t="shared" si="5"/>
        <v>0</v>
      </c>
      <c r="P37" s="48">
        <f t="shared" si="6"/>
        <v>54</v>
      </c>
      <c r="Q37" s="48">
        <f t="shared" si="7"/>
        <v>1113.27525</v>
      </c>
      <c r="R37" s="46">
        <f t="shared" si="8"/>
        <v>0</v>
      </c>
      <c r="S37" s="46">
        <f t="shared" si="9"/>
        <v>259.63</v>
      </c>
      <c r="T37" s="48">
        <f t="shared" si="10"/>
        <v>113.3</v>
      </c>
      <c r="U37" s="46">
        <f t="shared" si="11"/>
        <v>10.42</v>
      </c>
      <c r="V37" s="46">
        <v>0</v>
      </c>
      <c r="W37" s="48">
        <f t="shared" si="12"/>
        <v>0</v>
      </c>
      <c r="X37" s="48">
        <f t="shared" si="13"/>
        <v>54</v>
      </c>
      <c r="Y37" s="46">
        <f t="shared" si="14"/>
        <v>437.35</v>
      </c>
      <c r="Z37" s="46">
        <f t="shared" si="15"/>
        <v>1550.62525</v>
      </c>
      <c r="AA37" s="46"/>
      <c r="AB37" s="12" t="s">
        <v>54</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45">
        <f t="shared" si="0"/>
        <v>35</v>
      </c>
      <c r="B38" s="46" t="s">
        <v>53</v>
      </c>
      <c r="C38" s="47" t="s">
        <v>246</v>
      </c>
      <c r="D38" s="46" t="s">
        <v>247</v>
      </c>
      <c r="E38" s="46">
        <v>3473.25</v>
      </c>
      <c r="F38" s="46">
        <f>VLOOKUP(C38,'[1]9月'!$B:$Q,16,0)</f>
        <v>3245.4</v>
      </c>
      <c r="G38" s="48">
        <v>5664.75</v>
      </c>
      <c r="H38" s="46">
        <v>3473.25</v>
      </c>
      <c r="I38" s="48">
        <v>3180</v>
      </c>
      <c r="J38" s="48">
        <v>108</v>
      </c>
      <c r="K38" s="63">
        <f t="shared" si="1"/>
        <v>62.5185</v>
      </c>
      <c r="L38" s="64">
        <f t="shared" si="2"/>
        <v>519.264</v>
      </c>
      <c r="M38" s="48">
        <f t="shared" si="3"/>
        <v>453.18</v>
      </c>
      <c r="N38" s="46">
        <f t="shared" si="4"/>
        <v>24.31275</v>
      </c>
      <c r="O38" s="48">
        <f t="shared" si="5"/>
        <v>159</v>
      </c>
      <c r="P38" s="48">
        <f t="shared" si="6"/>
        <v>54</v>
      </c>
      <c r="Q38" s="48">
        <f t="shared" si="7"/>
        <v>1272.27525</v>
      </c>
      <c r="R38" s="46">
        <f t="shared" si="8"/>
        <v>0</v>
      </c>
      <c r="S38" s="46">
        <f t="shared" si="9"/>
        <v>259.63</v>
      </c>
      <c r="T38" s="48">
        <f t="shared" si="10"/>
        <v>113.3</v>
      </c>
      <c r="U38" s="46">
        <f t="shared" si="11"/>
        <v>10.42</v>
      </c>
      <c r="V38" s="46">
        <v>0</v>
      </c>
      <c r="W38" s="48">
        <f t="shared" si="12"/>
        <v>159</v>
      </c>
      <c r="X38" s="48">
        <f t="shared" si="13"/>
        <v>54</v>
      </c>
      <c r="Y38" s="46">
        <f t="shared" si="14"/>
        <v>596.35</v>
      </c>
      <c r="Z38" s="46">
        <f t="shared" si="15"/>
        <v>1868.62525</v>
      </c>
      <c r="AA38" s="46"/>
      <c r="AB38" s="12" t="s">
        <v>54</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45">
        <f t="shared" si="0"/>
        <v>36</v>
      </c>
      <c r="B39" s="46" t="s">
        <v>53</v>
      </c>
      <c r="C39" s="47" t="s">
        <v>248</v>
      </c>
      <c r="D39" s="46" t="s">
        <v>249</v>
      </c>
      <c r="E39" s="46">
        <v>3473.25</v>
      </c>
      <c r="F39" s="46">
        <f>VLOOKUP(C39,'[1]9月'!$B:$Q,16,0)</f>
        <v>3245.4</v>
      </c>
      <c r="G39" s="48">
        <v>5664.75</v>
      </c>
      <c r="H39" s="46">
        <v>3473.25</v>
      </c>
      <c r="I39" s="48">
        <v>4180</v>
      </c>
      <c r="J39" s="48">
        <v>108</v>
      </c>
      <c r="K39" s="63">
        <f t="shared" si="1"/>
        <v>62.5185</v>
      </c>
      <c r="L39" s="64">
        <f t="shared" si="2"/>
        <v>519.264</v>
      </c>
      <c r="M39" s="48">
        <f t="shared" si="3"/>
        <v>453.18</v>
      </c>
      <c r="N39" s="46">
        <f t="shared" si="4"/>
        <v>24.31275</v>
      </c>
      <c r="O39" s="48">
        <f t="shared" si="5"/>
        <v>209</v>
      </c>
      <c r="P39" s="48">
        <f t="shared" si="6"/>
        <v>54</v>
      </c>
      <c r="Q39" s="48">
        <f t="shared" si="7"/>
        <v>1322.27525</v>
      </c>
      <c r="R39" s="46">
        <f t="shared" si="8"/>
        <v>0</v>
      </c>
      <c r="S39" s="46">
        <f t="shared" si="9"/>
        <v>259.63</v>
      </c>
      <c r="T39" s="48">
        <f t="shared" si="10"/>
        <v>113.3</v>
      </c>
      <c r="U39" s="46">
        <f t="shared" si="11"/>
        <v>10.42</v>
      </c>
      <c r="V39" s="46">
        <v>0</v>
      </c>
      <c r="W39" s="48">
        <f t="shared" si="12"/>
        <v>209</v>
      </c>
      <c r="X39" s="48">
        <f t="shared" si="13"/>
        <v>54</v>
      </c>
      <c r="Y39" s="46">
        <f t="shared" si="14"/>
        <v>646.35</v>
      </c>
      <c r="Z39" s="46">
        <f t="shared" si="15"/>
        <v>1968.62525</v>
      </c>
      <c r="AA39" s="46"/>
      <c r="AB39" s="12" t="s">
        <v>54</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45">
        <f t="shared" si="0"/>
        <v>37</v>
      </c>
      <c r="B40" s="46" t="s">
        <v>53</v>
      </c>
      <c r="C40" s="47" t="s">
        <v>250</v>
      </c>
      <c r="D40" s="46" t="s">
        <v>251</v>
      </c>
      <c r="E40" s="46">
        <v>3473.25</v>
      </c>
      <c r="F40" s="46">
        <f>VLOOKUP(C40,'[1]9月'!$B:$Q,16,0)</f>
        <v>3245.4</v>
      </c>
      <c r="G40" s="48">
        <v>5664.75</v>
      </c>
      <c r="H40" s="46">
        <v>3473.25</v>
      </c>
      <c r="I40" s="48">
        <v>3180</v>
      </c>
      <c r="J40" s="48">
        <v>108</v>
      </c>
      <c r="K40" s="63">
        <f t="shared" si="1"/>
        <v>62.5185</v>
      </c>
      <c r="L40" s="64">
        <f t="shared" si="2"/>
        <v>519.264</v>
      </c>
      <c r="M40" s="48">
        <f t="shared" si="3"/>
        <v>453.18</v>
      </c>
      <c r="N40" s="46">
        <f t="shared" si="4"/>
        <v>24.31275</v>
      </c>
      <c r="O40" s="48">
        <f t="shared" si="5"/>
        <v>159</v>
      </c>
      <c r="P40" s="48">
        <f t="shared" si="6"/>
        <v>54</v>
      </c>
      <c r="Q40" s="48">
        <f t="shared" si="7"/>
        <v>1272.27525</v>
      </c>
      <c r="R40" s="46">
        <f t="shared" si="8"/>
        <v>0</v>
      </c>
      <c r="S40" s="46">
        <f t="shared" si="9"/>
        <v>259.63</v>
      </c>
      <c r="T40" s="48">
        <f t="shared" si="10"/>
        <v>113.3</v>
      </c>
      <c r="U40" s="46">
        <f t="shared" si="11"/>
        <v>10.42</v>
      </c>
      <c r="V40" s="46">
        <v>0</v>
      </c>
      <c r="W40" s="48">
        <f t="shared" si="12"/>
        <v>159</v>
      </c>
      <c r="X40" s="48">
        <f t="shared" si="13"/>
        <v>54</v>
      </c>
      <c r="Y40" s="46">
        <f t="shared" si="14"/>
        <v>596.35</v>
      </c>
      <c r="Z40" s="46">
        <f t="shared" si="15"/>
        <v>1868.62525</v>
      </c>
      <c r="AA40" s="46"/>
      <c r="AB40" s="12" t="s">
        <v>54</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45">
        <f t="shared" si="0"/>
        <v>38</v>
      </c>
      <c r="B41" s="46" t="s">
        <v>53</v>
      </c>
      <c r="C41" s="51" t="s">
        <v>252</v>
      </c>
      <c r="D41" s="55" t="s">
        <v>253</v>
      </c>
      <c r="E41" s="46">
        <v>3473.25</v>
      </c>
      <c r="F41" s="46">
        <f>VLOOKUP(C41,'[1]9月'!$B:$Q,16,0)</f>
        <v>3245.4</v>
      </c>
      <c r="G41" s="48">
        <v>5664.75</v>
      </c>
      <c r="H41" s="46">
        <v>3473.25</v>
      </c>
      <c r="I41" s="48">
        <v>3180</v>
      </c>
      <c r="J41" s="48">
        <v>108</v>
      </c>
      <c r="K41" s="63">
        <f t="shared" si="1"/>
        <v>62.5185</v>
      </c>
      <c r="L41" s="64">
        <f t="shared" si="2"/>
        <v>519.264</v>
      </c>
      <c r="M41" s="48">
        <f t="shared" si="3"/>
        <v>453.18</v>
      </c>
      <c r="N41" s="46">
        <f t="shared" si="4"/>
        <v>24.31275</v>
      </c>
      <c r="O41" s="48">
        <f t="shared" si="5"/>
        <v>159</v>
      </c>
      <c r="P41" s="48">
        <f t="shared" si="6"/>
        <v>54</v>
      </c>
      <c r="Q41" s="48">
        <f t="shared" si="7"/>
        <v>1272.27525</v>
      </c>
      <c r="R41" s="46">
        <f t="shared" si="8"/>
        <v>0</v>
      </c>
      <c r="S41" s="46">
        <f t="shared" si="9"/>
        <v>259.63</v>
      </c>
      <c r="T41" s="48">
        <f t="shared" si="10"/>
        <v>113.3</v>
      </c>
      <c r="U41" s="46">
        <f t="shared" si="11"/>
        <v>10.42</v>
      </c>
      <c r="V41" s="46">
        <v>0</v>
      </c>
      <c r="W41" s="48">
        <f t="shared" si="12"/>
        <v>159</v>
      </c>
      <c r="X41" s="48">
        <f t="shared" si="13"/>
        <v>54</v>
      </c>
      <c r="Y41" s="46">
        <f t="shared" si="14"/>
        <v>596.35</v>
      </c>
      <c r="Z41" s="46">
        <f t="shared" si="15"/>
        <v>1868.62525</v>
      </c>
      <c r="AA41" s="46"/>
      <c r="AB41" s="12" t="s">
        <v>54</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45">
        <f t="shared" si="0"/>
        <v>39</v>
      </c>
      <c r="B42" s="46" t="s">
        <v>176</v>
      </c>
      <c r="C42" s="47" t="s">
        <v>254</v>
      </c>
      <c r="D42" s="46" t="s">
        <v>255</v>
      </c>
      <c r="E42" s="46">
        <v>3473.25</v>
      </c>
      <c r="F42" s="46">
        <f>VLOOKUP(C42,'[1]9月'!$B:$Q,16,0)</f>
        <v>3245.4</v>
      </c>
      <c r="G42" s="48">
        <v>5664.75</v>
      </c>
      <c r="H42" s="46">
        <v>3473.25</v>
      </c>
      <c r="I42" s="48">
        <v>3180</v>
      </c>
      <c r="J42" s="48">
        <v>108</v>
      </c>
      <c r="K42" s="63">
        <f t="shared" si="1"/>
        <v>62.5185</v>
      </c>
      <c r="L42" s="64">
        <f t="shared" si="2"/>
        <v>519.264</v>
      </c>
      <c r="M42" s="48">
        <f t="shared" si="3"/>
        <v>453.18</v>
      </c>
      <c r="N42" s="46">
        <f t="shared" si="4"/>
        <v>24.31275</v>
      </c>
      <c r="O42" s="48">
        <f t="shared" si="5"/>
        <v>159</v>
      </c>
      <c r="P42" s="48">
        <f t="shared" si="6"/>
        <v>54</v>
      </c>
      <c r="Q42" s="48">
        <f t="shared" si="7"/>
        <v>1272.27525</v>
      </c>
      <c r="R42" s="46">
        <f t="shared" si="8"/>
        <v>0</v>
      </c>
      <c r="S42" s="46">
        <f t="shared" si="9"/>
        <v>259.63</v>
      </c>
      <c r="T42" s="48">
        <f t="shared" si="10"/>
        <v>113.3</v>
      </c>
      <c r="U42" s="46">
        <f t="shared" si="11"/>
        <v>10.42</v>
      </c>
      <c r="V42" s="46">
        <v>0</v>
      </c>
      <c r="W42" s="48">
        <f t="shared" si="12"/>
        <v>159</v>
      </c>
      <c r="X42" s="48">
        <f t="shared" si="13"/>
        <v>54</v>
      </c>
      <c r="Y42" s="46">
        <f t="shared" si="14"/>
        <v>596.35</v>
      </c>
      <c r="Z42" s="46">
        <f t="shared" si="15"/>
        <v>1868.62525</v>
      </c>
      <c r="AA42" s="46"/>
      <c r="AB42" s="12" t="s">
        <v>104</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45">
        <f t="shared" si="0"/>
        <v>40</v>
      </c>
      <c r="B43" s="46" t="s">
        <v>256</v>
      </c>
      <c r="C43" s="47" t="s">
        <v>257</v>
      </c>
      <c r="D43" s="46" t="s">
        <v>258</v>
      </c>
      <c r="E43" s="46">
        <v>3820</v>
      </c>
      <c r="F43" s="46">
        <f>VLOOKUP(C43,'[1]9月'!$B:$Q,16,0)</f>
        <v>3820</v>
      </c>
      <c r="G43" s="48">
        <v>5664.75</v>
      </c>
      <c r="H43" s="46">
        <v>3820</v>
      </c>
      <c r="I43" s="48">
        <v>3180</v>
      </c>
      <c r="J43" s="48">
        <v>108</v>
      </c>
      <c r="K43" s="63">
        <f t="shared" si="1"/>
        <v>68.76</v>
      </c>
      <c r="L43" s="64">
        <f t="shared" si="2"/>
        <v>611.2</v>
      </c>
      <c r="M43" s="48">
        <f t="shared" si="3"/>
        <v>453.18</v>
      </c>
      <c r="N43" s="46">
        <f t="shared" si="4"/>
        <v>26.74</v>
      </c>
      <c r="O43" s="48">
        <f t="shared" si="5"/>
        <v>159</v>
      </c>
      <c r="P43" s="48">
        <f t="shared" si="6"/>
        <v>54</v>
      </c>
      <c r="Q43" s="48">
        <f t="shared" si="7"/>
        <v>1372.88</v>
      </c>
      <c r="R43" s="46">
        <f t="shared" si="8"/>
        <v>0</v>
      </c>
      <c r="S43" s="46">
        <f t="shared" si="9"/>
        <v>305.6</v>
      </c>
      <c r="T43" s="48">
        <f t="shared" si="10"/>
        <v>113.3</v>
      </c>
      <c r="U43" s="46">
        <f t="shared" si="11"/>
        <v>11.46</v>
      </c>
      <c r="V43" s="46">
        <v>0</v>
      </c>
      <c r="W43" s="48">
        <f t="shared" si="12"/>
        <v>159</v>
      </c>
      <c r="X43" s="48">
        <f t="shared" si="13"/>
        <v>54</v>
      </c>
      <c r="Y43" s="46">
        <f t="shared" si="14"/>
        <v>643.36</v>
      </c>
      <c r="Z43" s="46">
        <f t="shared" si="15"/>
        <v>2016.24</v>
      </c>
      <c r="AA43" s="46"/>
      <c r="AB43" s="12" t="s">
        <v>101</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45">
        <f t="shared" si="0"/>
        <v>41</v>
      </c>
      <c r="B44" s="46" t="s">
        <v>176</v>
      </c>
      <c r="C44" s="47" t="s">
        <v>259</v>
      </c>
      <c r="D44" s="46" t="s">
        <v>260</v>
      </c>
      <c r="E44" s="46">
        <v>3473.25</v>
      </c>
      <c r="F44" s="46">
        <f>VLOOKUP(C44,'[1]9月'!$B:$Q,16,0)</f>
        <v>3245.4</v>
      </c>
      <c r="G44" s="48">
        <v>5664.75</v>
      </c>
      <c r="H44" s="46">
        <v>3473.25</v>
      </c>
      <c r="I44" s="48">
        <v>3180</v>
      </c>
      <c r="J44" s="48">
        <v>108</v>
      </c>
      <c r="K44" s="63">
        <f t="shared" si="1"/>
        <v>62.5185</v>
      </c>
      <c r="L44" s="64">
        <f t="shared" si="2"/>
        <v>519.264</v>
      </c>
      <c r="M44" s="48">
        <f t="shared" si="3"/>
        <v>453.18</v>
      </c>
      <c r="N44" s="46">
        <f t="shared" si="4"/>
        <v>24.31275</v>
      </c>
      <c r="O44" s="48">
        <f t="shared" si="5"/>
        <v>159</v>
      </c>
      <c r="P44" s="48">
        <f t="shared" si="6"/>
        <v>54</v>
      </c>
      <c r="Q44" s="48">
        <f t="shared" si="7"/>
        <v>1272.27525</v>
      </c>
      <c r="R44" s="46">
        <f t="shared" si="8"/>
        <v>0</v>
      </c>
      <c r="S44" s="46">
        <f t="shared" si="9"/>
        <v>259.63</v>
      </c>
      <c r="T44" s="48">
        <f t="shared" si="10"/>
        <v>113.3</v>
      </c>
      <c r="U44" s="46">
        <f t="shared" si="11"/>
        <v>10.42</v>
      </c>
      <c r="V44" s="46">
        <v>0</v>
      </c>
      <c r="W44" s="48">
        <f t="shared" si="12"/>
        <v>159</v>
      </c>
      <c r="X44" s="48">
        <f t="shared" si="13"/>
        <v>54</v>
      </c>
      <c r="Y44" s="46">
        <f t="shared" si="14"/>
        <v>596.35</v>
      </c>
      <c r="Z44" s="46">
        <f t="shared" si="15"/>
        <v>1868.62525</v>
      </c>
      <c r="AA44" s="46"/>
      <c r="AB44" s="12" t="s">
        <v>104</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45">
        <f t="shared" si="0"/>
        <v>42</v>
      </c>
      <c r="B45" s="46" t="s">
        <v>256</v>
      </c>
      <c r="C45" s="47" t="s">
        <v>261</v>
      </c>
      <c r="D45" s="46" t="s">
        <v>262</v>
      </c>
      <c r="E45" s="46">
        <v>3473.25</v>
      </c>
      <c r="F45" s="46">
        <f>VLOOKUP(C45,'[1]9月'!$B:$Q,16,0)</f>
        <v>3245.4</v>
      </c>
      <c r="G45" s="48">
        <v>5664.75</v>
      </c>
      <c r="H45" s="46">
        <v>3473.25</v>
      </c>
      <c r="I45" s="48">
        <v>3180</v>
      </c>
      <c r="J45" s="48">
        <v>108</v>
      </c>
      <c r="K45" s="63">
        <f t="shared" si="1"/>
        <v>62.5185</v>
      </c>
      <c r="L45" s="64">
        <f t="shared" si="2"/>
        <v>519.264</v>
      </c>
      <c r="M45" s="48">
        <f t="shared" si="3"/>
        <v>453.18</v>
      </c>
      <c r="N45" s="46">
        <f t="shared" si="4"/>
        <v>24.31275</v>
      </c>
      <c r="O45" s="48">
        <f t="shared" si="5"/>
        <v>159</v>
      </c>
      <c r="P45" s="48">
        <f t="shared" si="6"/>
        <v>54</v>
      </c>
      <c r="Q45" s="48">
        <f t="shared" si="7"/>
        <v>1272.27525</v>
      </c>
      <c r="R45" s="46">
        <f t="shared" si="8"/>
        <v>0</v>
      </c>
      <c r="S45" s="46">
        <f t="shared" si="9"/>
        <v>259.63</v>
      </c>
      <c r="T45" s="48">
        <f t="shared" si="10"/>
        <v>113.3</v>
      </c>
      <c r="U45" s="46">
        <f t="shared" si="11"/>
        <v>10.42</v>
      </c>
      <c r="V45" s="46">
        <v>0</v>
      </c>
      <c r="W45" s="48">
        <f t="shared" si="12"/>
        <v>159</v>
      </c>
      <c r="X45" s="48">
        <f t="shared" si="13"/>
        <v>54</v>
      </c>
      <c r="Y45" s="46">
        <f t="shared" si="14"/>
        <v>596.35</v>
      </c>
      <c r="Z45" s="46">
        <f t="shared" si="15"/>
        <v>1868.62525</v>
      </c>
      <c r="AA45" s="46"/>
      <c r="AB45" s="12" t="s">
        <v>101</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45">
        <f t="shared" si="0"/>
        <v>43</v>
      </c>
      <c r="B46" s="46" t="s">
        <v>176</v>
      </c>
      <c r="C46" s="56" t="s">
        <v>263</v>
      </c>
      <c r="D46" s="46" t="s">
        <v>264</v>
      </c>
      <c r="E46" s="46">
        <v>3820</v>
      </c>
      <c r="F46" s="46">
        <f>VLOOKUP(C46,'[1]9月'!$B:$Q,16,0)</f>
        <v>3820</v>
      </c>
      <c r="G46" s="48">
        <v>5664.75</v>
      </c>
      <c r="H46" s="46">
        <v>3820</v>
      </c>
      <c r="I46" s="48">
        <v>4180</v>
      </c>
      <c r="J46" s="48">
        <v>108</v>
      </c>
      <c r="K46" s="63">
        <f t="shared" si="1"/>
        <v>68.76</v>
      </c>
      <c r="L46" s="64">
        <f t="shared" si="2"/>
        <v>611.2</v>
      </c>
      <c r="M46" s="48">
        <f t="shared" si="3"/>
        <v>453.18</v>
      </c>
      <c r="N46" s="46">
        <f t="shared" si="4"/>
        <v>26.74</v>
      </c>
      <c r="O46" s="48">
        <f t="shared" si="5"/>
        <v>209</v>
      </c>
      <c r="P46" s="48">
        <f t="shared" si="6"/>
        <v>54</v>
      </c>
      <c r="Q46" s="48">
        <f t="shared" si="7"/>
        <v>1422.88</v>
      </c>
      <c r="R46" s="46">
        <f t="shared" si="8"/>
        <v>0</v>
      </c>
      <c r="S46" s="46">
        <f t="shared" si="9"/>
        <v>305.6</v>
      </c>
      <c r="T46" s="48">
        <f t="shared" si="10"/>
        <v>113.3</v>
      </c>
      <c r="U46" s="46">
        <f t="shared" si="11"/>
        <v>11.46</v>
      </c>
      <c r="V46" s="46">
        <v>0</v>
      </c>
      <c r="W46" s="48">
        <f t="shared" si="12"/>
        <v>209</v>
      </c>
      <c r="X46" s="48">
        <f t="shared" si="13"/>
        <v>54</v>
      </c>
      <c r="Y46" s="46">
        <f t="shared" si="14"/>
        <v>693.36</v>
      </c>
      <c r="Z46" s="46">
        <f t="shared" si="15"/>
        <v>2116.24</v>
      </c>
      <c r="AA46" s="46"/>
      <c r="AB46" s="12" t="s">
        <v>104</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45">
        <f t="shared" si="0"/>
        <v>44</v>
      </c>
      <c r="B47" s="46" t="s">
        <v>176</v>
      </c>
      <c r="C47" s="51" t="s">
        <v>265</v>
      </c>
      <c r="D47" s="52" t="s">
        <v>266</v>
      </c>
      <c r="E47" s="46">
        <v>3473.25</v>
      </c>
      <c r="F47" s="46">
        <f>VLOOKUP(C47,'[1]9月'!$B:$Q,16,0)</f>
        <v>3245.4</v>
      </c>
      <c r="G47" s="48">
        <v>5664.75</v>
      </c>
      <c r="H47" s="46">
        <v>3473.25</v>
      </c>
      <c r="I47" s="48">
        <v>3180</v>
      </c>
      <c r="J47" s="48">
        <v>108</v>
      </c>
      <c r="K47" s="63">
        <f t="shared" si="1"/>
        <v>62.5185</v>
      </c>
      <c r="L47" s="64">
        <f t="shared" si="2"/>
        <v>519.264</v>
      </c>
      <c r="M47" s="48">
        <f t="shared" si="3"/>
        <v>453.18</v>
      </c>
      <c r="N47" s="46">
        <f t="shared" si="4"/>
        <v>24.31275</v>
      </c>
      <c r="O47" s="48">
        <f t="shared" si="5"/>
        <v>159</v>
      </c>
      <c r="P47" s="48">
        <f t="shared" si="6"/>
        <v>54</v>
      </c>
      <c r="Q47" s="48">
        <f t="shared" si="7"/>
        <v>1272.27525</v>
      </c>
      <c r="R47" s="46">
        <f t="shared" si="8"/>
        <v>0</v>
      </c>
      <c r="S47" s="46">
        <f t="shared" si="9"/>
        <v>259.63</v>
      </c>
      <c r="T47" s="48">
        <f t="shared" si="10"/>
        <v>113.3</v>
      </c>
      <c r="U47" s="46">
        <f t="shared" si="11"/>
        <v>10.42</v>
      </c>
      <c r="V47" s="46">
        <v>0</v>
      </c>
      <c r="W47" s="48">
        <f t="shared" si="12"/>
        <v>159</v>
      </c>
      <c r="X47" s="48">
        <f t="shared" si="13"/>
        <v>54</v>
      </c>
      <c r="Y47" s="46">
        <f t="shared" si="14"/>
        <v>596.35</v>
      </c>
      <c r="Z47" s="46">
        <f t="shared" si="15"/>
        <v>1868.62525</v>
      </c>
      <c r="AA47" s="46"/>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45">
        <f t="shared" si="0"/>
        <v>45</v>
      </c>
      <c r="B48" s="46" t="s">
        <v>267</v>
      </c>
      <c r="C48" s="47" t="s">
        <v>268</v>
      </c>
      <c r="D48" s="46" t="s">
        <v>269</v>
      </c>
      <c r="E48" s="46">
        <v>3473.25</v>
      </c>
      <c r="F48" s="46">
        <f>VLOOKUP(C48,'[1]9月'!$B:$Q,16,0)</f>
        <v>3245.4</v>
      </c>
      <c r="G48" s="48">
        <v>5664.75</v>
      </c>
      <c r="H48" s="46">
        <v>3473.25</v>
      </c>
      <c r="I48" s="48">
        <v>3180</v>
      </c>
      <c r="J48" s="48">
        <v>108</v>
      </c>
      <c r="K48" s="63">
        <f t="shared" si="1"/>
        <v>62.5185</v>
      </c>
      <c r="L48" s="64">
        <f t="shared" si="2"/>
        <v>519.264</v>
      </c>
      <c r="M48" s="48">
        <f t="shared" si="3"/>
        <v>453.18</v>
      </c>
      <c r="N48" s="46">
        <f t="shared" si="4"/>
        <v>24.31275</v>
      </c>
      <c r="O48" s="48">
        <f t="shared" si="5"/>
        <v>159</v>
      </c>
      <c r="P48" s="48">
        <f t="shared" si="6"/>
        <v>54</v>
      </c>
      <c r="Q48" s="48">
        <f t="shared" si="7"/>
        <v>1272.27525</v>
      </c>
      <c r="R48" s="46">
        <f t="shared" si="8"/>
        <v>0</v>
      </c>
      <c r="S48" s="46">
        <f t="shared" si="9"/>
        <v>259.63</v>
      </c>
      <c r="T48" s="48">
        <f t="shared" si="10"/>
        <v>113.3</v>
      </c>
      <c r="U48" s="46">
        <f t="shared" si="11"/>
        <v>10.42</v>
      </c>
      <c r="V48" s="46">
        <v>0</v>
      </c>
      <c r="W48" s="48">
        <f t="shared" si="12"/>
        <v>159</v>
      </c>
      <c r="X48" s="48">
        <f t="shared" si="13"/>
        <v>54</v>
      </c>
      <c r="Y48" s="46">
        <f t="shared" si="14"/>
        <v>596.35</v>
      </c>
      <c r="Z48" s="46">
        <f t="shared" si="15"/>
        <v>1868.62525</v>
      </c>
      <c r="AA48" s="46"/>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45">
        <f t="shared" si="0"/>
        <v>46</v>
      </c>
      <c r="B49" s="46" t="s">
        <v>173</v>
      </c>
      <c r="C49" s="47" t="s">
        <v>270</v>
      </c>
      <c r="D49" s="46" t="s">
        <v>271</v>
      </c>
      <c r="E49" s="46">
        <v>3473.25</v>
      </c>
      <c r="F49" s="46">
        <f>VLOOKUP(C49,'[1]9月'!$B:$Q,16,0)</f>
        <v>3245.4</v>
      </c>
      <c r="G49" s="48">
        <v>5664.75</v>
      </c>
      <c r="H49" s="46">
        <v>3473.25</v>
      </c>
      <c r="I49" s="48">
        <v>4180</v>
      </c>
      <c r="J49" s="48">
        <v>108</v>
      </c>
      <c r="K49" s="63">
        <f t="shared" si="1"/>
        <v>62.5185</v>
      </c>
      <c r="L49" s="64">
        <f t="shared" si="2"/>
        <v>519.264</v>
      </c>
      <c r="M49" s="48">
        <f t="shared" si="3"/>
        <v>453.18</v>
      </c>
      <c r="N49" s="46">
        <f t="shared" si="4"/>
        <v>24.31275</v>
      </c>
      <c r="O49" s="48">
        <f t="shared" si="5"/>
        <v>209</v>
      </c>
      <c r="P49" s="48">
        <f t="shared" si="6"/>
        <v>54</v>
      </c>
      <c r="Q49" s="48">
        <f t="shared" si="7"/>
        <v>1322.27525</v>
      </c>
      <c r="R49" s="46">
        <f t="shared" si="8"/>
        <v>0</v>
      </c>
      <c r="S49" s="46">
        <f t="shared" si="9"/>
        <v>259.63</v>
      </c>
      <c r="T49" s="48">
        <f t="shared" si="10"/>
        <v>113.3</v>
      </c>
      <c r="U49" s="46">
        <f t="shared" si="11"/>
        <v>10.42</v>
      </c>
      <c r="V49" s="46">
        <v>0</v>
      </c>
      <c r="W49" s="48">
        <f t="shared" si="12"/>
        <v>209</v>
      </c>
      <c r="X49" s="48">
        <f t="shared" si="13"/>
        <v>54</v>
      </c>
      <c r="Y49" s="46">
        <f t="shared" si="14"/>
        <v>646.35</v>
      </c>
      <c r="Z49" s="46">
        <f t="shared" si="15"/>
        <v>1968.62525</v>
      </c>
      <c r="AA49" s="46"/>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45">
        <f t="shared" si="0"/>
        <v>47</v>
      </c>
      <c r="B50" s="46" t="s">
        <v>272</v>
      </c>
      <c r="C50" s="47" t="s">
        <v>273</v>
      </c>
      <c r="D50" s="46" t="s">
        <v>274</v>
      </c>
      <c r="E50" s="46">
        <v>3473.25</v>
      </c>
      <c r="F50" s="46">
        <f>VLOOKUP(C50,'[1]9月'!$B:$Q,16,0)</f>
        <v>3245.4</v>
      </c>
      <c r="G50" s="48">
        <v>5664.75</v>
      </c>
      <c r="H50" s="46">
        <v>3473.25</v>
      </c>
      <c r="I50" s="48">
        <v>3180</v>
      </c>
      <c r="J50" s="48">
        <v>108</v>
      </c>
      <c r="K50" s="63">
        <f t="shared" si="1"/>
        <v>62.5185</v>
      </c>
      <c r="L50" s="64">
        <f t="shared" si="2"/>
        <v>519.264</v>
      </c>
      <c r="M50" s="48">
        <f t="shared" si="3"/>
        <v>453.18</v>
      </c>
      <c r="N50" s="46">
        <f t="shared" si="4"/>
        <v>24.31275</v>
      </c>
      <c r="O50" s="48">
        <f t="shared" si="5"/>
        <v>159</v>
      </c>
      <c r="P50" s="48">
        <f t="shared" si="6"/>
        <v>54</v>
      </c>
      <c r="Q50" s="48">
        <f t="shared" si="7"/>
        <v>1272.27525</v>
      </c>
      <c r="R50" s="46">
        <f t="shared" si="8"/>
        <v>0</v>
      </c>
      <c r="S50" s="46">
        <f t="shared" si="9"/>
        <v>259.63</v>
      </c>
      <c r="T50" s="48">
        <f t="shared" si="10"/>
        <v>113.3</v>
      </c>
      <c r="U50" s="46">
        <f t="shared" si="11"/>
        <v>10.42</v>
      </c>
      <c r="V50" s="46">
        <v>0</v>
      </c>
      <c r="W50" s="48">
        <f t="shared" si="12"/>
        <v>159</v>
      </c>
      <c r="X50" s="48">
        <f t="shared" si="13"/>
        <v>54</v>
      </c>
      <c r="Y50" s="46">
        <f t="shared" si="14"/>
        <v>596.35</v>
      </c>
      <c r="Z50" s="46">
        <f t="shared" si="15"/>
        <v>1868.62525</v>
      </c>
      <c r="AA50" s="46"/>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45">
        <f t="shared" si="0"/>
        <v>48</v>
      </c>
      <c r="B51" s="46" t="s">
        <v>272</v>
      </c>
      <c r="C51" s="47" t="s">
        <v>275</v>
      </c>
      <c r="D51" s="46" t="s">
        <v>276</v>
      </c>
      <c r="E51" s="46">
        <v>3473.25</v>
      </c>
      <c r="F51" s="46">
        <f>VLOOKUP(C51,'[1]9月'!$B:$Q,16,0)</f>
        <v>3245.4</v>
      </c>
      <c r="G51" s="48">
        <v>5664.75</v>
      </c>
      <c r="H51" s="46">
        <v>3473.25</v>
      </c>
      <c r="I51" s="48">
        <v>2544</v>
      </c>
      <c r="J51" s="48">
        <v>108</v>
      </c>
      <c r="K51" s="63">
        <f t="shared" si="1"/>
        <v>62.5185</v>
      </c>
      <c r="L51" s="64">
        <f t="shared" si="2"/>
        <v>519.264</v>
      </c>
      <c r="M51" s="48">
        <f t="shared" si="3"/>
        <v>453.18</v>
      </c>
      <c r="N51" s="46">
        <f t="shared" si="4"/>
        <v>24.31275</v>
      </c>
      <c r="O51" s="48">
        <f t="shared" si="5"/>
        <v>127.2</v>
      </c>
      <c r="P51" s="48">
        <f t="shared" si="6"/>
        <v>54</v>
      </c>
      <c r="Q51" s="48">
        <f t="shared" si="7"/>
        <v>1240.47525</v>
      </c>
      <c r="R51" s="46">
        <f t="shared" si="8"/>
        <v>0</v>
      </c>
      <c r="S51" s="46">
        <f t="shared" si="9"/>
        <v>259.63</v>
      </c>
      <c r="T51" s="48">
        <f t="shared" si="10"/>
        <v>113.3</v>
      </c>
      <c r="U51" s="46">
        <f t="shared" si="11"/>
        <v>10.42</v>
      </c>
      <c r="V51" s="46">
        <v>0</v>
      </c>
      <c r="W51" s="48">
        <f t="shared" si="12"/>
        <v>127.2</v>
      </c>
      <c r="X51" s="48">
        <f t="shared" si="13"/>
        <v>54</v>
      </c>
      <c r="Y51" s="46">
        <f t="shared" si="14"/>
        <v>564.55</v>
      </c>
      <c r="Z51" s="46">
        <f t="shared" si="15"/>
        <v>1805.02525</v>
      </c>
      <c r="AA51" s="46"/>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45">
        <f t="shared" si="0"/>
        <v>49</v>
      </c>
      <c r="B52" s="46" t="s">
        <v>272</v>
      </c>
      <c r="C52" s="47" t="s">
        <v>277</v>
      </c>
      <c r="D52" s="46" t="s">
        <v>278</v>
      </c>
      <c r="E52" s="46">
        <v>3473.25</v>
      </c>
      <c r="F52" s="46">
        <f>VLOOKUP(C52,'[1]9月'!$B:$Q,16,0)</f>
        <v>3245.4</v>
      </c>
      <c r="G52" s="48">
        <v>5664.75</v>
      </c>
      <c r="H52" s="46">
        <v>3473.25</v>
      </c>
      <c r="I52" s="48">
        <v>3180</v>
      </c>
      <c r="J52" s="48">
        <v>108</v>
      </c>
      <c r="K52" s="63">
        <f t="shared" si="1"/>
        <v>62.5185</v>
      </c>
      <c r="L52" s="64">
        <f t="shared" si="2"/>
        <v>519.264</v>
      </c>
      <c r="M52" s="48">
        <f t="shared" si="3"/>
        <v>453.18</v>
      </c>
      <c r="N52" s="46">
        <f t="shared" si="4"/>
        <v>24.31275</v>
      </c>
      <c r="O52" s="48">
        <f t="shared" si="5"/>
        <v>159</v>
      </c>
      <c r="P52" s="48">
        <f t="shared" si="6"/>
        <v>54</v>
      </c>
      <c r="Q52" s="48">
        <f t="shared" si="7"/>
        <v>1272.27525</v>
      </c>
      <c r="R52" s="46">
        <f t="shared" si="8"/>
        <v>0</v>
      </c>
      <c r="S52" s="46">
        <f t="shared" si="9"/>
        <v>259.63</v>
      </c>
      <c r="T52" s="48">
        <f t="shared" si="10"/>
        <v>113.3</v>
      </c>
      <c r="U52" s="46">
        <f t="shared" si="11"/>
        <v>10.42</v>
      </c>
      <c r="V52" s="46">
        <v>0</v>
      </c>
      <c r="W52" s="48">
        <f t="shared" si="12"/>
        <v>159</v>
      </c>
      <c r="X52" s="48">
        <f t="shared" si="13"/>
        <v>54</v>
      </c>
      <c r="Y52" s="46">
        <f t="shared" si="14"/>
        <v>596.35</v>
      </c>
      <c r="Z52" s="46">
        <f t="shared" si="15"/>
        <v>1868.62525</v>
      </c>
      <c r="AA52" s="46"/>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45">
        <f t="shared" si="0"/>
        <v>50</v>
      </c>
      <c r="B53" s="46" t="s">
        <v>272</v>
      </c>
      <c r="C53" s="47" t="s">
        <v>279</v>
      </c>
      <c r="D53" s="46" t="s">
        <v>280</v>
      </c>
      <c r="E53" s="46">
        <v>3473.25</v>
      </c>
      <c r="F53" s="46">
        <f>VLOOKUP(C53,'[1]9月'!$B:$Q,16,0)</f>
        <v>3245.4</v>
      </c>
      <c r="G53" s="48">
        <v>5664.75</v>
      </c>
      <c r="H53" s="46">
        <v>3473.25</v>
      </c>
      <c r="I53" s="48">
        <v>3180</v>
      </c>
      <c r="J53" s="48">
        <v>108</v>
      </c>
      <c r="K53" s="63">
        <f t="shared" si="1"/>
        <v>62.5185</v>
      </c>
      <c r="L53" s="64">
        <f t="shared" si="2"/>
        <v>519.264</v>
      </c>
      <c r="M53" s="48">
        <f t="shared" si="3"/>
        <v>453.18</v>
      </c>
      <c r="N53" s="46">
        <f t="shared" si="4"/>
        <v>24.31275</v>
      </c>
      <c r="O53" s="48">
        <f t="shared" si="5"/>
        <v>159</v>
      </c>
      <c r="P53" s="48">
        <f t="shared" si="6"/>
        <v>54</v>
      </c>
      <c r="Q53" s="48">
        <f t="shared" si="7"/>
        <v>1272.27525</v>
      </c>
      <c r="R53" s="46">
        <f t="shared" si="8"/>
        <v>0</v>
      </c>
      <c r="S53" s="46">
        <f t="shared" si="9"/>
        <v>259.63</v>
      </c>
      <c r="T53" s="48">
        <f t="shared" si="10"/>
        <v>113.3</v>
      </c>
      <c r="U53" s="46">
        <f t="shared" si="11"/>
        <v>10.42</v>
      </c>
      <c r="V53" s="46">
        <v>0</v>
      </c>
      <c r="W53" s="48">
        <f t="shared" si="12"/>
        <v>159</v>
      </c>
      <c r="X53" s="48">
        <f t="shared" si="13"/>
        <v>54</v>
      </c>
      <c r="Y53" s="46">
        <f t="shared" si="14"/>
        <v>596.35</v>
      </c>
      <c r="Z53" s="46">
        <f t="shared" si="15"/>
        <v>1868.62525</v>
      </c>
      <c r="AA53" s="46"/>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45">
        <f t="shared" si="0"/>
        <v>51</v>
      </c>
      <c r="B54" s="46" t="s">
        <v>272</v>
      </c>
      <c r="C54" s="47" t="s">
        <v>281</v>
      </c>
      <c r="D54" s="46" t="s">
        <v>282</v>
      </c>
      <c r="E54" s="46">
        <v>3473.25</v>
      </c>
      <c r="F54" s="46">
        <f>VLOOKUP(C54,'[1]9月'!$B:$Q,16,0)</f>
        <v>3245.4</v>
      </c>
      <c r="G54" s="48">
        <v>5664.75</v>
      </c>
      <c r="H54" s="46">
        <v>3473.25</v>
      </c>
      <c r="I54" s="48">
        <v>3180</v>
      </c>
      <c r="J54" s="48">
        <v>108</v>
      </c>
      <c r="K54" s="63">
        <f t="shared" si="1"/>
        <v>62.5185</v>
      </c>
      <c r="L54" s="64">
        <f t="shared" si="2"/>
        <v>519.264</v>
      </c>
      <c r="M54" s="48">
        <f t="shared" si="3"/>
        <v>453.18</v>
      </c>
      <c r="N54" s="46">
        <f t="shared" si="4"/>
        <v>24.31275</v>
      </c>
      <c r="O54" s="48">
        <f t="shared" si="5"/>
        <v>159</v>
      </c>
      <c r="P54" s="48">
        <f t="shared" si="6"/>
        <v>54</v>
      </c>
      <c r="Q54" s="48">
        <f t="shared" si="7"/>
        <v>1272.27525</v>
      </c>
      <c r="R54" s="46">
        <f t="shared" si="8"/>
        <v>0</v>
      </c>
      <c r="S54" s="46">
        <f t="shared" si="9"/>
        <v>259.63</v>
      </c>
      <c r="T54" s="48">
        <f t="shared" si="10"/>
        <v>113.3</v>
      </c>
      <c r="U54" s="46">
        <f t="shared" si="11"/>
        <v>10.42</v>
      </c>
      <c r="V54" s="46">
        <v>0</v>
      </c>
      <c r="W54" s="48">
        <f t="shared" si="12"/>
        <v>159</v>
      </c>
      <c r="X54" s="48">
        <f t="shared" si="13"/>
        <v>54</v>
      </c>
      <c r="Y54" s="46">
        <f t="shared" si="14"/>
        <v>596.35</v>
      </c>
      <c r="Z54" s="46">
        <f t="shared" si="15"/>
        <v>1868.62525</v>
      </c>
      <c r="AA54" s="46"/>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45">
        <f t="shared" si="0"/>
        <v>52</v>
      </c>
      <c r="B55" s="46" t="s">
        <v>267</v>
      </c>
      <c r="C55" s="47" t="s">
        <v>283</v>
      </c>
      <c r="D55" s="46" t="s">
        <v>284</v>
      </c>
      <c r="E55" s="46">
        <v>3820</v>
      </c>
      <c r="F55" s="46">
        <f>VLOOKUP(C55,'[1]9月'!$B:$Q,16,0)</f>
        <v>3820</v>
      </c>
      <c r="G55" s="48">
        <v>5664.75</v>
      </c>
      <c r="H55" s="46">
        <v>3820</v>
      </c>
      <c r="I55" s="48">
        <v>4180</v>
      </c>
      <c r="J55" s="48">
        <v>108</v>
      </c>
      <c r="K55" s="63">
        <f t="shared" si="1"/>
        <v>68.76</v>
      </c>
      <c r="L55" s="64">
        <f t="shared" si="2"/>
        <v>611.2</v>
      </c>
      <c r="M55" s="48">
        <f t="shared" si="3"/>
        <v>453.18</v>
      </c>
      <c r="N55" s="46">
        <f t="shared" si="4"/>
        <v>26.74</v>
      </c>
      <c r="O55" s="48">
        <f t="shared" si="5"/>
        <v>209</v>
      </c>
      <c r="P55" s="48">
        <f t="shared" si="6"/>
        <v>54</v>
      </c>
      <c r="Q55" s="48">
        <f t="shared" si="7"/>
        <v>1422.88</v>
      </c>
      <c r="R55" s="46">
        <f t="shared" si="8"/>
        <v>0</v>
      </c>
      <c r="S55" s="46">
        <f t="shared" si="9"/>
        <v>305.6</v>
      </c>
      <c r="T55" s="48">
        <f t="shared" si="10"/>
        <v>113.3</v>
      </c>
      <c r="U55" s="46">
        <f t="shared" si="11"/>
        <v>11.46</v>
      </c>
      <c r="V55" s="46">
        <v>0</v>
      </c>
      <c r="W55" s="48">
        <f t="shared" si="12"/>
        <v>209</v>
      </c>
      <c r="X55" s="48">
        <f t="shared" si="13"/>
        <v>54</v>
      </c>
      <c r="Y55" s="46">
        <f t="shared" si="14"/>
        <v>693.36</v>
      </c>
      <c r="Z55" s="46">
        <f t="shared" si="15"/>
        <v>2116.24</v>
      </c>
      <c r="AA55" s="46"/>
      <c r="AB55" s="12" t="s">
        <v>51</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45">
        <f t="shared" si="0"/>
        <v>53</v>
      </c>
      <c r="B56" s="46" t="s">
        <v>267</v>
      </c>
      <c r="C56" s="47" t="s">
        <v>285</v>
      </c>
      <c r="D56" s="46" t="s">
        <v>286</v>
      </c>
      <c r="E56" s="46">
        <v>3473.25</v>
      </c>
      <c r="F56" s="46">
        <f>VLOOKUP(C56,'[1]9月'!$B:$Q,16,0)</f>
        <v>3245.4</v>
      </c>
      <c r="G56" s="48">
        <v>5664.75</v>
      </c>
      <c r="H56" s="46">
        <v>3473.25</v>
      </c>
      <c r="I56" s="48">
        <v>3180</v>
      </c>
      <c r="J56" s="48">
        <v>108</v>
      </c>
      <c r="K56" s="63">
        <f t="shared" si="1"/>
        <v>62.5185</v>
      </c>
      <c r="L56" s="64">
        <f t="shared" si="2"/>
        <v>519.264</v>
      </c>
      <c r="M56" s="48">
        <f t="shared" si="3"/>
        <v>453.18</v>
      </c>
      <c r="N56" s="46">
        <f t="shared" si="4"/>
        <v>24.31275</v>
      </c>
      <c r="O56" s="48">
        <f t="shared" si="5"/>
        <v>159</v>
      </c>
      <c r="P56" s="48">
        <f t="shared" si="6"/>
        <v>54</v>
      </c>
      <c r="Q56" s="48">
        <f t="shared" si="7"/>
        <v>1272.27525</v>
      </c>
      <c r="R56" s="46">
        <f t="shared" si="8"/>
        <v>0</v>
      </c>
      <c r="S56" s="46">
        <f t="shared" si="9"/>
        <v>259.63</v>
      </c>
      <c r="T56" s="48">
        <f t="shared" si="10"/>
        <v>113.3</v>
      </c>
      <c r="U56" s="46">
        <f t="shared" si="11"/>
        <v>10.42</v>
      </c>
      <c r="V56" s="46">
        <v>0</v>
      </c>
      <c r="W56" s="48">
        <f t="shared" si="12"/>
        <v>159</v>
      </c>
      <c r="X56" s="48">
        <f t="shared" si="13"/>
        <v>54</v>
      </c>
      <c r="Y56" s="46">
        <f t="shared" si="14"/>
        <v>596.35</v>
      </c>
      <c r="Z56" s="46">
        <f t="shared" si="15"/>
        <v>1868.62525</v>
      </c>
      <c r="AA56" s="46"/>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45">
        <f t="shared" si="0"/>
        <v>54</v>
      </c>
      <c r="B57" s="46" t="s">
        <v>227</v>
      </c>
      <c r="C57" s="47" t="s">
        <v>287</v>
      </c>
      <c r="D57" s="46" t="s">
        <v>288</v>
      </c>
      <c r="E57" s="46">
        <v>3820</v>
      </c>
      <c r="F57" s="46">
        <f>VLOOKUP(C57,'[1]9月'!$B:$Q,16,0)</f>
        <v>3820</v>
      </c>
      <c r="G57" s="48">
        <v>5664.75</v>
      </c>
      <c r="H57" s="46">
        <v>3820</v>
      </c>
      <c r="I57" s="48">
        <v>3180</v>
      </c>
      <c r="J57" s="48">
        <v>108</v>
      </c>
      <c r="K57" s="63">
        <f t="shared" si="1"/>
        <v>68.76</v>
      </c>
      <c r="L57" s="64">
        <f t="shared" si="2"/>
        <v>611.2</v>
      </c>
      <c r="M57" s="48">
        <f t="shared" si="3"/>
        <v>453.18</v>
      </c>
      <c r="N57" s="46">
        <f t="shared" si="4"/>
        <v>26.74</v>
      </c>
      <c r="O57" s="48">
        <f t="shared" si="5"/>
        <v>159</v>
      </c>
      <c r="P57" s="48">
        <f t="shared" si="6"/>
        <v>54</v>
      </c>
      <c r="Q57" s="48">
        <f t="shared" si="7"/>
        <v>1372.88</v>
      </c>
      <c r="R57" s="46">
        <f t="shared" si="8"/>
        <v>0</v>
      </c>
      <c r="S57" s="46">
        <f t="shared" si="9"/>
        <v>305.6</v>
      </c>
      <c r="T57" s="48">
        <f t="shared" si="10"/>
        <v>113.3</v>
      </c>
      <c r="U57" s="46">
        <f t="shared" si="11"/>
        <v>11.46</v>
      </c>
      <c r="V57" s="46">
        <v>0</v>
      </c>
      <c r="W57" s="48">
        <f t="shared" si="12"/>
        <v>159</v>
      </c>
      <c r="X57" s="48">
        <f t="shared" si="13"/>
        <v>54</v>
      </c>
      <c r="Y57" s="46">
        <f t="shared" si="14"/>
        <v>643.36</v>
      </c>
      <c r="Z57" s="46">
        <f t="shared" si="15"/>
        <v>2016.24</v>
      </c>
      <c r="AA57" s="46"/>
      <c r="AB57" s="12" t="s">
        <v>101</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45">
        <f t="shared" si="0"/>
        <v>55</v>
      </c>
      <c r="B58" s="46" t="s">
        <v>289</v>
      </c>
      <c r="C58" s="47" t="s">
        <v>290</v>
      </c>
      <c r="D58" s="46" t="s">
        <v>291</v>
      </c>
      <c r="E58" s="46">
        <v>3473.25</v>
      </c>
      <c r="F58" s="46">
        <f>VLOOKUP(C58,'[1]9月'!$B:$Q,16,0)</f>
        <v>3245.4</v>
      </c>
      <c r="G58" s="48">
        <v>5664.75</v>
      </c>
      <c r="H58" s="46">
        <v>3473.25</v>
      </c>
      <c r="I58" s="48">
        <v>3180</v>
      </c>
      <c r="J58" s="48">
        <v>108</v>
      </c>
      <c r="K58" s="63">
        <f t="shared" si="1"/>
        <v>62.5185</v>
      </c>
      <c r="L58" s="64">
        <f t="shared" si="2"/>
        <v>519.264</v>
      </c>
      <c r="M58" s="48">
        <f t="shared" si="3"/>
        <v>453.18</v>
      </c>
      <c r="N58" s="46">
        <f t="shared" si="4"/>
        <v>24.31275</v>
      </c>
      <c r="O58" s="48">
        <f t="shared" si="5"/>
        <v>159</v>
      </c>
      <c r="P58" s="48">
        <f t="shared" si="6"/>
        <v>54</v>
      </c>
      <c r="Q58" s="48">
        <f t="shared" si="7"/>
        <v>1272.27525</v>
      </c>
      <c r="R58" s="46">
        <f t="shared" si="8"/>
        <v>0</v>
      </c>
      <c r="S58" s="46">
        <f t="shared" si="9"/>
        <v>259.63</v>
      </c>
      <c r="T58" s="48">
        <f t="shared" si="10"/>
        <v>113.3</v>
      </c>
      <c r="U58" s="46">
        <f t="shared" si="11"/>
        <v>10.42</v>
      </c>
      <c r="V58" s="46">
        <v>0</v>
      </c>
      <c r="W58" s="48">
        <f t="shared" si="12"/>
        <v>159</v>
      </c>
      <c r="X58" s="48">
        <f t="shared" si="13"/>
        <v>54</v>
      </c>
      <c r="Y58" s="46">
        <f t="shared" si="14"/>
        <v>596.35</v>
      </c>
      <c r="Z58" s="46">
        <f t="shared" si="15"/>
        <v>1868.62525</v>
      </c>
      <c r="AA58" s="46"/>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45">
        <f t="shared" si="0"/>
        <v>56</v>
      </c>
      <c r="B59" s="46" t="s">
        <v>227</v>
      </c>
      <c r="C59" s="47" t="s">
        <v>292</v>
      </c>
      <c r="D59" s="46" t="s">
        <v>293</v>
      </c>
      <c r="E59" s="46">
        <v>3473.25</v>
      </c>
      <c r="F59" s="46">
        <f>VLOOKUP(C59,'[1]9月'!$B:$Q,16,0)</f>
        <v>3245.4</v>
      </c>
      <c r="G59" s="48">
        <v>5664.75</v>
      </c>
      <c r="H59" s="46">
        <v>3473.25</v>
      </c>
      <c r="I59" s="48">
        <v>1790</v>
      </c>
      <c r="J59" s="48">
        <v>108</v>
      </c>
      <c r="K59" s="63">
        <f t="shared" si="1"/>
        <v>62.5185</v>
      </c>
      <c r="L59" s="64">
        <f t="shared" si="2"/>
        <v>519.264</v>
      </c>
      <c r="M59" s="48">
        <f t="shared" si="3"/>
        <v>453.18</v>
      </c>
      <c r="N59" s="46">
        <f t="shared" si="4"/>
        <v>24.31275</v>
      </c>
      <c r="O59" s="48">
        <f t="shared" si="5"/>
        <v>89.5</v>
      </c>
      <c r="P59" s="48">
        <f t="shared" si="6"/>
        <v>54</v>
      </c>
      <c r="Q59" s="48">
        <f t="shared" si="7"/>
        <v>1202.77525</v>
      </c>
      <c r="R59" s="46">
        <f t="shared" si="8"/>
        <v>0</v>
      </c>
      <c r="S59" s="46">
        <f t="shared" si="9"/>
        <v>259.63</v>
      </c>
      <c r="T59" s="48">
        <f t="shared" si="10"/>
        <v>113.3</v>
      </c>
      <c r="U59" s="46">
        <f t="shared" si="11"/>
        <v>10.42</v>
      </c>
      <c r="V59" s="46">
        <v>0</v>
      </c>
      <c r="W59" s="48">
        <f t="shared" si="12"/>
        <v>89.5</v>
      </c>
      <c r="X59" s="48">
        <f t="shared" si="13"/>
        <v>54</v>
      </c>
      <c r="Y59" s="46">
        <f t="shared" si="14"/>
        <v>526.85</v>
      </c>
      <c r="Z59" s="46">
        <f t="shared" si="15"/>
        <v>1729.62525</v>
      </c>
      <c r="AA59" s="46"/>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45">
        <f t="shared" si="0"/>
        <v>57</v>
      </c>
      <c r="B60" s="46" t="s">
        <v>230</v>
      </c>
      <c r="C60" s="47" t="s">
        <v>294</v>
      </c>
      <c r="D60" s="46" t="s">
        <v>295</v>
      </c>
      <c r="E60" s="46">
        <v>3473.25</v>
      </c>
      <c r="F60" s="46">
        <f>VLOOKUP(C60,'[1]9月'!$B:$Q,16,0)</f>
        <v>3245.4</v>
      </c>
      <c r="G60" s="48">
        <v>5664.75</v>
      </c>
      <c r="H60" s="46">
        <v>3473.25</v>
      </c>
      <c r="I60" s="48">
        <v>3180</v>
      </c>
      <c r="J60" s="48">
        <v>108</v>
      </c>
      <c r="K60" s="63">
        <f t="shared" si="1"/>
        <v>62.5185</v>
      </c>
      <c r="L60" s="64">
        <f t="shared" si="2"/>
        <v>519.264</v>
      </c>
      <c r="M60" s="48">
        <f t="shared" si="3"/>
        <v>453.18</v>
      </c>
      <c r="N60" s="46">
        <f t="shared" si="4"/>
        <v>24.31275</v>
      </c>
      <c r="O60" s="48">
        <f t="shared" si="5"/>
        <v>159</v>
      </c>
      <c r="P60" s="48">
        <f t="shared" si="6"/>
        <v>54</v>
      </c>
      <c r="Q60" s="48">
        <f t="shared" si="7"/>
        <v>1272.27525</v>
      </c>
      <c r="R60" s="46">
        <f t="shared" si="8"/>
        <v>0</v>
      </c>
      <c r="S60" s="46">
        <f t="shared" si="9"/>
        <v>259.63</v>
      </c>
      <c r="T60" s="48">
        <f t="shared" si="10"/>
        <v>113.3</v>
      </c>
      <c r="U60" s="46">
        <f t="shared" si="11"/>
        <v>10.42</v>
      </c>
      <c r="V60" s="46">
        <v>0</v>
      </c>
      <c r="W60" s="48">
        <f t="shared" si="12"/>
        <v>159</v>
      </c>
      <c r="X60" s="48">
        <f t="shared" si="13"/>
        <v>54</v>
      </c>
      <c r="Y60" s="46">
        <f t="shared" si="14"/>
        <v>596.35</v>
      </c>
      <c r="Z60" s="46">
        <f t="shared" si="15"/>
        <v>1868.62525</v>
      </c>
      <c r="AA60" s="46"/>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45">
        <f t="shared" si="0"/>
        <v>58</v>
      </c>
      <c r="B61" s="46" t="s">
        <v>227</v>
      </c>
      <c r="C61" s="47" t="s">
        <v>296</v>
      </c>
      <c r="D61" s="46" t="s">
        <v>297</v>
      </c>
      <c r="E61" s="46">
        <v>3473.25</v>
      </c>
      <c r="F61" s="46">
        <f>VLOOKUP(C61,'[1]9月'!$B:$Q,16,0)</f>
        <v>3245.4</v>
      </c>
      <c r="G61" s="48">
        <v>5664.75</v>
      </c>
      <c r="H61" s="46">
        <v>3473.25</v>
      </c>
      <c r="I61" s="48">
        <v>3180</v>
      </c>
      <c r="J61" s="48">
        <v>108</v>
      </c>
      <c r="K61" s="63">
        <f t="shared" si="1"/>
        <v>62.5185</v>
      </c>
      <c r="L61" s="64">
        <f t="shared" si="2"/>
        <v>519.264</v>
      </c>
      <c r="M61" s="48">
        <f t="shared" si="3"/>
        <v>453.18</v>
      </c>
      <c r="N61" s="46">
        <f t="shared" si="4"/>
        <v>24.31275</v>
      </c>
      <c r="O61" s="48">
        <f t="shared" si="5"/>
        <v>159</v>
      </c>
      <c r="P61" s="48">
        <f t="shared" si="6"/>
        <v>54</v>
      </c>
      <c r="Q61" s="48">
        <f t="shared" si="7"/>
        <v>1272.27525</v>
      </c>
      <c r="R61" s="46">
        <f t="shared" si="8"/>
        <v>0</v>
      </c>
      <c r="S61" s="46">
        <f t="shared" si="9"/>
        <v>259.63</v>
      </c>
      <c r="T61" s="48">
        <f t="shared" si="10"/>
        <v>113.3</v>
      </c>
      <c r="U61" s="46">
        <f t="shared" si="11"/>
        <v>10.42</v>
      </c>
      <c r="V61" s="46">
        <v>0</v>
      </c>
      <c r="W61" s="48">
        <f t="shared" si="12"/>
        <v>159</v>
      </c>
      <c r="X61" s="48">
        <f t="shared" si="13"/>
        <v>54</v>
      </c>
      <c r="Y61" s="46">
        <f t="shared" si="14"/>
        <v>596.35</v>
      </c>
      <c r="Z61" s="46">
        <f t="shared" si="15"/>
        <v>1868.62525</v>
      </c>
      <c r="AA61" s="46"/>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45">
        <f t="shared" si="0"/>
        <v>59</v>
      </c>
      <c r="B62" s="46" t="s">
        <v>173</v>
      </c>
      <c r="C62" s="47" t="s">
        <v>298</v>
      </c>
      <c r="D62" s="46" t="s">
        <v>299</v>
      </c>
      <c r="E62" s="46">
        <v>3473.25</v>
      </c>
      <c r="F62" s="46">
        <f>VLOOKUP(C62,'[1]9月'!$B:$Q,16,0)</f>
        <v>3245.4</v>
      </c>
      <c r="G62" s="48">
        <v>5664.75</v>
      </c>
      <c r="H62" s="46">
        <v>3473.25</v>
      </c>
      <c r="I62" s="48">
        <v>4180</v>
      </c>
      <c r="J62" s="48">
        <v>108</v>
      </c>
      <c r="K62" s="63">
        <f t="shared" si="1"/>
        <v>62.5185</v>
      </c>
      <c r="L62" s="64">
        <f t="shared" si="2"/>
        <v>519.264</v>
      </c>
      <c r="M62" s="48">
        <f t="shared" si="3"/>
        <v>453.18</v>
      </c>
      <c r="N62" s="46">
        <f t="shared" si="4"/>
        <v>24.31275</v>
      </c>
      <c r="O62" s="48">
        <f t="shared" si="5"/>
        <v>209</v>
      </c>
      <c r="P62" s="48">
        <f t="shared" si="6"/>
        <v>54</v>
      </c>
      <c r="Q62" s="48">
        <f t="shared" si="7"/>
        <v>1322.27525</v>
      </c>
      <c r="R62" s="46">
        <f t="shared" si="8"/>
        <v>0</v>
      </c>
      <c r="S62" s="46">
        <f t="shared" si="9"/>
        <v>259.63</v>
      </c>
      <c r="T62" s="48">
        <f t="shared" si="10"/>
        <v>113.3</v>
      </c>
      <c r="U62" s="46">
        <f t="shared" si="11"/>
        <v>10.42</v>
      </c>
      <c r="V62" s="46">
        <v>0</v>
      </c>
      <c r="W62" s="48">
        <f t="shared" si="12"/>
        <v>209</v>
      </c>
      <c r="X62" s="48">
        <f t="shared" si="13"/>
        <v>54</v>
      </c>
      <c r="Y62" s="46">
        <f t="shared" si="14"/>
        <v>646.35</v>
      </c>
      <c r="Z62" s="46">
        <f t="shared" si="15"/>
        <v>1968.62525</v>
      </c>
      <c r="AA62" s="46"/>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45">
        <f t="shared" si="0"/>
        <v>60</v>
      </c>
      <c r="B63" s="46" t="s">
        <v>230</v>
      </c>
      <c r="C63" s="47" t="s">
        <v>300</v>
      </c>
      <c r="D63" s="46" t="s">
        <v>301</v>
      </c>
      <c r="E63" s="46">
        <v>3473.25</v>
      </c>
      <c r="F63" s="46">
        <f>VLOOKUP(C63,'[1]9月'!$B:$Q,16,0)</f>
        <v>3245.4</v>
      </c>
      <c r="G63" s="48">
        <v>5664.75</v>
      </c>
      <c r="H63" s="46">
        <v>3473.25</v>
      </c>
      <c r="I63" s="48">
        <v>3180</v>
      </c>
      <c r="J63" s="48">
        <v>108</v>
      </c>
      <c r="K63" s="63">
        <f t="shared" si="1"/>
        <v>62.5185</v>
      </c>
      <c r="L63" s="64">
        <f t="shared" si="2"/>
        <v>519.264</v>
      </c>
      <c r="M63" s="48">
        <f t="shared" si="3"/>
        <v>453.18</v>
      </c>
      <c r="N63" s="46">
        <f t="shared" si="4"/>
        <v>24.31275</v>
      </c>
      <c r="O63" s="48">
        <f t="shared" si="5"/>
        <v>159</v>
      </c>
      <c r="P63" s="48">
        <f t="shared" si="6"/>
        <v>54</v>
      </c>
      <c r="Q63" s="48">
        <f t="shared" si="7"/>
        <v>1272.27525</v>
      </c>
      <c r="R63" s="46">
        <f t="shared" si="8"/>
        <v>0</v>
      </c>
      <c r="S63" s="46">
        <f t="shared" si="9"/>
        <v>259.63</v>
      </c>
      <c r="T63" s="48">
        <f t="shared" si="10"/>
        <v>113.3</v>
      </c>
      <c r="U63" s="46">
        <f t="shared" si="11"/>
        <v>10.42</v>
      </c>
      <c r="V63" s="46">
        <v>0</v>
      </c>
      <c r="W63" s="48">
        <f t="shared" si="12"/>
        <v>159</v>
      </c>
      <c r="X63" s="48">
        <f t="shared" si="13"/>
        <v>54</v>
      </c>
      <c r="Y63" s="46">
        <f t="shared" si="14"/>
        <v>596.35</v>
      </c>
      <c r="Z63" s="46">
        <f t="shared" si="15"/>
        <v>1868.62525</v>
      </c>
      <c r="AA63" s="46"/>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45">
        <f t="shared" si="0"/>
        <v>61</v>
      </c>
      <c r="B64" s="46" t="s">
        <v>230</v>
      </c>
      <c r="C64" s="263" t="s">
        <v>302</v>
      </c>
      <c r="D64" s="46" t="s">
        <v>303</v>
      </c>
      <c r="E64" s="46">
        <v>3473.25</v>
      </c>
      <c r="F64" s="46">
        <f>VLOOKUP(C64,'[1]9月'!$B:$Q,16,0)</f>
        <v>3245.4</v>
      </c>
      <c r="G64" s="48">
        <v>5664.75</v>
      </c>
      <c r="H64" s="46">
        <v>3473.25</v>
      </c>
      <c r="I64" s="48">
        <v>3180</v>
      </c>
      <c r="J64" s="48">
        <v>108</v>
      </c>
      <c r="K64" s="63">
        <f t="shared" si="1"/>
        <v>62.5185</v>
      </c>
      <c r="L64" s="64">
        <f t="shared" si="2"/>
        <v>519.264</v>
      </c>
      <c r="M64" s="48">
        <f t="shared" si="3"/>
        <v>453.18</v>
      </c>
      <c r="N64" s="46">
        <f t="shared" si="4"/>
        <v>24.31275</v>
      </c>
      <c r="O64" s="48">
        <f t="shared" si="5"/>
        <v>159</v>
      </c>
      <c r="P64" s="48">
        <f t="shared" si="6"/>
        <v>54</v>
      </c>
      <c r="Q64" s="48">
        <f t="shared" si="7"/>
        <v>1272.27525</v>
      </c>
      <c r="R64" s="46">
        <f t="shared" si="8"/>
        <v>0</v>
      </c>
      <c r="S64" s="46">
        <f t="shared" si="9"/>
        <v>259.63</v>
      </c>
      <c r="T64" s="48">
        <f t="shared" si="10"/>
        <v>113.3</v>
      </c>
      <c r="U64" s="46">
        <f t="shared" si="11"/>
        <v>10.42</v>
      </c>
      <c r="V64" s="46">
        <v>0</v>
      </c>
      <c r="W64" s="48">
        <f t="shared" si="12"/>
        <v>159</v>
      </c>
      <c r="X64" s="48">
        <f t="shared" si="13"/>
        <v>54</v>
      </c>
      <c r="Y64" s="46">
        <f t="shared" si="14"/>
        <v>596.35</v>
      </c>
      <c r="Z64" s="46">
        <f t="shared" si="15"/>
        <v>1868.62525</v>
      </c>
      <c r="AA64" s="46"/>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45">
        <f t="shared" si="0"/>
        <v>62</v>
      </c>
      <c r="B65" s="46" t="s">
        <v>227</v>
      </c>
      <c r="C65" s="47" t="s">
        <v>304</v>
      </c>
      <c r="D65" s="46" t="s">
        <v>305</v>
      </c>
      <c r="E65" s="46">
        <v>3473.25</v>
      </c>
      <c r="F65" s="46">
        <f>VLOOKUP(C65,'[1]9月'!$B:$Q,16,0)</f>
        <v>3245.4</v>
      </c>
      <c r="G65" s="48">
        <v>5664.75</v>
      </c>
      <c r="H65" s="46">
        <v>3473.25</v>
      </c>
      <c r="I65" s="48">
        <v>3180</v>
      </c>
      <c r="J65" s="48">
        <v>108</v>
      </c>
      <c r="K65" s="63">
        <f t="shared" si="1"/>
        <v>62.5185</v>
      </c>
      <c r="L65" s="64">
        <f t="shared" si="2"/>
        <v>519.264</v>
      </c>
      <c r="M65" s="48">
        <f t="shared" si="3"/>
        <v>453.18</v>
      </c>
      <c r="N65" s="46">
        <f t="shared" si="4"/>
        <v>24.31275</v>
      </c>
      <c r="O65" s="48">
        <f t="shared" si="5"/>
        <v>159</v>
      </c>
      <c r="P65" s="48">
        <f t="shared" si="6"/>
        <v>54</v>
      </c>
      <c r="Q65" s="48">
        <f t="shared" si="7"/>
        <v>1272.27525</v>
      </c>
      <c r="R65" s="46">
        <f t="shared" si="8"/>
        <v>0</v>
      </c>
      <c r="S65" s="46">
        <f t="shared" si="9"/>
        <v>259.63</v>
      </c>
      <c r="T65" s="48">
        <f t="shared" si="10"/>
        <v>113.3</v>
      </c>
      <c r="U65" s="46">
        <f t="shared" si="11"/>
        <v>10.42</v>
      </c>
      <c r="V65" s="46">
        <v>0</v>
      </c>
      <c r="W65" s="48">
        <f t="shared" si="12"/>
        <v>159</v>
      </c>
      <c r="X65" s="48">
        <f t="shared" si="13"/>
        <v>54</v>
      </c>
      <c r="Y65" s="46">
        <f t="shared" si="14"/>
        <v>596.35</v>
      </c>
      <c r="Z65" s="46">
        <f t="shared" si="15"/>
        <v>1868.62525</v>
      </c>
      <c r="AA65" s="46"/>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45">
        <f t="shared" si="0"/>
        <v>63</v>
      </c>
      <c r="B66" s="46" t="s">
        <v>230</v>
      </c>
      <c r="C66" s="47" t="s">
        <v>306</v>
      </c>
      <c r="D66" s="46" t="s">
        <v>307</v>
      </c>
      <c r="E66" s="46">
        <v>3820</v>
      </c>
      <c r="F66" s="46">
        <f>VLOOKUP(C66,'[1]9月'!$B:$Q,16,0)</f>
        <v>3820</v>
      </c>
      <c r="G66" s="48">
        <v>5664.75</v>
      </c>
      <c r="H66" s="46">
        <v>3820</v>
      </c>
      <c r="I66" s="48">
        <v>4180</v>
      </c>
      <c r="J66" s="48">
        <v>108</v>
      </c>
      <c r="K66" s="63">
        <f t="shared" si="1"/>
        <v>68.76</v>
      </c>
      <c r="L66" s="64">
        <f t="shared" si="2"/>
        <v>611.2</v>
      </c>
      <c r="M66" s="48">
        <f t="shared" si="3"/>
        <v>453.18</v>
      </c>
      <c r="N66" s="46">
        <f t="shared" si="4"/>
        <v>26.74</v>
      </c>
      <c r="O66" s="48">
        <f t="shared" si="5"/>
        <v>209</v>
      </c>
      <c r="P66" s="48">
        <f t="shared" si="6"/>
        <v>54</v>
      </c>
      <c r="Q66" s="48">
        <f t="shared" si="7"/>
        <v>1422.88</v>
      </c>
      <c r="R66" s="46">
        <f t="shared" si="8"/>
        <v>0</v>
      </c>
      <c r="S66" s="46">
        <f t="shared" si="9"/>
        <v>305.6</v>
      </c>
      <c r="T66" s="48">
        <f t="shared" si="10"/>
        <v>113.3</v>
      </c>
      <c r="U66" s="46">
        <f t="shared" si="11"/>
        <v>11.46</v>
      </c>
      <c r="V66" s="46">
        <v>0</v>
      </c>
      <c r="W66" s="48">
        <f t="shared" si="12"/>
        <v>209</v>
      </c>
      <c r="X66" s="48">
        <f t="shared" si="13"/>
        <v>54</v>
      </c>
      <c r="Y66" s="46">
        <f t="shared" si="14"/>
        <v>693.36</v>
      </c>
      <c r="Z66" s="46">
        <f t="shared" si="15"/>
        <v>2116.24</v>
      </c>
      <c r="AA66" s="46"/>
      <c r="AB66" s="12" t="s">
        <v>68</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45">
        <f t="shared" si="0"/>
        <v>64</v>
      </c>
      <c r="B67" s="46" t="s">
        <v>227</v>
      </c>
      <c r="C67" s="47" t="s">
        <v>308</v>
      </c>
      <c r="D67" s="46" t="s">
        <v>309</v>
      </c>
      <c r="E67" s="46">
        <v>3820</v>
      </c>
      <c r="F67" s="46">
        <f>VLOOKUP(C67,'[1]9月'!$B:$Q,16,0)</f>
        <v>3820</v>
      </c>
      <c r="G67" s="48">
        <v>5664.75</v>
      </c>
      <c r="H67" s="46">
        <v>3820</v>
      </c>
      <c r="I67" s="48">
        <v>4180</v>
      </c>
      <c r="J67" s="48">
        <v>108</v>
      </c>
      <c r="K67" s="63">
        <f t="shared" si="1"/>
        <v>68.76</v>
      </c>
      <c r="L67" s="64">
        <f t="shared" si="2"/>
        <v>611.2</v>
      </c>
      <c r="M67" s="48">
        <f t="shared" si="3"/>
        <v>453.18</v>
      </c>
      <c r="N67" s="46">
        <f t="shared" si="4"/>
        <v>26.74</v>
      </c>
      <c r="O67" s="48">
        <f t="shared" si="5"/>
        <v>209</v>
      </c>
      <c r="P67" s="48">
        <f t="shared" si="6"/>
        <v>54</v>
      </c>
      <c r="Q67" s="48">
        <f t="shared" si="7"/>
        <v>1422.88</v>
      </c>
      <c r="R67" s="46">
        <f t="shared" si="8"/>
        <v>0</v>
      </c>
      <c r="S67" s="46">
        <f t="shared" si="9"/>
        <v>305.6</v>
      </c>
      <c r="T67" s="48">
        <f t="shared" si="10"/>
        <v>113.3</v>
      </c>
      <c r="U67" s="46">
        <f t="shared" si="11"/>
        <v>11.46</v>
      </c>
      <c r="V67" s="46">
        <v>0</v>
      </c>
      <c r="W67" s="48">
        <f t="shared" si="12"/>
        <v>209</v>
      </c>
      <c r="X67" s="48">
        <f t="shared" si="13"/>
        <v>54</v>
      </c>
      <c r="Y67" s="46">
        <f t="shared" si="14"/>
        <v>693.36</v>
      </c>
      <c r="Z67" s="46">
        <f t="shared" si="15"/>
        <v>2116.24</v>
      </c>
      <c r="AA67" s="46"/>
      <c r="AB67" s="12" t="s">
        <v>101</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45">
        <f t="shared" ref="A68:A131" si="145">ROW()-3</f>
        <v>65</v>
      </c>
      <c r="B68" s="46" t="s">
        <v>227</v>
      </c>
      <c r="C68" s="47" t="s">
        <v>310</v>
      </c>
      <c r="D68" s="46" t="s">
        <v>311</v>
      </c>
      <c r="E68" s="46">
        <v>3473.25</v>
      </c>
      <c r="F68" s="46">
        <f>VLOOKUP(C68,'[1]9月'!$B:$Q,16,0)</f>
        <v>3245.4</v>
      </c>
      <c r="G68" s="48">
        <v>5664.75</v>
      </c>
      <c r="H68" s="46">
        <v>3473.25</v>
      </c>
      <c r="I68" s="48">
        <v>3180</v>
      </c>
      <c r="J68" s="48">
        <v>108</v>
      </c>
      <c r="K68" s="63">
        <f t="shared" ref="K68:K131" si="146">E68*0.018</f>
        <v>62.5185</v>
      </c>
      <c r="L68" s="64">
        <f t="shared" ref="L68:L131" si="147">F68*0.16</f>
        <v>519.264</v>
      </c>
      <c r="M68" s="48">
        <f t="shared" ref="M68:M131" si="148">ROUND(G68*0.08,2)</f>
        <v>453.18</v>
      </c>
      <c r="N68" s="46">
        <f t="shared" ref="N68:N131" si="149">H68*0.007</f>
        <v>24.31275</v>
      </c>
      <c r="O68" s="48">
        <f t="shared" ref="O68:O131" si="150">I68*5%</f>
        <v>159</v>
      </c>
      <c r="P68" s="48">
        <f t="shared" ref="P68:P131" si="151">J68*50%</f>
        <v>54</v>
      </c>
      <c r="Q68" s="48">
        <f t="shared" ref="Q68:Q131" si="152">SUM(K68:P68)</f>
        <v>1272.27525</v>
      </c>
      <c r="R68" s="46">
        <f t="shared" ref="R68:R131" si="153">E68*0</f>
        <v>0</v>
      </c>
      <c r="S68" s="46">
        <f t="shared" ref="S68:S131" si="154">ROUND(F68*0.08,2)</f>
        <v>259.63</v>
      </c>
      <c r="T68" s="48">
        <f t="shared" ref="T68:T131" si="155">ROUND(G68*0.02,2)</f>
        <v>113.3</v>
      </c>
      <c r="U68" s="46">
        <f t="shared" ref="U68:U131" si="156">ROUND(H68*0.003,2)</f>
        <v>10.42</v>
      </c>
      <c r="V68" s="46">
        <v>0</v>
      </c>
      <c r="W68" s="48">
        <f t="shared" ref="W68:W131" si="157">I68*5%</f>
        <v>159</v>
      </c>
      <c r="X68" s="48">
        <f t="shared" ref="X68:X131" si="158">J68*50%</f>
        <v>54</v>
      </c>
      <c r="Y68" s="46">
        <f t="shared" ref="Y68:Y131" si="159">SUM(R68:X68)</f>
        <v>596.35</v>
      </c>
      <c r="Z68" s="46">
        <f t="shared" ref="Z68:Z131" si="160">Q68+Y68</f>
        <v>1868.62525</v>
      </c>
      <c r="AA68" s="46"/>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45">
        <f t="shared" si="145"/>
        <v>66</v>
      </c>
      <c r="B69" s="46" t="s">
        <v>227</v>
      </c>
      <c r="C69" s="47" t="s">
        <v>312</v>
      </c>
      <c r="D69" s="46" t="s">
        <v>313</v>
      </c>
      <c r="E69" s="46">
        <v>3473.25</v>
      </c>
      <c r="F69" s="46">
        <f>VLOOKUP(C69,'[1]9月'!$B:$Q,16,0)</f>
        <v>3245.4</v>
      </c>
      <c r="G69" s="48">
        <v>5664.75</v>
      </c>
      <c r="H69" s="46">
        <v>3473.25</v>
      </c>
      <c r="I69" s="48">
        <v>3180</v>
      </c>
      <c r="J69" s="48">
        <v>108</v>
      </c>
      <c r="K69" s="63">
        <f t="shared" si="146"/>
        <v>62.5185</v>
      </c>
      <c r="L69" s="64">
        <f t="shared" si="147"/>
        <v>519.264</v>
      </c>
      <c r="M69" s="48">
        <f t="shared" si="148"/>
        <v>453.18</v>
      </c>
      <c r="N69" s="46">
        <f t="shared" si="149"/>
        <v>24.31275</v>
      </c>
      <c r="O69" s="48">
        <f t="shared" si="150"/>
        <v>159</v>
      </c>
      <c r="P69" s="48">
        <f t="shared" si="151"/>
        <v>54</v>
      </c>
      <c r="Q69" s="48">
        <f t="shared" si="152"/>
        <v>1272.27525</v>
      </c>
      <c r="R69" s="46">
        <f t="shared" si="153"/>
        <v>0</v>
      </c>
      <c r="S69" s="46">
        <f t="shared" si="154"/>
        <v>259.63</v>
      </c>
      <c r="T69" s="48">
        <f t="shared" si="155"/>
        <v>113.3</v>
      </c>
      <c r="U69" s="46">
        <f t="shared" si="156"/>
        <v>10.42</v>
      </c>
      <c r="V69" s="46">
        <v>0</v>
      </c>
      <c r="W69" s="48">
        <f t="shared" si="157"/>
        <v>159</v>
      </c>
      <c r="X69" s="48">
        <f t="shared" si="158"/>
        <v>54</v>
      </c>
      <c r="Y69" s="46">
        <f t="shared" si="159"/>
        <v>596.35</v>
      </c>
      <c r="Z69" s="46">
        <f t="shared" si="160"/>
        <v>1868.62525</v>
      </c>
      <c r="AA69" s="46"/>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45">
        <f t="shared" si="145"/>
        <v>67</v>
      </c>
      <c r="B70" s="46" t="s">
        <v>227</v>
      </c>
      <c r="C70" s="47" t="s">
        <v>314</v>
      </c>
      <c r="D70" s="46" t="s">
        <v>315</v>
      </c>
      <c r="E70" s="46">
        <v>3473.25</v>
      </c>
      <c r="F70" s="46">
        <f>VLOOKUP(C70,'[1]9月'!$B:$Q,16,0)</f>
        <v>3245.4</v>
      </c>
      <c r="G70" s="48">
        <v>5664.75</v>
      </c>
      <c r="H70" s="46">
        <v>3473.25</v>
      </c>
      <c r="I70" s="48">
        <v>3180</v>
      </c>
      <c r="J70" s="48">
        <v>108</v>
      </c>
      <c r="K70" s="63">
        <f t="shared" si="146"/>
        <v>62.5185</v>
      </c>
      <c r="L70" s="64">
        <f t="shared" si="147"/>
        <v>519.264</v>
      </c>
      <c r="M70" s="48">
        <f t="shared" si="148"/>
        <v>453.18</v>
      </c>
      <c r="N70" s="46">
        <f t="shared" si="149"/>
        <v>24.31275</v>
      </c>
      <c r="O70" s="48">
        <f t="shared" si="150"/>
        <v>159</v>
      </c>
      <c r="P70" s="48">
        <f t="shared" si="151"/>
        <v>54</v>
      </c>
      <c r="Q70" s="48">
        <f t="shared" si="152"/>
        <v>1272.27525</v>
      </c>
      <c r="R70" s="46">
        <f t="shared" si="153"/>
        <v>0</v>
      </c>
      <c r="S70" s="46">
        <f t="shared" si="154"/>
        <v>259.63</v>
      </c>
      <c r="T70" s="48">
        <f t="shared" si="155"/>
        <v>113.3</v>
      </c>
      <c r="U70" s="46">
        <f t="shared" si="156"/>
        <v>10.42</v>
      </c>
      <c r="V70" s="46">
        <v>0</v>
      </c>
      <c r="W70" s="48">
        <f t="shared" si="157"/>
        <v>159</v>
      </c>
      <c r="X70" s="48">
        <f t="shared" si="158"/>
        <v>54</v>
      </c>
      <c r="Y70" s="46">
        <f t="shared" si="159"/>
        <v>596.35</v>
      </c>
      <c r="Z70" s="46">
        <f t="shared" si="160"/>
        <v>1868.62525</v>
      </c>
      <c r="AA70" s="46"/>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45">
        <f t="shared" si="145"/>
        <v>68</v>
      </c>
      <c r="B71" s="46" t="s">
        <v>230</v>
      </c>
      <c r="C71" s="47" t="s">
        <v>316</v>
      </c>
      <c r="D71" s="46" t="s">
        <v>317</v>
      </c>
      <c r="E71" s="46">
        <v>3473.25</v>
      </c>
      <c r="F71" s="46">
        <f>VLOOKUP(C71,'[1]9月'!$B:$Q,16,0)</f>
        <v>3245.4</v>
      </c>
      <c r="G71" s="48">
        <v>5664.75</v>
      </c>
      <c r="H71" s="46">
        <v>3473.25</v>
      </c>
      <c r="I71" s="48">
        <v>4180</v>
      </c>
      <c r="J71" s="48">
        <v>108</v>
      </c>
      <c r="K71" s="63">
        <f t="shared" si="146"/>
        <v>62.5185</v>
      </c>
      <c r="L71" s="64">
        <f t="shared" si="147"/>
        <v>519.264</v>
      </c>
      <c r="M71" s="48">
        <f t="shared" si="148"/>
        <v>453.18</v>
      </c>
      <c r="N71" s="46">
        <f t="shared" si="149"/>
        <v>24.31275</v>
      </c>
      <c r="O71" s="48">
        <f t="shared" si="150"/>
        <v>209</v>
      </c>
      <c r="P71" s="48">
        <f t="shared" si="151"/>
        <v>54</v>
      </c>
      <c r="Q71" s="48">
        <f t="shared" si="152"/>
        <v>1322.27525</v>
      </c>
      <c r="R71" s="46">
        <f t="shared" si="153"/>
        <v>0</v>
      </c>
      <c r="S71" s="46">
        <f t="shared" si="154"/>
        <v>259.63</v>
      </c>
      <c r="T71" s="48">
        <f t="shared" si="155"/>
        <v>113.3</v>
      </c>
      <c r="U71" s="46">
        <f t="shared" si="156"/>
        <v>10.42</v>
      </c>
      <c r="V71" s="46">
        <v>0</v>
      </c>
      <c r="W71" s="48">
        <f t="shared" si="157"/>
        <v>209</v>
      </c>
      <c r="X71" s="48">
        <f t="shared" si="158"/>
        <v>54</v>
      </c>
      <c r="Y71" s="46">
        <f t="shared" si="159"/>
        <v>646.35</v>
      </c>
      <c r="Z71" s="46">
        <f t="shared" si="160"/>
        <v>1968.62525</v>
      </c>
      <c r="AA71" s="46"/>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45">
        <f t="shared" si="145"/>
        <v>69</v>
      </c>
      <c r="B72" s="46" t="s">
        <v>230</v>
      </c>
      <c r="C72" s="263" t="s">
        <v>318</v>
      </c>
      <c r="D72" s="46" t="s">
        <v>319</v>
      </c>
      <c r="E72" s="46">
        <v>3473.25</v>
      </c>
      <c r="F72" s="46">
        <f>VLOOKUP(C72,'[1]9月'!$B:$Q,16,0)</f>
        <v>3245.4</v>
      </c>
      <c r="G72" s="48">
        <v>5664.75</v>
      </c>
      <c r="H72" s="46">
        <v>3473.25</v>
      </c>
      <c r="I72" s="48">
        <v>4180</v>
      </c>
      <c r="J72" s="48">
        <v>108</v>
      </c>
      <c r="K72" s="63">
        <f t="shared" si="146"/>
        <v>62.5185</v>
      </c>
      <c r="L72" s="64">
        <f t="shared" si="147"/>
        <v>519.264</v>
      </c>
      <c r="M72" s="48">
        <f t="shared" si="148"/>
        <v>453.18</v>
      </c>
      <c r="N72" s="46">
        <f t="shared" si="149"/>
        <v>24.31275</v>
      </c>
      <c r="O72" s="48">
        <f t="shared" si="150"/>
        <v>209</v>
      </c>
      <c r="P72" s="48">
        <f t="shared" si="151"/>
        <v>54</v>
      </c>
      <c r="Q72" s="48">
        <f t="shared" si="152"/>
        <v>1322.27525</v>
      </c>
      <c r="R72" s="46">
        <f t="shared" si="153"/>
        <v>0</v>
      </c>
      <c r="S72" s="46">
        <f t="shared" si="154"/>
        <v>259.63</v>
      </c>
      <c r="T72" s="48">
        <f t="shared" si="155"/>
        <v>113.3</v>
      </c>
      <c r="U72" s="46">
        <f t="shared" si="156"/>
        <v>10.42</v>
      </c>
      <c r="V72" s="46">
        <v>0</v>
      </c>
      <c r="W72" s="48">
        <f t="shared" si="157"/>
        <v>209</v>
      </c>
      <c r="X72" s="48">
        <f t="shared" si="158"/>
        <v>54</v>
      </c>
      <c r="Y72" s="46">
        <f t="shared" si="159"/>
        <v>646.35</v>
      </c>
      <c r="Z72" s="46">
        <f t="shared" si="160"/>
        <v>1968.62525</v>
      </c>
      <c r="AA72" s="46"/>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45">
        <f t="shared" si="145"/>
        <v>70</v>
      </c>
      <c r="B73" s="46" t="s">
        <v>230</v>
      </c>
      <c r="C73" s="47" t="s">
        <v>320</v>
      </c>
      <c r="D73" s="46" t="s">
        <v>321</v>
      </c>
      <c r="E73" s="46">
        <v>3473.25</v>
      </c>
      <c r="F73" s="46">
        <f>VLOOKUP(C73,'[1]9月'!$B:$Q,16,0)</f>
        <v>3245.4</v>
      </c>
      <c r="G73" s="48">
        <v>5664.75</v>
      </c>
      <c r="H73" s="46">
        <v>3473.25</v>
      </c>
      <c r="I73" s="48">
        <v>4180</v>
      </c>
      <c r="J73" s="48">
        <v>108</v>
      </c>
      <c r="K73" s="63">
        <f t="shared" si="146"/>
        <v>62.5185</v>
      </c>
      <c r="L73" s="64">
        <f t="shared" si="147"/>
        <v>519.264</v>
      </c>
      <c r="M73" s="48">
        <f t="shared" si="148"/>
        <v>453.18</v>
      </c>
      <c r="N73" s="46">
        <f t="shared" si="149"/>
        <v>24.31275</v>
      </c>
      <c r="O73" s="48">
        <f t="shared" si="150"/>
        <v>209</v>
      </c>
      <c r="P73" s="48">
        <f t="shared" si="151"/>
        <v>54</v>
      </c>
      <c r="Q73" s="48">
        <f t="shared" si="152"/>
        <v>1322.27525</v>
      </c>
      <c r="R73" s="46">
        <f t="shared" si="153"/>
        <v>0</v>
      </c>
      <c r="S73" s="46">
        <f t="shared" si="154"/>
        <v>259.63</v>
      </c>
      <c r="T73" s="48">
        <f t="shared" si="155"/>
        <v>113.3</v>
      </c>
      <c r="U73" s="46">
        <f t="shared" si="156"/>
        <v>10.42</v>
      </c>
      <c r="V73" s="46">
        <v>0</v>
      </c>
      <c r="W73" s="48">
        <f t="shared" si="157"/>
        <v>209</v>
      </c>
      <c r="X73" s="48">
        <f t="shared" si="158"/>
        <v>54</v>
      </c>
      <c r="Y73" s="46">
        <f t="shared" si="159"/>
        <v>646.35</v>
      </c>
      <c r="Z73" s="46">
        <f t="shared" si="160"/>
        <v>1968.62525</v>
      </c>
      <c r="AA73" s="46"/>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45">
        <f t="shared" si="145"/>
        <v>71</v>
      </c>
      <c r="B74" s="46" t="s">
        <v>230</v>
      </c>
      <c r="C74" s="47" t="s">
        <v>322</v>
      </c>
      <c r="D74" s="345" t="s">
        <v>323</v>
      </c>
      <c r="E74" s="46">
        <v>3473.25</v>
      </c>
      <c r="F74" s="46">
        <f>VLOOKUP(C74,'[1]9月'!$B:$Q,16,0)</f>
        <v>3245.4</v>
      </c>
      <c r="G74" s="48">
        <v>5664.75</v>
      </c>
      <c r="H74" s="46">
        <v>3473.25</v>
      </c>
      <c r="I74" s="48">
        <v>3180</v>
      </c>
      <c r="J74" s="48">
        <v>108</v>
      </c>
      <c r="K74" s="63">
        <f t="shared" si="146"/>
        <v>62.5185</v>
      </c>
      <c r="L74" s="64">
        <f t="shared" si="147"/>
        <v>519.264</v>
      </c>
      <c r="M74" s="48">
        <f t="shared" si="148"/>
        <v>453.18</v>
      </c>
      <c r="N74" s="46">
        <f t="shared" si="149"/>
        <v>24.31275</v>
      </c>
      <c r="O74" s="48">
        <f t="shared" si="150"/>
        <v>159</v>
      </c>
      <c r="P74" s="48">
        <f t="shared" si="151"/>
        <v>54</v>
      </c>
      <c r="Q74" s="48">
        <f t="shared" si="152"/>
        <v>1272.27525</v>
      </c>
      <c r="R74" s="46">
        <f t="shared" si="153"/>
        <v>0</v>
      </c>
      <c r="S74" s="46">
        <f t="shared" si="154"/>
        <v>259.63</v>
      </c>
      <c r="T74" s="48">
        <f t="shared" si="155"/>
        <v>113.3</v>
      </c>
      <c r="U74" s="46">
        <f t="shared" si="156"/>
        <v>10.42</v>
      </c>
      <c r="V74" s="46">
        <v>0</v>
      </c>
      <c r="W74" s="48">
        <f t="shared" si="157"/>
        <v>159</v>
      </c>
      <c r="X74" s="48">
        <f t="shared" si="158"/>
        <v>54</v>
      </c>
      <c r="Y74" s="46">
        <f t="shared" si="159"/>
        <v>596.35</v>
      </c>
      <c r="Z74" s="46">
        <f t="shared" si="160"/>
        <v>1868.62525</v>
      </c>
      <c r="AA74" s="46"/>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45">
        <f t="shared" si="145"/>
        <v>72</v>
      </c>
      <c r="B75" s="46" t="s">
        <v>230</v>
      </c>
      <c r="C75" s="47" t="s">
        <v>324</v>
      </c>
      <c r="D75" s="46" t="s">
        <v>325</v>
      </c>
      <c r="E75" s="46">
        <v>3473.25</v>
      </c>
      <c r="F75" s="46">
        <f>VLOOKUP(C75,'[1]9月'!$B:$Q,16,0)</f>
        <v>3245.4</v>
      </c>
      <c r="G75" s="48">
        <v>5664.75</v>
      </c>
      <c r="H75" s="46">
        <v>3473.25</v>
      </c>
      <c r="I75" s="48">
        <v>4180</v>
      </c>
      <c r="J75" s="48">
        <v>108</v>
      </c>
      <c r="K75" s="63">
        <f t="shared" si="146"/>
        <v>62.5185</v>
      </c>
      <c r="L75" s="64">
        <f t="shared" si="147"/>
        <v>519.264</v>
      </c>
      <c r="M75" s="48">
        <f t="shared" si="148"/>
        <v>453.18</v>
      </c>
      <c r="N75" s="46">
        <f t="shared" si="149"/>
        <v>24.31275</v>
      </c>
      <c r="O75" s="48">
        <f t="shared" si="150"/>
        <v>209</v>
      </c>
      <c r="P75" s="48">
        <f t="shared" si="151"/>
        <v>54</v>
      </c>
      <c r="Q75" s="48">
        <f t="shared" si="152"/>
        <v>1322.27525</v>
      </c>
      <c r="R75" s="46">
        <f t="shared" si="153"/>
        <v>0</v>
      </c>
      <c r="S75" s="46">
        <f t="shared" si="154"/>
        <v>259.63</v>
      </c>
      <c r="T75" s="48">
        <f t="shared" si="155"/>
        <v>113.3</v>
      </c>
      <c r="U75" s="46">
        <f t="shared" si="156"/>
        <v>10.42</v>
      </c>
      <c r="V75" s="46">
        <v>0</v>
      </c>
      <c r="W75" s="48">
        <f t="shared" si="157"/>
        <v>209</v>
      </c>
      <c r="X75" s="48">
        <f t="shared" si="158"/>
        <v>54</v>
      </c>
      <c r="Y75" s="46">
        <f t="shared" si="159"/>
        <v>646.35</v>
      </c>
      <c r="Z75" s="46">
        <f t="shared" si="160"/>
        <v>1968.62525</v>
      </c>
      <c r="AA75" s="46"/>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45">
        <f t="shared" si="145"/>
        <v>73</v>
      </c>
      <c r="B76" s="46" t="s">
        <v>230</v>
      </c>
      <c r="C76" s="47" t="s">
        <v>326</v>
      </c>
      <c r="D76" s="343" t="s">
        <v>327</v>
      </c>
      <c r="E76" s="46">
        <v>3473.25</v>
      </c>
      <c r="F76" s="46">
        <f>VLOOKUP(C76,'[1]9月'!$B:$Q,16,0)</f>
        <v>3245.4</v>
      </c>
      <c r="G76" s="48">
        <v>5664.75</v>
      </c>
      <c r="H76" s="46">
        <v>3473.25</v>
      </c>
      <c r="I76" s="48">
        <v>1790</v>
      </c>
      <c r="J76" s="48">
        <v>108</v>
      </c>
      <c r="K76" s="63">
        <f t="shared" si="146"/>
        <v>62.5185</v>
      </c>
      <c r="L76" s="64">
        <f t="shared" si="147"/>
        <v>519.264</v>
      </c>
      <c r="M76" s="48">
        <f t="shared" si="148"/>
        <v>453.18</v>
      </c>
      <c r="N76" s="46">
        <f t="shared" si="149"/>
        <v>24.31275</v>
      </c>
      <c r="O76" s="48">
        <f t="shared" si="150"/>
        <v>89.5</v>
      </c>
      <c r="P76" s="48">
        <f t="shared" si="151"/>
        <v>54</v>
      </c>
      <c r="Q76" s="48">
        <f t="shared" si="152"/>
        <v>1202.77525</v>
      </c>
      <c r="R76" s="46">
        <f t="shared" si="153"/>
        <v>0</v>
      </c>
      <c r="S76" s="46">
        <f t="shared" si="154"/>
        <v>259.63</v>
      </c>
      <c r="T76" s="48">
        <f t="shared" si="155"/>
        <v>113.3</v>
      </c>
      <c r="U76" s="46">
        <f t="shared" si="156"/>
        <v>10.42</v>
      </c>
      <c r="V76" s="46">
        <v>0</v>
      </c>
      <c r="W76" s="48">
        <f t="shared" si="157"/>
        <v>89.5</v>
      </c>
      <c r="X76" s="48">
        <f t="shared" si="158"/>
        <v>54</v>
      </c>
      <c r="Y76" s="46">
        <f t="shared" si="159"/>
        <v>526.85</v>
      </c>
      <c r="Z76" s="46">
        <f t="shared" si="160"/>
        <v>1729.62525</v>
      </c>
      <c r="AA76" s="46"/>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45">
        <f t="shared" si="145"/>
        <v>74</v>
      </c>
      <c r="B77" s="46" t="s">
        <v>328</v>
      </c>
      <c r="C77" s="47" t="s">
        <v>329</v>
      </c>
      <c r="D77" s="46" t="s">
        <v>330</v>
      </c>
      <c r="E77" s="46">
        <v>3473.25</v>
      </c>
      <c r="F77" s="46">
        <f>VLOOKUP(C77,'[1]9月'!$B:$Q,16,0)</f>
        <v>3245.4</v>
      </c>
      <c r="G77" s="48">
        <v>5664.75</v>
      </c>
      <c r="H77" s="46">
        <v>3473.25</v>
      </c>
      <c r="I77" s="48">
        <v>3180</v>
      </c>
      <c r="J77" s="48">
        <v>108</v>
      </c>
      <c r="K77" s="63">
        <f t="shared" si="146"/>
        <v>62.5185</v>
      </c>
      <c r="L77" s="64">
        <f t="shared" si="147"/>
        <v>519.264</v>
      </c>
      <c r="M77" s="48">
        <f t="shared" si="148"/>
        <v>453.18</v>
      </c>
      <c r="N77" s="46">
        <f t="shared" si="149"/>
        <v>24.31275</v>
      </c>
      <c r="O77" s="48">
        <f t="shared" si="150"/>
        <v>159</v>
      </c>
      <c r="P77" s="48">
        <f t="shared" si="151"/>
        <v>54</v>
      </c>
      <c r="Q77" s="48">
        <f t="shared" si="152"/>
        <v>1272.27525</v>
      </c>
      <c r="R77" s="46">
        <f t="shared" si="153"/>
        <v>0</v>
      </c>
      <c r="S77" s="46">
        <f t="shared" si="154"/>
        <v>259.63</v>
      </c>
      <c r="T77" s="48">
        <f t="shared" si="155"/>
        <v>113.3</v>
      </c>
      <c r="U77" s="46">
        <f t="shared" si="156"/>
        <v>10.42</v>
      </c>
      <c r="V77" s="46">
        <v>0</v>
      </c>
      <c r="W77" s="48">
        <f t="shared" si="157"/>
        <v>159</v>
      </c>
      <c r="X77" s="48">
        <f t="shared" si="158"/>
        <v>54</v>
      </c>
      <c r="Y77" s="46">
        <f t="shared" si="159"/>
        <v>596.35</v>
      </c>
      <c r="Z77" s="46">
        <f t="shared" si="160"/>
        <v>1868.62525</v>
      </c>
      <c r="AA77" s="46"/>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45">
        <f t="shared" si="145"/>
        <v>75</v>
      </c>
      <c r="B78" s="46" t="s">
        <v>227</v>
      </c>
      <c r="C78" s="47" t="s">
        <v>331</v>
      </c>
      <c r="D78" s="46" t="s">
        <v>332</v>
      </c>
      <c r="E78" s="46">
        <v>3473.25</v>
      </c>
      <c r="F78" s="46">
        <f>VLOOKUP(C78,'[1]9月'!$B:$Q,16,0)</f>
        <v>3245.4</v>
      </c>
      <c r="G78" s="48">
        <v>5664.75</v>
      </c>
      <c r="H78" s="46">
        <v>3473.25</v>
      </c>
      <c r="I78" s="48">
        <v>3180</v>
      </c>
      <c r="J78" s="48">
        <v>108</v>
      </c>
      <c r="K78" s="63">
        <f t="shared" si="146"/>
        <v>62.5185</v>
      </c>
      <c r="L78" s="64">
        <f t="shared" si="147"/>
        <v>519.264</v>
      </c>
      <c r="M78" s="48">
        <f t="shared" si="148"/>
        <v>453.18</v>
      </c>
      <c r="N78" s="46">
        <f t="shared" si="149"/>
        <v>24.31275</v>
      </c>
      <c r="O78" s="48">
        <f t="shared" si="150"/>
        <v>159</v>
      </c>
      <c r="P78" s="48">
        <f t="shared" si="151"/>
        <v>54</v>
      </c>
      <c r="Q78" s="48">
        <f t="shared" si="152"/>
        <v>1272.27525</v>
      </c>
      <c r="R78" s="46">
        <f t="shared" si="153"/>
        <v>0</v>
      </c>
      <c r="S78" s="46">
        <f t="shared" si="154"/>
        <v>259.63</v>
      </c>
      <c r="T78" s="48">
        <f t="shared" si="155"/>
        <v>113.3</v>
      </c>
      <c r="U78" s="46">
        <f t="shared" si="156"/>
        <v>10.42</v>
      </c>
      <c r="V78" s="46">
        <v>0</v>
      </c>
      <c r="W78" s="48">
        <f t="shared" si="157"/>
        <v>159</v>
      </c>
      <c r="X78" s="48">
        <f t="shared" si="158"/>
        <v>54</v>
      </c>
      <c r="Y78" s="46">
        <f t="shared" si="159"/>
        <v>596.35</v>
      </c>
      <c r="Z78" s="46">
        <f t="shared" si="160"/>
        <v>1868.62525</v>
      </c>
      <c r="AA78" s="46"/>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45">
        <f t="shared" si="145"/>
        <v>76</v>
      </c>
      <c r="B79" s="46" t="s">
        <v>230</v>
      </c>
      <c r="C79" s="263" t="s">
        <v>333</v>
      </c>
      <c r="D79" s="46" t="s">
        <v>334</v>
      </c>
      <c r="E79" s="46">
        <v>3473.25</v>
      </c>
      <c r="F79" s="46">
        <f>VLOOKUP(C79,'[1]9月'!$B:$Q,16,0)</f>
        <v>3245.4</v>
      </c>
      <c r="G79" s="48">
        <v>5664.75</v>
      </c>
      <c r="H79" s="46">
        <v>3473.25</v>
      </c>
      <c r="I79" s="48">
        <v>3180</v>
      </c>
      <c r="J79" s="48">
        <v>108</v>
      </c>
      <c r="K79" s="63">
        <f t="shared" si="146"/>
        <v>62.5185</v>
      </c>
      <c r="L79" s="64">
        <f t="shared" si="147"/>
        <v>519.264</v>
      </c>
      <c r="M79" s="48">
        <f t="shared" si="148"/>
        <v>453.18</v>
      </c>
      <c r="N79" s="46">
        <f t="shared" si="149"/>
        <v>24.31275</v>
      </c>
      <c r="O79" s="48">
        <f t="shared" si="150"/>
        <v>159</v>
      </c>
      <c r="P79" s="48">
        <f t="shared" si="151"/>
        <v>54</v>
      </c>
      <c r="Q79" s="48">
        <f t="shared" si="152"/>
        <v>1272.27525</v>
      </c>
      <c r="R79" s="46">
        <f t="shared" si="153"/>
        <v>0</v>
      </c>
      <c r="S79" s="46">
        <f t="shared" si="154"/>
        <v>259.63</v>
      </c>
      <c r="T79" s="48">
        <f t="shared" si="155"/>
        <v>113.3</v>
      </c>
      <c r="U79" s="46">
        <f t="shared" si="156"/>
        <v>10.42</v>
      </c>
      <c r="V79" s="46">
        <v>0</v>
      </c>
      <c r="W79" s="48">
        <f t="shared" si="157"/>
        <v>159</v>
      </c>
      <c r="X79" s="48">
        <f t="shared" si="158"/>
        <v>54</v>
      </c>
      <c r="Y79" s="46">
        <f t="shared" si="159"/>
        <v>596.35</v>
      </c>
      <c r="Z79" s="46">
        <f t="shared" si="160"/>
        <v>1868.62525</v>
      </c>
      <c r="AA79" s="46"/>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45">
        <f t="shared" si="145"/>
        <v>77</v>
      </c>
      <c r="B80" s="46" t="s">
        <v>230</v>
      </c>
      <c r="C80" s="264" t="s">
        <v>335</v>
      </c>
      <c r="D80" s="52" t="s">
        <v>336</v>
      </c>
      <c r="E80" s="46">
        <v>3473.25</v>
      </c>
      <c r="F80" s="46">
        <f>VLOOKUP(C80,'[1]9月'!$B:$Q,16,0)</f>
        <v>3245.4</v>
      </c>
      <c r="G80" s="48">
        <v>5664.75</v>
      </c>
      <c r="H80" s="46">
        <v>3473.25</v>
      </c>
      <c r="I80" s="48">
        <v>3180</v>
      </c>
      <c r="J80" s="48">
        <v>108</v>
      </c>
      <c r="K80" s="63">
        <f t="shared" si="146"/>
        <v>62.5185</v>
      </c>
      <c r="L80" s="64">
        <f t="shared" si="147"/>
        <v>519.264</v>
      </c>
      <c r="M80" s="48">
        <f t="shared" si="148"/>
        <v>453.18</v>
      </c>
      <c r="N80" s="46">
        <f t="shared" si="149"/>
        <v>24.31275</v>
      </c>
      <c r="O80" s="48">
        <f t="shared" si="150"/>
        <v>159</v>
      </c>
      <c r="P80" s="48">
        <f t="shared" si="151"/>
        <v>54</v>
      </c>
      <c r="Q80" s="48">
        <f t="shared" si="152"/>
        <v>1272.27525</v>
      </c>
      <c r="R80" s="46">
        <f t="shared" si="153"/>
        <v>0</v>
      </c>
      <c r="S80" s="46">
        <f t="shared" si="154"/>
        <v>259.63</v>
      </c>
      <c r="T80" s="48">
        <f t="shared" si="155"/>
        <v>113.3</v>
      </c>
      <c r="U80" s="46">
        <f t="shared" si="156"/>
        <v>10.42</v>
      </c>
      <c r="V80" s="46">
        <v>0</v>
      </c>
      <c r="W80" s="48">
        <f t="shared" si="157"/>
        <v>159</v>
      </c>
      <c r="X80" s="48">
        <f t="shared" si="158"/>
        <v>54</v>
      </c>
      <c r="Y80" s="46">
        <f t="shared" si="159"/>
        <v>596.35</v>
      </c>
      <c r="Z80" s="46">
        <f t="shared" si="160"/>
        <v>1868.62525</v>
      </c>
      <c r="AA80" s="46"/>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45">
        <f t="shared" si="145"/>
        <v>78</v>
      </c>
      <c r="B81" s="46" t="s">
        <v>337</v>
      </c>
      <c r="C81" s="51" t="s">
        <v>338</v>
      </c>
      <c r="D81" s="52" t="s">
        <v>339</v>
      </c>
      <c r="E81" s="46">
        <v>3473.25</v>
      </c>
      <c r="F81" s="46">
        <f>VLOOKUP(C81,'[1]9月'!$B:$Q,16,0)</f>
        <v>3245.4</v>
      </c>
      <c r="G81" s="48">
        <v>5664.75</v>
      </c>
      <c r="H81" s="46">
        <v>3473.25</v>
      </c>
      <c r="I81" s="48">
        <v>3180</v>
      </c>
      <c r="J81" s="48">
        <v>108</v>
      </c>
      <c r="K81" s="63">
        <f t="shared" si="146"/>
        <v>62.5185</v>
      </c>
      <c r="L81" s="64">
        <f t="shared" si="147"/>
        <v>519.264</v>
      </c>
      <c r="M81" s="48">
        <f t="shared" si="148"/>
        <v>453.18</v>
      </c>
      <c r="N81" s="46">
        <f t="shared" si="149"/>
        <v>24.31275</v>
      </c>
      <c r="O81" s="48">
        <f t="shared" si="150"/>
        <v>159</v>
      </c>
      <c r="P81" s="48">
        <f t="shared" si="151"/>
        <v>54</v>
      </c>
      <c r="Q81" s="48">
        <f t="shared" si="152"/>
        <v>1272.27525</v>
      </c>
      <c r="R81" s="46">
        <f t="shared" si="153"/>
        <v>0</v>
      </c>
      <c r="S81" s="46">
        <f t="shared" si="154"/>
        <v>259.63</v>
      </c>
      <c r="T81" s="48">
        <f t="shared" si="155"/>
        <v>113.3</v>
      </c>
      <c r="U81" s="46">
        <f t="shared" si="156"/>
        <v>10.42</v>
      </c>
      <c r="V81" s="46">
        <v>0</v>
      </c>
      <c r="W81" s="48">
        <f t="shared" si="157"/>
        <v>159</v>
      </c>
      <c r="X81" s="48">
        <f t="shared" si="158"/>
        <v>54</v>
      </c>
      <c r="Y81" s="46">
        <f t="shared" si="159"/>
        <v>596.35</v>
      </c>
      <c r="Z81" s="46">
        <f t="shared" si="160"/>
        <v>1868.62525</v>
      </c>
      <c r="AA81" s="46"/>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45">
        <f t="shared" si="145"/>
        <v>79</v>
      </c>
      <c r="B82" s="46" t="s">
        <v>230</v>
      </c>
      <c r="C82" s="264" t="s">
        <v>340</v>
      </c>
      <c r="D82" s="52" t="s">
        <v>341</v>
      </c>
      <c r="E82" s="46">
        <v>3473.25</v>
      </c>
      <c r="F82" s="46">
        <f>VLOOKUP(C82,'[1]9月'!$B:$Q,16,0)</f>
        <v>3245.4</v>
      </c>
      <c r="G82" s="48">
        <v>5664.75</v>
      </c>
      <c r="H82" s="46">
        <v>3473.25</v>
      </c>
      <c r="I82" s="48">
        <v>3180</v>
      </c>
      <c r="J82" s="48">
        <v>108</v>
      </c>
      <c r="K82" s="63">
        <f t="shared" si="146"/>
        <v>62.5185</v>
      </c>
      <c r="L82" s="64">
        <f t="shared" si="147"/>
        <v>519.264</v>
      </c>
      <c r="M82" s="48">
        <f t="shared" si="148"/>
        <v>453.18</v>
      </c>
      <c r="N82" s="46">
        <f t="shared" si="149"/>
        <v>24.31275</v>
      </c>
      <c r="O82" s="48">
        <f t="shared" si="150"/>
        <v>159</v>
      </c>
      <c r="P82" s="48">
        <f t="shared" si="151"/>
        <v>54</v>
      </c>
      <c r="Q82" s="48">
        <f t="shared" si="152"/>
        <v>1272.27525</v>
      </c>
      <c r="R82" s="46">
        <f t="shared" si="153"/>
        <v>0</v>
      </c>
      <c r="S82" s="46">
        <f t="shared" si="154"/>
        <v>259.63</v>
      </c>
      <c r="T82" s="48">
        <f t="shared" si="155"/>
        <v>113.3</v>
      </c>
      <c r="U82" s="46">
        <f t="shared" si="156"/>
        <v>10.42</v>
      </c>
      <c r="V82" s="46">
        <v>0</v>
      </c>
      <c r="W82" s="48">
        <f t="shared" si="157"/>
        <v>159</v>
      </c>
      <c r="X82" s="48">
        <f t="shared" si="158"/>
        <v>54</v>
      </c>
      <c r="Y82" s="46">
        <f t="shared" si="159"/>
        <v>596.35</v>
      </c>
      <c r="Z82" s="46">
        <f t="shared" si="160"/>
        <v>1868.62525</v>
      </c>
      <c r="AA82" s="46"/>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45">
        <f t="shared" si="145"/>
        <v>80</v>
      </c>
      <c r="B83" s="46" t="s">
        <v>230</v>
      </c>
      <c r="C83" s="51" t="s">
        <v>342</v>
      </c>
      <c r="D83" s="52" t="s">
        <v>343</v>
      </c>
      <c r="E83" s="46">
        <v>3473.25</v>
      </c>
      <c r="F83" s="46">
        <f>VLOOKUP(C83,'[1]9月'!$B:$Q,16,0)</f>
        <v>3245.4</v>
      </c>
      <c r="G83" s="48">
        <v>5664.75</v>
      </c>
      <c r="H83" s="46">
        <v>3473.25</v>
      </c>
      <c r="I83" s="48">
        <v>1790</v>
      </c>
      <c r="J83" s="48">
        <v>108</v>
      </c>
      <c r="K83" s="63">
        <f t="shared" si="146"/>
        <v>62.5185</v>
      </c>
      <c r="L83" s="64">
        <f t="shared" si="147"/>
        <v>519.264</v>
      </c>
      <c r="M83" s="48">
        <f t="shared" si="148"/>
        <v>453.18</v>
      </c>
      <c r="N83" s="46">
        <f t="shared" si="149"/>
        <v>24.31275</v>
      </c>
      <c r="O83" s="48">
        <f t="shared" si="150"/>
        <v>89.5</v>
      </c>
      <c r="P83" s="48">
        <f t="shared" si="151"/>
        <v>54</v>
      </c>
      <c r="Q83" s="48">
        <f t="shared" si="152"/>
        <v>1202.77525</v>
      </c>
      <c r="R83" s="46">
        <f t="shared" si="153"/>
        <v>0</v>
      </c>
      <c r="S83" s="46">
        <f t="shared" si="154"/>
        <v>259.63</v>
      </c>
      <c r="T83" s="48">
        <f t="shared" si="155"/>
        <v>113.3</v>
      </c>
      <c r="U83" s="46">
        <f t="shared" si="156"/>
        <v>10.42</v>
      </c>
      <c r="V83" s="46">
        <v>0</v>
      </c>
      <c r="W83" s="48">
        <f t="shared" si="157"/>
        <v>89.5</v>
      </c>
      <c r="X83" s="48">
        <f t="shared" si="158"/>
        <v>54</v>
      </c>
      <c r="Y83" s="46">
        <f t="shared" si="159"/>
        <v>526.85</v>
      </c>
      <c r="Z83" s="46">
        <f t="shared" si="160"/>
        <v>1729.62525</v>
      </c>
      <c r="AA83" s="46"/>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45">
        <f t="shared" si="145"/>
        <v>81</v>
      </c>
      <c r="B84" s="46" t="s">
        <v>227</v>
      </c>
      <c r="C84" s="51" t="s">
        <v>344</v>
      </c>
      <c r="D84" s="344" t="s">
        <v>345</v>
      </c>
      <c r="E84" s="46">
        <v>3473.25</v>
      </c>
      <c r="F84" s="46">
        <f>VLOOKUP(C84,'[1]9月'!$B:$Q,16,0)</f>
        <v>3245.4</v>
      </c>
      <c r="G84" s="48">
        <v>5664.75</v>
      </c>
      <c r="H84" s="46">
        <v>3473.25</v>
      </c>
      <c r="I84" s="48">
        <v>3180</v>
      </c>
      <c r="J84" s="48">
        <v>108</v>
      </c>
      <c r="K84" s="63">
        <f t="shared" si="146"/>
        <v>62.5185</v>
      </c>
      <c r="L84" s="64">
        <f t="shared" si="147"/>
        <v>519.264</v>
      </c>
      <c r="M84" s="48">
        <f t="shared" si="148"/>
        <v>453.18</v>
      </c>
      <c r="N84" s="46">
        <f t="shared" si="149"/>
        <v>24.31275</v>
      </c>
      <c r="O84" s="48">
        <f t="shared" si="150"/>
        <v>159</v>
      </c>
      <c r="P84" s="48">
        <f t="shared" si="151"/>
        <v>54</v>
      </c>
      <c r="Q84" s="48">
        <f t="shared" si="152"/>
        <v>1272.27525</v>
      </c>
      <c r="R84" s="46">
        <f t="shared" si="153"/>
        <v>0</v>
      </c>
      <c r="S84" s="46">
        <f t="shared" si="154"/>
        <v>259.63</v>
      </c>
      <c r="T84" s="48">
        <f t="shared" si="155"/>
        <v>113.3</v>
      </c>
      <c r="U84" s="46">
        <f t="shared" si="156"/>
        <v>10.42</v>
      </c>
      <c r="V84" s="46">
        <v>0</v>
      </c>
      <c r="W84" s="48">
        <f t="shared" si="157"/>
        <v>159</v>
      </c>
      <c r="X84" s="48">
        <f t="shared" si="158"/>
        <v>54</v>
      </c>
      <c r="Y84" s="46">
        <f t="shared" si="159"/>
        <v>596.35</v>
      </c>
      <c r="Z84" s="46">
        <f t="shared" si="160"/>
        <v>1868.62525</v>
      </c>
      <c r="AA84" s="46"/>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45">
        <f t="shared" si="145"/>
        <v>82</v>
      </c>
      <c r="B85" s="46" t="s">
        <v>328</v>
      </c>
      <c r="C85" s="47" t="s">
        <v>346</v>
      </c>
      <c r="D85" s="46" t="s">
        <v>347</v>
      </c>
      <c r="E85" s="46">
        <v>3473.25</v>
      </c>
      <c r="F85" s="46">
        <f>VLOOKUP(C85,'[1]9月'!$B:$Q,16,0)</f>
        <v>3245.4</v>
      </c>
      <c r="G85" s="48">
        <v>5664.75</v>
      </c>
      <c r="H85" s="46">
        <v>3473.25</v>
      </c>
      <c r="I85" s="48">
        <v>4180</v>
      </c>
      <c r="J85" s="48">
        <v>108</v>
      </c>
      <c r="K85" s="63">
        <f t="shared" si="146"/>
        <v>62.5185</v>
      </c>
      <c r="L85" s="64">
        <f t="shared" si="147"/>
        <v>519.264</v>
      </c>
      <c r="M85" s="48">
        <f t="shared" si="148"/>
        <v>453.18</v>
      </c>
      <c r="N85" s="46">
        <f t="shared" si="149"/>
        <v>24.31275</v>
      </c>
      <c r="O85" s="48">
        <f t="shared" si="150"/>
        <v>209</v>
      </c>
      <c r="P85" s="48">
        <f t="shared" si="151"/>
        <v>54</v>
      </c>
      <c r="Q85" s="48">
        <f t="shared" si="152"/>
        <v>1322.27525</v>
      </c>
      <c r="R85" s="46">
        <f t="shared" si="153"/>
        <v>0</v>
      </c>
      <c r="S85" s="46">
        <f t="shared" si="154"/>
        <v>259.63</v>
      </c>
      <c r="T85" s="48">
        <f t="shared" si="155"/>
        <v>113.3</v>
      </c>
      <c r="U85" s="46">
        <f t="shared" si="156"/>
        <v>10.42</v>
      </c>
      <c r="V85" s="46">
        <v>0</v>
      </c>
      <c r="W85" s="48">
        <f t="shared" si="157"/>
        <v>209</v>
      </c>
      <c r="X85" s="48">
        <f t="shared" si="158"/>
        <v>54</v>
      </c>
      <c r="Y85" s="46">
        <f t="shared" si="159"/>
        <v>646.35</v>
      </c>
      <c r="Z85" s="46">
        <f t="shared" si="160"/>
        <v>1968.62525</v>
      </c>
      <c r="AA85" s="46"/>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45">
        <f t="shared" si="145"/>
        <v>83</v>
      </c>
      <c r="B86" s="46" t="s">
        <v>348</v>
      </c>
      <c r="C86" s="47" t="s">
        <v>349</v>
      </c>
      <c r="D86" s="46" t="s">
        <v>350</v>
      </c>
      <c r="E86" s="46">
        <v>3473.25</v>
      </c>
      <c r="F86" s="46">
        <f>VLOOKUP(C86,'[1]9月'!$B:$Q,16,0)</f>
        <v>3245.4</v>
      </c>
      <c r="G86" s="48">
        <v>5664.75</v>
      </c>
      <c r="H86" s="46">
        <v>3473.25</v>
      </c>
      <c r="I86" s="48">
        <v>3180</v>
      </c>
      <c r="J86" s="48">
        <v>108</v>
      </c>
      <c r="K86" s="63">
        <f t="shared" si="146"/>
        <v>62.5185</v>
      </c>
      <c r="L86" s="64">
        <f t="shared" si="147"/>
        <v>519.264</v>
      </c>
      <c r="M86" s="48">
        <f t="shared" si="148"/>
        <v>453.18</v>
      </c>
      <c r="N86" s="46">
        <f t="shared" si="149"/>
        <v>24.31275</v>
      </c>
      <c r="O86" s="48">
        <f t="shared" si="150"/>
        <v>159</v>
      </c>
      <c r="P86" s="48">
        <f t="shared" si="151"/>
        <v>54</v>
      </c>
      <c r="Q86" s="48">
        <f t="shared" si="152"/>
        <v>1272.27525</v>
      </c>
      <c r="R86" s="46">
        <f t="shared" si="153"/>
        <v>0</v>
      </c>
      <c r="S86" s="46">
        <f t="shared" si="154"/>
        <v>259.63</v>
      </c>
      <c r="T86" s="48">
        <f t="shared" si="155"/>
        <v>113.3</v>
      </c>
      <c r="U86" s="46">
        <f t="shared" si="156"/>
        <v>10.42</v>
      </c>
      <c r="V86" s="46">
        <v>0</v>
      </c>
      <c r="W86" s="48">
        <f t="shared" si="157"/>
        <v>159</v>
      </c>
      <c r="X86" s="48">
        <f t="shared" si="158"/>
        <v>54</v>
      </c>
      <c r="Y86" s="46">
        <f t="shared" si="159"/>
        <v>596.35</v>
      </c>
      <c r="Z86" s="46">
        <f t="shared" si="160"/>
        <v>1868.62525</v>
      </c>
      <c r="AA86" s="46"/>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45">
        <f t="shared" si="145"/>
        <v>84</v>
      </c>
      <c r="B87" s="46" t="s">
        <v>176</v>
      </c>
      <c r="C87" s="47" t="s">
        <v>351</v>
      </c>
      <c r="D87" s="46" t="s">
        <v>352</v>
      </c>
      <c r="E87" s="46">
        <v>3473.25</v>
      </c>
      <c r="F87" s="46">
        <f>VLOOKUP(C87,'[1]9月'!$B:$Q,16,0)</f>
        <v>3245.4</v>
      </c>
      <c r="G87" s="48">
        <v>5664.75</v>
      </c>
      <c r="H87" s="46">
        <v>3473.25</v>
      </c>
      <c r="I87" s="48">
        <v>4180</v>
      </c>
      <c r="J87" s="48">
        <v>108</v>
      </c>
      <c r="K87" s="63">
        <f t="shared" si="146"/>
        <v>62.5185</v>
      </c>
      <c r="L87" s="64">
        <f t="shared" si="147"/>
        <v>519.264</v>
      </c>
      <c r="M87" s="48">
        <f t="shared" si="148"/>
        <v>453.18</v>
      </c>
      <c r="N87" s="46">
        <f t="shared" si="149"/>
        <v>24.31275</v>
      </c>
      <c r="O87" s="48">
        <f t="shared" si="150"/>
        <v>209</v>
      </c>
      <c r="P87" s="48">
        <f t="shared" si="151"/>
        <v>54</v>
      </c>
      <c r="Q87" s="48">
        <f t="shared" si="152"/>
        <v>1322.27525</v>
      </c>
      <c r="R87" s="46">
        <f t="shared" si="153"/>
        <v>0</v>
      </c>
      <c r="S87" s="46">
        <f t="shared" si="154"/>
        <v>259.63</v>
      </c>
      <c r="T87" s="48">
        <f t="shared" si="155"/>
        <v>113.3</v>
      </c>
      <c r="U87" s="46">
        <f t="shared" si="156"/>
        <v>10.42</v>
      </c>
      <c r="V87" s="46">
        <v>0</v>
      </c>
      <c r="W87" s="48">
        <f t="shared" si="157"/>
        <v>209</v>
      </c>
      <c r="X87" s="48">
        <f t="shared" si="158"/>
        <v>54</v>
      </c>
      <c r="Y87" s="46">
        <f t="shared" si="159"/>
        <v>646.35</v>
      </c>
      <c r="Z87" s="46">
        <f t="shared" si="160"/>
        <v>1968.62525</v>
      </c>
      <c r="AA87" s="46"/>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45">
        <f t="shared" si="145"/>
        <v>85</v>
      </c>
      <c r="B88" s="46" t="s">
        <v>176</v>
      </c>
      <c r="C88" s="51" t="s">
        <v>353</v>
      </c>
      <c r="D88" s="52" t="s">
        <v>354</v>
      </c>
      <c r="E88" s="46">
        <v>3473.25</v>
      </c>
      <c r="F88" s="46">
        <f>VLOOKUP(C88,'[1]9月'!$B:$Q,16,0)</f>
        <v>3245.4</v>
      </c>
      <c r="G88" s="48">
        <v>5664.75</v>
      </c>
      <c r="H88" s="46">
        <v>3473.25</v>
      </c>
      <c r="I88" s="48">
        <v>3180</v>
      </c>
      <c r="J88" s="48">
        <v>108</v>
      </c>
      <c r="K88" s="63">
        <f t="shared" si="146"/>
        <v>62.5185</v>
      </c>
      <c r="L88" s="64">
        <f t="shared" si="147"/>
        <v>519.264</v>
      </c>
      <c r="M88" s="48">
        <f t="shared" si="148"/>
        <v>453.18</v>
      </c>
      <c r="N88" s="46">
        <f t="shared" si="149"/>
        <v>24.31275</v>
      </c>
      <c r="O88" s="48">
        <f t="shared" si="150"/>
        <v>159</v>
      </c>
      <c r="P88" s="48">
        <f t="shared" si="151"/>
        <v>54</v>
      </c>
      <c r="Q88" s="48">
        <f t="shared" si="152"/>
        <v>1272.27525</v>
      </c>
      <c r="R88" s="46">
        <f t="shared" si="153"/>
        <v>0</v>
      </c>
      <c r="S88" s="46">
        <f t="shared" si="154"/>
        <v>259.63</v>
      </c>
      <c r="T88" s="48">
        <f t="shared" si="155"/>
        <v>113.3</v>
      </c>
      <c r="U88" s="46">
        <f t="shared" si="156"/>
        <v>10.42</v>
      </c>
      <c r="V88" s="46">
        <v>0</v>
      </c>
      <c r="W88" s="48">
        <f t="shared" si="157"/>
        <v>159</v>
      </c>
      <c r="X88" s="48">
        <f t="shared" si="158"/>
        <v>54</v>
      </c>
      <c r="Y88" s="46">
        <f t="shared" si="159"/>
        <v>596.35</v>
      </c>
      <c r="Z88" s="46">
        <f t="shared" si="160"/>
        <v>1868.62525</v>
      </c>
      <c r="AA88" s="46"/>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45">
        <f t="shared" si="145"/>
        <v>86</v>
      </c>
      <c r="B89" s="46" t="s">
        <v>176</v>
      </c>
      <c r="C89" s="51" t="s">
        <v>355</v>
      </c>
      <c r="D89" s="346" t="s">
        <v>356</v>
      </c>
      <c r="E89" s="46">
        <v>3473.25</v>
      </c>
      <c r="F89" s="46">
        <f>VLOOKUP(C89,'[1]9月'!$B:$Q,16,0)</f>
        <v>3245.4</v>
      </c>
      <c r="G89" s="48">
        <v>5664.75</v>
      </c>
      <c r="H89" s="46">
        <v>3473.25</v>
      </c>
      <c r="I89" s="48">
        <v>3180</v>
      </c>
      <c r="J89" s="48">
        <v>108</v>
      </c>
      <c r="K89" s="63">
        <f t="shared" si="146"/>
        <v>62.5185</v>
      </c>
      <c r="L89" s="64">
        <f t="shared" si="147"/>
        <v>519.264</v>
      </c>
      <c r="M89" s="48">
        <f t="shared" si="148"/>
        <v>453.18</v>
      </c>
      <c r="N89" s="46">
        <f t="shared" si="149"/>
        <v>24.31275</v>
      </c>
      <c r="O89" s="48">
        <f t="shared" si="150"/>
        <v>159</v>
      </c>
      <c r="P89" s="48">
        <f t="shared" si="151"/>
        <v>54</v>
      </c>
      <c r="Q89" s="48">
        <f t="shared" si="152"/>
        <v>1272.27525</v>
      </c>
      <c r="R89" s="46">
        <f t="shared" si="153"/>
        <v>0</v>
      </c>
      <c r="S89" s="46">
        <f t="shared" si="154"/>
        <v>259.63</v>
      </c>
      <c r="T89" s="48">
        <f t="shared" si="155"/>
        <v>113.3</v>
      </c>
      <c r="U89" s="46">
        <f t="shared" si="156"/>
        <v>10.42</v>
      </c>
      <c r="V89" s="46">
        <v>0</v>
      </c>
      <c r="W89" s="48">
        <f t="shared" si="157"/>
        <v>159</v>
      </c>
      <c r="X89" s="48">
        <f t="shared" si="158"/>
        <v>54</v>
      </c>
      <c r="Y89" s="46">
        <f t="shared" si="159"/>
        <v>596.35</v>
      </c>
      <c r="Z89" s="46">
        <f t="shared" si="160"/>
        <v>1868.62525</v>
      </c>
      <c r="AA89" s="46"/>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45">
        <f t="shared" si="145"/>
        <v>87</v>
      </c>
      <c r="B90" s="46" t="s">
        <v>176</v>
      </c>
      <c r="C90" s="47" t="s">
        <v>357</v>
      </c>
      <c r="D90" s="46" t="s">
        <v>358</v>
      </c>
      <c r="E90" s="46">
        <v>3820</v>
      </c>
      <c r="F90" s="46">
        <f>VLOOKUP(C90,'[1]9月'!$B:$Q,16,0)</f>
        <v>3820</v>
      </c>
      <c r="G90" s="48">
        <v>5664.75</v>
      </c>
      <c r="H90" s="46">
        <v>3820</v>
      </c>
      <c r="I90" s="48">
        <v>4180</v>
      </c>
      <c r="J90" s="48">
        <v>108</v>
      </c>
      <c r="K90" s="63">
        <f t="shared" si="146"/>
        <v>68.76</v>
      </c>
      <c r="L90" s="64">
        <f t="shared" si="147"/>
        <v>611.2</v>
      </c>
      <c r="M90" s="48">
        <f t="shared" si="148"/>
        <v>453.18</v>
      </c>
      <c r="N90" s="46">
        <f t="shared" si="149"/>
        <v>26.74</v>
      </c>
      <c r="O90" s="48">
        <f t="shared" si="150"/>
        <v>209</v>
      </c>
      <c r="P90" s="48">
        <f t="shared" si="151"/>
        <v>54</v>
      </c>
      <c r="Q90" s="48">
        <f t="shared" si="152"/>
        <v>1422.88</v>
      </c>
      <c r="R90" s="46">
        <f t="shared" si="153"/>
        <v>0</v>
      </c>
      <c r="S90" s="46">
        <f t="shared" si="154"/>
        <v>305.6</v>
      </c>
      <c r="T90" s="48">
        <f t="shared" si="155"/>
        <v>113.3</v>
      </c>
      <c r="U90" s="46">
        <f t="shared" si="156"/>
        <v>11.46</v>
      </c>
      <c r="V90" s="46">
        <v>0</v>
      </c>
      <c r="W90" s="48">
        <f t="shared" si="157"/>
        <v>209</v>
      </c>
      <c r="X90" s="48">
        <f t="shared" si="158"/>
        <v>54</v>
      </c>
      <c r="Y90" s="46">
        <f t="shared" si="159"/>
        <v>693.36</v>
      </c>
      <c r="Z90" s="46">
        <f t="shared" si="160"/>
        <v>2116.24</v>
      </c>
      <c r="AA90" s="46"/>
      <c r="AB90" s="12" t="s">
        <v>104</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45">
        <f t="shared" si="145"/>
        <v>88</v>
      </c>
      <c r="B91" s="46" t="s">
        <v>328</v>
      </c>
      <c r="C91" s="47" t="s">
        <v>359</v>
      </c>
      <c r="D91" s="46" t="s">
        <v>360</v>
      </c>
      <c r="E91" s="46">
        <v>3473.25</v>
      </c>
      <c r="F91" s="46">
        <f>VLOOKUP(C91,'[1]9月'!$B:$Q,16,0)</f>
        <v>3245.4</v>
      </c>
      <c r="G91" s="48">
        <v>5664.75</v>
      </c>
      <c r="H91" s="46">
        <v>3473.25</v>
      </c>
      <c r="I91" s="48">
        <v>4180</v>
      </c>
      <c r="J91" s="48">
        <v>108</v>
      </c>
      <c r="K91" s="63">
        <f t="shared" si="146"/>
        <v>62.5185</v>
      </c>
      <c r="L91" s="64">
        <f t="shared" si="147"/>
        <v>519.264</v>
      </c>
      <c r="M91" s="48">
        <f t="shared" si="148"/>
        <v>453.18</v>
      </c>
      <c r="N91" s="46">
        <f t="shared" si="149"/>
        <v>24.31275</v>
      </c>
      <c r="O91" s="48">
        <f t="shared" si="150"/>
        <v>209</v>
      </c>
      <c r="P91" s="48">
        <f t="shared" si="151"/>
        <v>54</v>
      </c>
      <c r="Q91" s="48">
        <f t="shared" si="152"/>
        <v>1322.27525</v>
      </c>
      <c r="R91" s="46">
        <f t="shared" si="153"/>
        <v>0</v>
      </c>
      <c r="S91" s="46">
        <f t="shared" si="154"/>
        <v>259.63</v>
      </c>
      <c r="T91" s="48">
        <f t="shared" si="155"/>
        <v>113.3</v>
      </c>
      <c r="U91" s="46">
        <f t="shared" si="156"/>
        <v>10.42</v>
      </c>
      <c r="V91" s="46">
        <v>0</v>
      </c>
      <c r="W91" s="48">
        <f t="shared" si="157"/>
        <v>209</v>
      </c>
      <c r="X91" s="48">
        <f t="shared" si="158"/>
        <v>54</v>
      </c>
      <c r="Y91" s="46">
        <f t="shared" si="159"/>
        <v>646.35</v>
      </c>
      <c r="Z91" s="46">
        <f t="shared" si="160"/>
        <v>1968.62525</v>
      </c>
      <c r="AA91" s="46"/>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45">
        <f t="shared" si="145"/>
        <v>89</v>
      </c>
      <c r="B92" s="46" t="s">
        <v>230</v>
      </c>
      <c r="C92" s="264" t="s">
        <v>361</v>
      </c>
      <c r="D92" s="52" t="s">
        <v>362</v>
      </c>
      <c r="E92" s="46">
        <v>3473.25</v>
      </c>
      <c r="F92" s="46">
        <f>VLOOKUP(C92,'[1]9月'!$B:$Q,16,0)</f>
        <v>3245.4</v>
      </c>
      <c r="G92" s="48">
        <v>5664.75</v>
      </c>
      <c r="H92" s="46">
        <v>3473.25</v>
      </c>
      <c r="I92" s="48">
        <v>1790</v>
      </c>
      <c r="J92" s="48">
        <v>108</v>
      </c>
      <c r="K92" s="63">
        <f t="shared" si="146"/>
        <v>62.5185</v>
      </c>
      <c r="L92" s="64">
        <f t="shared" si="147"/>
        <v>519.264</v>
      </c>
      <c r="M92" s="48">
        <f t="shared" si="148"/>
        <v>453.18</v>
      </c>
      <c r="N92" s="46">
        <f t="shared" si="149"/>
        <v>24.31275</v>
      </c>
      <c r="O92" s="48">
        <f t="shared" si="150"/>
        <v>89.5</v>
      </c>
      <c r="P92" s="48">
        <f t="shared" si="151"/>
        <v>54</v>
      </c>
      <c r="Q92" s="48">
        <f t="shared" si="152"/>
        <v>1202.77525</v>
      </c>
      <c r="R92" s="46">
        <f t="shared" si="153"/>
        <v>0</v>
      </c>
      <c r="S92" s="46">
        <f t="shared" si="154"/>
        <v>259.63</v>
      </c>
      <c r="T92" s="48">
        <f t="shared" si="155"/>
        <v>113.3</v>
      </c>
      <c r="U92" s="46">
        <f t="shared" si="156"/>
        <v>10.42</v>
      </c>
      <c r="V92" s="46">
        <v>0</v>
      </c>
      <c r="W92" s="48">
        <f t="shared" si="157"/>
        <v>89.5</v>
      </c>
      <c r="X92" s="48">
        <f t="shared" si="158"/>
        <v>54</v>
      </c>
      <c r="Y92" s="46">
        <f t="shared" si="159"/>
        <v>526.85</v>
      </c>
      <c r="Z92" s="46">
        <f t="shared" si="160"/>
        <v>1729.62525</v>
      </c>
      <c r="AA92" s="46"/>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45">
        <f t="shared" si="145"/>
        <v>90</v>
      </c>
      <c r="B93" s="46" t="s">
        <v>363</v>
      </c>
      <c r="C93" s="47" t="s">
        <v>364</v>
      </c>
      <c r="D93" s="46" t="s">
        <v>365</v>
      </c>
      <c r="E93" s="46">
        <v>3473.25</v>
      </c>
      <c r="F93" s="46">
        <f>VLOOKUP(C93,'[1]9月'!$B:$Q,16,0)</f>
        <v>3245.4</v>
      </c>
      <c r="G93" s="48">
        <v>5664.75</v>
      </c>
      <c r="H93" s="46">
        <v>3473.25</v>
      </c>
      <c r="I93" s="48">
        <v>1790</v>
      </c>
      <c r="J93" s="48">
        <v>108</v>
      </c>
      <c r="K93" s="63">
        <f t="shared" si="146"/>
        <v>62.5185</v>
      </c>
      <c r="L93" s="64">
        <f t="shared" si="147"/>
        <v>519.264</v>
      </c>
      <c r="M93" s="48">
        <f t="shared" si="148"/>
        <v>453.18</v>
      </c>
      <c r="N93" s="46">
        <f t="shared" si="149"/>
        <v>24.31275</v>
      </c>
      <c r="O93" s="48">
        <f t="shared" si="150"/>
        <v>89.5</v>
      </c>
      <c r="P93" s="48">
        <f t="shared" si="151"/>
        <v>54</v>
      </c>
      <c r="Q93" s="48">
        <f t="shared" si="152"/>
        <v>1202.77525</v>
      </c>
      <c r="R93" s="46">
        <f t="shared" si="153"/>
        <v>0</v>
      </c>
      <c r="S93" s="46">
        <f t="shared" si="154"/>
        <v>259.63</v>
      </c>
      <c r="T93" s="48">
        <f t="shared" si="155"/>
        <v>113.3</v>
      </c>
      <c r="U93" s="46">
        <f t="shared" si="156"/>
        <v>10.42</v>
      </c>
      <c r="V93" s="46">
        <v>0</v>
      </c>
      <c r="W93" s="48">
        <f t="shared" si="157"/>
        <v>89.5</v>
      </c>
      <c r="X93" s="48">
        <f t="shared" si="158"/>
        <v>54</v>
      </c>
      <c r="Y93" s="46">
        <f t="shared" si="159"/>
        <v>526.85</v>
      </c>
      <c r="Z93" s="46">
        <f t="shared" si="160"/>
        <v>1729.62525</v>
      </c>
      <c r="AA93" s="46"/>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45">
        <f t="shared" si="145"/>
        <v>91</v>
      </c>
      <c r="B94" s="46" t="s">
        <v>363</v>
      </c>
      <c r="C94" s="47" t="s">
        <v>366</v>
      </c>
      <c r="D94" s="46" t="s">
        <v>367</v>
      </c>
      <c r="E94" s="46">
        <v>3473.25</v>
      </c>
      <c r="F94" s="46">
        <f>VLOOKUP(C94,'[1]9月'!$B:$Q,16,0)</f>
        <v>3245.4</v>
      </c>
      <c r="G94" s="48">
        <v>5664.75</v>
      </c>
      <c r="H94" s="46">
        <v>3473.25</v>
      </c>
      <c r="I94" s="48">
        <v>1790</v>
      </c>
      <c r="J94" s="48">
        <v>108</v>
      </c>
      <c r="K94" s="63">
        <f t="shared" si="146"/>
        <v>62.5185</v>
      </c>
      <c r="L94" s="64">
        <f t="shared" si="147"/>
        <v>519.264</v>
      </c>
      <c r="M94" s="48">
        <f t="shared" si="148"/>
        <v>453.18</v>
      </c>
      <c r="N94" s="46">
        <f t="shared" si="149"/>
        <v>24.31275</v>
      </c>
      <c r="O94" s="48">
        <f t="shared" si="150"/>
        <v>89.5</v>
      </c>
      <c r="P94" s="48">
        <f t="shared" si="151"/>
        <v>54</v>
      </c>
      <c r="Q94" s="48">
        <f t="shared" si="152"/>
        <v>1202.77525</v>
      </c>
      <c r="R94" s="46">
        <f t="shared" si="153"/>
        <v>0</v>
      </c>
      <c r="S94" s="46">
        <f t="shared" si="154"/>
        <v>259.63</v>
      </c>
      <c r="T94" s="48">
        <f t="shared" si="155"/>
        <v>113.3</v>
      </c>
      <c r="U94" s="46">
        <f t="shared" si="156"/>
        <v>10.42</v>
      </c>
      <c r="V94" s="46">
        <v>0</v>
      </c>
      <c r="W94" s="48">
        <f t="shared" si="157"/>
        <v>89.5</v>
      </c>
      <c r="X94" s="48">
        <f t="shared" si="158"/>
        <v>54</v>
      </c>
      <c r="Y94" s="46">
        <f t="shared" si="159"/>
        <v>526.85</v>
      </c>
      <c r="Z94" s="46">
        <f t="shared" si="160"/>
        <v>1729.62525</v>
      </c>
      <c r="AA94" s="46"/>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45">
        <f t="shared" si="145"/>
        <v>92</v>
      </c>
      <c r="B95" s="46" t="s">
        <v>363</v>
      </c>
      <c r="C95" s="47" t="s">
        <v>368</v>
      </c>
      <c r="D95" s="46" t="s">
        <v>369</v>
      </c>
      <c r="E95" s="46">
        <v>3473.25</v>
      </c>
      <c r="F95" s="46">
        <f>VLOOKUP(C95,'[1]9月'!$B:$Q,16,0)</f>
        <v>3245.4</v>
      </c>
      <c r="G95" s="48">
        <v>5664.75</v>
      </c>
      <c r="H95" s="46">
        <v>3473.25</v>
      </c>
      <c r="I95" s="48">
        <v>1790</v>
      </c>
      <c r="J95" s="48">
        <v>108</v>
      </c>
      <c r="K95" s="63">
        <f t="shared" si="146"/>
        <v>62.5185</v>
      </c>
      <c r="L95" s="64">
        <f t="shared" si="147"/>
        <v>519.264</v>
      </c>
      <c r="M95" s="48">
        <f t="shared" si="148"/>
        <v>453.18</v>
      </c>
      <c r="N95" s="46">
        <f t="shared" si="149"/>
        <v>24.31275</v>
      </c>
      <c r="O95" s="48">
        <f t="shared" si="150"/>
        <v>89.5</v>
      </c>
      <c r="P95" s="48">
        <f t="shared" si="151"/>
        <v>54</v>
      </c>
      <c r="Q95" s="48">
        <f t="shared" si="152"/>
        <v>1202.77525</v>
      </c>
      <c r="R95" s="46">
        <f t="shared" si="153"/>
        <v>0</v>
      </c>
      <c r="S95" s="46">
        <f t="shared" si="154"/>
        <v>259.63</v>
      </c>
      <c r="T95" s="48">
        <f t="shared" si="155"/>
        <v>113.3</v>
      </c>
      <c r="U95" s="46">
        <f t="shared" si="156"/>
        <v>10.42</v>
      </c>
      <c r="V95" s="46">
        <v>0</v>
      </c>
      <c r="W95" s="48">
        <f t="shared" si="157"/>
        <v>89.5</v>
      </c>
      <c r="X95" s="48">
        <f t="shared" si="158"/>
        <v>54</v>
      </c>
      <c r="Y95" s="46">
        <f t="shared" si="159"/>
        <v>526.85</v>
      </c>
      <c r="Z95" s="46">
        <f t="shared" si="160"/>
        <v>1729.62525</v>
      </c>
      <c r="AA95" s="46"/>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45">
        <f t="shared" si="145"/>
        <v>93</v>
      </c>
      <c r="B96" s="46" t="s">
        <v>363</v>
      </c>
      <c r="C96" s="47" t="s">
        <v>370</v>
      </c>
      <c r="D96" s="46" t="s">
        <v>371</v>
      </c>
      <c r="E96" s="46">
        <v>3473.25</v>
      </c>
      <c r="F96" s="46">
        <f>VLOOKUP(C96,'[1]9月'!$B:$Q,16,0)</f>
        <v>3245.4</v>
      </c>
      <c r="G96" s="48">
        <v>5664.75</v>
      </c>
      <c r="H96" s="46">
        <v>3473.25</v>
      </c>
      <c r="I96" s="48">
        <v>1790</v>
      </c>
      <c r="J96" s="48">
        <v>108</v>
      </c>
      <c r="K96" s="63">
        <f t="shared" si="146"/>
        <v>62.5185</v>
      </c>
      <c r="L96" s="64">
        <f t="shared" si="147"/>
        <v>519.264</v>
      </c>
      <c r="M96" s="48">
        <f t="shared" si="148"/>
        <v>453.18</v>
      </c>
      <c r="N96" s="46">
        <f t="shared" si="149"/>
        <v>24.31275</v>
      </c>
      <c r="O96" s="48">
        <f t="shared" si="150"/>
        <v>89.5</v>
      </c>
      <c r="P96" s="48">
        <f t="shared" si="151"/>
        <v>54</v>
      </c>
      <c r="Q96" s="48">
        <f t="shared" si="152"/>
        <v>1202.77525</v>
      </c>
      <c r="R96" s="46">
        <f t="shared" si="153"/>
        <v>0</v>
      </c>
      <c r="S96" s="46">
        <f t="shared" si="154"/>
        <v>259.63</v>
      </c>
      <c r="T96" s="48">
        <f t="shared" si="155"/>
        <v>113.3</v>
      </c>
      <c r="U96" s="46">
        <f t="shared" si="156"/>
        <v>10.42</v>
      </c>
      <c r="V96" s="46">
        <v>0</v>
      </c>
      <c r="W96" s="48">
        <f t="shared" si="157"/>
        <v>89.5</v>
      </c>
      <c r="X96" s="48">
        <f t="shared" si="158"/>
        <v>54</v>
      </c>
      <c r="Y96" s="46">
        <f t="shared" si="159"/>
        <v>526.85</v>
      </c>
      <c r="Z96" s="46">
        <f t="shared" si="160"/>
        <v>1729.62525</v>
      </c>
      <c r="AA96" s="46"/>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45">
        <f t="shared" si="145"/>
        <v>94</v>
      </c>
      <c r="B97" s="46" t="s">
        <v>363</v>
      </c>
      <c r="C97" s="47" t="s">
        <v>372</v>
      </c>
      <c r="D97" s="46" t="s">
        <v>373</v>
      </c>
      <c r="E97" s="46">
        <v>3473.25</v>
      </c>
      <c r="F97" s="46">
        <f>VLOOKUP(C97,'[1]9月'!$B:$Q,16,0)</f>
        <v>3245.4</v>
      </c>
      <c r="G97" s="48">
        <v>5664.75</v>
      </c>
      <c r="H97" s="46">
        <v>3473.25</v>
      </c>
      <c r="I97" s="48">
        <v>1790</v>
      </c>
      <c r="J97" s="48">
        <v>108</v>
      </c>
      <c r="K97" s="63">
        <f t="shared" si="146"/>
        <v>62.5185</v>
      </c>
      <c r="L97" s="64">
        <f t="shared" si="147"/>
        <v>519.264</v>
      </c>
      <c r="M97" s="48">
        <f t="shared" si="148"/>
        <v>453.18</v>
      </c>
      <c r="N97" s="46">
        <f t="shared" si="149"/>
        <v>24.31275</v>
      </c>
      <c r="O97" s="48">
        <f t="shared" si="150"/>
        <v>89.5</v>
      </c>
      <c r="P97" s="48">
        <f t="shared" si="151"/>
        <v>54</v>
      </c>
      <c r="Q97" s="48">
        <f t="shared" si="152"/>
        <v>1202.77525</v>
      </c>
      <c r="R97" s="46">
        <f t="shared" si="153"/>
        <v>0</v>
      </c>
      <c r="S97" s="46">
        <f t="shared" si="154"/>
        <v>259.63</v>
      </c>
      <c r="T97" s="48">
        <f t="shared" si="155"/>
        <v>113.3</v>
      </c>
      <c r="U97" s="46">
        <f t="shared" si="156"/>
        <v>10.42</v>
      </c>
      <c r="V97" s="46">
        <v>0</v>
      </c>
      <c r="W97" s="48">
        <f t="shared" si="157"/>
        <v>89.5</v>
      </c>
      <c r="X97" s="48">
        <f t="shared" si="158"/>
        <v>54</v>
      </c>
      <c r="Y97" s="46">
        <f t="shared" si="159"/>
        <v>526.85</v>
      </c>
      <c r="Z97" s="46">
        <f t="shared" si="160"/>
        <v>1729.62525</v>
      </c>
      <c r="AA97" s="46"/>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45">
        <f t="shared" si="145"/>
        <v>95</v>
      </c>
      <c r="B98" s="46" t="s">
        <v>363</v>
      </c>
      <c r="C98" s="47" t="s">
        <v>374</v>
      </c>
      <c r="D98" s="46" t="s">
        <v>375</v>
      </c>
      <c r="E98" s="46">
        <v>3473.25</v>
      </c>
      <c r="F98" s="46">
        <f>VLOOKUP(C98,'[1]9月'!$B:$Q,16,0)</f>
        <v>3245.4</v>
      </c>
      <c r="G98" s="48">
        <v>5664.75</v>
      </c>
      <c r="H98" s="46">
        <v>3473.25</v>
      </c>
      <c r="I98" s="48">
        <v>1790</v>
      </c>
      <c r="J98" s="48">
        <v>108</v>
      </c>
      <c r="K98" s="63">
        <f t="shared" si="146"/>
        <v>62.5185</v>
      </c>
      <c r="L98" s="64">
        <f t="shared" si="147"/>
        <v>519.264</v>
      </c>
      <c r="M98" s="48">
        <f t="shared" si="148"/>
        <v>453.18</v>
      </c>
      <c r="N98" s="46">
        <f t="shared" si="149"/>
        <v>24.31275</v>
      </c>
      <c r="O98" s="48">
        <f t="shared" si="150"/>
        <v>89.5</v>
      </c>
      <c r="P98" s="48">
        <f t="shared" si="151"/>
        <v>54</v>
      </c>
      <c r="Q98" s="48">
        <f t="shared" si="152"/>
        <v>1202.77525</v>
      </c>
      <c r="R98" s="46">
        <f t="shared" si="153"/>
        <v>0</v>
      </c>
      <c r="S98" s="46">
        <f t="shared" si="154"/>
        <v>259.63</v>
      </c>
      <c r="T98" s="48">
        <f t="shared" si="155"/>
        <v>113.3</v>
      </c>
      <c r="U98" s="46">
        <f t="shared" si="156"/>
        <v>10.42</v>
      </c>
      <c r="V98" s="46">
        <v>0</v>
      </c>
      <c r="W98" s="48">
        <f t="shared" si="157"/>
        <v>89.5</v>
      </c>
      <c r="X98" s="48">
        <f t="shared" si="158"/>
        <v>54</v>
      </c>
      <c r="Y98" s="46">
        <f t="shared" si="159"/>
        <v>526.85</v>
      </c>
      <c r="Z98" s="46">
        <f t="shared" si="160"/>
        <v>1729.62525</v>
      </c>
      <c r="AA98" s="46"/>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45">
        <f t="shared" si="145"/>
        <v>96</v>
      </c>
      <c r="B99" s="53" t="s">
        <v>363</v>
      </c>
      <c r="C99" s="54" t="s">
        <v>376</v>
      </c>
      <c r="D99" s="46" t="s">
        <v>377</v>
      </c>
      <c r="E99" s="46">
        <v>3473.25</v>
      </c>
      <c r="F99" s="46">
        <f>VLOOKUP(C99,'[1]9月'!$B:$Q,16,0)</f>
        <v>3245.4</v>
      </c>
      <c r="G99" s="48">
        <v>5664.75</v>
      </c>
      <c r="H99" s="46">
        <v>3473.25</v>
      </c>
      <c r="I99" s="48">
        <v>0</v>
      </c>
      <c r="J99" s="48">
        <v>108</v>
      </c>
      <c r="K99" s="63">
        <f t="shared" si="146"/>
        <v>62.5185</v>
      </c>
      <c r="L99" s="64">
        <f t="shared" si="147"/>
        <v>519.264</v>
      </c>
      <c r="M99" s="48">
        <f t="shared" si="148"/>
        <v>453.18</v>
      </c>
      <c r="N99" s="46">
        <f t="shared" si="149"/>
        <v>24.31275</v>
      </c>
      <c r="O99" s="48">
        <f t="shared" si="150"/>
        <v>0</v>
      </c>
      <c r="P99" s="48">
        <f t="shared" si="151"/>
        <v>54</v>
      </c>
      <c r="Q99" s="48">
        <f t="shared" si="152"/>
        <v>1113.27525</v>
      </c>
      <c r="R99" s="46">
        <f t="shared" si="153"/>
        <v>0</v>
      </c>
      <c r="S99" s="46">
        <f t="shared" si="154"/>
        <v>259.63</v>
      </c>
      <c r="T99" s="48">
        <f t="shared" si="155"/>
        <v>113.3</v>
      </c>
      <c r="U99" s="46">
        <f t="shared" si="156"/>
        <v>10.42</v>
      </c>
      <c r="V99" s="46">
        <v>0</v>
      </c>
      <c r="W99" s="48">
        <f t="shared" si="157"/>
        <v>0</v>
      </c>
      <c r="X99" s="48">
        <f t="shared" si="158"/>
        <v>54</v>
      </c>
      <c r="Y99" s="46">
        <f t="shared" si="159"/>
        <v>437.35</v>
      </c>
      <c r="Z99" s="46">
        <f t="shared" si="160"/>
        <v>1550.62525</v>
      </c>
      <c r="AA99" s="46"/>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45">
        <f t="shared" si="145"/>
        <v>97</v>
      </c>
      <c r="B100" s="46" t="s">
        <v>363</v>
      </c>
      <c r="C100" s="47" t="s">
        <v>378</v>
      </c>
      <c r="D100" s="46" t="s">
        <v>379</v>
      </c>
      <c r="E100" s="46">
        <v>3473.25</v>
      </c>
      <c r="F100" s="46">
        <f>VLOOKUP(C100,'[1]9月'!$B:$Q,16,0)</f>
        <v>3245.4</v>
      </c>
      <c r="G100" s="48">
        <v>5664.75</v>
      </c>
      <c r="H100" s="46">
        <v>3473.25</v>
      </c>
      <c r="I100" s="48">
        <v>1790</v>
      </c>
      <c r="J100" s="48">
        <v>108</v>
      </c>
      <c r="K100" s="63">
        <f t="shared" si="146"/>
        <v>62.5185</v>
      </c>
      <c r="L100" s="64">
        <f t="shared" si="147"/>
        <v>519.264</v>
      </c>
      <c r="M100" s="48">
        <f t="shared" si="148"/>
        <v>453.18</v>
      </c>
      <c r="N100" s="46">
        <f t="shared" si="149"/>
        <v>24.31275</v>
      </c>
      <c r="O100" s="48">
        <f t="shared" si="150"/>
        <v>89.5</v>
      </c>
      <c r="P100" s="48">
        <f t="shared" si="151"/>
        <v>54</v>
      </c>
      <c r="Q100" s="48">
        <f t="shared" si="152"/>
        <v>1202.77525</v>
      </c>
      <c r="R100" s="46">
        <f t="shared" si="153"/>
        <v>0</v>
      </c>
      <c r="S100" s="46">
        <f t="shared" si="154"/>
        <v>259.63</v>
      </c>
      <c r="T100" s="48">
        <f t="shared" si="155"/>
        <v>113.3</v>
      </c>
      <c r="U100" s="46">
        <f t="shared" si="156"/>
        <v>10.42</v>
      </c>
      <c r="V100" s="46">
        <v>0</v>
      </c>
      <c r="W100" s="48">
        <f t="shared" si="157"/>
        <v>89.5</v>
      </c>
      <c r="X100" s="48">
        <f t="shared" si="158"/>
        <v>54</v>
      </c>
      <c r="Y100" s="46">
        <f t="shared" si="159"/>
        <v>526.85</v>
      </c>
      <c r="Z100" s="46">
        <f t="shared" si="160"/>
        <v>1729.62525</v>
      </c>
      <c r="AA100" s="46"/>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45">
        <f t="shared" si="145"/>
        <v>98</v>
      </c>
      <c r="B101" s="46" t="s">
        <v>363</v>
      </c>
      <c r="C101" s="47" t="s">
        <v>380</v>
      </c>
      <c r="D101" s="46" t="s">
        <v>381</v>
      </c>
      <c r="E101" s="46">
        <v>3473.25</v>
      </c>
      <c r="F101" s="46">
        <f>VLOOKUP(C101,'[1]9月'!$B:$Q,16,0)</f>
        <v>3245.4</v>
      </c>
      <c r="G101" s="48">
        <v>5664.75</v>
      </c>
      <c r="H101" s="46">
        <v>3473.25</v>
      </c>
      <c r="I101" s="48">
        <v>1790</v>
      </c>
      <c r="J101" s="48">
        <v>108</v>
      </c>
      <c r="K101" s="63">
        <f t="shared" si="146"/>
        <v>62.5185</v>
      </c>
      <c r="L101" s="64">
        <f t="shared" si="147"/>
        <v>519.264</v>
      </c>
      <c r="M101" s="48">
        <f t="shared" si="148"/>
        <v>453.18</v>
      </c>
      <c r="N101" s="46">
        <f t="shared" si="149"/>
        <v>24.31275</v>
      </c>
      <c r="O101" s="48">
        <f t="shared" si="150"/>
        <v>89.5</v>
      </c>
      <c r="P101" s="48">
        <f t="shared" si="151"/>
        <v>54</v>
      </c>
      <c r="Q101" s="48">
        <f t="shared" si="152"/>
        <v>1202.77525</v>
      </c>
      <c r="R101" s="46">
        <f t="shared" si="153"/>
        <v>0</v>
      </c>
      <c r="S101" s="46">
        <f t="shared" si="154"/>
        <v>259.63</v>
      </c>
      <c r="T101" s="48">
        <f t="shared" si="155"/>
        <v>113.3</v>
      </c>
      <c r="U101" s="46">
        <f t="shared" si="156"/>
        <v>10.42</v>
      </c>
      <c r="V101" s="46">
        <v>0</v>
      </c>
      <c r="W101" s="48">
        <f t="shared" si="157"/>
        <v>89.5</v>
      </c>
      <c r="X101" s="48">
        <f t="shared" si="158"/>
        <v>54</v>
      </c>
      <c r="Y101" s="46">
        <f t="shared" si="159"/>
        <v>526.85</v>
      </c>
      <c r="Z101" s="46">
        <f t="shared" si="160"/>
        <v>1729.62525</v>
      </c>
      <c r="AA101" s="46"/>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45">
        <f t="shared" si="145"/>
        <v>99</v>
      </c>
      <c r="B102" s="53" t="s">
        <v>363</v>
      </c>
      <c r="C102" s="74" t="s">
        <v>382</v>
      </c>
      <c r="D102" s="52" t="s">
        <v>383</v>
      </c>
      <c r="E102" s="46">
        <v>3473.25</v>
      </c>
      <c r="F102" s="46">
        <v>0</v>
      </c>
      <c r="G102" s="48">
        <v>0</v>
      </c>
      <c r="H102" s="46">
        <v>0</v>
      </c>
      <c r="I102" s="48">
        <v>0</v>
      </c>
      <c r="J102" s="48">
        <v>0</v>
      </c>
      <c r="K102" s="63">
        <f t="shared" si="146"/>
        <v>62.5185</v>
      </c>
      <c r="L102" s="64">
        <f t="shared" si="147"/>
        <v>0</v>
      </c>
      <c r="M102" s="48">
        <f t="shared" si="148"/>
        <v>0</v>
      </c>
      <c r="N102" s="46">
        <f t="shared" si="149"/>
        <v>0</v>
      </c>
      <c r="O102" s="48">
        <f t="shared" si="150"/>
        <v>0</v>
      </c>
      <c r="P102" s="48">
        <f t="shared" si="151"/>
        <v>0</v>
      </c>
      <c r="Q102" s="48">
        <f t="shared" si="152"/>
        <v>62.5185</v>
      </c>
      <c r="R102" s="46">
        <f t="shared" si="153"/>
        <v>0</v>
      </c>
      <c r="S102" s="46">
        <f t="shared" si="154"/>
        <v>0</v>
      </c>
      <c r="T102" s="48">
        <f t="shared" si="155"/>
        <v>0</v>
      </c>
      <c r="U102" s="46">
        <f t="shared" si="156"/>
        <v>0</v>
      </c>
      <c r="V102" s="46">
        <v>0</v>
      </c>
      <c r="W102" s="48">
        <f t="shared" si="157"/>
        <v>0</v>
      </c>
      <c r="X102" s="48">
        <f t="shared" si="158"/>
        <v>0</v>
      </c>
      <c r="Y102" s="46">
        <f t="shared" si="159"/>
        <v>0</v>
      </c>
      <c r="Z102" s="46">
        <f t="shared" si="160"/>
        <v>62.5185</v>
      </c>
      <c r="AA102" s="46"/>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5">
        <f t="shared" si="145"/>
        <v>100</v>
      </c>
      <c r="B103" s="46" t="s">
        <v>348</v>
      </c>
      <c r="C103" s="47" t="s">
        <v>386</v>
      </c>
      <c r="D103" s="46" t="s">
        <v>387</v>
      </c>
      <c r="E103" s="46">
        <v>3473.25</v>
      </c>
      <c r="F103" s="46">
        <f>VLOOKUP(C103,'[1]9月'!$B:$Q,16,0)</f>
        <v>3245.4</v>
      </c>
      <c r="G103" s="48">
        <v>5664.75</v>
      </c>
      <c r="H103" s="46">
        <v>3473.25</v>
      </c>
      <c r="I103" s="48">
        <v>2544</v>
      </c>
      <c r="J103" s="48">
        <v>108</v>
      </c>
      <c r="K103" s="63">
        <f t="shared" si="146"/>
        <v>62.5185</v>
      </c>
      <c r="L103" s="64">
        <f t="shared" si="147"/>
        <v>519.264</v>
      </c>
      <c r="M103" s="48">
        <f t="shared" si="148"/>
        <v>453.18</v>
      </c>
      <c r="N103" s="46">
        <f t="shared" si="149"/>
        <v>24.31275</v>
      </c>
      <c r="O103" s="48">
        <f t="shared" si="150"/>
        <v>127.2</v>
      </c>
      <c r="P103" s="48">
        <f t="shared" si="151"/>
        <v>54</v>
      </c>
      <c r="Q103" s="48">
        <f t="shared" si="152"/>
        <v>1240.47525</v>
      </c>
      <c r="R103" s="46">
        <f t="shared" si="153"/>
        <v>0</v>
      </c>
      <c r="S103" s="46">
        <f t="shared" si="154"/>
        <v>259.63</v>
      </c>
      <c r="T103" s="48">
        <f t="shared" si="155"/>
        <v>113.3</v>
      </c>
      <c r="U103" s="46">
        <f t="shared" si="156"/>
        <v>10.42</v>
      </c>
      <c r="V103" s="46">
        <v>0</v>
      </c>
      <c r="W103" s="48">
        <f t="shared" si="157"/>
        <v>127.2</v>
      </c>
      <c r="X103" s="48">
        <f t="shared" si="158"/>
        <v>54</v>
      </c>
      <c r="Y103" s="46">
        <f t="shared" si="159"/>
        <v>564.55</v>
      </c>
      <c r="Z103" s="46">
        <f t="shared" si="160"/>
        <v>1805.02525</v>
      </c>
      <c r="AA103" s="46"/>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45">
        <f t="shared" si="145"/>
        <v>101</v>
      </c>
      <c r="B104" s="46" t="s">
        <v>363</v>
      </c>
      <c r="C104" s="47" t="s">
        <v>388</v>
      </c>
      <c r="D104" s="46" t="s">
        <v>389</v>
      </c>
      <c r="E104" s="46">
        <v>3473.25</v>
      </c>
      <c r="F104" s="46">
        <f>VLOOKUP(C104,'[1]9月'!$B:$Q,16,0)</f>
        <v>3245.4</v>
      </c>
      <c r="G104" s="48">
        <v>5664.75</v>
      </c>
      <c r="H104" s="46">
        <v>3473.25</v>
      </c>
      <c r="I104" s="48">
        <v>2544</v>
      </c>
      <c r="J104" s="48">
        <v>108</v>
      </c>
      <c r="K104" s="63">
        <f t="shared" si="146"/>
        <v>62.5185</v>
      </c>
      <c r="L104" s="64">
        <f t="shared" si="147"/>
        <v>519.264</v>
      </c>
      <c r="M104" s="48">
        <f t="shared" si="148"/>
        <v>453.18</v>
      </c>
      <c r="N104" s="46">
        <f t="shared" si="149"/>
        <v>24.31275</v>
      </c>
      <c r="O104" s="48">
        <f t="shared" si="150"/>
        <v>127.2</v>
      </c>
      <c r="P104" s="48">
        <f t="shared" si="151"/>
        <v>54</v>
      </c>
      <c r="Q104" s="48">
        <f t="shared" si="152"/>
        <v>1240.47525</v>
      </c>
      <c r="R104" s="46">
        <f t="shared" si="153"/>
        <v>0</v>
      </c>
      <c r="S104" s="46">
        <f t="shared" si="154"/>
        <v>259.63</v>
      </c>
      <c r="T104" s="48">
        <f t="shared" si="155"/>
        <v>113.3</v>
      </c>
      <c r="U104" s="46">
        <f t="shared" si="156"/>
        <v>10.42</v>
      </c>
      <c r="V104" s="46">
        <v>0</v>
      </c>
      <c r="W104" s="48">
        <f t="shared" si="157"/>
        <v>127.2</v>
      </c>
      <c r="X104" s="48">
        <f t="shared" si="158"/>
        <v>54</v>
      </c>
      <c r="Y104" s="46">
        <f t="shared" si="159"/>
        <v>564.55</v>
      </c>
      <c r="Z104" s="46">
        <f t="shared" si="160"/>
        <v>1805.02525</v>
      </c>
      <c r="AA104" s="46"/>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45">
        <f t="shared" si="145"/>
        <v>102</v>
      </c>
      <c r="B105" s="46" t="s">
        <v>348</v>
      </c>
      <c r="C105" s="47" t="s">
        <v>390</v>
      </c>
      <c r="D105" s="46" t="s">
        <v>391</v>
      </c>
      <c r="E105" s="46">
        <v>3473.25</v>
      </c>
      <c r="F105" s="46">
        <f>VLOOKUP(C105,'[1]9月'!$B:$Q,16,0)</f>
        <v>3245.4</v>
      </c>
      <c r="G105" s="48">
        <v>5664.75</v>
      </c>
      <c r="H105" s="46">
        <v>3473.25</v>
      </c>
      <c r="I105" s="48">
        <v>1790</v>
      </c>
      <c r="J105" s="48">
        <v>108</v>
      </c>
      <c r="K105" s="63">
        <f t="shared" si="146"/>
        <v>62.5185</v>
      </c>
      <c r="L105" s="64">
        <f t="shared" si="147"/>
        <v>519.264</v>
      </c>
      <c r="M105" s="48">
        <f t="shared" si="148"/>
        <v>453.18</v>
      </c>
      <c r="N105" s="46">
        <f t="shared" si="149"/>
        <v>24.31275</v>
      </c>
      <c r="O105" s="48">
        <f t="shared" si="150"/>
        <v>89.5</v>
      </c>
      <c r="P105" s="48">
        <f t="shared" si="151"/>
        <v>54</v>
      </c>
      <c r="Q105" s="48">
        <f t="shared" si="152"/>
        <v>1202.77525</v>
      </c>
      <c r="R105" s="46">
        <f t="shared" si="153"/>
        <v>0</v>
      </c>
      <c r="S105" s="46">
        <f t="shared" si="154"/>
        <v>259.63</v>
      </c>
      <c r="T105" s="48">
        <f t="shared" si="155"/>
        <v>113.3</v>
      </c>
      <c r="U105" s="46">
        <f t="shared" si="156"/>
        <v>10.42</v>
      </c>
      <c r="V105" s="46">
        <v>0</v>
      </c>
      <c r="W105" s="48">
        <f t="shared" si="157"/>
        <v>89.5</v>
      </c>
      <c r="X105" s="48">
        <f t="shared" si="158"/>
        <v>54</v>
      </c>
      <c r="Y105" s="46">
        <f t="shared" si="159"/>
        <v>526.85</v>
      </c>
      <c r="Z105" s="46">
        <f t="shared" si="160"/>
        <v>1729.62525</v>
      </c>
      <c r="AA105" s="46"/>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45">
        <f t="shared" si="145"/>
        <v>103</v>
      </c>
      <c r="B106" s="46" t="s">
        <v>348</v>
      </c>
      <c r="C106" s="47" t="s">
        <v>392</v>
      </c>
      <c r="D106" s="46" t="s">
        <v>393</v>
      </c>
      <c r="E106" s="46">
        <v>3473.25</v>
      </c>
      <c r="F106" s="46">
        <f>VLOOKUP(C106,'[1]9月'!$B:$Q,16,0)</f>
        <v>3245.4</v>
      </c>
      <c r="G106" s="48">
        <v>5664.75</v>
      </c>
      <c r="H106" s="46">
        <v>3473.25</v>
      </c>
      <c r="I106" s="48">
        <v>2544</v>
      </c>
      <c r="J106" s="48">
        <v>108</v>
      </c>
      <c r="K106" s="63">
        <f t="shared" si="146"/>
        <v>62.5185</v>
      </c>
      <c r="L106" s="64">
        <f t="shared" si="147"/>
        <v>519.264</v>
      </c>
      <c r="M106" s="48">
        <f t="shared" si="148"/>
        <v>453.18</v>
      </c>
      <c r="N106" s="46">
        <f t="shared" si="149"/>
        <v>24.31275</v>
      </c>
      <c r="O106" s="48">
        <f t="shared" si="150"/>
        <v>127.2</v>
      </c>
      <c r="P106" s="48">
        <f t="shared" si="151"/>
        <v>54</v>
      </c>
      <c r="Q106" s="48">
        <f t="shared" si="152"/>
        <v>1240.47525</v>
      </c>
      <c r="R106" s="46">
        <f t="shared" si="153"/>
        <v>0</v>
      </c>
      <c r="S106" s="46">
        <f t="shared" si="154"/>
        <v>259.63</v>
      </c>
      <c r="T106" s="48">
        <f t="shared" si="155"/>
        <v>113.3</v>
      </c>
      <c r="U106" s="46">
        <f t="shared" si="156"/>
        <v>10.42</v>
      </c>
      <c r="V106" s="46">
        <v>0</v>
      </c>
      <c r="W106" s="48">
        <f t="shared" si="157"/>
        <v>127.2</v>
      </c>
      <c r="X106" s="48">
        <f t="shared" si="158"/>
        <v>54</v>
      </c>
      <c r="Y106" s="46">
        <f t="shared" si="159"/>
        <v>564.55</v>
      </c>
      <c r="Z106" s="46">
        <f t="shared" si="160"/>
        <v>1805.02525</v>
      </c>
      <c r="AA106" s="46"/>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45">
        <f t="shared" si="145"/>
        <v>104</v>
      </c>
      <c r="B107" s="46" t="s">
        <v>348</v>
      </c>
      <c r="C107" s="47" t="s">
        <v>394</v>
      </c>
      <c r="D107" s="46" t="s">
        <v>395</v>
      </c>
      <c r="E107" s="46">
        <v>3473.25</v>
      </c>
      <c r="F107" s="46">
        <f>VLOOKUP(C107,'[1]9月'!$B:$Q,16,0)</f>
        <v>3245.4</v>
      </c>
      <c r="G107" s="48">
        <v>5664.75</v>
      </c>
      <c r="H107" s="46">
        <v>3473.25</v>
      </c>
      <c r="I107" s="48">
        <v>1790</v>
      </c>
      <c r="J107" s="48">
        <v>108</v>
      </c>
      <c r="K107" s="63">
        <f t="shared" si="146"/>
        <v>62.5185</v>
      </c>
      <c r="L107" s="64">
        <f t="shared" si="147"/>
        <v>519.264</v>
      </c>
      <c r="M107" s="48">
        <f t="shared" si="148"/>
        <v>453.18</v>
      </c>
      <c r="N107" s="46">
        <f t="shared" si="149"/>
        <v>24.31275</v>
      </c>
      <c r="O107" s="48">
        <f t="shared" si="150"/>
        <v>89.5</v>
      </c>
      <c r="P107" s="48">
        <f t="shared" si="151"/>
        <v>54</v>
      </c>
      <c r="Q107" s="48">
        <f t="shared" si="152"/>
        <v>1202.77525</v>
      </c>
      <c r="R107" s="46">
        <f t="shared" si="153"/>
        <v>0</v>
      </c>
      <c r="S107" s="46">
        <f t="shared" si="154"/>
        <v>259.63</v>
      </c>
      <c r="T107" s="48">
        <f t="shared" si="155"/>
        <v>113.3</v>
      </c>
      <c r="U107" s="46">
        <f t="shared" si="156"/>
        <v>10.42</v>
      </c>
      <c r="V107" s="46">
        <v>0</v>
      </c>
      <c r="W107" s="48">
        <f t="shared" si="157"/>
        <v>89.5</v>
      </c>
      <c r="X107" s="48">
        <f t="shared" si="158"/>
        <v>54</v>
      </c>
      <c r="Y107" s="46">
        <f t="shared" si="159"/>
        <v>526.85</v>
      </c>
      <c r="Z107" s="46">
        <f t="shared" si="160"/>
        <v>1729.62525</v>
      </c>
      <c r="AA107" s="46"/>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45">
        <f t="shared" si="145"/>
        <v>105</v>
      </c>
      <c r="B108" s="46" t="s">
        <v>348</v>
      </c>
      <c r="C108" s="47" t="s">
        <v>396</v>
      </c>
      <c r="D108" s="46" t="s">
        <v>397</v>
      </c>
      <c r="E108" s="46">
        <v>3473.25</v>
      </c>
      <c r="F108" s="46">
        <f>VLOOKUP(C108,'[1]9月'!$B:$Q,16,0)</f>
        <v>3245.4</v>
      </c>
      <c r="G108" s="48">
        <v>5664.75</v>
      </c>
      <c r="H108" s="46">
        <v>3473.25</v>
      </c>
      <c r="I108" s="48">
        <v>2544</v>
      </c>
      <c r="J108" s="48">
        <v>108</v>
      </c>
      <c r="K108" s="63">
        <f t="shared" si="146"/>
        <v>62.5185</v>
      </c>
      <c r="L108" s="64">
        <f t="shared" si="147"/>
        <v>519.264</v>
      </c>
      <c r="M108" s="48">
        <f t="shared" si="148"/>
        <v>453.18</v>
      </c>
      <c r="N108" s="46">
        <f t="shared" si="149"/>
        <v>24.31275</v>
      </c>
      <c r="O108" s="48">
        <f t="shared" si="150"/>
        <v>127.2</v>
      </c>
      <c r="P108" s="48">
        <f t="shared" si="151"/>
        <v>54</v>
      </c>
      <c r="Q108" s="48">
        <f t="shared" si="152"/>
        <v>1240.47525</v>
      </c>
      <c r="R108" s="46">
        <f t="shared" si="153"/>
        <v>0</v>
      </c>
      <c r="S108" s="46">
        <f t="shared" si="154"/>
        <v>259.63</v>
      </c>
      <c r="T108" s="48">
        <f t="shared" si="155"/>
        <v>113.3</v>
      </c>
      <c r="U108" s="46">
        <f t="shared" si="156"/>
        <v>10.42</v>
      </c>
      <c r="V108" s="46">
        <v>0</v>
      </c>
      <c r="W108" s="48">
        <f t="shared" si="157"/>
        <v>127.2</v>
      </c>
      <c r="X108" s="48">
        <f t="shared" si="158"/>
        <v>54</v>
      </c>
      <c r="Y108" s="46">
        <f t="shared" si="159"/>
        <v>564.55</v>
      </c>
      <c r="Z108" s="46">
        <f t="shared" si="160"/>
        <v>1805.02525</v>
      </c>
      <c r="AA108" s="46"/>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45">
        <f t="shared" si="145"/>
        <v>106</v>
      </c>
      <c r="B109" s="46" t="s">
        <v>348</v>
      </c>
      <c r="C109" s="47" t="s">
        <v>398</v>
      </c>
      <c r="D109" s="46" t="s">
        <v>399</v>
      </c>
      <c r="E109" s="46">
        <v>3473.25</v>
      </c>
      <c r="F109" s="46">
        <f>VLOOKUP(C109,'[1]9月'!$B:$Q,16,0)</f>
        <v>3245.4</v>
      </c>
      <c r="G109" s="48">
        <v>5664.75</v>
      </c>
      <c r="H109" s="46">
        <v>3473.25</v>
      </c>
      <c r="I109" s="48">
        <v>1790</v>
      </c>
      <c r="J109" s="48">
        <v>108</v>
      </c>
      <c r="K109" s="63">
        <f t="shared" si="146"/>
        <v>62.5185</v>
      </c>
      <c r="L109" s="64">
        <f t="shared" si="147"/>
        <v>519.264</v>
      </c>
      <c r="M109" s="48">
        <f t="shared" si="148"/>
        <v>453.18</v>
      </c>
      <c r="N109" s="46">
        <f t="shared" si="149"/>
        <v>24.31275</v>
      </c>
      <c r="O109" s="48">
        <f t="shared" si="150"/>
        <v>89.5</v>
      </c>
      <c r="P109" s="48">
        <f t="shared" si="151"/>
        <v>54</v>
      </c>
      <c r="Q109" s="48">
        <f t="shared" si="152"/>
        <v>1202.77525</v>
      </c>
      <c r="R109" s="46">
        <f t="shared" si="153"/>
        <v>0</v>
      </c>
      <c r="S109" s="46">
        <f t="shared" si="154"/>
        <v>259.63</v>
      </c>
      <c r="T109" s="48">
        <f t="shared" si="155"/>
        <v>113.3</v>
      </c>
      <c r="U109" s="46">
        <f t="shared" si="156"/>
        <v>10.42</v>
      </c>
      <c r="V109" s="46">
        <v>0</v>
      </c>
      <c r="W109" s="48">
        <f t="shared" si="157"/>
        <v>89.5</v>
      </c>
      <c r="X109" s="48">
        <f t="shared" si="158"/>
        <v>54</v>
      </c>
      <c r="Y109" s="46">
        <f t="shared" si="159"/>
        <v>526.85</v>
      </c>
      <c r="Z109" s="46">
        <f t="shared" si="160"/>
        <v>1729.62525</v>
      </c>
      <c r="AA109" s="46"/>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45">
        <f t="shared" si="145"/>
        <v>107</v>
      </c>
      <c r="B110" s="46" t="s">
        <v>348</v>
      </c>
      <c r="C110" s="47" t="s">
        <v>400</v>
      </c>
      <c r="D110" s="46" t="s">
        <v>401</v>
      </c>
      <c r="E110" s="46">
        <v>3473.25</v>
      </c>
      <c r="F110" s="46">
        <f>VLOOKUP(C110,'[1]9月'!$B:$Q,16,0)</f>
        <v>3245.4</v>
      </c>
      <c r="G110" s="48">
        <v>5664.75</v>
      </c>
      <c r="H110" s="46">
        <v>3473.25</v>
      </c>
      <c r="I110" s="48">
        <v>1790</v>
      </c>
      <c r="J110" s="48">
        <v>108</v>
      </c>
      <c r="K110" s="63">
        <f t="shared" si="146"/>
        <v>62.5185</v>
      </c>
      <c r="L110" s="64">
        <f t="shared" si="147"/>
        <v>519.264</v>
      </c>
      <c r="M110" s="48">
        <f t="shared" si="148"/>
        <v>453.18</v>
      </c>
      <c r="N110" s="46">
        <f t="shared" si="149"/>
        <v>24.31275</v>
      </c>
      <c r="O110" s="48">
        <f t="shared" si="150"/>
        <v>89.5</v>
      </c>
      <c r="P110" s="48">
        <f t="shared" si="151"/>
        <v>54</v>
      </c>
      <c r="Q110" s="48">
        <f t="shared" si="152"/>
        <v>1202.77525</v>
      </c>
      <c r="R110" s="46">
        <f t="shared" si="153"/>
        <v>0</v>
      </c>
      <c r="S110" s="46">
        <f t="shared" si="154"/>
        <v>259.63</v>
      </c>
      <c r="T110" s="48">
        <f t="shared" si="155"/>
        <v>113.3</v>
      </c>
      <c r="U110" s="46">
        <f t="shared" si="156"/>
        <v>10.42</v>
      </c>
      <c r="V110" s="46">
        <v>0</v>
      </c>
      <c r="W110" s="48">
        <f t="shared" si="157"/>
        <v>89.5</v>
      </c>
      <c r="X110" s="48">
        <f t="shared" si="158"/>
        <v>54</v>
      </c>
      <c r="Y110" s="46">
        <f t="shared" si="159"/>
        <v>526.85</v>
      </c>
      <c r="Z110" s="46">
        <f t="shared" si="160"/>
        <v>1729.62525</v>
      </c>
      <c r="AA110" s="46"/>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45">
        <f t="shared" si="145"/>
        <v>108</v>
      </c>
      <c r="B111" s="46" t="s">
        <v>348</v>
      </c>
      <c r="C111" s="47" t="s">
        <v>402</v>
      </c>
      <c r="D111" s="46" t="s">
        <v>403</v>
      </c>
      <c r="E111" s="46">
        <v>3473.25</v>
      </c>
      <c r="F111" s="46">
        <f>VLOOKUP(C111,'[1]9月'!$B:$Q,16,0)</f>
        <v>3245.4</v>
      </c>
      <c r="G111" s="48">
        <v>5664.75</v>
      </c>
      <c r="H111" s="46">
        <v>3473.25</v>
      </c>
      <c r="I111" s="48">
        <v>2544</v>
      </c>
      <c r="J111" s="48">
        <v>108</v>
      </c>
      <c r="K111" s="63">
        <f t="shared" si="146"/>
        <v>62.5185</v>
      </c>
      <c r="L111" s="64">
        <f t="shared" si="147"/>
        <v>519.264</v>
      </c>
      <c r="M111" s="48">
        <f t="shared" si="148"/>
        <v>453.18</v>
      </c>
      <c r="N111" s="46">
        <f t="shared" si="149"/>
        <v>24.31275</v>
      </c>
      <c r="O111" s="48">
        <f t="shared" si="150"/>
        <v>127.2</v>
      </c>
      <c r="P111" s="48">
        <f t="shared" si="151"/>
        <v>54</v>
      </c>
      <c r="Q111" s="48">
        <f t="shared" si="152"/>
        <v>1240.47525</v>
      </c>
      <c r="R111" s="46">
        <f t="shared" si="153"/>
        <v>0</v>
      </c>
      <c r="S111" s="46">
        <f t="shared" si="154"/>
        <v>259.63</v>
      </c>
      <c r="T111" s="48">
        <f t="shared" si="155"/>
        <v>113.3</v>
      </c>
      <c r="U111" s="46">
        <f t="shared" si="156"/>
        <v>10.42</v>
      </c>
      <c r="V111" s="46">
        <v>0</v>
      </c>
      <c r="W111" s="48">
        <f t="shared" si="157"/>
        <v>127.2</v>
      </c>
      <c r="X111" s="48">
        <f t="shared" si="158"/>
        <v>54</v>
      </c>
      <c r="Y111" s="46">
        <f t="shared" si="159"/>
        <v>564.55</v>
      </c>
      <c r="Z111" s="46">
        <f t="shared" si="160"/>
        <v>1805.02525</v>
      </c>
      <c r="AA111" s="46"/>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45">
        <f t="shared" si="145"/>
        <v>109</v>
      </c>
      <c r="B112" s="46" t="s">
        <v>348</v>
      </c>
      <c r="C112" s="47" t="s">
        <v>404</v>
      </c>
      <c r="D112" s="46" t="s">
        <v>405</v>
      </c>
      <c r="E112" s="46">
        <v>3473.25</v>
      </c>
      <c r="F112" s="46">
        <f>VLOOKUP(C112,'[1]9月'!$B:$Q,16,0)</f>
        <v>3245.4</v>
      </c>
      <c r="G112" s="48">
        <v>5664.75</v>
      </c>
      <c r="H112" s="46">
        <v>3473.25</v>
      </c>
      <c r="I112" s="48">
        <v>1790</v>
      </c>
      <c r="J112" s="48">
        <v>108</v>
      </c>
      <c r="K112" s="63">
        <f t="shared" si="146"/>
        <v>62.5185</v>
      </c>
      <c r="L112" s="64">
        <f t="shared" si="147"/>
        <v>519.264</v>
      </c>
      <c r="M112" s="48">
        <f t="shared" si="148"/>
        <v>453.18</v>
      </c>
      <c r="N112" s="46">
        <f t="shared" si="149"/>
        <v>24.31275</v>
      </c>
      <c r="O112" s="48">
        <f t="shared" si="150"/>
        <v>89.5</v>
      </c>
      <c r="P112" s="48">
        <f t="shared" si="151"/>
        <v>54</v>
      </c>
      <c r="Q112" s="48">
        <f t="shared" si="152"/>
        <v>1202.77525</v>
      </c>
      <c r="R112" s="46">
        <f t="shared" si="153"/>
        <v>0</v>
      </c>
      <c r="S112" s="46">
        <f t="shared" si="154"/>
        <v>259.63</v>
      </c>
      <c r="T112" s="48">
        <f t="shared" si="155"/>
        <v>113.3</v>
      </c>
      <c r="U112" s="46">
        <f t="shared" si="156"/>
        <v>10.42</v>
      </c>
      <c r="V112" s="46">
        <v>0</v>
      </c>
      <c r="W112" s="48">
        <f t="shared" si="157"/>
        <v>89.5</v>
      </c>
      <c r="X112" s="48">
        <f t="shared" si="158"/>
        <v>54</v>
      </c>
      <c r="Y112" s="46">
        <f t="shared" si="159"/>
        <v>526.85</v>
      </c>
      <c r="Z112" s="46">
        <f t="shared" si="160"/>
        <v>1729.62525</v>
      </c>
      <c r="AA112" s="46"/>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45">
        <f t="shared" si="145"/>
        <v>110</v>
      </c>
      <c r="B113" s="46" t="s">
        <v>348</v>
      </c>
      <c r="C113" s="47" t="s">
        <v>406</v>
      </c>
      <c r="D113" s="46" t="s">
        <v>407</v>
      </c>
      <c r="E113" s="46">
        <v>3473.25</v>
      </c>
      <c r="F113" s="46">
        <f>VLOOKUP(C113,'[1]9月'!$B:$Q,16,0)</f>
        <v>3245.4</v>
      </c>
      <c r="G113" s="48">
        <v>5664.75</v>
      </c>
      <c r="H113" s="46">
        <v>3473.25</v>
      </c>
      <c r="I113" s="48">
        <v>1790</v>
      </c>
      <c r="J113" s="48">
        <v>108</v>
      </c>
      <c r="K113" s="63">
        <f t="shared" si="146"/>
        <v>62.5185</v>
      </c>
      <c r="L113" s="64">
        <f t="shared" si="147"/>
        <v>519.264</v>
      </c>
      <c r="M113" s="48">
        <f t="shared" si="148"/>
        <v>453.18</v>
      </c>
      <c r="N113" s="46">
        <f t="shared" si="149"/>
        <v>24.31275</v>
      </c>
      <c r="O113" s="48">
        <f t="shared" si="150"/>
        <v>89.5</v>
      </c>
      <c r="P113" s="48">
        <f t="shared" si="151"/>
        <v>54</v>
      </c>
      <c r="Q113" s="48">
        <f t="shared" si="152"/>
        <v>1202.77525</v>
      </c>
      <c r="R113" s="46">
        <f t="shared" si="153"/>
        <v>0</v>
      </c>
      <c r="S113" s="46">
        <f t="shared" si="154"/>
        <v>259.63</v>
      </c>
      <c r="T113" s="48">
        <f t="shared" si="155"/>
        <v>113.3</v>
      </c>
      <c r="U113" s="46">
        <f t="shared" si="156"/>
        <v>10.42</v>
      </c>
      <c r="V113" s="46">
        <v>0</v>
      </c>
      <c r="W113" s="48">
        <f t="shared" si="157"/>
        <v>89.5</v>
      </c>
      <c r="X113" s="48">
        <f t="shared" si="158"/>
        <v>54</v>
      </c>
      <c r="Y113" s="46">
        <f t="shared" si="159"/>
        <v>526.85</v>
      </c>
      <c r="Z113" s="46">
        <f t="shared" si="160"/>
        <v>1729.62525</v>
      </c>
      <c r="AA113" s="46"/>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45">
        <f t="shared" si="145"/>
        <v>111</v>
      </c>
      <c r="B114" s="46" t="s">
        <v>348</v>
      </c>
      <c r="C114" s="47" t="s">
        <v>408</v>
      </c>
      <c r="D114" s="46" t="s">
        <v>409</v>
      </c>
      <c r="E114" s="46">
        <v>3473.25</v>
      </c>
      <c r="F114" s="46">
        <f>VLOOKUP(C114,'[1]9月'!$B:$Q,16,0)</f>
        <v>3245.4</v>
      </c>
      <c r="G114" s="48">
        <v>5664.75</v>
      </c>
      <c r="H114" s="46">
        <v>3473.25</v>
      </c>
      <c r="I114" s="48">
        <v>1790</v>
      </c>
      <c r="J114" s="48">
        <v>108</v>
      </c>
      <c r="K114" s="63">
        <f t="shared" si="146"/>
        <v>62.5185</v>
      </c>
      <c r="L114" s="64">
        <f t="shared" si="147"/>
        <v>519.264</v>
      </c>
      <c r="M114" s="48">
        <f t="shared" si="148"/>
        <v>453.18</v>
      </c>
      <c r="N114" s="46">
        <f t="shared" si="149"/>
        <v>24.31275</v>
      </c>
      <c r="O114" s="48">
        <f t="shared" si="150"/>
        <v>89.5</v>
      </c>
      <c r="P114" s="48">
        <f t="shared" si="151"/>
        <v>54</v>
      </c>
      <c r="Q114" s="48">
        <f t="shared" si="152"/>
        <v>1202.77525</v>
      </c>
      <c r="R114" s="46">
        <f t="shared" si="153"/>
        <v>0</v>
      </c>
      <c r="S114" s="46">
        <f t="shared" si="154"/>
        <v>259.63</v>
      </c>
      <c r="T114" s="48">
        <f t="shared" si="155"/>
        <v>113.3</v>
      </c>
      <c r="U114" s="46">
        <f t="shared" si="156"/>
        <v>10.42</v>
      </c>
      <c r="V114" s="46">
        <v>0</v>
      </c>
      <c r="W114" s="48">
        <f t="shared" si="157"/>
        <v>89.5</v>
      </c>
      <c r="X114" s="48">
        <f t="shared" si="158"/>
        <v>54</v>
      </c>
      <c r="Y114" s="46">
        <f t="shared" si="159"/>
        <v>526.85</v>
      </c>
      <c r="Z114" s="46">
        <f t="shared" si="160"/>
        <v>1729.62525</v>
      </c>
      <c r="AA114" s="46"/>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45">
        <f t="shared" si="145"/>
        <v>112</v>
      </c>
      <c r="B115" s="46" t="s">
        <v>348</v>
      </c>
      <c r="C115" s="47" t="s">
        <v>410</v>
      </c>
      <c r="D115" s="46" t="s">
        <v>411</v>
      </c>
      <c r="E115" s="46">
        <v>3473.25</v>
      </c>
      <c r="F115" s="46">
        <f>VLOOKUP(C115,'[1]9月'!$B:$Q,16,0)</f>
        <v>3245.4</v>
      </c>
      <c r="G115" s="48">
        <v>5664.75</v>
      </c>
      <c r="H115" s="46">
        <v>3473.25</v>
      </c>
      <c r="I115" s="48">
        <v>1790</v>
      </c>
      <c r="J115" s="48">
        <v>108</v>
      </c>
      <c r="K115" s="63">
        <f t="shared" si="146"/>
        <v>62.5185</v>
      </c>
      <c r="L115" s="64">
        <f t="shared" si="147"/>
        <v>519.264</v>
      </c>
      <c r="M115" s="48">
        <f t="shared" si="148"/>
        <v>453.18</v>
      </c>
      <c r="N115" s="46">
        <f t="shared" si="149"/>
        <v>24.31275</v>
      </c>
      <c r="O115" s="48">
        <f t="shared" si="150"/>
        <v>89.5</v>
      </c>
      <c r="P115" s="48">
        <f t="shared" si="151"/>
        <v>54</v>
      </c>
      <c r="Q115" s="48">
        <f t="shared" si="152"/>
        <v>1202.77525</v>
      </c>
      <c r="R115" s="46">
        <f t="shared" si="153"/>
        <v>0</v>
      </c>
      <c r="S115" s="46">
        <f t="shared" si="154"/>
        <v>259.63</v>
      </c>
      <c r="T115" s="48">
        <f t="shared" si="155"/>
        <v>113.3</v>
      </c>
      <c r="U115" s="46">
        <f t="shared" si="156"/>
        <v>10.42</v>
      </c>
      <c r="V115" s="46">
        <v>0</v>
      </c>
      <c r="W115" s="48">
        <f t="shared" si="157"/>
        <v>89.5</v>
      </c>
      <c r="X115" s="48">
        <f t="shared" si="158"/>
        <v>54</v>
      </c>
      <c r="Y115" s="46">
        <f t="shared" si="159"/>
        <v>526.85</v>
      </c>
      <c r="Z115" s="46">
        <f t="shared" si="160"/>
        <v>1729.62525</v>
      </c>
      <c r="AA115" s="46"/>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45">
        <f t="shared" si="145"/>
        <v>113</v>
      </c>
      <c r="B116" s="46" t="s">
        <v>348</v>
      </c>
      <c r="C116" s="47" t="s">
        <v>412</v>
      </c>
      <c r="D116" s="46" t="s">
        <v>413</v>
      </c>
      <c r="E116" s="46">
        <v>3473.25</v>
      </c>
      <c r="F116" s="46">
        <f>VLOOKUP(C116,'[1]9月'!$B:$Q,16,0)</f>
        <v>3245.4</v>
      </c>
      <c r="G116" s="48">
        <v>5664.75</v>
      </c>
      <c r="H116" s="46">
        <v>3473.25</v>
      </c>
      <c r="I116" s="48">
        <v>1790</v>
      </c>
      <c r="J116" s="48">
        <v>108</v>
      </c>
      <c r="K116" s="63">
        <f t="shared" si="146"/>
        <v>62.5185</v>
      </c>
      <c r="L116" s="64">
        <f t="shared" si="147"/>
        <v>519.264</v>
      </c>
      <c r="M116" s="48">
        <f t="shared" si="148"/>
        <v>453.18</v>
      </c>
      <c r="N116" s="46">
        <f t="shared" si="149"/>
        <v>24.31275</v>
      </c>
      <c r="O116" s="48">
        <f t="shared" si="150"/>
        <v>89.5</v>
      </c>
      <c r="P116" s="48">
        <f t="shared" si="151"/>
        <v>54</v>
      </c>
      <c r="Q116" s="48">
        <f t="shared" si="152"/>
        <v>1202.77525</v>
      </c>
      <c r="R116" s="46">
        <f t="shared" si="153"/>
        <v>0</v>
      </c>
      <c r="S116" s="46">
        <f t="shared" si="154"/>
        <v>259.63</v>
      </c>
      <c r="T116" s="48">
        <f t="shared" si="155"/>
        <v>113.3</v>
      </c>
      <c r="U116" s="46">
        <f t="shared" si="156"/>
        <v>10.42</v>
      </c>
      <c r="V116" s="46">
        <v>0</v>
      </c>
      <c r="W116" s="48">
        <f t="shared" si="157"/>
        <v>89.5</v>
      </c>
      <c r="X116" s="48">
        <f t="shared" si="158"/>
        <v>54</v>
      </c>
      <c r="Y116" s="46">
        <f t="shared" si="159"/>
        <v>526.85</v>
      </c>
      <c r="Z116" s="46">
        <f t="shared" si="160"/>
        <v>1729.62525</v>
      </c>
      <c r="AA116" s="46"/>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45">
        <f t="shared" si="145"/>
        <v>114</v>
      </c>
      <c r="B117" s="46" t="s">
        <v>348</v>
      </c>
      <c r="C117" s="47" t="s">
        <v>414</v>
      </c>
      <c r="D117" s="46" t="s">
        <v>415</v>
      </c>
      <c r="E117" s="46">
        <v>3473.25</v>
      </c>
      <c r="F117" s="46">
        <f>VLOOKUP(C117,'[1]9月'!$B:$Q,16,0)</f>
        <v>3245.4</v>
      </c>
      <c r="G117" s="48">
        <v>5664.75</v>
      </c>
      <c r="H117" s="46">
        <v>3473.25</v>
      </c>
      <c r="I117" s="48">
        <v>1790</v>
      </c>
      <c r="J117" s="48">
        <v>108</v>
      </c>
      <c r="K117" s="63">
        <f t="shared" si="146"/>
        <v>62.5185</v>
      </c>
      <c r="L117" s="64">
        <f t="shared" si="147"/>
        <v>519.264</v>
      </c>
      <c r="M117" s="48">
        <f t="shared" si="148"/>
        <v>453.18</v>
      </c>
      <c r="N117" s="46">
        <f t="shared" si="149"/>
        <v>24.31275</v>
      </c>
      <c r="O117" s="48">
        <f t="shared" si="150"/>
        <v>89.5</v>
      </c>
      <c r="P117" s="48">
        <f t="shared" si="151"/>
        <v>54</v>
      </c>
      <c r="Q117" s="48">
        <f t="shared" si="152"/>
        <v>1202.77525</v>
      </c>
      <c r="R117" s="46">
        <f t="shared" si="153"/>
        <v>0</v>
      </c>
      <c r="S117" s="46">
        <f t="shared" si="154"/>
        <v>259.63</v>
      </c>
      <c r="T117" s="48">
        <f t="shared" si="155"/>
        <v>113.3</v>
      </c>
      <c r="U117" s="46">
        <f t="shared" si="156"/>
        <v>10.42</v>
      </c>
      <c r="V117" s="46">
        <v>0</v>
      </c>
      <c r="W117" s="48">
        <f t="shared" si="157"/>
        <v>89.5</v>
      </c>
      <c r="X117" s="48">
        <f t="shared" si="158"/>
        <v>54</v>
      </c>
      <c r="Y117" s="46">
        <f t="shared" si="159"/>
        <v>526.85</v>
      </c>
      <c r="Z117" s="46">
        <f t="shared" si="160"/>
        <v>1729.62525</v>
      </c>
      <c r="AA117" s="46"/>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45">
        <f t="shared" si="145"/>
        <v>115</v>
      </c>
      <c r="B118" s="46" t="s">
        <v>348</v>
      </c>
      <c r="C118" s="47" t="s">
        <v>416</v>
      </c>
      <c r="D118" s="46" t="s">
        <v>417</v>
      </c>
      <c r="E118" s="46">
        <v>3473.25</v>
      </c>
      <c r="F118" s="46">
        <f>VLOOKUP(C118,'[1]9月'!$B:$Q,16,0)</f>
        <v>3245.4</v>
      </c>
      <c r="G118" s="48">
        <v>5664.75</v>
      </c>
      <c r="H118" s="46">
        <v>3473.25</v>
      </c>
      <c r="I118" s="48">
        <v>1790</v>
      </c>
      <c r="J118" s="48">
        <v>108</v>
      </c>
      <c r="K118" s="63">
        <f t="shared" si="146"/>
        <v>62.5185</v>
      </c>
      <c r="L118" s="64">
        <f t="shared" si="147"/>
        <v>519.264</v>
      </c>
      <c r="M118" s="48">
        <f t="shared" si="148"/>
        <v>453.18</v>
      </c>
      <c r="N118" s="46">
        <f t="shared" si="149"/>
        <v>24.31275</v>
      </c>
      <c r="O118" s="48">
        <f t="shared" si="150"/>
        <v>89.5</v>
      </c>
      <c r="P118" s="48">
        <f t="shared" si="151"/>
        <v>54</v>
      </c>
      <c r="Q118" s="48">
        <f t="shared" si="152"/>
        <v>1202.77525</v>
      </c>
      <c r="R118" s="46">
        <f t="shared" si="153"/>
        <v>0</v>
      </c>
      <c r="S118" s="46">
        <f t="shared" si="154"/>
        <v>259.63</v>
      </c>
      <c r="T118" s="48">
        <f t="shared" si="155"/>
        <v>113.3</v>
      </c>
      <c r="U118" s="46">
        <f t="shared" si="156"/>
        <v>10.42</v>
      </c>
      <c r="V118" s="46">
        <v>0</v>
      </c>
      <c r="W118" s="48">
        <f t="shared" si="157"/>
        <v>89.5</v>
      </c>
      <c r="X118" s="48">
        <f t="shared" si="158"/>
        <v>54</v>
      </c>
      <c r="Y118" s="46">
        <f t="shared" si="159"/>
        <v>526.85</v>
      </c>
      <c r="Z118" s="46">
        <f t="shared" si="160"/>
        <v>1729.62525</v>
      </c>
      <c r="AA118" s="46"/>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45">
        <f t="shared" si="145"/>
        <v>116</v>
      </c>
      <c r="B119" s="46" t="s">
        <v>348</v>
      </c>
      <c r="C119" s="47" t="s">
        <v>418</v>
      </c>
      <c r="D119" s="46" t="s">
        <v>419</v>
      </c>
      <c r="E119" s="46">
        <v>3473.25</v>
      </c>
      <c r="F119" s="46">
        <f>VLOOKUP(C119,'[1]9月'!$B:$Q,16,0)</f>
        <v>3245.4</v>
      </c>
      <c r="G119" s="48">
        <v>5664.75</v>
      </c>
      <c r="H119" s="46">
        <v>3473.25</v>
      </c>
      <c r="I119" s="48">
        <v>1790</v>
      </c>
      <c r="J119" s="48">
        <v>108</v>
      </c>
      <c r="K119" s="63">
        <f t="shared" si="146"/>
        <v>62.5185</v>
      </c>
      <c r="L119" s="64">
        <f t="shared" si="147"/>
        <v>519.264</v>
      </c>
      <c r="M119" s="48">
        <f t="shared" si="148"/>
        <v>453.18</v>
      </c>
      <c r="N119" s="46">
        <f t="shared" si="149"/>
        <v>24.31275</v>
      </c>
      <c r="O119" s="48">
        <f t="shared" si="150"/>
        <v>89.5</v>
      </c>
      <c r="P119" s="48">
        <f t="shared" si="151"/>
        <v>54</v>
      </c>
      <c r="Q119" s="48">
        <f t="shared" si="152"/>
        <v>1202.77525</v>
      </c>
      <c r="R119" s="46">
        <f t="shared" si="153"/>
        <v>0</v>
      </c>
      <c r="S119" s="46">
        <f t="shared" si="154"/>
        <v>259.63</v>
      </c>
      <c r="T119" s="48">
        <f t="shared" si="155"/>
        <v>113.3</v>
      </c>
      <c r="U119" s="46">
        <f t="shared" si="156"/>
        <v>10.42</v>
      </c>
      <c r="V119" s="46">
        <v>0</v>
      </c>
      <c r="W119" s="48">
        <f t="shared" si="157"/>
        <v>89.5</v>
      </c>
      <c r="X119" s="48">
        <f t="shared" si="158"/>
        <v>54</v>
      </c>
      <c r="Y119" s="46">
        <f t="shared" si="159"/>
        <v>526.85</v>
      </c>
      <c r="Z119" s="46">
        <f t="shared" si="160"/>
        <v>1729.62525</v>
      </c>
      <c r="AA119" s="46"/>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45">
        <f t="shared" si="145"/>
        <v>117</v>
      </c>
      <c r="B120" s="46" t="s">
        <v>348</v>
      </c>
      <c r="C120" s="47" t="s">
        <v>420</v>
      </c>
      <c r="D120" s="46" t="s">
        <v>421</v>
      </c>
      <c r="E120" s="46">
        <v>3473.25</v>
      </c>
      <c r="F120" s="46">
        <f>VLOOKUP(C120,'[1]9月'!$B:$Q,16,0)</f>
        <v>3245.4</v>
      </c>
      <c r="G120" s="48">
        <v>5664.75</v>
      </c>
      <c r="H120" s="46">
        <v>3473.25</v>
      </c>
      <c r="I120" s="48">
        <v>1790</v>
      </c>
      <c r="J120" s="48">
        <v>108</v>
      </c>
      <c r="K120" s="63">
        <f t="shared" si="146"/>
        <v>62.5185</v>
      </c>
      <c r="L120" s="64">
        <f t="shared" si="147"/>
        <v>519.264</v>
      </c>
      <c r="M120" s="48">
        <f t="shared" si="148"/>
        <v>453.18</v>
      </c>
      <c r="N120" s="46">
        <f t="shared" si="149"/>
        <v>24.31275</v>
      </c>
      <c r="O120" s="48">
        <f t="shared" si="150"/>
        <v>89.5</v>
      </c>
      <c r="P120" s="48">
        <f t="shared" si="151"/>
        <v>54</v>
      </c>
      <c r="Q120" s="48">
        <f t="shared" si="152"/>
        <v>1202.77525</v>
      </c>
      <c r="R120" s="46">
        <f t="shared" si="153"/>
        <v>0</v>
      </c>
      <c r="S120" s="46">
        <f t="shared" si="154"/>
        <v>259.63</v>
      </c>
      <c r="T120" s="48">
        <f t="shared" si="155"/>
        <v>113.3</v>
      </c>
      <c r="U120" s="46">
        <f t="shared" si="156"/>
        <v>10.42</v>
      </c>
      <c r="V120" s="46">
        <v>0</v>
      </c>
      <c r="W120" s="48">
        <f t="shared" si="157"/>
        <v>89.5</v>
      </c>
      <c r="X120" s="48">
        <f t="shared" si="158"/>
        <v>54</v>
      </c>
      <c r="Y120" s="46">
        <f t="shared" si="159"/>
        <v>526.85</v>
      </c>
      <c r="Z120" s="46">
        <f t="shared" si="160"/>
        <v>1729.62525</v>
      </c>
      <c r="AA120" s="46"/>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45">
        <f t="shared" si="145"/>
        <v>118</v>
      </c>
      <c r="B121" s="46" t="s">
        <v>348</v>
      </c>
      <c r="C121" s="47" t="s">
        <v>422</v>
      </c>
      <c r="D121" s="46" t="s">
        <v>423</v>
      </c>
      <c r="E121" s="46">
        <v>3473.25</v>
      </c>
      <c r="F121" s="46">
        <f>VLOOKUP(C121,'[1]9月'!$B:$Q,16,0)</f>
        <v>3245.4</v>
      </c>
      <c r="G121" s="48">
        <v>5664.75</v>
      </c>
      <c r="H121" s="46">
        <v>3473.25</v>
      </c>
      <c r="I121" s="48">
        <v>1790</v>
      </c>
      <c r="J121" s="48">
        <v>108</v>
      </c>
      <c r="K121" s="63">
        <f t="shared" si="146"/>
        <v>62.5185</v>
      </c>
      <c r="L121" s="64">
        <f t="shared" si="147"/>
        <v>519.264</v>
      </c>
      <c r="M121" s="48">
        <f t="shared" si="148"/>
        <v>453.18</v>
      </c>
      <c r="N121" s="46">
        <f t="shared" si="149"/>
        <v>24.31275</v>
      </c>
      <c r="O121" s="48">
        <f t="shared" si="150"/>
        <v>89.5</v>
      </c>
      <c r="P121" s="48">
        <f t="shared" si="151"/>
        <v>54</v>
      </c>
      <c r="Q121" s="48">
        <f t="shared" si="152"/>
        <v>1202.77525</v>
      </c>
      <c r="R121" s="46">
        <f t="shared" si="153"/>
        <v>0</v>
      </c>
      <c r="S121" s="46">
        <f t="shared" si="154"/>
        <v>259.63</v>
      </c>
      <c r="T121" s="48">
        <f t="shared" si="155"/>
        <v>113.3</v>
      </c>
      <c r="U121" s="46">
        <f t="shared" si="156"/>
        <v>10.42</v>
      </c>
      <c r="V121" s="46">
        <v>0</v>
      </c>
      <c r="W121" s="48">
        <f t="shared" si="157"/>
        <v>89.5</v>
      </c>
      <c r="X121" s="48">
        <f t="shared" si="158"/>
        <v>54</v>
      </c>
      <c r="Y121" s="46">
        <f t="shared" si="159"/>
        <v>526.85</v>
      </c>
      <c r="Z121" s="46">
        <f t="shared" si="160"/>
        <v>1729.62525</v>
      </c>
      <c r="AA121" s="46"/>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45">
        <f t="shared" si="145"/>
        <v>119</v>
      </c>
      <c r="B122" s="46" t="s">
        <v>348</v>
      </c>
      <c r="C122" s="47" t="s">
        <v>424</v>
      </c>
      <c r="D122" s="345" t="s">
        <v>425</v>
      </c>
      <c r="E122" s="46">
        <v>3473.25</v>
      </c>
      <c r="F122" s="46">
        <f>VLOOKUP(C122,'[1]9月'!$B:$Q,16,0)</f>
        <v>3245.4</v>
      </c>
      <c r="G122" s="48">
        <v>5664.75</v>
      </c>
      <c r="H122" s="46">
        <v>3473.25</v>
      </c>
      <c r="I122" s="48">
        <v>1790</v>
      </c>
      <c r="J122" s="48">
        <v>108</v>
      </c>
      <c r="K122" s="63">
        <f t="shared" si="146"/>
        <v>62.5185</v>
      </c>
      <c r="L122" s="64">
        <f t="shared" si="147"/>
        <v>519.264</v>
      </c>
      <c r="M122" s="48">
        <f t="shared" si="148"/>
        <v>453.18</v>
      </c>
      <c r="N122" s="46">
        <f t="shared" si="149"/>
        <v>24.31275</v>
      </c>
      <c r="O122" s="48">
        <f t="shared" si="150"/>
        <v>89.5</v>
      </c>
      <c r="P122" s="48">
        <f t="shared" si="151"/>
        <v>54</v>
      </c>
      <c r="Q122" s="48">
        <f t="shared" si="152"/>
        <v>1202.77525</v>
      </c>
      <c r="R122" s="46">
        <f t="shared" si="153"/>
        <v>0</v>
      </c>
      <c r="S122" s="46">
        <f t="shared" si="154"/>
        <v>259.63</v>
      </c>
      <c r="T122" s="48">
        <f t="shared" si="155"/>
        <v>113.3</v>
      </c>
      <c r="U122" s="46">
        <f t="shared" si="156"/>
        <v>10.42</v>
      </c>
      <c r="V122" s="46">
        <v>0</v>
      </c>
      <c r="W122" s="48">
        <f t="shared" si="157"/>
        <v>89.5</v>
      </c>
      <c r="X122" s="48">
        <f t="shared" si="158"/>
        <v>54</v>
      </c>
      <c r="Y122" s="46">
        <f t="shared" si="159"/>
        <v>526.85</v>
      </c>
      <c r="Z122" s="46">
        <f t="shared" si="160"/>
        <v>1729.62525</v>
      </c>
      <c r="AA122" s="46"/>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45">
        <f t="shared" si="145"/>
        <v>120</v>
      </c>
      <c r="B123" s="46" t="s">
        <v>348</v>
      </c>
      <c r="C123" s="47" t="s">
        <v>426</v>
      </c>
      <c r="D123" s="46" t="s">
        <v>427</v>
      </c>
      <c r="E123" s="46">
        <v>3473.25</v>
      </c>
      <c r="F123" s="46">
        <f>VLOOKUP(C123,'[1]9月'!$B:$Q,16,0)</f>
        <v>3245.4</v>
      </c>
      <c r="G123" s="48">
        <v>5664.75</v>
      </c>
      <c r="H123" s="46">
        <v>3473.25</v>
      </c>
      <c r="I123" s="48">
        <v>2544</v>
      </c>
      <c r="J123" s="48">
        <v>108</v>
      </c>
      <c r="K123" s="63">
        <f t="shared" si="146"/>
        <v>62.5185</v>
      </c>
      <c r="L123" s="64">
        <f t="shared" si="147"/>
        <v>519.264</v>
      </c>
      <c r="M123" s="48">
        <f t="shared" si="148"/>
        <v>453.18</v>
      </c>
      <c r="N123" s="46">
        <f t="shared" si="149"/>
        <v>24.31275</v>
      </c>
      <c r="O123" s="48">
        <f t="shared" si="150"/>
        <v>127.2</v>
      </c>
      <c r="P123" s="48">
        <f t="shared" si="151"/>
        <v>54</v>
      </c>
      <c r="Q123" s="48">
        <f t="shared" si="152"/>
        <v>1240.47525</v>
      </c>
      <c r="R123" s="46">
        <f t="shared" si="153"/>
        <v>0</v>
      </c>
      <c r="S123" s="46">
        <f t="shared" si="154"/>
        <v>259.63</v>
      </c>
      <c r="T123" s="48">
        <f t="shared" si="155"/>
        <v>113.3</v>
      </c>
      <c r="U123" s="46">
        <f t="shared" si="156"/>
        <v>10.42</v>
      </c>
      <c r="V123" s="46">
        <v>0</v>
      </c>
      <c r="W123" s="48">
        <f t="shared" si="157"/>
        <v>127.2</v>
      </c>
      <c r="X123" s="48">
        <f t="shared" si="158"/>
        <v>54</v>
      </c>
      <c r="Y123" s="46">
        <f t="shared" si="159"/>
        <v>564.55</v>
      </c>
      <c r="Z123" s="46">
        <f t="shared" si="160"/>
        <v>1805.02525</v>
      </c>
      <c r="AA123" s="46"/>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45">
        <f t="shared" si="145"/>
        <v>121</v>
      </c>
      <c r="B124" s="46" t="s">
        <v>348</v>
      </c>
      <c r="C124" s="47" t="s">
        <v>428</v>
      </c>
      <c r="D124" s="46" t="s">
        <v>429</v>
      </c>
      <c r="E124" s="46">
        <v>3473.25</v>
      </c>
      <c r="F124" s="46">
        <f>VLOOKUP(C124,'[1]9月'!$B:$Q,16,0)</f>
        <v>3245.4</v>
      </c>
      <c r="G124" s="48">
        <v>5664.75</v>
      </c>
      <c r="H124" s="46">
        <v>3473.25</v>
      </c>
      <c r="I124" s="48">
        <v>1790</v>
      </c>
      <c r="J124" s="48">
        <v>108</v>
      </c>
      <c r="K124" s="63">
        <f t="shared" si="146"/>
        <v>62.5185</v>
      </c>
      <c r="L124" s="64">
        <f t="shared" si="147"/>
        <v>519.264</v>
      </c>
      <c r="M124" s="48">
        <f t="shared" si="148"/>
        <v>453.18</v>
      </c>
      <c r="N124" s="46">
        <f t="shared" si="149"/>
        <v>24.31275</v>
      </c>
      <c r="O124" s="48">
        <f t="shared" si="150"/>
        <v>89.5</v>
      </c>
      <c r="P124" s="48">
        <f t="shared" si="151"/>
        <v>54</v>
      </c>
      <c r="Q124" s="48">
        <f t="shared" si="152"/>
        <v>1202.77525</v>
      </c>
      <c r="R124" s="46">
        <f t="shared" si="153"/>
        <v>0</v>
      </c>
      <c r="S124" s="46">
        <f t="shared" si="154"/>
        <v>259.63</v>
      </c>
      <c r="T124" s="48">
        <f t="shared" si="155"/>
        <v>113.3</v>
      </c>
      <c r="U124" s="46">
        <f t="shared" si="156"/>
        <v>10.42</v>
      </c>
      <c r="V124" s="46">
        <v>0</v>
      </c>
      <c r="W124" s="48">
        <f t="shared" si="157"/>
        <v>89.5</v>
      </c>
      <c r="X124" s="48">
        <f t="shared" si="158"/>
        <v>54</v>
      </c>
      <c r="Y124" s="46">
        <f t="shared" si="159"/>
        <v>526.85</v>
      </c>
      <c r="Z124" s="46">
        <f t="shared" si="160"/>
        <v>1729.62525</v>
      </c>
      <c r="AA124" s="46"/>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45">
        <f t="shared" si="145"/>
        <v>122</v>
      </c>
      <c r="B125" s="46" t="s">
        <v>348</v>
      </c>
      <c r="C125" s="47" t="s">
        <v>430</v>
      </c>
      <c r="D125" s="46" t="s">
        <v>431</v>
      </c>
      <c r="E125" s="46">
        <v>3473.25</v>
      </c>
      <c r="F125" s="46">
        <f>VLOOKUP(C125,'[1]9月'!$B:$Q,16,0)</f>
        <v>3245.4</v>
      </c>
      <c r="G125" s="48">
        <v>5664.75</v>
      </c>
      <c r="H125" s="46">
        <v>3473.25</v>
      </c>
      <c r="I125" s="48">
        <v>2544</v>
      </c>
      <c r="J125" s="48">
        <v>108</v>
      </c>
      <c r="K125" s="63">
        <f t="shared" si="146"/>
        <v>62.5185</v>
      </c>
      <c r="L125" s="64">
        <f t="shared" si="147"/>
        <v>519.264</v>
      </c>
      <c r="M125" s="48">
        <f t="shared" si="148"/>
        <v>453.18</v>
      </c>
      <c r="N125" s="46">
        <f t="shared" si="149"/>
        <v>24.31275</v>
      </c>
      <c r="O125" s="48">
        <f t="shared" si="150"/>
        <v>127.2</v>
      </c>
      <c r="P125" s="48">
        <f t="shared" si="151"/>
        <v>54</v>
      </c>
      <c r="Q125" s="48">
        <f t="shared" si="152"/>
        <v>1240.47525</v>
      </c>
      <c r="R125" s="46">
        <f t="shared" si="153"/>
        <v>0</v>
      </c>
      <c r="S125" s="46">
        <f t="shared" si="154"/>
        <v>259.63</v>
      </c>
      <c r="T125" s="48">
        <f t="shared" si="155"/>
        <v>113.3</v>
      </c>
      <c r="U125" s="46">
        <f t="shared" si="156"/>
        <v>10.42</v>
      </c>
      <c r="V125" s="46">
        <v>0</v>
      </c>
      <c r="W125" s="48">
        <f t="shared" si="157"/>
        <v>127.2</v>
      </c>
      <c r="X125" s="48">
        <f t="shared" si="158"/>
        <v>54</v>
      </c>
      <c r="Y125" s="46">
        <f t="shared" si="159"/>
        <v>564.55</v>
      </c>
      <c r="Z125" s="46">
        <f t="shared" si="160"/>
        <v>1805.02525</v>
      </c>
      <c r="AA125" s="46"/>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45">
        <f t="shared" si="145"/>
        <v>123</v>
      </c>
      <c r="B126" s="46" t="s">
        <v>348</v>
      </c>
      <c r="C126" s="47" t="s">
        <v>432</v>
      </c>
      <c r="D126" s="46" t="s">
        <v>433</v>
      </c>
      <c r="E126" s="46">
        <v>3473.25</v>
      </c>
      <c r="F126" s="46">
        <f>VLOOKUP(C126,'[1]9月'!$B:$Q,16,0)</f>
        <v>3245.4</v>
      </c>
      <c r="G126" s="48">
        <v>5664.75</v>
      </c>
      <c r="H126" s="46">
        <v>3473.25</v>
      </c>
      <c r="I126" s="48">
        <v>2544</v>
      </c>
      <c r="J126" s="48">
        <v>108</v>
      </c>
      <c r="K126" s="63">
        <f t="shared" si="146"/>
        <v>62.5185</v>
      </c>
      <c r="L126" s="64">
        <f t="shared" si="147"/>
        <v>519.264</v>
      </c>
      <c r="M126" s="48">
        <f t="shared" si="148"/>
        <v>453.18</v>
      </c>
      <c r="N126" s="46">
        <f t="shared" si="149"/>
        <v>24.31275</v>
      </c>
      <c r="O126" s="48">
        <f t="shared" si="150"/>
        <v>127.2</v>
      </c>
      <c r="P126" s="48">
        <f t="shared" si="151"/>
        <v>54</v>
      </c>
      <c r="Q126" s="48">
        <f t="shared" si="152"/>
        <v>1240.47525</v>
      </c>
      <c r="R126" s="46">
        <f t="shared" si="153"/>
        <v>0</v>
      </c>
      <c r="S126" s="46">
        <f t="shared" si="154"/>
        <v>259.63</v>
      </c>
      <c r="T126" s="48">
        <f t="shared" si="155"/>
        <v>113.3</v>
      </c>
      <c r="U126" s="46">
        <f t="shared" si="156"/>
        <v>10.42</v>
      </c>
      <c r="V126" s="46">
        <v>0</v>
      </c>
      <c r="W126" s="48">
        <f t="shared" si="157"/>
        <v>127.2</v>
      </c>
      <c r="X126" s="48">
        <f t="shared" si="158"/>
        <v>54</v>
      </c>
      <c r="Y126" s="46">
        <f t="shared" si="159"/>
        <v>564.55</v>
      </c>
      <c r="Z126" s="46">
        <f t="shared" si="160"/>
        <v>1805.02525</v>
      </c>
      <c r="AA126" s="46"/>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45">
        <f t="shared" si="145"/>
        <v>124</v>
      </c>
      <c r="B127" s="46" t="s">
        <v>348</v>
      </c>
      <c r="C127" s="47" t="s">
        <v>434</v>
      </c>
      <c r="D127" s="46" t="s">
        <v>435</v>
      </c>
      <c r="E127" s="46">
        <v>3473.25</v>
      </c>
      <c r="F127" s="46">
        <f>VLOOKUP(C127,'[1]9月'!$B:$Q,16,0)</f>
        <v>3245.4</v>
      </c>
      <c r="G127" s="48">
        <v>5664.75</v>
      </c>
      <c r="H127" s="46">
        <v>3473.25</v>
      </c>
      <c r="I127" s="48">
        <v>2544</v>
      </c>
      <c r="J127" s="48">
        <v>108</v>
      </c>
      <c r="K127" s="63">
        <f t="shared" si="146"/>
        <v>62.5185</v>
      </c>
      <c r="L127" s="64">
        <f t="shared" si="147"/>
        <v>519.264</v>
      </c>
      <c r="M127" s="48">
        <f t="shared" si="148"/>
        <v>453.18</v>
      </c>
      <c r="N127" s="46">
        <f t="shared" si="149"/>
        <v>24.31275</v>
      </c>
      <c r="O127" s="48">
        <f t="shared" si="150"/>
        <v>127.2</v>
      </c>
      <c r="P127" s="48">
        <f t="shared" si="151"/>
        <v>54</v>
      </c>
      <c r="Q127" s="48">
        <f t="shared" si="152"/>
        <v>1240.47525</v>
      </c>
      <c r="R127" s="46">
        <f t="shared" si="153"/>
        <v>0</v>
      </c>
      <c r="S127" s="46">
        <f t="shared" si="154"/>
        <v>259.63</v>
      </c>
      <c r="T127" s="48">
        <f t="shared" si="155"/>
        <v>113.3</v>
      </c>
      <c r="U127" s="46">
        <f t="shared" si="156"/>
        <v>10.42</v>
      </c>
      <c r="V127" s="46">
        <v>0</v>
      </c>
      <c r="W127" s="48">
        <f t="shared" si="157"/>
        <v>127.2</v>
      </c>
      <c r="X127" s="48">
        <f t="shared" si="158"/>
        <v>54</v>
      </c>
      <c r="Y127" s="46">
        <f t="shared" si="159"/>
        <v>564.55</v>
      </c>
      <c r="Z127" s="46">
        <f t="shared" si="160"/>
        <v>1805.02525</v>
      </c>
      <c r="AA127" s="46"/>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45">
        <f t="shared" si="145"/>
        <v>125</v>
      </c>
      <c r="B128" s="46" t="s">
        <v>348</v>
      </c>
      <c r="C128" s="47" t="s">
        <v>436</v>
      </c>
      <c r="D128" s="46" t="s">
        <v>437</v>
      </c>
      <c r="E128" s="46">
        <v>3473.25</v>
      </c>
      <c r="F128" s="46">
        <f>VLOOKUP(C128,'[1]9月'!$B:$Q,16,0)</f>
        <v>3245.4</v>
      </c>
      <c r="G128" s="48">
        <v>5664.75</v>
      </c>
      <c r="H128" s="46">
        <v>3473.25</v>
      </c>
      <c r="I128" s="48">
        <v>3180</v>
      </c>
      <c r="J128" s="48">
        <v>108</v>
      </c>
      <c r="K128" s="63">
        <f t="shared" si="146"/>
        <v>62.5185</v>
      </c>
      <c r="L128" s="64">
        <f t="shared" si="147"/>
        <v>519.264</v>
      </c>
      <c r="M128" s="48">
        <f t="shared" si="148"/>
        <v>453.18</v>
      </c>
      <c r="N128" s="46">
        <f t="shared" si="149"/>
        <v>24.31275</v>
      </c>
      <c r="O128" s="48">
        <f t="shared" si="150"/>
        <v>159</v>
      </c>
      <c r="P128" s="48">
        <f t="shared" si="151"/>
        <v>54</v>
      </c>
      <c r="Q128" s="48">
        <f t="shared" si="152"/>
        <v>1272.27525</v>
      </c>
      <c r="R128" s="46">
        <f t="shared" si="153"/>
        <v>0</v>
      </c>
      <c r="S128" s="46">
        <f t="shared" si="154"/>
        <v>259.63</v>
      </c>
      <c r="T128" s="48">
        <f t="shared" si="155"/>
        <v>113.3</v>
      </c>
      <c r="U128" s="46">
        <f t="shared" si="156"/>
        <v>10.42</v>
      </c>
      <c r="V128" s="46">
        <v>0</v>
      </c>
      <c r="W128" s="48">
        <f t="shared" si="157"/>
        <v>159</v>
      </c>
      <c r="X128" s="48">
        <f t="shared" si="158"/>
        <v>54</v>
      </c>
      <c r="Y128" s="46">
        <f t="shared" si="159"/>
        <v>596.35</v>
      </c>
      <c r="Z128" s="46">
        <f t="shared" si="160"/>
        <v>1868.62525</v>
      </c>
      <c r="AA128" s="46"/>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45">
        <f t="shared" si="145"/>
        <v>126</v>
      </c>
      <c r="B129" s="46" t="s">
        <v>348</v>
      </c>
      <c r="C129" s="47" t="s">
        <v>438</v>
      </c>
      <c r="D129" s="46" t="s">
        <v>439</v>
      </c>
      <c r="E129" s="46">
        <v>3473.25</v>
      </c>
      <c r="F129" s="46">
        <f>VLOOKUP(C129,'[1]9月'!$B:$Q,16,0)</f>
        <v>3245.4</v>
      </c>
      <c r="G129" s="48">
        <v>5664.75</v>
      </c>
      <c r="H129" s="46">
        <v>3473.25</v>
      </c>
      <c r="I129" s="48">
        <v>1790</v>
      </c>
      <c r="J129" s="48">
        <v>108</v>
      </c>
      <c r="K129" s="63">
        <f t="shared" si="146"/>
        <v>62.5185</v>
      </c>
      <c r="L129" s="64">
        <f t="shared" si="147"/>
        <v>519.264</v>
      </c>
      <c r="M129" s="48">
        <f t="shared" si="148"/>
        <v>453.18</v>
      </c>
      <c r="N129" s="46">
        <f t="shared" si="149"/>
        <v>24.31275</v>
      </c>
      <c r="O129" s="48">
        <f t="shared" si="150"/>
        <v>89.5</v>
      </c>
      <c r="P129" s="48">
        <f t="shared" si="151"/>
        <v>54</v>
      </c>
      <c r="Q129" s="48">
        <f t="shared" si="152"/>
        <v>1202.77525</v>
      </c>
      <c r="R129" s="46">
        <f t="shared" si="153"/>
        <v>0</v>
      </c>
      <c r="S129" s="46">
        <f t="shared" si="154"/>
        <v>259.63</v>
      </c>
      <c r="T129" s="48">
        <f t="shared" si="155"/>
        <v>113.3</v>
      </c>
      <c r="U129" s="46">
        <f t="shared" si="156"/>
        <v>10.42</v>
      </c>
      <c r="V129" s="46">
        <v>0</v>
      </c>
      <c r="W129" s="48">
        <f t="shared" si="157"/>
        <v>89.5</v>
      </c>
      <c r="X129" s="48">
        <f t="shared" si="158"/>
        <v>54</v>
      </c>
      <c r="Y129" s="46">
        <f t="shared" si="159"/>
        <v>526.85</v>
      </c>
      <c r="Z129" s="46">
        <f t="shared" si="160"/>
        <v>1729.62525</v>
      </c>
      <c r="AA129" s="46"/>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45">
        <f t="shared" si="145"/>
        <v>127</v>
      </c>
      <c r="B130" s="46" t="s">
        <v>348</v>
      </c>
      <c r="C130" s="47" t="s">
        <v>440</v>
      </c>
      <c r="D130" s="55" t="s">
        <v>441</v>
      </c>
      <c r="E130" s="46">
        <v>3473.25</v>
      </c>
      <c r="F130" s="46">
        <f>VLOOKUP(C130,'[1]9月'!$B:$Q,16,0)</f>
        <v>3245.4</v>
      </c>
      <c r="G130" s="48">
        <v>5664.75</v>
      </c>
      <c r="H130" s="46">
        <v>3473.25</v>
      </c>
      <c r="I130" s="48">
        <v>0</v>
      </c>
      <c r="J130" s="48">
        <v>108</v>
      </c>
      <c r="K130" s="63">
        <f t="shared" si="146"/>
        <v>62.5185</v>
      </c>
      <c r="L130" s="64">
        <f t="shared" si="147"/>
        <v>519.264</v>
      </c>
      <c r="M130" s="48">
        <f t="shared" si="148"/>
        <v>453.18</v>
      </c>
      <c r="N130" s="46">
        <f t="shared" si="149"/>
        <v>24.31275</v>
      </c>
      <c r="O130" s="48">
        <f t="shared" si="150"/>
        <v>0</v>
      </c>
      <c r="P130" s="48">
        <f t="shared" si="151"/>
        <v>54</v>
      </c>
      <c r="Q130" s="48">
        <f t="shared" si="152"/>
        <v>1113.27525</v>
      </c>
      <c r="R130" s="46">
        <f t="shared" si="153"/>
        <v>0</v>
      </c>
      <c r="S130" s="46">
        <f t="shared" si="154"/>
        <v>259.63</v>
      </c>
      <c r="T130" s="48">
        <f t="shared" si="155"/>
        <v>113.3</v>
      </c>
      <c r="U130" s="46">
        <f t="shared" si="156"/>
        <v>10.42</v>
      </c>
      <c r="V130" s="46">
        <v>0</v>
      </c>
      <c r="W130" s="48">
        <f t="shared" si="157"/>
        <v>0</v>
      </c>
      <c r="X130" s="48">
        <f t="shared" si="158"/>
        <v>54</v>
      </c>
      <c r="Y130" s="46">
        <f t="shared" si="159"/>
        <v>437.35</v>
      </c>
      <c r="Z130" s="46">
        <f t="shared" si="160"/>
        <v>1550.62525</v>
      </c>
      <c r="AA130" s="46"/>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45">
        <f t="shared" si="145"/>
        <v>128</v>
      </c>
      <c r="B131" s="46" t="s">
        <v>348</v>
      </c>
      <c r="C131" s="47" t="s">
        <v>442</v>
      </c>
      <c r="D131" s="347" t="s">
        <v>443</v>
      </c>
      <c r="E131" s="46">
        <v>3473.25</v>
      </c>
      <c r="F131" s="46">
        <f>VLOOKUP(C131,'[1]9月'!$B:$Q,16,0)</f>
        <v>3245.4</v>
      </c>
      <c r="G131" s="48">
        <v>5664.75</v>
      </c>
      <c r="H131" s="46">
        <v>3473.25</v>
      </c>
      <c r="I131" s="48">
        <v>1790</v>
      </c>
      <c r="J131" s="48">
        <v>108</v>
      </c>
      <c r="K131" s="63">
        <f t="shared" si="146"/>
        <v>62.5185</v>
      </c>
      <c r="L131" s="64">
        <f t="shared" si="147"/>
        <v>519.264</v>
      </c>
      <c r="M131" s="48">
        <f t="shared" si="148"/>
        <v>453.18</v>
      </c>
      <c r="N131" s="46">
        <f t="shared" si="149"/>
        <v>24.31275</v>
      </c>
      <c r="O131" s="48">
        <f t="shared" si="150"/>
        <v>89.5</v>
      </c>
      <c r="P131" s="48">
        <f t="shared" si="151"/>
        <v>54</v>
      </c>
      <c r="Q131" s="48">
        <f t="shared" si="152"/>
        <v>1202.77525</v>
      </c>
      <c r="R131" s="46">
        <f t="shared" si="153"/>
        <v>0</v>
      </c>
      <c r="S131" s="46">
        <f t="shared" si="154"/>
        <v>259.63</v>
      </c>
      <c r="T131" s="48">
        <f t="shared" si="155"/>
        <v>113.3</v>
      </c>
      <c r="U131" s="46">
        <f t="shared" si="156"/>
        <v>10.42</v>
      </c>
      <c r="V131" s="46">
        <v>0</v>
      </c>
      <c r="W131" s="48">
        <f t="shared" si="157"/>
        <v>89.5</v>
      </c>
      <c r="X131" s="48">
        <f t="shared" si="158"/>
        <v>54</v>
      </c>
      <c r="Y131" s="46">
        <f t="shared" si="159"/>
        <v>526.85</v>
      </c>
      <c r="Z131" s="46">
        <f t="shared" si="160"/>
        <v>1729.62525</v>
      </c>
      <c r="AA131" s="46"/>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45">
        <f t="shared" ref="A132:A195" si="290">ROW()-3</f>
        <v>129</v>
      </c>
      <c r="B132" s="53" t="s">
        <v>348</v>
      </c>
      <c r="C132" s="54" t="s">
        <v>444</v>
      </c>
      <c r="D132" s="347" t="s">
        <v>445</v>
      </c>
      <c r="E132" s="46">
        <v>3473.25</v>
      </c>
      <c r="F132" s="46">
        <f>VLOOKUP(C132,'[1]9月'!$B:$Q,16,0)</f>
        <v>3245.4</v>
      </c>
      <c r="G132" s="48">
        <v>0</v>
      </c>
      <c r="H132" s="46">
        <v>3473.25</v>
      </c>
      <c r="I132" s="48">
        <v>0</v>
      </c>
      <c r="J132" s="48">
        <v>0</v>
      </c>
      <c r="K132" s="63">
        <f t="shared" ref="K132:K195" si="291">E132*0.018</f>
        <v>62.5185</v>
      </c>
      <c r="L132" s="64">
        <f t="shared" ref="L132:L195" si="292">F132*0.16</f>
        <v>519.264</v>
      </c>
      <c r="M132" s="48">
        <f t="shared" ref="M132:M195" si="293">ROUND(G132*0.08,2)</f>
        <v>0</v>
      </c>
      <c r="N132" s="46">
        <f t="shared" ref="N132:N195" si="294">H132*0.007</f>
        <v>24.31275</v>
      </c>
      <c r="O132" s="48">
        <f t="shared" ref="O132:O195" si="295">I132*5%</f>
        <v>0</v>
      </c>
      <c r="P132" s="48">
        <f t="shared" ref="P132:P195" si="296">J132*50%</f>
        <v>0</v>
      </c>
      <c r="Q132" s="48">
        <f t="shared" ref="Q132:Q195" si="297">SUM(K132:P132)</f>
        <v>606.09525</v>
      </c>
      <c r="R132" s="46">
        <f t="shared" ref="R132:R195" si="298">E132*0</f>
        <v>0</v>
      </c>
      <c r="S132" s="46">
        <f t="shared" ref="S132:S195" si="299">ROUND(F132*0.08,2)</f>
        <v>259.63</v>
      </c>
      <c r="T132" s="48">
        <f t="shared" ref="T132:T195" si="300">ROUND(G132*0.02,2)</f>
        <v>0</v>
      </c>
      <c r="U132" s="46">
        <f t="shared" ref="U132:U195" si="301">ROUND(H132*0.003,2)</f>
        <v>10.42</v>
      </c>
      <c r="V132" s="46">
        <v>0</v>
      </c>
      <c r="W132" s="48">
        <f t="shared" ref="W132:W195" si="302">I132*5%</f>
        <v>0</v>
      </c>
      <c r="X132" s="48">
        <f t="shared" ref="X132:X195" si="303">J132*50%</f>
        <v>0</v>
      </c>
      <c r="Y132" s="46">
        <f t="shared" ref="Y132:Y195" si="304">SUM(R132:X132)</f>
        <v>270.05</v>
      </c>
      <c r="Z132" s="46">
        <f t="shared" ref="Z132:Z195" si="305">Q132+Y132</f>
        <v>876.14525</v>
      </c>
      <c r="AA132" s="46"/>
      <c r="AB132" s="12" t="s">
        <v>86</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5">
        <f t="shared" si="290"/>
        <v>130</v>
      </c>
      <c r="B133" s="46" t="s">
        <v>348</v>
      </c>
      <c r="C133" s="47" t="s">
        <v>446</v>
      </c>
      <c r="D133" s="75" t="s">
        <v>447</v>
      </c>
      <c r="E133" s="46">
        <v>3473.25</v>
      </c>
      <c r="F133" s="46">
        <f>VLOOKUP(C133,'[1]9月'!$B:$Q,16,0)</f>
        <v>3245.4</v>
      </c>
      <c r="G133" s="48">
        <v>5664.75</v>
      </c>
      <c r="H133" s="46">
        <v>3473.25</v>
      </c>
      <c r="I133" s="48">
        <v>1790</v>
      </c>
      <c r="J133" s="48">
        <v>108</v>
      </c>
      <c r="K133" s="63">
        <f t="shared" si="291"/>
        <v>62.5185</v>
      </c>
      <c r="L133" s="64">
        <f t="shared" si="292"/>
        <v>519.264</v>
      </c>
      <c r="M133" s="48">
        <f t="shared" si="293"/>
        <v>453.18</v>
      </c>
      <c r="N133" s="46">
        <f t="shared" si="294"/>
        <v>24.31275</v>
      </c>
      <c r="O133" s="48">
        <f t="shared" si="295"/>
        <v>89.5</v>
      </c>
      <c r="P133" s="48">
        <f t="shared" si="296"/>
        <v>54</v>
      </c>
      <c r="Q133" s="48">
        <f t="shared" si="297"/>
        <v>1202.77525</v>
      </c>
      <c r="R133" s="46">
        <f t="shared" si="298"/>
        <v>0</v>
      </c>
      <c r="S133" s="46">
        <f t="shared" si="299"/>
        <v>259.63</v>
      </c>
      <c r="T133" s="48">
        <f t="shared" si="300"/>
        <v>113.3</v>
      </c>
      <c r="U133" s="46">
        <f t="shared" si="301"/>
        <v>10.42</v>
      </c>
      <c r="V133" s="46">
        <v>0</v>
      </c>
      <c r="W133" s="48">
        <f t="shared" si="302"/>
        <v>89.5</v>
      </c>
      <c r="X133" s="48">
        <f t="shared" si="303"/>
        <v>54</v>
      </c>
      <c r="Y133" s="46">
        <f t="shared" si="304"/>
        <v>526.85</v>
      </c>
      <c r="Z133" s="46">
        <f t="shared" si="305"/>
        <v>1729.62525</v>
      </c>
      <c r="AA133" s="46"/>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45">
        <f t="shared" si="290"/>
        <v>131</v>
      </c>
      <c r="B134" s="46" t="s">
        <v>363</v>
      </c>
      <c r="C134" s="47" t="s">
        <v>448</v>
      </c>
      <c r="D134" s="75" t="s">
        <v>449</v>
      </c>
      <c r="E134" s="46">
        <v>3473.25</v>
      </c>
      <c r="F134" s="46">
        <f>VLOOKUP(C134,'[1]9月'!$B:$Q,16,0)</f>
        <v>3245.4</v>
      </c>
      <c r="G134" s="48">
        <v>5664.75</v>
      </c>
      <c r="H134" s="46">
        <v>3473.25</v>
      </c>
      <c r="I134" s="48">
        <v>2544</v>
      </c>
      <c r="J134" s="48">
        <v>108</v>
      </c>
      <c r="K134" s="63">
        <f t="shared" si="291"/>
        <v>62.5185</v>
      </c>
      <c r="L134" s="64">
        <f t="shared" si="292"/>
        <v>519.264</v>
      </c>
      <c r="M134" s="48">
        <f t="shared" si="293"/>
        <v>453.18</v>
      </c>
      <c r="N134" s="46">
        <f t="shared" si="294"/>
        <v>24.31275</v>
      </c>
      <c r="O134" s="48">
        <f t="shared" si="295"/>
        <v>127.2</v>
      </c>
      <c r="P134" s="48">
        <f t="shared" si="296"/>
        <v>54</v>
      </c>
      <c r="Q134" s="48">
        <f t="shared" si="297"/>
        <v>1240.47525</v>
      </c>
      <c r="R134" s="46">
        <f t="shared" si="298"/>
        <v>0</v>
      </c>
      <c r="S134" s="46">
        <f t="shared" si="299"/>
        <v>259.63</v>
      </c>
      <c r="T134" s="48">
        <f t="shared" si="300"/>
        <v>113.3</v>
      </c>
      <c r="U134" s="46">
        <f t="shared" si="301"/>
        <v>10.42</v>
      </c>
      <c r="V134" s="46">
        <v>0</v>
      </c>
      <c r="W134" s="48">
        <f t="shared" si="302"/>
        <v>127.2</v>
      </c>
      <c r="X134" s="48">
        <f t="shared" si="303"/>
        <v>54</v>
      </c>
      <c r="Y134" s="46">
        <f t="shared" si="304"/>
        <v>564.55</v>
      </c>
      <c r="Z134" s="46">
        <f t="shared" si="305"/>
        <v>1805.02525</v>
      </c>
      <c r="AA134" s="46"/>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45">
        <f t="shared" si="290"/>
        <v>132</v>
      </c>
      <c r="B135" s="46" t="s">
        <v>348</v>
      </c>
      <c r="C135" s="47" t="s">
        <v>450</v>
      </c>
      <c r="D135" s="75" t="s">
        <v>451</v>
      </c>
      <c r="E135" s="46">
        <v>3473.25</v>
      </c>
      <c r="F135" s="46">
        <f>VLOOKUP(C135,'[1]9月'!$B:$Q,16,0)</f>
        <v>3245.4</v>
      </c>
      <c r="G135" s="48">
        <v>5664.75</v>
      </c>
      <c r="H135" s="46">
        <v>3473.25</v>
      </c>
      <c r="I135" s="48">
        <v>2544</v>
      </c>
      <c r="J135" s="48">
        <v>108</v>
      </c>
      <c r="K135" s="63">
        <f t="shared" si="291"/>
        <v>62.5185</v>
      </c>
      <c r="L135" s="64">
        <f t="shared" si="292"/>
        <v>519.264</v>
      </c>
      <c r="M135" s="48">
        <f t="shared" si="293"/>
        <v>453.18</v>
      </c>
      <c r="N135" s="46">
        <f t="shared" si="294"/>
        <v>24.31275</v>
      </c>
      <c r="O135" s="48">
        <f t="shared" si="295"/>
        <v>127.2</v>
      </c>
      <c r="P135" s="48">
        <f t="shared" si="296"/>
        <v>54</v>
      </c>
      <c r="Q135" s="48">
        <f t="shared" si="297"/>
        <v>1240.47525</v>
      </c>
      <c r="R135" s="46">
        <f t="shared" si="298"/>
        <v>0</v>
      </c>
      <c r="S135" s="46">
        <f t="shared" si="299"/>
        <v>259.63</v>
      </c>
      <c r="T135" s="48">
        <f t="shared" si="300"/>
        <v>113.3</v>
      </c>
      <c r="U135" s="46">
        <f t="shared" si="301"/>
        <v>10.42</v>
      </c>
      <c r="V135" s="46">
        <v>0</v>
      </c>
      <c r="W135" s="48">
        <f t="shared" si="302"/>
        <v>127.2</v>
      </c>
      <c r="X135" s="48">
        <f t="shared" si="303"/>
        <v>54</v>
      </c>
      <c r="Y135" s="46">
        <f t="shared" si="304"/>
        <v>564.55</v>
      </c>
      <c r="Z135" s="46">
        <f t="shared" si="305"/>
        <v>1805.02525</v>
      </c>
      <c r="AA135" s="46"/>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45">
        <f t="shared" si="290"/>
        <v>133</v>
      </c>
      <c r="B136" s="46" t="s">
        <v>173</v>
      </c>
      <c r="C136" s="51" t="s">
        <v>452</v>
      </c>
      <c r="D136" s="52" t="s">
        <v>453</v>
      </c>
      <c r="E136" s="46">
        <v>3473.25</v>
      </c>
      <c r="F136" s="46">
        <f>VLOOKUP(C136,'[1]9月'!$B:$Q,16,0)</f>
        <v>3245.4</v>
      </c>
      <c r="G136" s="48">
        <v>5664.75</v>
      </c>
      <c r="H136" s="46">
        <v>3473.25</v>
      </c>
      <c r="I136" s="48">
        <v>1790</v>
      </c>
      <c r="J136" s="48">
        <v>108</v>
      </c>
      <c r="K136" s="63">
        <f t="shared" si="291"/>
        <v>62.5185</v>
      </c>
      <c r="L136" s="64">
        <f t="shared" si="292"/>
        <v>519.264</v>
      </c>
      <c r="M136" s="48">
        <f t="shared" si="293"/>
        <v>453.18</v>
      </c>
      <c r="N136" s="46">
        <f t="shared" si="294"/>
        <v>24.31275</v>
      </c>
      <c r="O136" s="48">
        <f t="shared" si="295"/>
        <v>89.5</v>
      </c>
      <c r="P136" s="48">
        <f t="shared" si="296"/>
        <v>54</v>
      </c>
      <c r="Q136" s="48">
        <f t="shared" si="297"/>
        <v>1202.77525</v>
      </c>
      <c r="R136" s="46">
        <f t="shared" si="298"/>
        <v>0</v>
      </c>
      <c r="S136" s="46">
        <f t="shared" si="299"/>
        <v>259.63</v>
      </c>
      <c r="T136" s="48">
        <f t="shared" si="300"/>
        <v>113.3</v>
      </c>
      <c r="U136" s="46">
        <f t="shared" si="301"/>
        <v>10.42</v>
      </c>
      <c r="V136" s="46">
        <v>0</v>
      </c>
      <c r="W136" s="48">
        <f t="shared" si="302"/>
        <v>89.5</v>
      </c>
      <c r="X136" s="48">
        <f t="shared" si="303"/>
        <v>54</v>
      </c>
      <c r="Y136" s="46">
        <f t="shared" si="304"/>
        <v>526.85</v>
      </c>
      <c r="Z136" s="46">
        <f t="shared" si="305"/>
        <v>1729.62525</v>
      </c>
      <c r="AA136" s="46"/>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45">
        <f t="shared" si="290"/>
        <v>134</v>
      </c>
      <c r="B137" s="46" t="s">
        <v>348</v>
      </c>
      <c r="C137" s="51" t="s">
        <v>454</v>
      </c>
      <c r="D137" s="52" t="s">
        <v>455</v>
      </c>
      <c r="E137" s="46">
        <v>3473.25</v>
      </c>
      <c r="F137" s="46">
        <f>VLOOKUP(C137,'[1]9月'!$B:$Q,16,0)</f>
        <v>3245.4</v>
      </c>
      <c r="G137" s="48">
        <v>5664.75</v>
      </c>
      <c r="H137" s="46">
        <v>3473.25</v>
      </c>
      <c r="I137" s="48">
        <v>1790</v>
      </c>
      <c r="J137" s="48">
        <v>108</v>
      </c>
      <c r="K137" s="63">
        <f t="shared" si="291"/>
        <v>62.5185</v>
      </c>
      <c r="L137" s="64">
        <f t="shared" si="292"/>
        <v>519.264</v>
      </c>
      <c r="M137" s="48">
        <f t="shared" si="293"/>
        <v>453.18</v>
      </c>
      <c r="N137" s="46">
        <f t="shared" si="294"/>
        <v>24.31275</v>
      </c>
      <c r="O137" s="48">
        <f t="shared" si="295"/>
        <v>89.5</v>
      </c>
      <c r="P137" s="48">
        <f t="shared" si="296"/>
        <v>54</v>
      </c>
      <c r="Q137" s="48">
        <f t="shared" si="297"/>
        <v>1202.77525</v>
      </c>
      <c r="R137" s="46">
        <f t="shared" si="298"/>
        <v>0</v>
      </c>
      <c r="S137" s="46">
        <f t="shared" si="299"/>
        <v>259.63</v>
      </c>
      <c r="T137" s="48">
        <f t="shared" si="300"/>
        <v>113.3</v>
      </c>
      <c r="U137" s="46">
        <f t="shared" si="301"/>
        <v>10.42</v>
      </c>
      <c r="V137" s="46">
        <v>0</v>
      </c>
      <c r="W137" s="48">
        <f t="shared" si="302"/>
        <v>89.5</v>
      </c>
      <c r="X137" s="48">
        <f t="shared" si="303"/>
        <v>54</v>
      </c>
      <c r="Y137" s="46">
        <f t="shared" si="304"/>
        <v>526.85</v>
      </c>
      <c r="Z137" s="46">
        <f t="shared" si="305"/>
        <v>1729.62525</v>
      </c>
      <c r="AA137" s="46"/>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45">
        <f t="shared" si="290"/>
        <v>135</v>
      </c>
      <c r="B138" s="46" t="s">
        <v>363</v>
      </c>
      <c r="C138" s="51" t="s">
        <v>456</v>
      </c>
      <c r="D138" s="52" t="s">
        <v>457</v>
      </c>
      <c r="E138" s="46">
        <v>3473.25</v>
      </c>
      <c r="F138" s="46">
        <f>VLOOKUP(C138,'[1]9月'!$B:$Q,16,0)</f>
        <v>3245.4</v>
      </c>
      <c r="G138" s="48">
        <v>5664.75</v>
      </c>
      <c r="H138" s="46">
        <v>3473.25</v>
      </c>
      <c r="I138" s="48">
        <v>1790</v>
      </c>
      <c r="J138" s="48">
        <v>108</v>
      </c>
      <c r="K138" s="63">
        <f t="shared" si="291"/>
        <v>62.5185</v>
      </c>
      <c r="L138" s="64">
        <f t="shared" si="292"/>
        <v>519.264</v>
      </c>
      <c r="M138" s="48">
        <f t="shared" si="293"/>
        <v>453.18</v>
      </c>
      <c r="N138" s="46">
        <f t="shared" si="294"/>
        <v>24.31275</v>
      </c>
      <c r="O138" s="48">
        <f t="shared" si="295"/>
        <v>89.5</v>
      </c>
      <c r="P138" s="48">
        <f t="shared" si="296"/>
        <v>54</v>
      </c>
      <c r="Q138" s="48">
        <f t="shared" si="297"/>
        <v>1202.77525</v>
      </c>
      <c r="R138" s="46">
        <f t="shared" si="298"/>
        <v>0</v>
      </c>
      <c r="S138" s="46">
        <f t="shared" si="299"/>
        <v>259.63</v>
      </c>
      <c r="T138" s="48">
        <f t="shared" si="300"/>
        <v>113.3</v>
      </c>
      <c r="U138" s="46">
        <f t="shared" si="301"/>
        <v>10.42</v>
      </c>
      <c r="V138" s="46">
        <v>0</v>
      </c>
      <c r="W138" s="48">
        <f t="shared" si="302"/>
        <v>89.5</v>
      </c>
      <c r="X138" s="48">
        <f t="shared" si="303"/>
        <v>54</v>
      </c>
      <c r="Y138" s="46">
        <f t="shared" si="304"/>
        <v>526.85</v>
      </c>
      <c r="Z138" s="46">
        <f t="shared" si="305"/>
        <v>1729.62525</v>
      </c>
      <c r="AA138" s="46"/>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45">
        <f t="shared" si="290"/>
        <v>136</v>
      </c>
      <c r="B139" s="46" t="s">
        <v>348</v>
      </c>
      <c r="C139" s="51" t="s">
        <v>458</v>
      </c>
      <c r="D139" s="52" t="s">
        <v>459</v>
      </c>
      <c r="E139" s="46">
        <v>3473.25</v>
      </c>
      <c r="F139" s="46">
        <f>VLOOKUP(C139,'[1]9月'!$B:$Q,16,0)</f>
        <v>3245.4</v>
      </c>
      <c r="G139" s="48">
        <v>5664.75</v>
      </c>
      <c r="H139" s="46">
        <v>3473.25</v>
      </c>
      <c r="I139" s="48">
        <v>1790</v>
      </c>
      <c r="J139" s="48">
        <v>108</v>
      </c>
      <c r="K139" s="63">
        <f t="shared" si="291"/>
        <v>62.5185</v>
      </c>
      <c r="L139" s="64">
        <f t="shared" si="292"/>
        <v>519.264</v>
      </c>
      <c r="M139" s="48">
        <f t="shared" si="293"/>
        <v>453.18</v>
      </c>
      <c r="N139" s="46">
        <f t="shared" si="294"/>
        <v>24.31275</v>
      </c>
      <c r="O139" s="48">
        <f t="shared" si="295"/>
        <v>89.5</v>
      </c>
      <c r="P139" s="48">
        <f t="shared" si="296"/>
        <v>54</v>
      </c>
      <c r="Q139" s="48">
        <f t="shared" si="297"/>
        <v>1202.77525</v>
      </c>
      <c r="R139" s="46">
        <f t="shared" si="298"/>
        <v>0</v>
      </c>
      <c r="S139" s="46">
        <f t="shared" si="299"/>
        <v>259.63</v>
      </c>
      <c r="T139" s="48">
        <f t="shared" si="300"/>
        <v>113.3</v>
      </c>
      <c r="U139" s="46">
        <f t="shared" si="301"/>
        <v>10.42</v>
      </c>
      <c r="V139" s="46">
        <v>0</v>
      </c>
      <c r="W139" s="48">
        <f t="shared" si="302"/>
        <v>89.5</v>
      </c>
      <c r="X139" s="48">
        <f t="shared" si="303"/>
        <v>54</v>
      </c>
      <c r="Y139" s="46">
        <f t="shared" si="304"/>
        <v>526.85</v>
      </c>
      <c r="Z139" s="46">
        <f t="shared" si="305"/>
        <v>1729.62525</v>
      </c>
      <c r="AA139" s="46"/>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45">
        <f t="shared" si="290"/>
        <v>137</v>
      </c>
      <c r="B140" s="46" t="s">
        <v>363</v>
      </c>
      <c r="C140" s="47" t="s">
        <v>460</v>
      </c>
      <c r="D140" s="46" t="s">
        <v>461</v>
      </c>
      <c r="E140" s="46">
        <v>3473.25</v>
      </c>
      <c r="F140" s="46">
        <f>VLOOKUP(C140,'[1]9月'!$B:$Q,16,0)</f>
        <v>3245.4</v>
      </c>
      <c r="G140" s="48">
        <v>5664.75</v>
      </c>
      <c r="H140" s="46">
        <v>3473.25</v>
      </c>
      <c r="I140" s="48">
        <v>1790</v>
      </c>
      <c r="J140" s="48">
        <v>108</v>
      </c>
      <c r="K140" s="63">
        <f t="shared" si="291"/>
        <v>62.5185</v>
      </c>
      <c r="L140" s="64">
        <f t="shared" si="292"/>
        <v>519.264</v>
      </c>
      <c r="M140" s="48">
        <f t="shared" si="293"/>
        <v>453.18</v>
      </c>
      <c r="N140" s="46">
        <f t="shared" si="294"/>
        <v>24.31275</v>
      </c>
      <c r="O140" s="48">
        <f t="shared" si="295"/>
        <v>89.5</v>
      </c>
      <c r="P140" s="48">
        <f t="shared" si="296"/>
        <v>54</v>
      </c>
      <c r="Q140" s="48">
        <f t="shared" si="297"/>
        <v>1202.77525</v>
      </c>
      <c r="R140" s="46">
        <f t="shared" si="298"/>
        <v>0</v>
      </c>
      <c r="S140" s="46">
        <f t="shared" si="299"/>
        <v>259.63</v>
      </c>
      <c r="T140" s="48">
        <f t="shared" si="300"/>
        <v>113.3</v>
      </c>
      <c r="U140" s="46">
        <f t="shared" si="301"/>
        <v>10.42</v>
      </c>
      <c r="V140" s="46">
        <v>0</v>
      </c>
      <c r="W140" s="48">
        <f t="shared" si="302"/>
        <v>89.5</v>
      </c>
      <c r="X140" s="48">
        <f t="shared" si="303"/>
        <v>54</v>
      </c>
      <c r="Y140" s="46">
        <f t="shared" si="304"/>
        <v>526.85</v>
      </c>
      <c r="Z140" s="46">
        <f t="shared" si="305"/>
        <v>1729.62525</v>
      </c>
      <c r="AA140" s="46"/>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45">
        <f t="shared" si="290"/>
        <v>138</v>
      </c>
      <c r="B141" s="46" t="s">
        <v>337</v>
      </c>
      <c r="C141" s="47" t="s">
        <v>462</v>
      </c>
      <c r="D141" s="46" t="s">
        <v>463</v>
      </c>
      <c r="E141" s="46">
        <v>3473.25</v>
      </c>
      <c r="F141" s="46">
        <f>VLOOKUP(C141,'[1]9月'!$B:$Q,16,0)</f>
        <v>3245.4</v>
      </c>
      <c r="G141" s="48">
        <v>5664.75</v>
      </c>
      <c r="H141" s="46">
        <v>3473.25</v>
      </c>
      <c r="I141" s="48">
        <v>1790</v>
      </c>
      <c r="J141" s="48">
        <v>108</v>
      </c>
      <c r="K141" s="63">
        <f t="shared" si="291"/>
        <v>62.5185</v>
      </c>
      <c r="L141" s="64">
        <f t="shared" si="292"/>
        <v>519.264</v>
      </c>
      <c r="M141" s="48">
        <f t="shared" si="293"/>
        <v>453.18</v>
      </c>
      <c r="N141" s="46">
        <f t="shared" si="294"/>
        <v>24.31275</v>
      </c>
      <c r="O141" s="48">
        <f t="shared" si="295"/>
        <v>89.5</v>
      </c>
      <c r="P141" s="48">
        <f t="shared" si="296"/>
        <v>54</v>
      </c>
      <c r="Q141" s="48">
        <f t="shared" si="297"/>
        <v>1202.77525</v>
      </c>
      <c r="R141" s="46">
        <f t="shared" si="298"/>
        <v>0</v>
      </c>
      <c r="S141" s="46">
        <f t="shared" si="299"/>
        <v>259.63</v>
      </c>
      <c r="T141" s="48">
        <f t="shared" si="300"/>
        <v>113.3</v>
      </c>
      <c r="U141" s="46">
        <f t="shared" si="301"/>
        <v>10.42</v>
      </c>
      <c r="V141" s="46">
        <v>0</v>
      </c>
      <c r="W141" s="48">
        <f t="shared" si="302"/>
        <v>89.5</v>
      </c>
      <c r="X141" s="48">
        <f t="shared" si="303"/>
        <v>54</v>
      </c>
      <c r="Y141" s="46">
        <f t="shared" si="304"/>
        <v>526.85</v>
      </c>
      <c r="Z141" s="46">
        <f t="shared" si="305"/>
        <v>1729.62525</v>
      </c>
      <c r="AA141" s="46"/>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45">
        <f t="shared" si="290"/>
        <v>139</v>
      </c>
      <c r="B142" s="46" t="s">
        <v>337</v>
      </c>
      <c r="C142" s="47" t="s">
        <v>464</v>
      </c>
      <c r="D142" s="46" t="s">
        <v>465</v>
      </c>
      <c r="E142" s="46">
        <v>3473.25</v>
      </c>
      <c r="F142" s="46">
        <f>VLOOKUP(C142,'[1]9月'!$B:$Q,16,0)</f>
        <v>3245.4</v>
      </c>
      <c r="G142" s="48">
        <v>5664.75</v>
      </c>
      <c r="H142" s="46">
        <v>3473.25</v>
      </c>
      <c r="I142" s="48">
        <v>1790</v>
      </c>
      <c r="J142" s="48">
        <v>108</v>
      </c>
      <c r="K142" s="63">
        <f t="shared" si="291"/>
        <v>62.5185</v>
      </c>
      <c r="L142" s="64">
        <f t="shared" si="292"/>
        <v>519.264</v>
      </c>
      <c r="M142" s="48">
        <f t="shared" si="293"/>
        <v>453.18</v>
      </c>
      <c r="N142" s="46">
        <f t="shared" si="294"/>
        <v>24.31275</v>
      </c>
      <c r="O142" s="48">
        <f t="shared" si="295"/>
        <v>89.5</v>
      </c>
      <c r="P142" s="48">
        <f t="shared" si="296"/>
        <v>54</v>
      </c>
      <c r="Q142" s="48">
        <f t="shared" si="297"/>
        <v>1202.77525</v>
      </c>
      <c r="R142" s="46">
        <f t="shared" si="298"/>
        <v>0</v>
      </c>
      <c r="S142" s="46">
        <f t="shared" si="299"/>
        <v>259.63</v>
      </c>
      <c r="T142" s="48">
        <f t="shared" si="300"/>
        <v>113.3</v>
      </c>
      <c r="U142" s="46">
        <f t="shared" si="301"/>
        <v>10.42</v>
      </c>
      <c r="V142" s="46">
        <v>0</v>
      </c>
      <c r="W142" s="48">
        <f t="shared" si="302"/>
        <v>89.5</v>
      </c>
      <c r="X142" s="48">
        <f t="shared" si="303"/>
        <v>54</v>
      </c>
      <c r="Y142" s="46">
        <f t="shared" si="304"/>
        <v>526.85</v>
      </c>
      <c r="Z142" s="46">
        <f t="shared" si="305"/>
        <v>1729.62525</v>
      </c>
      <c r="AA142" s="46"/>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45">
        <f t="shared" si="290"/>
        <v>140</v>
      </c>
      <c r="B143" s="46" t="s">
        <v>337</v>
      </c>
      <c r="C143" s="47" t="s">
        <v>466</v>
      </c>
      <c r="D143" s="46" t="s">
        <v>467</v>
      </c>
      <c r="E143" s="46">
        <v>3473.25</v>
      </c>
      <c r="F143" s="46">
        <f>VLOOKUP(C143,'[1]9月'!$B:$Q,16,0)</f>
        <v>3245.4</v>
      </c>
      <c r="G143" s="48">
        <v>5664.75</v>
      </c>
      <c r="H143" s="46">
        <v>3473.25</v>
      </c>
      <c r="I143" s="48">
        <v>1790</v>
      </c>
      <c r="J143" s="48">
        <v>108</v>
      </c>
      <c r="K143" s="63">
        <f t="shared" si="291"/>
        <v>62.5185</v>
      </c>
      <c r="L143" s="64">
        <f t="shared" si="292"/>
        <v>519.264</v>
      </c>
      <c r="M143" s="48">
        <f t="shared" si="293"/>
        <v>453.18</v>
      </c>
      <c r="N143" s="46">
        <f t="shared" si="294"/>
        <v>24.31275</v>
      </c>
      <c r="O143" s="48">
        <f t="shared" si="295"/>
        <v>89.5</v>
      </c>
      <c r="P143" s="48">
        <f t="shared" si="296"/>
        <v>54</v>
      </c>
      <c r="Q143" s="48">
        <f t="shared" si="297"/>
        <v>1202.77525</v>
      </c>
      <c r="R143" s="46">
        <f t="shared" si="298"/>
        <v>0</v>
      </c>
      <c r="S143" s="46">
        <f t="shared" si="299"/>
        <v>259.63</v>
      </c>
      <c r="T143" s="48">
        <f t="shared" si="300"/>
        <v>113.3</v>
      </c>
      <c r="U143" s="46">
        <f t="shared" si="301"/>
        <v>10.42</v>
      </c>
      <c r="V143" s="46">
        <v>0</v>
      </c>
      <c r="W143" s="48">
        <f t="shared" si="302"/>
        <v>89.5</v>
      </c>
      <c r="X143" s="48">
        <f t="shared" si="303"/>
        <v>54</v>
      </c>
      <c r="Y143" s="46">
        <f t="shared" si="304"/>
        <v>526.85</v>
      </c>
      <c r="Z143" s="46">
        <f t="shared" si="305"/>
        <v>1729.62525</v>
      </c>
      <c r="AA143" s="46"/>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45">
        <f t="shared" si="290"/>
        <v>141</v>
      </c>
      <c r="B144" s="46" t="s">
        <v>337</v>
      </c>
      <c r="C144" s="47" t="s">
        <v>468</v>
      </c>
      <c r="D144" s="46" t="s">
        <v>469</v>
      </c>
      <c r="E144" s="46">
        <v>3473.25</v>
      </c>
      <c r="F144" s="46">
        <f>VLOOKUP(C144,'[1]9月'!$B:$Q,16,0)</f>
        <v>3245.4</v>
      </c>
      <c r="G144" s="48">
        <v>5664.75</v>
      </c>
      <c r="H144" s="46">
        <v>3473.25</v>
      </c>
      <c r="I144" s="48">
        <v>1790</v>
      </c>
      <c r="J144" s="48">
        <v>108</v>
      </c>
      <c r="K144" s="63">
        <f t="shared" si="291"/>
        <v>62.5185</v>
      </c>
      <c r="L144" s="64">
        <f t="shared" si="292"/>
        <v>519.264</v>
      </c>
      <c r="M144" s="48">
        <f t="shared" si="293"/>
        <v>453.18</v>
      </c>
      <c r="N144" s="46">
        <f t="shared" si="294"/>
        <v>24.31275</v>
      </c>
      <c r="O144" s="48">
        <f t="shared" si="295"/>
        <v>89.5</v>
      </c>
      <c r="P144" s="48">
        <f t="shared" si="296"/>
        <v>54</v>
      </c>
      <c r="Q144" s="48">
        <f t="shared" si="297"/>
        <v>1202.77525</v>
      </c>
      <c r="R144" s="46">
        <f t="shared" si="298"/>
        <v>0</v>
      </c>
      <c r="S144" s="46">
        <f t="shared" si="299"/>
        <v>259.63</v>
      </c>
      <c r="T144" s="48">
        <f t="shared" si="300"/>
        <v>113.3</v>
      </c>
      <c r="U144" s="46">
        <f t="shared" si="301"/>
        <v>10.42</v>
      </c>
      <c r="V144" s="46">
        <v>0</v>
      </c>
      <c r="W144" s="48">
        <f t="shared" si="302"/>
        <v>89.5</v>
      </c>
      <c r="X144" s="48">
        <f t="shared" si="303"/>
        <v>54</v>
      </c>
      <c r="Y144" s="46">
        <f t="shared" si="304"/>
        <v>526.85</v>
      </c>
      <c r="Z144" s="46">
        <f t="shared" si="305"/>
        <v>1729.62525</v>
      </c>
      <c r="AA144" s="46"/>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45">
        <f t="shared" si="290"/>
        <v>142</v>
      </c>
      <c r="B145" s="46" t="s">
        <v>337</v>
      </c>
      <c r="C145" s="47" t="s">
        <v>470</v>
      </c>
      <c r="D145" s="46" t="s">
        <v>471</v>
      </c>
      <c r="E145" s="46">
        <v>3473.25</v>
      </c>
      <c r="F145" s="46">
        <f>VLOOKUP(C145,'[1]9月'!$B:$Q,16,0)</f>
        <v>3245.4</v>
      </c>
      <c r="G145" s="48">
        <v>5664.75</v>
      </c>
      <c r="H145" s="46">
        <v>3473.25</v>
      </c>
      <c r="I145" s="48">
        <v>1790</v>
      </c>
      <c r="J145" s="48">
        <v>108</v>
      </c>
      <c r="K145" s="63">
        <f t="shared" si="291"/>
        <v>62.5185</v>
      </c>
      <c r="L145" s="64">
        <f t="shared" si="292"/>
        <v>519.264</v>
      </c>
      <c r="M145" s="48">
        <f t="shared" si="293"/>
        <v>453.18</v>
      </c>
      <c r="N145" s="46">
        <f t="shared" si="294"/>
        <v>24.31275</v>
      </c>
      <c r="O145" s="48">
        <f t="shared" si="295"/>
        <v>89.5</v>
      </c>
      <c r="P145" s="48">
        <f t="shared" si="296"/>
        <v>54</v>
      </c>
      <c r="Q145" s="48">
        <f t="shared" si="297"/>
        <v>1202.77525</v>
      </c>
      <c r="R145" s="46">
        <f t="shared" si="298"/>
        <v>0</v>
      </c>
      <c r="S145" s="46">
        <f t="shared" si="299"/>
        <v>259.63</v>
      </c>
      <c r="T145" s="48">
        <f t="shared" si="300"/>
        <v>113.3</v>
      </c>
      <c r="U145" s="46">
        <f t="shared" si="301"/>
        <v>10.42</v>
      </c>
      <c r="V145" s="46">
        <v>0</v>
      </c>
      <c r="W145" s="48">
        <f t="shared" si="302"/>
        <v>89.5</v>
      </c>
      <c r="X145" s="48">
        <f t="shared" si="303"/>
        <v>54</v>
      </c>
      <c r="Y145" s="46">
        <f t="shared" si="304"/>
        <v>526.85</v>
      </c>
      <c r="Z145" s="46">
        <f t="shared" si="305"/>
        <v>1729.62525</v>
      </c>
      <c r="AA145" s="46"/>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45">
        <f t="shared" si="290"/>
        <v>143</v>
      </c>
      <c r="B146" s="46" t="s">
        <v>337</v>
      </c>
      <c r="C146" s="47" t="s">
        <v>472</v>
      </c>
      <c r="D146" s="46" t="s">
        <v>473</v>
      </c>
      <c r="E146" s="46">
        <v>3473.25</v>
      </c>
      <c r="F146" s="46">
        <f>VLOOKUP(C146,'[1]9月'!$B:$Q,16,0)</f>
        <v>3245.4</v>
      </c>
      <c r="G146" s="48">
        <v>5664.75</v>
      </c>
      <c r="H146" s="46">
        <v>3473.25</v>
      </c>
      <c r="I146" s="48">
        <v>1790</v>
      </c>
      <c r="J146" s="48">
        <v>108</v>
      </c>
      <c r="K146" s="63">
        <f t="shared" si="291"/>
        <v>62.5185</v>
      </c>
      <c r="L146" s="64">
        <f t="shared" si="292"/>
        <v>519.264</v>
      </c>
      <c r="M146" s="48">
        <f t="shared" si="293"/>
        <v>453.18</v>
      </c>
      <c r="N146" s="46">
        <f t="shared" si="294"/>
        <v>24.31275</v>
      </c>
      <c r="O146" s="48">
        <f t="shared" si="295"/>
        <v>89.5</v>
      </c>
      <c r="P146" s="48">
        <f t="shared" si="296"/>
        <v>54</v>
      </c>
      <c r="Q146" s="48">
        <f t="shared" si="297"/>
        <v>1202.77525</v>
      </c>
      <c r="R146" s="46">
        <f t="shared" si="298"/>
        <v>0</v>
      </c>
      <c r="S146" s="46">
        <f t="shared" si="299"/>
        <v>259.63</v>
      </c>
      <c r="T146" s="48">
        <f t="shared" si="300"/>
        <v>113.3</v>
      </c>
      <c r="U146" s="46">
        <f t="shared" si="301"/>
        <v>10.42</v>
      </c>
      <c r="V146" s="46">
        <v>0</v>
      </c>
      <c r="W146" s="48">
        <f t="shared" si="302"/>
        <v>89.5</v>
      </c>
      <c r="X146" s="48">
        <f t="shared" si="303"/>
        <v>54</v>
      </c>
      <c r="Y146" s="46">
        <f t="shared" si="304"/>
        <v>526.85</v>
      </c>
      <c r="Z146" s="46">
        <f t="shared" si="305"/>
        <v>1729.62525</v>
      </c>
      <c r="AA146" s="46"/>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45">
        <f t="shared" si="290"/>
        <v>144</v>
      </c>
      <c r="B147" s="46" t="s">
        <v>337</v>
      </c>
      <c r="C147" s="47" t="s">
        <v>474</v>
      </c>
      <c r="D147" s="46" t="s">
        <v>475</v>
      </c>
      <c r="E147" s="46">
        <v>3473.25</v>
      </c>
      <c r="F147" s="46">
        <f>VLOOKUP(C147,'[1]9月'!$B:$Q,16,0)</f>
        <v>3245.4</v>
      </c>
      <c r="G147" s="48">
        <v>5664.75</v>
      </c>
      <c r="H147" s="46">
        <v>3473.25</v>
      </c>
      <c r="I147" s="48">
        <v>1790</v>
      </c>
      <c r="J147" s="48">
        <v>108</v>
      </c>
      <c r="K147" s="63">
        <f t="shared" si="291"/>
        <v>62.5185</v>
      </c>
      <c r="L147" s="64">
        <f t="shared" si="292"/>
        <v>519.264</v>
      </c>
      <c r="M147" s="48">
        <f t="shared" si="293"/>
        <v>453.18</v>
      </c>
      <c r="N147" s="46">
        <f t="shared" si="294"/>
        <v>24.31275</v>
      </c>
      <c r="O147" s="48">
        <f t="shared" si="295"/>
        <v>89.5</v>
      </c>
      <c r="P147" s="48">
        <f t="shared" si="296"/>
        <v>54</v>
      </c>
      <c r="Q147" s="48">
        <f t="shared" si="297"/>
        <v>1202.77525</v>
      </c>
      <c r="R147" s="46">
        <f t="shared" si="298"/>
        <v>0</v>
      </c>
      <c r="S147" s="46">
        <f t="shared" si="299"/>
        <v>259.63</v>
      </c>
      <c r="T147" s="48">
        <f t="shared" si="300"/>
        <v>113.3</v>
      </c>
      <c r="U147" s="46">
        <f t="shared" si="301"/>
        <v>10.42</v>
      </c>
      <c r="V147" s="46">
        <v>0</v>
      </c>
      <c r="W147" s="48">
        <f t="shared" si="302"/>
        <v>89.5</v>
      </c>
      <c r="X147" s="48">
        <f t="shared" si="303"/>
        <v>54</v>
      </c>
      <c r="Y147" s="46">
        <f t="shared" si="304"/>
        <v>526.85</v>
      </c>
      <c r="Z147" s="46">
        <f t="shared" si="305"/>
        <v>1729.62525</v>
      </c>
      <c r="AA147" s="46"/>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45">
        <f t="shared" si="290"/>
        <v>145</v>
      </c>
      <c r="B148" s="46" t="s">
        <v>337</v>
      </c>
      <c r="C148" s="47" t="s">
        <v>476</v>
      </c>
      <c r="D148" s="46" t="s">
        <v>477</v>
      </c>
      <c r="E148" s="46">
        <v>3473.25</v>
      </c>
      <c r="F148" s="46">
        <f>VLOOKUP(C148,'[1]9月'!$B:$Q,16,0)</f>
        <v>3245.4</v>
      </c>
      <c r="G148" s="48">
        <v>5664.75</v>
      </c>
      <c r="H148" s="46">
        <v>3473.25</v>
      </c>
      <c r="I148" s="48">
        <v>1790</v>
      </c>
      <c r="J148" s="48">
        <v>108</v>
      </c>
      <c r="K148" s="63">
        <f t="shared" si="291"/>
        <v>62.5185</v>
      </c>
      <c r="L148" s="64">
        <f t="shared" si="292"/>
        <v>519.264</v>
      </c>
      <c r="M148" s="48">
        <f t="shared" si="293"/>
        <v>453.18</v>
      </c>
      <c r="N148" s="46">
        <f t="shared" si="294"/>
        <v>24.31275</v>
      </c>
      <c r="O148" s="48">
        <f t="shared" si="295"/>
        <v>89.5</v>
      </c>
      <c r="P148" s="48">
        <f t="shared" si="296"/>
        <v>54</v>
      </c>
      <c r="Q148" s="48">
        <f t="shared" si="297"/>
        <v>1202.77525</v>
      </c>
      <c r="R148" s="46">
        <f t="shared" si="298"/>
        <v>0</v>
      </c>
      <c r="S148" s="46">
        <f t="shared" si="299"/>
        <v>259.63</v>
      </c>
      <c r="T148" s="48">
        <f t="shared" si="300"/>
        <v>113.3</v>
      </c>
      <c r="U148" s="46">
        <f t="shared" si="301"/>
        <v>10.42</v>
      </c>
      <c r="V148" s="46">
        <v>0</v>
      </c>
      <c r="W148" s="48">
        <f t="shared" si="302"/>
        <v>89.5</v>
      </c>
      <c r="X148" s="48">
        <f t="shared" si="303"/>
        <v>54</v>
      </c>
      <c r="Y148" s="46">
        <f t="shared" si="304"/>
        <v>526.85</v>
      </c>
      <c r="Z148" s="46">
        <f t="shared" si="305"/>
        <v>1729.62525</v>
      </c>
      <c r="AA148" s="46"/>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45">
        <f t="shared" si="290"/>
        <v>146</v>
      </c>
      <c r="B149" s="46" t="s">
        <v>337</v>
      </c>
      <c r="C149" s="47" t="s">
        <v>478</v>
      </c>
      <c r="D149" s="46" t="s">
        <v>479</v>
      </c>
      <c r="E149" s="46">
        <v>3473.25</v>
      </c>
      <c r="F149" s="46">
        <f>VLOOKUP(C149,'[1]9月'!$B:$Q,16,0)</f>
        <v>3245.4</v>
      </c>
      <c r="G149" s="48">
        <v>5664.75</v>
      </c>
      <c r="H149" s="46">
        <v>3473.25</v>
      </c>
      <c r="I149" s="48">
        <v>1790</v>
      </c>
      <c r="J149" s="48">
        <v>108</v>
      </c>
      <c r="K149" s="63">
        <f t="shared" si="291"/>
        <v>62.5185</v>
      </c>
      <c r="L149" s="64">
        <f t="shared" si="292"/>
        <v>519.264</v>
      </c>
      <c r="M149" s="48">
        <f t="shared" si="293"/>
        <v>453.18</v>
      </c>
      <c r="N149" s="46">
        <f t="shared" si="294"/>
        <v>24.31275</v>
      </c>
      <c r="O149" s="48">
        <f t="shared" si="295"/>
        <v>89.5</v>
      </c>
      <c r="P149" s="48">
        <f t="shared" si="296"/>
        <v>54</v>
      </c>
      <c r="Q149" s="48">
        <f t="shared" si="297"/>
        <v>1202.77525</v>
      </c>
      <c r="R149" s="46">
        <f t="shared" si="298"/>
        <v>0</v>
      </c>
      <c r="S149" s="46">
        <f t="shared" si="299"/>
        <v>259.63</v>
      </c>
      <c r="T149" s="48">
        <f t="shared" si="300"/>
        <v>113.3</v>
      </c>
      <c r="U149" s="46">
        <f t="shared" si="301"/>
        <v>10.42</v>
      </c>
      <c r="V149" s="46">
        <v>0</v>
      </c>
      <c r="W149" s="48">
        <f t="shared" si="302"/>
        <v>89.5</v>
      </c>
      <c r="X149" s="48">
        <f t="shared" si="303"/>
        <v>54</v>
      </c>
      <c r="Y149" s="46">
        <f t="shared" si="304"/>
        <v>526.85</v>
      </c>
      <c r="Z149" s="46">
        <f t="shared" si="305"/>
        <v>1729.62525</v>
      </c>
      <c r="AA149" s="46"/>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45">
        <f t="shared" si="290"/>
        <v>147</v>
      </c>
      <c r="B150" s="46" t="s">
        <v>337</v>
      </c>
      <c r="C150" s="47" t="s">
        <v>480</v>
      </c>
      <c r="D150" s="46" t="s">
        <v>481</v>
      </c>
      <c r="E150" s="46">
        <v>3473.25</v>
      </c>
      <c r="F150" s="46">
        <f>VLOOKUP(C150,'[1]9月'!$B:$Q,16,0)</f>
        <v>3245.4</v>
      </c>
      <c r="G150" s="48">
        <v>5664.75</v>
      </c>
      <c r="H150" s="46">
        <v>3473.25</v>
      </c>
      <c r="I150" s="48">
        <v>1790</v>
      </c>
      <c r="J150" s="48">
        <v>108</v>
      </c>
      <c r="K150" s="63">
        <f t="shared" si="291"/>
        <v>62.5185</v>
      </c>
      <c r="L150" s="64">
        <f t="shared" si="292"/>
        <v>519.264</v>
      </c>
      <c r="M150" s="48">
        <f t="shared" si="293"/>
        <v>453.18</v>
      </c>
      <c r="N150" s="46">
        <f t="shared" si="294"/>
        <v>24.31275</v>
      </c>
      <c r="O150" s="48">
        <f t="shared" si="295"/>
        <v>89.5</v>
      </c>
      <c r="P150" s="48">
        <f t="shared" si="296"/>
        <v>54</v>
      </c>
      <c r="Q150" s="48">
        <f t="shared" si="297"/>
        <v>1202.77525</v>
      </c>
      <c r="R150" s="46">
        <f t="shared" si="298"/>
        <v>0</v>
      </c>
      <c r="S150" s="46">
        <f t="shared" si="299"/>
        <v>259.63</v>
      </c>
      <c r="T150" s="48">
        <f t="shared" si="300"/>
        <v>113.3</v>
      </c>
      <c r="U150" s="46">
        <f t="shared" si="301"/>
        <v>10.42</v>
      </c>
      <c r="V150" s="46">
        <v>0</v>
      </c>
      <c r="W150" s="48">
        <f t="shared" si="302"/>
        <v>89.5</v>
      </c>
      <c r="X150" s="48">
        <f t="shared" si="303"/>
        <v>54</v>
      </c>
      <c r="Y150" s="46">
        <f t="shared" si="304"/>
        <v>526.85</v>
      </c>
      <c r="Z150" s="46">
        <f t="shared" si="305"/>
        <v>1729.62525</v>
      </c>
      <c r="AA150" s="46"/>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45">
        <f t="shared" si="290"/>
        <v>148</v>
      </c>
      <c r="B151" s="46" t="s">
        <v>337</v>
      </c>
      <c r="C151" s="47" t="s">
        <v>482</v>
      </c>
      <c r="D151" s="345" t="s">
        <v>483</v>
      </c>
      <c r="E151" s="46">
        <v>3473.25</v>
      </c>
      <c r="F151" s="46">
        <f>VLOOKUP(C151,'[1]9月'!$B:$Q,16,0)</f>
        <v>3245.4</v>
      </c>
      <c r="G151" s="48">
        <v>5664.75</v>
      </c>
      <c r="H151" s="46">
        <v>3473.25</v>
      </c>
      <c r="I151" s="48">
        <v>1790</v>
      </c>
      <c r="J151" s="48">
        <v>108</v>
      </c>
      <c r="K151" s="63">
        <f t="shared" si="291"/>
        <v>62.5185</v>
      </c>
      <c r="L151" s="64">
        <f t="shared" si="292"/>
        <v>519.264</v>
      </c>
      <c r="M151" s="48">
        <f t="shared" si="293"/>
        <v>453.18</v>
      </c>
      <c r="N151" s="46">
        <f t="shared" si="294"/>
        <v>24.31275</v>
      </c>
      <c r="O151" s="48">
        <f t="shared" si="295"/>
        <v>89.5</v>
      </c>
      <c r="P151" s="48">
        <f t="shared" si="296"/>
        <v>54</v>
      </c>
      <c r="Q151" s="48">
        <f t="shared" si="297"/>
        <v>1202.77525</v>
      </c>
      <c r="R151" s="46">
        <f t="shared" si="298"/>
        <v>0</v>
      </c>
      <c r="S151" s="46">
        <f t="shared" si="299"/>
        <v>259.63</v>
      </c>
      <c r="T151" s="48">
        <f t="shared" si="300"/>
        <v>113.3</v>
      </c>
      <c r="U151" s="46">
        <f t="shared" si="301"/>
        <v>10.42</v>
      </c>
      <c r="V151" s="46">
        <v>0</v>
      </c>
      <c r="W151" s="48">
        <f t="shared" si="302"/>
        <v>89.5</v>
      </c>
      <c r="X151" s="48">
        <f t="shared" si="303"/>
        <v>54</v>
      </c>
      <c r="Y151" s="46">
        <f t="shared" si="304"/>
        <v>526.85</v>
      </c>
      <c r="Z151" s="46">
        <f t="shared" si="305"/>
        <v>1729.62525</v>
      </c>
      <c r="AA151" s="46"/>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45">
        <f t="shared" si="290"/>
        <v>149</v>
      </c>
      <c r="B152" s="46" t="s">
        <v>484</v>
      </c>
      <c r="C152" s="51" t="s">
        <v>485</v>
      </c>
      <c r="D152" s="76" t="s">
        <v>486</v>
      </c>
      <c r="E152" s="46">
        <v>3473.25</v>
      </c>
      <c r="F152" s="46">
        <v>3245.4</v>
      </c>
      <c r="G152" s="48">
        <v>5664.75</v>
      </c>
      <c r="H152" s="46">
        <v>3473.25</v>
      </c>
      <c r="I152" s="48">
        <v>1790</v>
      </c>
      <c r="J152" s="48">
        <v>108</v>
      </c>
      <c r="K152" s="63">
        <f t="shared" si="291"/>
        <v>62.5185</v>
      </c>
      <c r="L152" s="64">
        <f t="shared" si="292"/>
        <v>519.264</v>
      </c>
      <c r="M152" s="48">
        <f t="shared" si="293"/>
        <v>453.18</v>
      </c>
      <c r="N152" s="46">
        <f t="shared" si="294"/>
        <v>24.31275</v>
      </c>
      <c r="O152" s="48">
        <f t="shared" si="295"/>
        <v>89.5</v>
      </c>
      <c r="P152" s="48">
        <f t="shared" si="296"/>
        <v>54</v>
      </c>
      <c r="Q152" s="48">
        <f t="shared" si="297"/>
        <v>1202.77525</v>
      </c>
      <c r="R152" s="46">
        <f t="shared" si="298"/>
        <v>0</v>
      </c>
      <c r="S152" s="46">
        <f t="shared" si="299"/>
        <v>259.63</v>
      </c>
      <c r="T152" s="48">
        <f t="shared" si="300"/>
        <v>113.3</v>
      </c>
      <c r="U152" s="46">
        <f t="shared" si="301"/>
        <v>10.42</v>
      </c>
      <c r="V152" s="46">
        <v>0</v>
      </c>
      <c r="W152" s="48">
        <f t="shared" si="302"/>
        <v>89.5</v>
      </c>
      <c r="X152" s="48">
        <f t="shared" si="303"/>
        <v>54</v>
      </c>
      <c r="Y152" s="46">
        <f t="shared" si="304"/>
        <v>526.85</v>
      </c>
      <c r="Z152" s="46">
        <f t="shared" si="305"/>
        <v>1729.62525</v>
      </c>
      <c r="AA152" s="78"/>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45">
        <f t="shared" si="290"/>
        <v>150</v>
      </c>
      <c r="B153" s="46" t="s">
        <v>337</v>
      </c>
      <c r="C153" s="51" t="s">
        <v>487</v>
      </c>
      <c r="D153" s="348" t="s">
        <v>488</v>
      </c>
      <c r="E153" s="46">
        <v>3473.25</v>
      </c>
      <c r="F153" s="46">
        <v>3245.4</v>
      </c>
      <c r="G153" s="48">
        <v>5664.75</v>
      </c>
      <c r="H153" s="46">
        <v>3473.25</v>
      </c>
      <c r="I153" s="48">
        <v>1790</v>
      </c>
      <c r="J153" s="48">
        <v>108</v>
      </c>
      <c r="K153" s="63">
        <f t="shared" si="291"/>
        <v>62.5185</v>
      </c>
      <c r="L153" s="64">
        <f t="shared" si="292"/>
        <v>519.264</v>
      </c>
      <c r="M153" s="48">
        <f t="shared" si="293"/>
        <v>453.18</v>
      </c>
      <c r="N153" s="46">
        <f t="shared" si="294"/>
        <v>24.31275</v>
      </c>
      <c r="O153" s="48">
        <f t="shared" si="295"/>
        <v>89.5</v>
      </c>
      <c r="P153" s="48">
        <f t="shared" si="296"/>
        <v>54</v>
      </c>
      <c r="Q153" s="48">
        <f t="shared" si="297"/>
        <v>1202.77525</v>
      </c>
      <c r="R153" s="46">
        <f t="shared" si="298"/>
        <v>0</v>
      </c>
      <c r="S153" s="46">
        <f t="shared" si="299"/>
        <v>259.63</v>
      </c>
      <c r="T153" s="48">
        <f t="shared" si="300"/>
        <v>113.3</v>
      </c>
      <c r="U153" s="46">
        <f t="shared" si="301"/>
        <v>10.42</v>
      </c>
      <c r="V153" s="46">
        <v>0</v>
      </c>
      <c r="W153" s="48">
        <f t="shared" si="302"/>
        <v>89.5</v>
      </c>
      <c r="X153" s="48">
        <f t="shared" si="303"/>
        <v>54</v>
      </c>
      <c r="Y153" s="46">
        <f t="shared" si="304"/>
        <v>526.85</v>
      </c>
      <c r="Z153" s="46">
        <f t="shared" si="305"/>
        <v>1729.62525</v>
      </c>
      <c r="AA153" s="78"/>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45">
        <f t="shared" si="290"/>
        <v>151</v>
      </c>
      <c r="B154" s="46" t="s">
        <v>337</v>
      </c>
      <c r="C154" s="51" t="s">
        <v>489</v>
      </c>
      <c r="D154" s="55" t="s">
        <v>490</v>
      </c>
      <c r="E154" s="46">
        <v>3473.25</v>
      </c>
      <c r="F154" s="46">
        <v>0</v>
      </c>
      <c r="G154" s="48">
        <v>5664.75</v>
      </c>
      <c r="H154" s="46">
        <v>3473.25</v>
      </c>
      <c r="I154" s="48">
        <v>0</v>
      </c>
      <c r="J154" s="48">
        <v>108</v>
      </c>
      <c r="K154" s="63">
        <f t="shared" si="291"/>
        <v>62.5185</v>
      </c>
      <c r="L154" s="64">
        <f t="shared" si="292"/>
        <v>0</v>
      </c>
      <c r="M154" s="48">
        <f t="shared" si="293"/>
        <v>453.18</v>
      </c>
      <c r="N154" s="46">
        <f t="shared" si="294"/>
        <v>24.31275</v>
      </c>
      <c r="O154" s="48">
        <f t="shared" si="295"/>
        <v>0</v>
      </c>
      <c r="P154" s="48">
        <f t="shared" si="296"/>
        <v>54</v>
      </c>
      <c r="Q154" s="48">
        <f t="shared" si="297"/>
        <v>594.01125</v>
      </c>
      <c r="R154" s="46">
        <f t="shared" si="298"/>
        <v>0</v>
      </c>
      <c r="S154" s="46">
        <f t="shared" si="299"/>
        <v>0</v>
      </c>
      <c r="T154" s="48">
        <f t="shared" si="300"/>
        <v>113.3</v>
      </c>
      <c r="U154" s="46">
        <f t="shared" si="301"/>
        <v>10.42</v>
      </c>
      <c r="V154" s="46">
        <v>0</v>
      </c>
      <c r="W154" s="48">
        <f t="shared" si="302"/>
        <v>0</v>
      </c>
      <c r="X154" s="48">
        <f t="shared" si="303"/>
        <v>54</v>
      </c>
      <c r="Y154" s="46">
        <f t="shared" si="304"/>
        <v>177.72</v>
      </c>
      <c r="Z154" s="46">
        <f t="shared" si="305"/>
        <v>771.73125</v>
      </c>
      <c r="AA154" s="78"/>
      <c r="AB154" s="12" t="s">
        <v>74</v>
      </c>
      <c r="AC154" s="11">
        <f t="shared" ref="AC154:AE154" si="351">K154+R154</f>
        <v>62.5185</v>
      </c>
      <c r="AD154" s="11">
        <f t="shared" si="351"/>
        <v>0</v>
      </c>
      <c r="AE154" s="11">
        <f t="shared" si="351"/>
        <v>566.48</v>
      </c>
      <c r="AF154" s="11">
        <f t="shared" si="307"/>
        <v>34.73275</v>
      </c>
      <c r="AG154" s="11">
        <f t="shared" ref="AG154:AI154" si="352">O154+W154</f>
        <v>0</v>
      </c>
      <c r="AH154" s="11">
        <f t="shared" si="352"/>
        <v>108</v>
      </c>
      <c r="AI154" s="11">
        <f t="shared" si="352"/>
        <v>771.73125</v>
      </c>
      <c r="AJ154" s="12" t="s">
        <v>33</v>
      </c>
    </row>
    <row r="155" s="9" customFormat="1" ht="16" customHeight="1" spans="1:36">
      <c r="A155" s="45">
        <f t="shared" si="290"/>
        <v>152</v>
      </c>
      <c r="B155" s="46" t="s">
        <v>484</v>
      </c>
      <c r="C155" s="47" t="s">
        <v>491</v>
      </c>
      <c r="D155" s="46" t="s">
        <v>492</v>
      </c>
      <c r="E155" s="46">
        <v>3473.25</v>
      </c>
      <c r="F155" s="46">
        <f>VLOOKUP(C155,'[1]9月'!$B:$Q,16,0)</f>
        <v>3245.4</v>
      </c>
      <c r="G155" s="48">
        <v>5664.75</v>
      </c>
      <c r="H155" s="46">
        <v>3473.25</v>
      </c>
      <c r="I155" s="48">
        <v>1790</v>
      </c>
      <c r="J155" s="48">
        <v>108</v>
      </c>
      <c r="K155" s="63">
        <f t="shared" si="291"/>
        <v>62.5185</v>
      </c>
      <c r="L155" s="64">
        <f t="shared" si="292"/>
        <v>519.264</v>
      </c>
      <c r="M155" s="48">
        <f t="shared" si="293"/>
        <v>453.18</v>
      </c>
      <c r="N155" s="46">
        <f t="shared" si="294"/>
        <v>24.31275</v>
      </c>
      <c r="O155" s="48">
        <f t="shared" si="295"/>
        <v>89.5</v>
      </c>
      <c r="P155" s="48">
        <f t="shared" si="296"/>
        <v>54</v>
      </c>
      <c r="Q155" s="48">
        <f t="shared" si="297"/>
        <v>1202.77525</v>
      </c>
      <c r="R155" s="46">
        <f t="shared" si="298"/>
        <v>0</v>
      </c>
      <c r="S155" s="46">
        <f t="shared" si="299"/>
        <v>259.63</v>
      </c>
      <c r="T155" s="48">
        <f t="shared" si="300"/>
        <v>113.3</v>
      </c>
      <c r="U155" s="46">
        <f t="shared" si="301"/>
        <v>10.42</v>
      </c>
      <c r="V155" s="46">
        <v>0</v>
      </c>
      <c r="W155" s="48">
        <f t="shared" si="302"/>
        <v>89.5</v>
      </c>
      <c r="X155" s="48">
        <f t="shared" si="303"/>
        <v>54</v>
      </c>
      <c r="Y155" s="46">
        <f t="shared" si="304"/>
        <v>526.85</v>
      </c>
      <c r="Z155" s="46">
        <f t="shared" si="305"/>
        <v>1729.62525</v>
      </c>
      <c r="AA155" s="46"/>
      <c r="AB155" s="12" t="s">
        <v>77</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45">
        <f t="shared" si="290"/>
        <v>153</v>
      </c>
      <c r="B156" s="46" t="s">
        <v>484</v>
      </c>
      <c r="C156" s="47" t="s">
        <v>493</v>
      </c>
      <c r="D156" s="46" t="s">
        <v>494</v>
      </c>
      <c r="E156" s="46">
        <v>3473.25</v>
      </c>
      <c r="F156" s="46">
        <f>VLOOKUP(C156,'[1]9月'!$B:$Q,16,0)</f>
        <v>3245.4</v>
      </c>
      <c r="G156" s="48">
        <v>5664.75</v>
      </c>
      <c r="H156" s="46">
        <v>3473.25</v>
      </c>
      <c r="I156" s="48">
        <v>1790</v>
      </c>
      <c r="J156" s="48">
        <v>108</v>
      </c>
      <c r="K156" s="63">
        <f t="shared" si="291"/>
        <v>62.5185</v>
      </c>
      <c r="L156" s="64">
        <f t="shared" si="292"/>
        <v>519.264</v>
      </c>
      <c r="M156" s="48">
        <f t="shared" si="293"/>
        <v>453.18</v>
      </c>
      <c r="N156" s="46">
        <f t="shared" si="294"/>
        <v>24.31275</v>
      </c>
      <c r="O156" s="48">
        <f t="shared" si="295"/>
        <v>89.5</v>
      </c>
      <c r="P156" s="48">
        <f t="shared" si="296"/>
        <v>54</v>
      </c>
      <c r="Q156" s="48">
        <f t="shared" si="297"/>
        <v>1202.77525</v>
      </c>
      <c r="R156" s="46">
        <f t="shared" si="298"/>
        <v>0</v>
      </c>
      <c r="S156" s="46">
        <f t="shared" si="299"/>
        <v>259.63</v>
      </c>
      <c r="T156" s="48">
        <f t="shared" si="300"/>
        <v>113.3</v>
      </c>
      <c r="U156" s="46">
        <f t="shared" si="301"/>
        <v>10.42</v>
      </c>
      <c r="V156" s="46">
        <v>0</v>
      </c>
      <c r="W156" s="48">
        <f t="shared" si="302"/>
        <v>89.5</v>
      </c>
      <c r="X156" s="48">
        <f t="shared" si="303"/>
        <v>54</v>
      </c>
      <c r="Y156" s="46">
        <f t="shared" si="304"/>
        <v>526.85</v>
      </c>
      <c r="Z156" s="46">
        <f t="shared" si="305"/>
        <v>1729.62525</v>
      </c>
      <c r="AA156" s="46"/>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45">
        <f t="shared" si="290"/>
        <v>154</v>
      </c>
      <c r="B157" s="46" t="s">
        <v>484</v>
      </c>
      <c r="C157" s="47" t="s">
        <v>495</v>
      </c>
      <c r="D157" s="46" t="s">
        <v>496</v>
      </c>
      <c r="E157" s="46">
        <v>3473.25</v>
      </c>
      <c r="F157" s="46">
        <f>VLOOKUP(C157,'[1]9月'!$B:$Q,16,0)</f>
        <v>3245.4</v>
      </c>
      <c r="G157" s="48">
        <v>5664.75</v>
      </c>
      <c r="H157" s="46">
        <v>3473.25</v>
      </c>
      <c r="I157" s="48">
        <v>1790</v>
      </c>
      <c r="J157" s="48">
        <v>108</v>
      </c>
      <c r="K157" s="63">
        <f t="shared" si="291"/>
        <v>62.5185</v>
      </c>
      <c r="L157" s="64">
        <f t="shared" si="292"/>
        <v>519.264</v>
      </c>
      <c r="M157" s="48">
        <f t="shared" si="293"/>
        <v>453.18</v>
      </c>
      <c r="N157" s="46">
        <f t="shared" si="294"/>
        <v>24.31275</v>
      </c>
      <c r="O157" s="48">
        <f t="shared" si="295"/>
        <v>89.5</v>
      </c>
      <c r="P157" s="48">
        <f t="shared" si="296"/>
        <v>54</v>
      </c>
      <c r="Q157" s="48">
        <f t="shared" si="297"/>
        <v>1202.77525</v>
      </c>
      <c r="R157" s="46">
        <f t="shared" si="298"/>
        <v>0</v>
      </c>
      <c r="S157" s="46">
        <f t="shared" si="299"/>
        <v>259.63</v>
      </c>
      <c r="T157" s="48">
        <f t="shared" si="300"/>
        <v>113.3</v>
      </c>
      <c r="U157" s="46">
        <f t="shared" si="301"/>
        <v>10.42</v>
      </c>
      <c r="V157" s="46">
        <v>0</v>
      </c>
      <c r="W157" s="48">
        <f t="shared" si="302"/>
        <v>89.5</v>
      </c>
      <c r="X157" s="48">
        <f t="shared" si="303"/>
        <v>54</v>
      </c>
      <c r="Y157" s="46">
        <f t="shared" si="304"/>
        <v>526.85</v>
      </c>
      <c r="Z157" s="46">
        <f t="shared" si="305"/>
        <v>1729.62525</v>
      </c>
      <c r="AA157" s="46"/>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45">
        <f t="shared" si="290"/>
        <v>155</v>
      </c>
      <c r="B158" s="46" t="s">
        <v>484</v>
      </c>
      <c r="C158" s="47" t="s">
        <v>497</v>
      </c>
      <c r="D158" s="46" t="s">
        <v>498</v>
      </c>
      <c r="E158" s="46">
        <v>3473.25</v>
      </c>
      <c r="F158" s="46">
        <f>VLOOKUP(C158,'[1]9月'!$B:$Q,16,0)</f>
        <v>3245.4</v>
      </c>
      <c r="G158" s="48">
        <v>5664.75</v>
      </c>
      <c r="H158" s="46">
        <v>3473.25</v>
      </c>
      <c r="I158" s="48">
        <v>1790</v>
      </c>
      <c r="J158" s="48">
        <v>108</v>
      </c>
      <c r="K158" s="63">
        <f t="shared" si="291"/>
        <v>62.5185</v>
      </c>
      <c r="L158" s="64">
        <f t="shared" si="292"/>
        <v>519.264</v>
      </c>
      <c r="M158" s="48">
        <f t="shared" si="293"/>
        <v>453.18</v>
      </c>
      <c r="N158" s="46">
        <f t="shared" si="294"/>
        <v>24.31275</v>
      </c>
      <c r="O158" s="48">
        <f t="shared" si="295"/>
        <v>89.5</v>
      </c>
      <c r="P158" s="48">
        <f t="shared" si="296"/>
        <v>54</v>
      </c>
      <c r="Q158" s="48">
        <f t="shared" si="297"/>
        <v>1202.77525</v>
      </c>
      <c r="R158" s="46">
        <f t="shared" si="298"/>
        <v>0</v>
      </c>
      <c r="S158" s="46">
        <f t="shared" si="299"/>
        <v>259.63</v>
      </c>
      <c r="T158" s="48">
        <f t="shared" si="300"/>
        <v>113.3</v>
      </c>
      <c r="U158" s="46">
        <f t="shared" si="301"/>
        <v>10.42</v>
      </c>
      <c r="V158" s="46">
        <v>0</v>
      </c>
      <c r="W158" s="48">
        <f t="shared" si="302"/>
        <v>89.5</v>
      </c>
      <c r="X158" s="48">
        <f t="shared" si="303"/>
        <v>54</v>
      </c>
      <c r="Y158" s="46">
        <f t="shared" si="304"/>
        <v>526.85</v>
      </c>
      <c r="Z158" s="46">
        <f t="shared" si="305"/>
        <v>1729.62525</v>
      </c>
      <c r="AA158" s="46"/>
      <c r="AB158" s="12" t="s">
        <v>77</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45">
        <f t="shared" si="290"/>
        <v>156</v>
      </c>
      <c r="B159" s="46" t="s">
        <v>289</v>
      </c>
      <c r="C159" s="47" t="s">
        <v>499</v>
      </c>
      <c r="D159" s="46" t="s">
        <v>500</v>
      </c>
      <c r="E159" s="46">
        <v>3473.25</v>
      </c>
      <c r="F159" s="46">
        <f>VLOOKUP(C159,'[1]9月'!$B:$Q,16,0)</f>
        <v>3245.4</v>
      </c>
      <c r="G159" s="48">
        <v>5664.75</v>
      </c>
      <c r="H159" s="46">
        <v>3473.25</v>
      </c>
      <c r="I159" s="48">
        <v>1790</v>
      </c>
      <c r="J159" s="48">
        <v>108</v>
      </c>
      <c r="K159" s="63">
        <f t="shared" si="291"/>
        <v>62.5185</v>
      </c>
      <c r="L159" s="64">
        <f t="shared" si="292"/>
        <v>519.264</v>
      </c>
      <c r="M159" s="48">
        <f t="shared" si="293"/>
        <v>453.18</v>
      </c>
      <c r="N159" s="46">
        <f t="shared" si="294"/>
        <v>24.31275</v>
      </c>
      <c r="O159" s="48">
        <f t="shared" si="295"/>
        <v>89.5</v>
      </c>
      <c r="P159" s="48">
        <f t="shared" si="296"/>
        <v>54</v>
      </c>
      <c r="Q159" s="48">
        <f t="shared" si="297"/>
        <v>1202.77525</v>
      </c>
      <c r="R159" s="46">
        <f t="shared" si="298"/>
        <v>0</v>
      </c>
      <c r="S159" s="46">
        <f t="shared" si="299"/>
        <v>259.63</v>
      </c>
      <c r="T159" s="48">
        <f t="shared" si="300"/>
        <v>113.3</v>
      </c>
      <c r="U159" s="46">
        <f t="shared" si="301"/>
        <v>10.42</v>
      </c>
      <c r="V159" s="46">
        <v>0</v>
      </c>
      <c r="W159" s="48">
        <f t="shared" si="302"/>
        <v>89.5</v>
      </c>
      <c r="X159" s="48">
        <f t="shared" si="303"/>
        <v>54</v>
      </c>
      <c r="Y159" s="46">
        <f t="shared" si="304"/>
        <v>526.85</v>
      </c>
      <c r="Z159" s="46">
        <f t="shared" si="305"/>
        <v>1729.62525</v>
      </c>
      <c r="AA159" s="46"/>
      <c r="AB159" s="12" t="s">
        <v>80</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45">
        <f t="shared" si="290"/>
        <v>157</v>
      </c>
      <c r="B160" s="46" t="s">
        <v>289</v>
      </c>
      <c r="C160" s="47" t="s">
        <v>501</v>
      </c>
      <c r="D160" s="46" t="s">
        <v>502</v>
      </c>
      <c r="E160" s="46">
        <v>3473.25</v>
      </c>
      <c r="F160" s="46">
        <f>VLOOKUP(C160,'[1]9月'!$B:$Q,16,0)</f>
        <v>3245.4</v>
      </c>
      <c r="G160" s="48">
        <v>5664.75</v>
      </c>
      <c r="H160" s="46">
        <v>3473.25</v>
      </c>
      <c r="I160" s="48">
        <v>1790</v>
      </c>
      <c r="J160" s="48">
        <v>108</v>
      </c>
      <c r="K160" s="63">
        <f t="shared" si="291"/>
        <v>62.5185</v>
      </c>
      <c r="L160" s="64">
        <f t="shared" si="292"/>
        <v>519.264</v>
      </c>
      <c r="M160" s="48">
        <f t="shared" si="293"/>
        <v>453.18</v>
      </c>
      <c r="N160" s="46">
        <f t="shared" si="294"/>
        <v>24.31275</v>
      </c>
      <c r="O160" s="48">
        <f t="shared" si="295"/>
        <v>89.5</v>
      </c>
      <c r="P160" s="48">
        <f t="shared" si="296"/>
        <v>54</v>
      </c>
      <c r="Q160" s="48">
        <f t="shared" si="297"/>
        <v>1202.77525</v>
      </c>
      <c r="R160" s="46">
        <f t="shared" si="298"/>
        <v>0</v>
      </c>
      <c r="S160" s="46">
        <f t="shared" si="299"/>
        <v>259.63</v>
      </c>
      <c r="T160" s="48">
        <f t="shared" si="300"/>
        <v>113.3</v>
      </c>
      <c r="U160" s="46">
        <f t="shared" si="301"/>
        <v>10.42</v>
      </c>
      <c r="V160" s="46">
        <v>0</v>
      </c>
      <c r="W160" s="48">
        <f t="shared" si="302"/>
        <v>89.5</v>
      </c>
      <c r="X160" s="48">
        <f t="shared" si="303"/>
        <v>54</v>
      </c>
      <c r="Y160" s="46">
        <f t="shared" si="304"/>
        <v>526.85</v>
      </c>
      <c r="Z160" s="46">
        <f t="shared" si="305"/>
        <v>1729.62525</v>
      </c>
      <c r="AA160" s="46"/>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45">
        <f t="shared" si="290"/>
        <v>158</v>
      </c>
      <c r="B161" s="46" t="s">
        <v>289</v>
      </c>
      <c r="C161" s="47" t="s">
        <v>503</v>
      </c>
      <c r="D161" s="46" t="s">
        <v>504</v>
      </c>
      <c r="E161" s="46">
        <v>3473.25</v>
      </c>
      <c r="F161" s="46">
        <f>VLOOKUP(C161,'[1]9月'!$B:$Q,16,0)</f>
        <v>3245.4</v>
      </c>
      <c r="G161" s="48">
        <v>5664.75</v>
      </c>
      <c r="H161" s="46">
        <v>3473.25</v>
      </c>
      <c r="I161" s="48">
        <v>1790</v>
      </c>
      <c r="J161" s="48">
        <v>108</v>
      </c>
      <c r="K161" s="63">
        <f t="shared" si="291"/>
        <v>62.5185</v>
      </c>
      <c r="L161" s="64">
        <f t="shared" si="292"/>
        <v>519.264</v>
      </c>
      <c r="M161" s="48">
        <f t="shared" si="293"/>
        <v>453.18</v>
      </c>
      <c r="N161" s="46">
        <f t="shared" si="294"/>
        <v>24.31275</v>
      </c>
      <c r="O161" s="48">
        <f t="shared" si="295"/>
        <v>89.5</v>
      </c>
      <c r="P161" s="48">
        <f t="shared" si="296"/>
        <v>54</v>
      </c>
      <c r="Q161" s="48">
        <f t="shared" si="297"/>
        <v>1202.77525</v>
      </c>
      <c r="R161" s="46">
        <f t="shared" si="298"/>
        <v>0</v>
      </c>
      <c r="S161" s="46">
        <f t="shared" si="299"/>
        <v>259.63</v>
      </c>
      <c r="T161" s="48">
        <f t="shared" si="300"/>
        <v>113.3</v>
      </c>
      <c r="U161" s="46">
        <f t="shared" si="301"/>
        <v>10.42</v>
      </c>
      <c r="V161" s="46">
        <v>0</v>
      </c>
      <c r="W161" s="48">
        <f t="shared" si="302"/>
        <v>89.5</v>
      </c>
      <c r="X161" s="48">
        <f t="shared" si="303"/>
        <v>54</v>
      </c>
      <c r="Y161" s="46">
        <f t="shared" si="304"/>
        <v>526.85</v>
      </c>
      <c r="Z161" s="46">
        <f t="shared" si="305"/>
        <v>1729.62525</v>
      </c>
      <c r="AA161" s="46"/>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45">
        <f t="shared" si="290"/>
        <v>159</v>
      </c>
      <c r="B162" s="46" t="s">
        <v>289</v>
      </c>
      <c r="C162" s="47" t="s">
        <v>505</v>
      </c>
      <c r="D162" s="46" t="s">
        <v>506</v>
      </c>
      <c r="E162" s="46">
        <v>3473.25</v>
      </c>
      <c r="F162" s="46">
        <f>VLOOKUP(C162,'[1]9月'!$B:$Q,16,0)</f>
        <v>3245.4</v>
      </c>
      <c r="G162" s="48">
        <v>5664.75</v>
      </c>
      <c r="H162" s="46">
        <v>3473.25</v>
      </c>
      <c r="I162" s="48">
        <v>1790</v>
      </c>
      <c r="J162" s="48">
        <v>108</v>
      </c>
      <c r="K162" s="63">
        <f t="shared" si="291"/>
        <v>62.5185</v>
      </c>
      <c r="L162" s="64">
        <f t="shared" si="292"/>
        <v>519.264</v>
      </c>
      <c r="M162" s="48">
        <f t="shared" si="293"/>
        <v>453.18</v>
      </c>
      <c r="N162" s="46">
        <f t="shared" si="294"/>
        <v>24.31275</v>
      </c>
      <c r="O162" s="48">
        <f t="shared" si="295"/>
        <v>89.5</v>
      </c>
      <c r="P162" s="48">
        <f t="shared" si="296"/>
        <v>54</v>
      </c>
      <c r="Q162" s="48">
        <f t="shared" si="297"/>
        <v>1202.77525</v>
      </c>
      <c r="R162" s="46">
        <f t="shared" si="298"/>
        <v>0</v>
      </c>
      <c r="S162" s="46">
        <f t="shared" si="299"/>
        <v>259.63</v>
      </c>
      <c r="T162" s="48">
        <f t="shared" si="300"/>
        <v>113.3</v>
      </c>
      <c r="U162" s="46">
        <f t="shared" si="301"/>
        <v>10.42</v>
      </c>
      <c r="V162" s="46">
        <v>0</v>
      </c>
      <c r="W162" s="48">
        <f t="shared" si="302"/>
        <v>89.5</v>
      </c>
      <c r="X162" s="48">
        <f t="shared" si="303"/>
        <v>54</v>
      </c>
      <c r="Y162" s="46">
        <f t="shared" si="304"/>
        <v>526.85</v>
      </c>
      <c r="Z162" s="46">
        <f t="shared" si="305"/>
        <v>1729.62525</v>
      </c>
      <c r="AA162" s="46"/>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45">
        <f t="shared" si="290"/>
        <v>160</v>
      </c>
      <c r="B163" s="46" t="s">
        <v>289</v>
      </c>
      <c r="C163" s="51" t="s">
        <v>507</v>
      </c>
      <c r="D163" s="52" t="s">
        <v>508</v>
      </c>
      <c r="E163" s="46">
        <v>3473.25</v>
      </c>
      <c r="F163" s="46">
        <f>VLOOKUP(C163,'[1]9月'!$B:$Q,16,0)</f>
        <v>3245.4</v>
      </c>
      <c r="G163" s="48">
        <v>5664.75</v>
      </c>
      <c r="H163" s="46">
        <v>3473.25</v>
      </c>
      <c r="I163" s="48">
        <v>1790</v>
      </c>
      <c r="J163" s="48">
        <v>108</v>
      </c>
      <c r="K163" s="63">
        <f t="shared" si="291"/>
        <v>62.5185</v>
      </c>
      <c r="L163" s="64">
        <f t="shared" si="292"/>
        <v>519.264</v>
      </c>
      <c r="M163" s="48">
        <f t="shared" si="293"/>
        <v>453.18</v>
      </c>
      <c r="N163" s="46">
        <f t="shared" si="294"/>
        <v>24.31275</v>
      </c>
      <c r="O163" s="48">
        <f t="shared" si="295"/>
        <v>89.5</v>
      </c>
      <c r="P163" s="48">
        <f t="shared" si="296"/>
        <v>54</v>
      </c>
      <c r="Q163" s="48">
        <f t="shared" si="297"/>
        <v>1202.77525</v>
      </c>
      <c r="R163" s="46">
        <f t="shared" si="298"/>
        <v>0</v>
      </c>
      <c r="S163" s="46">
        <f t="shared" si="299"/>
        <v>259.63</v>
      </c>
      <c r="T163" s="48">
        <f t="shared" si="300"/>
        <v>113.3</v>
      </c>
      <c r="U163" s="46">
        <f t="shared" si="301"/>
        <v>10.42</v>
      </c>
      <c r="V163" s="46">
        <v>0</v>
      </c>
      <c r="W163" s="48">
        <f t="shared" si="302"/>
        <v>89.5</v>
      </c>
      <c r="X163" s="48">
        <f t="shared" si="303"/>
        <v>54</v>
      </c>
      <c r="Y163" s="46">
        <f t="shared" si="304"/>
        <v>526.85</v>
      </c>
      <c r="Z163" s="46">
        <f t="shared" si="305"/>
        <v>1729.62525</v>
      </c>
      <c r="AA163" s="78"/>
      <c r="AB163" s="12" t="s">
        <v>80</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45">
        <f t="shared" si="290"/>
        <v>161</v>
      </c>
      <c r="B164" s="46" t="s">
        <v>509</v>
      </c>
      <c r="C164" s="47" t="s">
        <v>510</v>
      </c>
      <c r="D164" s="46" t="s">
        <v>511</v>
      </c>
      <c r="E164" s="46">
        <v>3473.25</v>
      </c>
      <c r="F164" s="46">
        <f>VLOOKUP(C164,'[1]9月'!$B:$Q,16,0)</f>
        <v>3245.4</v>
      </c>
      <c r="G164" s="48">
        <v>5664.75</v>
      </c>
      <c r="H164" s="46">
        <v>3473.25</v>
      </c>
      <c r="I164" s="48">
        <v>1790</v>
      </c>
      <c r="J164" s="48">
        <v>108</v>
      </c>
      <c r="K164" s="63">
        <f t="shared" si="291"/>
        <v>62.5185</v>
      </c>
      <c r="L164" s="64">
        <f t="shared" si="292"/>
        <v>519.264</v>
      </c>
      <c r="M164" s="48">
        <f t="shared" si="293"/>
        <v>453.18</v>
      </c>
      <c r="N164" s="46">
        <f t="shared" si="294"/>
        <v>24.31275</v>
      </c>
      <c r="O164" s="48">
        <f t="shared" si="295"/>
        <v>89.5</v>
      </c>
      <c r="P164" s="48">
        <f t="shared" si="296"/>
        <v>54</v>
      </c>
      <c r="Q164" s="48">
        <f t="shared" si="297"/>
        <v>1202.77525</v>
      </c>
      <c r="R164" s="46">
        <f t="shared" si="298"/>
        <v>0</v>
      </c>
      <c r="S164" s="46">
        <f t="shared" si="299"/>
        <v>259.63</v>
      </c>
      <c r="T164" s="48">
        <f t="shared" si="300"/>
        <v>113.3</v>
      </c>
      <c r="U164" s="46">
        <f t="shared" si="301"/>
        <v>10.42</v>
      </c>
      <c r="V164" s="46">
        <v>0</v>
      </c>
      <c r="W164" s="48">
        <f t="shared" si="302"/>
        <v>89.5</v>
      </c>
      <c r="X164" s="48">
        <f t="shared" si="303"/>
        <v>54</v>
      </c>
      <c r="Y164" s="46">
        <f t="shared" si="304"/>
        <v>526.85</v>
      </c>
      <c r="Z164" s="46">
        <f t="shared" si="305"/>
        <v>1729.62525</v>
      </c>
      <c r="AA164" s="46"/>
      <c r="AB164" s="12" t="s">
        <v>83</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45">
        <f t="shared" si="290"/>
        <v>162</v>
      </c>
      <c r="B165" s="46" t="s">
        <v>509</v>
      </c>
      <c r="C165" s="47" t="s">
        <v>512</v>
      </c>
      <c r="D165" s="46" t="s">
        <v>513</v>
      </c>
      <c r="E165" s="46">
        <v>3473.25</v>
      </c>
      <c r="F165" s="46">
        <f>VLOOKUP(C165,'[1]9月'!$B:$Q,16,0)</f>
        <v>3245.4</v>
      </c>
      <c r="G165" s="48">
        <v>5664.75</v>
      </c>
      <c r="H165" s="46">
        <v>3473.25</v>
      </c>
      <c r="I165" s="48">
        <v>1790</v>
      </c>
      <c r="J165" s="48">
        <v>108</v>
      </c>
      <c r="K165" s="63">
        <f t="shared" si="291"/>
        <v>62.5185</v>
      </c>
      <c r="L165" s="64">
        <f t="shared" si="292"/>
        <v>519.264</v>
      </c>
      <c r="M165" s="48">
        <f t="shared" si="293"/>
        <v>453.18</v>
      </c>
      <c r="N165" s="46">
        <f t="shared" si="294"/>
        <v>24.31275</v>
      </c>
      <c r="O165" s="48">
        <f t="shared" si="295"/>
        <v>89.5</v>
      </c>
      <c r="P165" s="48">
        <f t="shared" si="296"/>
        <v>54</v>
      </c>
      <c r="Q165" s="48">
        <f t="shared" si="297"/>
        <v>1202.77525</v>
      </c>
      <c r="R165" s="46">
        <f t="shared" si="298"/>
        <v>0</v>
      </c>
      <c r="S165" s="46">
        <f t="shared" si="299"/>
        <v>259.63</v>
      </c>
      <c r="T165" s="48">
        <f t="shared" si="300"/>
        <v>113.3</v>
      </c>
      <c r="U165" s="46">
        <f t="shared" si="301"/>
        <v>10.42</v>
      </c>
      <c r="V165" s="46">
        <v>0</v>
      </c>
      <c r="W165" s="48">
        <f t="shared" si="302"/>
        <v>89.5</v>
      </c>
      <c r="X165" s="48">
        <f t="shared" si="303"/>
        <v>54</v>
      </c>
      <c r="Y165" s="46">
        <f t="shared" si="304"/>
        <v>526.85</v>
      </c>
      <c r="Z165" s="46">
        <f t="shared" si="305"/>
        <v>1729.62525</v>
      </c>
      <c r="AA165" s="46"/>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45">
        <f t="shared" si="290"/>
        <v>163</v>
      </c>
      <c r="B166" s="46" t="s">
        <v>509</v>
      </c>
      <c r="C166" s="47" t="s">
        <v>514</v>
      </c>
      <c r="D166" s="46" t="s">
        <v>515</v>
      </c>
      <c r="E166" s="46">
        <v>3473.25</v>
      </c>
      <c r="F166" s="46">
        <f>VLOOKUP(C166,'[1]9月'!$B:$Q,16,0)</f>
        <v>3245.4</v>
      </c>
      <c r="G166" s="48">
        <v>5664.75</v>
      </c>
      <c r="H166" s="46">
        <v>3473.25</v>
      </c>
      <c r="I166" s="48">
        <v>1790</v>
      </c>
      <c r="J166" s="48">
        <v>108</v>
      </c>
      <c r="K166" s="63">
        <f t="shared" si="291"/>
        <v>62.5185</v>
      </c>
      <c r="L166" s="64">
        <f t="shared" si="292"/>
        <v>519.264</v>
      </c>
      <c r="M166" s="48">
        <f t="shared" si="293"/>
        <v>453.18</v>
      </c>
      <c r="N166" s="46">
        <f t="shared" si="294"/>
        <v>24.31275</v>
      </c>
      <c r="O166" s="48">
        <f t="shared" si="295"/>
        <v>89.5</v>
      </c>
      <c r="P166" s="48">
        <f t="shared" si="296"/>
        <v>54</v>
      </c>
      <c r="Q166" s="48">
        <f t="shared" si="297"/>
        <v>1202.77525</v>
      </c>
      <c r="R166" s="46">
        <f t="shared" si="298"/>
        <v>0</v>
      </c>
      <c r="S166" s="46">
        <f t="shared" si="299"/>
        <v>259.63</v>
      </c>
      <c r="T166" s="48">
        <f t="shared" si="300"/>
        <v>113.3</v>
      </c>
      <c r="U166" s="46">
        <f t="shared" si="301"/>
        <v>10.42</v>
      </c>
      <c r="V166" s="46">
        <v>0</v>
      </c>
      <c r="W166" s="48">
        <f t="shared" si="302"/>
        <v>89.5</v>
      </c>
      <c r="X166" s="48">
        <f t="shared" si="303"/>
        <v>54</v>
      </c>
      <c r="Y166" s="46">
        <f t="shared" si="304"/>
        <v>526.85</v>
      </c>
      <c r="Z166" s="46">
        <f t="shared" si="305"/>
        <v>1729.62525</v>
      </c>
      <c r="AA166" s="46"/>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45">
        <f t="shared" si="290"/>
        <v>164</v>
      </c>
      <c r="B167" s="46" t="s">
        <v>509</v>
      </c>
      <c r="C167" s="47" t="s">
        <v>516</v>
      </c>
      <c r="D167" s="46" t="s">
        <v>517</v>
      </c>
      <c r="E167" s="46">
        <v>3473.25</v>
      </c>
      <c r="F167" s="46">
        <f>VLOOKUP(C167,'[1]9月'!$B:$Q,16,0)</f>
        <v>3245.4</v>
      </c>
      <c r="G167" s="48">
        <v>5664.75</v>
      </c>
      <c r="H167" s="46">
        <v>3473.25</v>
      </c>
      <c r="I167" s="48">
        <v>1790</v>
      </c>
      <c r="J167" s="48">
        <v>108</v>
      </c>
      <c r="K167" s="63">
        <f t="shared" si="291"/>
        <v>62.5185</v>
      </c>
      <c r="L167" s="64">
        <f t="shared" si="292"/>
        <v>519.264</v>
      </c>
      <c r="M167" s="48">
        <f t="shared" si="293"/>
        <v>453.18</v>
      </c>
      <c r="N167" s="46">
        <f t="shared" si="294"/>
        <v>24.31275</v>
      </c>
      <c r="O167" s="48">
        <f t="shared" si="295"/>
        <v>89.5</v>
      </c>
      <c r="P167" s="48">
        <f t="shared" si="296"/>
        <v>54</v>
      </c>
      <c r="Q167" s="48">
        <f t="shared" si="297"/>
        <v>1202.77525</v>
      </c>
      <c r="R167" s="46">
        <f t="shared" si="298"/>
        <v>0</v>
      </c>
      <c r="S167" s="46">
        <f t="shared" si="299"/>
        <v>259.63</v>
      </c>
      <c r="T167" s="48">
        <f t="shared" si="300"/>
        <v>113.3</v>
      </c>
      <c r="U167" s="46">
        <f t="shared" si="301"/>
        <v>10.42</v>
      </c>
      <c r="V167" s="46">
        <v>0</v>
      </c>
      <c r="W167" s="48">
        <f t="shared" si="302"/>
        <v>89.5</v>
      </c>
      <c r="X167" s="48">
        <f t="shared" si="303"/>
        <v>54</v>
      </c>
      <c r="Y167" s="46">
        <f t="shared" si="304"/>
        <v>526.85</v>
      </c>
      <c r="Z167" s="46">
        <f t="shared" si="305"/>
        <v>1729.62525</v>
      </c>
      <c r="AA167" s="46"/>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45">
        <f t="shared" si="290"/>
        <v>165</v>
      </c>
      <c r="B168" s="46" t="s">
        <v>509</v>
      </c>
      <c r="C168" s="47" t="s">
        <v>518</v>
      </c>
      <c r="D168" s="46" t="s">
        <v>519</v>
      </c>
      <c r="E168" s="46">
        <v>3473.25</v>
      </c>
      <c r="F168" s="46">
        <f>VLOOKUP(C168,'[1]9月'!$B:$Q,16,0)</f>
        <v>3245.4</v>
      </c>
      <c r="G168" s="48">
        <v>5664.75</v>
      </c>
      <c r="H168" s="46">
        <v>3473.25</v>
      </c>
      <c r="I168" s="48">
        <v>1790</v>
      </c>
      <c r="J168" s="48">
        <v>108</v>
      </c>
      <c r="K168" s="63">
        <f t="shared" si="291"/>
        <v>62.5185</v>
      </c>
      <c r="L168" s="64">
        <f t="shared" si="292"/>
        <v>519.264</v>
      </c>
      <c r="M168" s="48">
        <f t="shared" si="293"/>
        <v>453.18</v>
      </c>
      <c r="N168" s="46">
        <f t="shared" si="294"/>
        <v>24.31275</v>
      </c>
      <c r="O168" s="48">
        <f t="shared" si="295"/>
        <v>89.5</v>
      </c>
      <c r="P168" s="48">
        <f t="shared" si="296"/>
        <v>54</v>
      </c>
      <c r="Q168" s="48">
        <f t="shared" si="297"/>
        <v>1202.77525</v>
      </c>
      <c r="R168" s="46">
        <f t="shared" si="298"/>
        <v>0</v>
      </c>
      <c r="S168" s="46">
        <f t="shared" si="299"/>
        <v>259.63</v>
      </c>
      <c r="T168" s="48">
        <f t="shared" si="300"/>
        <v>113.3</v>
      </c>
      <c r="U168" s="46">
        <f t="shared" si="301"/>
        <v>10.42</v>
      </c>
      <c r="V168" s="46">
        <v>0</v>
      </c>
      <c r="W168" s="48">
        <f t="shared" si="302"/>
        <v>89.5</v>
      </c>
      <c r="X168" s="48">
        <f t="shared" si="303"/>
        <v>54</v>
      </c>
      <c r="Y168" s="46">
        <f t="shared" si="304"/>
        <v>526.85</v>
      </c>
      <c r="Z168" s="46">
        <f t="shared" si="305"/>
        <v>1729.62525</v>
      </c>
      <c r="AA168" s="46"/>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45">
        <f t="shared" si="290"/>
        <v>166</v>
      </c>
      <c r="B169" s="46" t="s">
        <v>509</v>
      </c>
      <c r="C169" s="47" t="s">
        <v>520</v>
      </c>
      <c r="D169" s="46" t="s">
        <v>521</v>
      </c>
      <c r="E169" s="46">
        <v>3473.25</v>
      </c>
      <c r="F169" s="46">
        <f>VLOOKUP(C169,'[1]9月'!$B:$Q,16,0)</f>
        <v>3245.4</v>
      </c>
      <c r="G169" s="48">
        <v>5664.75</v>
      </c>
      <c r="H169" s="46">
        <v>3473.25</v>
      </c>
      <c r="I169" s="48">
        <v>1790</v>
      </c>
      <c r="J169" s="48">
        <v>108</v>
      </c>
      <c r="K169" s="63">
        <f t="shared" si="291"/>
        <v>62.5185</v>
      </c>
      <c r="L169" s="64">
        <f t="shared" si="292"/>
        <v>519.264</v>
      </c>
      <c r="M169" s="48">
        <f t="shared" si="293"/>
        <v>453.18</v>
      </c>
      <c r="N169" s="46">
        <f t="shared" si="294"/>
        <v>24.31275</v>
      </c>
      <c r="O169" s="48">
        <f t="shared" si="295"/>
        <v>89.5</v>
      </c>
      <c r="P169" s="48">
        <f t="shared" si="296"/>
        <v>54</v>
      </c>
      <c r="Q169" s="48">
        <f t="shared" si="297"/>
        <v>1202.77525</v>
      </c>
      <c r="R169" s="46">
        <f t="shared" si="298"/>
        <v>0</v>
      </c>
      <c r="S169" s="46">
        <f t="shared" si="299"/>
        <v>259.63</v>
      </c>
      <c r="T169" s="48">
        <f t="shared" si="300"/>
        <v>113.3</v>
      </c>
      <c r="U169" s="46">
        <f t="shared" si="301"/>
        <v>10.42</v>
      </c>
      <c r="V169" s="46">
        <v>0</v>
      </c>
      <c r="W169" s="48">
        <f t="shared" si="302"/>
        <v>89.5</v>
      </c>
      <c r="X169" s="48">
        <f t="shared" si="303"/>
        <v>54</v>
      </c>
      <c r="Y169" s="46">
        <f t="shared" si="304"/>
        <v>526.85</v>
      </c>
      <c r="Z169" s="46">
        <f t="shared" si="305"/>
        <v>1729.62525</v>
      </c>
      <c r="AA169" s="46"/>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45">
        <f t="shared" si="290"/>
        <v>167</v>
      </c>
      <c r="B170" s="46" t="s">
        <v>509</v>
      </c>
      <c r="C170" s="47" t="s">
        <v>522</v>
      </c>
      <c r="D170" s="46" t="s">
        <v>523</v>
      </c>
      <c r="E170" s="46">
        <v>3473.25</v>
      </c>
      <c r="F170" s="46">
        <f>VLOOKUP(C170,'[1]9月'!$B:$Q,16,0)</f>
        <v>3245.4</v>
      </c>
      <c r="G170" s="48">
        <v>5664.75</v>
      </c>
      <c r="H170" s="46">
        <v>3473.25</v>
      </c>
      <c r="I170" s="48">
        <v>1790</v>
      </c>
      <c r="J170" s="48">
        <v>108</v>
      </c>
      <c r="K170" s="63">
        <f t="shared" si="291"/>
        <v>62.5185</v>
      </c>
      <c r="L170" s="64">
        <f t="shared" si="292"/>
        <v>519.264</v>
      </c>
      <c r="M170" s="48">
        <f t="shared" si="293"/>
        <v>453.18</v>
      </c>
      <c r="N170" s="46">
        <f t="shared" si="294"/>
        <v>24.31275</v>
      </c>
      <c r="O170" s="48">
        <f t="shared" si="295"/>
        <v>89.5</v>
      </c>
      <c r="P170" s="48">
        <f t="shared" si="296"/>
        <v>54</v>
      </c>
      <c r="Q170" s="48">
        <f t="shared" si="297"/>
        <v>1202.77525</v>
      </c>
      <c r="R170" s="46">
        <f t="shared" si="298"/>
        <v>0</v>
      </c>
      <c r="S170" s="46">
        <f t="shared" si="299"/>
        <v>259.63</v>
      </c>
      <c r="T170" s="48">
        <f t="shared" si="300"/>
        <v>113.3</v>
      </c>
      <c r="U170" s="46">
        <f t="shared" si="301"/>
        <v>10.42</v>
      </c>
      <c r="V170" s="46">
        <v>0</v>
      </c>
      <c r="W170" s="48">
        <f t="shared" si="302"/>
        <v>89.5</v>
      </c>
      <c r="X170" s="48">
        <f t="shared" si="303"/>
        <v>54</v>
      </c>
      <c r="Y170" s="46">
        <f t="shared" si="304"/>
        <v>526.85</v>
      </c>
      <c r="Z170" s="46">
        <f t="shared" si="305"/>
        <v>1729.62525</v>
      </c>
      <c r="AA170" s="46"/>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45">
        <f t="shared" si="290"/>
        <v>168</v>
      </c>
      <c r="B171" s="46" t="s">
        <v>509</v>
      </c>
      <c r="C171" s="47" t="s">
        <v>524</v>
      </c>
      <c r="D171" s="46" t="s">
        <v>525</v>
      </c>
      <c r="E171" s="46">
        <v>3473.25</v>
      </c>
      <c r="F171" s="46">
        <f>VLOOKUP(C171,'[1]9月'!$B:$Q,16,0)</f>
        <v>3245.4</v>
      </c>
      <c r="G171" s="48">
        <v>5664.75</v>
      </c>
      <c r="H171" s="46">
        <v>3473.25</v>
      </c>
      <c r="I171" s="48">
        <v>1790</v>
      </c>
      <c r="J171" s="48">
        <v>108</v>
      </c>
      <c r="K171" s="63">
        <f t="shared" si="291"/>
        <v>62.5185</v>
      </c>
      <c r="L171" s="64">
        <f t="shared" si="292"/>
        <v>519.264</v>
      </c>
      <c r="M171" s="48">
        <f t="shared" si="293"/>
        <v>453.18</v>
      </c>
      <c r="N171" s="46">
        <f t="shared" si="294"/>
        <v>24.31275</v>
      </c>
      <c r="O171" s="48">
        <f t="shared" si="295"/>
        <v>89.5</v>
      </c>
      <c r="P171" s="48">
        <f t="shared" si="296"/>
        <v>54</v>
      </c>
      <c r="Q171" s="48">
        <f t="shared" si="297"/>
        <v>1202.77525</v>
      </c>
      <c r="R171" s="46">
        <f t="shared" si="298"/>
        <v>0</v>
      </c>
      <c r="S171" s="46">
        <f t="shared" si="299"/>
        <v>259.63</v>
      </c>
      <c r="T171" s="48">
        <f t="shared" si="300"/>
        <v>113.3</v>
      </c>
      <c r="U171" s="46">
        <f t="shared" si="301"/>
        <v>10.42</v>
      </c>
      <c r="V171" s="46">
        <v>0</v>
      </c>
      <c r="W171" s="48">
        <f t="shared" si="302"/>
        <v>89.5</v>
      </c>
      <c r="X171" s="48">
        <f t="shared" si="303"/>
        <v>54</v>
      </c>
      <c r="Y171" s="46">
        <f t="shared" si="304"/>
        <v>526.85</v>
      </c>
      <c r="Z171" s="46">
        <f t="shared" si="305"/>
        <v>1729.62525</v>
      </c>
      <c r="AA171" s="46"/>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45">
        <f t="shared" si="290"/>
        <v>169</v>
      </c>
      <c r="B172" s="46" t="s">
        <v>509</v>
      </c>
      <c r="C172" s="47" t="s">
        <v>526</v>
      </c>
      <c r="D172" s="46" t="s">
        <v>527</v>
      </c>
      <c r="E172" s="46">
        <v>3473.25</v>
      </c>
      <c r="F172" s="46">
        <f>VLOOKUP(C172,'[1]9月'!$B:$Q,16,0)</f>
        <v>3245.4</v>
      </c>
      <c r="G172" s="48">
        <v>5664.75</v>
      </c>
      <c r="H172" s="46">
        <v>3473.25</v>
      </c>
      <c r="I172" s="48">
        <v>1790</v>
      </c>
      <c r="J172" s="48">
        <v>108</v>
      </c>
      <c r="K172" s="63">
        <f t="shared" si="291"/>
        <v>62.5185</v>
      </c>
      <c r="L172" s="64">
        <f t="shared" si="292"/>
        <v>519.264</v>
      </c>
      <c r="M172" s="48">
        <f t="shared" si="293"/>
        <v>453.18</v>
      </c>
      <c r="N172" s="46">
        <f t="shared" si="294"/>
        <v>24.31275</v>
      </c>
      <c r="O172" s="48">
        <f t="shared" si="295"/>
        <v>89.5</v>
      </c>
      <c r="P172" s="48">
        <f t="shared" si="296"/>
        <v>54</v>
      </c>
      <c r="Q172" s="48">
        <f t="shared" si="297"/>
        <v>1202.77525</v>
      </c>
      <c r="R172" s="46">
        <f t="shared" si="298"/>
        <v>0</v>
      </c>
      <c r="S172" s="46">
        <f t="shared" si="299"/>
        <v>259.63</v>
      </c>
      <c r="T172" s="48">
        <f t="shared" si="300"/>
        <v>113.3</v>
      </c>
      <c r="U172" s="46">
        <f t="shared" si="301"/>
        <v>10.42</v>
      </c>
      <c r="V172" s="46">
        <v>0</v>
      </c>
      <c r="W172" s="48">
        <f t="shared" si="302"/>
        <v>89.5</v>
      </c>
      <c r="X172" s="48">
        <f t="shared" si="303"/>
        <v>54</v>
      </c>
      <c r="Y172" s="46">
        <f t="shared" si="304"/>
        <v>526.85</v>
      </c>
      <c r="Z172" s="46">
        <f t="shared" si="305"/>
        <v>1729.62525</v>
      </c>
      <c r="AA172" s="46"/>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45">
        <f t="shared" si="290"/>
        <v>170</v>
      </c>
      <c r="B173" s="46" t="s">
        <v>509</v>
      </c>
      <c r="C173" s="47" t="s">
        <v>528</v>
      </c>
      <c r="D173" s="46" t="s">
        <v>529</v>
      </c>
      <c r="E173" s="46">
        <v>3473.25</v>
      </c>
      <c r="F173" s="46">
        <f>VLOOKUP(C173,'[1]9月'!$B:$Q,16,0)</f>
        <v>3245.4</v>
      </c>
      <c r="G173" s="48">
        <v>5664.75</v>
      </c>
      <c r="H173" s="46">
        <v>3473.25</v>
      </c>
      <c r="I173" s="48">
        <v>1790</v>
      </c>
      <c r="J173" s="48">
        <v>108</v>
      </c>
      <c r="K173" s="63">
        <f t="shared" si="291"/>
        <v>62.5185</v>
      </c>
      <c r="L173" s="64">
        <f t="shared" si="292"/>
        <v>519.264</v>
      </c>
      <c r="M173" s="48">
        <f t="shared" si="293"/>
        <v>453.18</v>
      </c>
      <c r="N173" s="46">
        <f t="shared" si="294"/>
        <v>24.31275</v>
      </c>
      <c r="O173" s="48">
        <f t="shared" si="295"/>
        <v>89.5</v>
      </c>
      <c r="P173" s="48">
        <f t="shared" si="296"/>
        <v>54</v>
      </c>
      <c r="Q173" s="48">
        <f t="shared" si="297"/>
        <v>1202.77525</v>
      </c>
      <c r="R173" s="46">
        <f t="shared" si="298"/>
        <v>0</v>
      </c>
      <c r="S173" s="46">
        <f t="shared" si="299"/>
        <v>259.63</v>
      </c>
      <c r="T173" s="48">
        <f t="shared" si="300"/>
        <v>113.3</v>
      </c>
      <c r="U173" s="46">
        <f t="shared" si="301"/>
        <v>10.42</v>
      </c>
      <c r="V173" s="46">
        <v>0</v>
      </c>
      <c r="W173" s="48">
        <f t="shared" si="302"/>
        <v>89.5</v>
      </c>
      <c r="X173" s="48">
        <f t="shared" si="303"/>
        <v>54</v>
      </c>
      <c r="Y173" s="46">
        <f t="shared" si="304"/>
        <v>526.85</v>
      </c>
      <c r="Z173" s="46">
        <f t="shared" si="305"/>
        <v>1729.62525</v>
      </c>
      <c r="AA173" s="46"/>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45">
        <f t="shared" si="290"/>
        <v>171</v>
      </c>
      <c r="B174" s="46" t="s">
        <v>509</v>
      </c>
      <c r="C174" s="47" t="s">
        <v>530</v>
      </c>
      <c r="D174" s="46" t="s">
        <v>531</v>
      </c>
      <c r="E174" s="46">
        <v>3473.25</v>
      </c>
      <c r="F174" s="46">
        <f>VLOOKUP(C174,'[1]9月'!$B:$Q,16,0)</f>
        <v>3245.4</v>
      </c>
      <c r="G174" s="48">
        <v>5664.75</v>
      </c>
      <c r="H174" s="46">
        <v>3473.25</v>
      </c>
      <c r="I174" s="48">
        <v>1790</v>
      </c>
      <c r="J174" s="48">
        <v>108</v>
      </c>
      <c r="K174" s="63">
        <f t="shared" si="291"/>
        <v>62.5185</v>
      </c>
      <c r="L174" s="64">
        <f t="shared" si="292"/>
        <v>519.264</v>
      </c>
      <c r="M174" s="48">
        <f t="shared" si="293"/>
        <v>453.18</v>
      </c>
      <c r="N174" s="46">
        <f t="shared" si="294"/>
        <v>24.31275</v>
      </c>
      <c r="O174" s="48">
        <f t="shared" si="295"/>
        <v>89.5</v>
      </c>
      <c r="P174" s="48">
        <f t="shared" si="296"/>
        <v>54</v>
      </c>
      <c r="Q174" s="48">
        <f t="shared" si="297"/>
        <v>1202.77525</v>
      </c>
      <c r="R174" s="46">
        <f t="shared" si="298"/>
        <v>0</v>
      </c>
      <c r="S174" s="46">
        <f t="shared" si="299"/>
        <v>259.63</v>
      </c>
      <c r="T174" s="48">
        <f t="shared" si="300"/>
        <v>113.3</v>
      </c>
      <c r="U174" s="46">
        <f t="shared" si="301"/>
        <v>10.42</v>
      </c>
      <c r="V174" s="46">
        <v>0</v>
      </c>
      <c r="W174" s="48">
        <f t="shared" si="302"/>
        <v>89.5</v>
      </c>
      <c r="X174" s="48">
        <f t="shared" si="303"/>
        <v>54</v>
      </c>
      <c r="Y174" s="46">
        <f t="shared" si="304"/>
        <v>526.85</v>
      </c>
      <c r="Z174" s="46">
        <f t="shared" si="305"/>
        <v>1729.62525</v>
      </c>
      <c r="AA174" s="46"/>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45">
        <f t="shared" si="290"/>
        <v>172</v>
      </c>
      <c r="B175" s="46" t="s">
        <v>509</v>
      </c>
      <c r="C175" s="47" t="s">
        <v>532</v>
      </c>
      <c r="D175" s="46" t="s">
        <v>533</v>
      </c>
      <c r="E175" s="46">
        <v>3473.25</v>
      </c>
      <c r="F175" s="46">
        <f>VLOOKUP(C175,'[1]9月'!$B:$Q,16,0)</f>
        <v>3245.4</v>
      </c>
      <c r="G175" s="48">
        <v>5664.75</v>
      </c>
      <c r="H175" s="46">
        <v>3473.25</v>
      </c>
      <c r="I175" s="48">
        <v>1790</v>
      </c>
      <c r="J175" s="48">
        <v>108</v>
      </c>
      <c r="K175" s="63">
        <f t="shared" si="291"/>
        <v>62.5185</v>
      </c>
      <c r="L175" s="64">
        <f t="shared" si="292"/>
        <v>519.264</v>
      </c>
      <c r="M175" s="48">
        <f t="shared" si="293"/>
        <v>453.18</v>
      </c>
      <c r="N175" s="46">
        <f t="shared" si="294"/>
        <v>24.31275</v>
      </c>
      <c r="O175" s="48">
        <f t="shared" si="295"/>
        <v>89.5</v>
      </c>
      <c r="P175" s="48">
        <f t="shared" si="296"/>
        <v>54</v>
      </c>
      <c r="Q175" s="48">
        <f t="shared" si="297"/>
        <v>1202.77525</v>
      </c>
      <c r="R175" s="46">
        <f t="shared" si="298"/>
        <v>0</v>
      </c>
      <c r="S175" s="46">
        <f t="shared" si="299"/>
        <v>259.63</v>
      </c>
      <c r="T175" s="48">
        <f t="shared" si="300"/>
        <v>113.3</v>
      </c>
      <c r="U175" s="46">
        <f t="shared" si="301"/>
        <v>10.42</v>
      </c>
      <c r="V175" s="46">
        <v>0</v>
      </c>
      <c r="W175" s="48">
        <f t="shared" si="302"/>
        <v>89.5</v>
      </c>
      <c r="X175" s="48">
        <f t="shared" si="303"/>
        <v>54</v>
      </c>
      <c r="Y175" s="46">
        <f t="shared" si="304"/>
        <v>526.85</v>
      </c>
      <c r="Z175" s="46">
        <f t="shared" si="305"/>
        <v>1729.62525</v>
      </c>
      <c r="AA175" s="46"/>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45">
        <f t="shared" si="290"/>
        <v>173</v>
      </c>
      <c r="B176" s="46" t="s">
        <v>509</v>
      </c>
      <c r="C176" s="47" t="s">
        <v>534</v>
      </c>
      <c r="D176" s="46" t="s">
        <v>535</v>
      </c>
      <c r="E176" s="46">
        <v>3473.25</v>
      </c>
      <c r="F176" s="46">
        <f>VLOOKUP(C176,'[1]9月'!$B:$Q,16,0)</f>
        <v>3245.4</v>
      </c>
      <c r="G176" s="48">
        <v>5664.75</v>
      </c>
      <c r="H176" s="46">
        <v>3473.25</v>
      </c>
      <c r="I176" s="48">
        <v>1790</v>
      </c>
      <c r="J176" s="48">
        <v>108</v>
      </c>
      <c r="K176" s="63">
        <f t="shared" si="291"/>
        <v>62.5185</v>
      </c>
      <c r="L176" s="64">
        <f t="shared" si="292"/>
        <v>519.264</v>
      </c>
      <c r="M176" s="48">
        <f t="shared" si="293"/>
        <v>453.18</v>
      </c>
      <c r="N176" s="46">
        <f t="shared" si="294"/>
        <v>24.31275</v>
      </c>
      <c r="O176" s="48">
        <f t="shared" si="295"/>
        <v>89.5</v>
      </c>
      <c r="P176" s="48">
        <f t="shared" si="296"/>
        <v>54</v>
      </c>
      <c r="Q176" s="48">
        <f t="shared" si="297"/>
        <v>1202.77525</v>
      </c>
      <c r="R176" s="46">
        <f t="shared" si="298"/>
        <v>0</v>
      </c>
      <c r="S176" s="46">
        <f t="shared" si="299"/>
        <v>259.63</v>
      </c>
      <c r="T176" s="48">
        <f t="shared" si="300"/>
        <v>113.3</v>
      </c>
      <c r="U176" s="46">
        <f t="shared" si="301"/>
        <v>10.42</v>
      </c>
      <c r="V176" s="46">
        <v>0</v>
      </c>
      <c r="W176" s="48">
        <f t="shared" si="302"/>
        <v>89.5</v>
      </c>
      <c r="X176" s="48">
        <f t="shared" si="303"/>
        <v>54</v>
      </c>
      <c r="Y176" s="46">
        <f t="shared" si="304"/>
        <v>526.85</v>
      </c>
      <c r="Z176" s="46">
        <f t="shared" si="305"/>
        <v>1729.62525</v>
      </c>
      <c r="AA176" s="46"/>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45">
        <f t="shared" si="290"/>
        <v>174</v>
      </c>
      <c r="B177" s="46" t="s">
        <v>509</v>
      </c>
      <c r="C177" s="47" t="s">
        <v>536</v>
      </c>
      <c r="D177" s="46" t="s">
        <v>537</v>
      </c>
      <c r="E177" s="46">
        <v>3473.25</v>
      </c>
      <c r="F177" s="46">
        <f>VLOOKUP(C177,'[1]9月'!$B:$Q,16,0)</f>
        <v>3245.4</v>
      </c>
      <c r="G177" s="48">
        <v>5664.75</v>
      </c>
      <c r="H177" s="46">
        <v>3473.25</v>
      </c>
      <c r="I177" s="48">
        <v>1790</v>
      </c>
      <c r="J177" s="48">
        <v>108</v>
      </c>
      <c r="K177" s="63">
        <f t="shared" si="291"/>
        <v>62.5185</v>
      </c>
      <c r="L177" s="64">
        <f t="shared" si="292"/>
        <v>519.264</v>
      </c>
      <c r="M177" s="48">
        <f t="shared" si="293"/>
        <v>453.18</v>
      </c>
      <c r="N177" s="46">
        <f t="shared" si="294"/>
        <v>24.31275</v>
      </c>
      <c r="O177" s="48">
        <f t="shared" si="295"/>
        <v>89.5</v>
      </c>
      <c r="P177" s="48">
        <f t="shared" si="296"/>
        <v>54</v>
      </c>
      <c r="Q177" s="48">
        <f t="shared" si="297"/>
        <v>1202.77525</v>
      </c>
      <c r="R177" s="46">
        <f t="shared" si="298"/>
        <v>0</v>
      </c>
      <c r="S177" s="46">
        <f t="shared" si="299"/>
        <v>259.63</v>
      </c>
      <c r="T177" s="48">
        <f t="shared" si="300"/>
        <v>113.3</v>
      </c>
      <c r="U177" s="46">
        <f t="shared" si="301"/>
        <v>10.42</v>
      </c>
      <c r="V177" s="46">
        <v>0</v>
      </c>
      <c r="W177" s="48">
        <f t="shared" si="302"/>
        <v>89.5</v>
      </c>
      <c r="X177" s="48">
        <f t="shared" si="303"/>
        <v>54</v>
      </c>
      <c r="Y177" s="46">
        <f t="shared" si="304"/>
        <v>526.85</v>
      </c>
      <c r="Z177" s="46">
        <f t="shared" si="305"/>
        <v>1729.62525</v>
      </c>
      <c r="AA177" s="46"/>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45">
        <f t="shared" si="290"/>
        <v>175</v>
      </c>
      <c r="B178" s="46" t="s">
        <v>509</v>
      </c>
      <c r="C178" s="47" t="s">
        <v>538</v>
      </c>
      <c r="D178" s="46" t="s">
        <v>539</v>
      </c>
      <c r="E178" s="46">
        <v>3473.25</v>
      </c>
      <c r="F178" s="46">
        <f>VLOOKUP(C178,'[1]9月'!$B:$Q,16,0)</f>
        <v>3245.4</v>
      </c>
      <c r="G178" s="48">
        <v>5664.75</v>
      </c>
      <c r="H178" s="46">
        <v>3473.25</v>
      </c>
      <c r="I178" s="48">
        <v>1790</v>
      </c>
      <c r="J178" s="48">
        <v>108</v>
      </c>
      <c r="K178" s="63">
        <f t="shared" si="291"/>
        <v>62.5185</v>
      </c>
      <c r="L178" s="64">
        <f t="shared" si="292"/>
        <v>519.264</v>
      </c>
      <c r="M178" s="48">
        <f t="shared" si="293"/>
        <v>453.18</v>
      </c>
      <c r="N178" s="46">
        <f t="shared" si="294"/>
        <v>24.31275</v>
      </c>
      <c r="O178" s="48">
        <f t="shared" si="295"/>
        <v>89.5</v>
      </c>
      <c r="P178" s="48">
        <f t="shared" si="296"/>
        <v>54</v>
      </c>
      <c r="Q178" s="48">
        <f t="shared" si="297"/>
        <v>1202.77525</v>
      </c>
      <c r="R178" s="46">
        <f t="shared" si="298"/>
        <v>0</v>
      </c>
      <c r="S178" s="46">
        <f t="shared" si="299"/>
        <v>259.63</v>
      </c>
      <c r="T178" s="48">
        <f t="shared" si="300"/>
        <v>113.3</v>
      </c>
      <c r="U178" s="46">
        <f t="shared" si="301"/>
        <v>10.42</v>
      </c>
      <c r="V178" s="46">
        <v>0</v>
      </c>
      <c r="W178" s="48">
        <f t="shared" si="302"/>
        <v>89.5</v>
      </c>
      <c r="X178" s="48">
        <f t="shared" si="303"/>
        <v>54</v>
      </c>
      <c r="Y178" s="46">
        <f t="shared" si="304"/>
        <v>526.85</v>
      </c>
      <c r="Z178" s="46">
        <f t="shared" si="305"/>
        <v>1729.62525</v>
      </c>
      <c r="AA178" s="46"/>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45">
        <f t="shared" si="290"/>
        <v>176</v>
      </c>
      <c r="B179" s="46" t="s">
        <v>509</v>
      </c>
      <c r="C179" s="47" t="s">
        <v>540</v>
      </c>
      <c r="D179" s="46" t="s">
        <v>541</v>
      </c>
      <c r="E179" s="46">
        <v>3473.25</v>
      </c>
      <c r="F179" s="46">
        <f>VLOOKUP(C179,'[1]9月'!$B:$Q,16,0)</f>
        <v>3245.4</v>
      </c>
      <c r="G179" s="48">
        <v>5664.75</v>
      </c>
      <c r="H179" s="46">
        <v>3473.25</v>
      </c>
      <c r="I179" s="48">
        <v>1790</v>
      </c>
      <c r="J179" s="48">
        <v>108</v>
      </c>
      <c r="K179" s="63">
        <f t="shared" si="291"/>
        <v>62.5185</v>
      </c>
      <c r="L179" s="64">
        <f t="shared" si="292"/>
        <v>519.264</v>
      </c>
      <c r="M179" s="48">
        <f t="shared" si="293"/>
        <v>453.18</v>
      </c>
      <c r="N179" s="46">
        <f t="shared" si="294"/>
        <v>24.31275</v>
      </c>
      <c r="O179" s="48">
        <f t="shared" si="295"/>
        <v>89.5</v>
      </c>
      <c r="P179" s="48">
        <f t="shared" si="296"/>
        <v>54</v>
      </c>
      <c r="Q179" s="48">
        <f t="shared" si="297"/>
        <v>1202.77525</v>
      </c>
      <c r="R179" s="46">
        <f t="shared" si="298"/>
        <v>0</v>
      </c>
      <c r="S179" s="46">
        <f t="shared" si="299"/>
        <v>259.63</v>
      </c>
      <c r="T179" s="48">
        <f t="shared" si="300"/>
        <v>113.3</v>
      </c>
      <c r="U179" s="46">
        <f t="shared" si="301"/>
        <v>10.42</v>
      </c>
      <c r="V179" s="46">
        <v>0</v>
      </c>
      <c r="W179" s="48">
        <f t="shared" si="302"/>
        <v>89.5</v>
      </c>
      <c r="X179" s="48">
        <f t="shared" si="303"/>
        <v>54</v>
      </c>
      <c r="Y179" s="46">
        <f t="shared" si="304"/>
        <v>526.85</v>
      </c>
      <c r="Z179" s="46">
        <f t="shared" si="305"/>
        <v>1729.62525</v>
      </c>
      <c r="AA179" s="46"/>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45">
        <f t="shared" si="290"/>
        <v>177</v>
      </c>
      <c r="B180" s="46" t="s">
        <v>509</v>
      </c>
      <c r="C180" s="47" t="s">
        <v>542</v>
      </c>
      <c r="D180" s="46" t="s">
        <v>543</v>
      </c>
      <c r="E180" s="46">
        <v>3473.25</v>
      </c>
      <c r="F180" s="46">
        <f>VLOOKUP(C180,'[1]9月'!$B:$Q,16,0)</f>
        <v>3245.4</v>
      </c>
      <c r="G180" s="48">
        <v>5664.75</v>
      </c>
      <c r="H180" s="46">
        <v>3473.25</v>
      </c>
      <c r="I180" s="48">
        <v>1790</v>
      </c>
      <c r="J180" s="48">
        <v>108</v>
      </c>
      <c r="K180" s="63">
        <f t="shared" si="291"/>
        <v>62.5185</v>
      </c>
      <c r="L180" s="64">
        <f t="shared" si="292"/>
        <v>519.264</v>
      </c>
      <c r="M180" s="48">
        <f t="shared" si="293"/>
        <v>453.18</v>
      </c>
      <c r="N180" s="46">
        <f t="shared" si="294"/>
        <v>24.31275</v>
      </c>
      <c r="O180" s="48">
        <f t="shared" si="295"/>
        <v>89.5</v>
      </c>
      <c r="P180" s="48">
        <f t="shared" si="296"/>
        <v>54</v>
      </c>
      <c r="Q180" s="48">
        <f t="shared" si="297"/>
        <v>1202.77525</v>
      </c>
      <c r="R180" s="46">
        <f t="shared" si="298"/>
        <v>0</v>
      </c>
      <c r="S180" s="46">
        <f t="shared" si="299"/>
        <v>259.63</v>
      </c>
      <c r="T180" s="48">
        <f t="shared" si="300"/>
        <v>113.3</v>
      </c>
      <c r="U180" s="46">
        <f t="shared" si="301"/>
        <v>10.42</v>
      </c>
      <c r="V180" s="46">
        <v>0</v>
      </c>
      <c r="W180" s="48">
        <f t="shared" si="302"/>
        <v>89.5</v>
      </c>
      <c r="X180" s="48">
        <f t="shared" si="303"/>
        <v>54</v>
      </c>
      <c r="Y180" s="46">
        <f t="shared" si="304"/>
        <v>526.85</v>
      </c>
      <c r="Z180" s="46">
        <f t="shared" si="305"/>
        <v>1729.62525</v>
      </c>
      <c r="AA180" s="46"/>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45">
        <f t="shared" si="290"/>
        <v>178</v>
      </c>
      <c r="B181" s="46" t="s">
        <v>509</v>
      </c>
      <c r="C181" s="47" t="s">
        <v>544</v>
      </c>
      <c r="D181" s="46" t="s">
        <v>545</v>
      </c>
      <c r="E181" s="46">
        <v>3473.25</v>
      </c>
      <c r="F181" s="46">
        <f>VLOOKUP(C181,'[1]9月'!$B:$Q,16,0)</f>
        <v>3245.4</v>
      </c>
      <c r="G181" s="48">
        <v>5664.75</v>
      </c>
      <c r="H181" s="46">
        <v>3473.25</v>
      </c>
      <c r="I181" s="48">
        <v>1790</v>
      </c>
      <c r="J181" s="48">
        <v>108</v>
      </c>
      <c r="K181" s="63">
        <f t="shared" si="291"/>
        <v>62.5185</v>
      </c>
      <c r="L181" s="64">
        <f t="shared" si="292"/>
        <v>519.264</v>
      </c>
      <c r="M181" s="48">
        <f t="shared" si="293"/>
        <v>453.18</v>
      </c>
      <c r="N181" s="46">
        <f t="shared" si="294"/>
        <v>24.31275</v>
      </c>
      <c r="O181" s="48">
        <f t="shared" si="295"/>
        <v>89.5</v>
      </c>
      <c r="P181" s="48">
        <f t="shared" si="296"/>
        <v>54</v>
      </c>
      <c r="Q181" s="48">
        <f t="shared" si="297"/>
        <v>1202.77525</v>
      </c>
      <c r="R181" s="46">
        <f t="shared" si="298"/>
        <v>0</v>
      </c>
      <c r="S181" s="46">
        <f t="shared" si="299"/>
        <v>259.63</v>
      </c>
      <c r="T181" s="48">
        <f t="shared" si="300"/>
        <v>113.3</v>
      </c>
      <c r="U181" s="46">
        <f t="shared" si="301"/>
        <v>10.42</v>
      </c>
      <c r="V181" s="46">
        <v>0</v>
      </c>
      <c r="W181" s="48">
        <f t="shared" si="302"/>
        <v>89.5</v>
      </c>
      <c r="X181" s="48">
        <f t="shared" si="303"/>
        <v>54</v>
      </c>
      <c r="Y181" s="46">
        <f t="shared" si="304"/>
        <v>526.85</v>
      </c>
      <c r="Z181" s="46">
        <f t="shared" si="305"/>
        <v>1729.62525</v>
      </c>
      <c r="AA181" s="46"/>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45">
        <f t="shared" si="290"/>
        <v>179</v>
      </c>
      <c r="B182" s="46" t="s">
        <v>509</v>
      </c>
      <c r="C182" s="47" t="s">
        <v>546</v>
      </c>
      <c r="D182" s="46" t="s">
        <v>547</v>
      </c>
      <c r="E182" s="46">
        <v>3473.25</v>
      </c>
      <c r="F182" s="46">
        <f>VLOOKUP(C182,'[1]9月'!$B:$Q,16,0)</f>
        <v>3245.4</v>
      </c>
      <c r="G182" s="48">
        <v>5664.75</v>
      </c>
      <c r="H182" s="46">
        <v>3473.25</v>
      </c>
      <c r="I182" s="48">
        <v>1790</v>
      </c>
      <c r="J182" s="48">
        <v>108</v>
      </c>
      <c r="K182" s="63">
        <f t="shared" si="291"/>
        <v>62.5185</v>
      </c>
      <c r="L182" s="64">
        <f t="shared" si="292"/>
        <v>519.264</v>
      </c>
      <c r="M182" s="48">
        <f t="shared" si="293"/>
        <v>453.18</v>
      </c>
      <c r="N182" s="46">
        <f t="shared" si="294"/>
        <v>24.31275</v>
      </c>
      <c r="O182" s="48">
        <f t="shared" si="295"/>
        <v>89.5</v>
      </c>
      <c r="P182" s="48">
        <f t="shared" si="296"/>
        <v>54</v>
      </c>
      <c r="Q182" s="48">
        <f t="shared" si="297"/>
        <v>1202.77525</v>
      </c>
      <c r="R182" s="46">
        <f t="shared" si="298"/>
        <v>0</v>
      </c>
      <c r="S182" s="46">
        <f t="shared" si="299"/>
        <v>259.63</v>
      </c>
      <c r="T182" s="48">
        <f t="shared" si="300"/>
        <v>113.3</v>
      </c>
      <c r="U182" s="46">
        <f t="shared" si="301"/>
        <v>10.42</v>
      </c>
      <c r="V182" s="46">
        <v>0</v>
      </c>
      <c r="W182" s="48">
        <f t="shared" si="302"/>
        <v>89.5</v>
      </c>
      <c r="X182" s="48">
        <f t="shared" si="303"/>
        <v>54</v>
      </c>
      <c r="Y182" s="46">
        <f t="shared" si="304"/>
        <v>526.85</v>
      </c>
      <c r="Z182" s="46">
        <f t="shared" si="305"/>
        <v>1729.62525</v>
      </c>
      <c r="AA182" s="46"/>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45">
        <f t="shared" si="290"/>
        <v>180</v>
      </c>
      <c r="B183" s="46" t="s">
        <v>509</v>
      </c>
      <c r="C183" s="47" t="s">
        <v>548</v>
      </c>
      <c r="D183" s="46" t="s">
        <v>549</v>
      </c>
      <c r="E183" s="46">
        <v>3473.25</v>
      </c>
      <c r="F183" s="46">
        <f>VLOOKUP(C183,'[1]9月'!$B:$Q,16,0)</f>
        <v>3245.4</v>
      </c>
      <c r="G183" s="48">
        <v>5664.75</v>
      </c>
      <c r="H183" s="46">
        <v>3473.25</v>
      </c>
      <c r="I183" s="48">
        <v>1790</v>
      </c>
      <c r="J183" s="48">
        <v>108</v>
      </c>
      <c r="K183" s="63">
        <f t="shared" si="291"/>
        <v>62.5185</v>
      </c>
      <c r="L183" s="64">
        <f t="shared" si="292"/>
        <v>519.264</v>
      </c>
      <c r="M183" s="48">
        <f t="shared" si="293"/>
        <v>453.18</v>
      </c>
      <c r="N183" s="46">
        <f t="shared" si="294"/>
        <v>24.31275</v>
      </c>
      <c r="O183" s="48">
        <f t="shared" si="295"/>
        <v>89.5</v>
      </c>
      <c r="P183" s="48">
        <f t="shared" si="296"/>
        <v>54</v>
      </c>
      <c r="Q183" s="48">
        <f t="shared" si="297"/>
        <v>1202.77525</v>
      </c>
      <c r="R183" s="46">
        <f t="shared" si="298"/>
        <v>0</v>
      </c>
      <c r="S183" s="46">
        <f t="shared" si="299"/>
        <v>259.63</v>
      </c>
      <c r="T183" s="48">
        <f t="shared" si="300"/>
        <v>113.3</v>
      </c>
      <c r="U183" s="46">
        <f t="shared" si="301"/>
        <v>10.42</v>
      </c>
      <c r="V183" s="46">
        <v>0</v>
      </c>
      <c r="W183" s="48">
        <f t="shared" si="302"/>
        <v>89.5</v>
      </c>
      <c r="X183" s="48">
        <f t="shared" si="303"/>
        <v>54</v>
      </c>
      <c r="Y183" s="46">
        <f t="shared" si="304"/>
        <v>526.85</v>
      </c>
      <c r="Z183" s="46">
        <f t="shared" si="305"/>
        <v>1729.62525</v>
      </c>
      <c r="AA183" s="46"/>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45">
        <f t="shared" si="290"/>
        <v>181</v>
      </c>
      <c r="B184" s="46" t="s">
        <v>509</v>
      </c>
      <c r="C184" s="47" t="s">
        <v>550</v>
      </c>
      <c r="D184" s="46" t="s">
        <v>551</v>
      </c>
      <c r="E184" s="46">
        <v>3473.25</v>
      </c>
      <c r="F184" s="46">
        <f>VLOOKUP(C184,'[1]9月'!$B:$Q,16,0)</f>
        <v>3245.4</v>
      </c>
      <c r="G184" s="48">
        <v>5664.75</v>
      </c>
      <c r="H184" s="46">
        <v>3473.25</v>
      </c>
      <c r="I184" s="48">
        <v>1790</v>
      </c>
      <c r="J184" s="48">
        <v>108</v>
      </c>
      <c r="K184" s="63">
        <f t="shared" si="291"/>
        <v>62.5185</v>
      </c>
      <c r="L184" s="64">
        <f t="shared" si="292"/>
        <v>519.264</v>
      </c>
      <c r="M184" s="48">
        <f t="shared" si="293"/>
        <v>453.18</v>
      </c>
      <c r="N184" s="46">
        <f t="shared" si="294"/>
        <v>24.31275</v>
      </c>
      <c r="O184" s="48">
        <f t="shared" si="295"/>
        <v>89.5</v>
      </c>
      <c r="P184" s="48">
        <f t="shared" si="296"/>
        <v>54</v>
      </c>
      <c r="Q184" s="48">
        <f t="shared" si="297"/>
        <v>1202.77525</v>
      </c>
      <c r="R184" s="46">
        <f t="shared" si="298"/>
        <v>0</v>
      </c>
      <c r="S184" s="46">
        <f t="shared" si="299"/>
        <v>259.63</v>
      </c>
      <c r="T184" s="48">
        <f t="shared" si="300"/>
        <v>113.3</v>
      </c>
      <c r="U184" s="46">
        <f t="shared" si="301"/>
        <v>10.42</v>
      </c>
      <c r="V184" s="46">
        <v>0</v>
      </c>
      <c r="W184" s="48">
        <f t="shared" si="302"/>
        <v>89.5</v>
      </c>
      <c r="X184" s="48">
        <f t="shared" si="303"/>
        <v>54</v>
      </c>
      <c r="Y184" s="46">
        <f t="shared" si="304"/>
        <v>526.85</v>
      </c>
      <c r="Z184" s="46">
        <f t="shared" si="305"/>
        <v>1729.62525</v>
      </c>
      <c r="AA184" s="46"/>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45">
        <f t="shared" si="290"/>
        <v>182</v>
      </c>
      <c r="B185" s="46" t="s">
        <v>509</v>
      </c>
      <c r="C185" s="47" t="s">
        <v>552</v>
      </c>
      <c r="D185" s="46" t="s">
        <v>553</v>
      </c>
      <c r="E185" s="46">
        <v>3473.25</v>
      </c>
      <c r="F185" s="46">
        <f>VLOOKUP(C185,'[1]9月'!$B:$Q,16,0)</f>
        <v>3245.4</v>
      </c>
      <c r="G185" s="48">
        <v>5664.75</v>
      </c>
      <c r="H185" s="46">
        <v>3473.25</v>
      </c>
      <c r="I185" s="48">
        <v>1790</v>
      </c>
      <c r="J185" s="48">
        <v>108</v>
      </c>
      <c r="K185" s="63">
        <f t="shared" si="291"/>
        <v>62.5185</v>
      </c>
      <c r="L185" s="64">
        <f t="shared" si="292"/>
        <v>519.264</v>
      </c>
      <c r="M185" s="48">
        <f t="shared" si="293"/>
        <v>453.18</v>
      </c>
      <c r="N185" s="46">
        <f t="shared" si="294"/>
        <v>24.31275</v>
      </c>
      <c r="O185" s="48">
        <f t="shared" si="295"/>
        <v>89.5</v>
      </c>
      <c r="P185" s="48">
        <f t="shared" si="296"/>
        <v>54</v>
      </c>
      <c r="Q185" s="48">
        <f t="shared" si="297"/>
        <v>1202.77525</v>
      </c>
      <c r="R185" s="46">
        <f t="shared" si="298"/>
        <v>0</v>
      </c>
      <c r="S185" s="46">
        <f t="shared" si="299"/>
        <v>259.63</v>
      </c>
      <c r="T185" s="48">
        <f t="shared" si="300"/>
        <v>113.3</v>
      </c>
      <c r="U185" s="46">
        <f t="shared" si="301"/>
        <v>10.42</v>
      </c>
      <c r="V185" s="46">
        <v>0</v>
      </c>
      <c r="W185" s="48">
        <f t="shared" si="302"/>
        <v>89.5</v>
      </c>
      <c r="X185" s="48">
        <f t="shared" si="303"/>
        <v>54</v>
      </c>
      <c r="Y185" s="46">
        <f t="shared" si="304"/>
        <v>526.85</v>
      </c>
      <c r="Z185" s="46">
        <f t="shared" si="305"/>
        <v>1729.62525</v>
      </c>
      <c r="AA185" s="46"/>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45">
        <f t="shared" si="290"/>
        <v>183</v>
      </c>
      <c r="B186" s="46" t="s">
        <v>509</v>
      </c>
      <c r="C186" s="47" t="s">
        <v>554</v>
      </c>
      <c r="D186" s="46" t="s">
        <v>555</v>
      </c>
      <c r="E186" s="46">
        <v>3473.25</v>
      </c>
      <c r="F186" s="46">
        <f>VLOOKUP(C186,'[1]9月'!$B:$Q,16,0)</f>
        <v>3245.4</v>
      </c>
      <c r="G186" s="48">
        <v>5664.75</v>
      </c>
      <c r="H186" s="46">
        <v>3473.25</v>
      </c>
      <c r="I186" s="48">
        <v>1790</v>
      </c>
      <c r="J186" s="48">
        <v>108</v>
      </c>
      <c r="K186" s="63">
        <f t="shared" si="291"/>
        <v>62.5185</v>
      </c>
      <c r="L186" s="64">
        <f t="shared" si="292"/>
        <v>519.264</v>
      </c>
      <c r="M186" s="48">
        <f t="shared" si="293"/>
        <v>453.18</v>
      </c>
      <c r="N186" s="46">
        <f t="shared" si="294"/>
        <v>24.31275</v>
      </c>
      <c r="O186" s="48">
        <f t="shared" si="295"/>
        <v>89.5</v>
      </c>
      <c r="P186" s="48">
        <f t="shared" si="296"/>
        <v>54</v>
      </c>
      <c r="Q186" s="48">
        <f t="shared" si="297"/>
        <v>1202.77525</v>
      </c>
      <c r="R186" s="46">
        <f t="shared" si="298"/>
        <v>0</v>
      </c>
      <c r="S186" s="46">
        <f t="shared" si="299"/>
        <v>259.63</v>
      </c>
      <c r="T186" s="48">
        <f t="shared" si="300"/>
        <v>113.3</v>
      </c>
      <c r="U186" s="46">
        <f t="shared" si="301"/>
        <v>10.42</v>
      </c>
      <c r="V186" s="46">
        <v>0</v>
      </c>
      <c r="W186" s="48">
        <f t="shared" si="302"/>
        <v>89.5</v>
      </c>
      <c r="X186" s="48">
        <f t="shared" si="303"/>
        <v>54</v>
      </c>
      <c r="Y186" s="46">
        <f t="shared" si="304"/>
        <v>526.85</v>
      </c>
      <c r="Z186" s="46">
        <f t="shared" si="305"/>
        <v>1729.62525</v>
      </c>
      <c r="AA186" s="46"/>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45">
        <f t="shared" si="290"/>
        <v>184</v>
      </c>
      <c r="B187" s="46" t="s">
        <v>509</v>
      </c>
      <c r="C187" s="51" t="s">
        <v>556</v>
      </c>
      <c r="D187" s="55" t="s">
        <v>557</v>
      </c>
      <c r="E187" s="46">
        <v>3473.25</v>
      </c>
      <c r="F187" s="46">
        <f>VLOOKUP(C187,'[1]9月'!$B:$Q,16,0)</f>
        <v>3245.4</v>
      </c>
      <c r="G187" s="48">
        <v>5664.75</v>
      </c>
      <c r="H187" s="46">
        <v>3473.25</v>
      </c>
      <c r="I187" s="48">
        <v>1790</v>
      </c>
      <c r="J187" s="48">
        <v>108</v>
      </c>
      <c r="K187" s="63">
        <f t="shared" si="291"/>
        <v>62.5185</v>
      </c>
      <c r="L187" s="64">
        <f t="shared" si="292"/>
        <v>519.264</v>
      </c>
      <c r="M187" s="48">
        <f t="shared" si="293"/>
        <v>453.18</v>
      </c>
      <c r="N187" s="46">
        <f t="shared" si="294"/>
        <v>24.31275</v>
      </c>
      <c r="O187" s="48">
        <f t="shared" si="295"/>
        <v>89.5</v>
      </c>
      <c r="P187" s="48">
        <f t="shared" si="296"/>
        <v>54</v>
      </c>
      <c r="Q187" s="48">
        <f t="shared" si="297"/>
        <v>1202.77525</v>
      </c>
      <c r="R187" s="46">
        <f t="shared" si="298"/>
        <v>0</v>
      </c>
      <c r="S187" s="46">
        <f t="shared" si="299"/>
        <v>259.63</v>
      </c>
      <c r="T187" s="48">
        <f t="shared" si="300"/>
        <v>113.3</v>
      </c>
      <c r="U187" s="46">
        <f t="shared" si="301"/>
        <v>10.42</v>
      </c>
      <c r="V187" s="46">
        <v>0</v>
      </c>
      <c r="W187" s="48">
        <f t="shared" si="302"/>
        <v>89.5</v>
      </c>
      <c r="X187" s="48">
        <f t="shared" si="303"/>
        <v>54</v>
      </c>
      <c r="Y187" s="46">
        <f t="shared" si="304"/>
        <v>526.85</v>
      </c>
      <c r="Z187" s="46">
        <f t="shared" si="305"/>
        <v>1729.62525</v>
      </c>
      <c r="AA187" s="46"/>
      <c r="AB187" s="12" t="s">
        <v>83</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45">
        <f t="shared" si="290"/>
        <v>185</v>
      </c>
      <c r="B188" s="46" t="s">
        <v>558</v>
      </c>
      <c r="C188" s="47" t="s">
        <v>559</v>
      </c>
      <c r="D188" s="46" t="s">
        <v>560</v>
      </c>
      <c r="E188" s="46">
        <v>3473.25</v>
      </c>
      <c r="F188" s="46">
        <f>VLOOKUP(C188,'[1]9月'!$B:$Q,16,0)</f>
        <v>3245.4</v>
      </c>
      <c r="G188" s="48">
        <v>5664.75</v>
      </c>
      <c r="H188" s="46">
        <v>3473.25</v>
      </c>
      <c r="I188" s="48">
        <v>1790</v>
      </c>
      <c r="J188" s="48">
        <v>108</v>
      </c>
      <c r="K188" s="63">
        <f t="shared" si="291"/>
        <v>62.5185</v>
      </c>
      <c r="L188" s="64">
        <f t="shared" si="292"/>
        <v>519.264</v>
      </c>
      <c r="M188" s="48">
        <f t="shared" si="293"/>
        <v>453.18</v>
      </c>
      <c r="N188" s="46">
        <f t="shared" si="294"/>
        <v>24.31275</v>
      </c>
      <c r="O188" s="48">
        <f t="shared" si="295"/>
        <v>89.5</v>
      </c>
      <c r="P188" s="48">
        <f t="shared" si="296"/>
        <v>54</v>
      </c>
      <c r="Q188" s="48">
        <f t="shared" si="297"/>
        <v>1202.77525</v>
      </c>
      <c r="R188" s="46">
        <f t="shared" si="298"/>
        <v>0</v>
      </c>
      <c r="S188" s="46">
        <f t="shared" si="299"/>
        <v>259.63</v>
      </c>
      <c r="T188" s="48">
        <f t="shared" si="300"/>
        <v>113.3</v>
      </c>
      <c r="U188" s="46">
        <f t="shared" si="301"/>
        <v>10.42</v>
      </c>
      <c r="V188" s="46">
        <v>0</v>
      </c>
      <c r="W188" s="48">
        <f t="shared" si="302"/>
        <v>89.5</v>
      </c>
      <c r="X188" s="48">
        <f t="shared" si="303"/>
        <v>54</v>
      </c>
      <c r="Y188" s="46">
        <f t="shared" si="304"/>
        <v>526.85</v>
      </c>
      <c r="Z188" s="46">
        <f t="shared" si="305"/>
        <v>1729.62525</v>
      </c>
      <c r="AA188" s="46"/>
      <c r="AB188" s="12" t="s">
        <v>98</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45">
        <f t="shared" si="290"/>
        <v>186</v>
      </c>
      <c r="B189" s="46" t="s">
        <v>558</v>
      </c>
      <c r="C189" s="47" t="s">
        <v>561</v>
      </c>
      <c r="D189" s="46" t="s">
        <v>562</v>
      </c>
      <c r="E189" s="46">
        <v>3473.25</v>
      </c>
      <c r="F189" s="46">
        <f>VLOOKUP(C189,'[1]9月'!$B:$Q,16,0)</f>
        <v>3245.4</v>
      </c>
      <c r="G189" s="48">
        <v>5664.75</v>
      </c>
      <c r="H189" s="46">
        <v>3473.25</v>
      </c>
      <c r="I189" s="48">
        <v>1790</v>
      </c>
      <c r="J189" s="48">
        <v>108</v>
      </c>
      <c r="K189" s="63">
        <f t="shared" si="291"/>
        <v>62.5185</v>
      </c>
      <c r="L189" s="64">
        <f t="shared" si="292"/>
        <v>519.264</v>
      </c>
      <c r="M189" s="48">
        <f t="shared" si="293"/>
        <v>453.18</v>
      </c>
      <c r="N189" s="46">
        <f t="shared" si="294"/>
        <v>24.31275</v>
      </c>
      <c r="O189" s="48">
        <f t="shared" si="295"/>
        <v>89.5</v>
      </c>
      <c r="P189" s="48">
        <f t="shared" si="296"/>
        <v>54</v>
      </c>
      <c r="Q189" s="48">
        <f t="shared" si="297"/>
        <v>1202.77525</v>
      </c>
      <c r="R189" s="46">
        <f t="shared" si="298"/>
        <v>0</v>
      </c>
      <c r="S189" s="46">
        <f t="shared" si="299"/>
        <v>259.63</v>
      </c>
      <c r="T189" s="48">
        <f t="shared" si="300"/>
        <v>113.3</v>
      </c>
      <c r="U189" s="46">
        <f t="shared" si="301"/>
        <v>10.42</v>
      </c>
      <c r="V189" s="46">
        <v>0</v>
      </c>
      <c r="W189" s="48">
        <f t="shared" si="302"/>
        <v>89.5</v>
      </c>
      <c r="X189" s="48">
        <f t="shared" si="303"/>
        <v>54</v>
      </c>
      <c r="Y189" s="46">
        <f t="shared" si="304"/>
        <v>526.85</v>
      </c>
      <c r="Z189" s="46">
        <f t="shared" si="305"/>
        <v>1729.62525</v>
      </c>
      <c r="AA189" s="46"/>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45">
        <f t="shared" si="290"/>
        <v>187</v>
      </c>
      <c r="B190" s="46" t="s">
        <v>558</v>
      </c>
      <c r="C190" s="47" t="s">
        <v>563</v>
      </c>
      <c r="D190" s="46" t="s">
        <v>564</v>
      </c>
      <c r="E190" s="46">
        <v>3473.25</v>
      </c>
      <c r="F190" s="46">
        <f>VLOOKUP(C190,'[1]9月'!$B:$Q,16,0)</f>
        <v>3245.4</v>
      </c>
      <c r="G190" s="48">
        <v>5664.75</v>
      </c>
      <c r="H190" s="46">
        <v>3473.25</v>
      </c>
      <c r="I190" s="48">
        <v>1790</v>
      </c>
      <c r="J190" s="48">
        <v>108</v>
      </c>
      <c r="K190" s="63">
        <f t="shared" si="291"/>
        <v>62.5185</v>
      </c>
      <c r="L190" s="64">
        <f t="shared" si="292"/>
        <v>519.264</v>
      </c>
      <c r="M190" s="48">
        <f t="shared" si="293"/>
        <v>453.18</v>
      </c>
      <c r="N190" s="46">
        <f t="shared" si="294"/>
        <v>24.31275</v>
      </c>
      <c r="O190" s="48">
        <f t="shared" si="295"/>
        <v>89.5</v>
      </c>
      <c r="P190" s="48">
        <f t="shared" si="296"/>
        <v>54</v>
      </c>
      <c r="Q190" s="48">
        <f t="shared" si="297"/>
        <v>1202.77525</v>
      </c>
      <c r="R190" s="46">
        <f t="shared" si="298"/>
        <v>0</v>
      </c>
      <c r="S190" s="46">
        <f t="shared" si="299"/>
        <v>259.63</v>
      </c>
      <c r="T190" s="48">
        <f t="shared" si="300"/>
        <v>113.3</v>
      </c>
      <c r="U190" s="46">
        <f t="shared" si="301"/>
        <v>10.42</v>
      </c>
      <c r="V190" s="46">
        <v>0</v>
      </c>
      <c r="W190" s="48">
        <f t="shared" si="302"/>
        <v>89.5</v>
      </c>
      <c r="X190" s="48">
        <f t="shared" si="303"/>
        <v>54</v>
      </c>
      <c r="Y190" s="46">
        <f t="shared" si="304"/>
        <v>526.85</v>
      </c>
      <c r="Z190" s="46">
        <f t="shared" si="305"/>
        <v>1729.62525</v>
      </c>
      <c r="AA190" s="46"/>
      <c r="AB190" s="12" t="s">
        <v>98</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45">
        <f t="shared" si="290"/>
        <v>188</v>
      </c>
      <c r="B191" s="46" t="s">
        <v>558</v>
      </c>
      <c r="C191" s="47" t="s">
        <v>565</v>
      </c>
      <c r="D191" s="46" t="s">
        <v>566</v>
      </c>
      <c r="E191" s="46">
        <v>3473.25</v>
      </c>
      <c r="F191" s="46">
        <f>VLOOKUP(C191,'[1]9月'!$B:$Q,16,0)</f>
        <v>3245.4</v>
      </c>
      <c r="G191" s="48">
        <v>5664.75</v>
      </c>
      <c r="H191" s="46">
        <v>3473.25</v>
      </c>
      <c r="I191" s="48">
        <v>4180</v>
      </c>
      <c r="J191" s="48">
        <v>108</v>
      </c>
      <c r="K191" s="63">
        <f t="shared" si="291"/>
        <v>62.5185</v>
      </c>
      <c r="L191" s="64">
        <f t="shared" si="292"/>
        <v>519.264</v>
      </c>
      <c r="M191" s="48">
        <f t="shared" si="293"/>
        <v>453.18</v>
      </c>
      <c r="N191" s="46">
        <f t="shared" si="294"/>
        <v>24.31275</v>
      </c>
      <c r="O191" s="48">
        <f t="shared" si="295"/>
        <v>209</v>
      </c>
      <c r="P191" s="48">
        <f t="shared" si="296"/>
        <v>54</v>
      </c>
      <c r="Q191" s="48">
        <f t="shared" si="297"/>
        <v>1322.27525</v>
      </c>
      <c r="R191" s="46">
        <f t="shared" si="298"/>
        <v>0</v>
      </c>
      <c r="S191" s="46">
        <f t="shared" si="299"/>
        <v>259.63</v>
      </c>
      <c r="T191" s="48">
        <f t="shared" si="300"/>
        <v>113.3</v>
      </c>
      <c r="U191" s="46">
        <f t="shared" si="301"/>
        <v>10.42</v>
      </c>
      <c r="V191" s="46">
        <v>0</v>
      </c>
      <c r="W191" s="48">
        <f t="shared" si="302"/>
        <v>209</v>
      </c>
      <c r="X191" s="48">
        <f t="shared" si="303"/>
        <v>54</v>
      </c>
      <c r="Y191" s="46">
        <f t="shared" si="304"/>
        <v>646.35</v>
      </c>
      <c r="Z191" s="46">
        <f t="shared" si="305"/>
        <v>1968.62525</v>
      </c>
      <c r="AA191" s="46"/>
      <c r="AB191" s="12" t="s">
        <v>98</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45">
        <f t="shared" si="290"/>
        <v>189</v>
      </c>
      <c r="B192" s="46" t="s">
        <v>558</v>
      </c>
      <c r="C192" s="47" t="s">
        <v>567</v>
      </c>
      <c r="D192" s="46" t="s">
        <v>568</v>
      </c>
      <c r="E192" s="46">
        <v>3473.25</v>
      </c>
      <c r="F192" s="46">
        <f>VLOOKUP(C192,'[1]9月'!$B:$Q,16,0)</f>
        <v>3245.4</v>
      </c>
      <c r="G192" s="48">
        <v>5664.75</v>
      </c>
      <c r="H192" s="46">
        <v>3473.25</v>
      </c>
      <c r="I192" s="48">
        <v>4180</v>
      </c>
      <c r="J192" s="48">
        <v>108</v>
      </c>
      <c r="K192" s="63">
        <f t="shared" si="291"/>
        <v>62.5185</v>
      </c>
      <c r="L192" s="64">
        <f t="shared" si="292"/>
        <v>519.264</v>
      </c>
      <c r="M192" s="48">
        <f t="shared" si="293"/>
        <v>453.18</v>
      </c>
      <c r="N192" s="46">
        <f t="shared" si="294"/>
        <v>24.31275</v>
      </c>
      <c r="O192" s="48">
        <f t="shared" si="295"/>
        <v>209</v>
      </c>
      <c r="P192" s="48">
        <f t="shared" si="296"/>
        <v>54</v>
      </c>
      <c r="Q192" s="48">
        <f t="shared" si="297"/>
        <v>1322.27525</v>
      </c>
      <c r="R192" s="46">
        <f t="shared" si="298"/>
        <v>0</v>
      </c>
      <c r="S192" s="46">
        <f t="shared" si="299"/>
        <v>259.63</v>
      </c>
      <c r="T192" s="48">
        <f t="shared" si="300"/>
        <v>113.3</v>
      </c>
      <c r="U192" s="46">
        <f t="shared" si="301"/>
        <v>10.42</v>
      </c>
      <c r="V192" s="46">
        <v>0</v>
      </c>
      <c r="W192" s="48">
        <f t="shared" si="302"/>
        <v>209</v>
      </c>
      <c r="X192" s="48">
        <f t="shared" si="303"/>
        <v>54</v>
      </c>
      <c r="Y192" s="46">
        <f t="shared" si="304"/>
        <v>646.35</v>
      </c>
      <c r="Z192" s="46">
        <f t="shared" si="305"/>
        <v>1968.62525</v>
      </c>
      <c r="AA192" s="46"/>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45">
        <f t="shared" si="290"/>
        <v>190</v>
      </c>
      <c r="B193" s="46" t="s">
        <v>558</v>
      </c>
      <c r="C193" s="47" t="s">
        <v>569</v>
      </c>
      <c r="D193" s="46" t="s">
        <v>570</v>
      </c>
      <c r="E193" s="46">
        <v>3473.25</v>
      </c>
      <c r="F193" s="46">
        <f>VLOOKUP(C193,'[1]9月'!$B:$Q,16,0)</f>
        <v>3245.4</v>
      </c>
      <c r="G193" s="48">
        <v>5664.75</v>
      </c>
      <c r="H193" s="46">
        <v>3473.25</v>
      </c>
      <c r="I193" s="48">
        <v>4180</v>
      </c>
      <c r="J193" s="48">
        <v>108</v>
      </c>
      <c r="K193" s="63">
        <f t="shared" si="291"/>
        <v>62.5185</v>
      </c>
      <c r="L193" s="64">
        <f t="shared" si="292"/>
        <v>519.264</v>
      </c>
      <c r="M193" s="48">
        <f t="shared" si="293"/>
        <v>453.18</v>
      </c>
      <c r="N193" s="46">
        <f t="shared" si="294"/>
        <v>24.31275</v>
      </c>
      <c r="O193" s="48">
        <f t="shared" si="295"/>
        <v>209</v>
      </c>
      <c r="P193" s="48">
        <f t="shared" si="296"/>
        <v>54</v>
      </c>
      <c r="Q193" s="48">
        <f t="shared" si="297"/>
        <v>1322.27525</v>
      </c>
      <c r="R193" s="46">
        <f t="shared" si="298"/>
        <v>0</v>
      </c>
      <c r="S193" s="46">
        <f t="shared" si="299"/>
        <v>259.63</v>
      </c>
      <c r="T193" s="48">
        <f t="shared" si="300"/>
        <v>113.3</v>
      </c>
      <c r="U193" s="46">
        <f t="shared" si="301"/>
        <v>10.42</v>
      </c>
      <c r="V193" s="46">
        <v>0</v>
      </c>
      <c r="W193" s="48">
        <f t="shared" si="302"/>
        <v>209</v>
      </c>
      <c r="X193" s="48">
        <f t="shared" si="303"/>
        <v>54</v>
      </c>
      <c r="Y193" s="46">
        <f t="shared" si="304"/>
        <v>646.35</v>
      </c>
      <c r="Z193" s="46">
        <f t="shared" si="305"/>
        <v>1968.62525</v>
      </c>
      <c r="AA193" s="46"/>
      <c r="AB193" s="12" t="s">
        <v>98</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45">
        <f t="shared" si="290"/>
        <v>191</v>
      </c>
      <c r="B194" s="46" t="s">
        <v>233</v>
      </c>
      <c r="C194" s="47" t="s">
        <v>571</v>
      </c>
      <c r="D194" s="46" t="s">
        <v>572</v>
      </c>
      <c r="E194" s="46">
        <v>3473.25</v>
      </c>
      <c r="F194" s="46">
        <f>VLOOKUP(C194,'[1]9月'!$B:$Q,16,0)</f>
        <v>3245.4</v>
      </c>
      <c r="G194" s="48">
        <v>5664.75</v>
      </c>
      <c r="H194" s="46">
        <v>3473.25</v>
      </c>
      <c r="I194" s="48">
        <v>4180</v>
      </c>
      <c r="J194" s="48">
        <v>108</v>
      </c>
      <c r="K194" s="63">
        <f t="shared" si="291"/>
        <v>62.5185</v>
      </c>
      <c r="L194" s="64">
        <f t="shared" si="292"/>
        <v>519.264</v>
      </c>
      <c r="M194" s="48">
        <f t="shared" si="293"/>
        <v>453.18</v>
      </c>
      <c r="N194" s="46">
        <f t="shared" si="294"/>
        <v>24.31275</v>
      </c>
      <c r="O194" s="48">
        <f t="shared" si="295"/>
        <v>209</v>
      </c>
      <c r="P194" s="48">
        <f t="shared" si="296"/>
        <v>54</v>
      </c>
      <c r="Q194" s="48">
        <f t="shared" si="297"/>
        <v>1322.27525</v>
      </c>
      <c r="R194" s="46">
        <f t="shared" si="298"/>
        <v>0</v>
      </c>
      <c r="S194" s="46">
        <f t="shared" si="299"/>
        <v>259.63</v>
      </c>
      <c r="T194" s="48">
        <f t="shared" si="300"/>
        <v>113.3</v>
      </c>
      <c r="U194" s="46">
        <f t="shared" si="301"/>
        <v>10.42</v>
      </c>
      <c r="V194" s="46">
        <v>0</v>
      </c>
      <c r="W194" s="48">
        <f t="shared" si="302"/>
        <v>209</v>
      </c>
      <c r="X194" s="48">
        <f t="shared" si="303"/>
        <v>54</v>
      </c>
      <c r="Y194" s="46">
        <f t="shared" si="304"/>
        <v>646.35</v>
      </c>
      <c r="Z194" s="46">
        <f t="shared" si="305"/>
        <v>1968.62525</v>
      </c>
      <c r="AA194" s="46"/>
      <c r="AB194" s="12" t="s">
        <v>101</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45">
        <f t="shared" si="290"/>
        <v>192</v>
      </c>
      <c r="B195" s="46" t="s">
        <v>558</v>
      </c>
      <c r="C195" s="47" t="s">
        <v>573</v>
      </c>
      <c r="D195" s="46" t="s">
        <v>574</v>
      </c>
      <c r="E195" s="46">
        <v>3473.25</v>
      </c>
      <c r="F195" s="46">
        <f>VLOOKUP(C195,'[1]9月'!$B:$Q,16,0)</f>
        <v>3245.4</v>
      </c>
      <c r="G195" s="48">
        <v>5664.75</v>
      </c>
      <c r="H195" s="46">
        <v>3473.25</v>
      </c>
      <c r="I195" s="48">
        <v>4180</v>
      </c>
      <c r="J195" s="48">
        <v>108</v>
      </c>
      <c r="K195" s="63">
        <f t="shared" si="291"/>
        <v>62.5185</v>
      </c>
      <c r="L195" s="64">
        <f t="shared" si="292"/>
        <v>519.264</v>
      </c>
      <c r="M195" s="48">
        <f t="shared" si="293"/>
        <v>453.18</v>
      </c>
      <c r="N195" s="46">
        <f t="shared" si="294"/>
        <v>24.31275</v>
      </c>
      <c r="O195" s="48">
        <f t="shared" si="295"/>
        <v>209</v>
      </c>
      <c r="P195" s="48">
        <f t="shared" si="296"/>
        <v>54</v>
      </c>
      <c r="Q195" s="48">
        <f t="shared" si="297"/>
        <v>1322.27525</v>
      </c>
      <c r="R195" s="46">
        <f t="shared" si="298"/>
        <v>0</v>
      </c>
      <c r="S195" s="46">
        <f t="shared" si="299"/>
        <v>259.63</v>
      </c>
      <c r="T195" s="48">
        <f t="shared" si="300"/>
        <v>113.3</v>
      </c>
      <c r="U195" s="46">
        <f t="shared" si="301"/>
        <v>10.42</v>
      </c>
      <c r="V195" s="46">
        <v>0</v>
      </c>
      <c r="W195" s="48">
        <f t="shared" si="302"/>
        <v>209</v>
      </c>
      <c r="X195" s="48">
        <f t="shared" si="303"/>
        <v>54</v>
      </c>
      <c r="Y195" s="46">
        <f t="shared" si="304"/>
        <v>646.35</v>
      </c>
      <c r="Z195" s="46">
        <f t="shared" si="305"/>
        <v>1968.62525</v>
      </c>
      <c r="AA195" s="46"/>
      <c r="AB195" s="12" t="s">
        <v>98</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45">
        <f t="shared" ref="A196:A259" si="435">ROW()-3</f>
        <v>193</v>
      </c>
      <c r="B196" s="46" t="s">
        <v>558</v>
      </c>
      <c r="C196" s="47" t="s">
        <v>575</v>
      </c>
      <c r="D196" s="46" t="s">
        <v>576</v>
      </c>
      <c r="E196" s="46">
        <v>3473.25</v>
      </c>
      <c r="F196" s="46">
        <f>VLOOKUP(C196,'[1]9月'!$B:$Q,16,0)</f>
        <v>3245.4</v>
      </c>
      <c r="G196" s="48">
        <v>5664.75</v>
      </c>
      <c r="H196" s="46">
        <v>3473.25</v>
      </c>
      <c r="I196" s="48">
        <v>4180</v>
      </c>
      <c r="J196" s="48">
        <v>108</v>
      </c>
      <c r="K196" s="63">
        <f t="shared" ref="K196:K259" si="436">E196*0.018</f>
        <v>62.5185</v>
      </c>
      <c r="L196" s="64">
        <f t="shared" ref="L196:L259" si="437">F196*0.16</f>
        <v>519.264</v>
      </c>
      <c r="M196" s="48">
        <f t="shared" ref="M196:M259" si="438">ROUND(G196*0.08,2)</f>
        <v>453.18</v>
      </c>
      <c r="N196" s="46">
        <f t="shared" ref="N196:N259" si="439">H196*0.007</f>
        <v>24.31275</v>
      </c>
      <c r="O196" s="48">
        <f t="shared" ref="O196:O259" si="440">I196*5%</f>
        <v>209</v>
      </c>
      <c r="P196" s="48">
        <f t="shared" ref="P196:P259" si="441">J196*50%</f>
        <v>54</v>
      </c>
      <c r="Q196" s="48">
        <f t="shared" ref="Q196:Q259" si="442">SUM(K196:P196)</f>
        <v>1322.27525</v>
      </c>
      <c r="R196" s="46">
        <f t="shared" ref="R196:R259" si="443">E196*0</f>
        <v>0</v>
      </c>
      <c r="S196" s="46">
        <f t="shared" ref="S196:S259" si="444">ROUND(F196*0.08,2)</f>
        <v>259.63</v>
      </c>
      <c r="T196" s="48">
        <f t="shared" ref="T196:T259" si="445">ROUND(G196*0.02,2)</f>
        <v>113.3</v>
      </c>
      <c r="U196" s="46">
        <f t="shared" ref="U196:U259" si="446">ROUND(H196*0.003,2)</f>
        <v>10.42</v>
      </c>
      <c r="V196" s="46">
        <v>0</v>
      </c>
      <c r="W196" s="48">
        <f t="shared" ref="W196:W259" si="447">I196*5%</f>
        <v>209</v>
      </c>
      <c r="X196" s="48">
        <f t="shared" ref="X196:X259" si="448">J196*50%</f>
        <v>54</v>
      </c>
      <c r="Y196" s="46">
        <f t="shared" ref="Y196:Y259" si="449">SUM(R196:X196)</f>
        <v>646.35</v>
      </c>
      <c r="Z196" s="46">
        <f t="shared" ref="Z196:Z259" si="450">Q196+Y196</f>
        <v>1968.62525</v>
      </c>
      <c r="AA196" s="46"/>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45">
        <f t="shared" si="435"/>
        <v>194</v>
      </c>
      <c r="B197" s="46" t="s">
        <v>558</v>
      </c>
      <c r="C197" s="47" t="s">
        <v>577</v>
      </c>
      <c r="D197" s="46" t="s">
        <v>578</v>
      </c>
      <c r="E197" s="46">
        <v>3473.25</v>
      </c>
      <c r="F197" s="46">
        <f>VLOOKUP(C197,'[1]9月'!$B:$Q,16,0)</f>
        <v>3245.4</v>
      </c>
      <c r="G197" s="48">
        <v>5664.75</v>
      </c>
      <c r="H197" s="46">
        <v>3473.25</v>
      </c>
      <c r="I197" s="48">
        <v>1790</v>
      </c>
      <c r="J197" s="48">
        <v>108</v>
      </c>
      <c r="K197" s="63">
        <f t="shared" si="436"/>
        <v>62.5185</v>
      </c>
      <c r="L197" s="64">
        <f t="shared" si="437"/>
        <v>519.264</v>
      </c>
      <c r="M197" s="48">
        <f t="shared" si="438"/>
        <v>453.18</v>
      </c>
      <c r="N197" s="46">
        <f t="shared" si="439"/>
        <v>24.31275</v>
      </c>
      <c r="O197" s="48">
        <f t="shared" si="440"/>
        <v>89.5</v>
      </c>
      <c r="P197" s="48">
        <f t="shared" si="441"/>
        <v>54</v>
      </c>
      <c r="Q197" s="48">
        <f t="shared" si="442"/>
        <v>1202.77525</v>
      </c>
      <c r="R197" s="46">
        <f t="shared" si="443"/>
        <v>0</v>
      </c>
      <c r="S197" s="46">
        <f t="shared" si="444"/>
        <v>259.63</v>
      </c>
      <c r="T197" s="48">
        <f t="shared" si="445"/>
        <v>113.3</v>
      </c>
      <c r="U197" s="46">
        <f t="shared" si="446"/>
        <v>10.42</v>
      </c>
      <c r="V197" s="46">
        <v>0</v>
      </c>
      <c r="W197" s="48">
        <f t="shared" si="447"/>
        <v>89.5</v>
      </c>
      <c r="X197" s="48">
        <f t="shared" si="448"/>
        <v>54</v>
      </c>
      <c r="Y197" s="46">
        <f t="shared" si="449"/>
        <v>526.85</v>
      </c>
      <c r="Z197" s="46">
        <f t="shared" si="450"/>
        <v>1729.62525</v>
      </c>
      <c r="AA197" s="46"/>
      <c r="AB197" s="12" t="s">
        <v>98</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45">
        <f t="shared" si="435"/>
        <v>195</v>
      </c>
      <c r="B198" s="46" t="s">
        <v>230</v>
      </c>
      <c r="C198" s="263" t="s">
        <v>579</v>
      </c>
      <c r="D198" s="46" t="s">
        <v>580</v>
      </c>
      <c r="E198" s="46">
        <v>3473.25</v>
      </c>
      <c r="F198" s="46">
        <f>VLOOKUP(C198,'[1]9月'!$B:$Q,16,0)</f>
        <v>3245.4</v>
      </c>
      <c r="G198" s="48">
        <v>5664.75</v>
      </c>
      <c r="H198" s="46">
        <v>3473.25</v>
      </c>
      <c r="I198" s="48">
        <v>1790</v>
      </c>
      <c r="J198" s="48">
        <v>108</v>
      </c>
      <c r="K198" s="63">
        <f t="shared" si="436"/>
        <v>62.5185</v>
      </c>
      <c r="L198" s="64">
        <f t="shared" si="437"/>
        <v>519.264</v>
      </c>
      <c r="M198" s="48">
        <f t="shared" si="438"/>
        <v>453.18</v>
      </c>
      <c r="N198" s="46">
        <f t="shared" si="439"/>
        <v>24.31275</v>
      </c>
      <c r="O198" s="48">
        <f t="shared" si="440"/>
        <v>89.5</v>
      </c>
      <c r="P198" s="48">
        <f t="shared" si="441"/>
        <v>54</v>
      </c>
      <c r="Q198" s="48">
        <f t="shared" si="442"/>
        <v>1202.77525</v>
      </c>
      <c r="R198" s="46">
        <f t="shared" si="443"/>
        <v>0</v>
      </c>
      <c r="S198" s="46">
        <f t="shared" si="444"/>
        <v>259.63</v>
      </c>
      <c r="T198" s="48">
        <f t="shared" si="445"/>
        <v>113.3</v>
      </c>
      <c r="U198" s="46">
        <f t="shared" si="446"/>
        <v>10.42</v>
      </c>
      <c r="V198" s="46">
        <v>0</v>
      </c>
      <c r="W198" s="48">
        <f t="shared" si="447"/>
        <v>89.5</v>
      </c>
      <c r="X198" s="48">
        <f t="shared" si="448"/>
        <v>54</v>
      </c>
      <c r="Y198" s="46">
        <f t="shared" si="449"/>
        <v>526.85</v>
      </c>
      <c r="Z198" s="46">
        <f t="shared" si="450"/>
        <v>1729.62525</v>
      </c>
      <c r="AA198" s="46"/>
      <c r="AB198" s="12" t="s">
        <v>68</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45">
        <f t="shared" si="435"/>
        <v>196</v>
      </c>
      <c r="B199" s="46" t="s">
        <v>558</v>
      </c>
      <c r="C199" s="47" t="s">
        <v>581</v>
      </c>
      <c r="D199" s="343" t="s">
        <v>582</v>
      </c>
      <c r="E199" s="46">
        <v>3473.25</v>
      </c>
      <c r="F199" s="46">
        <f>VLOOKUP(C199,'[1]9月'!$B:$Q,16,0)</f>
        <v>3245.4</v>
      </c>
      <c r="G199" s="48">
        <v>5664.75</v>
      </c>
      <c r="H199" s="46">
        <v>3473.25</v>
      </c>
      <c r="I199" s="48">
        <v>1790</v>
      </c>
      <c r="J199" s="48">
        <v>108</v>
      </c>
      <c r="K199" s="63">
        <f t="shared" si="436"/>
        <v>62.5185</v>
      </c>
      <c r="L199" s="64">
        <f t="shared" si="437"/>
        <v>519.264</v>
      </c>
      <c r="M199" s="48">
        <f t="shared" si="438"/>
        <v>453.18</v>
      </c>
      <c r="N199" s="46">
        <f t="shared" si="439"/>
        <v>24.31275</v>
      </c>
      <c r="O199" s="48">
        <f t="shared" si="440"/>
        <v>89.5</v>
      </c>
      <c r="P199" s="48">
        <f t="shared" si="441"/>
        <v>54</v>
      </c>
      <c r="Q199" s="48">
        <f t="shared" si="442"/>
        <v>1202.77525</v>
      </c>
      <c r="R199" s="46">
        <f t="shared" si="443"/>
        <v>0</v>
      </c>
      <c r="S199" s="46">
        <f t="shared" si="444"/>
        <v>259.63</v>
      </c>
      <c r="T199" s="48">
        <f t="shared" si="445"/>
        <v>113.3</v>
      </c>
      <c r="U199" s="46">
        <f t="shared" si="446"/>
        <v>10.42</v>
      </c>
      <c r="V199" s="46">
        <v>0</v>
      </c>
      <c r="W199" s="48">
        <f t="shared" si="447"/>
        <v>89.5</v>
      </c>
      <c r="X199" s="48">
        <f t="shared" si="448"/>
        <v>54</v>
      </c>
      <c r="Y199" s="46">
        <f t="shared" si="449"/>
        <v>526.85</v>
      </c>
      <c r="Z199" s="46">
        <f t="shared" si="450"/>
        <v>1729.62525</v>
      </c>
      <c r="AA199" s="46"/>
      <c r="AB199" s="12" t="s">
        <v>98</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45">
        <f t="shared" si="435"/>
        <v>197</v>
      </c>
      <c r="B200" s="46" t="s">
        <v>558</v>
      </c>
      <c r="C200" s="47" t="s">
        <v>583</v>
      </c>
      <c r="D200" s="46" t="s">
        <v>584</v>
      </c>
      <c r="E200" s="46">
        <v>3473.25</v>
      </c>
      <c r="F200" s="46">
        <f>VLOOKUP(C200,'[1]9月'!$B:$Q,16,0)</f>
        <v>3245.4</v>
      </c>
      <c r="G200" s="48">
        <v>5664.75</v>
      </c>
      <c r="H200" s="46">
        <v>3473.25</v>
      </c>
      <c r="I200" s="48">
        <v>3180</v>
      </c>
      <c r="J200" s="48">
        <v>108</v>
      </c>
      <c r="K200" s="63">
        <f t="shared" si="436"/>
        <v>62.5185</v>
      </c>
      <c r="L200" s="64">
        <f t="shared" si="437"/>
        <v>519.264</v>
      </c>
      <c r="M200" s="48">
        <f t="shared" si="438"/>
        <v>453.18</v>
      </c>
      <c r="N200" s="46">
        <f t="shared" si="439"/>
        <v>24.31275</v>
      </c>
      <c r="O200" s="48">
        <f t="shared" si="440"/>
        <v>159</v>
      </c>
      <c r="P200" s="48">
        <f t="shared" si="441"/>
        <v>54</v>
      </c>
      <c r="Q200" s="48">
        <f t="shared" si="442"/>
        <v>1272.27525</v>
      </c>
      <c r="R200" s="46">
        <f t="shared" si="443"/>
        <v>0</v>
      </c>
      <c r="S200" s="46">
        <f t="shared" si="444"/>
        <v>259.63</v>
      </c>
      <c r="T200" s="48">
        <f t="shared" si="445"/>
        <v>113.3</v>
      </c>
      <c r="U200" s="46">
        <f t="shared" si="446"/>
        <v>10.42</v>
      </c>
      <c r="V200" s="46">
        <v>0</v>
      </c>
      <c r="W200" s="48">
        <f t="shared" si="447"/>
        <v>159</v>
      </c>
      <c r="X200" s="48">
        <f t="shared" si="448"/>
        <v>54</v>
      </c>
      <c r="Y200" s="46">
        <f t="shared" si="449"/>
        <v>596.35</v>
      </c>
      <c r="Z200" s="46">
        <f t="shared" si="450"/>
        <v>1868.62525</v>
      </c>
      <c r="AA200" s="46"/>
      <c r="AB200" s="12" t="s">
        <v>98</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45">
        <f t="shared" si="435"/>
        <v>198</v>
      </c>
      <c r="B201" s="46" t="s">
        <v>558</v>
      </c>
      <c r="C201" s="47" t="s">
        <v>585</v>
      </c>
      <c r="D201" s="349" t="s">
        <v>586</v>
      </c>
      <c r="E201" s="46">
        <v>3473.25</v>
      </c>
      <c r="F201" s="46">
        <f>VLOOKUP(C201,'[1]9月'!$B:$Q,16,0)</f>
        <v>3245.4</v>
      </c>
      <c r="G201" s="48">
        <v>5664.75</v>
      </c>
      <c r="H201" s="46">
        <v>3473.25</v>
      </c>
      <c r="I201" s="48">
        <v>1790</v>
      </c>
      <c r="J201" s="48">
        <v>108</v>
      </c>
      <c r="K201" s="63">
        <f t="shared" si="436"/>
        <v>62.5185</v>
      </c>
      <c r="L201" s="64">
        <f t="shared" si="437"/>
        <v>519.264</v>
      </c>
      <c r="M201" s="48">
        <f t="shared" si="438"/>
        <v>453.18</v>
      </c>
      <c r="N201" s="46">
        <f t="shared" si="439"/>
        <v>24.31275</v>
      </c>
      <c r="O201" s="48">
        <f t="shared" si="440"/>
        <v>89.5</v>
      </c>
      <c r="P201" s="48">
        <f t="shared" si="441"/>
        <v>54</v>
      </c>
      <c r="Q201" s="48">
        <f t="shared" si="442"/>
        <v>1202.77525</v>
      </c>
      <c r="R201" s="46">
        <f t="shared" si="443"/>
        <v>0</v>
      </c>
      <c r="S201" s="46">
        <f t="shared" si="444"/>
        <v>259.63</v>
      </c>
      <c r="T201" s="48">
        <f t="shared" si="445"/>
        <v>113.3</v>
      </c>
      <c r="U201" s="46">
        <f t="shared" si="446"/>
        <v>10.42</v>
      </c>
      <c r="V201" s="46">
        <v>0</v>
      </c>
      <c r="W201" s="48">
        <f t="shared" si="447"/>
        <v>89.5</v>
      </c>
      <c r="X201" s="48">
        <f t="shared" si="448"/>
        <v>54</v>
      </c>
      <c r="Y201" s="46">
        <f t="shared" si="449"/>
        <v>526.85</v>
      </c>
      <c r="Z201" s="46">
        <f t="shared" si="450"/>
        <v>1729.62525</v>
      </c>
      <c r="AA201" s="46"/>
      <c r="AB201" s="12" t="s">
        <v>98</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45">
        <f t="shared" si="435"/>
        <v>199</v>
      </c>
      <c r="B202" s="46" t="s">
        <v>558</v>
      </c>
      <c r="C202" s="51" t="s">
        <v>587</v>
      </c>
      <c r="D202" s="52" t="s">
        <v>588</v>
      </c>
      <c r="E202" s="46">
        <v>3473.25</v>
      </c>
      <c r="F202" s="46">
        <f>VLOOKUP(C202,'[1]9月'!$B:$Q,16,0)</f>
        <v>3245.4</v>
      </c>
      <c r="G202" s="48">
        <v>5664.75</v>
      </c>
      <c r="H202" s="46">
        <v>3473.25</v>
      </c>
      <c r="I202" s="48">
        <v>0</v>
      </c>
      <c r="J202" s="48">
        <v>108</v>
      </c>
      <c r="K202" s="63">
        <f t="shared" si="436"/>
        <v>62.5185</v>
      </c>
      <c r="L202" s="64">
        <f t="shared" si="437"/>
        <v>519.264</v>
      </c>
      <c r="M202" s="48">
        <f t="shared" si="438"/>
        <v>453.18</v>
      </c>
      <c r="N202" s="46">
        <f t="shared" si="439"/>
        <v>24.31275</v>
      </c>
      <c r="O202" s="48">
        <f t="shared" si="440"/>
        <v>0</v>
      </c>
      <c r="P202" s="48">
        <f t="shared" si="441"/>
        <v>54</v>
      </c>
      <c r="Q202" s="48">
        <f t="shared" si="442"/>
        <v>1113.27525</v>
      </c>
      <c r="R202" s="46">
        <f t="shared" si="443"/>
        <v>0</v>
      </c>
      <c r="S202" s="46">
        <f t="shared" si="444"/>
        <v>259.63</v>
      </c>
      <c r="T202" s="48">
        <f t="shared" si="445"/>
        <v>113.3</v>
      </c>
      <c r="U202" s="46">
        <f t="shared" si="446"/>
        <v>10.42</v>
      </c>
      <c r="V202" s="46">
        <v>0</v>
      </c>
      <c r="W202" s="48">
        <f t="shared" si="447"/>
        <v>0</v>
      </c>
      <c r="X202" s="48">
        <f t="shared" si="448"/>
        <v>54</v>
      </c>
      <c r="Y202" s="46">
        <f t="shared" si="449"/>
        <v>437.35</v>
      </c>
      <c r="Z202" s="46">
        <f t="shared" si="450"/>
        <v>1550.62525</v>
      </c>
      <c r="AA202" s="46"/>
      <c r="AB202" s="12" t="s">
        <v>98</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45">
        <f t="shared" si="435"/>
        <v>200</v>
      </c>
      <c r="B203" s="46" t="s">
        <v>558</v>
      </c>
      <c r="C203" s="51" t="s">
        <v>589</v>
      </c>
      <c r="D203" s="52" t="s">
        <v>590</v>
      </c>
      <c r="E203" s="46">
        <v>3473.25</v>
      </c>
      <c r="F203" s="46">
        <f>VLOOKUP(C203,'[1]9月'!$B:$Q,16,0)</f>
        <v>3245.4</v>
      </c>
      <c r="G203" s="48">
        <v>5664.75</v>
      </c>
      <c r="H203" s="46">
        <v>3473.25</v>
      </c>
      <c r="I203" s="48">
        <v>1790</v>
      </c>
      <c r="J203" s="48">
        <v>108</v>
      </c>
      <c r="K203" s="63">
        <f t="shared" si="436"/>
        <v>62.5185</v>
      </c>
      <c r="L203" s="64">
        <f t="shared" si="437"/>
        <v>519.264</v>
      </c>
      <c r="M203" s="48">
        <f t="shared" si="438"/>
        <v>453.18</v>
      </c>
      <c r="N203" s="46">
        <f t="shared" si="439"/>
        <v>24.31275</v>
      </c>
      <c r="O203" s="48">
        <f t="shared" si="440"/>
        <v>89.5</v>
      </c>
      <c r="P203" s="48">
        <f t="shared" si="441"/>
        <v>54</v>
      </c>
      <c r="Q203" s="48">
        <f t="shared" si="442"/>
        <v>1202.77525</v>
      </c>
      <c r="R203" s="46">
        <f t="shared" si="443"/>
        <v>0</v>
      </c>
      <c r="S203" s="46">
        <f t="shared" si="444"/>
        <v>259.63</v>
      </c>
      <c r="T203" s="48">
        <f t="shared" si="445"/>
        <v>113.3</v>
      </c>
      <c r="U203" s="46">
        <f t="shared" si="446"/>
        <v>10.42</v>
      </c>
      <c r="V203" s="46">
        <v>0</v>
      </c>
      <c r="W203" s="48">
        <f t="shared" si="447"/>
        <v>89.5</v>
      </c>
      <c r="X203" s="48">
        <f t="shared" si="448"/>
        <v>54</v>
      </c>
      <c r="Y203" s="46">
        <f t="shared" si="449"/>
        <v>526.85</v>
      </c>
      <c r="Z203" s="46">
        <f t="shared" si="450"/>
        <v>1729.62525</v>
      </c>
      <c r="AA203" s="46"/>
      <c r="AB203" s="12" t="s">
        <v>98</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45">
        <f t="shared" si="435"/>
        <v>201</v>
      </c>
      <c r="B204" s="46" t="s">
        <v>558</v>
      </c>
      <c r="C204" s="51" t="s">
        <v>591</v>
      </c>
      <c r="D204" s="52" t="s">
        <v>592</v>
      </c>
      <c r="E204" s="46">
        <v>3473.25</v>
      </c>
      <c r="F204" s="46">
        <f>VLOOKUP(C204,'[1]9月'!$B:$Q,16,0)</f>
        <v>3245.4</v>
      </c>
      <c r="G204" s="48">
        <v>5664.75</v>
      </c>
      <c r="H204" s="46">
        <v>3473.25</v>
      </c>
      <c r="I204" s="48">
        <v>1790</v>
      </c>
      <c r="J204" s="48">
        <v>108</v>
      </c>
      <c r="K204" s="63">
        <f t="shared" si="436"/>
        <v>62.5185</v>
      </c>
      <c r="L204" s="64">
        <f t="shared" si="437"/>
        <v>519.264</v>
      </c>
      <c r="M204" s="48">
        <f t="shared" si="438"/>
        <v>453.18</v>
      </c>
      <c r="N204" s="46">
        <f t="shared" si="439"/>
        <v>24.31275</v>
      </c>
      <c r="O204" s="48">
        <f t="shared" si="440"/>
        <v>89.5</v>
      </c>
      <c r="P204" s="48">
        <f t="shared" si="441"/>
        <v>54</v>
      </c>
      <c r="Q204" s="48">
        <f t="shared" si="442"/>
        <v>1202.77525</v>
      </c>
      <c r="R204" s="46">
        <f t="shared" si="443"/>
        <v>0</v>
      </c>
      <c r="S204" s="46">
        <f t="shared" si="444"/>
        <v>259.63</v>
      </c>
      <c r="T204" s="48">
        <f t="shared" si="445"/>
        <v>113.3</v>
      </c>
      <c r="U204" s="46">
        <f t="shared" si="446"/>
        <v>10.42</v>
      </c>
      <c r="V204" s="46">
        <v>0</v>
      </c>
      <c r="W204" s="48">
        <f t="shared" si="447"/>
        <v>89.5</v>
      </c>
      <c r="X204" s="48">
        <f t="shared" si="448"/>
        <v>54</v>
      </c>
      <c r="Y204" s="46">
        <f t="shared" si="449"/>
        <v>526.85</v>
      </c>
      <c r="Z204" s="46">
        <f t="shared" si="450"/>
        <v>1729.62525</v>
      </c>
      <c r="AA204" s="46"/>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45">
        <f t="shared" si="435"/>
        <v>202</v>
      </c>
      <c r="B205" s="46" t="s">
        <v>558</v>
      </c>
      <c r="C205" s="51" t="s">
        <v>593</v>
      </c>
      <c r="D205" s="52" t="s">
        <v>594</v>
      </c>
      <c r="E205" s="46">
        <v>3473.25</v>
      </c>
      <c r="F205" s="46">
        <v>3245.4</v>
      </c>
      <c r="G205" s="48">
        <v>5664.75</v>
      </c>
      <c r="H205" s="46">
        <v>3473.25</v>
      </c>
      <c r="I205" s="48">
        <v>1790</v>
      </c>
      <c r="J205" s="48">
        <v>108</v>
      </c>
      <c r="K205" s="63">
        <f t="shared" si="436"/>
        <v>62.5185</v>
      </c>
      <c r="L205" s="64">
        <f t="shared" si="437"/>
        <v>519.264</v>
      </c>
      <c r="M205" s="48">
        <f t="shared" si="438"/>
        <v>453.18</v>
      </c>
      <c r="N205" s="46">
        <f t="shared" si="439"/>
        <v>24.31275</v>
      </c>
      <c r="O205" s="48">
        <f t="shared" si="440"/>
        <v>89.5</v>
      </c>
      <c r="P205" s="48">
        <f t="shared" si="441"/>
        <v>54</v>
      </c>
      <c r="Q205" s="48">
        <f t="shared" si="442"/>
        <v>1202.77525</v>
      </c>
      <c r="R205" s="46">
        <f t="shared" si="443"/>
        <v>0</v>
      </c>
      <c r="S205" s="46">
        <f t="shared" si="444"/>
        <v>259.63</v>
      </c>
      <c r="T205" s="48">
        <f t="shared" si="445"/>
        <v>113.3</v>
      </c>
      <c r="U205" s="46">
        <f t="shared" si="446"/>
        <v>10.42</v>
      </c>
      <c r="V205" s="46">
        <v>0</v>
      </c>
      <c r="W205" s="48">
        <f t="shared" si="447"/>
        <v>89.5</v>
      </c>
      <c r="X205" s="48">
        <f t="shared" si="448"/>
        <v>54</v>
      </c>
      <c r="Y205" s="46">
        <f t="shared" si="449"/>
        <v>526.85</v>
      </c>
      <c r="Z205" s="46">
        <f t="shared" si="450"/>
        <v>1729.62525</v>
      </c>
      <c r="AA205" s="46"/>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45">
        <f t="shared" si="435"/>
        <v>203</v>
      </c>
      <c r="B206" s="46" t="s">
        <v>558</v>
      </c>
      <c r="C206" s="51" t="s">
        <v>595</v>
      </c>
      <c r="D206" s="52" t="s">
        <v>596</v>
      </c>
      <c r="E206" s="46">
        <v>3473.25</v>
      </c>
      <c r="F206" s="46">
        <f>VLOOKUP(C206,'[1]9月'!$B:$Q,16,0)</f>
        <v>3245.4</v>
      </c>
      <c r="G206" s="48">
        <v>5664.75</v>
      </c>
      <c r="H206" s="46">
        <v>3473.25</v>
      </c>
      <c r="I206" s="48">
        <v>1790</v>
      </c>
      <c r="J206" s="48">
        <v>108</v>
      </c>
      <c r="K206" s="63">
        <f t="shared" si="436"/>
        <v>62.5185</v>
      </c>
      <c r="L206" s="64">
        <f t="shared" si="437"/>
        <v>519.264</v>
      </c>
      <c r="M206" s="48">
        <f t="shared" si="438"/>
        <v>453.18</v>
      </c>
      <c r="N206" s="46">
        <f t="shared" si="439"/>
        <v>24.31275</v>
      </c>
      <c r="O206" s="48">
        <f t="shared" si="440"/>
        <v>89.5</v>
      </c>
      <c r="P206" s="48">
        <f t="shared" si="441"/>
        <v>54</v>
      </c>
      <c r="Q206" s="48">
        <f t="shared" si="442"/>
        <v>1202.77525</v>
      </c>
      <c r="R206" s="46">
        <f t="shared" si="443"/>
        <v>0</v>
      </c>
      <c r="S206" s="46">
        <f t="shared" si="444"/>
        <v>259.63</v>
      </c>
      <c r="T206" s="48">
        <f t="shared" si="445"/>
        <v>113.3</v>
      </c>
      <c r="U206" s="46">
        <f t="shared" si="446"/>
        <v>10.42</v>
      </c>
      <c r="V206" s="46">
        <v>0</v>
      </c>
      <c r="W206" s="48">
        <f t="shared" si="447"/>
        <v>89.5</v>
      </c>
      <c r="X206" s="48">
        <f t="shared" si="448"/>
        <v>54</v>
      </c>
      <c r="Y206" s="46">
        <f t="shared" si="449"/>
        <v>526.85</v>
      </c>
      <c r="Z206" s="46">
        <f t="shared" si="450"/>
        <v>1729.62525</v>
      </c>
      <c r="AA206" s="46"/>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45">
        <f t="shared" si="435"/>
        <v>204</v>
      </c>
      <c r="B207" s="46" t="s">
        <v>558</v>
      </c>
      <c r="C207" s="51" t="s">
        <v>597</v>
      </c>
      <c r="D207" s="52" t="s">
        <v>598</v>
      </c>
      <c r="E207" s="46">
        <v>3473.25</v>
      </c>
      <c r="F207" s="46">
        <f>VLOOKUP(C207,'[1]9月'!$B:$Q,16,0)</f>
        <v>3245.4</v>
      </c>
      <c r="G207" s="48">
        <v>5664.75</v>
      </c>
      <c r="H207" s="46">
        <v>3473.25</v>
      </c>
      <c r="I207" s="48">
        <v>1790</v>
      </c>
      <c r="J207" s="48">
        <v>108</v>
      </c>
      <c r="K207" s="89">
        <f t="shared" si="436"/>
        <v>62.5185</v>
      </c>
      <c r="L207" s="90">
        <f t="shared" si="437"/>
        <v>519.264</v>
      </c>
      <c r="M207" s="91">
        <f t="shared" si="438"/>
        <v>453.18</v>
      </c>
      <c r="N207" s="92">
        <f t="shared" si="439"/>
        <v>24.31275</v>
      </c>
      <c r="O207" s="91">
        <f t="shared" si="440"/>
        <v>89.5</v>
      </c>
      <c r="P207" s="91">
        <f t="shared" si="441"/>
        <v>54</v>
      </c>
      <c r="Q207" s="48">
        <f t="shared" si="442"/>
        <v>1202.77525</v>
      </c>
      <c r="R207" s="92">
        <f t="shared" si="443"/>
        <v>0</v>
      </c>
      <c r="S207" s="92">
        <f t="shared" si="444"/>
        <v>259.63</v>
      </c>
      <c r="T207" s="91">
        <f t="shared" si="445"/>
        <v>113.3</v>
      </c>
      <c r="U207" s="92">
        <f t="shared" si="446"/>
        <v>10.42</v>
      </c>
      <c r="V207" s="46">
        <v>0</v>
      </c>
      <c r="W207" s="91">
        <f t="shared" si="447"/>
        <v>89.5</v>
      </c>
      <c r="X207" s="91">
        <f t="shared" si="448"/>
        <v>54</v>
      </c>
      <c r="Y207" s="46">
        <f t="shared" si="449"/>
        <v>526.85</v>
      </c>
      <c r="Z207" s="46">
        <f t="shared" si="450"/>
        <v>1729.62525</v>
      </c>
      <c r="AA207" s="46"/>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45">
        <f t="shared" si="435"/>
        <v>205</v>
      </c>
      <c r="B208" s="46" t="s">
        <v>558</v>
      </c>
      <c r="C208" s="51" t="s">
        <v>599</v>
      </c>
      <c r="D208" s="52" t="s">
        <v>600</v>
      </c>
      <c r="E208" s="46">
        <v>3473.25</v>
      </c>
      <c r="F208" s="46">
        <f>VLOOKUP(C208,'[1]9月'!$B:$Q,16,0)</f>
        <v>3245.4</v>
      </c>
      <c r="G208" s="48">
        <v>5664.75</v>
      </c>
      <c r="H208" s="46">
        <v>3473.25</v>
      </c>
      <c r="I208" s="48">
        <v>1790</v>
      </c>
      <c r="J208" s="48">
        <v>108</v>
      </c>
      <c r="K208" s="63">
        <f t="shared" si="436"/>
        <v>62.5185</v>
      </c>
      <c r="L208" s="64">
        <f t="shared" si="437"/>
        <v>519.264</v>
      </c>
      <c r="M208" s="48">
        <f t="shared" si="438"/>
        <v>453.18</v>
      </c>
      <c r="N208" s="46">
        <f t="shared" si="439"/>
        <v>24.31275</v>
      </c>
      <c r="O208" s="48">
        <f t="shared" si="440"/>
        <v>89.5</v>
      </c>
      <c r="P208" s="48">
        <f t="shared" si="441"/>
        <v>54</v>
      </c>
      <c r="Q208" s="48">
        <f t="shared" si="442"/>
        <v>1202.77525</v>
      </c>
      <c r="R208" s="46">
        <f t="shared" si="443"/>
        <v>0</v>
      </c>
      <c r="S208" s="46">
        <f t="shared" si="444"/>
        <v>259.63</v>
      </c>
      <c r="T208" s="48">
        <f t="shared" si="445"/>
        <v>113.3</v>
      </c>
      <c r="U208" s="46">
        <f t="shared" si="446"/>
        <v>10.42</v>
      </c>
      <c r="V208" s="46">
        <v>0</v>
      </c>
      <c r="W208" s="48">
        <f t="shared" si="447"/>
        <v>89.5</v>
      </c>
      <c r="X208" s="48">
        <f t="shared" si="448"/>
        <v>54</v>
      </c>
      <c r="Y208" s="46">
        <f t="shared" si="449"/>
        <v>526.85</v>
      </c>
      <c r="Z208" s="46">
        <f t="shared" si="450"/>
        <v>1729.62525</v>
      </c>
      <c r="AA208" s="46"/>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45">
        <f t="shared" si="435"/>
        <v>206</v>
      </c>
      <c r="B209" s="46" t="s">
        <v>558</v>
      </c>
      <c r="C209" s="51" t="s">
        <v>601</v>
      </c>
      <c r="D209" s="55" t="s">
        <v>602</v>
      </c>
      <c r="E209" s="46">
        <v>3473.25</v>
      </c>
      <c r="F209" s="46">
        <f>VLOOKUP(C209,'[1]9月'!$B:$Q,16,0)</f>
        <v>3245.4</v>
      </c>
      <c r="G209" s="48">
        <v>5664.75</v>
      </c>
      <c r="H209" s="46">
        <v>3473.25</v>
      </c>
      <c r="I209" s="48">
        <v>1790</v>
      </c>
      <c r="J209" s="48">
        <v>108</v>
      </c>
      <c r="K209" s="63">
        <f t="shared" si="436"/>
        <v>62.5185</v>
      </c>
      <c r="L209" s="64">
        <f t="shared" si="437"/>
        <v>519.264</v>
      </c>
      <c r="M209" s="48">
        <f t="shared" si="438"/>
        <v>453.18</v>
      </c>
      <c r="N209" s="46">
        <f t="shared" si="439"/>
        <v>24.31275</v>
      </c>
      <c r="O209" s="48">
        <f t="shared" si="440"/>
        <v>89.5</v>
      </c>
      <c r="P209" s="48">
        <f t="shared" si="441"/>
        <v>54</v>
      </c>
      <c r="Q209" s="48">
        <f t="shared" si="442"/>
        <v>1202.77525</v>
      </c>
      <c r="R209" s="46">
        <f t="shared" si="443"/>
        <v>0</v>
      </c>
      <c r="S209" s="46">
        <f t="shared" si="444"/>
        <v>259.63</v>
      </c>
      <c r="T209" s="48">
        <f t="shared" si="445"/>
        <v>113.3</v>
      </c>
      <c r="U209" s="46">
        <f t="shared" si="446"/>
        <v>10.42</v>
      </c>
      <c r="V209" s="46">
        <v>0</v>
      </c>
      <c r="W209" s="48">
        <f t="shared" si="447"/>
        <v>89.5</v>
      </c>
      <c r="X209" s="48">
        <f t="shared" si="448"/>
        <v>54</v>
      </c>
      <c r="Y209" s="46">
        <f t="shared" si="449"/>
        <v>526.85</v>
      </c>
      <c r="Z209" s="46">
        <f t="shared" si="450"/>
        <v>1729.62525</v>
      </c>
      <c r="AA209" s="46"/>
      <c r="AB209" s="12" t="s">
        <v>98</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45">
        <f t="shared" si="435"/>
        <v>207</v>
      </c>
      <c r="B210" s="46" t="s">
        <v>558</v>
      </c>
      <c r="C210" s="51" t="s">
        <v>603</v>
      </c>
      <c r="D210" s="55" t="s">
        <v>604</v>
      </c>
      <c r="E210" s="46">
        <v>3473.25</v>
      </c>
      <c r="F210" s="46">
        <f>VLOOKUP(C210,'[1]9月'!$B:$Q,16,0)</f>
        <v>3245.4</v>
      </c>
      <c r="G210" s="48">
        <v>5664.75</v>
      </c>
      <c r="H210" s="46">
        <v>3473.25</v>
      </c>
      <c r="I210" s="48">
        <v>0</v>
      </c>
      <c r="J210" s="48">
        <v>108</v>
      </c>
      <c r="K210" s="63">
        <f t="shared" si="436"/>
        <v>62.5185</v>
      </c>
      <c r="L210" s="64">
        <f t="shared" si="437"/>
        <v>519.264</v>
      </c>
      <c r="M210" s="48">
        <f t="shared" si="438"/>
        <v>453.18</v>
      </c>
      <c r="N210" s="46">
        <f t="shared" si="439"/>
        <v>24.31275</v>
      </c>
      <c r="O210" s="48">
        <f t="shared" si="440"/>
        <v>0</v>
      </c>
      <c r="P210" s="48">
        <f t="shared" si="441"/>
        <v>54</v>
      </c>
      <c r="Q210" s="48">
        <f t="shared" si="442"/>
        <v>1113.27525</v>
      </c>
      <c r="R210" s="46">
        <f t="shared" si="443"/>
        <v>0</v>
      </c>
      <c r="S210" s="46">
        <f t="shared" si="444"/>
        <v>259.63</v>
      </c>
      <c r="T210" s="48">
        <f t="shared" si="445"/>
        <v>113.3</v>
      </c>
      <c r="U210" s="46">
        <f t="shared" si="446"/>
        <v>10.42</v>
      </c>
      <c r="V210" s="46">
        <v>0</v>
      </c>
      <c r="W210" s="48">
        <f t="shared" si="447"/>
        <v>0</v>
      </c>
      <c r="X210" s="48">
        <f t="shared" si="448"/>
        <v>54</v>
      </c>
      <c r="Y210" s="46">
        <f t="shared" si="449"/>
        <v>437.35</v>
      </c>
      <c r="Z210" s="46">
        <f t="shared" si="450"/>
        <v>1550.62525</v>
      </c>
      <c r="AA210" s="46"/>
      <c r="AB210" s="12" t="s">
        <v>98</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45">
        <f t="shared" si="435"/>
        <v>208</v>
      </c>
      <c r="B211" s="46" t="s">
        <v>233</v>
      </c>
      <c r="C211" s="51" t="s">
        <v>605</v>
      </c>
      <c r="D211" s="344" t="s">
        <v>606</v>
      </c>
      <c r="E211" s="46">
        <v>3473.25</v>
      </c>
      <c r="F211" s="46">
        <v>3245.4</v>
      </c>
      <c r="G211" s="48">
        <v>5664.75</v>
      </c>
      <c r="H211" s="46">
        <v>3473.25</v>
      </c>
      <c r="I211" s="48">
        <v>3180</v>
      </c>
      <c r="J211" s="48">
        <v>108</v>
      </c>
      <c r="K211" s="63">
        <f t="shared" si="436"/>
        <v>62.5185</v>
      </c>
      <c r="L211" s="64">
        <f t="shared" si="437"/>
        <v>519.264</v>
      </c>
      <c r="M211" s="48">
        <f t="shared" si="438"/>
        <v>453.18</v>
      </c>
      <c r="N211" s="46">
        <f t="shared" si="439"/>
        <v>24.31275</v>
      </c>
      <c r="O211" s="48">
        <f t="shared" si="440"/>
        <v>159</v>
      </c>
      <c r="P211" s="48">
        <f t="shared" si="441"/>
        <v>54</v>
      </c>
      <c r="Q211" s="48">
        <f t="shared" si="442"/>
        <v>1272.27525</v>
      </c>
      <c r="R211" s="46">
        <f t="shared" si="443"/>
        <v>0</v>
      </c>
      <c r="S211" s="46">
        <f t="shared" si="444"/>
        <v>259.63</v>
      </c>
      <c r="T211" s="48">
        <f t="shared" si="445"/>
        <v>113.3</v>
      </c>
      <c r="U211" s="46">
        <f t="shared" si="446"/>
        <v>10.42</v>
      </c>
      <c r="V211" s="46">
        <v>0</v>
      </c>
      <c r="W211" s="48">
        <f t="shared" si="447"/>
        <v>159</v>
      </c>
      <c r="X211" s="48">
        <f t="shared" si="448"/>
        <v>54</v>
      </c>
      <c r="Y211" s="46">
        <f t="shared" si="449"/>
        <v>596.35</v>
      </c>
      <c r="Z211" s="46">
        <f t="shared" si="450"/>
        <v>1868.62525</v>
      </c>
      <c r="AA211" s="46"/>
      <c r="AB211" s="12" t="s">
        <v>101</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45">
        <f t="shared" si="435"/>
        <v>209</v>
      </c>
      <c r="B212" s="46" t="s">
        <v>558</v>
      </c>
      <c r="C212" s="51" t="s">
        <v>607</v>
      </c>
      <c r="D212" s="55" t="s">
        <v>608</v>
      </c>
      <c r="E212" s="46">
        <v>3473.25</v>
      </c>
      <c r="F212" s="46">
        <v>3245.4</v>
      </c>
      <c r="G212" s="48">
        <v>5664.75</v>
      </c>
      <c r="H212" s="46">
        <v>3473.25</v>
      </c>
      <c r="I212" s="48">
        <v>1790</v>
      </c>
      <c r="J212" s="48">
        <v>108</v>
      </c>
      <c r="K212" s="63">
        <f t="shared" si="436"/>
        <v>62.5185</v>
      </c>
      <c r="L212" s="64">
        <f t="shared" si="437"/>
        <v>519.264</v>
      </c>
      <c r="M212" s="48">
        <f t="shared" si="438"/>
        <v>453.18</v>
      </c>
      <c r="N212" s="46">
        <f t="shared" si="439"/>
        <v>24.31275</v>
      </c>
      <c r="O212" s="48">
        <f t="shared" si="440"/>
        <v>89.5</v>
      </c>
      <c r="P212" s="48">
        <f t="shared" si="441"/>
        <v>54</v>
      </c>
      <c r="Q212" s="48">
        <f t="shared" si="442"/>
        <v>1202.77525</v>
      </c>
      <c r="R212" s="46">
        <f t="shared" si="443"/>
        <v>0</v>
      </c>
      <c r="S212" s="46">
        <f t="shared" si="444"/>
        <v>259.63</v>
      </c>
      <c r="T212" s="48">
        <f t="shared" si="445"/>
        <v>113.3</v>
      </c>
      <c r="U212" s="46">
        <f t="shared" si="446"/>
        <v>10.42</v>
      </c>
      <c r="V212" s="46">
        <v>0</v>
      </c>
      <c r="W212" s="48">
        <f t="shared" si="447"/>
        <v>89.5</v>
      </c>
      <c r="X212" s="48">
        <f t="shared" si="448"/>
        <v>54</v>
      </c>
      <c r="Y212" s="46">
        <f t="shared" si="449"/>
        <v>526.85</v>
      </c>
      <c r="Z212" s="46">
        <f t="shared" si="450"/>
        <v>1729.62525</v>
      </c>
      <c r="AA212" s="46"/>
      <c r="AB212" s="12" t="s">
        <v>98</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45">
        <f t="shared" si="435"/>
        <v>210</v>
      </c>
      <c r="B213" s="46" t="s">
        <v>272</v>
      </c>
      <c r="C213" s="79" t="s">
        <v>609</v>
      </c>
      <c r="D213" s="80" t="s">
        <v>610</v>
      </c>
      <c r="E213" s="48">
        <v>3820</v>
      </c>
      <c r="F213" s="48">
        <v>3820</v>
      </c>
      <c r="G213" s="48">
        <v>5664.75</v>
      </c>
      <c r="H213" s="48">
        <v>3820</v>
      </c>
      <c r="I213" s="48">
        <v>4180</v>
      </c>
      <c r="J213" s="48">
        <v>108</v>
      </c>
      <c r="K213" s="93">
        <f t="shared" si="436"/>
        <v>68.76</v>
      </c>
      <c r="L213" s="94">
        <f t="shared" si="437"/>
        <v>611.2</v>
      </c>
      <c r="M213" s="48">
        <f t="shared" si="438"/>
        <v>453.18</v>
      </c>
      <c r="N213" s="48">
        <f t="shared" si="439"/>
        <v>26.74</v>
      </c>
      <c r="O213" s="48">
        <f t="shared" si="440"/>
        <v>209</v>
      </c>
      <c r="P213" s="48">
        <f t="shared" si="441"/>
        <v>54</v>
      </c>
      <c r="Q213" s="48">
        <f t="shared" si="442"/>
        <v>1422.88</v>
      </c>
      <c r="R213" s="46">
        <f t="shared" si="443"/>
        <v>0</v>
      </c>
      <c r="S213" s="48">
        <f t="shared" si="444"/>
        <v>305.6</v>
      </c>
      <c r="T213" s="48">
        <f t="shared" si="445"/>
        <v>113.3</v>
      </c>
      <c r="U213" s="48">
        <f t="shared" si="446"/>
        <v>11.46</v>
      </c>
      <c r="V213" s="46">
        <v>0</v>
      </c>
      <c r="W213" s="48">
        <f t="shared" si="447"/>
        <v>209</v>
      </c>
      <c r="X213" s="48">
        <f t="shared" si="448"/>
        <v>54</v>
      </c>
      <c r="Y213" s="46">
        <f t="shared" si="449"/>
        <v>693.36</v>
      </c>
      <c r="Z213" s="48">
        <f t="shared" si="450"/>
        <v>2116.24</v>
      </c>
      <c r="AA213" s="48"/>
      <c r="AB213" s="12" t="s">
        <v>128</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45">
        <f t="shared" si="435"/>
        <v>211</v>
      </c>
      <c r="B214" s="46" t="s">
        <v>337</v>
      </c>
      <c r="C214" s="79" t="s">
        <v>611</v>
      </c>
      <c r="D214" s="81" t="s">
        <v>612</v>
      </c>
      <c r="E214" s="48">
        <v>3473.25</v>
      </c>
      <c r="F214" s="48">
        <v>3245.5</v>
      </c>
      <c r="G214" s="48">
        <v>5664.75</v>
      </c>
      <c r="H214" s="48">
        <v>3473.25</v>
      </c>
      <c r="I214" s="48">
        <v>1790</v>
      </c>
      <c r="J214" s="48">
        <v>108</v>
      </c>
      <c r="K214" s="93">
        <f t="shared" si="436"/>
        <v>62.5185</v>
      </c>
      <c r="L214" s="94">
        <f t="shared" si="437"/>
        <v>519.28</v>
      </c>
      <c r="M214" s="48">
        <f t="shared" si="438"/>
        <v>453.18</v>
      </c>
      <c r="N214" s="48">
        <f t="shared" si="439"/>
        <v>24.31275</v>
      </c>
      <c r="O214" s="48">
        <f t="shared" si="440"/>
        <v>89.5</v>
      </c>
      <c r="P214" s="48">
        <f t="shared" si="441"/>
        <v>54</v>
      </c>
      <c r="Q214" s="48">
        <f t="shared" si="442"/>
        <v>1202.79125</v>
      </c>
      <c r="R214" s="46">
        <f t="shared" si="443"/>
        <v>0</v>
      </c>
      <c r="S214" s="48">
        <f t="shared" si="444"/>
        <v>259.64</v>
      </c>
      <c r="T214" s="48">
        <f t="shared" si="445"/>
        <v>113.3</v>
      </c>
      <c r="U214" s="48">
        <f t="shared" si="446"/>
        <v>10.42</v>
      </c>
      <c r="V214" s="46">
        <v>0</v>
      </c>
      <c r="W214" s="48">
        <f t="shared" si="447"/>
        <v>89.5</v>
      </c>
      <c r="X214" s="48">
        <f t="shared" si="448"/>
        <v>54</v>
      </c>
      <c r="Y214" s="46">
        <f t="shared" si="449"/>
        <v>526.86</v>
      </c>
      <c r="Z214" s="48">
        <f t="shared" si="450"/>
        <v>1729.65125</v>
      </c>
      <c r="AA214" s="48"/>
      <c r="AB214" s="12" t="s">
        <v>74</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45">
        <f t="shared" si="435"/>
        <v>212</v>
      </c>
      <c r="B215" s="46" t="s">
        <v>289</v>
      </c>
      <c r="C215" s="79" t="s">
        <v>613</v>
      </c>
      <c r="D215" s="81" t="s">
        <v>614</v>
      </c>
      <c r="E215" s="48">
        <v>3473.25</v>
      </c>
      <c r="F215" s="48">
        <v>3245.5</v>
      </c>
      <c r="G215" s="48">
        <v>5664.75</v>
      </c>
      <c r="H215" s="48">
        <v>3473.25</v>
      </c>
      <c r="I215" s="48">
        <v>1790</v>
      </c>
      <c r="J215" s="48">
        <v>108</v>
      </c>
      <c r="K215" s="93">
        <f t="shared" si="436"/>
        <v>62.5185</v>
      </c>
      <c r="L215" s="94">
        <f t="shared" si="437"/>
        <v>519.28</v>
      </c>
      <c r="M215" s="48">
        <f t="shared" si="438"/>
        <v>453.18</v>
      </c>
      <c r="N215" s="48">
        <f t="shared" si="439"/>
        <v>24.31275</v>
      </c>
      <c r="O215" s="48">
        <f t="shared" si="440"/>
        <v>89.5</v>
      </c>
      <c r="P215" s="48">
        <f t="shared" si="441"/>
        <v>54</v>
      </c>
      <c r="Q215" s="48">
        <f t="shared" si="442"/>
        <v>1202.79125</v>
      </c>
      <c r="R215" s="46">
        <f t="shared" si="443"/>
        <v>0</v>
      </c>
      <c r="S215" s="48">
        <f t="shared" si="444"/>
        <v>259.64</v>
      </c>
      <c r="T215" s="48">
        <f t="shared" si="445"/>
        <v>113.3</v>
      </c>
      <c r="U215" s="48">
        <f t="shared" si="446"/>
        <v>10.42</v>
      </c>
      <c r="V215" s="46">
        <v>0</v>
      </c>
      <c r="W215" s="48">
        <f t="shared" si="447"/>
        <v>89.5</v>
      </c>
      <c r="X215" s="48">
        <f t="shared" si="448"/>
        <v>54</v>
      </c>
      <c r="Y215" s="46">
        <f t="shared" si="449"/>
        <v>526.86</v>
      </c>
      <c r="Z215" s="48">
        <f t="shared" si="450"/>
        <v>1729.65125</v>
      </c>
      <c r="AA215" s="48"/>
      <c r="AB215" s="12" t="s">
        <v>80</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45">
        <f t="shared" si="435"/>
        <v>213</v>
      </c>
      <c r="B216" s="46" t="s">
        <v>363</v>
      </c>
      <c r="C216" s="79" t="s">
        <v>615</v>
      </c>
      <c r="D216" s="80" t="s">
        <v>616</v>
      </c>
      <c r="E216" s="48">
        <v>3473.25</v>
      </c>
      <c r="F216" s="48">
        <v>3245.5</v>
      </c>
      <c r="G216" s="48">
        <v>5664.75</v>
      </c>
      <c r="H216" s="48">
        <v>3473.25</v>
      </c>
      <c r="I216" s="48">
        <v>1790</v>
      </c>
      <c r="J216" s="48">
        <v>108</v>
      </c>
      <c r="K216" s="178">
        <f t="shared" si="436"/>
        <v>62.5185</v>
      </c>
      <c r="L216" s="179">
        <f t="shared" si="437"/>
        <v>519.28</v>
      </c>
      <c r="M216" s="91">
        <f t="shared" si="438"/>
        <v>453.18</v>
      </c>
      <c r="N216" s="91">
        <f t="shared" si="439"/>
        <v>24.31275</v>
      </c>
      <c r="O216" s="91">
        <f t="shared" si="440"/>
        <v>89.5</v>
      </c>
      <c r="P216" s="91">
        <f t="shared" si="441"/>
        <v>54</v>
      </c>
      <c r="Q216" s="48">
        <f t="shared" si="442"/>
        <v>1202.79125</v>
      </c>
      <c r="R216" s="92">
        <f t="shared" si="443"/>
        <v>0</v>
      </c>
      <c r="S216" s="91">
        <f t="shared" si="444"/>
        <v>259.64</v>
      </c>
      <c r="T216" s="91">
        <f t="shared" si="445"/>
        <v>113.3</v>
      </c>
      <c r="U216" s="91">
        <f t="shared" si="446"/>
        <v>10.42</v>
      </c>
      <c r="V216" s="46">
        <v>0</v>
      </c>
      <c r="W216" s="91">
        <f t="shared" si="447"/>
        <v>89.5</v>
      </c>
      <c r="X216" s="91">
        <f t="shared" si="448"/>
        <v>54</v>
      </c>
      <c r="Y216" s="46">
        <f t="shared" si="449"/>
        <v>526.86</v>
      </c>
      <c r="Z216" s="48">
        <f t="shared" si="450"/>
        <v>1729.65125</v>
      </c>
      <c r="AA216" s="48"/>
      <c r="AB216" s="12" t="s">
        <v>71</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45">
        <f t="shared" si="435"/>
        <v>214</v>
      </c>
      <c r="B217" s="46" t="s">
        <v>363</v>
      </c>
      <c r="C217" s="79" t="s">
        <v>617</v>
      </c>
      <c r="D217" s="80" t="s">
        <v>618</v>
      </c>
      <c r="E217" s="48">
        <v>3473.25</v>
      </c>
      <c r="F217" s="48">
        <v>3245.5</v>
      </c>
      <c r="G217" s="48">
        <v>5664.75</v>
      </c>
      <c r="H217" s="48">
        <v>3473.25</v>
      </c>
      <c r="I217" s="48">
        <v>1790</v>
      </c>
      <c r="J217" s="48">
        <v>108</v>
      </c>
      <c r="K217" s="93">
        <f t="shared" si="436"/>
        <v>62.5185</v>
      </c>
      <c r="L217" s="94">
        <f t="shared" si="437"/>
        <v>519.28</v>
      </c>
      <c r="M217" s="48">
        <f t="shared" si="438"/>
        <v>453.18</v>
      </c>
      <c r="N217" s="48">
        <f t="shared" si="439"/>
        <v>24.31275</v>
      </c>
      <c r="O217" s="48">
        <f t="shared" si="440"/>
        <v>89.5</v>
      </c>
      <c r="P217" s="48">
        <f t="shared" si="441"/>
        <v>54</v>
      </c>
      <c r="Q217" s="48">
        <f t="shared" si="442"/>
        <v>1202.79125</v>
      </c>
      <c r="R217" s="46">
        <f t="shared" si="443"/>
        <v>0</v>
      </c>
      <c r="S217" s="48">
        <f t="shared" si="444"/>
        <v>259.64</v>
      </c>
      <c r="T217" s="48">
        <f t="shared" si="445"/>
        <v>113.3</v>
      </c>
      <c r="U217" s="48">
        <f t="shared" si="446"/>
        <v>10.42</v>
      </c>
      <c r="V217" s="46">
        <v>0</v>
      </c>
      <c r="W217" s="48">
        <f t="shared" si="447"/>
        <v>89.5</v>
      </c>
      <c r="X217" s="48">
        <f t="shared" si="448"/>
        <v>54</v>
      </c>
      <c r="Y217" s="46">
        <f t="shared" si="449"/>
        <v>526.86</v>
      </c>
      <c r="Z217" s="48">
        <f t="shared" si="450"/>
        <v>1729.65125</v>
      </c>
      <c r="AA217" s="48"/>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45">
        <f t="shared" si="435"/>
        <v>215</v>
      </c>
      <c r="B218" s="46" t="s">
        <v>363</v>
      </c>
      <c r="C218" s="79" t="s">
        <v>619</v>
      </c>
      <c r="D218" s="80" t="s">
        <v>620</v>
      </c>
      <c r="E218" s="48">
        <v>3473.25</v>
      </c>
      <c r="F218" s="48">
        <v>3245.5</v>
      </c>
      <c r="G218" s="48">
        <v>5664.75</v>
      </c>
      <c r="H218" s="48">
        <v>3473.25</v>
      </c>
      <c r="I218" s="48">
        <v>1790</v>
      </c>
      <c r="J218" s="48">
        <v>108</v>
      </c>
      <c r="K218" s="93">
        <f t="shared" si="436"/>
        <v>62.5185</v>
      </c>
      <c r="L218" s="94">
        <f t="shared" si="437"/>
        <v>519.28</v>
      </c>
      <c r="M218" s="48">
        <f t="shared" si="438"/>
        <v>453.18</v>
      </c>
      <c r="N218" s="48">
        <f t="shared" si="439"/>
        <v>24.31275</v>
      </c>
      <c r="O218" s="48">
        <f t="shared" si="440"/>
        <v>89.5</v>
      </c>
      <c r="P218" s="48">
        <f t="shared" si="441"/>
        <v>54</v>
      </c>
      <c r="Q218" s="48">
        <f t="shared" si="442"/>
        <v>1202.79125</v>
      </c>
      <c r="R218" s="46">
        <f t="shared" si="443"/>
        <v>0</v>
      </c>
      <c r="S218" s="48">
        <f t="shared" si="444"/>
        <v>259.64</v>
      </c>
      <c r="T218" s="48">
        <f t="shared" si="445"/>
        <v>113.3</v>
      </c>
      <c r="U218" s="48">
        <f t="shared" si="446"/>
        <v>10.42</v>
      </c>
      <c r="V218" s="46">
        <v>0</v>
      </c>
      <c r="W218" s="48">
        <f t="shared" si="447"/>
        <v>89.5</v>
      </c>
      <c r="X218" s="48">
        <f t="shared" si="448"/>
        <v>54</v>
      </c>
      <c r="Y218" s="46">
        <f t="shared" si="449"/>
        <v>526.86</v>
      </c>
      <c r="Z218" s="48">
        <f t="shared" si="450"/>
        <v>1729.65125</v>
      </c>
      <c r="AA218" s="48"/>
      <c r="AB218" s="12" t="s">
        <v>71</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45">
        <f t="shared" si="435"/>
        <v>216</v>
      </c>
      <c r="B219" s="46" t="s">
        <v>558</v>
      </c>
      <c r="C219" s="79" t="s">
        <v>621</v>
      </c>
      <c r="D219" s="80" t="s">
        <v>622</v>
      </c>
      <c r="E219" s="48">
        <v>3473.25</v>
      </c>
      <c r="F219" s="48">
        <v>3245.5</v>
      </c>
      <c r="G219" s="48">
        <v>5664.75</v>
      </c>
      <c r="H219" s="48">
        <v>3473.25</v>
      </c>
      <c r="I219" s="48">
        <v>1790</v>
      </c>
      <c r="J219" s="48">
        <v>108</v>
      </c>
      <c r="K219" s="178">
        <f t="shared" si="436"/>
        <v>62.5185</v>
      </c>
      <c r="L219" s="179">
        <f t="shared" si="437"/>
        <v>519.28</v>
      </c>
      <c r="M219" s="91">
        <f t="shared" si="438"/>
        <v>453.18</v>
      </c>
      <c r="N219" s="91">
        <f t="shared" si="439"/>
        <v>24.31275</v>
      </c>
      <c r="O219" s="91">
        <f t="shared" si="440"/>
        <v>89.5</v>
      </c>
      <c r="P219" s="91">
        <f t="shared" si="441"/>
        <v>54</v>
      </c>
      <c r="Q219" s="48">
        <f t="shared" si="442"/>
        <v>1202.79125</v>
      </c>
      <c r="R219" s="92">
        <f t="shared" si="443"/>
        <v>0</v>
      </c>
      <c r="S219" s="91">
        <f t="shared" si="444"/>
        <v>259.64</v>
      </c>
      <c r="T219" s="91">
        <f t="shared" si="445"/>
        <v>113.3</v>
      </c>
      <c r="U219" s="91">
        <f t="shared" si="446"/>
        <v>10.42</v>
      </c>
      <c r="V219" s="46">
        <v>0</v>
      </c>
      <c r="W219" s="91">
        <f t="shared" si="447"/>
        <v>89.5</v>
      </c>
      <c r="X219" s="91">
        <f t="shared" si="448"/>
        <v>54</v>
      </c>
      <c r="Y219" s="46">
        <f t="shared" si="449"/>
        <v>526.86</v>
      </c>
      <c r="Z219" s="48">
        <f t="shared" si="450"/>
        <v>1729.65125</v>
      </c>
      <c r="AA219" s="48"/>
      <c r="AB219" s="12" t="s">
        <v>98</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21" customFormat="1" ht="16" customHeight="1" spans="1:36">
      <c r="A220" s="45">
        <f t="shared" si="435"/>
        <v>217</v>
      </c>
      <c r="B220" s="46" t="s">
        <v>558</v>
      </c>
      <c r="C220" s="79" t="s">
        <v>623</v>
      </c>
      <c r="D220" s="80" t="s">
        <v>624</v>
      </c>
      <c r="E220" s="48">
        <v>3473.25</v>
      </c>
      <c r="F220" s="48">
        <v>3245.5</v>
      </c>
      <c r="G220" s="48">
        <v>5664.75</v>
      </c>
      <c r="H220" s="48">
        <v>3473.25</v>
      </c>
      <c r="I220" s="48">
        <v>1790</v>
      </c>
      <c r="J220" s="48">
        <v>108</v>
      </c>
      <c r="K220" s="93">
        <f t="shared" si="436"/>
        <v>62.5185</v>
      </c>
      <c r="L220" s="94">
        <f t="shared" si="437"/>
        <v>519.28</v>
      </c>
      <c r="M220" s="48">
        <f t="shared" si="438"/>
        <v>453.18</v>
      </c>
      <c r="N220" s="48">
        <f t="shared" si="439"/>
        <v>24.31275</v>
      </c>
      <c r="O220" s="48">
        <f t="shared" si="440"/>
        <v>89.5</v>
      </c>
      <c r="P220" s="48">
        <f t="shared" si="441"/>
        <v>54</v>
      </c>
      <c r="Q220" s="48">
        <f t="shared" si="442"/>
        <v>1202.79125</v>
      </c>
      <c r="R220" s="46">
        <f t="shared" si="443"/>
        <v>0</v>
      </c>
      <c r="S220" s="48">
        <f t="shared" si="444"/>
        <v>259.64</v>
      </c>
      <c r="T220" s="48">
        <f t="shared" si="445"/>
        <v>113.3</v>
      </c>
      <c r="U220" s="48">
        <f t="shared" si="446"/>
        <v>10.42</v>
      </c>
      <c r="V220" s="46">
        <v>0</v>
      </c>
      <c r="W220" s="48">
        <f t="shared" si="447"/>
        <v>89.5</v>
      </c>
      <c r="X220" s="48">
        <f t="shared" si="448"/>
        <v>54</v>
      </c>
      <c r="Y220" s="46">
        <f t="shared" si="449"/>
        <v>526.86</v>
      </c>
      <c r="Z220" s="48">
        <f t="shared" si="450"/>
        <v>1729.65125</v>
      </c>
      <c r="AA220" s="48"/>
      <c r="AB220" s="12" t="s">
        <v>98</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21" customFormat="1" ht="16" customHeight="1" spans="1:36">
      <c r="A221" s="45">
        <f t="shared" si="435"/>
        <v>218</v>
      </c>
      <c r="B221" s="46" t="s">
        <v>625</v>
      </c>
      <c r="C221" s="79" t="s">
        <v>626</v>
      </c>
      <c r="D221" s="80" t="s">
        <v>627</v>
      </c>
      <c r="E221" s="48">
        <v>3473.25</v>
      </c>
      <c r="F221" s="48">
        <v>3245.5</v>
      </c>
      <c r="G221" s="48">
        <v>5664.75</v>
      </c>
      <c r="H221" s="48">
        <v>3473.25</v>
      </c>
      <c r="I221" s="48">
        <v>3180</v>
      </c>
      <c r="J221" s="48">
        <v>108</v>
      </c>
      <c r="K221" s="93">
        <f t="shared" si="436"/>
        <v>62.5185</v>
      </c>
      <c r="L221" s="94">
        <f t="shared" si="437"/>
        <v>519.28</v>
      </c>
      <c r="M221" s="48">
        <f t="shared" si="438"/>
        <v>453.18</v>
      </c>
      <c r="N221" s="48">
        <f t="shared" si="439"/>
        <v>24.31275</v>
      </c>
      <c r="O221" s="48">
        <f t="shared" si="440"/>
        <v>159</v>
      </c>
      <c r="P221" s="48">
        <f t="shared" si="441"/>
        <v>54</v>
      </c>
      <c r="Q221" s="48">
        <f t="shared" si="442"/>
        <v>1272.29125</v>
      </c>
      <c r="R221" s="46">
        <f t="shared" si="443"/>
        <v>0</v>
      </c>
      <c r="S221" s="48">
        <f t="shared" si="444"/>
        <v>259.64</v>
      </c>
      <c r="T221" s="48">
        <f t="shared" si="445"/>
        <v>113.3</v>
      </c>
      <c r="U221" s="48">
        <f t="shared" si="446"/>
        <v>10.42</v>
      </c>
      <c r="V221" s="46">
        <v>0</v>
      </c>
      <c r="W221" s="48">
        <f t="shared" si="447"/>
        <v>159</v>
      </c>
      <c r="X221" s="48">
        <f t="shared" si="448"/>
        <v>54</v>
      </c>
      <c r="Y221" s="46">
        <f t="shared" si="449"/>
        <v>596.36</v>
      </c>
      <c r="Z221" s="48">
        <f t="shared" si="450"/>
        <v>1868.65125</v>
      </c>
      <c r="AA221" s="48"/>
      <c r="AB221" s="12" t="s">
        <v>101</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20" customFormat="1" ht="16" customHeight="1" spans="1:36">
      <c r="A222" s="57">
        <f t="shared" si="435"/>
        <v>219</v>
      </c>
      <c r="B222" s="58" t="s">
        <v>558</v>
      </c>
      <c r="C222" s="200" t="s">
        <v>628</v>
      </c>
      <c r="D222" s="359" t="s">
        <v>629</v>
      </c>
      <c r="E222" s="60">
        <v>3473.25</v>
      </c>
      <c r="F222" s="60">
        <v>0</v>
      </c>
      <c r="G222" s="60">
        <v>0</v>
      </c>
      <c r="H222" s="60">
        <v>0</v>
      </c>
      <c r="I222" s="60">
        <v>0</v>
      </c>
      <c r="J222" s="48">
        <v>0</v>
      </c>
      <c r="K222" s="201">
        <f t="shared" si="436"/>
        <v>62.5185</v>
      </c>
      <c r="L222" s="202">
        <f t="shared" si="437"/>
        <v>0</v>
      </c>
      <c r="M222" s="203">
        <f t="shared" si="438"/>
        <v>0</v>
      </c>
      <c r="N222" s="203">
        <f t="shared" si="439"/>
        <v>0</v>
      </c>
      <c r="O222" s="203">
        <f t="shared" si="440"/>
        <v>0</v>
      </c>
      <c r="P222" s="203">
        <f t="shared" si="441"/>
        <v>0</v>
      </c>
      <c r="Q222" s="60">
        <f t="shared" si="442"/>
        <v>62.5185</v>
      </c>
      <c r="R222" s="204">
        <f t="shared" si="443"/>
        <v>0</v>
      </c>
      <c r="S222" s="203">
        <f t="shared" si="444"/>
        <v>0</v>
      </c>
      <c r="T222" s="203">
        <f t="shared" si="445"/>
        <v>0</v>
      </c>
      <c r="U222" s="203">
        <f t="shared" si="446"/>
        <v>0</v>
      </c>
      <c r="V222" s="58">
        <v>0</v>
      </c>
      <c r="W222" s="203">
        <f t="shared" si="447"/>
        <v>0</v>
      </c>
      <c r="X222" s="203">
        <f t="shared" si="448"/>
        <v>0</v>
      </c>
      <c r="Y222" s="58">
        <f t="shared" si="449"/>
        <v>0</v>
      </c>
      <c r="Z222" s="60">
        <f t="shared" si="450"/>
        <v>62.5185</v>
      </c>
      <c r="AA222" s="60"/>
      <c r="AB222" s="16" t="s">
        <v>101</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21" customFormat="1" ht="16" customHeight="1" spans="1:36">
      <c r="A223" s="45">
        <f t="shared" si="435"/>
        <v>220</v>
      </c>
      <c r="B223" s="46" t="s">
        <v>328</v>
      </c>
      <c r="C223" s="79" t="s">
        <v>630</v>
      </c>
      <c r="D223" s="80" t="s">
        <v>631</v>
      </c>
      <c r="E223" s="48">
        <v>3820</v>
      </c>
      <c r="F223" s="48">
        <v>3820</v>
      </c>
      <c r="G223" s="48">
        <v>5664.75</v>
      </c>
      <c r="H223" s="48">
        <v>3820</v>
      </c>
      <c r="I223" s="48">
        <v>4180</v>
      </c>
      <c r="J223" s="48">
        <v>108</v>
      </c>
      <c r="K223" s="93">
        <f t="shared" si="436"/>
        <v>68.76</v>
      </c>
      <c r="L223" s="94">
        <f t="shared" si="437"/>
        <v>611.2</v>
      </c>
      <c r="M223" s="48">
        <f t="shared" si="438"/>
        <v>453.18</v>
      </c>
      <c r="N223" s="48">
        <f t="shared" si="439"/>
        <v>26.74</v>
      </c>
      <c r="O223" s="48">
        <f t="shared" si="440"/>
        <v>209</v>
      </c>
      <c r="P223" s="48">
        <f t="shared" si="441"/>
        <v>54</v>
      </c>
      <c r="Q223" s="48">
        <f t="shared" si="442"/>
        <v>1422.88</v>
      </c>
      <c r="R223" s="46">
        <f t="shared" si="443"/>
        <v>0</v>
      </c>
      <c r="S223" s="48">
        <f t="shared" si="444"/>
        <v>305.6</v>
      </c>
      <c r="T223" s="48">
        <f t="shared" si="445"/>
        <v>113.3</v>
      </c>
      <c r="U223" s="48">
        <f t="shared" si="446"/>
        <v>11.46</v>
      </c>
      <c r="V223" s="46">
        <v>0</v>
      </c>
      <c r="W223" s="48">
        <f t="shared" si="447"/>
        <v>209</v>
      </c>
      <c r="X223" s="48">
        <f t="shared" si="448"/>
        <v>54</v>
      </c>
      <c r="Y223" s="46">
        <f t="shared" si="449"/>
        <v>693.36</v>
      </c>
      <c r="Z223" s="48">
        <f t="shared" si="450"/>
        <v>2116.24</v>
      </c>
      <c r="AA223" s="48"/>
      <c r="AB223" s="12" t="s">
        <v>104</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21" customFormat="1" ht="16" customHeight="1" spans="1:36">
      <c r="A224" s="45">
        <f t="shared" si="435"/>
        <v>221</v>
      </c>
      <c r="B224" s="46" t="s">
        <v>53</v>
      </c>
      <c r="C224" s="82" t="s">
        <v>632</v>
      </c>
      <c r="D224" s="46" t="s">
        <v>633</v>
      </c>
      <c r="E224" s="46">
        <v>3473.25</v>
      </c>
      <c r="F224" s="46">
        <f>VLOOKUP(C224,'[1]9月'!$B:$Q,16,0)</f>
        <v>3245.4</v>
      </c>
      <c r="G224" s="48">
        <v>5664.75</v>
      </c>
      <c r="H224" s="46">
        <v>3473.25</v>
      </c>
      <c r="I224" s="48">
        <v>4180</v>
      </c>
      <c r="J224" s="48">
        <v>108</v>
      </c>
      <c r="K224" s="63">
        <f t="shared" si="436"/>
        <v>62.5185</v>
      </c>
      <c r="L224" s="64">
        <f t="shared" si="437"/>
        <v>519.264</v>
      </c>
      <c r="M224" s="48">
        <f t="shared" si="438"/>
        <v>453.18</v>
      </c>
      <c r="N224" s="46">
        <f t="shared" si="439"/>
        <v>24.31275</v>
      </c>
      <c r="O224" s="48">
        <f t="shared" si="440"/>
        <v>209</v>
      </c>
      <c r="P224" s="48">
        <f t="shared" si="441"/>
        <v>54</v>
      </c>
      <c r="Q224" s="48">
        <f t="shared" si="442"/>
        <v>1322.27525</v>
      </c>
      <c r="R224" s="46">
        <f t="shared" si="443"/>
        <v>0</v>
      </c>
      <c r="S224" s="46">
        <f t="shared" si="444"/>
        <v>259.63</v>
      </c>
      <c r="T224" s="48">
        <f t="shared" si="445"/>
        <v>113.3</v>
      </c>
      <c r="U224" s="46">
        <f t="shared" si="446"/>
        <v>10.42</v>
      </c>
      <c r="V224" s="46">
        <v>0</v>
      </c>
      <c r="W224" s="48">
        <f t="shared" si="447"/>
        <v>209</v>
      </c>
      <c r="X224" s="48">
        <f t="shared" si="448"/>
        <v>54</v>
      </c>
      <c r="Y224" s="46">
        <f t="shared" si="449"/>
        <v>646.35</v>
      </c>
      <c r="Z224" s="46">
        <f t="shared" si="450"/>
        <v>1968.62525</v>
      </c>
      <c r="AA224" s="46"/>
      <c r="AB224" s="12" t="s">
        <v>54</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21" customFormat="1" ht="16" customHeight="1" spans="1:36">
      <c r="A225" s="45">
        <f t="shared" si="435"/>
        <v>222</v>
      </c>
      <c r="B225" s="46" t="s">
        <v>210</v>
      </c>
      <c r="C225" s="82" t="s">
        <v>634</v>
      </c>
      <c r="D225" s="46" t="s">
        <v>635</v>
      </c>
      <c r="E225" s="46">
        <v>3473.25</v>
      </c>
      <c r="F225" s="46">
        <f>VLOOKUP(C225,'[1]9月'!$B:$Q,16,0)</f>
        <v>3245.4</v>
      </c>
      <c r="G225" s="48">
        <v>5664.75</v>
      </c>
      <c r="H225" s="46">
        <v>3473.25</v>
      </c>
      <c r="I225" s="48">
        <v>4180</v>
      </c>
      <c r="J225" s="48">
        <v>108</v>
      </c>
      <c r="K225" s="63">
        <f t="shared" si="436"/>
        <v>62.5185</v>
      </c>
      <c r="L225" s="64">
        <f t="shared" si="437"/>
        <v>519.264</v>
      </c>
      <c r="M225" s="48">
        <f t="shared" si="438"/>
        <v>453.18</v>
      </c>
      <c r="N225" s="46">
        <f t="shared" si="439"/>
        <v>24.31275</v>
      </c>
      <c r="O225" s="48">
        <f t="shared" si="440"/>
        <v>209</v>
      </c>
      <c r="P225" s="48">
        <f t="shared" si="441"/>
        <v>54</v>
      </c>
      <c r="Q225" s="48">
        <f t="shared" si="442"/>
        <v>1322.27525</v>
      </c>
      <c r="R225" s="46">
        <f t="shared" si="443"/>
        <v>0</v>
      </c>
      <c r="S225" s="46">
        <f t="shared" si="444"/>
        <v>259.63</v>
      </c>
      <c r="T225" s="48">
        <f t="shared" si="445"/>
        <v>113.3</v>
      </c>
      <c r="U225" s="46">
        <f t="shared" si="446"/>
        <v>10.42</v>
      </c>
      <c r="V225" s="46">
        <v>0</v>
      </c>
      <c r="W225" s="48">
        <f t="shared" si="447"/>
        <v>209</v>
      </c>
      <c r="X225" s="48">
        <f t="shared" si="448"/>
        <v>54</v>
      </c>
      <c r="Y225" s="46">
        <f t="shared" si="449"/>
        <v>646.35</v>
      </c>
      <c r="Z225" s="46">
        <f t="shared" si="450"/>
        <v>1968.62525</v>
      </c>
      <c r="AA225" s="46"/>
      <c r="AB225" s="12" t="s">
        <v>49</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21" customFormat="1" ht="16" customHeight="1" spans="1:36">
      <c r="A226" s="45">
        <f t="shared" si="435"/>
        <v>223</v>
      </c>
      <c r="B226" s="46" t="s">
        <v>176</v>
      </c>
      <c r="C226" s="56" t="s">
        <v>636</v>
      </c>
      <c r="D226" s="83" t="s">
        <v>637</v>
      </c>
      <c r="E226" s="46">
        <v>3473.25</v>
      </c>
      <c r="F226" s="46">
        <f>VLOOKUP(C226,'[1]9月'!$B:$Q,16,0)</f>
        <v>3245.4</v>
      </c>
      <c r="G226" s="48">
        <v>5664.75</v>
      </c>
      <c r="H226" s="46">
        <v>3473.25</v>
      </c>
      <c r="I226" s="48">
        <v>3180</v>
      </c>
      <c r="J226" s="48">
        <v>108</v>
      </c>
      <c r="K226" s="63">
        <f t="shared" si="436"/>
        <v>62.5185</v>
      </c>
      <c r="L226" s="64">
        <f t="shared" si="437"/>
        <v>519.264</v>
      </c>
      <c r="M226" s="48">
        <f t="shared" si="438"/>
        <v>453.18</v>
      </c>
      <c r="N226" s="46">
        <f t="shared" si="439"/>
        <v>24.31275</v>
      </c>
      <c r="O226" s="48">
        <f t="shared" si="440"/>
        <v>159</v>
      </c>
      <c r="P226" s="48">
        <f t="shared" si="441"/>
        <v>54</v>
      </c>
      <c r="Q226" s="48">
        <f t="shared" si="442"/>
        <v>1272.27525</v>
      </c>
      <c r="R226" s="46">
        <f t="shared" si="443"/>
        <v>0</v>
      </c>
      <c r="S226" s="46">
        <f t="shared" si="444"/>
        <v>259.63</v>
      </c>
      <c r="T226" s="48">
        <f t="shared" si="445"/>
        <v>113.3</v>
      </c>
      <c r="U226" s="46">
        <f t="shared" si="446"/>
        <v>10.42</v>
      </c>
      <c r="V226" s="46">
        <v>0</v>
      </c>
      <c r="W226" s="48">
        <f t="shared" si="447"/>
        <v>159</v>
      </c>
      <c r="X226" s="48">
        <f t="shared" si="448"/>
        <v>54</v>
      </c>
      <c r="Y226" s="46">
        <f t="shared" si="449"/>
        <v>596.35</v>
      </c>
      <c r="Z226" s="46">
        <f t="shared" si="450"/>
        <v>1868.62525</v>
      </c>
      <c r="AA226" s="46"/>
      <c r="AB226" s="12" t="s">
        <v>104</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21" customFormat="1" ht="16" customHeight="1" spans="1:36">
      <c r="A227" s="45">
        <f t="shared" si="435"/>
        <v>224</v>
      </c>
      <c r="B227" s="46" t="s">
        <v>173</v>
      </c>
      <c r="C227" s="56" t="s">
        <v>638</v>
      </c>
      <c r="D227" s="83" t="s">
        <v>639</v>
      </c>
      <c r="E227" s="46">
        <v>3473.25</v>
      </c>
      <c r="F227" s="46">
        <f>VLOOKUP(C227,'[1]9月'!$B:$Q,16,0)</f>
        <v>3245.4</v>
      </c>
      <c r="G227" s="48">
        <v>5664.75</v>
      </c>
      <c r="H227" s="46">
        <v>3473.25</v>
      </c>
      <c r="I227" s="48">
        <v>3180</v>
      </c>
      <c r="J227" s="48">
        <v>108</v>
      </c>
      <c r="K227" s="63">
        <f t="shared" si="436"/>
        <v>62.5185</v>
      </c>
      <c r="L227" s="64">
        <f t="shared" si="437"/>
        <v>519.264</v>
      </c>
      <c r="M227" s="48">
        <f t="shared" si="438"/>
        <v>453.18</v>
      </c>
      <c r="N227" s="46">
        <f t="shared" si="439"/>
        <v>24.31275</v>
      </c>
      <c r="O227" s="48">
        <f t="shared" si="440"/>
        <v>159</v>
      </c>
      <c r="P227" s="48">
        <f t="shared" si="441"/>
        <v>54</v>
      </c>
      <c r="Q227" s="48">
        <f t="shared" si="442"/>
        <v>1272.27525</v>
      </c>
      <c r="R227" s="46">
        <f t="shared" si="443"/>
        <v>0</v>
      </c>
      <c r="S227" s="46">
        <f t="shared" si="444"/>
        <v>259.63</v>
      </c>
      <c r="T227" s="48">
        <f t="shared" si="445"/>
        <v>113.3</v>
      </c>
      <c r="U227" s="46">
        <f t="shared" si="446"/>
        <v>10.42</v>
      </c>
      <c r="V227" s="46">
        <v>0</v>
      </c>
      <c r="W227" s="48">
        <f t="shared" si="447"/>
        <v>159</v>
      </c>
      <c r="X227" s="48">
        <f t="shared" si="448"/>
        <v>54</v>
      </c>
      <c r="Y227" s="46">
        <f t="shared" si="449"/>
        <v>596.35</v>
      </c>
      <c r="Z227" s="46">
        <f t="shared" si="450"/>
        <v>1868.62525</v>
      </c>
      <c r="AA227" s="46"/>
      <c r="AB227" s="12" t="s">
        <v>104</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21" customFormat="1" ht="16" customHeight="1" spans="1:36">
      <c r="A228" s="45">
        <f t="shared" si="435"/>
        <v>225</v>
      </c>
      <c r="B228" s="46" t="s">
        <v>640</v>
      </c>
      <c r="C228" s="56" t="s">
        <v>641</v>
      </c>
      <c r="D228" s="83" t="s">
        <v>642</v>
      </c>
      <c r="E228" s="46">
        <v>3473.25</v>
      </c>
      <c r="F228" s="46">
        <f>VLOOKUP(C228,'[1]9月'!$B:$Q,16,0)</f>
        <v>3245.4</v>
      </c>
      <c r="G228" s="48">
        <v>5664.75</v>
      </c>
      <c r="H228" s="46">
        <v>3473.25</v>
      </c>
      <c r="I228" s="48">
        <v>3180</v>
      </c>
      <c r="J228" s="48">
        <v>108</v>
      </c>
      <c r="K228" s="63">
        <f t="shared" si="436"/>
        <v>62.5185</v>
      </c>
      <c r="L228" s="64">
        <f t="shared" si="437"/>
        <v>519.264</v>
      </c>
      <c r="M228" s="48">
        <f t="shared" si="438"/>
        <v>453.18</v>
      </c>
      <c r="N228" s="46">
        <f t="shared" si="439"/>
        <v>24.31275</v>
      </c>
      <c r="O228" s="48">
        <f t="shared" si="440"/>
        <v>159</v>
      </c>
      <c r="P228" s="48">
        <f t="shared" si="441"/>
        <v>54</v>
      </c>
      <c r="Q228" s="48">
        <f t="shared" si="442"/>
        <v>1272.27525</v>
      </c>
      <c r="R228" s="46">
        <f t="shared" si="443"/>
        <v>0</v>
      </c>
      <c r="S228" s="46">
        <f t="shared" si="444"/>
        <v>259.63</v>
      </c>
      <c r="T228" s="48">
        <f t="shared" si="445"/>
        <v>113.3</v>
      </c>
      <c r="U228" s="46">
        <f t="shared" si="446"/>
        <v>10.42</v>
      </c>
      <c r="V228" s="46">
        <v>0</v>
      </c>
      <c r="W228" s="48">
        <f t="shared" si="447"/>
        <v>159</v>
      </c>
      <c r="X228" s="48">
        <f t="shared" si="448"/>
        <v>54</v>
      </c>
      <c r="Y228" s="46">
        <f t="shared" si="449"/>
        <v>596.35</v>
      </c>
      <c r="Z228" s="46">
        <f t="shared" si="450"/>
        <v>1868.62525</v>
      </c>
      <c r="AA228" s="46"/>
      <c r="AB228" s="12" t="s">
        <v>95</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21" customFormat="1" ht="16" customHeight="1" spans="1:36">
      <c r="A229" s="45">
        <f t="shared" si="435"/>
        <v>226</v>
      </c>
      <c r="B229" s="46" t="s">
        <v>328</v>
      </c>
      <c r="C229" s="56" t="s">
        <v>643</v>
      </c>
      <c r="D229" s="83" t="s">
        <v>644</v>
      </c>
      <c r="E229" s="46">
        <v>3473.25</v>
      </c>
      <c r="F229" s="46">
        <f>VLOOKUP(C229,'[1]9月'!$B:$Q,16,0)</f>
        <v>3245.4</v>
      </c>
      <c r="G229" s="48">
        <v>5664.75</v>
      </c>
      <c r="H229" s="46">
        <v>3473.25</v>
      </c>
      <c r="I229" s="48">
        <v>4180</v>
      </c>
      <c r="J229" s="48">
        <v>108</v>
      </c>
      <c r="K229" s="63">
        <f t="shared" si="436"/>
        <v>62.5185</v>
      </c>
      <c r="L229" s="64">
        <f t="shared" si="437"/>
        <v>519.264</v>
      </c>
      <c r="M229" s="48">
        <f t="shared" si="438"/>
        <v>453.18</v>
      </c>
      <c r="N229" s="46">
        <f t="shared" si="439"/>
        <v>24.31275</v>
      </c>
      <c r="O229" s="48">
        <f t="shared" si="440"/>
        <v>209</v>
      </c>
      <c r="P229" s="48">
        <f t="shared" si="441"/>
        <v>54</v>
      </c>
      <c r="Q229" s="48">
        <f t="shared" si="442"/>
        <v>1322.27525</v>
      </c>
      <c r="R229" s="46">
        <f t="shared" si="443"/>
        <v>0</v>
      </c>
      <c r="S229" s="46">
        <f t="shared" si="444"/>
        <v>259.63</v>
      </c>
      <c r="T229" s="48">
        <f t="shared" si="445"/>
        <v>113.3</v>
      </c>
      <c r="U229" s="46">
        <f t="shared" si="446"/>
        <v>10.42</v>
      </c>
      <c r="V229" s="46">
        <v>0</v>
      </c>
      <c r="W229" s="48">
        <f t="shared" si="447"/>
        <v>209</v>
      </c>
      <c r="X229" s="48">
        <f t="shared" si="448"/>
        <v>54</v>
      </c>
      <c r="Y229" s="46">
        <f t="shared" si="449"/>
        <v>646.35</v>
      </c>
      <c r="Z229" s="46">
        <f t="shared" si="450"/>
        <v>1968.62525</v>
      </c>
      <c r="AA229" s="46"/>
      <c r="AB229" s="12" t="s">
        <v>104</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21" customFormat="1" ht="16" customHeight="1" spans="1:36">
      <c r="A230" s="45">
        <f t="shared" si="435"/>
        <v>227</v>
      </c>
      <c r="B230" s="46" t="s">
        <v>230</v>
      </c>
      <c r="C230" s="56" t="s">
        <v>645</v>
      </c>
      <c r="D230" s="83" t="s">
        <v>646</v>
      </c>
      <c r="E230" s="46">
        <v>3473.25</v>
      </c>
      <c r="F230" s="46">
        <f>VLOOKUP(C230,'[1]9月'!$B:$Q,16,0)</f>
        <v>3245.4</v>
      </c>
      <c r="G230" s="48">
        <v>5664.75</v>
      </c>
      <c r="H230" s="46">
        <v>3473.25</v>
      </c>
      <c r="I230" s="48">
        <v>1790</v>
      </c>
      <c r="J230" s="48">
        <v>108</v>
      </c>
      <c r="K230" s="63">
        <f t="shared" si="436"/>
        <v>62.5185</v>
      </c>
      <c r="L230" s="64">
        <f t="shared" si="437"/>
        <v>519.264</v>
      </c>
      <c r="M230" s="48">
        <f t="shared" si="438"/>
        <v>453.18</v>
      </c>
      <c r="N230" s="46">
        <f t="shared" si="439"/>
        <v>24.31275</v>
      </c>
      <c r="O230" s="48">
        <f t="shared" si="440"/>
        <v>89.5</v>
      </c>
      <c r="P230" s="48">
        <f t="shared" si="441"/>
        <v>54</v>
      </c>
      <c r="Q230" s="48">
        <f t="shared" si="442"/>
        <v>1202.77525</v>
      </c>
      <c r="R230" s="46">
        <f t="shared" si="443"/>
        <v>0</v>
      </c>
      <c r="S230" s="46">
        <f t="shared" si="444"/>
        <v>259.63</v>
      </c>
      <c r="T230" s="48">
        <f t="shared" si="445"/>
        <v>113.3</v>
      </c>
      <c r="U230" s="46">
        <f t="shared" si="446"/>
        <v>10.42</v>
      </c>
      <c r="V230" s="46">
        <v>0</v>
      </c>
      <c r="W230" s="48">
        <f t="shared" si="447"/>
        <v>89.5</v>
      </c>
      <c r="X230" s="48">
        <f t="shared" si="448"/>
        <v>54</v>
      </c>
      <c r="Y230" s="46">
        <f t="shared" si="449"/>
        <v>526.85</v>
      </c>
      <c r="Z230" s="46">
        <f t="shared" si="450"/>
        <v>1729.62525</v>
      </c>
      <c r="AA230" s="46"/>
      <c r="AB230" s="12" t="s">
        <v>60</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21" customFormat="1" ht="16" customHeight="1" spans="1:36">
      <c r="A231" s="45">
        <f t="shared" si="435"/>
        <v>228</v>
      </c>
      <c r="B231" s="46" t="s">
        <v>227</v>
      </c>
      <c r="C231" s="56" t="s">
        <v>647</v>
      </c>
      <c r="D231" s="83" t="s">
        <v>648</v>
      </c>
      <c r="E231" s="46">
        <v>3473.25</v>
      </c>
      <c r="F231" s="46">
        <f>VLOOKUP(C231,'[1]9月'!$B:$Q,16,0)</f>
        <v>3245.4</v>
      </c>
      <c r="G231" s="48">
        <v>5664.75</v>
      </c>
      <c r="H231" s="46">
        <v>3473.25</v>
      </c>
      <c r="I231" s="48">
        <v>3180</v>
      </c>
      <c r="J231" s="48">
        <v>108</v>
      </c>
      <c r="K231" s="63">
        <f t="shared" si="436"/>
        <v>62.5185</v>
      </c>
      <c r="L231" s="64">
        <f t="shared" si="437"/>
        <v>519.264</v>
      </c>
      <c r="M231" s="48">
        <f t="shared" si="438"/>
        <v>453.18</v>
      </c>
      <c r="N231" s="46">
        <f t="shared" si="439"/>
        <v>24.31275</v>
      </c>
      <c r="O231" s="48">
        <f t="shared" si="440"/>
        <v>159</v>
      </c>
      <c r="P231" s="48">
        <f t="shared" si="441"/>
        <v>54</v>
      </c>
      <c r="Q231" s="48">
        <f t="shared" si="442"/>
        <v>1272.27525</v>
      </c>
      <c r="R231" s="46">
        <f t="shared" si="443"/>
        <v>0</v>
      </c>
      <c r="S231" s="46">
        <f t="shared" si="444"/>
        <v>259.63</v>
      </c>
      <c r="T231" s="48">
        <f t="shared" si="445"/>
        <v>113.3</v>
      </c>
      <c r="U231" s="46">
        <f t="shared" si="446"/>
        <v>10.42</v>
      </c>
      <c r="V231" s="46">
        <v>0</v>
      </c>
      <c r="W231" s="48">
        <f t="shared" si="447"/>
        <v>159</v>
      </c>
      <c r="X231" s="48">
        <f t="shared" si="448"/>
        <v>54</v>
      </c>
      <c r="Y231" s="46">
        <f t="shared" si="449"/>
        <v>596.35</v>
      </c>
      <c r="Z231" s="46">
        <f t="shared" si="450"/>
        <v>1868.62525</v>
      </c>
      <c r="AA231" s="46"/>
      <c r="AB231" s="12" t="s">
        <v>101</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45">
        <f t="shared" si="435"/>
        <v>229</v>
      </c>
      <c r="B232" s="46" t="s">
        <v>230</v>
      </c>
      <c r="C232" s="56" t="s">
        <v>649</v>
      </c>
      <c r="D232" s="46" t="s">
        <v>650</v>
      </c>
      <c r="E232" s="46">
        <v>3473.25</v>
      </c>
      <c r="F232" s="46">
        <v>3342.69</v>
      </c>
      <c r="G232" s="48">
        <v>5664.75</v>
      </c>
      <c r="H232" s="46">
        <v>3473.25</v>
      </c>
      <c r="I232" s="48">
        <v>3180</v>
      </c>
      <c r="J232" s="48">
        <v>108</v>
      </c>
      <c r="K232" s="63">
        <f t="shared" si="436"/>
        <v>62.5185</v>
      </c>
      <c r="L232" s="64">
        <f t="shared" si="437"/>
        <v>534.8304</v>
      </c>
      <c r="M232" s="48">
        <f t="shared" si="438"/>
        <v>453.18</v>
      </c>
      <c r="N232" s="46">
        <f t="shared" si="439"/>
        <v>24.31275</v>
      </c>
      <c r="O232" s="48">
        <f t="shared" si="440"/>
        <v>159</v>
      </c>
      <c r="P232" s="48">
        <f t="shared" si="441"/>
        <v>54</v>
      </c>
      <c r="Q232" s="48">
        <f t="shared" si="442"/>
        <v>1287.84165</v>
      </c>
      <c r="R232" s="46">
        <f t="shared" si="443"/>
        <v>0</v>
      </c>
      <c r="S232" s="46">
        <f t="shared" si="444"/>
        <v>267.42</v>
      </c>
      <c r="T232" s="48">
        <f t="shared" si="445"/>
        <v>113.3</v>
      </c>
      <c r="U232" s="46">
        <f t="shared" si="446"/>
        <v>10.42</v>
      </c>
      <c r="V232" s="46">
        <v>0</v>
      </c>
      <c r="W232" s="48">
        <f t="shared" si="447"/>
        <v>159</v>
      </c>
      <c r="X232" s="48">
        <f t="shared" si="448"/>
        <v>54</v>
      </c>
      <c r="Y232" s="46">
        <f t="shared" si="449"/>
        <v>604.14</v>
      </c>
      <c r="Z232" s="46">
        <f t="shared" si="450"/>
        <v>1891.98165</v>
      </c>
      <c r="AA232" s="46"/>
      <c r="AB232" s="12" t="s">
        <v>60</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45">
        <f t="shared" si="435"/>
        <v>230</v>
      </c>
      <c r="B233" s="46" t="s">
        <v>230</v>
      </c>
      <c r="C233" s="56" t="s">
        <v>651</v>
      </c>
      <c r="D233" s="46" t="s">
        <v>652</v>
      </c>
      <c r="E233" s="46">
        <v>3473.25</v>
      </c>
      <c r="F233" s="46">
        <f>VLOOKUP(C233,'[1]9月'!$B:$Q,16,0)</f>
        <v>3245.4</v>
      </c>
      <c r="G233" s="48">
        <v>5664.75</v>
      </c>
      <c r="H233" s="46">
        <v>3473.25</v>
      </c>
      <c r="I233" s="48">
        <v>3180</v>
      </c>
      <c r="J233" s="48">
        <v>108</v>
      </c>
      <c r="K233" s="63">
        <f t="shared" si="436"/>
        <v>62.5185</v>
      </c>
      <c r="L233" s="64">
        <f t="shared" si="437"/>
        <v>519.264</v>
      </c>
      <c r="M233" s="48">
        <f t="shared" si="438"/>
        <v>453.18</v>
      </c>
      <c r="N233" s="46">
        <f t="shared" si="439"/>
        <v>24.31275</v>
      </c>
      <c r="O233" s="48">
        <f t="shared" si="440"/>
        <v>159</v>
      </c>
      <c r="P233" s="48">
        <f t="shared" si="441"/>
        <v>54</v>
      </c>
      <c r="Q233" s="48">
        <f t="shared" si="442"/>
        <v>1272.27525</v>
      </c>
      <c r="R233" s="46">
        <f t="shared" si="443"/>
        <v>0</v>
      </c>
      <c r="S233" s="46">
        <f t="shared" si="444"/>
        <v>259.63</v>
      </c>
      <c r="T233" s="48">
        <f t="shared" si="445"/>
        <v>113.3</v>
      </c>
      <c r="U233" s="46">
        <f t="shared" si="446"/>
        <v>10.42</v>
      </c>
      <c r="V233" s="46">
        <v>0</v>
      </c>
      <c r="W233" s="48">
        <f t="shared" si="447"/>
        <v>159</v>
      </c>
      <c r="X233" s="48">
        <f t="shared" si="448"/>
        <v>54</v>
      </c>
      <c r="Y233" s="46">
        <f t="shared" si="449"/>
        <v>596.35</v>
      </c>
      <c r="Z233" s="46">
        <f t="shared" si="450"/>
        <v>1868.62525</v>
      </c>
      <c r="AA233" s="46"/>
      <c r="AB233" s="12" t="s">
        <v>60</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45">
        <f t="shared" si="435"/>
        <v>231</v>
      </c>
      <c r="B234" s="46" t="s">
        <v>653</v>
      </c>
      <c r="C234" s="56" t="s">
        <v>654</v>
      </c>
      <c r="D234" s="46" t="s">
        <v>655</v>
      </c>
      <c r="E234" s="46">
        <v>3820</v>
      </c>
      <c r="F234" s="46">
        <f>VLOOKUP(C234,'[1]9月'!$B:$Q,16,0)</f>
        <v>3820</v>
      </c>
      <c r="G234" s="48">
        <v>5664.75</v>
      </c>
      <c r="H234" s="46">
        <v>3820</v>
      </c>
      <c r="I234" s="48">
        <v>4180</v>
      </c>
      <c r="J234" s="48">
        <v>108</v>
      </c>
      <c r="K234" s="63">
        <f t="shared" si="436"/>
        <v>68.76</v>
      </c>
      <c r="L234" s="64">
        <f t="shared" si="437"/>
        <v>611.2</v>
      </c>
      <c r="M234" s="48">
        <f t="shared" si="438"/>
        <v>453.18</v>
      </c>
      <c r="N234" s="46">
        <f t="shared" si="439"/>
        <v>26.74</v>
      </c>
      <c r="O234" s="48">
        <f t="shared" si="440"/>
        <v>209</v>
      </c>
      <c r="P234" s="48">
        <f t="shared" si="441"/>
        <v>54</v>
      </c>
      <c r="Q234" s="48">
        <f t="shared" si="442"/>
        <v>1422.88</v>
      </c>
      <c r="R234" s="46">
        <f t="shared" si="443"/>
        <v>0</v>
      </c>
      <c r="S234" s="46">
        <f t="shared" si="444"/>
        <v>305.6</v>
      </c>
      <c r="T234" s="48">
        <f t="shared" si="445"/>
        <v>113.3</v>
      </c>
      <c r="U234" s="46">
        <f t="shared" si="446"/>
        <v>11.46</v>
      </c>
      <c r="V234" s="46">
        <v>0</v>
      </c>
      <c r="W234" s="48">
        <f t="shared" si="447"/>
        <v>209</v>
      </c>
      <c r="X234" s="48">
        <f t="shared" si="448"/>
        <v>54</v>
      </c>
      <c r="Y234" s="46">
        <f t="shared" si="449"/>
        <v>693.36</v>
      </c>
      <c r="Z234" s="46">
        <f t="shared" si="450"/>
        <v>2116.24</v>
      </c>
      <c r="AA234" s="46"/>
      <c r="AB234" s="12" t="s">
        <v>60</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45">
        <f t="shared" si="435"/>
        <v>232</v>
      </c>
      <c r="B235" s="46" t="s">
        <v>625</v>
      </c>
      <c r="C235" s="56" t="s">
        <v>656</v>
      </c>
      <c r="D235" s="46" t="s">
        <v>657</v>
      </c>
      <c r="E235" s="46">
        <v>3820</v>
      </c>
      <c r="F235" s="46">
        <f>VLOOKUP(C235,'[1]9月'!$B:$Q,16,0)</f>
        <v>3820</v>
      </c>
      <c r="G235" s="48">
        <v>5664.75</v>
      </c>
      <c r="H235" s="46">
        <v>3820</v>
      </c>
      <c r="I235" s="48">
        <v>4180</v>
      </c>
      <c r="J235" s="48">
        <v>108</v>
      </c>
      <c r="K235" s="63">
        <f t="shared" si="436"/>
        <v>68.76</v>
      </c>
      <c r="L235" s="64">
        <f t="shared" si="437"/>
        <v>611.2</v>
      </c>
      <c r="M235" s="48">
        <f t="shared" si="438"/>
        <v>453.18</v>
      </c>
      <c r="N235" s="46">
        <f t="shared" si="439"/>
        <v>26.74</v>
      </c>
      <c r="O235" s="48">
        <f t="shared" si="440"/>
        <v>209</v>
      </c>
      <c r="P235" s="48">
        <f t="shared" si="441"/>
        <v>54</v>
      </c>
      <c r="Q235" s="48">
        <f t="shared" si="442"/>
        <v>1422.88</v>
      </c>
      <c r="R235" s="46">
        <f t="shared" si="443"/>
        <v>0</v>
      </c>
      <c r="S235" s="46">
        <f t="shared" si="444"/>
        <v>305.6</v>
      </c>
      <c r="T235" s="48">
        <f t="shared" si="445"/>
        <v>113.3</v>
      </c>
      <c r="U235" s="46">
        <f t="shared" si="446"/>
        <v>11.46</v>
      </c>
      <c r="V235" s="46">
        <v>0</v>
      </c>
      <c r="W235" s="48">
        <f t="shared" si="447"/>
        <v>209</v>
      </c>
      <c r="X235" s="48">
        <f t="shared" si="448"/>
        <v>54</v>
      </c>
      <c r="Y235" s="46">
        <f t="shared" si="449"/>
        <v>693.36</v>
      </c>
      <c r="Z235" s="46">
        <f t="shared" si="450"/>
        <v>2116.24</v>
      </c>
      <c r="AA235" s="46"/>
      <c r="AB235" s="12" t="s">
        <v>101</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45">
        <f t="shared" si="435"/>
        <v>233</v>
      </c>
      <c r="B236" s="46" t="s">
        <v>233</v>
      </c>
      <c r="C236" s="56" t="s">
        <v>658</v>
      </c>
      <c r="D236" s="46" t="s">
        <v>659</v>
      </c>
      <c r="E236" s="46">
        <v>3473.25</v>
      </c>
      <c r="F236" s="46">
        <f>VLOOKUP(C236,'[1]9月'!$B:$Q,16,0)</f>
        <v>3245.4</v>
      </c>
      <c r="G236" s="48">
        <v>5664.75</v>
      </c>
      <c r="H236" s="46">
        <v>3473.25</v>
      </c>
      <c r="I236" s="48">
        <v>3180</v>
      </c>
      <c r="J236" s="48">
        <v>108</v>
      </c>
      <c r="K236" s="63">
        <f t="shared" si="436"/>
        <v>62.5185</v>
      </c>
      <c r="L236" s="64">
        <f t="shared" si="437"/>
        <v>519.264</v>
      </c>
      <c r="M236" s="48">
        <f t="shared" si="438"/>
        <v>453.18</v>
      </c>
      <c r="N236" s="46">
        <f t="shared" si="439"/>
        <v>24.31275</v>
      </c>
      <c r="O236" s="48">
        <f t="shared" si="440"/>
        <v>159</v>
      </c>
      <c r="P236" s="48">
        <f t="shared" si="441"/>
        <v>54</v>
      </c>
      <c r="Q236" s="48">
        <f t="shared" si="442"/>
        <v>1272.27525</v>
      </c>
      <c r="R236" s="46">
        <f t="shared" si="443"/>
        <v>0</v>
      </c>
      <c r="S236" s="46">
        <f t="shared" si="444"/>
        <v>259.63</v>
      </c>
      <c r="T236" s="48">
        <f t="shared" si="445"/>
        <v>113.3</v>
      </c>
      <c r="U236" s="46">
        <f t="shared" si="446"/>
        <v>10.42</v>
      </c>
      <c r="V236" s="46">
        <v>0</v>
      </c>
      <c r="W236" s="48">
        <f t="shared" si="447"/>
        <v>159</v>
      </c>
      <c r="X236" s="48">
        <f t="shared" si="448"/>
        <v>54</v>
      </c>
      <c r="Y236" s="46">
        <f t="shared" si="449"/>
        <v>596.35</v>
      </c>
      <c r="Z236" s="46">
        <f t="shared" si="450"/>
        <v>1868.62525</v>
      </c>
      <c r="AA236" s="46"/>
      <c r="AB236" s="12" t="s">
        <v>101</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45">
        <f t="shared" si="435"/>
        <v>234</v>
      </c>
      <c r="B237" s="46" t="s">
        <v>233</v>
      </c>
      <c r="C237" s="56" t="s">
        <v>660</v>
      </c>
      <c r="D237" s="46" t="s">
        <v>661</v>
      </c>
      <c r="E237" s="46">
        <v>3473.25</v>
      </c>
      <c r="F237" s="46">
        <f>VLOOKUP(C237,'[1]9月'!$B:$Q,16,0)</f>
        <v>3245.4</v>
      </c>
      <c r="G237" s="48">
        <v>5664.75</v>
      </c>
      <c r="H237" s="46">
        <v>3473.25</v>
      </c>
      <c r="I237" s="48">
        <v>3180</v>
      </c>
      <c r="J237" s="48">
        <v>108</v>
      </c>
      <c r="K237" s="63">
        <f t="shared" si="436"/>
        <v>62.5185</v>
      </c>
      <c r="L237" s="64">
        <f t="shared" si="437"/>
        <v>519.264</v>
      </c>
      <c r="M237" s="48">
        <f t="shared" si="438"/>
        <v>453.18</v>
      </c>
      <c r="N237" s="46">
        <f t="shared" si="439"/>
        <v>24.31275</v>
      </c>
      <c r="O237" s="48">
        <f t="shared" si="440"/>
        <v>159</v>
      </c>
      <c r="P237" s="48">
        <f t="shared" si="441"/>
        <v>54</v>
      </c>
      <c r="Q237" s="48">
        <f t="shared" si="442"/>
        <v>1272.27525</v>
      </c>
      <c r="R237" s="46">
        <f t="shared" si="443"/>
        <v>0</v>
      </c>
      <c r="S237" s="46">
        <f t="shared" si="444"/>
        <v>259.63</v>
      </c>
      <c r="T237" s="48">
        <f t="shared" si="445"/>
        <v>113.3</v>
      </c>
      <c r="U237" s="46">
        <f t="shared" si="446"/>
        <v>10.42</v>
      </c>
      <c r="V237" s="46">
        <v>0</v>
      </c>
      <c r="W237" s="48">
        <f t="shared" si="447"/>
        <v>159</v>
      </c>
      <c r="X237" s="48">
        <f t="shared" si="448"/>
        <v>54</v>
      </c>
      <c r="Y237" s="46">
        <f t="shared" si="449"/>
        <v>596.35</v>
      </c>
      <c r="Z237" s="46">
        <f t="shared" si="450"/>
        <v>1868.62525</v>
      </c>
      <c r="AA237" s="46"/>
      <c r="AB237" s="12" t="s">
        <v>101</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45">
        <f t="shared" si="435"/>
        <v>235</v>
      </c>
      <c r="B238" s="46" t="s">
        <v>227</v>
      </c>
      <c r="C238" s="56" t="s">
        <v>662</v>
      </c>
      <c r="D238" s="46" t="s">
        <v>663</v>
      </c>
      <c r="E238" s="46">
        <v>3473.25</v>
      </c>
      <c r="F238" s="46">
        <f>VLOOKUP(C238,'[1]9月'!$B:$Q,16,0)</f>
        <v>3245.4</v>
      </c>
      <c r="G238" s="48">
        <v>5664.75</v>
      </c>
      <c r="H238" s="46">
        <v>3473.25</v>
      </c>
      <c r="I238" s="48">
        <v>3180</v>
      </c>
      <c r="J238" s="48">
        <v>108</v>
      </c>
      <c r="K238" s="63">
        <f t="shared" si="436"/>
        <v>62.5185</v>
      </c>
      <c r="L238" s="64">
        <f t="shared" si="437"/>
        <v>519.264</v>
      </c>
      <c r="M238" s="48">
        <f t="shared" si="438"/>
        <v>453.18</v>
      </c>
      <c r="N238" s="46">
        <f t="shared" si="439"/>
        <v>24.31275</v>
      </c>
      <c r="O238" s="48">
        <f t="shared" si="440"/>
        <v>159</v>
      </c>
      <c r="P238" s="48">
        <f t="shared" si="441"/>
        <v>54</v>
      </c>
      <c r="Q238" s="48">
        <f t="shared" si="442"/>
        <v>1272.27525</v>
      </c>
      <c r="R238" s="46">
        <f t="shared" si="443"/>
        <v>0</v>
      </c>
      <c r="S238" s="46">
        <f t="shared" si="444"/>
        <v>259.63</v>
      </c>
      <c r="T238" s="48">
        <f t="shared" si="445"/>
        <v>113.3</v>
      </c>
      <c r="U238" s="46">
        <f t="shared" si="446"/>
        <v>10.42</v>
      </c>
      <c r="V238" s="46">
        <v>0</v>
      </c>
      <c r="W238" s="48">
        <f t="shared" si="447"/>
        <v>159</v>
      </c>
      <c r="X238" s="48">
        <f t="shared" si="448"/>
        <v>54</v>
      </c>
      <c r="Y238" s="46">
        <f t="shared" si="449"/>
        <v>596.35</v>
      </c>
      <c r="Z238" s="46">
        <f t="shared" si="450"/>
        <v>1868.62525</v>
      </c>
      <c r="AA238" s="46"/>
      <c r="AB238" s="12" t="s">
        <v>101</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45">
        <f t="shared" si="435"/>
        <v>236</v>
      </c>
      <c r="B239" s="46" t="s">
        <v>173</v>
      </c>
      <c r="C239" s="56" t="s">
        <v>664</v>
      </c>
      <c r="D239" s="46" t="s">
        <v>665</v>
      </c>
      <c r="E239" s="46">
        <v>3473.25</v>
      </c>
      <c r="F239" s="46">
        <f>VLOOKUP(C239,'[1]9月'!$B:$Q,16,0)</f>
        <v>3245.4</v>
      </c>
      <c r="G239" s="48">
        <v>5664.75</v>
      </c>
      <c r="H239" s="46">
        <v>3473.25</v>
      </c>
      <c r="I239" s="48">
        <v>3180</v>
      </c>
      <c r="J239" s="48">
        <v>108</v>
      </c>
      <c r="K239" s="63">
        <f t="shared" si="436"/>
        <v>62.5185</v>
      </c>
      <c r="L239" s="64">
        <f t="shared" si="437"/>
        <v>519.264</v>
      </c>
      <c r="M239" s="48">
        <f t="shared" si="438"/>
        <v>453.18</v>
      </c>
      <c r="N239" s="46">
        <f t="shared" si="439"/>
        <v>24.31275</v>
      </c>
      <c r="O239" s="48">
        <f t="shared" si="440"/>
        <v>159</v>
      </c>
      <c r="P239" s="48">
        <f t="shared" si="441"/>
        <v>54</v>
      </c>
      <c r="Q239" s="48">
        <f t="shared" si="442"/>
        <v>1272.27525</v>
      </c>
      <c r="R239" s="46">
        <f t="shared" si="443"/>
        <v>0</v>
      </c>
      <c r="S239" s="46">
        <f t="shared" si="444"/>
        <v>259.63</v>
      </c>
      <c r="T239" s="48">
        <f t="shared" si="445"/>
        <v>113.3</v>
      </c>
      <c r="U239" s="46">
        <f t="shared" si="446"/>
        <v>10.42</v>
      </c>
      <c r="V239" s="46">
        <v>0</v>
      </c>
      <c r="W239" s="48">
        <f t="shared" si="447"/>
        <v>159</v>
      </c>
      <c r="X239" s="48">
        <f t="shared" si="448"/>
        <v>54</v>
      </c>
      <c r="Y239" s="46">
        <f t="shared" si="449"/>
        <v>596.35</v>
      </c>
      <c r="Z239" s="46">
        <f t="shared" si="450"/>
        <v>1868.62525</v>
      </c>
      <c r="AA239" s="46"/>
      <c r="AB239" s="12" t="s">
        <v>104</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45">
        <f t="shared" si="435"/>
        <v>237</v>
      </c>
      <c r="B240" s="46" t="s">
        <v>328</v>
      </c>
      <c r="C240" s="56" t="s">
        <v>666</v>
      </c>
      <c r="D240" s="46" t="s">
        <v>667</v>
      </c>
      <c r="E240" s="46">
        <v>3473.25</v>
      </c>
      <c r="F240" s="46">
        <f>VLOOKUP(C240,'[1]9月'!$B:$Q,16,0)</f>
        <v>3245.4</v>
      </c>
      <c r="G240" s="48">
        <v>5664.75</v>
      </c>
      <c r="H240" s="46">
        <v>3473.25</v>
      </c>
      <c r="I240" s="48">
        <v>4180</v>
      </c>
      <c r="J240" s="48">
        <v>108</v>
      </c>
      <c r="K240" s="63">
        <f t="shared" si="436"/>
        <v>62.5185</v>
      </c>
      <c r="L240" s="64">
        <f t="shared" si="437"/>
        <v>519.264</v>
      </c>
      <c r="M240" s="48">
        <f t="shared" si="438"/>
        <v>453.18</v>
      </c>
      <c r="N240" s="46">
        <f t="shared" si="439"/>
        <v>24.31275</v>
      </c>
      <c r="O240" s="48">
        <f t="shared" si="440"/>
        <v>209</v>
      </c>
      <c r="P240" s="48">
        <f t="shared" si="441"/>
        <v>54</v>
      </c>
      <c r="Q240" s="48">
        <f t="shared" si="442"/>
        <v>1322.27525</v>
      </c>
      <c r="R240" s="46">
        <f t="shared" si="443"/>
        <v>0</v>
      </c>
      <c r="S240" s="46">
        <f t="shared" si="444"/>
        <v>259.63</v>
      </c>
      <c r="T240" s="48">
        <f t="shared" si="445"/>
        <v>113.3</v>
      </c>
      <c r="U240" s="46">
        <f t="shared" si="446"/>
        <v>10.42</v>
      </c>
      <c r="V240" s="46">
        <v>0</v>
      </c>
      <c r="W240" s="48">
        <f t="shared" si="447"/>
        <v>209</v>
      </c>
      <c r="X240" s="48">
        <f t="shared" si="448"/>
        <v>54</v>
      </c>
      <c r="Y240" s="46">
        <f t="shared" si="449"/>
        <v>646.35</v>
      </c>
      <c r="Z240" s="46">
        <f t="shared" si="450"/>
        <v>1968.62525</v>
      </c>
      <c r="AA240" s="46"/>
      <c r="AB240" s="12" t="s">
        <v>104</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45">
        <f t="shared" si="435"/>
        <v>238</v>
      </c>
      <c r="B241" s="46" t="s">
        <v>328</v>
      </c>
      <c r="C241" s="56" t="s">
        <v>668</v>
      </c>
      <c r="D241" s="343" t="s">
        <v>669</v>
      </c>
      <c r="E241" s="46">
        <v>3473.25</v>
      </c>
      <c r="F241" s="46">
        <f>VLOOKUP(C241,'[1]9月'!$B:$Q,16,0)</f>
        <v>3245.4</v>
      </c>
      <c r="G241" s="48">
        <v>5664.75</v>
      </c>
      <c r="H241" s="46">
        <v>3473.25</v>
      </c>
      <c r="I241" s="48">
        <v>4180</v>
      </c>
      <c r="J241" s="48">
        <v>108</v>
      </c>
      <c r="K241" s="63">
        <f t="shared" si="436"/>
        <v>62.5185</v>
      </c>
      <c r="L241" s="64">
        <f t="shared" si="437"/>
        <v>519.264</v>
      </c>
      <c r="M241" s="48">
        <f t="shared" si="438"/>
        <v>453.18</v>
      </c>
      <c r="N241" s="46">
        <f t="shared" si="439"/>
        <v>24.31275</v>
      </c>
      <c r="O241" s="48">
        <f t="shared" si="440"/>
        <v>209</v>
      </c>
      <c r="P241" s="48">
        <f t="shared" si="441"/>
        <v>54</v>
      </c>
      <c r="Q241" s="48">
        <f t="shared" si="442"/>
        <v>1322.27525</v>
      </c>
      <c r="R241" s="46">
        <f t="shared" si="443"/>
        <v>0</v>
      </c>
      <c r="S241" s="46">
        <f t="shared" si="444"/>
        <v>259.63</v>
      </c>
      <c r="T241" s="48">
        <f t="shared" si="445"/>
        <v>113.3</v>
      </c>
      <c r="U241" s="46">
        <f t="shared" si="446"/>
        <v>10.42</v>
      </c>
      <c r="V241" s="46">
        <v>0</v>
      </c>
      <c r="W241" s="48">
        <f t="shared" si="447"/>
        <v>209</v>
      </c>
      <c r="X241" s="48">
        <f t="shared" si="448"/>
        <v>54</v>
      </c>
      <c r="Y241" s="46">
        <f t="shared" si="449"/>
        <v>646.35</v>
      </c>
      <c r="Z241" s="46">
        <f t="shared" si="450"/>
        <v>1968.62525</v>
      </c>
      <c r="AA241" s="46"/>
      <c r="AB241" s="12" t="s">
        <v>104</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45">
        <f t="shared" si="435"/>
        <v>239</v>
      </c>
      <c r="B242" s="46" t="s">
        <v>670</v>
      </c>
      <c r="C242" s="56" t="s">
        <v>671</v>
      </c>
      <c r="D242" s="46" t="s">
        <v>672</v>
      </c>
      <c r="E242" s="46">
        <v>3473.25</v>
      </c>
      <c r="F242" s="46">
        <f>VLOOKUP(C242,'[1]9月'!$B:$Q,16,0)</f>
        <v>3245.4</v>
      </c>
      <c r="G242" s="48">
        <v>5664.75</v>
      </c>
      <c r="H242" s="46">
        <v>3473.25</v>
      </c>
      <c r="I242" s="48">
        <v>1790</v>
      </c>
      <c r="J242" s="48">
        <v>108</v>
      </c>
      <c r="K242" s="63">
        <f t="shared" si="436"/>
        <v>62.5185</v>
      </c>
      <c r="L242" s="64">
        <f t="shared" si="437"/>
        <v>519.264</v>
      </c>
      <c r="M242" s="48">
        <f t="shared" si="438"/>
        <v>453.18</v>
      </c>
      <c r="N242" s="46">
        <f t="shared" si="439"/>
        <v>24.31275</v>
      </c>
      <c r="O242" s="48">
        <f t="shared" si="440"/>
        <v>89.5</v>
      </c>
      <c r="P242" s="48">
        <f t="shared" si="441"/>
        <v>54</v>
      </c>
      <c r="Q242" s="48">
        <f t="shared" si="442"/>
        <v>1202.77525</v>
      </c>
      <c r="R242" s="46">
        <f t="shared" si="443"/>
        <v>0</v>
      </c>
      <c r="S242" s="46">
        <f t="shared" si="444"/>
        <v>259.63</v>
      </c>
      <c r="T242" s="48">
        <f t="shared" si="445"/>
        <v>113.3</v>
      </c>
      <c r="U242" s="46">
        <f t="shared" si="446"/>
        <v>10.42</v>
      </c>
      <c r="V242" s="46">
        <v>0</v>
      </c>
      <c r="W242" s="48">
        <f t="shared" si="447"/>
        <v>89.5</v>
      </c>
      <c r="X242" s="48">
        <f t="shared" si="448"/>
        <v>54</v>
      </c>
      <c r="Y242" s="46">
        <f t="shared" si="449"/>
        <v>526.85</v>
      </c>
      <c r="Z242" s="46">
        <f t="shared" si="450"/>
        <v>1729.62525</v>
      </c>
      <c r="AA242" s="46"/>
      <c r="AB242" s="12" t="s">
        <v>92</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45">
        <f t="shared" si="435"/>
        <v>240</v>
      </c>
      <c r="B243" s="46" t="s">
        <v>670</v>
      </c>
      <c r="C243" s="56" t="s">
        <v>673</v>
      </c>
      <c r="D243" s="46" t="s">
        <v>674</v>
      </c>
      <c r="E243" s="46">
        <v>3473.25</v>
      </c>
      <c r="F243" s="46">
        <f>VLOOKUP(C243,'[1]9月'!$B:$Q,16,0)</f>
        <v>3245.4</v>
      </c>
      <c r="G243" s="48">
        <v>5664.75</v>
      </c>
      <c r="H243" s="46">
        <v>3473.25</v>
      </c>
      <c r="I243" s="48">
        <v>1790</v>
      </c>
      <c r="J243" s="48">
        <v>108</v>
      </c>
      <c r="K243" s="63">
        <f t="shared" si="436"/>
        <v>62.5185</v>
      </c>
      <c r="L243" s="64">
        <f t="shared" si="437"/>
        <v>519.264</v>
      </c>
      <c r="M243" s="48">
        <f t="shared" si="438"/>
        <v>453.18</v>
      </c>
      <c r="N243" s="46">
        <f t="shared" si="439"/>
        <v>24.31275</v>
      </c>
      <c r="O243" s="48">
        <f t="shared" si="440"/>
        <v>89.5</v>
      </c>
      <c r="P243" s="48">
        <f t="shared" si="441"/>
        <v>54</v>
      </c>
      <c r="Q243" s="48">
        <f t="shared" si="442"/>
        <v>1202.77525</v>
      </c>
      <c r="R243" s="46">
        <f t="shared" si="443"/>
        <v>0</v>
      </c>
      <c r="S243" s="46">
        <f t="shared" si="444"/>
        <v>259.63</v>
      </c>
      <c r="T243" s="48">
        <f t="shared" si="445"/>
        <v>113.3</v>
      </c>
      <c r="U243" s="46">
        <f t="shared" si="446"/>
        <v>10.42</v>
      </c>
      <c r="V243" s="46">
        <v>0</v>
      </c>
      <c r="W243" s="48">
        <f t="shared" si="447"/>
        <v>89.5</v>
      </c>
      <c r="X243" s="48">
        <f t="shared" si="448"/>
        <v>54</v>
      </c>
      <c r="Y243" s="46">
        <f t="shared" si="449"/>
        <v>526.85</v>
      </c>
      <c r="Z243" s="46">
        <f t="shared" si="450"/>
        <v>1729.62525</v>
      </c>
      <c r="AA243" s="46"/>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45">
        <f t="shared" si="435"/>
        <v>241</v>
      </c>
      <c r="B244" s="46" t="s">
        <v>670</v>
      </c>
      <c r="C244" s="56" t="s">
        <v>675</v>
      </c>
      <c r="D244" s="46" t="s">
        <v>676</v>
      </c>
      <c r="E244" s="46">
        <v>3473.25</v>
      </c>
      <c r="F244" s="46">
        <f>VLOOKUP(C244,'[1]9月'!$B:$Q,16,0)</f>
        <v>3245.4</v>
      </c>
      <c r="G244" s="48">
        <v>5664.75</v>
      </c>
      <c r="H244" s="46">
        <v>3473.25</v>
      </c>
      <c r="I244" s="48">
        <v>3180</v>
      </c>
      <c r="J244" s="48">
        <v>108</v>
      </c>
      <c r="K244" s="63">
        <f t="shared" si="436"/>
        <v>62.5185</v>
      </c>
      <c r="L244" s="64">
        <f t="shared" si="437"/>
        <v>519.264</v>
      </c>
      <c r="M244" s="48">
        <f t="shared" si="438"/>
        <v>453.18</v>
      </c>
      <c r="N244" s="46">
        <f t="shared" si="439"/>
        <v>24.31275</v>
      </c>
      <c r="O244" s="48">
        <f t="shared" si="440"/>
        <v>159</v>
      </c>
      <c r="P244" s="48">
        <f t="shared" si="441"/>
        <v>54</v>
      </c>
      <c r="Q244" s="48">
        <f t="shared" si="442"/>
        <v>1272.27525</v>
      </c>
      <c r="R244" s="46">
        <f t="shared" si="443"/>
        <v>0</v>
      </c>
      <c r="S244" s="46">
        <f t="shared" si="444"/>
        <v>259.63</v>
      </c>
      <c r="T244" s="48">
        <f t="shared" si="445"/>
        <v>113.3</v>
      </c>
      <c r="U244" s="46">
        <f t="shared" si="446"/>
        <v>10.42</v>
      </c>
      <c r="V244" s="46">
        <v>0</v>
      </c>
      <c r="W244" s="48">
        <f t="shared" si="447"/>
        <v>159</v>
      </c>
      <c r="X244" s="48">
        <f t="shared" si="448"/>
        <v>54</v>
      </c>
      <c r="Y244" s="46">
        <f t="shared" si="449"/>
        <v>596.35</v>
      </c>
      <c r="Z244" s="46">
        <f t="shared" si="450"/>
        <v>1868.62525</v>
      </c>
      <c r="AA244" s="46"/>
      <c r="AB244" s="12" t="s">
        <v>92</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45">
        <f t="shared" si="435"/>
        <v>242</v>
      </c>
      <c r="B245" s="46" t="s">
        <v>670</v>
      </c>
      <c r="C245" s="56" t="s">
        <v>677</v>
      </c>
      <c r="D245" s="46" t="s">
        <v>678</v>
      </c>
      <c r="E245" s="46">
        <v>3473.25</v>
      </c>
      <c r="F245" s="46">
        <f>VLOOKUP(C245,'[1]9月'!$B:$Q,16,0)</f>
        <v>3245.4</v>
      </c>
      <c r="G245" s="48">
        <v>5664.75</v>
      </c>
      <c r="H245" s="46">
        <v>3473.25</v>
      </c>
      <c r="I245" s="48">
        <v>1790</v>
      </c>
      <c r="J245" s="48">
        <v>108</v>
      </c>
      <c r="K245" s="63">
        <f t="shared" si="436"/>
        <v>62.5185</v>
      </c>
      <c r="L245" s="64">
        <f t="shared" si="437"/>
        <v>519.264</v>
      </c>
      <c r="M245" s="48">
        <f t="shared" si="438"/>
        <v>453.18</v>
      </c>
      <c r="N245" s="46">
        <f t="shared" si="439"/>
        <v>24.31275</v>
      </c>
      <c r="O245" s="48">
        <f t="shared" si="440"/>
        <v>89.5</v>
      </c>
      <c r="P245" s="48">
        <f t="shared" si="441"/>
        <v>54</v>
      </c>
      <c r="Q245" s="48">
        <f t="shared" si="442"/>
        <v>1202.77525</v>
      </c>
      <c r="R245" s="46">
        <f t="shared" si="443"/>
        <v>0</v>
      </c>
      <c r="S245" s="46">
        <f t="shared" si="444"/>
        <v>259.63</v>
      </c>
      <c r="T245" s="48">
        <f t="shared" si="445"/>
        <v>113.3</v>
      </c>
      <c r="U245" s="46">
        <f t="shared" si="446"/>
        <v>10.42</v>
      </c>
      <c r="V245" s="46">
        <v>0</v>
      </c>
      <c r="W245" s="48">
        <f t="shared" si="447"/>
        <v>89.5</v>
      </c>
      <c r="X245" s="48">
        <f t="shared" si="448"/>
        <v>54</v>
      </c>
      <c r="Y245" s="46">
        <f t="shared" si="449"/>
        <v>526.85</v>
      </c>
      <c r="Z245" s="46">
        <f t="shared" si="450"/>
        <v>1729.62525</v>
      </c>
      <c r="AA245" s="46"/>
      <c r="AB245" s="12" t="s">
        <v>92</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45">
        <f t="shared" si="435"/>
        <v>243</v>
      </c>
      <c r="B246" s="46" t="s">
        <v>670</v>
      </c>
      <c r="C246" s="56" t="s">
        <v>679</v>
      </c>
      <c r="D246" s="46" t="s">
        <v>680</v>
      </c>
      <c r="E246" s="46">
        <v>3473.25</v>
      </c>
      <c r="F246" s="46">
        <f>VLOOKUP(C246,'[1]9月'!$B:$Q,16,0)</f>
        <v>3245.4</v>
      </c>
      <c r="G246" s="48">
        <v>5664.75</v>
      </c>
      <c r="H246" s="46">
        <v>3473.25</v>
      </c>
      <c r="I246" s="48">
        <v>3180</v>
      </c>
      <c r="J246" s="48">
        <v>108</v>
      </c>
      <c r="K246" s="63">
        <f t="shared" si="436"/>
        <v>62.5185</v>
      </c>
      <c r="L246" s="64">
        <f t="shared" si="437"/>
        <v>519.264</v>
      </c>
      <c r="M246" s="48">
        <f t="shared" si="438"/>
        <v>453.18</v>
      </c>
      <c r="N246" s="46">
        <f t="shared" si="439"/>
        <v>24.31275</v>
      </c>
      <c r="O246" s="48">
        <f t="shared" si="440"/>
        <v>159</v>
      </c>
      <c r="P246" s="48">
        <f t="shared" si="441"/>
        <v>54</v>
      </c>
      <c r="Q246" s="48">
        <f t="shared" si="442"/>
        <v>1272.27525</v>
      </c>
      <c r="R246" s="46">
        <f t="shared" si="443"/>
        <v>0</v>
      </c>
      <c r="S246" s="46">
        <f t="shared" si="444"/>
        <v>259.63</v>
      </c>
      <c r="T246" s="48">
        <f t="shared" si="445"/>
        <v>113.3</v>
      </c>
      <c r="U246" s="46">
        <f t="shared" si="446"/>
        <v>10.42</v>
      </c>
      <c r="V246" s="46">
        <v>0</v>
      </c>
      <c r="W246" s="48">
        <f t="shared" si="447"/>
        <v>159</v>
      </c>
      <c r="X246" s="48">
        <f t="shared" si="448"/>
        <v>54</v>
      </c>
      <c r="Y246" s="46">
        <f t="shared" si="449"/>
        <v>596.35</v>
      </c>
      <c r="Z246" s="46">
        <f t="shared" si="450"/>
        <v>1868.62525</v>
      </c>
      <c r="AA246" s="46"/>
      <c r="AB246" s="12" t="s">
        <v>92</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45">
        <f t="shared" si="435"/>
        <v>244</v>
      </c>
      <c r="B247" s="46" t="s">
        <v>640</v>
      </c>
      <c r="C247" s="84" t="s">
        <v>681</v>
      </c>
      <c r="D247" s="46" t="s">
        <v>682</v>
      </c>
      <c r="E247" s="46">
        <v>3473.25</v>
      </c>
      <c r="F247" s="46">
        <f>VLOOKUP(C247,'[1]9月'!$B:$Q,16,0)</f>
        <v>3245.4</v>
      </c>
      <c r="G247" s="48">
        <v>5664.75</v>
      </c>
      <c r="H247" s="46">
        <v>3473.25</v>
      </c>
      <c r="I247" s="48">
        <v>1790</v>
      </c>
      <c r="J247" s="48">
        <v>108</v>
      </c>
      <c r="K247" s="63">
        <f t="shared" si="436"/>
        <v>62.5185</v>
      </c>
      <c r="L247" s="64">
        <f t="shared" si="437"/>
        <v>519.264</v>
      </c>
      <c r="M247" s="48">
        <f t="shared" si="438"/>
        <v>453.18</v>
      </c>
      <c r="N247" s="46">
        <f t="shared" si="439"/>
        <v>24.31275</v>
      </c>
      <c r="O247" s="48">
        <f t="shared" si="440"/>
        <v>89.5</v>
      </c>
      <c r="P247" s="48">
        <f t="shared" si="441"/>
        <v>54</v>
      </c>
      <c r="Q247" s="48">
        <f t="shared" si="442"/>
        <v>1202.77525</v>
      </c>
      <c r="R247" s="46">
        <f t="shared" si="443"/>
        <v>0</v>
      </c>
      <c r="S247" s="46">
        <f t="shared" si="444"/>
        <v>259.63</v>
      </c>
      <c r="T247" s="48">
        <f t="shared" si="445"/>
        <v>113.3</v>
      </c>
      <c r="U247" s="46">
        <f t="shared" si="446"/>
        <v>10.42</v>
      </c>
      <c r="V247" s="46">
        <v>0</v>
      </c>
      <c r="W247" s="48">
        <f t="shared" si="447"/>
        <v>89.5</v>
      </c>
      <c r="X247" s="48">
        <f t="shared" si="448"/>
        <v>54</v>
      </c>
      <c r="Y247" s="46">
        <f t="shared" si="449"/>
        <v>526.85</v>
      </c>
      <c r="Z247" s="46">
        <f t="shared" si="450"/>
        <v>1729.62525</v>
      </c>
      <c r="AA247" s="46"/>
      <c r="AB247" s="12" t="s">
        <v>95</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45">
        <f t="shared" si="435"/>
        <v>245</v>
      </c>
      <c r="B248" s="46" t="s">
        <v>640</v>
      </c>
      <c r="C248" s="56" t="s">
        <v>683</v>
      </c>
      <c r="D248" s="46" t="s">
        <v>684</v>
      </c>
      <c r="E248" s="46">
        <v>3473.25</v>
      </c>
      <c r="F248" s="46">
        <f>VLOOKUP(C248,'[1]9月'!$B:$Q,16,0)</f>
        <v>3245.4</v>
      </c>
      <c r="G248" s="48">
        <v>5664.75</v>
      </c>
      <c r="H248" s="46">
        <v>3473.25</v>
      </c>
      <c r="I248" s="48">
        <v>1790</v>
      </c>
      <c r="J248" s="48">
        <v>108</v>
      </c>
      <c r="K248" s="63">
        <f t="shared" si="436"/>
        <v>62.5185</v>
      </c>
      <c r="L248" s="64">
        <f t="shared" si="437"/>
        <v>519.264</v>
      </c>
      <c r="M248" s="48">
        <f t="shared" si="438"/>
        <v>453.18</v>
      </c>
      <c r="N248" s="46">
        <f t="shared" si="439"/>
        <v>24.31275</v>
      </c>
      <c r="O248" s="48">
        <f t="shared" si="440"/>
        <v>89.5</v>
      </c>
      <c r="P248" s="48">
        <f t="shared" si="441"/>
        <v>54</v>
      </c>
      <c r="Q248" s="48">
        <f t="shared" si="442"/>
        <v>1202.77525</v>
      </c>
      <c r="R248" s="46">
        <f t="shared" si="443"/>
        <v>0</v>
      </c>
      <c r="S248" s="46">
        <f t="shared" si="444"/>
        <v>259.63</v>
      </c>
      <c r="T248" s="48">
        <f t="shared" si="445"/>
        <v>113.3</v>
      </c>
      <c r="U248" s="46">
        <f t="shared" si="446"/>
        <v>10.42</v>
      </c>
      <c r="V248" s="46">
        <v>0</v>
      </c>
      <c r="W248" s="48">
        <f t="shared" si="447"/>
        <v>89.5</v>
      </c>
      <c r="X248" s="48">
        <f t="shared" si="448"/>
        <v>54</v>
      </c>
      <c r="Y248" s="46">
        <f t="shared" si="449"/>
        <v>526.85</v>
      </c>
      <c r="Z248" s="46">
        <f t="shared" si="450"/>
        <v>1729.62525</v>
      </c>
      <c r="AA248" s="46"/>
      <c r="AB248" s="12" t="s">
        <v>95</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45">
        <f t="shared" si="435"/>
        <v>246</v>
      </c>
      <c r="B249" s="46" t="s">
        <v>685</v>
      </c>
      <c r="C249" s="56" t="s">
        <v>686</v>
      </c>
      <c r="D249" s="46" t="s">
        <v>687</v>
      </c>
      <c r="E249" s="46">
        <v>3473.25</v>
      </c>
      <c r="F249" s="46">
        <f>VLOOKUP(C249,'[1]9月'!$B:$Q,16,0)</f>
        <v>3245.4</v>
      </c>
      <c r="G249" s="48">
        <v>5664.75</v>
      </c>
      <c r="H249" s="46">
        <v>3473.25</v>
      </c>
      <c r="I249" s="48">
        <v>1790</v>
      </c>
      <c r="J249" s="48">
        <v>108</v>
      </c>
      <c r="K249" s="63">
        <f t="shared" si="436"/>
        <v>62.5185</v>
      </c>
      <c r="L249" s="64">
        <f t="shared" si="437"/>
        <v>519.264</v>
      </c>
      <c r="M249" s="48">
        <f t="shared" si="438"/>
        <v>453.18</v>
      </c>
      <c r="N249" s="46">
        <f t="shared" si="439"/>
        <v>24.31275</v>
      </c>
      <c r="O249" s="48">
        <f t="shared" si="440"/>
        <v>89.5</v>
      </c>
      <c r="P249" s="48">
        <f t="shared" si="441"/>
        <v>54</v>
      </c>
      <c r="Q249" s="48">
        <f t="shared" si="442"/>
        <v>1202.77525</v>
      </c>
      <c r="R249" s="46">
        <f t="shared" si="443"/>
        <v>0</v>
      </c>
      <c r="S249" s="46">
        <f t="shared" si="444"/>
        <v>259.63</v>
      </c>
      <c r="T249" s="48">
        <f t="shared" si="445"/>
        <v>113.3</v>
      </c>
      <c r="U249" s="46">
        <f t="shared" si="446"/>
        <v>10.42</v>
      </c>
      <c r="V249" s="46">
        <v>0</v>
      </c>
      <c r="W249" s="48">
        <f t="shared" si="447"/>
        <v>89.5</v>
      </c>
      <c r="X249" s="48">
        <f t="shared" si="448"/>
        <v>54</v>
      </c>
      <c r="Y249" s="46">
        <f t="shared" si="449"/>
        <v>526.85</v>
      </c>
      <c r="Z249" s="46">
        <f t="shared" si="450"/>
        <v>1729.62525</v>
      </c>
      <c r="AA249" s="46"/>
      <c r="AB249" s="12" t="s">
        <v>89</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45">
        <f t="shared" si="435"/>
        <v>247</v>
      </c>
      <c r="B250" s="46" t="s">
        <v>685</v>
      </c>
      <c r="C250" s="56" t="s">
        <v>688</v>
      </c>
      <c r="D250" s="46" t="s">
        <v>689</v>
      </c>
      <c r="E250" s="46">
        <v>3473.25</v>
      </c>
      <c r="F250" s="46">
        <f>VLOOKUP(C250,'[1]9月'!$B:$Q,16,0)</f>
        <v>3245.4</v>
      </c>
      <c r="G250" s="48">
        <v>5664.75</v>
      </c>
      <c r="H250" s="46">
        <v>3473.25</v>
      </c>
      <c r="I250" s="48">
        <v>1790</v>
      </c>
      <c r="J250" s="48">
        <v>108</v>
      </c>
      <c r="K250" s="63">
        <f t="shared" si="436"/>
        <v>62.5185</v>
      </c>
      <c r="L250" s="64">
        <f t="shared" si="437"/>
        <v>519.264</v>
      </c>
      <c r="M250" s="48">
        <f t="shared" si="438"/>
        <v>453.18</v>
      </c>
      <c r="N250" s="46">
        <f t="shared" si="439"/>
        <v>24.31275</v>
      </c>
      <c r="O250" s="48">
        <f t="shared" si="440"/>
        <v>89.5</v>
      </c>
      <c r="P250" s="48">
        <f t="shared" si="441"/>
        <v>54</v>
      </c>
      <c r="Q250" s="48">
        <f t="shared" si="442"/>
        <v>1202.77525</v>
      </c>
      <c r="R250" s="46">
        <f t="shared" si="443"/>
        <v>0</v>
      </c>
      <c r="S250" s="46">
        <f t="shared" si="444"/>
        <v>259.63</v>
      </c>
      <c r="T250" s="48">
        <f t="shared" si="445"/>
        <v>113.3</v>
      </c>
      <c r="U250" s="46">
        <f t="shared" si="446"/>
        <v>10.42</v>
      </c>
      <c r="V250" s="46">
        <v>0</v>
      </c>
      <c r="W250" s="48">
        <f t="shared" si="447"/>
        <v>89.5</v>
      </c>
      <c r="X250" s="48">
        <f t="shared" si="448"/>
        <v>54</v>
      </c>
      <c r="Y250" s="46">
        <f t="shared" si="449"/>
        <v>526.85</v>
      </c>
      <c r="Z250" s="46">
        <f t="shared" si="450"/>
        <v>1729.62525</v>
      </c>
      <c r="AA250" s="46"/>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45">
        <f t="shared" si="435"/>
        <v>248</v>
      </c>
      <c r="B251" s="46" t="s">
        <v>558</v>
      </c>
      <c r="C251" s="56" t="s">
        <v>690</v>
      </c>
      <c r="D251" s="46" t="s">
        <v>691</v>
      </c>
      <c r="E251" s="46">
        <v>3473.25</v>
      </c>
      <c r="F251" s="46">
        <f>VLOOKUP(C251,'[1]9月'!$B:$Q,16,0)</f>
        <v>3245.4</v>
      </c>
      <c r="G251" s="48">
        <v>5664.75</v>
      </c>
      <c r="H251" s="46">
        <v>3473.25</v>
      </c>
      <c r="I251" s="48">
        <v>1790</v>
      </c>
      <c r="J251" s="48">
        <v>108</v>
      </c>
      <c r="K251" s="63">
        <f t="shared" si="436"/>
        <v>62.5185</v>
      </c>
      <c r="L251" s="64">
        <f t="shared" si="437"/>
        <v>519.264</v>
      </c>
      <c r="M251" s="48">
        <f t="shared" si="438"/>
        <v>453.18</v>
      </c>
      <c r="N251" s="46">
        <f t="shared" si="439"/>
        <v>24.31275</v>
      </c>
      <c r="O251" s="48">
        <f t="shared" si="440"/>
        <v>89.5</v>
      </c>
      <c r="P251" s="48">
        <f t="shared" si="441"/>
        <v>54</v>
      </c>
      <c r="Q251" s="48">
        <f t="shared" si="442"/>
        <v>1202.77525</v>
      </c>
      <c r="R251" s="46">
        <f t="shared" si="443"/>
        <v>0</v>
      </c>
      <c r="S251" s="46">
        <f t="shared" si="444"/>
        <v>259.63</v>
      </c>
      <c r="T251" s="48">
        <f t="shared" si="445"/>
        <v>113.3</v>
      </c>
      <c r="U251" s="46">
        <f t="shared" si="446"/>
        <v>10.42</v>
      </c>
      <c r="V251" s="46">
        <v>0</v>
      </c>
      <c r="W251" s="48">
        <f t="shared" si="447"/>
        <v>89.5</v>
      </c>
      <c r="X251" s="48">
        <f t="shared" si="448"/>
        <v>54</v>
      </c>
      <c r="Y251" s="46">
        <f t="shared" si="449"/>
        <v>526.85</v>
      </c>
      <c r="Z251" s="46">
        <f t="shared" si="450"/>
        <v>1729.62525</v>
      </c>
      <c r="AA251" s="46"/>
      <c r="AB251" s="12" t="s">
        <v>98</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45">
        <f t="shared" si="435"/>
        <v>249</v>
      </c>
      <c r="B252" s="46" t="s">
        <v>685</v>
      </c>
      <c r="C252" s="56" t="s">
        <v>692</v>
      </c>
      <c r="D252" s="46" t="s">
        <v>693</v>
      </c>
      <c r="E252" s="46">
        <v>3473.25</v>
      </c>
      <c r="F252" s="46">
        <f>VLOOKUP(C252,'[1]9月'!$B:$Q,16,0)</f>
        <v>3245.4</v>
      </c>
      <c r="G252" s="48">
        <v>5664.75</v>
      </c>
      <c r="H252" s="46">
        <v>3473.25</v>
      </c>
      <c r="I252" s="48">
        <v>1790</v>
      </c>
      <c r="J252" s="48">
        <v>108</v>
      </c>
      <c r="K252" s="63">
        <f t="shared" si="436"/>
        <v>62.5185</v>
      </c>
      <c r="L252" s="64">
        <f t="shared" si="437"/>
        <v>519.264</v>
      </c>
      <c r="M252" s="48">
        <f t="shared" si="438"/>
        <v>453.18</v>
      </c>
      <c r="N252" s="46">
        <f t="shared" si="439"/>
        <v>24.31275</v>
      </c>
      <c r="O252" s="48">
        <f t="shared" si="440"/>
        <v>89.5</v>
      </c>
      <c r="P252" s="48">
        <f t="shared" si="441"/>
        <v>54</v>
      </c>
      <c r="Q252" s="48">
        <f t="shared" si="442"/>
        <v>1202.77525</v>
      </c>
      <c r="R252" s="46">
        <f t="shared" si="443"/>
        <v>0</v>
      </c>
      <c r="S252" s="46">
        <f t="shared" si="444"/>
        <v>259.63</v>
      </c>
      <c r="T252" s="48">
        <f t="shared" si="445"/>
        <v>113.3</v>
      </c>
      <c r="U252" s="46">
        <f t="shared" si="446"/>
        <v>10.42</v>
      </c>
      <c r="V252" s="46">
        <v>0</v>
      </c>
      <c r="W252" s="48">
        <f t="shared" si="447"/>
        <v>89.5</v>
      </c>
      <c r="X252" s="48">
        <f t="shared" si="448"/>
        <v>54</v>
      </c>
      <c r="Y252" s="46">
        <f t="shared" si="449"/>
        <v>526.85</v>
      </c>
      <c r="Z252" s="46">
        <f t="shared" si="450"/>
        <v>1729.62525</v>
      </c>
      <c r="AA252" s="46"/>
      <c r="AB252" s="12" t="s">
        <v>89</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45">
        <f t="shared" si="435"/>
        <v>250</v>
      </c>
      <c r="B253" s="46" t="s">
        <v>685</v>
      </c>
      <c r="C253" s="56" t="s">
        <v>694</v>
      </c>
      <c r="D253" s="46" t="s">
        <v>695</v>
      </c>
      <c r="E253" s="46">
        <v>3473.25</v>
      </c>
      <c r="F253" s="46">
        <f>VLOOKUP(C253,'[1]9月'!$B:$Q,16,0)</f>
        <v>3245.4</v>
      </c>
      <c r="G253" s="48">
        <v>5664.75</v>
      </c>
      <c r="H253" s="46">
        <v>3473.25</v>
      </c>
      <c r="I253" s="48">
        <v>1790</v>
      </c>
      <c r="J253" s="48">
        <v>108</v>
      </c>
      <c r="K253" s="63">
        <f t="shared" si="436"/>
        <v>62.5185</v>
      </c>
      <c r="L253" s="64">
        <f t="shared" si="437"/>
        <v>519.264</v>
      </c>
      <c r="M253" s="48">
        <f t="shared" si="438"/>
        <v>453.18</v>
      </c>
      <c r="N253" s="46">
        <f t="shared" si="439"/>
        <v>24.31275</v>
      </c>
      <c r="O253" s="48">
        <f t="shared" si="440"/>
        <v>89.5</v>
      </c>
      <c r="P253" s="48">
        <f t="shared" si="441"/>
        <v>54</v>
      </c>
      <c r="Q253" s="48">
        <f t="shared" si="442"/>
        <v>1202.77525</v>
      </c>
      <c r="R253" s="46">
        <f t="shared" si="443"/>
        <v>0</v>
      </c>
      <c r="S253" s="46">
        <f t="shared" si="444"/>
        <v>259.63</v>
      </c>
      <c r="T253" s="48">
        <f t="shared" si="445"/>
        <v>113.3</v>
      </c>
      <c r="U253" s="46">
        <f t="shared" si="446"/>
        <v>10.42</v>
      </c>
      <c r="V253" s="46">
        <v>0</v>
      </c>
      <c r="W253" s="48">
        <f t="shared" si="447"/>
        <v>89.5</v>
      </c>
      <c r="X253" s="48">
        <f t="shared" si="448"/>
        <v>54</v>
      </c>
      <c r="Y253" s="46">
        <f t="shared" si="449"/>
        <v>526.85</v>
      </c>
      <c r="Z253" s="46">
        <f t="shared" si="450"/>
        <v>1729.62525</v>
      </c>
      <c r="AA253" s="46"/>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45">
        <f t="shared" si="435"/>
        <v>251</v>
      </c>
      <c r="B254" s="46" t="s">
        <v>685</v>
      </c>
      <c r="C254" s="56" t="s">
        <v>696</v>
      </c>
      <c r="D254" s="46" t="s">
        <v>697</v>
      </c>
      <c r="E254" s="46">
        <v>3473.25</v>
      </c>
      <c r="F254" s="46">
        <f>VLOOKUP(C254,'[1]9月'!$B:$Q,16,0)</f>
        <v>3245.4</v>
      </c>
      <c r="G254" s="48">
        <v>5664.75</v>
      </c>
      <c r="H254" s="46">
        <v>3473.25</v>
      </c>
      <c r="I254" s="48">
        <v>1790</v>
      </c>
      <c r="J254" s="48">
        <v>108</v>
      </c>
      <c r="K254" s="63">
        <f t="shared" si="436"/>
        <v>62.5185</v>
      </c>
      <c r="L254" s="64">
        <f t="shared" si="437"/>
        <v>519.264</v>
      </c>
      <c r="M254" s="48">
        <f t="shared" si="438"/>
        <v>453.18</v>
      </c>
      <c r="N254" s="46">
        <f t="shared" si="439"/>
        <v>24.31275</v>
      </c>
      <c r="O254" s="48">
        <f t="shared" si="440"/>
        <v>89.5</v>
      </c>
      <c r="P254" s="48">
        <f t="shared" si="441"/>
        <v>54</v>
      </c>
      <c r="Q254" s="48">
        <f t="shared" si="442"/>
        <v>1202.77525</v>
      </c>
      <c r="R254" s="92">
        <f t="shared" si="443"/>
        <v>0</v>
      </c>
      <c r="S254" s="92">
        <f t="shared" si="444"/>
        <v>259.63</v>
      </c>
      <c r="T254" s="91">
        <f t="shared" si="445"/>
        <v>113.3</v>
      </c>
      <c r="U254" s="92">
        <f t="shared" si="446"/>
        <v>10.42</v>
      </c>
      <c r="V254" s="46">
        <v>0</v>
      </c>
      <c r="W254" s="91">
        <f t="shared" si="447"/>
        <v>89.5</v>
      </c>
      <c r="X254" s="91">
        <f t="shared" si="448"/>
        <v>54</v>
      </c>
      <c r="Y254" s="46">
        <f t="shared" si="449"/>
        <v>526.85</v>
      </c>
      <c r="Z254" s="46">
        <f t="shared" si="450"/>
        <v>1729.62525</v>
      </c>
      <c r="AA254" s="46"/>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45">
        <f t="shared" si="435"/>
        <v>252</v>
      </c>
      <c r="B255" s="46" t="s">
        <v>685</v>
      </c>
      <c r="C255" s="56" t="s">
        <v>698</v>
      </c>
      <c r="D255" s="46" t="s">
        <v>699</v>
      </c>
      <c r="E255" s="46">
        <v>3473.25</v>
      </c>
      <c r="F255" s="46">
        <f>VLOOKUP(C255,'[1]9月'!$B:$Q,16,0)</f>
        <v>3245.4</v>
      </c>
      <c r="G255" s="48">
        <v>5664.75</v>
      </c>
      <c r="H255" s="46">
        <v>3473.25</v>
      </c>
      <c r="I255" s="48">
        <v>1790</v>
      </c>
      <c r="J255" s="48">
        <v>108</v>
      </c>
      <c r="K255" s="63">
        <f t="shared" si="436"/>
        <v>62.5185</v>
      </c>
      <c r="L255" s="64">
        <f t="shared" si="437"/>
        <v>519.264</v>
      </c>
      <c r="M255" s="48">
        <f t="shared" si="438"/>
        <v>453.18</v>
      </c>
      <c r="N255" s="46">
        <f t="shared" si="439"/>
        <v>24.31275</v>
      </c>
      <c r="O255" s="48">
        <f t="shared" si="440"/>
        <v>89.5</v>
      </c>
      <c r="P255" s="48">
        <f t="shared" si="441"/>
        <v>54</v>
      </c>
      <c r="Q255" s="48">
        <f t="shared" si="442"/>
        <v>1202.77525</v>
      </c>
      <c r="R255" s="46">
        <f t="shared" si="443"/>
        <v>0</v>
      </c>
      <c r="S255" s="46">
        <f t="shared" si="444"/>
        <v>259.63</v>
      </c>
      <c r="T255" s="48">
        <f t="shared" si="445"/>
        <v>113.3</v>
      </c>
      <c r="U255" s="46">
        <f t="shared" si="446"/>
        <v>10.42</v>
      </c>
      <c r="V255" s="46">
        <v>0</v>
      </c>
      <c r="W255" s="48">
        <f t="shared" si="447"/>
        <v>89.5</v>
      </c>
      <c r="X255" s="48">
        <f t="shared" si="448"/>
        <v>54</v>
      </c>
      <c r="Y255" s="46">
        <f t="shared" si="449"/>
        <v>526.85</v>
      </c>
      <c r="Z255" s="46">
        <f t="shared" si="450"/>
        <v>1729.62525</v>
      </c>
      <c r="AA255" s="46"/>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45">
        <f t="shared" si="435"/>
        <v>253</v>
      </c>
      <c r="B256" s="46" t="s">
        <v>685</v>
      </c>
      <c r="C256" s="56" t="s">
        <v>700</v>
      </c>
      <c r="D256" s="46" t="s">
        <v>701</v>
      </c>
      <c r="E256" s="46">
        <v>3473.25</v>
      </c>
      <c r="F256" s="46">
        <f>VLOOKUP(C256,'[1]9月'!$B:$Q,16,0)</f>
        <v>3245.4</v>
      </c>
      <c r="G256" s="48">
        <v>5664.75</v>
      </c>
      <c r="H256" s="46">
        <v>3473.25</v>
      </c>
      <c r="I256" s="48">
        <v>1790</v>
      </c>
      <c r="J256" s="48">
        <v>108</v>
      </c>
      <c r="K256" s="63">
        <f t="shared" si="436"/>
        <v>62.5185</v>
      </c>
      <c r="L256" s="64">
        <f t="shared" si="437"/>
        <v>519.264</v>
      </c>
      <c r="M256" s="48">
        <f t="shared" si="438"/>
        <v>453.18</v>
      </c>
      <c r="N256" s="46">
        <f t="shared" si="439"/>
        <v>24.31275</v>
      </c>
      <c r="O256" s="48">
        <f t="shared" si="440"/>
        <v>89.5</v>
      </c>
      <c r="P256" s="48">
        <f t="shared" si="441"/>
        <v>54</v>
      </c>
      <c r="Q256" s="48">
        <f t="shared" si="442"/>
        <v>1202.77525</v>
      </c>
      <c r="R256" s="46">
        <f t="shared" si="443"/>
        <v>0</v>
      </c>
      <c r="S256" s="46">
        <f t="shared" si="444"/>
        <v>259.63</v>
      </c>
      <c r="T256" s="48">
        <f t="shared" si="445"/>
        <v>113.3</v>
      </c>
      <c r="U256" s="46">
        <f t="shared" si="446"/>
        <v>10.42</v>
      </c>
      <c r="V256" s="46">
        <v>0</v>
      </c>
      <c r="W256" s="48">
        <f t="shared" si="447"/>
        <v>89.5</v>
      </c>
      <c r="X256" s="48">
        <f t="shared" si="448"/>
        <v>54</v>
      </c>
      <c r="Y256" s="46">
        <f t="shared" si="449"/>
        <v>526.85</v>
      </c>
      <c r="Z256" s="46">
        <f t="shared" si="450"/>
        <v>1729.62525</v>
      </c>
      <c r="AA256" s="46"/>
      <c r="AB256" s="12" t="s">
        <v>89</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45">
        <f t="shared" si="435"/>
        <v>254</v>
      </c>
      <c r="B257" s="46" t="s">
        <v>685</v>
      </c>
      <c r="C257" s="56" t="s">
        <v>702</v>
      </c>
      <c r="D257" s="46" t="s">
        <v>703</v>
      </c>
      <c r="E257" s="46">
        <v>3473.25</v>
      </c>
      <c r="F257" s="46">
        <f>VLOOKUP(C257,'[1]9月'!$B:$Q,16,0)</f>
        <v>3245.4</v>
      </c>
      <c r="G257" s="48">
        <v>5664.75</v>
      </c>
      <c r="H257" s="46">
        <v>3473.25</v>
      </c>
      <c r="I257" s="48">
        <v>1790</v>
      </c>
      <c r="J257" s="48">
        <v>108</v>
      </c>
      <c r="K257" s="63">
        <f t="shared" si="436"/>
        <v>62.5185</v>
      </c>
      <c r="L257" s="64">
        <f t="shared" si="437"/>
        <v>519.264</v>
      </c>
      <c r="M257" s="48">
        <f t="shared" si="438"/>
        <v>453.18</v>
      </c>
      <c r="N257" s="46">
        <f t="shared" si="439"/>
        <v>24.31275</v>
      </c>
      <c r="O257" s="48">
        <f t="shared" si="440"/>
        <v>89.5</v>
      </c>
      <c r="P257" s="48">
        <f t="shared" si="441"/>
        <v>54</v>
      </c>
      <c r="Q257" s="48">
        <f t="shared" si="442"/>
        <v>1202.77525</v>
      </c>
      <c r="R257" s="46">
        <f t="shared" si="443"/>
        <v>0</v>
      </c>
      <c r="S257" s="46">
        <f t="shared" si="444"/>
        <v>259.63</v>
      </c>
      <c r="T257" s="48">
        <f t="shared" si="445"/>
        <v>113.3</v>
      </c>
      <c r="U257" s="46">
        <f t="shared" si="446"/>
        <v>10.42</v>
      </c>
      <c r="V257" s="46">
        <v>0</v>
      </c>
      <c r="W257" s="48">
        <f t="shared" si="447"/>
        <v>89.5</v>
      </c>
      <c r="X257" s="48">
        <f t="shared" si="448"/>
        <v>54</v>
      </c>
      <c r="Y257" s="46">
        <f t="shared" si="449"/>
        <v>526.85</v>
      </c>
      <c r="Z257" s="46">
        <f t="shared" si="450"/>
        <v>1729.62525</v>
      </c>
      <c r="AA257" s="46"/>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45">
        <f t="shared" si="435"/>
        <v>255</v>
      </c>
      <c r="B258" s="46" t="s">
        <v>558</v>
      </c>
      <c r="C258" s="56" t="s">
        <v>704</v>
      </c>
      <c r="D258" s="46" t="s">
        <v>705</v>
      </c>
      <c r="E258" s="46">
        <v>3473.25</v>
      </c>
      <c r="F258" s="46">
        <f>VLOOKUP(C258,'[1]9月'!$B:$Q,16,0)</f>
        <v>3245.4</v>
      </c>
      <c r="G258" s="48">
        <v>5664.75</v>
      </c>
      <c r="H258" s="46">
        <v>3473.25</v>
      </c>
      <c r="I258" s="48">
        <v>3180</v>
      </c>
      <c r="J258" s="48">
        <v>108</v>
      </c>
      <c r="K258" s="63">
        <f t="shared" si="436"/>
        <v>62.5185</v>
      </c>
      <c r="L258" s="64">
        <f t="shared" si="437"/>
        <v>519.264</v>
      </c>
      <c r="M258" s="48">
        <f t="shared" si="438"/>
        <v>453.18</v>
      </c>
      <c r="N258" s="46">
        <f t="shared" si="439"/>
        <v>24.31275</v>
      </c>
      <c r="O258" s="48">
        <f t="shared" si="440"/>
        <v>159</v>
      </c>
      <c r="P258" s="48">
        <f t="shared" si="441"/>
        <v>54</v>
      </c>
      <c r="Q258" s="48">
        <f t="shared" si="442"/>
        <v>1272.27525</v>
      </c>
      <c r="R258" s="46">
        <f t="shared" si="443"/>
        <v>0</v>
      </c>
      <c r="S258" s="46">
        <f t="shared" si="444"/>
        <v>259.63</v>
      </c>
      <c r="T258" s="48">
        <f t="shared" si="445"/>
        <v>113.3</v>
      </c>
      <c r="U258" s="46">
        <f t="shared" si="446"/>
        <v>10.42</v>
      </c>
      <c r="V258" s="46">
        <v>0</v>
      </c>
      <c r="W258" s="48">
        <f t="shared" si="447"/>
        <v>159</v>
      </c>
      <c r="X258" s="48">
        <f t="shared" si="448"/>
        <v>54</v>
      </c>
      <c r="Y258" s="46">
        <f t="shared" si="449"/>
        <v>596.35</v>
      </c>
      <c r="Z258" s="46">
        <f t="shared" si="450"/>
        <v>1868.62525</v>
      </c>
      <c r="AA258" s="46"/>
      <c r="AB258" s="12" t="s">
        <v>98</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45">
        <f t="shared" si="435"/>
        <v>256</v>
      </c>
      <c r="B259" s="46" t="s">
        <v>685</v>
      </c>
      <c r="C259" s="56" t="s">
        <v>706</v>
      </c>
      <c r="D259" s="46" t="s">
        <v>707</v>
      </c>
      <c r="E259" s="46">
        <v>3473.25</v>
      </c>
      <c r="F259" s="46">
        <f>VLOOKUP(C259,'[1]9月'!$B:$Q,16,0)</f>
        <v>3245.4</v>
      </c>
      <c r="G259" s="48">
        <v>5664.75</v>
      </c>
      <c r="H259" s="46">
        <v>3473.25</v>
      </c>
      <c r="I259" s="48">
        <v>1790</v>
      </c>
      <c r="J259" s="48">
        <v>108</v>
      </c>
      <c r="K259" s="63">
        <f t="shared" si="436"/>
        <v>62.5185</v>
      </c>
      <c r="L259" s="64">
        <f t="shared" si="437"/>
        <v>519.264</v>
      </c>
      <c r="M259" s="48">
        <f t="shared" si="438"/>
        <v>453.18</v>
      </c>
      <c r="N259" s="46">
        <f t="shared" si="439"/>
        <v>24.31275</v>
      </c>
      <c r="O259" s="48">
        <f t="shared" si="440"/>
        <v>89.5</v>
      </c>
      <c r="P259" s="48">
        <f t="shared" si="441"/>
        <v>54</v>
      </c>
      <c r="Q259" s="48">
        <f t="shared" si="442"/>
        <v>1202.77525</v>
      </c>
      <c r="R259" s="46">
        <f t="shared" si="443"/>
        <v>0</v>
      </c>
      <c r="S259" s="46">
        <f t="shared" si="444"/>
        <v>259.63</v>
      </c>
      <c r="T259" s="48">
        <f t="shared" si="445"/>
        <v>113.3</v>
      </c>
      <c r="U259" s="46">
        <f t="shared" si="446"/>
        <v>10.42</v>
      </c>
      <c r="V259" s="46">
        <v>0</v>
      </c>
      <c r="W259" s="48">
        <f t="shared" si="447"/>
        <v>89.5</v>
      </c>
      <c r="X259" s="48">
        <f t="shared" si="448"/>
        <v>54</v>
      </c>
      <c r="Y259" s="46">
        <f t="shared" si="449"/>
        <v>526.85</v>
      </c>
      <c r="Z259" s="46">
        <f t="shared" si="450"/>
        <v>1729.62525</v>
      </c>
      <c r="AA259" s="46"/>
      <c r="AB259" s="12" t="s">
        <v>89</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45">
        <f t="shared" ref="A260:A323" si="580">ROW()-3</f>
        <v>257</v>
      </c>
      <c r="B260" s="46" t="s">
        <v>685</v>
      </c>
      <c r="C260" s="56" t="s">
        <v>708</v>
      </c>
      <c r="D260" s="46" t="s">
        <v>709</v>
      </c>
      <c r="E260" s="46">
        <v>3473.25</v>
      </c>
      <c r="F260" s="46">
        <f>VLOOKUP(C260,'[1]9月'!$B:$Q,16,0)</f>
        <v>3245.4</v>
      </c>
      <c r="G260" s="48">
        <v>5664.75</v>
      </c>
      <c r="H260" s="46">
        <v>3473.25</v>
      </c>
      <c r="I260" s="48">
        <v>1790</v>
      </c>
      <c r="J260" s="48">
        <v>108</v>
      </c>
      <c r="K260" s="63">
        <f t="shared" ref="K260:K323" si="581">E260*0.018</f>
        <v>62.5185</v>
      </c>
      <c r="L260" s="64">
        <f t="shared" ref="L260:L323" si="582">F260*0.16</f>
        <v>519.264</v>
      </c>
      <c r="M260" s="48">
        <f t="shared" ref="M260:M323" si="583">ROUND(G260*0.08,2)</f>
        <v>453.18</v>
      </c>
      <c r="N260" s="46">
        <f t="shared" ref="N260:N323" si="584">H260*0.007</f>
        <v>24.31275</v>
      </c>
      <c r="O260" s="48">
        <f t="shared" ref="O260:O323" si="585">I260*5%</f>
        <v>89.5</v>
      </c>
      <c r="P260" s="48">
        <f t="shared" ref="P260:P323" si="586">J260*50%</f>
        <v>54</v>
      </c>
      <c r="Q260" s="48">
        <f t="shared" ref="Q260:Q323" si="587">SUM(K260:P260)</f>
        <v>1202.77525</v>
      </c>
      <c r="R260" s="46">
        <f t="shared" ref="R260:R323" si="588">E260*0</f>
        <v>0</v>
      </c>
      <c r="S260" s="46">
        <f t="shared" ref="S260:S323" si="589">ROUND(F260*0.08,2)</f>
        <v>259.63</v>
      </c>
      <c r="T260" s="48">
        <f t="shared" ref="T260:T323" si="590">ROUND(G260*0.02,2)</f>
        <v>113.3</v>
      </c>
      <c r="U260" s="46">
        <f t="shared" ref="U260:U323" si="591">ROUND(H260*0.003,2)</f>
        <v>10.42</v>
      </c>
      <c r="V260" s="46">
        <v>0</v>
      </c>
      <c r="W260" s="48">
        <f t="shared" ref="W260:W323" si="592">I260*5%</f>
        <v>89.5</v>
      </c>
      <c r="X260" s="48">
        <f t="shared" ref="X260:X323" si="593">J260*50%</f>
        <v>54</v>
      </c>
      <c r="Y260" s="46">
        <f t="shared" ref="Y260:Y323" si="594">SUM(R260:X260)</f>
        <v>526.85</v>
      </c>
      <c r="Z260" s="46">
        <f t="shared" ref="Z260:Z323" si="595">Q260+Y260</f>
        <v>1729.62525</v>
      </c>
      <c r="AA260" s="46"/>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45">
        <f t="shared" si="580"/>
        <v>258</v>
      </c>
      <c r="B261" s="46" t="s">
        <v>685</v>
      </c>
      <c r="C261" s="56" t="s">
        <v>710</v>
      </c>
      <c r="D261" s="46" t="s">
        <v>711</v>
      </c>
      <c r="E261" s="46">
        <v>3473.25</v>
      </c>
      <c r="F261" s="46">
        <f>VLOOKUP(C261,'[1]9月'!$B:$Q,16,0)</f>
        <v>3245.4</v>
      </c>
      <c r="G261" s="48">
        <v>5664.75</v>
      </c>
      <c r="H261" s="46">
        <v>3473.25</v>
      </c>
      <c r="I261" s="48">
        <v>1790</v>
      </c>
      <c r="J261" s="48">
        <v>108</v>
      </c>
      <c r="K261" s="63">
        <f t="shared" si="581"/>
        <v>62.5185</v>
      </c>
      <c r="L261" s="64">
        <f t="shared" si="582"/>
        <v>519.264</v>
      </c>
      <c r="M261" s="48">
        <f t="shared" si="583"/>
        <v>453.18</v>
      </c>
      <c r="N261" s="46">
        <f t="shared" si="584"/>
        <v>24.31275</v>
      </c>
      <c r="O261" s="48">
        <f t="shared" si="585"/>
        <v>89.5</v>
      </c>
      <c r="P261" s="48">
        <f t="shared" si="586"/>
        <v>54</v>
      </c>
      <c r="Q261" s="48">
        <f t="shared" si="587"/>
        <v>1202.77525</v>
      </c>
      <c r="R261" s="46">
        <f t="shared" si="588"/>
        <v>0</v>
      </c>
      <c r="S261" s="46">
        <f t="shared" si="589"/>
        <v>259.63</v>
      </c>
      <c r="T261" s="48">
        <f t="shared" si="590"/>
        <v>113.3</v>
      </c>
      <c r="U261" s="46">
        <f t="shared" si="591"/>
        <v>10.42</v>
      </c>
      <c r="V261" s="46">
        <v>0</v>
      </c>
      <c r="W261" s="48">
        <f t="shared" si="592"/>
        <v>89.5</v>
      </c>
      <c r="X261" s="48">
        <f t="shared" si="593"/>
        <v>54</v>
      </c>
      <c r="Y261" s="46">
        <f t="shared" si="594"/>
        <v>526.85</v>
      </c>
      <c r="Z261" s="46">
        <f t="shared" si="595"/>
        <v>1729.62525</v>
      </c>
      <c r="AA261" s="46"/>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45">
        <f t="shared" si="580"/>
        <v>259</v>
      </c>
      <c r="B262" s="46" t="s">
        <v>685</v>
      </c>
      <c r="C262" s="56" t="s">
        <v>712</v>
      </c>
      <c r="D262" s="46" t="s">
        <v>713</v>
      </c>
      <c r="E262" s="46">
        <v>3473.25</v>
      </c>
      <c r="F262" s="46">
        <f>VLOOKUP(C262,'[1]9月'!$B:$Q,16,0)</f>
        <v>3245.4</v>
      </c>
      <c r="G262" s="48">
        <v>5664.75</v>
      </c>
      <c r="H262" s="46">
        <v>3473.25</v>
      </c>
      <c r="I262" s="48">
        <v>1790</v>
      </c>
      <c r="J262" s="48">
        <v>108</v>
      </c>
      <c r="K262" s="63">
        <f t="shared" si="581"/>
        <v>62.5185</v>
      </c>
      <c r="L262" s="64">
        <f t="shared" si="582"/>
        <v>519.264</v>
      </c>
      <c r="M262" s="48">
        <f t="shared" si="583"/>
        <v>453.18</v>
      </c>
      <c r="N262" s="46">
        <f t="shared" si="584"/>
        <v>24.31275</v>
      </c>
      <c r="O262" s="48">
        <f t="shared" si="585"/>
        <v>89.5</v>
      </c>
      <c r="P262" s="48">
        <f t="shared" si="586"/>
        <v>54</v>
      </c>
      <c r="Q262" s="48">
        <f t="shared" si="587"/>
        <v>1202.77525</v>
      </c>
      <c r="R262" s="46">
        <f t="shared" si="588"/>
        <v>0</v>
      </c>
      <c r="S262" s="46">
        <f t="shared" si="589"/>
        <v>259.63</v>
      </c>
      <c r="T262" s="48">
        <f t="shared" si="590"/>
        <v>113.3</v>
      </c>
      <c r="U262" s="46">
        <f t="shared" si="591"/>
        <v>10.42</v>
      </c>
      <c r="V262" s="46">
        <v>0</v>
      </c>
      <c r="W262" s="48">
        <f t="shared" si="592"/>
        <v>89.5</v>
      </c>
      <c r="X262" s="48">
        <f t="shared" si="593"/>
        <v>54</v>
      </c>
      <c r="Y262" s="46">
        <f t="shared" si="594"/>
        <v>526.85</v>
      </c>
      <c r="Z262" s="46">
        <f t="shared" si="595"/>
        <v>1729.62525</v>
      </c>
      <c r="AA262" s="46"/>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45">
        <f t="shared" si="580"/>
        <v>260</v>
      </c>
      <c r="B263" s="46" t="s">
        <v>685</v>
      </c>
      <c r="C263" s="56" t="s">
        <v>714</v>
      </c>
      <c r="D263" s="46" t="s">
        <v>715</v>
      </c>
      <c r="E263" s="46">
        <v>3473.25</v>
      </c>
      <c r="F263" s="46">
        <f>VLOOKUP(C263,'[1]9月'!$B:$Q,16,0)</f>
        <v>3245.4</v>
      </c>
      <c r="G263" s="48">
        <v>5664.75</v>
      </c>
      <c r="H263" s="46">
        <v>3473.25</v>
      </c>
      <c r="I263" s="48">
        <v>1790</v>
      </c>
      <c r="J263" s="48">
        <v>108</v>
      </c>
      <c r="K263" s="63">
        <f t="shared" si="581"/>
        <v>62.5185</v>
      </c>
      <c r="L263" s="64">
        <f t="shared" si="582"/>
        <v>519.264</v>
      </c>
      <c r="M263" s="48">
        <f t="shared" si="583"/>
        <v>453.18</v>
      </c>
      <c r="N263" s="46">
        <f t="shared" si="584"/>
        <v>24.31275</v>
      </c>
      <c r="O263" s="48">
        <f t="shared" si="585"/>
        <v>89.5</v>
      </c>
      <c r="P263" s="48">
        <f t="shared" si="586"/>
        <v>54</v>
      </c>
      <c r="Q263" s="48">
        <f t="shared" si="587"/>
        <v>1202.77525</v>
      </c>
      <c r="R263" s="46">
        <f t="shared" si="588"/>
        <v>0</v>
      </c>
      <c r="S263" s="46">
        <f t="shared" si="589"/>
        <v>259.63</v>
      </c>
      <c r="T263" s="48">
        <f t="shared" si="590"/>
        <v>113.3</v>
      </c>
      <c r="U263" s="46">
        <f t="shared" si="591"/>
        <v>10.42</v>
      </c>
      <c r="V263" s="46">
        <v>0</v>
      </c>
      <c r="W263" s="48">
        <f t="shared" si="592"/>
        <v>89.5</v>
      </c>
      <c r="X263" s="48">
        <f t="shared" si="593"/>
        <v>54</v>
      </c>
      <c r="Y263" s="46">
        <f t="shared" si="594"/>
        <v>526.85</v>
      </c>
      <c r="Z263" s="46">
        <f t="shared" si="595"/>
        <v>1729.62525</v>
      </c>
      <c r="AA263" s="46"/>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20" customFormat="1" ht="16" customHeight="1" spans="1:36">
      <c r="A264" s="57">
        <f t="shared" si="580"/>
        <v>261</v>
      </c>
      <c r="B264" s="58" t="s">
        <v>685</v>
      </c>
      <c r="C264" s="154" t="s">
        <v>716</v>
      </c>
      <c r="D264" s="58" t="s">
        <v>717</v>
      </c>
      <c r="E264" s="58">
        <v>3473.25</v>
      </c>
      <c r="F264" s="46">
        <v>0</v>
      </c>
      <c r="G264" s="60">
        <v>5664.75</v>
      </c>
      <c r="H264" s="58">
        <v>3473.25</v>
      </c>
      <c r="I264" s="60">
        <v>0</v>
      </c>
      <c r="J264" s="60">
        <v>108</v>
      </c>
      <c r="K264" s="65">
        <f t="shared" si="581"/>
        <v>62.5185</v>
      </c>
      <c r="L264" s="66">
        <f t="shared" si="582"/>
        <v>0</v>
      </c>
      <c r="M264" s="60">
        <f t="shared" si="583"/>
        <v>453.18</v>
      </c>
      <c r="N264" s="58">
        <f t="shared" si="584"/>
        <v>24.31275</v>
      </c>
      <c r="O264" s="60">
        <f t="shared" si="585"/>
        <v>0</v>
      </c>
      <c r="P264" s="60">
        <f t="shared" si="586"/>
        <v>54</v>
      </c>
      <c r="Q264" s="60">
        <f t="shared" si="587"/>
        <v>594.01125</v>
      </c>
      <c r="R264" s="58">
        <f t="shared" si="588"/>
        <v>0</v>
      </c>
      <c r="S264" s="58">
        <f t="shared" si="589"/>
        <v>0</v>
      </c>
      <c r="T264" s="60">
        <f t="shared" si="590"/>
        <v>113.3</v>
      </c>
      <c r="U264" s="58">
        <f t="shared" si="591"/>
        <v>10.42</v>
      </c>
      <c r="V264" s="58">
        <v>0</v>
      </c>
      <c r="W264" s="60">
        <f t="shared" si="592"/>
        <v>0</v>
      </c>
      <c r="X264" s="60">
        <f t="shared" si="593"/>
        <v>54</v>
      </c>
      <c r="Y264" s="58">
        <f t="shared" si="594"/>
        <v>177.72</v>
      </c>
      <c r="Z264" s="58">
        <f t="shared" si="595"/>
        <v>771.73125</v>
      </c>
      <c r="AA264" s="58"/>
      <c r="AB264" s="16" t="s">
        <v>89</v>
      </c>
      <c r="AC264" s="15">
        <f t="shared" ref="AC264:AE264" si="605">K264+R264</f>
        <v>62.5185</v>
      </c>
      <c r="AD264" s="15">
        <f t="shared" si="605"/>
        <v>0</v>
      </c>
      <c r="AE264" s="15">
        <f t="shared" si="605"/>
        <v>566.48</v>
      </c>
      <c r="AF264" s="15">
        <f t="shared" si="597"/>
        <v>34.73275</v>
      </c>
      <c r="AG264" s="15">
        <f t="shared" ref="AG264:AI264" si="606">O264+W264</f>
        <v>0</v>
      </c>
      <c r="AH264" s="15">
        <f t="shared" si="606"/>
        <v>108</v>
      </c>
      <c r="AI264" s="15">
        <f t="shared" si="606"/>
        <v>771.73125</v>
      </c>
      <c r="AJ264" s="16" t="s">
        <v>33</v>
      </c>
    </row>
    <row r="265" s="9" customFormat="1" ht="16" customHeight="1" spans="1:36">
      <c r="A265" s="45">
        <f t="shared" si="580"/>
        <v>262</v>
      </c>
      <c r="B265" s="46" t="s">
        <v>685</v>
      </c>
      <c r="C265" s="56" t="s">
        <v>718</v>
      </c>
      <c r="D265" s="46" t="s">
        <v>719</v>
      </c>
      <c r="E265" s="46">
        <v>3473.25</v>
      </c>
      <c r="F265" s="46">
        <v>0</v>
      </c>
      <c r="G265" s="48">
        <v>5664.75</v>
      </c>
      <c r="H265" s="46">
        <v>3473.25</v>
      </c>
      <c r="I265" s="48">
        <v>0</v>
      </c>
      <c r="J265" s="48">
        <v>108</v>
      </c>
      <c r="K265" s="63">
        <f t="shared" si="581"/>
        <v>62.5185</v>
      </c>
      <c r="L265" s="64">
        <f t="shared" si="582"/>
        <v>0</v>
      </c>
      <c r="M265" s="48">
        <f t="shared" si="583"/>
        <v>453.18</v>
      </c>
      <c r="N265" s="46">
        <f t="shared" si="584"/>
        <v>24.31275</v>
      </c>
      <c r="O265" s="48">
        <f t="shared" si="585"/>
        <v>0</v>
      </c>
      <c r="P265" s="48">
        <f t="shared" si="586"/>
        <v>54</v>
      </c>
      <c r="Q265" s="48">
        <f t="shared" si="587"/>
        <v>594.01125</v>
      </c>
      <c r="R265" s="46">
        <f t="shared" si="588"/>
        <v>0</v>
      </c>
      <c r="S265" s="46">
        <f t="shared" si="589"/>
        <v>0</v>
      </c>
      <c r="T265" s="48">
        <f t="shared" si="590"/>
        <v>113.3</v>
      </c>
      <c r="U265" s="46">
        <f t="shared" si="591"/>
        <v>10.42</v>
      </c>
      <c r="V265" s="46">
        <v>0</v>
      </c>
      <c r="W265" s="48">
        <f t="shared" si="592"/>
        <v>0</v>
      </c>
      <c r="X265" s="48">
        <f t="shared" si="593"/>
        <v>54</v>
      </c>
      <c r="Y265" s="46">
        <f t="shared" si="594"/>
        <v>177.72</v>
      </c>
      <c r="Z265" s="46">
        <f t="shared" si="595"/>
        <v>771.73125</v>
      </c>
      <c r="AA265" s="46"/>
      <c r="AB265" s="12" t="s">
        <v>89</v>
      </c>
      <c r="AC265" s="11">
        <f t="shared" ref="AC265:AE265" si="607">K265+R265</f>
        <v>62.5185</v>
      </c>
      <c r="AD265" s="11">
        <f t="shared" si="607"/>
        <v>0</v>
      </c>
      <c r="AE265" s="11">
        <f t="shared" si="607"/>
        <v>566.48</v>
      </c>
      <c r="AF265" s="11">
        <f t="shared" si="597"/>
        <v>34.73275</v>
      </c>
      <c r="AG265" s="11">
        <f t="shared" ref="AG265:AI265" si="608">O265+W265</f>
        <v>0</v>
      </c>
      <c r="AH265" s="11">
        <f t="shared" si="608"/>
        <v>108</v>
      </c>
      <c r="AI265" s="11">
        <f t="shared" si="608"/>
        <v>771.73125</v>
      </c>
      <c r="AJ265" s="12" t="s">
        <v>33</v>
      </c>
    </row>
    <row r="266" s="9" customFormat="1" ht="16" customHeight="1" spans="1:36">
      <c r="A266" s="45">
        <f t="shared" si="580"/>
        <v>263</v>
      </c>
      <c r="B266" s="46" t="s">
        <v>685</v>
      </c>
      <c r="C266" s="56" t="s">
        <v>720</v>
      </c>
      <c r="D266" s="46" t="s">
        <v>721</v>
      </c>
      <c r="E266" s="46">
        <v>3473.25</v>
      </c>
      <c r="F266" s="46">
        <f>VLOOKUP(C266,'[1]9月'!$B:$Q,16,0)</f>
        <v>3245.4</v>
      </c>
      <c r="G266" s="48">
        <v>5664.75</v>
      </c>
      <c r="H266" s="46">
        <v>3473.25</v>
      </c>
      <c r="I266" s="48">
        <v>1790</v>
      </c>
      <c r="J266" s="48">
        <v>108</v>
      </c>
      <c r="K266" s="63">
        <f t="shared" si="581"/>
        <v>62.5185</v>
      </c>
      <c r="L266" s="64">
        <f t="shared" si="582"/>
        <v>519.264</v>
      </c>
      <c r="M266" s="48">
        <f t="shared" si="583"/>
        <v>453.18</v>
      </c>
      <c r="N266" s="46">
        <f t="shared" si="584"/>
        <v>24.31275</v>
      </c>
      <c r="O266" s="48">
        <f t="shared" si="585"/>
        <v>89.5</v>
      </c>
      <c r="P266" s="48">
        <f t="shared" si="586"/>
        <v>54</v>
      </c>
      <c r="Q266" s="48">
        <f t="shared" si="587"/>
        <v>1202.77525</v>
      </c>
      <c r="R266" s="46">
        <f t="shared" si="588"/>
        <v>0</v>
      </c>
      <c r="S266" s="46">
        <f t="shared" si="589"/>
        <v>259.63</v>
      </c>
      <c r="T266" s="48">
        <f t="shared" si="590"/>
        <v>113.3</v>
      </c>
      <c r="U266" s="46">
        <f t="shared" si="591"/>
        <v>10.42</v>
      </c>
      <c r="V266" s="46">
        <v>0</v>
      </c>
      <c r="W266" s="48">
        <f t="shared" si="592"/>
        <v>89.5</v>
      </c>
      <c r="X266" s="48">
        <f t="shared" si="593"/>
        <v>54</v>
      </c>
      <c r="Y266" s="46">
        <f t="shared" si="594"/>
        <v>526.85</v>
      </c>
      <c r="Z266" s="46">
        <f t="shared" si="595"/>
        <v>1729.62525</v>
      </c>
      <c r="AA266" s="46"/>
      <c r="AB266" s="12" t="s">
        <v>89</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45">
        <f t="shared" si="580"/>
        <v>264</v>
      </c>
      <c r="B267" s="46" t="s">
        <v>685</v>
      </c>
      <c r="C267" s="56" t="s">
        <v>722</v>
      </c>
      <c r="D267" s="46" t="s">
        <v>723</v>
      </c>
      <c r="E267" s="46">
        <v>3473.25</v>
      </c>
      <c r="F267" s="46">
        <f>VLOOKUP(C267,'[1]9月'!$B:$Q,16,0)</f>
        <v>3245.4</v>
      </c>
      <c r="G267" s="48">
        <v>5664.75</v>
      </c>
      <c r="H267" s="46">
        <v>3473.25</v>
      </c>
      <c r="I267" s="48">
        <v>1790</v>
      </c>
      <c r="J267" s="48">
        <v>108</v>
      </c>
      <c r="K267" s="63">
        <f t="shared" si="581"/>
        <v>62.5185</v>
      </c>
      <c r="L267" s="64">
        <f t="shared" si="582"/>
        <v>519.264</v>
      </c>
      <c r="M267" s="48">
        <f t="shared" si="583"/>
        <v>453.18</v>
      </c>
      <c r="N267" s="46">
        <f t="shared" si="584"/>
        <v>24.31275</v>
      </c>
      <c r="O267" s="48">
        <f t="shared" si="585"/>
        <v>89.5</v>
      </c>
      <c r="P267" s="48">
        <f t="shared" si="586"/>
        <v>54</v>
      </c>
      <c r="Q267" s="48">
        <f t="shared" si="587"/>
        <v>1202.77525</v>
      </c>
      <c r="R267" s="46">
        <f t="shared" si="588"/>
        <v>0</v>
      </c>
      <c r="S267" s="46">
        <f t="shared" si="589"/>
        <v>259.63</v>
      </c>
      <c r="T267" s="48">
        <f t="shared" si="590"/>
        <v>113.3</v>
      </c>
      <c r="U267" s="46">
        <f t="shared" si="591"/>
        <v>10.42</v>
      </c>
      <c r="V267" s="46">
        <v>0</v>
      </c>
      <c r="W267" s="48">
        <f t="shared" si="592"/>
        <v>89.5</v>
      </c>
      <c r="X267" s="48">
        <f t="shared" si="593"/>
        <v>54</v>
      </c>
      <c r="Y267" s="46">
        <f t="shared" si="594"/>
        <v>526.85</v>
      </c>
      <c r="Z267" s="46">
        <f t="shared" si="595"/>
        <v>1729.62525</v>
      </c>
      <c r="AA267" s="46"/>
      <c r="AB267" s="12" t="s">
        <v>89</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45">
        <f t="shared" si="580"/>
        <v>265</v>
      </c>
      <c r="B268" s="46" t="s">
        <v>685</v>
      </c>
      <c r="C268" s="56" t="s">
        <v>724</v>
      </c>
      <c r="D268" s="46" t="s">
        <v>725</v>
      </c>
      <c r="E268" s="46">
        <v>3473.25</v>
      </c>
      <c r="F268" s="46">
        <f>VLOOKUP(C268,'[1]9月'!$B:$Q,16,0)</f>
        <v>3245.4</v>
      </c>
      <c r="G268" s="48">
        <v>5664.75</v>
      </c>
      <c r="H268" s="46">
        <v>3473.25</v>
      </c>
      <c r="I268" s="48">
        <v>1790</v>
      </c>
      <c r="J268" s="48">
        <v>108</v>
      </c>
      <c r="K268" s="63">
        <f t="shared" si="581"/>
        <v>62.5185</v>
      </c>
      <c r="L268" s="64">
        <f t="shared" si="582"/>
        <v>519.264</v>
      </c>
      <c r="M268" s="48">
        <f t="shared" si="583"/>
        <v>453.18</v>
      </c>
      <c r="N268" s="46">
        <f t="shared" si="584"/>
        <v>24.31275</v>
      </c>
      <c r="O268" s="48">
        <f t="shared" si="585"/>
        <v>89.5</v>
      </c>
      <c r="P268" s="48">
        <f t="shared" si="586"/>
        <v>54</v>
      </c>
      <c r="Q268" s="48">
        <f t="shared" si="587"/>
        <v>1202.77525</v>
      </c>
      <c r="R268" s="46">
        <f t="shared" si="588"/>
        <v>0</v>
      </c>
      <c r="S268" s="46">
        <f t="shared" si="589"/>
        <v>259.63</v>
      </c>
      <c r="T268" s="48">
        <f t="shared" si="590"/>
        <v>113.3</v>
      </c>
      <c r="U268" s="46">
        <f t="shared" si="591"/>
        <v>10.42</v>
      </c>
      <c r="V268" s="46">
        <v>0</v>
      </c>
      <c r="W268" s="48">
        <f t="shared" si="592"/>
        <v>89.5</v>
      </c>
      <c r="X268" s="48">
        <f t="shared" si="593"/>
        <v>54</v>
      </c>
      <c r="Y268" s="46">
        <f t="shared" si="594"/>
        <v>526.85</v>
      </c>
      <c r="Z268" s="46">
        <f t="shared" si="595"/>
        <v>1729.62525</v>
      </c>
      <c r="AA268" s="46"/>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45">
        <f t="shared" si="580"/>
        <v>266</v>
      </c>
      <c r="B269" s="46" t="s">
        <v>230</v>
      </c>
      <c r="C269" s="263" t="s">
        <v>726</v>
      </c>
      <c r="D269" s="46" t="s">
        <v>727</v>
      </c>
      <c r="E269" s="46">
        <v>3473.25</v>
      </c>
      <c r="F269" s="46">
        <f>VLOOKUP(C269,'[1]9月'!$B:$Q,16,0)</f>
        <v>3245.4</v>
      </c>
      <c r="G269" s="48">
        <v>5664.75</v>
      </c>
      <c r="H269" s="46">
        <v>3473.25</v>
      </c>
      <c r="I269" s="48">
        <v>3180</v>
      </c>
      <c r="J269" s="48">
        <v>108</v>
      </c>
      <c r="K269" s="63">
        <f t="shared" si="581"/>
        <v>62.5185</v>
      </c>
      <c r="L269" s="64">
        <f t="shared" si="582"/>
        <v>519.264</v>
      </c>
      <c r="M269" s="48">
        <f t="shared" si="583"/>
        <v>453.18</v>
      </c>
      <c r="N269" s="46">
        <f t="shared" si="584"/>
        <v>24.31275</v>
      </c>
      <c r="O269" s="48">
        <f t="shared" si="585"/>
        <v>159</v>
      </c>
      <c r="P269" s="48">
        <f t="shared" si="586"/>
        <v>54</v>
      </c>
      <c r="Q269" s="48">
        <f t="shared" si="587"/>
        <v>1272.27525</v>
      </c>
      <c r="R269" s="46">
        <f t="shared" si="588"/>
        <v>0</v>
      </c>
      <c r="S269" s="46">
        <f t="shared" si="589"/>
        <v>259.63</v>
      </c>
      <c r="T269" s="48">
        <f t="shared" si="590"/>
        <v>113.3</v>
      </c>
      <c r="U269" s="46">
        <f t="shared" si="591"/>
        <v>10.42</v>
      </c>
      <c r="V269" s="46">
        <v>0</v>
      </c>
      <c r="W269" s="48">
        <f t="shared" si="592"/>
        <v>159</v>
      </c>
      <c r="X269" s="48">
        <f t="shared" si="593"/>
        <v>54</v>
      </c>
      <c r="Y269" s="46">
        <f t="shared" si="594"/>
        <v>596.35</v>
      </c>
      <c r="Z269" s="46">
        <f t="shared" si="595"/>
        <v>1868.62525</v>
      </c>
      <c r="AA269" s="46"/>
      <c r="AB269" s="12" t="s">
        <v>60</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45">
        <f t="shared" si="580"/>
        <v>267</v>
      </c>
      <c r="B270" s="46" t="s">
        <v>210</v>
      </c>
      <c r="C270" s="56" t="s">
        <v>728</v>
      </c>
      <c r="D270" s="46" t="s">
        <v>729</v>
      </c>
      <c r="E270" s="46">
        <v>3473.25</v>
      </c>
      <c r="F270" s="46">
        <f>VLOOKUP(C270,'[1]9月'!$B:$Q,16,0)</f>
        <v>3245.4</v>
      </c>
      <c r="G270" s="48">
        <v>5664.75</v>
      </c>
      <c r="H270" s="46">
        <v>3473.25</v>
      </c>
      <c r="I270" s="48">
        <v>3180</v>
      </c>
      <c r="J270" s="48">
        <v>108</v>
      </c>
      <c r="K270" s="63">
        <f t="shared" si="581"/>
        <v>62.5185</v>
      </c>
      <c r="L270" s="64">
        <f t="shared" si="582"/>
        <v>519.264</v>
      </c>
      <c r="M270" s="48">
        <f t="shared" si="583"/>
        <v>453.18</v>
      </c>
      <c r="N270" s="46">
        <f t="shared" si="584"/>
        <v>24.31275</v>
      </c>
      <c r="O270" s="48">
        <f t="shared" si="585"/>
        <v>159</v>
      </c>
      <c r="P270" s="48">
        <f t="shared" si="586"/>
        <v>54</v>
      </c>
      <c r="Q270" s="48">
        <f t="shared" si="587"/>
        <v>1272.27525</v>
      </c>
      <c r="R270" s="46">
        <f t="shared" si="588"/>
        <v>0</v>
      </c>
      <c r="S270" s="46">
        <f t="shared" si="589"/>
        <v>259.63</v>
      </c>
      <c r="T270" s="48">
        <f t="shared" si="590"/>
        <v>113.3</v>
      </c>
      <c r="U270" s="46">
        <f t="shared" si="591"/>
        <v>10.42</v>
      </c>
      <c r="V270" s="46">
        <v>0</v>
      </c>
      <c r="W270" s="48">
        <f t="shared" si="592"/>
        <v>159</v>
      </c>
      <c r="X270" s="48">
        <f t="shared" si="593"/>
        <v>54</v>
      </c>
      <c r="Y270" s="46">
        <f t="shared" si="594"/>
        <v>596.35</v>
      </c>
      <c r="Z270" s="46">
        <f t="shared" si="595"/>
        <v>1868.62525</v>
      </c>
      <c r="AA270" s="46"/>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45">
        <f t="shared" si="580"/>
        <v>268</v>
      </c>
      <c r="B271" s="46" t="s">
        <v>640</v>
      </c>
      <c r="C271" s="56" t="s">
        <v>730</v>
      </c>
      <c r="D271" s="46" t="s">
        <v>731</v>
      </c>
      <c r="E271" s="46">
        <v>3473.25</v>
      </c>
      <c r="F271" s="46">
        <f>VLOOKUP(C271,'[1]9月'!$B:$Q,16,0)</f>
        <v>3245.4</v>
      </c>
      <c r="G271" s="48">
        <v>5664.75</v>
      </c>
      <c r="H271" s="46">
        <v>3473.25</v>
      </c>
      <c r="I271" s="48">
        <v>1790</v>
      </c>
      <c r="J271" s="48">
        <v>108</v>
      </c>
      <c r="K271" s="63">
        <f t="shared" si="581"/>
        <v>62.5185</v>
      </c>
      <c r="L271" s="64">
        <f t="shared" si="582"/>
        <v>519.264</v>
      </c>
      <c r="M271" s="48">
        <f t="shared" si="583"/>
        <v>453.18</v>
      </c>
      <c r="N271" s="46">
        <f t="shared" si="584"/>
        <v>24.31275</v>
      </c>
      <c r="O271" s="48">
        <f t="shared" si="585"/>
        <v>89.5</v>
      </c>
      <c r="P271" s="48">
        <f t="shared" si="586"/>
        <v>54</v>
      </c>
      <c r="Q271" s="48">
        <f t="shared" si="587"/>
        <v>1202.77525</v>
      </c>
      <c r="R271" s="46">
        <f t="shared" si="588"/>
        <v>0</v>
      </c>
      <c r="S271" s="46">
        <f t="shared" si="589"/>
        <v>259.63</v>
      </c>
      <c r="T271" s="48">
        <f t="shared" si="590"/>
        <v>113.3</v>
      </c>
      <c r="U271" s="46">
        <f t="shared" si="591"/>
        <v>10.42</v>
      </c>
      <c r="V271" s="46">
        <v>0</v>
      </c>
      <c r="W271" s="48">
        <f t="shared" si="592"/>
        <v>89.5</v>
      </c>
      <c r="X271" s="48">
        <f t="shared" si="593"/>
        <v>54</v>
      </c>
      <c r="Y271" s="46">
        <f t="shared" si="594"/>
        <v>526.85</v>
      </c>
      <c r="Z271" s="46">
        <f t="shared" si="595"/>
        <v>1729.62525</v>
      </c>
      <c r="AA271" s="46"/>
      <c r="AB271" s="12" t="s">
        <v>95</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45">
        <f t="shared" si="580"/>
        <v>269</v>
      </c>
      <c r="B272" s="46" t="s">
        <v>685</v>
      </c>
      <c r="C272" s="56" t="s">
        <v>732</v>
      </c>
      <c r="D272" s="46" t="s">
        <v>733</v>
      </c>
      <c r="E272" s="46">
        <v>3473.25</v>
      </c>
      <c r="F272" s="46">
        <f>VLOOKUP(C272,'[1]9月'!$B:$Q,16,0)</f>
        <v>3245.4</v>
      </c>
      <c r="G272" s="48">
        <v>5664.75</v>
      </c>
      <c r="H272" s="46">
        <v>3473.25</v>
      </c>
      <c r="I272" s="48">
        <v>1790</v>
      </c>
      <c r="J272" s="48">
        <v>108</v>
      </c>
      <c r="K272" s="63">
        <f t="shared" si="581"/>
        <v>62.5185</v>
      </c>
      <c r="L272" s="64">
        <f t="shared" si="582"/>
        <v>519.264</v>
      </c>
      <c r="M272" s="48">
        <f t="shared" si="583"/>
        <v>453.18</v>
      </c>
      <c r="N272" s="46">
        <f t="shared" si="584"/>
        <v>24.31275</v>
      </c>
      <c r="O272" s="48">
        <f t="shared" si="585"/>
        <v>89.5</v>
      </c>
      <c r="P272" s="48">
        <f t="shared" si="586"/>
        <v>54</v>
      </c>
      <c r="Q272" s="48">
        <f t="shared" si="587"/>
        <v>1202.77525</v>
      </c>
      <c r="R272" s="46">
        <f t="shared" si="588"/>
        <v>0</v>
      </c>
      <c r="S272" s="46">
        <f t="shared" si="589"/>
        <v>259.63</v>
      </c>
      <c r="T272" s="48">
        <f t="shared" si="590"/>
        <v>113.3</v>
      </c>
      <c r="U272" s="46">
        <f t="shared" si="591"/>
        <v>10.42</v>
      </c>
      <c r="V272" s="46">
        <v>0</v>
      </c>
      <c r="W272" s="48">
        <f t="shared" si="592"/>
        <v>89.5</v>
      </c>
      <c r="X272" s="48">
        <f t="shared" si="593"/>
        <v>54</v>
      </c>
      <c r="Y272" s="46">
        <f t="shared" si="594"/>
        <v>526.85</v>
      </c>
      <c r="Z272" s="46">
        <f t="shared" si="595"/>
        <v>1729.62525</v>
      </c>
      <c r="AA272" s="46"/>
      <c r="AB272" s="12" t="s">
        <v>89</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45">
        <f t="shared" si="580"/>
        <v>270</v>
      </c>
      <c r="B273" s="46" t="s">
        <v>685</v>
      </c>
      <c r="C273" s="56" t="s">
        <v>734</v>
      </c>
      <c r="D273" s="46" t="s">
        <v>735</v>
      </c>
      <c r="E273" s="46">
        <v>3473.25</v>
      </c>
      <c r="F273" s="46">
        <f>VLOOKUP(C273,'[1]9月'!$B:$Q,16,0)</f>
        <v>3245.4</v>
      </c>
      <c r="G273" s="48">
        <v>5664.75</v>
      </c>
      <c r="H273" s="46">
        <v>3473.25</v>
      </c>
      <c r="I273" s="48">
        <v>1790</v>
      </c>
      <c r="J273" s="48">
        <v>108</v>
      </c>
      <c r="K273" s="63">
        <f t="shared" si="581"/>
        <v>62.5185</v>
      </c>
      <c r="L273" s="64">
        <f t="shared" si="582"/>
        <v>519.264</v>
      </c>
      <c r="M273" s="48">
        <f t="shared" si="583"/>
        <v>453.18</v>
      </c>
      <c r="N273" s="46">
        <f t="shared" si="584"/>
        <v>24.31275</v>
      </c>
      <c r="O273" s="48">
        <f t="shared" si="585"/>
        <v>89.5</v>
      </c>
      <c r="P273" s="48">
        <f t="shared" si="586"/>
        <v>54</v>
      </c>
      <c r="Q273" s="48">
        <f t="shared" si="587"/>
        <v>1202.77525</v>
      </c>
      <c r="R273" s="46">
        <f t="shared" si="588"/>
        <v>0</v>
      </c>
      <c r="S273" s="46">
        <f t="shared" si="589"/>
        <v>259.63</v>
      </c>
      <c r="T273" s="48">
        <f t="shared" si="590"/>
        <v>113.3</v>
      </c>
      <c r="U273" s="46">
        <f t="shared" si="591"/>
        <v>10.42</v>
      </c>
      <c r="V273" s="46">
        <v>0</v>
      </c>
      <c r="W273" s="48">
        <f t="shared" si="592"/>
        <v>89.5</v>
      </c>
      <c r="X273" s="48">
        <f t="shared" si="593"/>
        <v>54</v>
      </c>
      <c r="Y273" s="46">
        <f t="shared" si="594"/>
        <v>526.85</v>
      </c>
      <c r="Z273" s="46">
        <f t="shared" si="595"/>
        <v>1729.62525</v>
      </c>
      <c r="AA273" s="46"/>
      <c r="AB273" s="12" t="s">
        <v>89</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45">
        <f t="shared" si="580"/>
        <v>271</v>
      </c>
      <c r="B274" s="46" t="s">
        <v>685</v>
      </c>
      <c r="C274" s="85" t="s">
        <v>736</v>
      </c>
      <c r="D274" s="46" t="s">
        <v>737</v>
      </c>
      <c r="E274" s="46">
        <v>3473.25</v>
      </c>
      <c r="F274" s="46">
        <f>VLOOKUP(C274,'[1]9月'!$B:$Q,16,0)</f>
        <v>3245.4</v>
      </c>
      <c r="G274" s="48">
        <v>5664.75</v>
      </c>
      <c r="H274" s="46">
        <v>3473.25</v>
      </c>
      <c r="I274" s="48">
        <v>1790</v>
      </c>
      <c r="J274" s="48">
        <v>108</v>
      </c>
      <c r="K274" s="63">
        <f t="shared" si="581"/>
        <v>62.5185</v>
      </c>
      <c r="L274" s="64">
        <f t="shared" si="582"/>
        <v>519.264</v>
      </c>
      <c r="M274" s="48">
        <f t="shared" si="583"/>
        <v>453.18</v>
      </c>
      <c r="N274" s="46">
        <f t="shared" si="584"/>
        <v>24.31275</v>
      </c>
      <c r="O274" s="48">
        <f t="shared" si="585"/>
        <v>89.5</v>
      </c>
      <c r="P274" s="48">
        <f t="shared" si="586"/>
        <v>54</v>
      </c>
      <c r="Q274" s="48">
        <f t="shared" si="587"/>
        <v>1202.77525</v>
      </c>
      <c r="R274" s="46">
        <f t="shared" si="588"/>
        <v>0</v>
      </c>
      <c r="S274" s="46">
        <f t="shared" si="589"/>
        <v>259.63</v>
      </c>
      <c r="T274" s="48">
        <f t="shared" si="590"/>
        <v>113.3</v>
      </c>
      <c r="U274" s="46">
        <f t="shared" si="591"/>
        <v>10.42</v>
      </c>
      <c r="V274" s="46">
        <v>0</v>
      </c>
      <c r="W274" s="48">
        <f t="shared" si="592"/>
        <v>89.5</v>
      </c>
      <c r="X274" s="48">
        <f t="shared" si="593"/>
        <v>54</v>
      </c>
      <c r="Y274" s="46">
        <f t="shared" si="594"/>
        <v>526.85</v>
      </c>
      <c r="Z274" s="46">
        <f t="shared" si="595"/>
        <v>1729.62525</v>
      </c>
      <c r="AA274" s="46"/>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45">
        <f t="shared" si="580"/>
        <v>272</v>
      </c>
      <c r="B275" s="46" t="s">
        <v>640</v>
      </c>
      <c r="C275" s="51" t="s">
        <v>738</v>
      </c>
      <c r="D275" s="55" t="s">
        <v>739</v>
      </c>
      <c r="E275" s="46">
        <v>3473.25</v>
      </c>
      <c r="F275" s="46">
        <f>VLOOKUP(C275,'[1]9月'!$B:$Q,16,0)</f>
        <v>3245.4</v>
      </c>
      <c r="G275" s="48">
        <v>5664.75</v>
      </c>
      <c r="H275" s="46">
        <v>3473.25</v>
      </c>
      <c r="I275" s="48">
        <v>1790</v>
      </c>
      <c r="J275" s="48">
        <v>108</v>
      </c>
      <c r="K275" s="63">
        <f t="shared" si="581"/>
        <v>62.5185</v>
      </c>
      <c r="L275" s="64">
        <f t="shared" si="582"/>
        <v>519.264</v>
      </c>
      <c r="M275" s="48">
        <f t="shared" si="583"/>
        <v>453.18</v>
      </c>
      <c r="N275" s="46">
        <f t="shared" si="584"/>
        <v>24.31275</v>
      </c>
      <c r="O275" s="48">
        <f t="shared" si="585"/>
        <v>89.5</v>
      </c>
      <c r="P275" s="48">
        <f t="shared" si="586"/>
        <v>54</v>
      </c>
      <c r="Q275" s="48">
        <f t="shared" si="587"/>
        <v>1202.77525</v>
      </c>
      <c r="R275" s="46">
        <f t="shared" si="588"/>
        <v>0</v>
      </c>
      <c r="S275" s="46">
        <f t="shared" si="589"/>
        <v>259.63</v>
      </c>
      <c r="T275" s="48">
        <f t="shared" si="590"/>
        <v>113.3</v>
      </c>
      <c r="U275" s="46">
        <f t="shared" si="591"/>
        <v>10.42</v>
      </c>
      <c r="V275" s="46">
        <v>0</v>
      </c>
      <c r="W275" s="48">
        <f t="shared" si="592"/>
        <v>89.5</v>
      </c>
      <c r="X275" s="48">
        <f t="shared" si="593"/>
        <v>54</v>
      </c>
      <c r="Y275" s="46">
        <f t="shared" si="594"/>
        <v>526.85</v>
      </c>
      <c r="Z275" s="46">
        <f t="shared" si="595"/>
        <v>1729.62525</v>
      </c>
      <c r="AA275" s="46"/>
      <c r="AB275" s="12" t="s">
        <v>95</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45">
        <f t="shared" si="580"/>
        <v>273</v>
      </c>
      <c r="B276" s="46" t="s">
        <v>685</v>
      </c>
      <c r="C276" s="51" t="s">
        <v>740</v>
      </c>
      <c r="D276" s="55" t="s">
        <v>741</v>
      </c>
      <c r="E276" s="46">
        <v>3473.25</v>
      </c>
      <c r="F276" s="46">
        <f>VLOOKUP(C276,'[1]9月'!$B:$Q,16,0)</f>
        <v>3245.4</v>
      </c>
      <c r="G276" s="48">
        <v>5664.75</v>
      </c>
      <c r="H276" s="46">
        <v>3473.25</v>
      </c>
      <c r="I276" s="48">
        <v>1790</v>
      </c>
      <c r="J276" s="48">
        <v>108</v>
      </c>
      <c r="K276" s="63">
        <f t="shared" si="581"/>
        <v>62.5185</v>
      </c>
      <c r="L276" s="64">
        <f t="shared" si="582"/>
        <v>519.264</v>
      </c>
      <c r="M276" s="48">
        <f t="shared" si="583"/>
        <v>453.18</v>
      </c>
      <c r="N276" s="46">
        <f t="shared" si="584"/>
        <v>24.31275</v>
      </c>
      <c r="O276" s="48">
        <f t="shared" si="585"/>
        <v>89.5</v>
      </c>
      <c r="P276" s="48">
        <f t="shared" si="586"/>
        <v>54</v>
      </c>
      <c r="Q276" s="48">
        <f t="shared" si="587"/>
        <v>1202.77525</v>
      </c>
      <c r="R276" s="46">
        <f t="shared" si="588"/>
        <v>0</v>
      </c>
      <c r="S276" s="46">
        <f t="shared" si="589"/>
        <v>259.63</v>
      </c>
      <c r="T276" s="48">
        <f t="shared" si="590"/>
        <v>113.3</v>
      </c>
      <c r="U276" s="46">
        <f t="shared" si="591"/>
        <v>10.42</v>
      </c>
      <c r="V276" s="46">
        <v>0</v>
      </c>
      <c r="W276" s="48">
        <f t="shared" si="592"/>
        <v>89.5</v>
      </c>
      <c r="X276" s="48">
        <f t="shared" si="593"/>
        <v>54</v>
      </c>
      <c r="Y276" s="46">
        <f t="shared" si="594"/>
        <v>526.85</v>
      </c>
      <c r="Z276" s="46">
        <f t="shared" si="595"/>
        <v>1729.62525</v>
      </c>
      <c r="AA276" s="46"/>
      <c r="AB276" s="12" t="s">
        <v>89</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45">
        <f t="shared" si="580"/>
        <v>274</v>
      </c>
      <c r="B277" s="46" t="s">
        <v>230</v>
      </c>
      <c r="C277" s="86" t="s">
        <v>742</v>
      </c>
      <c r="D277" s="87" t="s">
        <v>743</v>
      </c>
      <c r="E277" s="46">
        <v>3473.25</v>
      </c>
      <c r="F277" s="46">
        <f>VLOOKUP(C277,'[1]9月'!$B:$Q,16,0)</f>
        <v>3245.4</v>
      </c>
      <c r="G277" s="48">
        <v>5664.75</v>
      </c>
      <c r="H277" s="46">
        <v>3473.25</v>
      </c>
      <c r="I277" s="48">
        <v>3180</v>
      </c>
      <c r="J277" s="48">
        <v>108</v>
      </c>
      <c r="K277" s="63">
        <f t="shared" si="581"/>
        <v>62.5185</v>
      </c>
      <c r="L277" s="64">
        <f t="shared" si="582"/>
        <v>519.264</v>
      </c>
      <c r="M277" s="48">
        <f t="shared" si="583"/>
        <v>453.18</v>
      </c>
      <c r="N277" s="46">
        <f t="shared" si="584"/>
        <v>24.31275</v>
      </c>
      <c r="O277" s="48">
        <f t="shared" si="585"/>
        <v>159</v>
      </c>
      <c r="P277" s="48">
        <f t="shared" si="586"/>
        <v>54</v>
      </c>
      <c r="Q277" s="48">
        <f t="shared" si="587"/>
        <v>1272.27525</v>
      </c>
      <c r="R277" s="46">
        <f t="shared" si="588"/>
        <v>0</v>
      </c>
      <c r="S277" s="46">
        <f t="shared" si="589"/>
        <v>259.63</v>
      </c>
      <c r="T277" s="48">
        <f t="shared" si="590"/>
        <v>113.3</v>
      </c>
      <c r="U277" s="46">
        <f t="shared" si="591"/>
        <v>10.42</v>
      </c>
      <c r="V277" s="46">
        <v>0</v>
      </c>
      <c r="W277" s="48">
        <f t="shared" si="592"/>
        <v>159</v>
      </c>
      <c r="X277" s="48">
        <f t="shared" si="593"/>
        <v>54</v>
      </c>
      <c r="Y277" s="46">
        <f t="shared" si="594"/>
        <v>596.35</v>
      </c>
      <c r="Z277" s="46">
        <f t="shared" si="595"/>
        <v>1868.62525</v>
      </c>
      <c r="AA277" s="46"/>
      <c r="AB277" s="12" t="s">
        <v>60</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45">
        <f t="shared" si="580"/>
        <v>275</v>
      </c>
      <c r="B278" s="46" t="s">
        <v>685</v>
      </c>
      <c r="C278" s="51" t="s">
        <v>744</v>
      </c>
      <c r="D278" s="88" t="s">
        <v>745</v>
      </c>
      <c r="E278" s="46">
        <v>3473.25</v>
      </c>
      <c r="F278" s="46">
        <v>3245.4</v>
      </c>
      <c r="G278" s="48">
        <v>5664.75</v>
      </c>
      <c r="H278" s="46">
        <v>3473.25</v>
      </c>
      <c r="I278" s="48">
        <v>1790</v>
      </c>
      <c r="J278" s="48">
        <v>108</v>
      </c>
      <c r="K278" s="63">
        <f t="shared" si="581"/>
        <v>62.5185</v>
      </c>
      <c r="L278" s="64">
        <f t="shared" si="582"/>
        <v>519.264</v>
      </c>
      <c r="M278" s="48">
        <f t="shared" si="583"/>
        <v>453.18</v>
      </c>
      <c r="N278" s="46">
        <f t="shared" si="584"/>
        <v>24.31275</v>
      </c>
      <c r="O278" s="48">
        <f t="shared" si="585"/>
        <v>89.5</v>
      </c>
      <c r="P278" s="48">
        <f t="shared" si="586"/>
        <v>54</v>
      </c>
      <c r="Q278" s="48">
        <f t="shared" si="587"/>
        <v>1202.77525</v>
      </c>
      <c r="R278" s="46">
        <f t="shared" si="588"/>
        <v>0</v>
      </c>
      <c r="S278" s="46">
        <f t="shared" si="589"/>
        <v>259.63</v>
      </c>
      <c r="T278" s="48">
        <f t="shared" si="590"/>
        <v>113.3</v>
      </c>
      <c r="U278" s="46">
        <f t="shared" si="591"/>
        <v>10.42</v>
      </c>
      <c r="V278" s="46">
        <v>0</v>
      </c>
      <c r="W278" s="48">
        <f t="shared" si="592"/>
        <v>89.5</v>
      </c>
      <c r="X278" s="48">
        <f t="shared" si="593"/>
        <v>54</v>
      </c>
      <c r="Y278" s="46">
        <f t="shared" si="594"/>
        <v>526.85</v>
      </c>
      <c r="Z278" s="46">
        <f t="shared" si="595"/>
        <v>1729.62525</v>
      </c>
      <c r="AA278" s="46"/>
      <c r="AB278" s="12" t="s">
        <v>89</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45">
        <f t="shared" si="580"/>
        <v>276</v>
      </c>
      <c r="B279" s="46" t="s">
        <v>640</v>
      </c>
      <c r="C279" s="51" t="s">
        <v>746</v>
      </c>
      <c r="D279" s="88" t="s">
        <v>747</v>
      </c>
      <c r="E279" s="46">
        <v>3473.25</v>
      </c>
      <c r="F279" s="46">
        <v>3245.4</v>
      </c>
      <c r="G279" s="48">
        <v>5664.75</v>
      </c>
      <c r="H279" s="46">
        <v>3473.25</v>
      </c>
      <c r="I279" s="48">
        <v>1790</v>
      </c>
      <c r="J279" s="48">
        <v>108</v>
      </c>
      <c r="K279" s="63">
        <f t="shared" si="581"/>
        <v>62.5185</v>
      </c>
      <c r="L279" s="64">
        <f t="shared" si="582"/>
        <v>519.264</v>
      </c>
      <c r="M279" s="48">
        <f t="shared" si="583"/>
        <v>453.18</v>
      </c>
      <c r="N279" s="46">
        <f t="shared" si="584"/>
        <v>24.31275</v>
      </c>
      <c r="O279" s="48">
        <f t="shared" si="585"/>
        <v>89.5</v>
      </c>
      <c r="P279" s="48">
        <f t="shared" si="586"/>
        <v>54</v>
      </c>
      <c r="Q279" s="48">
        <f t="shared" si="587"/>
        <v>1202.77525</v>
      </c>
      <c r="R279" s="46">
        <f t="shared" si="588"/>
        <v>0</v>
      </c>
      <c r="S279" s="46">
        <f t="shared" si="589"/>
        <v>259.63</v>
      </c>
      <c r="T279" s="48">
        <f t="shared" si="590"/>
        <v>113.3</v>
      </c>
      <c r="U279" s="46">
        <f t="shared" si="591"/>
        <v>10.42</v>
      </c>
      <c r="V279" s="46">
        <v>0</v>
      </c>
      <c r="W279" s="48">
        <f t="shared" si="592"/>
        <v>89.5</v>
      </c>
      <c r="X279" s="48">
        <f t="shared" si="593"/>
        <v>54</v>
      </c>
      <c r="Y279" s="46">
        <f t="shared" si="594"/>
        <v>526.85</v>
      </c>
      <c r="Z279" s="46">
        <f t="shared" si="595"/>
        <v>1729.62525</v>
      </c>
      <c r="AA279" s="46"/>
      <c r="AB279" s="12" t="s">
        <v>95</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45">
        <f t="shared" si="580"/>
        <v>277</v>
      </c>
      <c r="B280" s="46" t="s">
        <v>558</v>
      </c>
      <c r="C280" s="51" t="s">
        <v>758</v>
      </c>
      <c r="D280" s="76" t="s">
        <v>759</v>
      </c>
      <c r="E280" s="95">
        <v>3473.25</v>
      </c>
      <c r="F280" s="95">
        <v>3245.5</v>
      </c>
      <c r="G280" s="96">
        <v>5664.75</v>
      </c>
      <c r="H280" s="95">
        <v>3473.25</v>
      </c>
      <c r="I280" s="96">
        <v>1790</v>
      </c>
      <c r="J280" s="48">
        <v>108</v>
      </c>
      <c r="K280" s="63">
        <f t="shared" si="581"/>
        <v>62.5185</v>
      </c>
      <c r="L280" s="64">
        <f t="shared" si="582"/>
        <v>519.28</v>
      </c>
      <c r="M280" s="48">
        <f t="shared" si="583"/>
        <v>453.18</v>
      </c>
      <c r="N280" s="46">
        <f t="shared" si="584"/>
        <v>24.31275</v>
      </c>
      <c r="O280" s="48">
        <f t="shared" si="585"/>
        <v>89.5</v>
      </c>
      <c r="P280" s="48">
        <f t="shared" si="586"/>
        <v>54</v>
      </c>
      <c r="Q280" s="48">
        <f t="shared" si="587"/>
        <v>1202.79125</v>
      </c>
      <c r="R280" s="46">
        <f t="shared" si="588"/>
        <v>0</v>
      </c>
      <c r="S280" s="46">
        <f t="shared" si="589"/>
        <v>259.64</v>
      </c>
      <c r="T280" s="48">
        <f t="shared" si="590"/>
        <v>113.3</v>
      </c>
      <c r="U280" s="46">
        <f t="shared" si="591"/>
        <v>10.42</v>
      </c>
      <c r="V280" s="46">
        <v>0</v>
      </c>
      <c r="W280" s="48">
        <f t="shared" si="592"/>
        <v>89.5</v>
      </c>
      <c r="X280" s="48">
        <f t="shared" si="593"/>
        <v>54</v>
      </c>
      <c r="Y280" s="46">
        <f t="shared" si="594"/>
        <v>526.86</v>
      </c>
      <c r="Z280" s="46">
        <f t="shared" si="595"/>
        <v>1729.65125</v>
      </c>
      <c r="AA280" s="46"/>
      <c r="AB280" s="12" t="s">
        <v>98</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45">
        <f t="shared" si="580"/>
        <v>278</v>
      </c>
      <c r="B281" s="46" t="s">
        <v>210</v>
      </c>
      <c r="C281" s="51" t="s">
        <v>760</v>
      </c>
      <c r="D281" s="348" t="s">
        <v>761</v>
      </c>
      <c r="E281" s="95">
        <v>3473.25</v>
      </c>
      <c r="F281" s="95">
        <v>3245.5</v>
      </c>
      <c r="G281" s="96">
        <v>5664.75</v>
      </c>
      <c r="H281" s="95">
        <v>3473.25</v>
      </c>
      <c r="I281" s="96">
        <v>3180</v>
      </c>
      <c r="J281" s="48">
        <v>108</v>
      </c>
      <c r="K281" s="63">
        <f t="shared" si="581"/>
        <v>62.5185</v>
      </c>
      <c r="L281" s="64">
        <f t="shared" si="582"/>
        <v>519.28</v>
      </c>
      <c r="M281" s="48">
        <f t="shared" si="583"/>
        <v>453.18</v>
      </c>
      <c r="N281" s="46">
        <f t="shared" si="584"/>
        <v>24.31275</v>
      </c>
      <c r="O281" s="48">
        <f t="shared" si="585"/>
        <v>159</v>
      </c>
      <c r="P281" s="48">
        <f t="shared" si="586"/>
        <v>54</v>
      </c>
      <c r="Q281" s="48">
        <f t="shared" si="587"/>
        <v>1272.29125</v>
      </c>
      <c r="R281" s="46">
        <f t="shared" si="588"/>
        <v>0</v>
      </c>
      <c r="S281" s="46">
        <f t="shared" si="589"/>
        <v>259.64</v>
      </c>
      <c r="T281" s="48">
        <f t="shared" si="590"/>
        <v>113.3</v>
      </c>
      <c r="U281" s="46">
        <f t="shared" si="591"/>
        <v>10.42</v>
      </c>
      <c r="V281" s="46">
        <v>0</v>
      </c>
      <c r="W281" s="48">
        <f t="shared" si="592"/>
        <v>159</v>
      </c>
      <c r="X281" s="48">
        <f t="shared" si="593"/>
        <v>54</v>
      </c>
      <c r="Y281" s="46">
        <f t="shared" si="594"/>
        <v>596.36</v>
      </c>
      <c r="Z281" s="46">
        <f t="shared" si="595"/>
        <v>1868.65125</v>
      </c>
      <c r="AA281" s="46"/>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45">
        <f t="shared" si="580"/>
        <v>279</v>
      </c>
      <c r="B282" s="46" t="s">
        <v>230</v>
      </c>
      <c r="C282" s="264" t="s">
        <v>762</v>
      </c>
      <c r="D282" s="55" t="s">
        <v>763</v>
      </c>
      <c r="E282" s="95">
        <v>3473.25</v>
      </c>
      <c r="F282" s="95">
        <v>3245.5</v>
      </c>
      <c r="G282" s="96">
        <v>5664.75</v>
      </c>
      <c r="H282" s="95">
        <v>3473.25</v>
      </c>
      <c r="I282" s="48">
        <v>3180</v>
      </c>
      <c r="J282" s="48">
        <v>108</v>
      </c>
      <c r="K282" s="63">
        <f t="shared" si="581"/>
        <v>62.5185</v>
      </c>
      <c r="L282" s="64">
        <f t="shared" si="582"/>
        <v>519.28</v>
      </c>
      <c r="M282" s="48">
        <f t="shared" si="583"/>
        <v>453.18</v>
      </c>
      <c r="N282" s="46">
        <f t="shared" si="584"/>
        <v>24.31275</v>
      </c>
      <c r="O282" s="48">
        <f t="shared" si="585"/>
        <v>159</v>
      </c>
      <c r="P282" s="48">
        <f t="shared" si="586"/>
        <v>54</v>
      </c>
      <c r="Q282" s="48">
        <f t="shared" si="587"/>
        <v>1272.29125</v>
      </c>
      <c r="R282" s="46">
        <f t="shared" si="588"/>
        <v>0</v>
      </c>
      <c r="S282" s="46">
        <f t="shared" si="589"/>
        <v>259.64</v>
      </c>
      <c r="T282" s="48">
        <f t="shared" si="590"/>
        <v>113.3</v>
      </c>
      <c r="U282" s="46">
        <f t="shared" si="591"/>
        <v>10.42</v>
      </c>
      <c r="V282" s="46">
        <v>0</v>
      </c>
      <c r="W282" s="48">
        <f t="shared" si="592"/>
        <v>159</v>
      </c>
      <c r="X282" s="48">
        <f t="shared" si="593"/>
        <v>54</v>
      </c>
      <c r="Y282" s="46">
        <f t="shared" si="594"/>
        <v>596.36</v>
      </c>
      <c r="Z282" s="46">
        <f t="shared" si="595"/>
        <v>1868.65125</v>
      </c>
      <c r="AA282" s="46"/>
      <c r="AB282" s="12" t="s">
        <v>60</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45">
        <f t="shared" si="580"/>
        <v>280</v>
      </c>
      <c r="B283" s="46" t="s">
        <v>230</v>
      </c>
      <c r="C283" s="264" t="s">
        <v>764</v>
      </c>
      <c r="D283" s="55" t="s">
        <v>765</v>
      </c>
      <c r="E283" s="95">
        <v>3473.25</v>
      </c>
      <c r="F283" s="95">
        <v>3245.5</v>
      </c>
      <c r="G283" s="96">
        <v>5664.75</v>
      </c>
      <c r="H283" s="95">
        <v>3473.25</v>
      </c>
      <c r="I283" s="48">
        <v>3180</v>
      </c>
      <c r="J283" s="48">
        <v>108</v>
      </c>
      <c r="K283" s="63">
        <f t="shared" si="581"/>
        <v>62.5185</v>
      </c>
      <c r="L283" s="64">
        <f t="shared" si="582"/>
        <v>519.28</v>
      </c>
      <c r="M283" s="48">
        <f t="shared" si="583"/>
        <v>453.18</v>
      </c>
      <c r="N283" s="46">
        <f t="shared" si="584"/>
        <v>24.31275</v>
      </c>
      <c r="O283" s="48">
        <f t="shared" si="585"/>
        <v>159</v>
      </c>
      <c r="P283" s="48">
        <f t="shared" si="586"/>
        <v>54</v>
      </c>
      <c r="Q283" s="48">
        <f t="shared" si="587"/>
        <v>1272.29125</v>
      </c>
      <c r="R283" s="46">
        <f t="shared" si="588"/>
        <v>0</v>
      </c>
      <c r="S283" s="46">
        <f t="shared" si="589"/>
        <v>259.64</v>
      </c>
      <c r="T283" s="48">
        <f t="shared" si="590"/>
        <v>113.3</v>
      </c>
      <c r="U283" s="46">
        <f t="shared" si="591"/>
        <v>10.42</v>
      </c>
      <c r="V283" s="46">
        <v>0</v>
      </c>
      <c r="W283" s="48">
        <f t="shared" si="592"/>
        <v>159</v>
      </c>
      <c r="X283" s="48">
        <f t="shared" si="593"/>
        <v>54</v>
      </c>
      <c r="Y283" s="46">
        <f t="shared" si="594"/>
        <v>596.36</v>
      </c>
      <c r="Z283" s="46">
        <f t="shared" si="595"/>
        <v>1868.65125</v>
      </c>
      <c r="AA283" s="46"/>
      <c r="AB283" s="12" t="s">
        <v>60</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45">
        <f t="shared" si="580"/>
        <v>281</v>
      </c>
      <c r="B284" s="46" t="s">
        <v>230</v>
      </c>
      <c r="C284" s="79" t="s">
        <v>766</v>
      </c>
      <c r="D284" s="81" t="s">
        <v>767</v>
      </c>
      <c r="E284" s="96">
        <v>3473.25</v>
      </c>
      <c r="F284" s="96">
        <v>3245.5</v>
      </c>
      <c r="G284" s="96">
        <v>5664.75</v>
      </c>
      <c r="H284" s="96">
        <v>3473.25</v>
      </c>
      <c r="I284" s="48">
        <v>3180</v>
      </c>
      <c r="J284" s="48">
        <v>108</v>
      </c>
      <c r="K284" s="93">
        <f t="shared" si="581"/>
        <v>62.5185</v>
      </c>
      <c r="L284" s="94">
        <f t="shared" si="582"/>
        <v>519.28</v>
      </c>
      <c r="M284" s="48">
        <f t="shared" si="583"/>
        <v>453.18</v>
      </c>
      <c r="N284" s="48">
        <f t="shared" si="584"/>
        <v>24.31275</v>
      </c>
      <c r="O284" s="48">
        <f t="shared" si="585"/>
        <v>159</v>
      </c>
      <c r="P284" s="48">
        <f t="shared" si="586"/>
        <v>54</v>
      </c>
      <c r="Q284" s="48">
        <f t="shared" si="587"/>
        <v>1272.29125</v>
      </c>
      <c r="R284" s="46">
        <f t="shared" si="588"/>
        <v>0</v>
      </c>
      <c r="S284" s="48">
        <f t="shared" si="589"/>
        <v>259.64</v>
      </c>
      <c r="T284" s="48">
        <f t="shared" si="590"/>
        <v>113.3</v>
      </c>
      <c r="U284" s="48">
        <f t="shared" si="591"/>
        <v>10.42</v>
      </c>
      <c r="V284" s="46">
        <v>0</v>
      </c>
      <c r="W284" s="48">
        <f t="shared" si="592"/>
        <v>159</v>
      </c>
      <c r="X284" s="48">
        <f t="shared" si="593"/>
        <v>54</v>
      </c>
      <c r="Y284" s="46">
        <f t="shared" si="594"/>
        <v>596.36</v>
      </c>
      <c r="Z284" s="48">
        <f t="shared" si="595"/>
        <v>1868.65125</v>
      </c>
      <c r="AA284" s="48"/>
      <c r="AB284" s="12" t="s">
        <v>57</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45">
        <f t="shared" si="580"/>
        <v>282</v>
      </c>
      <c r="B285" s="46" t="s">
        <v>509</v>
      </c>
      <c r="C285" s="51" t="s">
        <v>768</v>
      </c>
      <c r="D285" s="348" t="s">
        <v>769</v>
      </c>
      <c r="E285" s="95">
        <v>3473.25</v>
      </c>
      <c r="F285" s="95">
        <v>3245.5</v>
      </c>
      <c r="G285" s="96">
        <v>5664.75</v>
      </c>
      <c r="H285" s="95">
        <v>3473.25</v>
      </c>
      <c r="I285" s="48">
        <v>1790</v>
      </c>
      <c r="J285" s="48">
        <v>108</v>
      </c>
      <c r="K285" s="63">
        <f t="shared" si="581"/>
        <v>62.5185</v>
      </c>
      <c r="L285" s="64">
        <f t="shared" si="582"/>
        <v>519.28</v>
      </c>
      <c r="M285" s="48">
        <f t="shared" si="583"/>
        <v>453.18</v>
      </c>
      <c r="N285" s="46">
        <f t="shared" si="584"/>
        <v>24.31275</v>
      </c>
      <c r="O285" s="48">
        <f t="shared" si="585"/>
        <v>89.5</v>
      </c>
      <c r="P285" s="48">
        <f t="shared" si="586"/>
        <v>54</v>
      </c>
      <c r="Q285" s="48">
        <f t="shared" si="587"/>
        <v>1202.79125</v>
      </c>
      <c r="R285" s="46">
        <f t="shared" si="588"/>
        <v>0</v>
      </c>
      <c r="S285" s="46">
        <f t="shared" si="589"/>
        <v>259.64</v>
      </c>
      <c r="T285" s="48">
        <f t="shared" si="590"/>
        <v>113.3</v>
      </c>
      <c r="U285" s="46">
        <f t="shared" si="591"/>
        <v>10.42</v>
      </c>
      <c r="V285" s="46">
        <v>0</v>
      </c>
      <c r="W285" s="48">
        <f t="shared" si="592"/>
        <v>89.5</v>
      </c>
      <c r="X285" s="48">
        <f t="shared" si="593"/>
        <v>54</v>
      </c>
      <c r="Y285" s="46">
        <f t="shared" si="594"/>
        <v>526.86</v>
      </c>
      <c r="Z285" s="46">
        <f t="shared" si="595"/>
        <v>1729.65125</v>
      </c>
      <c r="AA285" s="46"/>
      <c r="AB285" s="12" t="s">
        <v>83</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45">
        <f t="shared" si="580"/>
        <v>283</v>
      </c>
      <c r="B286" s="46" t="s">
        <v>337</v>
      </c>
      <c r="C286" s="51" t="s">
        <v>770</v>
      </c>
      <c r="D286" s="348" t="s">
        <v>771</v>
      </c>
      <c r="E286" s="95">
        <v>3473.25</v>
      </c>
      <c r="F286" s="95">
        <v>3245.5</v>
      </c>
      <c r="G286" s="96">
        <v>5664.75</v>
      </c>
      <c r="H286" s="95">
        <v>3473.25</v>
      </c>
      <c r="I286" s="48">
        <v>1790</v>
      </c>
      <c r="J286" s="48">
        <v>108</v>
      </c>
      <c r="K286" s="63">
        <f t="shared" si="581"/>
        <v>62.5185</v>
      </c>
      <c r="L286" s="64">
        <f t="shared" si="582"/>
        <v>519.28</v>
      </c>
      <c r="M286" s="48">
        <f t="shared" si="583"/>
        <v>453.18</v>
      </c>
      <c r="N286" s="46">
        <f t="shared" si="584"/>
        <v>24.31275</v>
      </c>
      <c r="O286" s="48">
        <f t="shared" si="585"/>
        <v>89.5</v>
      </c>
      <c r="P286" s="48">
        <f t="shared" si="586"/>
        <v>54</v>
      </c>
      <c r="Q286" s="48">
        <f t="shared" si="587"/>
        <v>1202.79125</v>
      </c>
      <c r="R286" s="46">
        <f t="shared" si="588"/>
        <v>0</v>
      </c>
      <c r="S286" s="46">
        <f t="shared" si="589"/>
        <v>259.64</v>
      </c>
      <c r="T286" s="48">
        <f t="shared" si="590"/>
        <v>113.3</v>
      </c>
      <c r="U286" s="46">
        <f t="shared" si="591"/>
        <v>10.42</v>
      </c>
      <c r="V286" s="46">
        <v>0</v>
      </c>
      <c r="W286" s="48">
        <f t="shared" si="592"/>
        <v>89.5</v>
      </c>
      <c r="X286" s="48">
        <f t="shared" si="593"/>
        <v>54</v>
      </c>
      <c r="Y286" s="46">
        <f t="shared" si="594"/>
        <v>526.86</v>
      </c>
      <c r="Z286" s="46">
        <f t="shared" si="595"/>
        <v>1729.65125</v>
      </c>
      <c r="AA286" s="46"/>
      <c r="AB286" s="12" t="s">
        <v>74</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45">
        <f t="shared" si="580"/>
        <v>284</v>
      </c>
      <c r="B287" s="46" t="s">
        <v>484</v>
      </c>
      <c r="C287" s="51" t="s">
        <v>772</v>
      </c>
      <c r="D287" s="348" t="s">
        <v>773</v>
      </c>
      <c r="E287" s="95">
        <v>3473.25</v>
      </c>
      <c r="F287" s="95">
        <v>3245.5</v>
      </c>
      <c r="G287" s="96">
        <v>5664.75</v>
      </c>
      <c r="H287" s="95">
        <v>3473.25</v>
      </c>
      <c r="I287" s="48">
        <v>1790</v>
      </c>
      <c r="J287" s="48">
        <v>108</v>
      </c>
      <c r="K287" s="63">
        <f t="shared" si="581"/>
        <v>62.5185</v>
      </c>
      <c r="L287" s="64">
        <f t="shared" si="582"/>
        <v>519.28</v>
      </c>
      <c r="M287" s="48">
        <f t="shared" si="583"/>
        <v>453.18</v>
      </c>
      <c r="N287" s="46">
        <f t="shared" si="584"/>
        <v>24.31275</v>
      </c>
      <c r="O287" s="48">
        <f t="shared" si="585"/>
        <v>89.5</v>
      </c>
      <c r="P287" s="48">
        <f t="shared" si="586"/>
        <v>54</v>
      </c>
      <c r="Q287" s="48">
        <f t="shared" si="587"/>
        <v>1202.79125</v>
      </c>
      <c r="R287" s="46">
        <f t="shared" si="588"/>
        <v>0</v>
      </c>
      <c r="S287" s="46">
        <f t="shared" si="589"/>
        <v>259.64</v>
      </c>
      <c r="T287" s="48">
        <f t="shared" si="590"/>
        <v>113.3</v>
      </c>
      <c r="U287" s="46">
        <f t="shared" si="591"/>
        <v>10.42</v>
      </c>
      <c r="V287" s="46">
        <v>0</v>
      </c>
      <c r="W287" s="48">
        <f t="shared" si="592"/>
        <v>89.5</v>
      </c>
      <c r="X287" s="48">
        <f t="shared" si="593"/>
        <v>54</v>
      </c>
      <c r="Y287" s="46">
        <f t="shared" si="594"/>
        <v>526.86</v>
      </c>
      <c r="Z287" s="46">
        <f t="shared" si="595"/>
        <v>1729.65125</v>
      </c>
      <c r="AA287" s="46"/>
      <c r="AB287" s="12" t="s">
        <v>77</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45">
        <f t="shared" si="580"/>
        <v>285</v>
      </c>
      <c r="B288" s="46" t="s">
        <v>363</v>
      </c>
      <c r="C288" s="97" t="s">
        <v>774</v>
      </c>
      <c r="D288" s="351" t="s">
        <v>775</v>
      </c>
      <c r="E288" s="95">
        <v>3473.25</v>
      </c>
      <c r="F288" s="95">
        <v>3245.5</v>
      </c>
      <c r="G288" s="96">
        <v>5664.75</v>
      </c>
      <c r="H288" s="95">
        <v>3473.25</v>
      </c>
      <c r="I288" s="48">
        <v>1790</v>
      </c>
      <c r="J288" s="48">
        <v>108</v>
      </c>
      <c r="K288" s="63">
        <f t="shared" si="581"/>
        <v>62.5185</v>
      </c>
      <c r="L288" s="64">
        <f t="shared" si="582"/>
        <v>519.28</v>
      </c>
      <c r="M288" s="48">
        <f t="shared" si="583"/>
        <v>453.18</v>
      </c>
      <c r="N288" s="46">
        <f t="shared" si="584"/>
        <v>24.31275</v>
      </c>
      <c r="O288" s="48">
        <f t="shared" si="585"/>
        <v>89.5</v>
      </c>
      <c r="P288" s="48">
        <f t="shared" si="586"/>
        <v>54</v>
      </c>
      <c r="Q288" s="48">
        <f t="shared" si="587"/>
        <v>1202.79125</v>
      </c>
      <c r="R288" s="46">
        <f t="shared" si="588"/>
        <v>0</v>
      </c>
      <c r="S288" s="46">
        <f t="shared" si="589"/>
        <v>259.64</v>
      </c>
      <c r="T288" s="48">
        <f t="shared" si="590"/>
        <v>113.3</v>
      </c>
      <c r="U288" s="46">
        <f t="shared" si="591"/>
        <v>10.42</v>
      </c>
      <c r="V288" s="46">
        <v>0</v>
      </c>
      <c r="W288" s="48">
        <f t="shared" si="592"/>
        <v>89.5</v>
      </c>
      <c r="X288" s="48">
        <f t="shared" si="593"/>
        <v>54</v>
      </c>
      <c r="Y288" s="46">
        <f t="shared" si="594"/>
        <v>526.86</v>
      </c>
      <c r="Z288" s="46">
        <f t="shared" si="595"/>
        <v>1729.65125</v>
      </c>
      <c r="AA288" s="46"/>
      <c r="AB288" s="12" t="s">
        <v>71</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21" customFormat="1" ht="16" customHeight="1" spans="1:36">
      <c r="A289" s="45">
        <f t="shared" si="580"/>
        <v>286</v>
      </c>
      <c r="B289" s="46" t="s">
        <v>337</v>
      </c>
      <c r="C289" s="51" t="s">
        <v>776</v>
      </c>
      <c r="D289" s="352" t="s">
        <v>777</v>
      </c>
      <c r="E289" s="46">
        <v>3473.25</v>
      </c>
      <c r="F289" s="46">
        <v>3245.5</v>
      </c>
      <c r="G289" s="48">
        <v>5664.75</v>
      </c>
      <c r="H289" s="46">
        <v>3473.25</v>
      </c>
      <c r="I289" s="48">
        <v>1790</v>
      </c>
      <c r="J289" s="48">
        <v>108</v>
      </c>
      <c r="K289" s="63">
        <f t="shared" si="581"/>
        <v>62.5185</v>
      </c>
      <c r="L289" s="64">
        <f t="shared" si="582"/>
        <v>519.28</v>
      </c>
      <c r="M289" s="48">
        <f t="shared" si="583"/>
        <v>453.18</v>
      </c>
      <c r="N289" s="46">
        <f t="shared" si="584"/>
        <v>24.31275</v>
      </c>
      <c r="O289" s="48">
        <f t="shared" si="585"/>
        <v>89.5</v>
      </c>
      <c r="P289" s="48">
        <f t="shared" si="586"/>
        <v>54</v>
      </c>
      <c r="Q289" s="48">
        <f t="shared" si="587"/>
        <v>1202.79125</v>
      </c>
      <c r="R289" s="46">
        <f t="shared" si="588"/>
        <v>0</v>
      </c>
      <c r="S289" s="46">
        <f t="shared" si="589"/>
        <v>259.64</v>
      </c>
      <c r="T289" s="48">
        <f t="shared" si="590"/>
        <v>113.3</v>
      </c>
      <c r="U289" s="46">
        <f t="shared" si="591"/>
        <v>10.42</v>
      </c>
      <c r="V289" s="46">
        <v>0</v>
      </c>
      <c r="W289" s="48">
        <f t="shared" si="592"/>
        <v>89.5</v>
      </c>
      <c r="X289" s="48">
        <f t="shared" si="593"/>
        <v>54</v>
      </c>
      <c r="Y289" s="46">
        <f t="shared" si="594"/>
        <v>526.86</v>
      </c>
      <c r="Z289" s="46">
        <f t="shared" si="595"/>
        <v>1729.65125</v>
      </c>
      <c r="AA289" s="46"/>
      <c r="AB289" s="12" t="s">
        <v>74</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45">
        <f t="shared" si="580"/>
        <v>287</v>
      </c>
      <c r="B290" s="46" t="s">
        <v>558</v>
      </c>
      <c r="C290" s="100" t="s">
        <v>778</v>
      </c>
      <c r="D290" s="346" t="s">
        <v>779</v>
      </c>
      <c r="E290" s="95">
        <v>3473.25</v>
      </c>
      <c r="F290" s="46">
        <v>0</v>
      </c>
      <c r="G290" s="96">
        <v>5664.75</v>
      </c>
      <c r="H290" s="95">
        <v>3473.25</v>
      </c>
      <c r="I290" s="48">
        <v>1790</v>
      </c>
      <c r="J290" s="48">
        <v>108</v>
      </c>
      <c r="K290" s="63">
        <f t="shared" si="581"/>
        <v>62.5185</v>
      </c>
      <c r="L290" s="64">
        <f t="shared" si="582"/>
        <v>0</v>
      </c>
      <c r="M290" s="48">
        <f t="shared" si="583"/>
        <v>453.18</v>
      </c>
      <c r="N290" s="46">
        <f t="shared" si="584"/>
        <v>24.31275</v>
      </c>
      <c r="O290" s="48">
        <f t="shared" si="585"/>
        <v>89.5</v>
      </c>
      <c r="P290" s="48">
        <f t="shared" si="586"/>
        <v>54</v>
      </c>
      <c r="Q290" s="48">
        <f t="shared" si="587"/>
        <v>683.51125</v>
      </c>
      <c r="R290" s="46">
        <f t="shared" si="588"/>
        <v>0</v>
      </c>
      <c r="S290" s="46">
        <f t="shared" si="589"/>
        <v>0</v>
      </c>
      <c r="T290" s="48">
        <f t="shared" si="590"/>
        <v>113.3</v>
      </c>
      <c r="U290" s="46">
        <f t="shared" si="591"/>
        <v>10.42</v>
      </c>
      <c r="V290" s="46">
        <v>0</v>
      </c>
      <c r="W290" s="48">
        <f t="shared" si="592"/>
        <v>89.5</v>
      </c>
      <c r="X290" s="48">
        <f t="shared" si="593"/>
        <v>54</v>
      </c>
      <c r="Y290" s="46">
        <f t="shared" si="594"/>
        <v>267.22</v>
      </c>
      <c r="Z290" s="46">
        <f t="shared" si="595"/>
        <v>950.73125</v>
      </c>
      <c r="AA290" s="46"/>
      <c r="AB290" s="12" t="s">
        <v>98</v>
      </c>
      <c r="AC290" s="11">
        <f t="shared" ref="AC290:AE290" si="657">K290+R290</f>
        <v>62.5185</v>
      </c>
      <c r="AD290" s="11">
        <f t="shared" si="657"/>
        <v>0</v>
      </c>
      <c r="AE290" s="11">
        <f t="shared" si="657"/>
        <v>566.48</v>
      </c>
      <c r="AF290" s="11">
        <f t="shared" si="597"/>
        <v>34.73275</v>
      </c>
      <c r="AG290" s="11">
        <f t="shared" ref="AG290:AI290" si="658">O290+W290</f>
        <v>179</v>
      </c>
      <c r="AH290" s="11">
        <f t="shared" si="658"/>
        <v>108</v>
      </c>
      <c r="AI290" s="11">
        <f t="shared" si="658"/>
        <v>950.73125</v>
      </c>
      <c r="AJ290" s="12" t="s">
        <v>33</v>
      </c>
    </row>
    <row r="291" s="9" customFormat="1" ht="16" customHeight="1" spans="1:36">
      <c r="A291" s="45">
        <f t="shared" si="580"/>
        <v>288</v>
      </c>
      <c r="B291" s="46" t="s">
        <v>193</v>
      </c>
      <c r="C291" s="100" t="s">
        <v>780</v>
      </c>
      <c r="D291" s="55" t="s">
        <v>781</v>
      </c>
      <c r="E291" s="95">
        <v>3473.25</v>
      </c>
      <c r="F291" s="95">
        <v>3245.5</v>
      </c>
      <c r="G291" s="96">
        <v>5664.75</v>
      </c>
      <c r="H291" s="95">
        <v>3473.25</v>
      </c>
      <c r="I291" s="48">
        <v>3180</v>
      </c>
      <c r="J291" s="48">
        <v>108</v>
      </c>
      <c r="K291" s="63">
        <f t="shared" si="581"/>
        <v>62.5185</v>
      </c>
      <c r="L291" s="64">
        <f t="shared" si="582"/>
        <v>519.28</v>
      </c>
      <c r="M291" s="48">
        <f t="shared" si="583"/>
        <v>453.18</v>
      </c>
      <c r="N291" s="46">
        <f t="shared" si="584"/>
        <v>24.31275</v>
      </c>
      <c r="O291" s="48">
        <f t="shared" si="585"/>
        <v>159</v>
      </c>
      <c r="P291" s="48">
        <f t="shared" si="586"/>
        <v>54</v>
      </c>
      <c r="Q291" s="48">
        <f t="shared" si="587"/>
        <v>1272.29125</v>
      </c>
      <c r="R291" s="46">
        <f t="shared" si="588"/>
        <v>0</v>
      </c>
      <c r="S291" s="46">
        <f t="shared" si="589"/>
        <v>259.64</v>
      </c>
      <c r="T291" s="48">
        <f t="shared" si="590"/>
        <v>113.3</v>
      </c>
      <c r="U291" s="46">
        <f t="shared" si="591"/>
        <v>10.42</v>
      </c>
      <c r="V291" s="46">
        <v>0</v>
      </c>
      <c r="W291" s="48">
        <f t="shared" si="592"/>
        <v>159</v>
      </c>
      <c r="X291" s="48">
        <f t="shared" si="593"/>
        <v>54</v>
      </c>
      <c r="Y291" s="46">
        <f t="shared" si="594"/>
        <v>596.36</v>
      </c>
      <c r="Z291" s="46">
        <f t="shared" si="595"/>
        <v>1868.65125</v>
      </c>
      <c r="AA291" s="46"/>
      <c r="AB291" s="12" t="s">
        <v>104</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45">
        <f t="shared" si="580"/>
        <v>289</v>
      </c>
      <c r="B292" s="46" t="s">
        <v>227</v>
      </c>
      <c r="C292" s="100" t="s">
        <v>782</v>
      </c>
      <c r="D292" s="55" t="s">
        <v>783</v>
      </c>
      <c r="E292" s="95">
        <v>3473.25</v>
      </c>
      <c r="F292" s="95">
        <v>3245.5</v>
      </c>
      <c r="G292" s="96">
        <v>5664.75</v>
      </c>
      <c r="H292" s="95">
        <v>3473.25</v>
      </c>
      <c r="I292" s="48">
        <v>3180</v>
      </c>
      <c r="J292" s="48">
        <v>108</v>
      </c>
      <c r="K292" s="63">
        <f t="shared" si="581"/>
        <v>62.5185</v>
      </c>
      <c r="L292" s="64">
        <f t="shared" si="582"/>
        <v>519.28</v>
      </c>
      <c r="M292" s="48">
        <f t="shared" si="583"/>
        <v>453.18</v>
      </c>
      <c r="N292" s="46">
        <f t="shared" si="584"/>
        <v>24.31275</v>
      </c>
      <c r="O292" s="48">
        <f t="shared" si="585"/>
        <v>159</v>
      </c>
      <c r="P292" s="48">
        <f t="shared" si="586"/>
        <v>54</v>
      </c>
      <c r="Q292" s="48">
        <f t="shared" si="587"/>
        <v>1272.29125</v>
      </c>
      <c r="R292" s="46">
        <f t="shared" si="588"/>
        <v>0</v>
      </c>
      <c r="S292" s="46">
        <f t="shared" si="589"/>
        <v>259.64</v>
      </c>
      <c r="T292" s="48">
        <f t="shared" si="590"/>
        <v>113.3</v>
      </c>
      <c r="U292" s="46">
        <f t="shared" si="591"/>
        <v>10.42</v>
      </c>
      <c r="V292" s="46">
        <v>0</v>
      </c>
      <c r="W292" s="48">
        <f t="shared" si="592"/>
        <v>159</v>
      </c>
      <c r="X292" s="48">
        <f t="shared" si="593"/>
        <v>54</v>
      </c>
      <c r="Y292" s="46">
        <f t="shared" si="594"/>
        <v>596.36</v>
      </c>
      <c r="Z292" s="46">
        <f t="shared" si="595"/>
        <v>1868.65125</v>
      </c>
      <c r="AA292" s="46"/>
      <c r="AB292" s="12" t="s">
        <v>101</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45">
        <f t="shared" si="580"/>
        <v>290</v>
      </c>
      <c r="B293" s="46" t="s">
        <v>176</v>
      </c>
      <c r="C293" s="101" t="s">
        <v>786</v>
      </c>
      <c r="D293" s="353" t="s">
        <v>787</v>
      </c>
      <c r="E293" s="95">
        <v>3473.25</v>
      </c>
      <c r="F293" s="95">
        <v>3245.5</v>
      </c>
      <c r="G293" s="96">
        <v>5664.75</v>
      </c>
      <c r="H293" s="95">
        <v>3473.25</v>
      </c>
      <c r="I293" s="48">
        <v>3180</v>
      </c>
      <c r="J293" s="48">
        <v>108</v>
      </c>
      <c r="K293" s="63">
        <f t="shared" si="581"/>
        <v>62.5185</v>
      </c>
      <c r="L293" s="64">
        <f t="shared" si="582"/>
        <v>519.28</v>
      </c>
      <c r="M293" s="48">
        <f t="shared" si="583"/>
        <v>453.18</v>
      </c>
      <c r="N293" s="46">
        <f t="shared" si="584"/>
        <v>24.31275</v>
      </c>
      <c r="O293" s="48">
        <f t="shared" si="585"/>
        <v>159</v>
      </c>
      <c r="P293" s="48">
        <f t="shared" si="586"/>
        <v>54</v>
      </c>
      <c r="Q293" s="48">
        <f t="shared" si="587"/>
        <v>1272.29125</v>
      </c>
      <c r="R293" s="46">
        <f t="shared" si="588"/>
        <v>0</v>
      </c>
      <c r="S293" s="46">
        <f t="shared" si="589"/>
        <v>259.64</v>
      </c>
      <c r="T293" s="48">
        <f t="shared" si="590"/>
        <v>113.3</v>
      </c>
      <c r="U293" s="46">
        <f t="shared" si="591"/>
        <v>10.42</v>
      </c>
      <c r="V293" s="46">
        <v>0</v>
      </c>
      <c r="W293" s="48">
        <f t="shared" si="592"/>
        <v>159</v>
      </c>
      <c r="X293" s="48">
        <f t="shared" si="593"/>
        <v>54</v>
      </c>
      <c r="Y293" s="46">
        <f t="shared" si="594"/>
        <v>596.36</v>
      </c>
      <c r="Z293" s="46">
        <f t="shared" si="595"/>
        <v>1868.65125</v>
      </c>
      <c r="AA293" s="46"/>
      <c r="AB293" s="12" t="s">
        <v>104</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45">
        <f t="shared" si="580"/>
        <v>291</v>
      </c>
      <c r="B294" s="46" t="s">
        <v>509</v>
      </c>
      <c r="C294" s="100" t="s">
        <v>788</v>
      </c>
      <c r="D294" s="346" t="s">
        <v>789</v>
      </c>
      <c r="E294" s="95">
        <v>3473.25</v>
      </c>
      <c r="F294" s="95">
        <v>3245.5</v>
      </c>
      <c r="G294" s="96">
        <v>5664.75</v>
      </c>
      <c r="H294" s="95">
        <v>3473.25</v>
      </c>
      <c r="I294" s="48">
        <v>1790</v>
      </c>
      <c r="J294" s="48">
        <v>108</v>
      </c>
      <c r="K294" s="63">
        <f t="shared" si="581"/>
        <v>62.5185</v>
      </c>
      <c r="L294" s="64">
        <f t="shared" si="582"/>
        <v>519.28</v>
      </c>
      <c r="M294" s="48">
        <f t="shared" si="583"/>
        <v>453.18</v>
      </c>
      <c r="N294" s="46">
        <f t="shared" si="584"/>
        <v>24.31275</v>
      </c>
      <c r="O294" s="48">
        <f t="shared" si="585"/>
        <v>89.5</v>
      </c>
      <c r="P294" s="48">
        <f t="shared" si="586"/>
        <v>54</v>
      </c>
      <c r="Q294" s="48">
        <f t="shared" si="587"/>
        <v>1202.79125</v>
      </c>
      <c r="R294" s="46">
        <f t="shared" si="588"/>
        <v>0</v>
      </c>
      <c r="S294" s="46">
        <f t="shared" si="589"/>
        <v>259.64</v>
      </c>
      <c r="T294" s="48">
        <f t="shared" si="590"/>
        <v>113.3</v>
      </c>
      <c r="U294" s="46">
        <f t="shared" si="591"/>
        <v>10.42</v>
      </c>
      <c r="V294" s="46">
        <v>0</v>
      </c>
      <c r="W294" s="48">
        <f t="shared" si="592"/>
        <v>89.5</v>
      </c>
      <c r="X294" s="48">
        <f t="shared" si="593"/>
        <v>54</v>
      </c>
      <c r="Y294" s="46">
        <f t="shared" si="594"/>
        <v>526.86</v>
      </c>
      <c r="Z294" s="46">
        <f t="shared" si="595"/>
        <v>1729.65125</v>
      </c>
      <c r="AA294" s="46"/>
      <c r="AB294" s="12" t="s">
        <v>83</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45">
        <f t="shared" si="580"/>
        <v>292</v>
      </c>
      <c r="B295" s="46" t="s">
        <v>53</v>
      </c>
      <c r="C295" s="101" t="s">
        <v>790</v>
      </c>
      <c r="D295" s="102" t="s">
        <v>791</v>
      </c>
      <c r="E295" s="95">
        <v>3473.25</v>
      </c>
      <c r="F295" s="95">
        <v>3245.5</v>
      </c>
      <c r="G295" s="96">
        <v>5664.75</v>
      </c>
      <c r="H295" s="95">
        <v>3473.25</v>
      </c>
      <c r="I295" s="48">
        <v>3180</v>
      </c>
      <c r="J295" s="48">
        <v>108</v>
      </c>
      <c r="K295" s="63">
        <f t="shared" si="581"/>
        <v>62.5185</v>
      </c>
      <c r="L295" s="64">
        <f t="shared" si="582"/>
        <v>519.28</v>
      </c>
      <c r="M295" s="48">
        <f t="shared" si="583"/>
        <v>453.18</v>
      </c>
      <c r="N295" s="46">
        <f t="shared" si="584"/>
        <v>24.31275</v>
      </c>
      <c r="O295" s="48">
        <f t="shared" si="585"/>
        <v>159</v>
      </c>
      <c r="P295" s="48">
        <f t="shared" si="586"/>
        <v>54</v>
      </c>
      <c r="Q295" s="48">
        <f t="shared" si="587"/>
        <v>1272.29125</v>
      </c>
      <c r="R295" s="46">
        <f t="shared" si="588"/>
        <v>0</v>
      </c>
      <c r="S295" s="46">
        <f t="shared" si="589"/>
        <v>259.64</v>
      </c>
      <c r="T295" s="48">
        <f t="shared" si="590"/>
        <v>113.3</v>
      </c>
      <c r="U295" s="46">
        <f t="shared" si="591"/>
        <v>10.42</v>
      </c>
      <c r="V295" s="46">
        <v>0</v>
      </c>
      <c r="W295" s="48">
        <f t="shared" si="592"/>
        <v>159</v>
      </c>
      <c r="X295" s="48">
        <f t="shared" si="593"/>
        <v>54</v>
      </c>
      <c r="Y295" s="46">
        <f t="shared" si="594"/>
        <v>596.36</v>
      </c>
      <c r="Z295" s="46">
        <f t="shared" si="595"/>
        <v>1868.65125</v>
      </c>
      <c r="AA295" s="46"/>
      <c r="AB295" s="12" t="s">
        <v>54</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45">
        <f t="shared" si="580"/>
        <v>293</v>
      </c>
      <c r="B296" s="46" t="s">
        <v>363</v>
      </c>
      <c r="C296" s="52" t="s">
        <v>792</v>
      </c>
      <c r="D296" s="346" t="s">
        <v>793</v>
      </c>
      <c r="E296" s="95">
        <v>3473.25</v>
      </c>
      <c r="F296" s="95">
        <v>3245.5</v>
      </c>
      <c r="G296" s="96">
        <v>5664.75</v>
      </c>
      <c r="H296" s="95">
        <v>3473.25</v>
      </c>
      <c r="I296" s="48">
        <v>1790</v>
      </c>
      <c r="J296" s="48">
        <v>108</v>
      </c>
      <c r="K296" s="63">
        <f t="shared" si="581"/>
        <v>62.5185</v>
      </c>
      <c r="L296" s="64">
        <f t="shared" si="582"/>
        <v>519.28</v>
      </c>
      <c r="M296" s="48">
        <f t="shared" si="583"/>
        <v>453.18</v>
      </c>
      <c r="N296" s="46">
        <f t="shared" si="584"/>
        <v>24.31275</v>
      </c>
      <c r="O296" s="48">
        <f t="shared" si="585"/>
        <v>89.5</v>
      </c>
      <c r="P296" s="48">
        <f t="shared" si="586"/>
        <v>54</v>
      </c>
      <c r="Q296" s="48">
        <f t="shared" si="587"/>
        <v>1202.79125</v>
      </c>
      <c r="R296" s="46">
        <f t="shared" si="588"/>
        <v>0</v>
      </c>
      <c r="S296" s="46">
        <f t="shared" si="589"/>
        <v>259.64</v>
      </c>
      <c r="T296" s="48">
        <f t="shared" si="590"/>
        <v>113.3</v>
      </c>
      <c r="U296" s="46">
        <f t="shared" si="591"/>
        <v>10.42</v>
      </c>
      <c r="V296" s="46">
        <v>0</v>
      </c>
      <c r="W296" s="48">
        <f t="shared" si="592"/>
        <v>89.5</v>
      </c>
      <c r="X296" s="48">
        <f t="shared" si="593"/>
        <v>54</v>
      </c>
      <c r="Y296" s="46">
        <f t="shared" si="594"/>
        <v>526.86</v>
      </c>
      <c r="Z296" s="46">
        <f t="shared" si="595"/>
        <v>1729.65125</v>
      </c>
      <c r="AA296" s="46"/>
      <c r="AB296" s="12" t="s">
        <v>71</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45">
        <f t="shared" si="580"/>
        <v>294</v>
      </c>
      <c r="B297" s="46" t="s">
        <v>794</v>
      </c>
      <c r="C297" s="100" t="s">
        <v>795</v>
      </c>
      <c r="D297" s="55" t="s">
        <v>796</v>
      </c>
      <c r="E297" s="95">
        <v>3473.25</v>
      </c>
      <c r="F297" s="95">
        <v>3245.5</v>
      </c>
      <c r="G297" s="96">
        <v>5664.75</v>
      </c>
      <c r="H297" s="95">
        <v>3473.25</v>
      </c>
      <c r="I297" s="48">
        <v>3180</v>
      </c>
      <c r="J297" s="48">
        <v>108</v>
      </c>
      <c r="K297" s="63">
        <f t="shared" si="581"/>
        <v>62.5185</v>
      </c>
      <c r="L297" s="64">
        <f t="shared" si="582"/>
        <v>519.28</v>
      </c>
      <c r="M297" s="48">
        <f t="shared" si="583"/>
        <v>453.18</v>
      </c>
      <c r="N297" s="46">
        <f t="shared" si="584"/>
        <v>24.31275</v>
      </c>
      <c r="O297" s="48">
        <f t="shared" si="585"/>
        <v>159</v>
      </c>
      <c r="P297" s="48">
        <f t="shared" si="586"/>
        <v>54</v>
      </c>
      <c r="Q297" s="48">
        <f t="shared" si="587"/>
        <v>1272.29125</v>
      </c>
      <c r="R297" s="46">
        <f t="shared" si="588"/>
        <v>0</v>
      </c>
      <c r="S297" s="46">
        <f t="shared" si="589"/>
        <v>259.64</v>
      </c>
      <c r="T297" s="48">
        <f t="shared" si="590"/>
        <v>113.3</v>
      </c>
      <c r="U297" s="46">
        <f t="shared" si="591"/>
        <v>10.42</v>
      </c>
      <c r="V297" s="46">
        <v>0</v>
      </c>
      <c r="W297" s="48">
        <f t="shared" si="592"/>
        <v>159</v>
      </c>
      <c r="X297" s="48">
        <f t="shared" si="593"/>
        <v>54</v>
      </c>
      <c r="Y297" s="46">
        <f t="shared" si="594"/>
        <v>596.36</v>
      </c>
      <c r="Z297" s="46">
        <f t="shared" si="595"/>
        <v>1868.65125</v>
      </c>
      <c r="AA297" s="46"/>
      <c r="AB297" s="12" t="s">
        <v>119</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45">
        <f t="shared" si="580"/>
        <v>295</v>
      </c>
      <c r="B298" s="46" t="s">
        <v>363</v>
      </c>
      <c r="C298" s="52" t="s">
        <v>797</v>
      </c>
      <c r="D298" s="344" t="s">
        <v>798</v>
      </c>
      <c r="E298" s="95">
        <v>3473.25</v>
      </c>
      <c r="F298" s="95">
        <v>3245.5</v>
      </c>
      <c r="G298" s="96">
        <v>5664.75</v>
      </c>
      <c r="H298" s="95">
        <v>3473.25</v>
      </c>
      <c r="I298" s="48">
        <v>0</v>
      </c>
      <c r="J298" s="48">
        <v>108</v>
      </c>
      <c r="K298" s="63">
        <f t="shared" si="581"/>
        <v>62.5185</v>
      </c>
      <c r="L298" s="64">
        <f t="shared" si="582"/>
        <v>519.28</v>
      </c>
      <c r="M298" s="48">
        <f t="shared" si="583"/>
        <v>453.18</v>
      </c>
      <c r="N298" s="46">
        <f t="shared" si="584"/>
        <v>24.31275</v>
      </c>
      <c r="O298" s="48">
        <f t="shared" si="585"/>
        <v>0</v>
      </c>
      <c r="P298" s="48">
        <f t="shared" si="586"/>
        <v>54</v>
      </c>
      <c r="Q298" s="48">
        <f t="shared" si="587"/>
        <v>1113.29125</v>
      </c>
      <c r="R298" s="46">
        <f t="shared" si="588"/>
        <v>0</v>
      </c>
      <c r="S298" s="46">
        <f t="shared" si="589"/>
        <v>259.64</v>
      </c>
      <c r="T298" s="48">
        <f t="shared" si="590"/>
        <v>113.3</v>
      </c>
      <c r="U298" s="46">
        <f t="shared" si="591"/>
        <v>10.42</v>
      </c>
      <c r="V298" s="46">
        <v>0</v>
      </c>
      <c r="W298" s="48">
        <f t="shared" si="592"/>
        <v>0</v>
      </c>
      <c r="X298" s="48">
        <f t="shared" si="593"/>
        <v>54</v>
      </c>
      <c r="Y298" s="46">
        <f t="shared" si="594"/>
        <v>437.36</v>
      </c>
      <c r="Z298" s="46">
        <f t="shared" si="595"/>
        <v>1550.65125</v>
      </c>
      <c r="AA298" s="46"/>
      <c r="AB298" s="12" t="s">
        <v>71</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45">
        <f t="shared" si="580"/>
        <v>296</v>
      </c>
      <c r="B299" s="46" t="s">
        <v>230</v>
      </c>
      <c r="C299" s="265" t="s">
        <v>799</v>
      </c>
      <c r="D299" s="344" t="s">
        <v>800</v>
      </c>
      <c r="E299" s="95">
        <v>3473.25</v>
      </c>
      <c r="F299" s="95">
        <v>3245.5</v>
      </c>
      <c r="G299" s="96">
        <v>5664.75</v>
      </c>
      <c r="H299" s="95">
        <v>3473.25</v>
      </c>
      <c r="I299" s="48">
        <v>3180</v>
      </c>
      <c r="J299" s="48">
        <v>108</v>
      </c>
      <c r="K299" s="63">
        <f t="shared" si="581"/>
        <v>62.5185</v>
      </c>
      <c r="L299" s="64">
        <f t="shared" si="582"/>
        <v>519.28</v>
      </c>
      <c r="M299" s="48">
        <f t="shared" si="583"/>
        <v>453.18</v>
      </c>
      <c r="N299" s="46">
        <f t="shared" si="584"/>
        <v>24.31275</v>
      </c>
      <c r="O299" s="48">
        <f t="shared" si="585"/>
        <v>159</v>
      </c>
      <c r="P299" s="48">
        <f t="shared" si="586"/>
        <v>54</v>
      </c>
      <c r="Q299" s="48">
        <f t="shared" si="587"/>
        <v>1272.29125</v>
      </c>
      <c r="R299" s="46">
        <f t="shared" si="588"/>
        <v>0</v>
      </c>
      <c r="S299" s="46">
        <f t="shared" si="589"/>
        <v>259.64</v>
      </c>
      <c r="T299" s="48">
        <f t="shared" si="590"/>
        <v>113.3</v>
      </c>
      <c r="U299" s="46">
        <f t="shared" si="591"/>
        <v>10.42</v>
      </c>
      <c r="V299" s="46">
        <v>0</v>
      </c>
      <c r="W299" s="48">
        <f t="shared" si="592"/>
        <v>159</v>
      </c>
      <c r="X299" s="48">
        <f t="shared" si="593"/>
        <v>54</v>
      </c>
      <c r="Y299" s="46">
        <f t="shared" si="594"/>
        <v>596.36</v>
      </c>
      <c r="Z299" s="46">
        <f t="shared" si="595"/>
        <v>1868.65125</v>
      </c>
      <c r="AA299" s="46"/>
      <c r="AB299" s="12" t="s">
        <v>60</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45">
        <f t="shared" si="580"/>
        <v>297</v>
      </c>
      <c r="B300" s="46" t="s">
        <v>670</v>
      </c>
      <c r="C300" s="52" t="s">
        <v>801</v>
      </c>
      <c r="D300" s="55" t="s">
        <v>802</v>
      </c>
      <c r="E300" s="95">
        <v>3473.25</v>
      </c>
      <c r="F300" s="95">
        <v>3245.5</v>
      </c>
      <c r="G300" s="96">
        <v>5664.75</v>
      </c>
      <c r="H300" s="95">
        <v>3473.25</v>
      </c>
      <c r="I300" s="48">
        <v>1790</v>
      </c>
      <c r="J300" s="48">
        <v>108</v>
      </c>
      <c r="K300" s="63">
        <f t="shared" si="581"/>
        <v>62.5185</v>
      </c>
      <c r="L300" s="64">
        <f t="shared" si="582"/>
        <v>519.28</v>
      </c>
      <c r="M300" s="48">
        <f t="shared" si="583"/>
        <v>453.18</v>
      </c>
      <c r="N300" s="46">
        <f t="shared" si="584"/>
        <v>24.31275</v>
      </c>
      <c r="O300" s="48">
        <f t="shared" si="585"/>
        <v>89.5</v>
      </c>
      <c r="P300" s="48">
        <f t="shared" si="586"/>
        <v>54</v>
      </c>
      <c r="Q300" s="48">
        <f t="shared" si="587"/>
        <v>1202.79125</v>
      </c>
      <c r="R300" s="46">
        <f t="shared" si="588"/>
        <v>0</v>
      </c>
      <c r="S300" s="46">
        <f t="shared" si="589"/>
        <v>259.64</v>
      </c>
      <c r="T300" s="48">
        <f t="shared" si="590"/>
        <v>113.3</v>
      </c>
      <c r="U300" s="46">
        <f t="shared" si="591"/>
        <v>10.42</v>
      </c>
      <c r="V300" s="46">
        <v>0</v>
      </c>
      <c r="W300" s="48">
        <f t="shared" si="592"/>
        <v>89.5</v>
      </c>
      <c r="X300" s="48">
        <f t="shared" si="593"/>
        <v>54</v>
      </c>
      <c r="Y300" s="46">
        <f t="shared" si="594"/>
        <v>526.86</v>
      </c>
      <c r="Z300" s="46">
        <f t="shared" si="595"/>
        <v>1729.65125</v>
      </c>
      <c r="AA300" s="46"/>
      <c r="AB300" s="12" t="s">
        <v>92</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45">
        <f t="shared" si="580"/>
        <v>298</v>
      </c>
      <c r="B301" s="46" t="s">
        <v>230</v>
      </c>
      <c r="C301" s="265" t="s">
        <v>803</v>
      </c>
      <c r="D301" s="55" t="s">
        <v>804</v>
      </c>
      <c r="E301" s="95">
        <v>3473.25</v>
      </c>
      <c r="F301" s="95">
        <v>3245.5</v>
      </c>
      <c r="G301" s="96">
        <v>5664.75</v>
      </c>
      <c r="H301" s="95">
        <v>3473.25</v>
      </c>
      <c r="I301" s="48">
        <v>3180</v>
      </c>
      <c r="J301" s="48">
        <v>108</v>
      </c>
      <c r="K301" s="63">
        <f t="shared" si="581"/>
        <v>62.5185</v>
      </c>
      <c r="L301" s="64">
        <f t="shared" si="582"/>
        <v>519.28</v>
      </c>
      <c r="M301" s="48">
        <f t="shared" si="583"/>
        <v>453.18</v>
      </c>
      <c r="N301" s="46">
        <f t="shared" si="584"/>
        <v>24.31275</v>
      </c>
      <c r="O301" s="48">
        <f t="shared" si="585"/>
        <v>159</v>
      </c>
      <c r="P301" s="48">
        <f t="shared" si="586"/>
        <v>54</v>
      </c>
      <c r="Q301" s="48">
        <f t="shared" si="587"/>
        <v>1272.29125</v>
      </c>
      <c r="R301" s="46">
        <f t="shared" si="588"/>
        <v>0</v>
      </c>
      <c r="S301" s="46">
        <f t="shared" si="589"/>
        <v>259.64</v>
      </c>
      <c r="T301" s="48">
        <f t="shared" si="590"/>
        <v>113.3</v>
      </c>
      <c r="U301" s="46">
        <f t="shared" si="591"/>
        <v>10.42</v>
      </c>
      <c r="V301" s="46">
        <v>0</v>
      </c>
      <c r="W301" s="48">
        <f t="shared" si="592"/>
        <v>159</v>
      </c>
      <c r="X301" s="48">
        <f t="shared" si="593"/>
        <v>54</v>
      </c>
      <c r="Y301" s="46">
        <f t="shared" si="594"/>
        <v>596.36</v>
      </c>
      <c r="Z301" s="46">
        <f t="shared" si="595"/>
        <v>1868.65125</v>
      </c>
      <c r="AA301" s="46"/>
      <c r="AB301" s="12" t="s">
        <v>68</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45">
        <f t="shared" si="580"/>
        <v>299</v>
      </c>
      <c r="B302" s="46" t="s">
        <v>558</v>
      </c>
      <c r="C302" s="52" t="s">
        <v>805</v>
      </c>
      <c r="D302" s="55" t="s">
        <v>806</v>
      </c>
      <c r="E302" s="95">
        <v>3473.25</v>
      </c>
      <c r="F302" s="95">
        <v>3245.5</v>
      </c>
      <c r="G302" s="96">
        <v>5664.75</v>
      </c>
      <c r="H302" s="95">
        <v>3473.25</v>
      </c>
      <c r="I302" s="48">
        <v>1790</v>
      </c>
      <c r="J302" s="48">
        <v>108</v>
      </c>
      <c r="K302" s="63">
        <f t="shared" si="581"/>
        <v>62.5185</v>
      </c>
      <c r="L302" s="64">
        <f t="shared" si="582"/>
        <v>519.28</v>
      </c>
      <c r="M302" s="48">
        <f t="shared" si="583"/>
        <v>453.18</v>
      </c>
      <c r="N302" s="46">
        <f t="shared" si="584"/>
        <v>24.31275</v>
      </c>
      <c r="O302" s="48">
        <f t="shared" si="585"/>
        <v>89.5</v>
      </c>
      <c r="P302" s="48">
        <f t="shared" si="586"/>
        <v>54</v>
      </c>
      <c r="Q302" s="48">
        <f t="shared" si="587"/>
        <v>1202.79125</v>
      </c>
      <c r="R302" s="46">
        <f t="shared" si="588"/>
        <v>0</v>
      </c>
      <c r="S302" s="46">
        <f t="shared" si="589"/>
        <v>259.64</v>
      </c>
      <c r="T302" s="48">
        <f t="shared" si="590"/>
        <v>113.3</v>
      </c>
      <c r="U302" s="46">
        <f t="shared" si="591"/>
        <v>10.42</v>
      </c>
      <c r="V302" s="46">
        <v>0</v>
      </c>
      <c r="W302" s="48">
        <f t="shared" si="592"/>
        <v>89.5</v>
      </c>
      <c r="X302" s="48">
        <f t="shared" si="593"/>
        <v>54</v>
      </c>
      <c r="Y302" s="46">
        <f t="shared" si="594"/>
        <v>526.86</v>
      </c>
      <c r="Z302" s="46">
        <f t="shared" si="595"/>
        <v>1729.65125</v>
      </c>
      <c r="AA302" s="46"/>
      <c r="AB302" s="12" t="s">
        <v>98</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45">
        <f t="shared" si="580"/>
        <v>300</v>
      </c>
      <c r="B303" s="46" t="s">
        <v>558</v>
      </c>
      <c r="C303" s="52" t="s">
        <v>807</v>
      </c>
      <c r="D303" s="55" t="s">
        <v>808</v>
      </c>
      <c r="E303" s="95">
        <v>3473.25</v>
      </c>
      <c r="F303" s="95">
        <v>3245.5</v>
      </c>
      <c r="G303" s="96">
        <v>5664.75</v>
      </c>
      <c r="H303" s="95">
        <v>3473.25</v>
      </c>
      <c r="I303" s="48">
        <v>1790</v>
      </c>
      <c r="J303" s="48">
        <v>108</v>
      </c>
      <c r="K303" s="63">
        <f t="shared" si="581"/>
        <v>62.5185</v>
      </c>
      <c r="L303" s="64">
        <f t="shared" si="582"/>
        <v>519.28</v>
      </c>
      <c r="M303" s="48">
        <f t="shared" si="583"/>
        <v>453.18</v>
      </c>
      <c r="N303" s="46">
        <f t="shared" si="584"/>
        <v>24.31275</v>
      </c>
      <c r="O303" s="48">
        <f t="shared" si="585"/>
        <v>89.5</v>
      </c>
      <c r="P303" s="48">
        <f t="shared" si="586"/>
        <v>54</v>
      </c>
      <c r="Q303" s="48">
        <f t="shared" si="587"/>
        <v>1202.79125</v>
      </c>
      <c r="R303" s="46">
        <f t="shared" si="588"/>
        <v>0</v>
      </c>
      <c r="S303" s="46">
        <f t="shared" si="589"/>
        <v>259.64</v>
      </c>
      <c r="T303" s="48">
        <f t="shared" si="590"/>
        <v>113.3</v>
      </c>
      <c r="U303" s="46">
        <f t="shared" si="591"/>
        <v>10.42</v>
      </c>
      <c r="V303" s="46">
        <v>0</v>
      </c>
      <c r="W303" s="48">
        <f t="shared" si="592"/>
        <v>89.5</v>
      </c>
      <c r="X303" s="48">
        <f t="shared" si="593"/>
        <v>54</v>
      </c>
      <c r="Y303" s="46">
        <f t="shared" si="594"/>
        <v>526.86</v>
      </c>
      <c r="Z303" s="46">
        <f t="shared" si="595"/>
        <v>1729.65125</v>
      </c>
      <c r="AA303" s="46"/>
      <c r="AB303" s="12" t="s">
        <v>98</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45">
        <f t="shared" si="580"/>
        <v>301</v>
      </c>
      <c r="B304" s="46" t="s">
        <v>558</v>
      </c>
      <c r="C304" s="52" t="s">
        <v>809</v>
      </c>
      <c r="D304" s="55" t="s">
        <v>810</v>
      </c>
      <c r="E304" s="95">
        <v>3473.25</v>
      </c>
      <c r="F304" s="95">
        <v>3245.5</v>
      </c>
      <c r="G304" s="96">
        <v>5664.75</v>
      </c>
      <c r="H304" s="95">
        <v>3473.25</v>
      </c>
      <c r="I304" s="48">
        <v>1790</v>
      </c>
      <c r="J304" s="48">
        <v>108</v>
      </c>
      <c r="K304" s="63">
        <f t="shared" si="581"/>
        <v>62.5185</v>
      </c>
      <c r="L304" s="64">
        <f t="shared" si="582"/>
        <v>519.28</v>
      </c>
      <c r="M304" s="48">
        <f t="shared" si="583"/>
        <v>453.18</v>
      </c>
      <c r="N304" s="46">
        <f t="shared" si="584"/>
        <v>24.31275</v>
      </c>
      <c r="O304" s="48">
        <f t="shared" si="585"/>
        <v>89.5</v>
      </c>
      <c r="P304" s="48">
        <f t="shared" si="586"/>
        <v>54</v>
      </c>
      <c r="Q304" s="48">
        <f t="shared" si="587"/>
        <v>1202.79125</v>
      </c>
      <c r="R304" s="46">
        <f t="shared" si="588"/>
        <v>0</v>
      </c>
      <c r="S304" s="46">
        <f t="shared" si="589"/>
        <v>259.64</v>
      </c>
      <c r="T304" s="48">
        <f t="shared" si="590"/>
        <v>113.3</v>
      </c>
      <c r="U304" s="46">
        <f t="shared" si="591"/>
        <v>10.42</v>
      </c>
      <c r="V304" s="46">
        <v>0</v>
      </c>
      <c r="W304" s="48">
        <f t="shared" si="592"/>
        <v>89.5</v>
      </c>
      <c r="X304" s="48">
        <f t="shared" si="593"/>
        <v>54</v>
      </c>
      <c r="Y304" s="46">
        <f t="shared" si="594"/>
        <v>526.86</v>
      </c>
      <c r="Z304" s="46">
        <f t="shared" si="595"/>
        <v>1729.65125</v>
      </c>
      <c r="AA304" s="46"/>
      <c r="AB304" s="12" t="s">
        <v>98</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45">
        <f t="shared" si="580"/>
        <v>302</v>
      </c>
      <c r="B305" s="46" t="s">
        <v>794</v>
      </c>
      <c r="C305" s="52" t="s">
        <v>811</v>
      </c>
      <c r="D305" s="55" t="s">
        <v>812</v>
      </c>
      <c r="E305" s="95">
        <v>3473.25</v>
      </c>
      <c r="F305" s="95">
        <v>3245.5</v>
      </c>
      <c r="G305" s="96">
        <v>5664.75</v>
      </c>
      <c r="H305" s="95">
        <v>3473.25</v>
      </c>
      <c r="I305" s="48">
        <v>3180</v>
      </c>
      <c r="J305" s="48">
        <v>108</v>
      </c>
      <c r="K305" s="63">
        <f t="shared" si="581"/>
        <v>62.5185</v>
      </c>
      <c r="L305" s="64">
        <f t="shared" si="582"/>
        <v>519.28</v>
      </c>
      <c r="M305" s="48">
        <f t="shared" si="583"/>
        <v>453.18</v>
      </c>
      <c r="N305" s="46">
        <f t="shared" si="584"/>
        <v>24.31275</v>
      </c>
      <c r="O305" s="48">
        <f t="shared" si="585"/>
        <v>159</v>
      </c>
      <c r="P305" s="48">
        <f t="shared" si="586"/>
        <v>54</v>
      </c>
      <c r="Q305" s="48">
        <f t="shared" si="587"/>
        <v>1272.29125</v>
      </c>
      <c r="R305" s="46">
        <f t="shared" si="588"/>
        <v>0</v>
      </c>
      <c r="S305" s="46">
        <f t="shared" si="589"/>
        <v>259.64</v>
      </c>
      <c r="T305" s="48">
        <f t="shared" si="590"/>
        <v>113.3</v>
      </c>
      <c r="U305" s="46">
        <f t="shared" si="591"/>
        <v>10.42</v>
      </c>
      <c r="V305" s="46">
        <v>0</v>
      </c>
      <c r="W305" s="48">
        <f t="shared" si="592"/>
        <v>159</v>
      </c>
      <c r="X305" s="48">
        <f t="shared" si="593"/>
        <v>54</v>
      </c>
      <c r="Y305" s="46">
        <f t="shared" si="594"/>
        <v>596.36</v>
      </c>
      <c r="Z305" s="46">
        <f t="shared" si="595"/>
        <v>1868.65125</v>
      </c>
      <c r="AA305" s="46"/>
      <c r="AB305" s="12" t="s">
        <v>122</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45">
        <f t="shared" si="580"/>
        <v>303</v>
      </c>
      <c r="B306" s="46" t="s">
        <v>230</v>
      </c>
      <c r="C306" s="265" t="s">
        <v>813</v>
      </c>
      <c r="D306" s="55" t="s">
        <v>814</v>
      </c>
      <c r="E306" s="95">
        <v>3473.25</v>
      </c>
      <c r="F306" s="95">
        <v>3245.5</v>
      </c>
      <c r="G306" s="96">
        <v>5664.75</v>
      </c>
      <c r="H306" s="95">
        <v>3473.25</v>
      </c>
      <c r="I306" s="48">
        <v>3180</v>
      </c>
      <c r="J306" s="48">
        <v>108</v>
      </c>
      <c r="K306" s="63">
        <f t="shared" si="581"/>
        <v>62.5185</v>
      </c>
      <c r="L306" s="64">
        <f t="shared" si="582"/>
        <v>519.28</v>
      </c>
      <c r="M306" s="48">
        <f t="shared" si="583"/>
        <v>453.18</v>
      </c>
      <c r="N306" s="46">
        <f t="shared" si="584"/>
        <v>24.31275</v>
      </c>
      <c r="O306" s="48">
        <f t="shared" si="585"/>
        <v>159</v>
      </c>
      <c r="P306" s="48">
        <f t="shared" si="586"/>
        <v>54</v>
      </c>
      <c r="Q306" s="48">
        <f t="shared" si="587"/>
        <v>1272.29125</v>
      </c>
      <c r="R306" s="46">
        <f t="shared" si="588"/>
        <v>0</v>
      </c>
      <c r="S306" s="46">
        <f t="shared" si="589"/>
        <v>259.64</v>
      </c>
      <c r="T306" s="48">
        <f t="shared" si="590"/>
        <v>113.3</v>
      </c>
      <c r="U306" s="46">
        <f t="shared" si="591"/>
        <v>10.42</v>
      </c>
      <c r="V306" s="46">
        <v>0</v>
      </c>
      <c r="W306" s="48">
        <f t="shared" si="592"/>
        <v>159</v>
      </c>
      <c r="X306" s="48">
        <f t="shared" si="593"/>
        <v>54</v>
      </c>
      <c r="Y306" s="46">
        <f t="shared" si="594"/>
        <v>596.36</v>
      </c>
      <c r="Z306" s="46">
        <f t="shared" si="595"/>
        <v>1868.65125</v>
      </c>
      <c r="AA306" s="46"/>
      <c r="AB306" s="12" t="s">
        <v>60</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45">
        <f t="shared" si="580"/>
        <v>304</v>
      </c>
      <c r="B307" s="46" t="s">
        <v>685</v>
      </c>
      <c r="C307" s="100" t="s">
        <v>815</v>
      </c>
      <c r="D307" s="55" t="s">
        <v>816</v>
      </c>
      <c r="E307" s="95">
        <v>3473.25</v>
      </c>
      <c r="F307" s="95">
        <v>3245.5</v>
      </c>
      <c r="G307" s="96">
        <v>5664.75</v>
      </c>
      <c r="H307" s="95">
        <v>3473.25</v>
      </c>
      <c r="I307" s="48">
        <v>1790</v>
      </c>
      <c r="J307" s="48">
        <v>108</v>
      </c>
      <c r="K307" s="63">
        <f t="shared" si="581"/>
        <v>62.5185</v>
      </c>
      <c r="L307" s="64">
        <f t="shared" si="582"/>
        <v>519.28</v>
      </c>
      <c r="M307" s="48">
        <f t="shared" si="583"/>
        <v>453.18</v>
      </c>
      <c r="N307" s="46">
        <f t="shared" si="584"/>
        <v>24.31275</v>
      </c>
      <c r="O307" s="48">
        <f t="shared" si="585"/>
        <v>89.5</v>
      </c>
      <c r="P307" s="48">
        <f t="shared" si="586"/>
        <v>54</v>
      </c>
      <c r="Q307" s="48">
        <f t="shared" si="587"/>
        <v>1202.79125</v>
      </c>
      <c r="R307" s="46">
        <f t="shared" si="588"/>
        <v>0</v>
      </c>
      <c r="S307" s="46">
        <f t="shared" si="589"/>
        <v>259.64</v>
      </c>
      <c r="T307" s="48">
        <f t="shared" si="590"/>
        <v>113.3</v>
      </c>
      <c r="U307" s="46">
        <f t="shared" si="591"/>
        <v>10.42</v>
      </c>
      <c r="V307" s="46">
        <v>0</v>
      </c>
      <c r="W307" s="48">
        <f t="shared" si="592"/>
        <v>89.5</v>
      </c>
      <c r="X307" s="48">
        <f t="shared" si="593"/>
        <v>54</v>
      </c>
      <c r="Y307" s="46">
        <f t="shared" si="594"/>
        <v>526.86</v>
      </c>
      <c r="Z307" s="46">
        <f t="shared" si="595"/>
        <v>1729.65125</v>
      </c>
      <c r="AA307" s="46"/>
      <c r="AB307" s="12" t="s">
        <v>89</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45">
        <f t="shared" si="580"/>
        <v>305</v>
      </c>
      <c r="B308" s="46" t="s">
        <v>558</v>
      </c>
      <c r="C308" s="100" t="s">
        <v>817</v>
      </c>
      <c r="D308" s="55" t="s">
        <v>818</v>
      </c>
      <c r="E308" s="95">
        <v>3473.25</v>
      </c>
      <c r="F308" s="95">
        <v>3245.5</v>
      </c>
      <c r="G308" s="96">
        <v>5664.75</v>
      </c>
      <c r="H308" s="95">
        <v>3473.25</v>
      </c>
      <c r="I308" s="48">
        <v>1790</v>
      </c>
      <c r="J308" s="48">
        <v>108</v>
      </c>
      <c r="K308" s="63">
        <f t="shared" si="581"/>
        <v>62.5185</v>
      </c>
      <c r="L308" s="64">
        <f t="shared" si="582"/>
        <v>519.28</v>
      </c>
      <c r="M308" s="48">
        <f t="shared" si="583"/>
        <v>453.18</v>
      </c>
      <c r="N308" s="46">
        <f t="shared" si="584"/>
        <v>24.31275</v>
      </c>
      <c r="O308" s="48">
        <f t="shared" si="585"/>
        <v>89.5</v>
      </c>
      <c r="P308" s="48">
        <f t="shared" si="586"/>
        <v>54</v>
      </c>
      <c r="Q308" s="48">
        <f t="shared" si="587"/>
        <v>1202.79125</v>
      </c>
      <c r="R308" s="46">
        <f t="shared" si="588"/>
        <v>0</v>
      </c>
      <c r="S308" s="46">
        <f t="shared" si="589"/>
        <v>259.64</v>
      </c>
      <c r="T308" s="48">
        <f t="shared" si="590"/>
        <v>113.3</v>
      </c>
      <c r="U308" s="46">
        <f t="shared" si="591"/>
        <v>10.42</v>
      </c>
      <c r="V308" s="46">
        <v>0</v>
      </c>
      <c r="W308" s="48">
        <f t="shared" si="592"/>
        <v>89.5</v>
      </c>
      <c r="X308" s="48">
        <f t="shared" si="593"/>
        <v>54</v>
      </c>
      <c r="Y308" s="46">
        <f t="shared" si="594"/>
        <v>526.86</v>
      </c>
      <c r="Z308" s="46">
        <f t="shared" si="595"/>
        <v>1729.65125</v>
      </c>
      <c r="AA308" s="46"/>
      <c r="AB308" s="12" t="s">
        <v>98</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45">
        <f t="shared" si="580"/>
        <v>306</v>
      </c>
      <c r="B309" s="46" t="s">
        <v>558</v>
      </c>
      <c r="C309" s="100" t="s">
        <v>819</v>
      </c>
      <c r="D309" s="55" t="s">
        <v>820</v>
      </c>
      <c r="E309" s="95">
        <v>3473.25</v>
      </c>
      <c r="F309" s="46">
        <v>0</v>
      </c>
      <c r="G309" s="96">
        <v>5664.75</v>
      </c>
      <c r="H309" s="95">
        <v>3473.25</v>
      </c>
      <c r="I309" s="48">
        <v>1790</v>
      </c>
      <c r="J309" s="48">
        <v>108</v>
      </c>
      <c r="K309" s="63">
        <f t="shared" si="581"/>
        <v>62.5185</v>
      </c>
      <c r="L309" s="64">
        <f t="shared" si="582"/>
        <v>0</v>
      </c>
      <c r="M309" s="48">
        <f t="shared" si="583"/>
        <v>453.18</v>
      </c>
      <c r="N309" s="46">
        <f t="shared" si="584"/>
        <v>24.31275</v>
      </c>
      <c r="O309" s="48">
        <f t="shared" si="585"/>
        <v>89.5</v>
      </c>
      <c r="P309" s="48">
        <f t="shared" si="586"/>
        <v>54</v>
      </c>
      <c r="Q309" s="48">
        <f t="shared" si="587"/>
        <v>683.51125</v>
      </c>
      <c r="R309" s="46">
        <f t="shared" si="588"/>
        <v>0</v>
      </c>
      <c r="S309" s="46">
        <f t="shared" si="589"/>
        <v>0</v>
      </c>
      <c r="T309" s="48">
        <f t="shared" si="590"/>
        <v>113.3</v>
      </c>
      <c r="U309" s="46">
        <f t="shared" si="591"/>
        <v>10.42</v>
      </c>
      <c r="V309" s="46">
        <v>0</v>
      </c>
      <c r="W309" s="48">
        <f t="shared" si="592"/>
        <v>89.5</v>
      </c>
      <c r="X309" s="48">
        <f t="shared" si="593"/>
        <v>54</v>
      </c>
      <c r="Y309" s="46">
        <f t="shared" si="594"/>
        <v>267.22</v>
      </c>
      <c r="Z309" s="46">
        <f t="shared" si="595"/>
        <v>950.73125</v>
      </c>
      <c r="AA309" s="46"/>
      <c r="AB309" s="12" t="s">
        <v>98</v>
      </c>
      <c r="AC309" s="11">
        <f t="shared" ref="AC309:AE309" si="695">K309+R309</f>
        <v>62.5185</v>
      </c>
      <c r="AD309" s="11">
        <f t="shared" si="695"/>
        <v>0</v>
      </c>
      <c r="AE309" s="11">
        <f t="shared" si="695"/>
        <v>566.48</v>
      </c>
      <c r="AF309" s="11">
        <f t="shared" si="597"/>
        <v>34.73275</v>
      </c>
      <c r="AG309" s="11">
        <f t="shared" ref="AG309:AI309" si="696">O309+W309</f>
        <v>179</v>
      </c>
      <c r="AH309" s="11">
        <f t="shared" si="696"/>
        <v>108</v>
      </c>
      <c r="AI309" s="11">
        <f t="shared" si="696"/>
        <v>950.73125</v>
      </c>
      <c r="AJ309" s="12" t="s">
        <v>33</v>
      </c>
    </row>
    <row r="310" s="9" customFormat="1" ht="16" customHeight="1" spans="1:36">
      <c r="A310" s="45">
        <f t="shared" si="580"/>
        <v>307</v>
      </c>
      <c r="B310" s="46" t="s">
        <v>230</v>
      </c>
      <c r="C310" s="100" t="s">
        <v>821</v>
      </c>
      <c r="D310" s="55" t="s">
        <v>822</v>
      </c>
      <c r="E310" s="95">
        <v>3473.25</v>
      </c>
      <c r="F310" s="95">
        <v>3245.5</v>
      </c>
      <c r="G310" s="96">
        <v>5664.75</v>
      </c>
      <c r="H310" s="95">
        <v>3473.25</v>
      </c>
      <c r="I310" s="48">
        <v>3180</v>
      </c>
      <c r="J310" s="48">
        <v>108</v>
      </c>
      <c r="K310" s="63">
        <f t="shared" si="581"/>
        <v>62.5185</v>
      </c>
      <c r="L310" s="64">
        <f t="shared" si="582"/>
        <v>519.28</v>
      </c>
      <c r="M310" s="48">
        <f t="shared" si="583"/>
        <v>453.18</v>
      </c>
      <c r="N310" s="46">
        <f t="shared" si="584"/>
        <v>24.31275</v>
      </c>
      <c r="O310" s="48">
        <f t="shared" si="585"/>
        <v>159</v>
      </c>
      <c r="P310" s="48">
        <f t="shared" si="586"/>
        <v>54</v>
      </c>
      <c r="Q310" s="48">
        <f t="shared" si="587"/>
        <v>1272.29125</v>
      </c>
      <c r="R310" s="46">
        <f t="shared" si="588"/>
        <v>0</v>
      </c>
      <c r="S310" s="46">
        <f t="shared" si="589"/>
        <v>259.64</v>
      </c>
      <c r="T310" s="48">
        <f t="shared" si="590"/>
        <v>113.3</v>
      </c>
      <c r="U310" s="46">
        <f t="shared" si="591"/>
        <v>10.42</v>
      </c>
      <c r="V310" s="46">
        <v>0</v>
      </c>
      <c r="W310" s="48">
        <f t="shared" si="592"/>
        <v>159</v>
      </c>
      <c r="X310" s="48">
        <f t="shared" si="593"/>
        <v>54</v>
      </c>
      <c r="Y310" s="46">
        <f t="shared" si="594"/>
        <v>596.36</v>
      </c>
      <c r="Z310" s="46">
        <f t="shared" si="595"/>
        <v>1868.65125</v>
      </c>
      <c r="AA310" s="46"/>
      <c r="AB310" s="12" t="s">
        <v>57</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45">
        <f t="shared" si="580"/>
        <v>308</v>
      </c>
      <c r="B311" s="46" t="s">
        <v>558</v>
      </c>
      <c r="C311" s="52" t="s">
        <v>825</v>
      </c>
      <c r="D311" s="76" t="s">
        <v>826</v>
      </c>
      <c r="E311" s="95">
        <v>3473.25</v>
      </c>
      <c r="F311" s="95">
        <v>3245.5</v>
      </c>
      <c r="G311" s="96">
        <v>5664.75</v>
      </c>
      <c r="H311" s="95">
        <v>3473.25</v>
      </c>
      <c r="I311" s="48">
        <v>1790</v>
      </c>
      <c r="J311" s="48">
        <v>108</v>
      </c>
      <c r="K311" s="63">
        <f t="shared" si="581"/>
        <v>62.5185</v>
      </c>
      <c r="L311" s="64">
        <f t="shared" si="582"/>
        <v>519.28</v>
      </c>
      <c r="M311" s="48">
        <f t="shared" si="583"/>
        <v>453.18</v>
      </c>
      <c r="N311" s="46">
        <f t="shared" si="584"/>
        <v>24.31275</v>
      </c>
      <c r="O311" s="48">
        <f t="shared" si="585"/>
        <v>89.5</v>
      </c>
      <c r="P311" s="48">
        <f t="shared" si="586"/>
        <v>54</v>
      </c>
      <c r="Q311" s="48">
        <f t="shared" si="587"/>
        <v>1202.79125</v>
      </c>
      <c r="R311" s="46">
        <f t="shared" si="588"/>
        <v>0</v>
      </c>
      <c r="S311" s="46">
        <f t="shared" si="589"/>
        <v>259.64</v>
      </c>
      <c r="T311" s="48">
        <f t="shared" si="590"/>
        <v>113.3</v>
      </c>
      <c r="U311" s="46">
        <f t="shared" si="591"/>
        <v>10.42</v>
      </c>
      <c r="V311" s="46">
        <v>0</v>
      </c>
      <c r="W311" s="48">
        <f t="shared" si="592"/>
        <v>89.5</v>
      </c>
      <c r="X311" s="48">
        <f t="shared" si="593"/>
        <v>54</v>
      </c>
      <c r="Y311" s="46">
        <f t="shared" si="594"/>
        <v>526.86</v>
      </c>
      <c r="Z311" s="46">
        <f t="shared" si="595"/>
        <v>1729.65125</v>
      </c>
      <c r="AA311" s="46"/>
      <c r="AB311" s="12" t="s">
        <v>98</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45">
        <f t="shared" si="580"/>
        <v>309</v>
      </c>
      <c r="B312" s="46" t="s">
        <v>173</v>
      </c>
      <c r="C312" s="52" t="s">
        <v>827</v>
      </c>
      <c r="D312" s="76" t="s">
        <v>828</v>
      </c>
      <c r="E312" s="95">
        <v>3473.25</v>
      </c>
      <c r="F312" s="95">
        <v>3245.5</v>
      </c>
      <c r="G312" s="96">
        <v>5664.75</v>
      </c>
      <c r="H312" s="95">
        <v>3473.25</v>
      </c>
      <c r="I312" s="48">
        <v>3180</v>
      </c>
      <c r="J312" s="48">
        <v>108</v>
      </c>
      <c r="K312" s="63">
        <f t="shared" si="581"/>
        <v>62.5185</v>
      </c>
      <c r="L312" s="64">
        <f t="shared" si="582"/>
        <v>519.28</v>
      </c>
      <c r="M312" s="48">
        <f t="shared" si="583"/>
        <v>453.18</v>
      </c>
      <c r="N312" s="46">
        <f t="shared" si="584"/>
        <v>24.31275</v>
      </c>
      <c r="O312" s="48">
        <f t="shared" si="585"/>
        <v>159</v>
      </c>
      <c r="P312" s="48">
        <f t="shared" si="586"/>
        <v>54</v>
      </c>
      <c r="Q312" s="48">
        <f t="shared" si="587"/>
        <v>1272.29125</v>
      </c>
      <c r="R312" s="46">
        <f t="shared" si="588"/>
        <v>0</v>
      </c>
      <c r="S312" s="46">
        <f t="shared" si="589"/>
        <v>259.64</v>
      </c>
      <c r="T312" s="48">
        <f t="shared" si="590"/>
        <v>113.3</v>
      </c>
      <c r="U312" s="46">
        <f t="shared" si="591"/>
        <v>10.42</v>
      </c>
      <c r="V312" s="46">
        <v>0</v>
      </c>
      <c r="W312" s="48">
        <f t="shared" si="592"/>
        <v>159</v>
      </c>
      <c r="X312" s="48">
        <f t="shared" si="593"/>
        <v>54</v>
      </c>
      <c r="Y312" s="46">
        <f t="shared" si="594"/>
        <v>596.36</v>
      </c>
      <c r="Z312" s="46">
        <f t="shared" si="595"/>
        <v>1868.65125</v>
      </c>
      <c r="AA312" s="46"/>
      <c r="AB312" s="12" t="s">
        <v>104</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45">
        <f t="shared" si="580"/>
        <v>310</v>
      </c>
      <c r="B313" s="46" t="s">
        <v>173</v>
      </c>
      <c r="C313" s="52" t="s">
        <v>829</v>
      </c>
      <c r="D313" s="348" t="s">
        <v>830</v>
      </c>
      <c r="E313" s="95">
        <v>3473.25</v>
      </c>
      <c r="F313" s="95">
        <v>3245.5</v>
      </c>
      <c r="G313" s="96">
        <v>5664.75</v>
      </c>
      <c r="H313" s="95">
        <v>3473.25</v>
      </c>
      <c r="I313" s="48">
        <v>3180</v>
      </c>
      <c r="J313" s="48">
        <v>108</v>
      </c>
      <c r="K313" s="63">
        <f t="shared" si="581"/>
        <v>62.5185</v>
      </c>
      <c r="L313" s="64">
        <f t="shared" si="582"/>
        <v>519.28</v>
      </c>
      <c r="M313" s="48">
        <f t="shared" si="583"/>
        <v>453.18</v>
      </c>
      <c r="N313" s="46">
        <f t="shared" si="584"/>
        <v>24.31275</v>
      </c>
      <c r="O313" s="48">
        <f t="shared" si="585"/>
        <v>159</v>
      </c>
      <c r="P313" s="48">
        <f t="shared" si="586"/>
        <v>54</v>
      </c>
      <c r="Q313" s="48">
        <f t="shared" si="587"/>
        <v>1272.29125</v>
      </c>
      <c r="R313" s="46">
        <f t="shared" si="588"/>
        <v>0</v>
      </c>
      <c r="S313" s="46">
        <f t="shared" si="589"/>
        <v>259.64</v>
      </c>
      <c r="T313" s="48">
        <f t="shared" si="590"/>
        <v>113.3</v>
      </c>
      <c r="U313" s="46">
        <f t="shared" si="591"/>
        <v>10.42</v>
      </c>
      <c r="V313" s="46">
        <v>0</v>
      </c>
      <c r="W313" s="48">
        <f t="shared" si="592"/>
        <v>159</v>
      </c>
      <c r="X313" s="48">
        <f t="shared" si="593"/>
        <v>54</v>
      </c>
      <c r="Y313" s="46">
        <f t="shared" si="594"/>
        <v>596.36</v>
      </c>
      <c r="Z313" s="46">
        <f t="shared" si="595"/>
        <v>1868.65125</v>
      </c>
      <c r="AA313" s="46"/>
      <c r="AB313" s="12" t="s">
        <v>104</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45">
        <f t="shared" si="580"/>
        <v>311</v>
      </c>
      <c r="B314" s="46" t="s">
        <v>685</v>
      </c>
      <c r="C314" s="52" t="s">
        <v>831</v>
      </c>
      <c r="D314" s="76" t="s">
        <v>832</v>
      </c>
      <c r="E314" s="95">
        <v>3473.25</v>
      </c>
      <c r="F314" s="46">
        <v>0</v>
      </c>
      <c r="G314" s="96">
        <v>5664.75</v>
      </c>
      <c r="H314" s="95">
        <v>3473.25</v>
      </c>
      <c r="I314" s="48">
        <v>1790</v>
      </c>
      <c r="J314" s="48">
        <v>108</v>
      </c>
      <c r="K314" s="63">
        <f t="shared" si="581"/>
        <v>62.5185</v>
      </c>
      <c r="L314" s="64">
        <f t="shared" si="582"/>
        <v>0</v>
      </c>
      <c r="M314" s="48">
        <f t="shared" si="583"/>
        <v>453.18</v>
      </c>
      <c r="N314" s="46">
        <f t="shared" si="584"/>
        <v>24.31275</v>
      </c>
      <c r="O314" s="48">
        <f t="shared" si="585"/>
        <v>89.5</v>
      </c>
      <c r="P314" s="48">
        <f t="shared" si="586"/>
        <v>54</v>
      </c>
      <c r="Q314" s="48">
        <f t="shared" si="587"/>
        <v>683.51125</v>
      </c>
      <c r="R314" s="46">
        <f t="shared" si="588"/>
        <v>0</v>
      </c>
      <c r="S314" s="46">
        <f t="shared" si="589"/>
        <v>0</v>
      </c>
      <c r="T314" s="48">
        <f t="shared" si="590"/>
        <v>113.3</v>
      </c>
      <c r="U314" s="46">
        <f t="shared" si="591"/>
        <v>10.42</v>
      </c>
      <c r="V314" s="46">
        <v>0</v>
      </c>
      <c r="W314" s="48">
        <f t="shared" si="592"/>
        <v>89.5</v>
      </c>
      <c r="X314" s="48">
        <f t="shared" si="593"/>
        <v>54</v>
      </c>
      <c r="Y314" s="46">
        <f t="shared" si="594"/>
        <v>267.22</v>
      </c>
      <c r="Z314" s="46">
        <f t="shared" si="595"/>
        <v>950.73125</v>
      </c>
      <c r="AA314" s="46"/>
      <c r="AB314" s="12" t="s">
        <v>89</v>
      </c>
      <c r="AC314" s="11">
        <f t="shared" ref="AC314:AE314" si="705">K314+R314</f>
        <v>62.5185</v>
      </c>
      <c r="AD314" s="11">
        <f t="shared" si="705"/>
        <v>0</v>
      </c>
      <c r="AE314" s="11">
        <f t="shared" si="705"/>
        <v>566.48</v>
      </c>
      <c r="AF314" s="11">
        <f t="shared" si="597"/>
        <v>34.73275</v>
      </c>
      <c r="AG314" s="11">
        <f t="shared" ref="AG314:AI314" si="706">O314+W314</f>
        <v>179</v>
      </c>
      <c r="AH314" s="11">
        <f t="shared" si="706"/>
        <v>108</v>
      </c>
      <c r="AI314" s="11">
        <f t="shared" si="706"/>
        <v>950.73125</v>
      </c>
      <c r="AJ314" s="12" t="s">
        <v>33</v>
      </c>
    </row>
    <row r="315" s="9" customFormat="1" ht="16" customHeight="1" spans="1:36">
      <c r="A315" s="45">
        <f t="shared" si="580"/>
        <v>312</v>
      </c>
      <c r="B315" s="46" t="s">
        <v>558</v>
      </c>
      <c r="C315" s="52" t="s">
        <v>833</v>
      </c>
      <c r="D315" s="348" t="s">
        <v>834</v>
      </c>
      <c r="E315" s="95">
        <v>3473.25</v>
      </c>
      <c r="F315" s="95">
        <v>3245.5</v>
      </c>
      <c r="G315" s="96">
        <v>5664.75</v>
      </c>
      <c r="H315" s="95">
        <v>3473.25</v>
      </c>
      <c r="I315" s="48">
        <v>1790</v>
      </c>
      <c r="J315" s="48">
        <v>108</v>
      </c>
      <c r="K315" s="63">
        <f t="shared" si="581"/>
        <v>62.5185</v>
      </c>
      <c r="L315" s="64">
        <f t="shared" si="582"/>
        <v>519.28</v>
      </c>
      <c r="M315" s="48">
        <f t="shared" si="583"/>
        <v>453.18</v>
      </c>
      <c r="N315" s="46">
        <f t="shared" si="584"/>
        <v>24.31275</v>
      </c>
      <c r="O315" s="48">
        <f t="shared" si="585"/>
        <v>89.5</v>
      </c>
      <c r="P315" s="48">
        <f t="shared" si="586"/>
        <v>54</v>
      </c>
      <c r="Q315" s="48">
        <f t="shared" si="587"/>
        <v>1202.79125</v>
      </c>
      <c r="R315" s="46">
        <f t="shared" si="588"/>
        <v>0</v>
      </c>
      <c r="S315" s="46">
        <f t="shared" si="589"/>
        <v>259.64</v>
      </c>
      <c r="T315" s="48">
        <f t="shared" si="590"/>
        <v>113.3</v>
      </c>
      <c r="U315" s="46">
        <f t="shared" si="591"/>
        <v>10.42</v>
      </c>
      <c r="V315" s="46">
        <v>0</v>
      </c>
      <c r="W315" s="48">
        <f t="shared" si="592"/>
        <v>89.5</v>
      </c>
      <c r="X315" s="48">
        <f t="shared" si="593"/>
        <v>54</v>
      </c>
      <c r="Y315" s="46">
        <f t="shared" si="594"/>
        <v>526.86</v>
      </c>
      <c r="Z315" s="46">
        <f t="shared" si="595"/>
        <v>1729.65125</v>
      </c>
      <c r="AA315" s="46"/>
      <c r="AB315" s="12" t="s">
        <v>98</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45">
        <f t="shared" si="580"/>
        <v>313</v>
      </c>
      <c r="B316" s="46" t="s">
        <v>558</v>
      </c>
      <c r="C316" s="52" t="s">
        <v>835</v>
      </c>
      <c r="D316" s="76" t="s">
        <v>836</v>
      </c>
      <c r="E316" s="95">
        <v>3473.25</v>
      </c>
      <c r="F316" s="95">
        <v>3245.5</v>
      </c>
      <c r="G316" s="96">
        <v>5664.75</v>
      </c>
      <c r="H316" s="95">
        <v>3473.25</v>
      </c>
      <c r="I316" s="48">
        <v>1790</v>
      </c>
      <c r="J316" s="48">
        <v>108</v>
      </c>
      <c r="K316" s="63">
        <f t="shared" si="581"/>
        <v>62.5185</v>
      </c>
      <c r="L316" s="64">
        <f t="shared" si="582"/>
        <v>519.28</v>
      </c>
      <c r="M316" s="48">
        <f t="shared" si="583"/>
        <v>453.18</v>
      </c>
      <c r="N316" s="46">
        <f t="shared" si="584"/>
        <v>24.31275</v>
      </c>
      <c r="O316" s="48">
        <f t="shared" si="585"/>
        <v>89.5</v>
      </c>
      <c r="P316" s="48">
        <f t="shared" si="586"/>
        <v>54</v>
      </c>
      <c r="Q316" s="48">
        <f t="shared" si="587"/>
        <v>1202.79125</v>
      </c>
      <c r="R316" s="46">
        <f t="shared" si="588"/>
        <v>0</v>
      </c>
      <c r="S316" s="46">
        <f t="shared" si="589"/>
        <v>259.64</v>
      </c>
      <c r="T316" s="48">
        <f t="shared" si="590"/>
        <v>113.3</v>
      </c>
      <c r="U316" s="46">
        <f t="shared" si="591"/>
        <v>10.42</v>
      </c>
      <c r="V316" s="46">
        <v>0</v>
      </c>
      <c r="W316" s="48">
        <f t="shared" si="592"/>
        <v>89.5</v>
      </c>
      <c r="X316" s="48">
        <f t="shared" si="593"/>
        <v>54</v>
      </c>
      <c r="Y316" s="46">
        <f t="shared" si="594"/>
        <v>526.86</v>
      </c>
      <c r="Z316" s="46">
        <f t="shared" si="595"/>
        <v>1729.65125</v>
      </c>
      <c r="AA316" s="46"/>
      <c r="AB316" s="12" t="s">
        <v>98</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45">
        <f t="shared" si="580"/>
        <v>314</v>
      </c>
      <c r="B317" s="46" t="s">
        <v>558</v>
      </c>
      <c r="C317" s="52" t="s">
        <v>837</v>
      </c>
      <c r="D317" s="76" t="s">
        <v>838</v>
      </c>
      <c r="E317" s="95">
        <v>3473.25</v>
      </c>
      <c r="F317" s="46">
        <v>0</v>
      </c>
      <c r="G317" s="96">
        <v>5664.75</v>
      </c>
      <c r="H317" s="95">
        <v>3473.25</v>
      </c>
      <c r="I317" s="48">
        <v>1790</v>
      </c>
      <c r="J317" s="48">
        <v>108</v>
      </c>
      <c r="K317" s="63">
        <f t="shared" si="581"/>
        <v>62.5185</v>
      </c>
      <c r="L317" s="64">
        <f t="shared" si="582"/>
        <v>0</v>
      </c>
      <c r="M317" s="48">
        <f t="shared" si="583"/>
        <v>453.18</v>
      </c>
      <c r="N317" s="46">
        <f t="shared" si="584"/>
        <v>24.31275</v>
      </c>
      <c r="O317" s="48">
        <f t="shared" si="585"/>
        <v>89.5</v>
      </c>
      <c r="P317" s="48">
        <f t="shared" si="586"/>
        <v>54</v>
      </c>
      <c r="Q317" s="48">
        <f t="shared" si="587"/>
        <v>683.51125</v>
      </c>
      <c r="R317" s="46">
        <f t="shared" si="588"/>
        <v>0</v>
      </c>
      <c r="S317" s="46">
        <f t="shared" si="589"/>
        <v>0</v>
      </c>
      <c r="T317" s="48">
        <f t="shared" si="590"/>
        <v>113.3</v>
      </c>
      <c r="U317" s="46">
        <f t="shared" si="591"/>
        <v>10.42</v>
      </c>
      <c r="V317" s="46">
        <v>0</v>
      </c>
      <c r="W317" s="48">
        <f t="shared" si="592"/>
        <v>89.5</v>
      </c>
      <c r="X317" s="48">
        <f t="shared" si="593"/>
        <v>54</v>
      </c>
      <c r="Y317" s="46">
        <f t="shared" si="594"/>
        <v>267.22</v>
      </c>
      <c r="Z317" s="46">
        <f t="shared" si="595"/>
        <v>950.73125</v>
      </c>
      <c r="AA317" s="46"/>
      <c r="AB317" s="12" t="s">
        <v>98</v>
      </c>
      <c r="AC317" s="11">
        <f t="shared" ref="AC317:AE317" si="711">K317+R317</f>
        <v>62.5185</v>
      </c>
      <c r="AD317" s="11">
        <f t="shared" si="711"/>
        <v>0</v>
      </c>
      <c r="AE317" s="11">
        <f t="shared" si="711"/>
        <v>566.48</v>
      </c>
      <c r="AF317" s="11">
        <f t="shared" si="597"/>
        <v>34.73275</v>
      </c>
      <c r="AG317" s="11">
        <f t="shared" ref="AG317:AI317" si="712">O317+W317</f>
        <v>179</v>
      </c>
      <c r="AH317" s="11">
        <f t="shared" si="712"/>
        <v>108</v>
      </c>
      <c r="AI317" s="11">
        <f t="shared" si="712"/>
        <v>950.73125</v>
      </c>
      <c r="AJ317" s="12" t="s">
        <v>33</v>
      </c>
    </row>
    <row r="318" s="9" customFormat="1" ht="16" customHeight="1" spans="1:36">
      <c r="A318" s="45">
        <f t="shared" si="580"/>
        <v>315</v>
      </c>
      <c r="B318" s="46" t="s">
        <v>558</v>
      </c>
      <c r="C318" s="52" t="s">
        <v>841</v>
      </c>
      <c r="D318" s="76" t="s">
        <v>842</v>
      </c>
      <c r="E318" s="95">
        <v>3473.25</v>
      </c>
      <c r="F318" s="46">
        <v>0</v>
      </c>
      <c r="G318" s="96">
        <v>5664.75</v>
      </c>
      <c r="H318" s="95">
        <v>3473.25</v>
      </c>
      <c r="I318" s="48">
        <v>1790</v>
      </c>
      <c r="J318" s="48">
        <v>108</v>
      </c>
      <c r="K318" s="63">
        <f t="shared" si="581"/>
        <v>62.5185</v>
      </c>
      <c r="L318" s="64">
        <f t="shared" si="582"/>
        <v>0</v>
      </c>
      <c r="M318" s="48">
        <f t="shared" si="583"/>
        <v>453.18</v>
      </c>
      <c r="N318" s="46">
        <f t="shared" si="584"/>
        <v>24.31275</v>
      </c>
      <c r="O318" s="48">
        <f t="shared" si="585"/>
        <v>89.5</v>
      </c>
      <c r="P318" s="48">
        <f t="shared" si="586"/>
        <v>54</v>
      </c>
      <c r="Q318" s="48">
        <f t="shared" si="587"/>
        <v>683.51125</v>
      </c>
      <c r="R318" s="46">
        <f t="shared" si="588"/>
        <v>0</v>
      </c>
      <c r="S318" s="46">
        <f t="shared" si="589"/>
        <v>0</v>
      </c>
      <c r="T318" s="48">
        <f t="shared" si="590"/>
        <v>113.3</v>
      </c>
      <c r="U318" s="46">
        <f t="shared" si="591"/>
        <v>10.42</v>
      </c>
      <c r="V318" s="46">
        <v>0</v>
      </c>
      <c r="W318" s="48">
        <f t="shared" si="592"/>
        <v>89.5</v>
      </c>
      <c r="X318" s="48">
        <f t="shared" si="593"/>
        <v>54</v>
      </c>
      <c r="Y318" s="46">
        <f t="shared" si="594"/>
        <v>267.22</v>
      </c>
      <c r="Z318" s="46">
        <f t="shared" si="595"/>
        <v>950.73125</v>
      </c>
      <c r="AA318" s="46"/>
      <c r="AB318" s="12" t="s">
        <v>98</v>
      </c>
      <c r="AC318" s="11">
        <f t="shared" ref="AC318:AE318" si="713">K318+R318</f>
        <v>62.5185</v>
      </c>
      <c r="AD318" s="11">
        <f t="shared" si="713"/>
        <v>0</v>
      </c>
      <c r="AE318" s="11">
        <f t="shared" si="713"/>
        <v>566.48</v>
      </c>
      <c r="AF318" s="11">
        <f t="shared" si="597"/>
        <v>34.73275</v>
      </c>
      <c r="AG318" s="11">
        <f t="shared" ref="AG318:AI318" si="714">O318+W318</f>
        <v>179</v>
      </c>
      <c r="AH318" s="11">
        <f t="shared" si="714"/>
        <v>108</v>
      </c>
      <c r="AI318" s="11">
        <f t="shared" si="714"/>
        <v>950.73125</v>
      </c>
      <c r="AJ318" s="12" t="s">
        <v>33</v>
      </c>
    </row>
    <row r="319" s="9" customFormat="1" ht="16" customHeight="1" spans="1:36">
      <c r="A319" s="45">
        <f t="shared" si="580"/>
        <v>316</v>
      </c>
      <c r="B319" s="46" t="s">
        <v>558</v>
      </c>
      <c r="C319" s="52" t="s">
        <v>843</v>
      </c>
      <c r="D319" s="348" t="s">
        <v>844</v>
      </c>
      <c r="E319" s="95">
        <v>3473.25</v>
      </c>
      <c r="F319" s="95">
        <v>3245.5</v>
      </c>
      <c r="G319" s="96">
        <v>5664.75</v>
      </c>
      <c r="H319" s="95">
        <v>3473.25</v>
      </c>
      <c r="I319" s="48">
        <v>1790</v>
      </c>
      <c r="J319" s="48">
        <v>108</v>
      </c>
      <c r="K319" s="63">
        <f t="shared" si="581"/>
        <v>62.5185</v>
      </c>
      <c r="L319" s="64">
        <f t="shared" si="582"/>
        <v>519.28</v>
      </c>
      <c r="M319" s="48">
        <f t="shared" si="583"/>
        <v>453.18</v>
      </c>
      <c r="N319" s="46">
        <f t="shared" si="584"/>
        <v>24.31275</v>
      </c>
      <c r="O319" s="48">
        <f t="shared" si="585"/>
        <v>89.5</v>
      </c>
      <c r="P319" s="48">
        <f t="shared" si="586"/>
        <v>54</v>
      </c>
      <c r="Q319" s="48">
        <f t="shared" si="587"/>
        <v>1202.79125</v>
      </c>
      <c r="R319" s="46">
        <f t="shared" si="588"/>
        <v>0</v>
      </c>
      <c r="S319" s="46">
        <f t="shared" si="589"/>
        <v>259.64</v>
      </c>
      <c r="T319" s="48">
        <f t="shared" si="590"/>
        <v>113.3</v>
      </c>
      <c r="U319" s="46">
        <f t="shared" si="591"/>
        <v>10.42</v>
      </c>
      <c r="V319" s="46">
        <v>0</v>
      </c>
      <c r="W319" s="48">
        <f t="shared" si="592"/>
        <v>89.5</v>
      </c>
      <c r="X319" s="48">
        <f t="shared" si="593"/>
        <v>54</v>
      </c>
      <c r="Y319" s="46">
        <f t="shared" si="594"/>
        <v>526.86</v>
      </c>
      <c r="Z319" s="46">
        <f t="shared" si="595"/>
        <v>1729.65125</v>
      </c>
      <c r="AA319" s="46"/>
      <c r="AB319" s="12" t="s">
        <v>98</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45">
        <f t="shared" si="580"/>
        <v>317</v>
      </c>
      <c r="B320" s="46" t="s">
        <v>558</v>
      </c>
      <c r="C320" s="52" t="s">
        <v>845</v>
      </c>
      <c r="D320" s="76" t="s">
        <v>846</v>
      </c>
      <c r="E320" s="95">
        <v>3473.25</v>
      </c>
      <c r="F320" s="95">
        <v>3245.5</v>
      </c>
      <c r="G320" s="96">
        <v>5664.75</v>
      </c>
      <c r="H320" s="95">
        <v>3473.25</v>
      </c>
      <c r="I320" s="48">
        <v>1790</v>
      </c>
      <c r="J320" s="48">
        <v>108</v>
      </c>
      <c r="K320" s="63">
        <f t="shared" si="581"/>
        <v>62.5185</v>
      </c>
      <c r="L320" s="64">
        <f t="shared" si="582"/>
        <v>519.28</v>
      </c>
      <c r="M320" s="48">
        <f t="shared" si="583"/>
        <v>453.18</v>
      </c>
      <c r="N320" s="46">
        <f t="shared" si="584"/>
        <v>24.31275</v>
      </c>
      <c r="O320" s="48">
        <f t="shared" si="585"/>
        <v>89.5</v>
      </c>
      <c r="P320" s="48">
        <f t="shared" si="586"/>
        <v>54</v>
      </c>
      <c r="Q320" s="48">
        <f t="shared" si="587"/>
        <v>1202.79125</v>
      </c>
      <c r="R320" s="46">
        <f t="shared" si="588"/>
        <v>0</v>
      </c>
      <c r="S320" s="46">
        <f t="shared" si="589"/>
        <v>259.64</v>
      </c>
      <c r="T320" s="48">
        <f t="shared" si="590"/>
        <v>113.3</v>
      </c>
      <c r="U320" s="46">
        <f t="shared" si="591"/>
        <v>10.42</v>
      </c>
      <c r="V320" s="46">
        <v>0</v>
      </c>
      <c r="W320" s="48">
        <f t="shared" si="592"/>
        <v>89.5</v>
      </c>
      <c r="X320" s="48">
        <f t="shared" si="593"/>
        <v>54</v>
      </c>
      <c r="Y320" s="46">
        <f t="shared" si="594"/>
        <v>526.86</v>
      </c>
      <c r="Z320" s="46">
        <f t="shared" si="595"/>
        <v>1729.65125</v>
      </c>
      <c r="AA320" s="46"/>
      <c r="AB320" s="12" t="s">
        <v>98</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45">
        <f t="shared" si="580"/>
        <v>318</v>
      </c>
      <c r="B321" s="46" t="s">
        <v>193</v>
      </c>
      <c r="C321" s="52" t="s">
        <v>847</v>
      </c>
      <c r="D321" s="348" t="s">
        <v>848</v>
      </c>
      <c r="E321" s="95">
        <v>3473.25</v>
      </c>
      <c r="F321" s="95">
        <v>3245.5</v>
      </c>
      <c r="G321" s="96">
        <v>5664.75</v>
      </c>
      <c r="H321" s="95">
        <v>3473.25</v>
      </c>
      <c r="I321" s="48">
        <v>3180</v>
      </c>
      <c r="J321" s="48">
        <v>108</v>
      </c>
      <c r="K321" s="63">
        <f t="shared" si="581"/>
        <v>62.5185</v>
      </c>
      <c r="L321" s="64">
        <f t="shared" si="582"/>
        <v>519.28</v>
      </c>
      <c r="M321" s="48">
        <f t="shared" si="583"/>
        <v>453.18</v>
      </c>
      <c r="N321" s="46">
        <f t="shared" si="584"/>
        <v>24.31275</v>
      </c>
      <c r="O321" s="48">
        <f t="shared" si="585"/>
        <v>159</v>
      </c>
      <c r="P321" s="48">
        <f t="shared" si="586"/>
        <v>54</v>
      </c>
      <c r="Q321" s="48">
        <f t="shared" si="587"/>
        <v>1272.29125</v>
      </c>
      <c r="R321" s="46">
        <f t="shared" si="588"/>
        <v>0</v>
      </c>
      <c r="S321" s="46">
        <f t="shared" si="589"/>
        <v>259.64</v>
      </c>
      <c r="T321" s="48">
        <f t="shared" si="590"/>
        <v>113.3</v>
      </c>
      <c r="U321" s="46">
        <f t="shared" si="591"/>
        <v>10.42</v>
      </c>
      <c r="V321" s="46">
        <v>0</v>
      </c>
      <c r="W321" s="48">
        <f t="shared" si="592"/>
        <v>159</v>
      </c>
      <c r="X321" s="48">
        <f t="shared" si="593"/>
        <v>54</v>
      </c>
      <c r="Y321" s="46">
        <f t="shared" si="594"/>
        <v>596.36</v>
      </c>
      <c r="Z321" s="46">
        <f t="shared" si="595"/>
        <v>1868.65125</v>
      </c>
      <c r="AA321" s="46"/>
      <c r="AB321" s="12" t="s">
        <v>104</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45">
        <f t="shared" si="580"/>
        <v>319</v>
      </c>
      <c r="B322" s="46" t="s">
        <v>227</v>
      </c>
      <c r="C322" s="52" t="s">
        <v>849</v>
      </c>
      <c r="D322" s="348" t="s">
        <v>850</v>
      </c>
      <c r="E322" s="95">
        <v>3473.25</v>
      </c>
      <c r="F322" s="46">
        <v>0</v>
      </c>
      <c r="G322" s="96">
        <v>5664.75</v>
      </c>
      <c r="H322" s="95">
        <v>3473.25</v>
      </c>
      <c r="I322" s="48">
        <v>0</v>
      </c>
      <c r="J322" s="48">
        <v>108</v>
      </c>
      <c r="K322" s="63">
        <f t="shared" si="581"/>
        <v>62.5185</v>
      </c>
      <c r="L322" s="64">
        <f t="shared" si="582"/>
        <v>0</v>
      </c>
      <c r="M322" s="48">
        <f t="shared" si="583"/>
        <v>453.18</v>
      </c>
      <c r="N322" s="46">
        <f t="shared" si="584"/>
        <v>24.31275</v>
      </c>
      <c r="O322" s="48">
        <f t="shared" si="585"/>
        <v>0</v>
      </c>
      <c r="P322" s="48">
        <f t="shared" si="586"/>
        <v>54</v>
      </c>
      <c r="Q322" s="48">
        <f t="shared" si="587"/>
        <v>594.01125</v>
      </c>
      <c r="R322" s="46">
        <f t="shared" si="588"/>
        <v>0</v>
      </c>
      <c r="S322" s="46">
        <f t="shared" si="589"/>
        <v>0</v>
      </c>
      <c r="T322" s="48">
        <f t="shared" si="590"/>
        <v>113.3</v>
      </c>
      <c r="U322" s="46">
        <f t="shared" si="591"/>
        <v>10.42</v>
      </c>
      <c r="V322" s="46">
        <v>0</v>
      </c>
      <c r="W322" s="48">
        <f t="shared" si="592"/>
        <v>0</v>
      </c>
      <c r="X322" s="48">
        <f t="shared" si="593"/>
        <v>54</v>
      </c>
      <c r="Y322" s="46">
        <f t="shared" si="594"/>
        <v>177.72</v>
      </c>
      <c r="Z322" s="46">
        <f t="shared" si="595"/>
        <v>771.73125</v>
      </c>
      <c r="AA322" s="46"/>
      <c r="AB322" s="12" t="s">
        <v>101</v>
      </c>
      <c r="AC322" s="11">
        <f t="shared" ref="AC322:AE322" si="721">K322+R322</f>
        <v>62.5185</v>
      </c>
      <c r="AD322" s="11">
        <f t="shared" si="721"/>
        <v>0</v>
      </c>
      <c r="AE322" s="11">
        <f t="shared" si="721"/>
        <v>566.48</v>
      </c>
      <c r="AF322" s="11">
        <f t="shared" si="597"/>
        <v>34.73275</v>
      </c>
      <c r="AG322" s="11">
        <f t="shared" ref="AG322:AI322" si="722">O322+W322</f>
        <v>0</v>
      </c>
      <c r="AH322" s="11">
        <f t="shared" si="722"/>
        <v>108</v>
      </c>
      <c r="AI322" s="11">
        <f t="shared" si="722"/>
        <v>771.73125</v>
      </c>
      <c r="AJ322" s="12" t="s">
        <v>34</v>
      </c>
    </row>
    <row r="323" s="9" customFormat="1" ht="16" customHeight="1" spans="1:36">
      <c r="A323" s="45">
        <f t="shared" si="580"/>
        <v>320</v>
      </c>
      <c r="B323" s="46" t="s">
        <v>363</v>
      </c>
      <c r="C323" s="52" t="s">
        <v>851</v>
      </c>
      <c r="D323" s="76" t="s">
        <v>852</v>
      </c>
      <c r="E323" s="95">
        <v>3473.25</v>
      </c>
      <c r="F323" s="95">
        <v>3245.5</v>
      </c>
      <c r="G323" s="96">
        <v>5664.75</v>
      </c>
      <c r="H323" s="95">
        <v>3473.25</v>
      </c>
      <c r="I323" s="48">
        <v>3180</v>
      </c>
      <c r="J323" s="48">
        <v>108</v>
      </c>
      <c r="K323" s="63">
        <f t="shared" si="581"/>
        <v>62.5185</v>
      </c>
      <c r="L323" s="64">
        <f t="shared" si="582"/>
        <v>519.28</v>
      </c>
      <c r="M323" s="48">
        <f t="shared" si="583"/>
        <v>453.18</v>
      </c>
      <c r="N323" s="46">
        <f t="shared" si="584"/>
        <v>24.31275</v>
      </c>
      <c r="O323" s="48">
        <f t="shared" si="585"/>
        <v>159</v>
      </c>
      <c r="P323" s="48">
        <f t="shared" si="586"/>
        <v>54</v>
      </c>
      <c r="Q323" s="48">
        <f t="shared" si="587"/>
        <v>1272.29125</v>
      </c>
      <c r="R323" s="46">
        <f t="shared" si="588"/>
        <v>0</v>
      </c>
      <c r="S323" s="46">
        <f t="shared" si="589"/>
        <v>259.64</v>
      </c>
      <c r="T323" s="48">
        <f t="shared" si="590"/>
        <v>113.3</v>
      </c>
      <c r="U323" s="46">
        <f t="shared" si="591"/>
        <v>10.42</v>
      </c>
      <c r="V323" s="46">
        <v>0</v>
      </c>
      <c r="W323" s="48">
        <f t="shared" si="592"/>
        <v>159</v>
      </c>
      <c r="X323" s="48">
        <f t="shared" si="593"/>
        <v>54</v>
      </c>
      <c r="Y323" s="46">
        <f t="shared" si="594"/>
        <v>596.36</v>
      </c>
      <c r="Z323" s="46">
        <f t="shared" si="595"/>
        <v>1868.65125</v>
      </c>
      <c r="AA323" s="46"/>
      <c r="AB323" s="12" t="s">
        <v>71</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45">
        <f t="shared" ref="A324:A387" si="725">ROW()-3</f>
        <v>321</v>
      </c>
      <c r="B324" s="46" t="s">
        <v>230</v>
      </c>
      <c r="C324" s="265" t="s">
        <v>853</v>
      </c>
      <c r="D324" s="76" t="s">
        <v>854</v>
      </c>
      <c r="E324" s="95">
        <v>3473.25</v>
      </c>
      <c r="F324" s="95">
        <v>3245.5</v>
      </c>
      <c r="G324" s="96">
        <v>5664.75</v>
      </c>
      <c r="H324" s="95">
        <v>3473.25</v>
      </c>
      <c r="I324" s="48">
        <v>3180</v>
      </c>
      <c r="J324" s="48">
        <v>108</v>
      </c>
      <c r="K324" s="63">
        <f t="shared" ref="K324:K387" si="726">E324*0.018</f>
        <v>62.5185</v>
      </c>
      <c r="L324" s="64">
        <f t="shared" ref="L324:L387" si="727">F324*0.16</f>
        <v>519.28</v>
      </c>
      <c r="M324" s="48">
        <f t="shared" ref="M324:M387" si="728">ROUND(G324*0.08,2)</f>
        <v>453.18</v>
      </c>
      <c r="N324" s="46">
        <f t="shared" ref="N324:N387" si="729">H324*0.007</f>
        <v>24.31275</v>
      </c>
      <c r="O324" s="48">
        <f t="shared" ref="O324:O387" si="730">I324*5%</f>
        <v>159</v>
      </c>
      <c r="P324" s="48">
        <f t="shared" ref="P324:P387" si="731">J324*50%</f>
        <v>54</v>
      </c>
      <c r="Q324" s="48">
        <f t="shared" ref="Q324:Q387" si="732">SUM(K324:P324)</f>
        <v>1272.29125</v>
      </c>
      <c r="R324" s="46">
        <f t="shared" ref="R324:R387" si="733">E324*0</f>
        <v>0</v>
      </c>
      <c r="S324" s="46">
        <f t="shared" ref="S324:S387" si="734">ROUND(F324*0.08,2)</f>
        <v>259.64</v>
      </c>
      <c r="T324" s="48">
        <f t="shared" ref="T324:T387" si="735">ROUND(G324*0.02,2)</f>
        <v>113.3</v>
      </c>
      <c r="U324" s="46">
        <f t="shared" ref="U324:U387" si="736">ROUND(H324*0.003,2)</f>
        <v>10.42</v>
      </c>
      <c r="V324" s="46">
        <v>0</v>
      </c>
      <c r="W324" s="48">
        <f t="shared" ref="W324:W387" si="737">I324*5%</f>
        <v>159</v>
      </c>
      <c r="X324" s="48">
        <f t="shared" ref="X324:X387" si="738">J324*50%</f>
        <v>54</v>
      </c>
      <c r="Y324" s="46">
        <f t="shared" ref="Y324:Y387" si="739">SUM(R324:X324)</f>
        <v>596.36</v>
      </c>
      <c r="Z324" s="46">
        <f t="shared" ref="Z324:Z387" si="740">Q324+Y324</f>
        <v>1868.65125</v>
      </c>
      <c r="AA324" s="46"/>
      <c r="AB324" s="12" t="s">
        <v>68</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45">
        <f t="shared" si="725"/>
        <v>322</v>
      </c>
      <c r="B325" s="46" t="s">
        <v>230</v>
      </c>
      <c r="C325" s="52" t="s">
        <v>855</v>
      </c>
      <c r="D325" s="348" t="s">
        <v>856</v>
      </c>
      <c r="E325" s="95">
        <v>3473.25</v>
      </c>
      <c r="F325" s="95">
        <v>3245.5</v>
      </c>
      <c r="G325" s="96">
        <v>5664.75</v>
      </c>
      <c r="H325" s="95">
        <v>3473.25</v>
      </c>
      <c r="I325" s="48">
        <v>3180</v>
      </c>
      <c r="J325" s="48">
        <v>108</v>
      </c>
      <c r="K325" s="63">
        <f t="shared" si="726"/>
        <v>62.5185</v>
      </c>
      <c r="L325" s="64">
        <f t="shared" si="727"/>
        <v>519.28</v>
      </c>
      <c r="M325" s="48">
        <f t="shared" si="728"/>
        <v>453.18</v>
      </c>
      <c r="N325" s="46">
        <f t="shared" si="729"/>
        <v>24.31275</v>
      </c>
      <c r="O325" s="48">
        <f t="shared" si="730"/>
        <v>159</v>
      </c>
      <c r="P325" s="48">
        <f t="shared" si="731"/>
        <v>54</v>
      </c>
      <c r="Q325" s="48">
        <f t="shared" si="732"/>
        <v>1272.29125</v>
      </c>
      <c r="R325" s="46">
        <f t="shared" si="733"/>
        <v>0</v>
      </c>
      <c r="S325" s="46">
        <f t="shared" si="734"/>
        <v>259.64</v>
      </c>
      <c r="T325" s="48">
        <f t="shared" si="735"/>
        <v>113.3</v>
      </c>
      <c r="U325" s="46">
        <f t="shared" si="736"/>
        <v>10.42</v>
      </c>
      <c r="V325" s="46">
        <v>0</v>
      </c>
      <c r="W325" s="48">
        <f t="shared" si="737"/>
        <v>159</v>
      </c>
      <c r="X325" s="48">
        <f t="shared" si="738"/>
        <v>54</v>
      </c>
      <c r="Y325" s="46">
        <f t="shared" si="739"/>
        <v>596.36</v>
      </c>
      <c r="Z325" s="46">
        <f t="shared" si="740"/>
        <v>1868.65125</v>
      </c>
      <c r="AA325" s="46"/>
      <c r="AB325" s="12" t="s">
        <v>57</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45">
        <f t="shared" si="725"/>
        <v>323</v>
      </c>
      <c r="B326" s="46" t="s">
        <v>230</v>
      </c>
      <c r="C326" s="265" t="s">
        <v>857</v>
      </c>
      <c r="D326" s="348" t="s">
        <v>858</v>
      </c>
      <c r="E326" s="95">
        <v>3473.25</v>
      </c>
      <c r="F326" s="95">
        <v>3245.5</v>
      </c>
      <c r="G326" s="96">
        <v>5664.75</v>
      </c>
      <c r="H326" s="95">
        <v>3473.25</v>
      </c>
      <c r="I326" s="48">
        <v>3180</v>
      </c>
      <c r="J326" s="48">
        <v>108</v>
      </c>
      <c r="K326" s="63">
        <f t="shared" si="726"/>
        <v>62.5185</v>
      </c>
      <c r="L326" s="64">
        <f t="shared" si="727"/>
        <v>519.28</v>
      </c>
      <c r="M326" s="48">
        <f t="shared" si="728"/>
        <v>453.18</v>
      </c>
      <c r="N326" s="46">
        <f t="shared" si="729"/>
        <v>24.31275</v>
      </c>
      <c r="O326" s="48">
        <f t="shared" si="730"/>
        <v>159</v>
      </c>
      <c r="P326" s="48">
        <f t="shared" si="731"/>
        <v>54</v>
      </c>
      <c r="Q326" s="48">
        <f t="shared" si="732"/>
        <v>1272.29125</v>
      </c>
      <c r="R326" s="46">
        <f t="shared" si="733"/>
        <v>0</v>
      </c>
      <c r="S326" s="46">
        <f t="shared" si="734"/>
        <v>259.64</v>
      </c>
      <c r="T326" s="48">
        <f t="shared" si="735"/>
        <v>113.3</v>
      </c>
      <c r="U326" s="46">
        <f t="shared" si="736"/>
        <v>10.42</v>
      </c>
      <c r="V326" s="46">
        <v>0</v>
      </c>
      <c r="W326" s="48">
        <f t="shared" si="737"/>
        <v>159</v>
      </c>
      <c r="X326" s="48">
        <f t="shared" si="738"/>
        <v>54</v>
      </c>
      <c r="Y326" s="46">
        <f t="shared" si="739"/>
        <v>596.36</v>
      </c>
      <c r="Z326" s="46">
        <f t="shared" si="740"/>
        <v>1868.65125</v>
      </c>
      <c r="AA326" s="46"/>
      <c r="AB326" s="12" t="s">
        <v>57</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45">
        <f t="shared" si="725"/>
        <v>324</v>
      </c>
      <c r="B327" s="46" t="s">
        <v>670</v>
      </c>
      <c r="C327" s="52" t="s">
        <v>859</v>
      </c>
      <c r="D327" s="76" t="s">
        <v>860</v>
      </c>
      <c r="E327" s="95">
        <v>3473.25</v>
      </c>
      <c r="F327" s="95">
        <v>3245.5</v>
      </c>
      <c r="G327" s="96">
        <v>5664.75</v>
      </c>
      <c r="H327" s="95">
        <v>3473.25</v>
      </c>
      <c r="I327" s="48">
        <v>1790</v>
      </c>
      <c r="J327" s="48">
        <v>108</v>
      </c>
      <c r="K327" s="63">
        <f t="shared" si="726"/>
        <v>62.5185</v>
      </c>
      <c r="L327" s="64">
        <f t="shared" si="727"/>
        <v>519.28</v>
      </c>
      <c r="M327" s="48">
        <f t="shared" si="728"/>
        <v>453.18</v>
      </c>
      <c r="N327" s="46">
        <f t="shared" si="729"/>
        <v>24.31275</v>
      </c>
      <c r="O327" s="48">
        <f t="shared" si="730"/>
        <v>89.5</v>
      </c>
      <c r="P327" s="48">
        <f t="shared" si="731"/>
        <v>54</v>
      </c>
      <c r="Q327" s="48">
        <f t="shared" si="732"/>
        <v>1202.79125</v>
      </c>
      <c r="R327" s="46">
        <f t="shared" si="733"/>
        <v>0</v>
      </c>
      <c r="S327" s="46">
        <f t="shared" si="734"/>
        <v>259.64</v>
      </c>
      <c r="T327" s="48">
        <f t="shared" si="735"/>
        <v>113.3</v>
      </c>
      <c r="U327" s="46">
        <f t="shared" si="736"/>
        <v>10.42</v>
      </c>
      <c r="V327" s="46">
        <v>0</v>
      </c>
      <c r="W327" s="48">
        <f t="shared" si="737"/>
        <v>89.5</v>
      </c>
      <c r="X327" s="48">
        <f t="shared" si="738"/>
        <v>54</v>
      </c>
      <c r="Y327" s="46">
        <f t="shared" si="739"/>
        <v>526.86</v>
      </c>
      <c r="Z327" s="46">
        <f t="shared" si="740"/>
        <v>1729.65125</v>
      </c>
      <c r="AA327" s="46"/>
      <c r="AB327" s="12" t="s">
        <v>92</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45">
        <f t="shared" si="725"/>
        <v>325</v>
      </c>
      <c r="B328" s="46" t="s">
        <v>176</v>
      </c>
      <c r="C328" s="52" t="s">
        <v>861</v>
      </c>
      <c r="D328" s="348" t="s">
        <v>862</v>
      </c>
      <c r="E328" s="95">
        <v>3473.25</v>
      </c>
      <c r="F328" s="95">
        <v>3245.5</v>
      </c>
      <c r="G328" s="96">
        <v>5664.75</v>
      </c>
      <c r="H328" s="95">
        <v>3473.25</v>
      </c>
      <c r="I328" s="48">
        <v>3180</v>
      </c>
      <c r="J328" s="48">
        <v>108</v>
      </c>
      <c r="K328" s="63">
        <f t="shared" si="726"/>
        <v>62.5185</v>
      </c>
      <c r="L328" s="64">
        <f t="shared" si="727"/>
        <v>519.28</v>
      </c>
      <c r="M328" s="48">
        <f t="shared" si="728"/>
        <v>453.18</v>
      </c>
      <c r="N328" s="46">
        <f t="shared" si="729"/>
        <v>24.31275</v>
      </c>
      <c r="O328" s="48">
        <f t="shared" si="730"/>
        <v>159</v>
      </c>
      <c r="P328" s="48">
        <f t="shared" si="731"/>
        <v>54</v>
      </c>
      <c r="Q328" s="48">
        <f t="shared" si="732"/>
        <v>1272.29125</v>
      </c>
      <c r="R328" s="46">
        <f t="shared" si="733"/>
        <v>0</v>
      </c>
      <c r="S328" s="46">
        <f t="shared" si="734"/>
        <v>259.64</v>
      </c>
      <c r="T328" s="48">
        <f t="shared" si="735"/>
        <v>113.3</v>
      </c>
      <c r="U328" s="46">
        <f t="shared" si="736"/>
        <v>10.42</v>
      </c>
      <c r="V328" s="46">
        <v>0</v>
      </c>
      <c r="W328" s="48">
        <f t="shared" si="737"/>
        <v>159</v>
      </c>
      <c r="X328" s="48">
        <f t="shared" si="738"/>
        <v>54</v>
      </c>
      <c r="Y328" s="46">
        <f t="shared" si="739"/>
        <v>596.36</v>
      </c>
      <c r="Z328" s="46">
        <f t="shared" si="740"/>
        <v>1868.65125</v>
      </c>
      <c r="AA328" s="46"/>
      <c r="AB328" s="12" t="s">
        <v>104</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45">
        <f t="shared" si="725"/>
        <v>326</v>
      </c>
      <c r="B329" s="46" t="s">
        <v>685</v>
      </c>
      <c r="C329" s="52" t="s">
        <v>863</v>
      </c>
      <c r="D329" s="76" t="s">
        <v>864</v>
      </c>
      <c r="E329" s="95">
        <v>3473.25</v>
      </c>
      <c r="F329" s="46">
        <v>0</v>
      </c>
      <c r="G329" s="96">
        <v>5664.75</v>
      </c>
      <c r="H329" s="95">
        <v>3473.25</v>
      </c>
      <c r="I329" s="48">
        <v>1790</v>
      </c>
      <c r="J329" s="48">
        <v>108</v>
      </c>
      <c r="K329" s="63">
        <f t="shared" si="726"/>
        <v>62.5185</v>
      </c>
      <c r="L329" s="64">
        <f t="shared" si="727"/>
        <v>0</v>
      </c>
      <c r="M329" s="48">
        <f t="shared" si="728"/>
        <v>453.18</v>
      </c>
      <c r="N329" s="46">
        <f t="shared" si="729"/>
        <v>24.31275</v>
      </c>
      <c r="O329" s="48">
        <f t="shared" si="730"/>
        <v>89.5</v>
      </c>
      <c r="P329" s="48">
        <f t="shared" si="731"/>
        <v>54</v>
      </c>
      <c r="Q329" s="48">
        <f t="shared" si="732"/>
        <v>683.51125</v>
      </c>
      <c r="R329" s="46">
        <f t="shared" si="733"/>
        <v>0</v>
      </c>
      <c r="S329" s="46">
        <f t="shared" si="734"/>
        <v>0</v>
      </c>
      <c r="T329" s="48">
        <f t="shared" si="735"/>
        <v>113.3</v>
      </c>
      <c r="U329" s="46">
        <f t="shared" si="736"/>
        <v>10.42</v>
      </c>
      <c r="V329" s="46">
        <v>0</v>
      </c>
      <c r="W329" s="48">
        <f t="shared" si="737"/>
        <v>89.5</v>
      </c>
      <c r="X329" s="48">
        <f t="shared" si="738"/>
        <v>54</v>
      </c>
      <c r="Y329" s="46">
        <f t="shared" si="739"/>
        <v>267.22</v>
      </c>
      <c r="Z329" s="46">
        <f t="shared" si="740"/>
        <v>950.73125</v>
      </c>
      <c r="AA329" s="46"/>
      <c r="AB329" s="12" t="s">
        <v>89</v>
      </c>
      <c r="AC329" s="11">
        <f t="shared" ref="AC329:AE329" si="752">K329+R329</f>
        <v>62.5185</v>
      </c>
      <c r="AD329" s="11">
        <f t="shared" si="752"/>
        <v>0</v>
      </c>
      <c r="AE329" s="11">
        <f t="shared" si="752"/>
        <v>566.48</v>
      </c>
      <c r="AF329" s="11">
        <f t="shared" si="742"/>
        <v>34.73275</v>
      </c>
      <c r="AG329" s="11">
        <f t="shared" ref="AG329:AI329" si="753">O329+W329</f>
        <v>179</v>
      </c>
      <c r="AH329" s="11">
        <f t="shared" si="753"/>
        <v>108</v>
      </c>
      <c r="AI329" s="11">
        <f t="shared" si="753"/>
        <v>950.73125</v>
      </c>
      <c r="AJ329" s="12" t="s">
        <v>33</v>
      </c>
    </row>
    <row r="330" s="9" customFormat="1" ht="16" customHeight="1" spans="1:36">
      <c r="A330" s="45">
        <f t="shared" si="725"/>
        <v>327</v>
      </c>
      <c r="B330" s="46" t="s">
        <v>685</v>
      </c>
      <c r="C330" s="52" t="s">
        <v>865</v>
      </c>
      <c r="D330" s="76" t="s">
        <v>866</v>
      </c>
      <c r="E330" s="95">
        <v>3473.25</v>
      </c>
      <c r="F330" s="95">
        <v>3245.5</v>
      </c>
      <c r="G330" s="96">
        <v>5664.75</v>
      </c>
      <c r="H330" s="95">
        <v>3473.25</v>
      </c>
      <c r="I330" s="48">
        <v>1790</v>
      </c>
      <c r="J330" s="48">
        <v>108</v>
      </c>
      <c r="K330" s="63">
        <f t="shared" si="726"/>
        <v>62.5185</v>
      </c>
      <c r="L330" s="64">
        <f t="shared" si="727"/>
        <v>519.28</v>
      </c>
      <c r="M330" s="48">
        <f t="shared" si="728"/>
        <v>453.18</v>
      </c>
      <c r="N330" s="46">
        <f t="shared" si="729"/>
        <v>24.31275</v>
      </c>
      <c r="O330" s="48">
        <f t="shared" si="730"/>
        <v>89.5</v>
      </c>
      <c r="P330" s="48">
        <f t="shared" si="731"/>
        <v>54</v>
      </c>
      <c r="Q330" s="48">
        <f t="shared" si="732"/>
        <v>1202.79125</v>
      </c>
      <c r="R330" s="46">
        <f t="shared" si="733"/>
        <v>0</v>
      </c>
      <c r="S330" s="46">
        <f t="shared" si="734"/>
        <v>259.64</v>
      </c>
      <c r="T330" s="48">
        <f t="shared" si="735"/>
        <v>113.3</v>
      </c>
      <c r="U330" s="46">
        <f t="shared" si="736"/>
        <v>10.42</v>
      </c>
      <c r="V330" s="46">
        <v>0</v>
      </c>
      <c r="W330" s="48">
        <f t="shared" si="737"/>
        <v>89.5</v>
      </c>
      <c r="X330" s="48">
        <f t="shared" si="738"/>
        <v>54</v>
      </c>
      <c r="Y330" s="46">
        <f t="shared" si="739"/>
        <v>526.86</v>
      </c>
      <c r="Z330" s="46">
        <f t="shared" si="740"/>
        <v>1729.65125</v>
      </c>
      <c r="AA330" s="46"/>
      <c r="AB330" s="12" t="s">
        <v>89</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45">
        <f t="shared" si="725"/>
        <v>328</v>
      </c>
      <c r="B331" s="46" t="s">
        <v>348</v>
      </c>
      <c r="C331" s="52" t="s">
        <v>867</v>
      </c>
      <c r="D331" s="76" t="s">
        <v>868</v>
      </c>
      <c r="E331" s="95">
        <v>3473.25</v>
      </c>
      <c r="F331" s="95">
        <v>3245.5</v>
      </c>
      <c r="G331" s="96">
        <v>5664.75</v>
      </c>
      <c r="H331" s="95">
        <v>3473.25</v>
      </c>
      <c r="I331" s="48">
        <v>1790</v>
      </c>
      <c r="J331" s="48">
        <v>108</v>
      </c>
      <c r="K331" s="63">
        <f t="shared" si="726"/>
        <v>62.5185</v>
      </c>
      <c r="L331" s="64">
        <f t="shared" si="727"/>
        <v>519.28</v>
      </c>
      <c r="M331" s="48">
        <f t="shared" si="728"/>
        <v>453.18</v>
      </c>
      <c r="N331" s="46">
        <f t="shared" si="729"/>
        <v>24.31275</v>
      </c>
      <c r="O331" s="48">
        <f t="shared" si="730"/>
        <v>89.5</v>
      </c>
      <c r="P331" s="48">
        <f t="shared" si="731"/>
        <v>54</v>
      </c>
      <c r="Q331" s="48">
        <f t="shared" si="732"/>
        <v>1202.79125</v>
      </c>
      <c r="R331" s="46">
        <f t="shared" si="733"/>
        <v>0</v>
      </c>
      <c r="S331" s="46">
        <f t="shared" si="734"/>
        <v>259.64</v>
      </c>
      <c r="T331" s="48">
        <f t="shared" si="735"/>
        <v>113.3</v>
      </c>
      <c r="U331" s="46">
        <f t="shared" si="736"/>
        <v>10.42</v>
      </c>
      <c r="V331" s="46">
        <v>0</v>
      </c>
      <c r="W331" s="48">
        <f t="shared" si="737"/>
        <v>89.5</v>
      </c>
      <c r="X331" s="48">
        <f t="shared" si="738"/>
        <v>54</v>
      </c>
      <c r="Y331" s="46">
        <f t="shared" si="739"/>
        <v>526.86</v>
      </c>
      <c r="Z331" s="46">
        <f t="shared" si="740"/>
        <v>1729.65125</v>
      </c>
      <c r="AA331" s="46"/>
      <c r="AB331" s="12" t="s">
        <v>86</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45">
        <f t="shared" si="725"/>
        <v>329</v>
      </c>
      <c r="B332" s="46" t="s">
        <v>348</v>
      </c>
      <c r="C332" s="52" t="s">
        <v>869</v>
      </c>
      <c r="D332" s="76" t="s">
        <v>870</v>
      </c>
      <c r="E332" s="95">
        <v>3473.25</v>
      </c>
      <c r="F332" s="95">
        <v>3245.5</v>
      </c>
      <c r="G332" s="96">
        <v>5664.75</v>
      </c>
      <c r="H332" s="95">
        <v>3473.25</v>
      </c>
      <c r="I332" s="48">
        <v>1790</v>
      </c>
      <c r="J332" s="48">
        <v>108</v>
      </c>
      <c r="K332" s="63">
        <f t="shared" si="726"/>
        <v>62.5185</v>
      </c>
      <c r="L332" s="64">
        <f t="shared" si="727"/>
        <v>519.28</v>
      </c>
      <c r="M332" s="48">
        <f t="shared" si="728"/>
        <v>453.18</v>
      </c>
      <c r="N332" s="46">
        <f t="shared" si="729"/>
        <v>24.31275</v>
      </c>
      <c r="O332" s="48">
        <f t="shared" si="730"/>
        <v>89.5</v>
      </c>
      <c r="P332" s="48">
        <f t="shared" si="731"/>
        <v>54</v>
      </c>
      <c r="Q332" s="48">
        <f t="shared" si="732"/>
        <v>1202.79125</v>
      </c>
      <c r="R332" s="46">
        <f t="shared" si="733"/>
        <v>0</v>
      </c>
      <c r="S332" s="46">
        <f t="shared" si="734"/>
        <v>259.64</v>
      </c>
      <c r="T332" s="48">
        <f t="shared" si="735"/>
        <v>113.3</v>
      </c>
      <c r="U332" s="46">
        <f t="shared" si="736"/>
        <v>10.42</v>
      </c>
      <c r="V332" s="46">
        <v>0</v>
      </c>
      <c r="W332" s="48">
        <f t="shared" si="737"/>
        <v>89.5</v>
      </c>
      <c r="X332" s="48">
        <f t="shared" si="738"/>
        <v>54</v>
      </c>
      <c r="Y332" s="46">
        <f t="shared" si="739"/>
        <v>526.86</v>
      </c>
      <c r="Z332" s="46">
        <f t="shared" si="740"/>
        <v>1729.65125</v>
      </c>
      <c r="AA332" s="46"/>
      <c r="AB332" s="12" t="s">
        <v>86</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45">
        <f t="shared" si="725"/>
        <v>330</v>
      </c>
      <c r="B333" s="46" t="s">
        <v>328</v>
      </c>
      <c r="C333" s="52" t="s">
        <v>871</v>
      </c>
      <c r="D333" s="76" t="s">
        <v>872</v>
      </c>
      <c r="E333" s="95">
        <v>3473.25</v>
      </c>
      <c r="F333" s="95">
        <v>3245.5</v>
      </c>
      <c r="G333" s="96">
        <v>5664.75</v>
      </c>
      <c r="H333" s="95">
        <v>3473.25</v>
      </c>
      <c r="I333" s="48">
        <v>4180</v>
      </c>
      <c r="J333" s="48">
        <v>108</v>
      </c>
      <c r="K333" s="63">
        <f t="shared" si="726"/>
        <v>62.5185</v>
      </c>
      <c r="L333" s="64">
        <f t="shared" si="727"/>
        <v>519.28</v>
      </c>
      <c r="M333" s="48">
        <f t="shared" si="728"/>
        <v>453.18</v>
      </c>
      <c r="N333" s="46">
        <f t="shared" si="729"/>
        <v>24.31275</v>
      </c>
      <c r="O333" s="48">
        <f t="shared" si="730"/>
        <v>209</v>
      </c>
      <c r="P333" s="48">
        <f t="shared" si="731"/>
        <v>54</v>
      </c>
      <c r="Q333" s="48">
        <f t="shared" si="732"/>
        <v>1322.29125</v>
      </c>
      <c r="R333" s="46">
        <f t="shared" si="733"/>
        <v>0</v>
      </c>
      <c r="S333" s="46">
        <f t="shared" si="734"/>
        <v>259.64</v>
      </c>
      <c r="T333" s="48">
        <f t="shared" si="735"/>
        <v>113.3</v>
      </c>
      <c r="U333" s="46">
        <f t="shared" si="736"/>
        <v>10.42</v>
      </c>
      <c r="V333" s="46">
        <v>0</v>
      </c>
      <c r="W333" s="48">
        <f t="shared" si="737"/>
        <v>209</v>
      </c>
      <c r="X333" s="48">
        <f t="shared" si="738"/>
        <v>54</v>
      </c>
      <c r="Y333" s="46">
        <f t="shared" si="739"/>
        <v>646.36</v>
      </c>
      <c r="Z333" s="46">
        <f t="shared" si="740"/>
        <v>1968.65125</v>
      </c>
      <c r="AA333" s="46"/>
      <c r="AB333" s="12" t="s">
        <v>104</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45">
        <f t="shared" si="725"/>
        <v>331</v>
      </c>
      <c r="B334" s="46" t="s">
        <v>640</v>
      </c>
      <c r="C334" s="52" t="s">
        <v>873</v>
      </c>
      <c r="D334" s="348" t="s">
        <v>874</v>
      </c>
      <c r="E334" s="95">
        <v>3473.25</v>
      </c>
      <c r="F334" s="95">
        <v>3245.5</v>
      </c>
      <c r="G334" s="96">
        <v>5664.75</v>
      </c>
      <c r="H334" s="95">
        <v>3473.25</v>
      </c>
      <c r="I334" s="48">
        <v>3180</v>
      </c>
      <c r="J334" s="48">
        <v>108</v>
      </c>
      <c r="K334" s="63">
        <f t="shared" si="726"/>
        <v>62.5185</v>
      </c>
      <c r="L334" s="64">
        <f t="shared" si="727"/>
        <v>519.28</v>
      </c>
      <c r="M334" s="48">
        <f t="shared" si="728"/>
        <v>453.18</v>
      </c>
      <c r="N334" s="46">
        <f t="shared" si="729"/>
        <v>24.31275</v>
      </c>
      <c r="O334" s="48">
        <f t="shared" si="730"/>
        <v>159</v>
      </c>
      <c r="P334" s="48">
        <f t="shared" si="731"/>
        <v>54</v>
      </c>
      <c r="Q334" s="48">
        <f t="shared" si="732"/>
        <v>1272.29125</v>
      </c>
      <c r="R334" s="46">
        <f t="shared" si="733"/>
        <v>0</v>
      </c>
      <c r="S334" s="46">
        <f t="shared" si="734"/>
        <v>259.64</v>
      </c>
      <c r="T334" s="48">
        <f t="shared" si="735"/>
        <v>113.3</v>
      </c>
      <c r="U334" s="46">
        <f t="shared" si="736"/>
        <v>10.42</v>
      </c>
      <c r="V334" s="46">
        <v>0</v>
      </c>
      <c r="W334" s="48">
        <f t="shared" si="737"/>
        <v>159</v>
      </c>
      <c r="X334" s="48">
        <f t="shared" si="738"/>
        <v>54</v>
      </c>
      <c r="Y334" s="46">
        <f t="shared" si="739"/>
        <v>596.36</v>
      </c>
      <c r="Z334" s="46">
        <f t="shared" si="740"/>
        <v>1868.65125</v>
      </c>
      <c r="AA334" s="46"/>
      <c r="AB334" s="12" t="s">
        <v>95</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45">
        <f t="shared" si="725"/>
        <v>332</v>
      </c>
      <c r="B335" s="46" t="s">
        <v>558</v>
      </c>
      <c r="C335" s="52" t="s">
        <v>877</v>
      </c>
      <c r="D335" s="76" t="s">
        <v>878</v>
      </c>
      <c r="E335" s="95">
        <v>3473.25</v>
      </c>
      <c r="F335" s="95">
        <v>3245.5</v>
      </c>
      <c r="G335" s="95">
        <v>5664.75</v>
      </c>
      <c r="H335" s="95">
        <v>3473.25</v>
      </c>
      <c r="I335" s="48">
        <v>1790</v>
      </c>
      <c r="J335" s="48">
        <v>108</v>
      </c>
      <c r="K335" s="63">
        <f t="shared" si="726"/>
        <v>62.5185</v>
      </c>
      <c r="L335" s="64">
        <f t="shared" si="727"/>
        <v>519.28</v>
      </c>
      <c r="M335" s="48">
        <f t="shared" si="728"/>
        <v>453.18</v>
      </c>
      <c r="N335" s="46">
        <f t="shared" si="729"/>
        <v>24.31275</v>
      </c>
      <c r="O335" s="48">
        <f t="shared" si="730"/>
        <v>89.5</v>
      </c>
      <c r="P335" s="48">
        <f t="shared" si="731"/>
        <v>54</v>
      </c>
      <c r="Q335" s="48">
        <f t="shared" si="732"/>
        <v>1202.79125</v>
      </c>
      <c r="R335" s="46">
        <f t="shared" si="733"/>
        <v>0</v>
      </c>
      <c r="S335" s="46">
        <f t="shared" si="734"/>
        <v>259.64</v>
      </c>
      <c r="T335" s="48">
        <f t="shared" si="735"/>
        <v>113.3</v>
      </c>
      <c r="U335" s="46">
        <f t="shared" si="736"/>
        <v>10.42</v>
      </c>
      <c r="V335" s="46">
        <v>0</v>
      </c>
      <c r="W335" s="48">
        <f t="shared" si="737"/>
        <v>89.5</v>
      </c>
      <c r="X335" s="48">
        <f t="shared" si="738"/>
        <v>54</v>
      </c>
      <c r="Y335" s="46">
        <f t="shared" si="739"/>
        <v>526.86</v>
      </c>
      <c r="Z335" s="46">
        <f t="shared" si="740"/>
        <v>1729.65125</v>
      </c>
      <c r="AA335" s="46"/>
      <c r="AB335" s="12" t="s">
        <v>98</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45">
        <f t="shared" si="725"/>
        <v>333</v>
      </c>
      <c r="B336" s="46" t="s">
        <v>640</v>
      </c>
      <c r="C336" s="52" t="s">
        <v>879</v>
      </c>
      <c r="D336" s="348" t="s">
        <v>880</v>
      </c>
      <c r="E336" s="95">
        <v>3473.25</v>
      </c>
      <c r="F336" s="95">
        <v>3245.5</v>
      </c>
      <c r="G336" s="95">
        <v>5664.75</v>
      </c>
      <c r="H336" s="95">
        <v>3473.25</v>
      </c>
      <c r="I336" s="48">
        <v>1790</v>
      </c>
      <c r="J336" s="48">
        <v>108</v>
      </c>
      <c r="K336" s="63">
        <f t="shared" si="726"/>
        <v>62.5185</v>
      </c>
      <c r="L336" s="64">
        <f t="shared" si="727"/>
        <v>519.28</v>
      </c>
      <c r="M336" s="48">
        <f t="shared" si="728"/>
        <v>453.18</v>
      </c>
      <c r="N336" s="46">
        <f t="shared" si="729"/>
        <v>24.31275</v>
      </c>
      <c r="O336" s="48">
        <f t="shared" si="730"/>
        <v>89.5</v>
      </c>
      <c r="P336" s="48">
        <f t="shared" si="731"/>
        <v>54</v>
      </c>
      <c r="Q336" s="48">
        <f t="shared" si="732"/>
        <v>1202.79125</v>
      </c>
      <c r="R336" s="46">
        <f t="shared" si="733"/>
        <v>0</v>
      </c>
      <c r="S336" s="46">
        <f t="shared" si="734"/>
        <v>259.64</v>
      </c>
      <c r="T336" s="48">
        <f t="shared" si="735"/>
        <v>113.3</v>
      </c>
      <c r="U336" s="46">
        <f t="shared" si="736"/>
        <v>10.42</v>
      </c>
      <c r="V336" s="46">
        <v>0</v>
      </c>
      <c r="W336" s="48">
        <f t="shared" si="737"/>
        <v>89.5</v>
      </c>
      <c r="X336" s="48">
        <f t="shared" si="738"/>
        <v>54</v>
      </c>
      <c r="Y336" s="46">
        <f t="shared" si="739"/>
        <v>526.86</v>
      </c>
      <c r="Z336" s="46">
        <f t="shared" si="740"/>
        <v>1729.65125</v>
      </c>
      <c r="AA336" s="46"/>
      <c r="AB336" s="12" t="s">
        <v>95</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45">
        <f t="shared" si="725"/>
        <v>334</v>
      </c>
      <c r="B337" s="46" t="s">
        <v>230</v>
      </c>
      <c r="C337" s="52" t="s">
        <v>881</v>
      </c>
      <c r="D337" s="348" t="s">
        <v>882</v>
      </c>
      <c r="E337" s="95">
        <v>3473.25</v>
      </c>
      <c r="F337" s="46">
        <v>0</v>
      </c>
      <c r="G337" s="95">
        <v>5664.75</v>
      </c>
      <c r="H337" s="95">
        <v>3473.25</v>
      </c>
      <c r="I337" s="78">
        <v>3180</v>
      </c>
      <c r="J337" s="48">
        <v>108</v>
      </c>
      <c r="K337" s="63">
        <f t="shared" si="726"/>
        <v>62.5185</v>
      </c>
      <c r="L337" s="64">
        <f t="shared" si="727"/>
        <v>0</v>
      </c>
      <c r="M337" s="48">
        <f t="shared" si="728"/>
        <v>453.18</v>
      </c>
      <c r="N337" s="46">
        <f t="shared" si="729"/>
        <v>24.31275</v>
      </c>
      <c r="O337" s="48">
        <f t="shared" si="730"/>
        <v>159</v>
      </c>
      <c r="P337" s="48">
        <f t="shared" si="731"/>
        <v>54</v>
      </c>
      <c r="Q337" s="48">
        <f t="shared" si="732"/>
        <v>753.01125</v>
      </c>
      <c r="R337" s="46">
        <f t="shared" si="733"/>
        <v>0</v>
      </c>
      <c r="S337" s="46">
        <f t="shared" si="734"/>
        <v>0</v>
      </c>
      <c r="T337" s="48">
        <f t="shared" si="735"/>
        <v>113.3</v>
      </c>
      <c r="U337" s="46">
        <f t="shared" si="736"/>
        <v>10.42</v>
      </c>
      <c r="V337" s="46">
        <v>0</v>
      </c>
      <c r="W337" s="48">
        <f t="shared" si="737"/>
        <v>159</v>
      </c>
      <c r="X337" s="48">
        <f t="shared" si="738"/>
        <v>54</v>
      </c>
      <c r="Y337" s="46">
        <f t="shared" si="739"/>
        <v>336.72</v>
      </c>
      <c r="Z337" s="46">
        <f t="shared" si="740"/>
        <v>1089.73125</v>
      </c>
      <c r="AA337" s="78"/>
      <c r="AB337" s="12" t="s">
        <v>57</v>
      </c>
      <c r="AC337" s="11">
        <f t="shared" ref="AC337:AE337" si="768">K337+R337</f>
        <v>62.5185</v>
      </c>
      <c r="AD337" s="11">
        <f t="shared" si="768"/>
        <v>0</v>
      </c>
      <c r="AE337" s="11">
        <f t="shared" si="768"/>
        <v>566.48</v>
      </c>
      <c r="AF337" s="11">
        <f t="shared" si="742"/>
        <v>34.73275</v>
      </c>
      <c r="AG337" s="11">
        <f t="shared" ref="AG337:AI337" si="769">O337+W337</f>
        <v>318</v>
      </c>
      <c r="AH337" s="11">
        <f t="shared" si="769"/>
        <v>108</v>
      </c>
      <c r="AI337" s="11">
        <f t="shared" si="769"/>
        <v>1089.73125</v>
      </c>
      <c r="AJ337" s="12" t="s">
        <v>32</v>
      </c>
    </row>
    <row r="338" s="9" customFormat="1" ht="16" customHeight="1" spans="1:36">
      <c r="A338" s="45">
        <f t="shared" si="725"/>
        <v>335</v>
      </c>
      <c r="B338" s="46" t="s">
        <v>337</v>
      </c>
      <c r="C338" s="52" t="s">
        <v>883</v>
      </c>
      <c r="D338" s="76" t="s">
        <v>884</v>
      </c>
      <c r="E338" s="95">
        <v>3473.25</v>
      </c>
      <c r="F338" s="95">
        <v>3245.5</v>
      </c>
      <c r="G338" s="95">
        <v>5664.75</v>
      </c>
      <c r="H338" s="95">
        <v>3473.25</v>
      </c>
      <c r="I338" s="78">
        <v>1790</v>
      </c>
      <c r="J338" s="48">
        <v>108</v>
      </c>
      <c r="K338" s="63">
        <f t="shared" si="726"/>
        <v>62.5185</v>
      </c>
      <c r="L338" s="64">
        <f t="shared" si="727"/>
        <v>519.28</v>
      </c>
      <c r="M338" s="48">
        <f t="shared" si="728"/>
        <v>453.18</v>
      </c>
      <c r="N338" s="46">
        <f t="shared" si="729"/>
        <v>24.31275</v>
      </c>
      <c r="O338" s="48">
        <f t="shared" si="730"/>
        <v>89.5</v>
      </c>
      <c r="P338" s="48">
        <f t="shared" si="731"/>
        <v>54</v>
      </c>
      <c r="Q338" s="48">
        <f t="shared" si="732"/>
        <v>1202.79125</v>
      </c>
      <c r="R338" s="46">
        <f t="shared" si="733"/>
        <v>0</v>
      </c>
      <c r="S338" s="46">
        <f t="shared" si="734"/>
        <v>259.64</v>
      </c>
      <c r="T338" s="48">
        <f t="shared" si="735"/>
        <v>113.3</v>
      </c>
      <c r="U338" s="46">
        <f t="shared" si="736"/>
        <v>10.42</v>
      </c>
      <c r="V338" s="46">
        <v>0</v>
      </c>
      <c r="W338" s="48">
        <f t="shared" si="737"/>
        <v>89.5</v>
      </c>
      <c r="X338" s="48">
        <f t="shared" si="738"/>
        <v>54</v>
      </c>
      <c r="Y338" s="46">
        <f t="shared" si="739"/>
        <v>526.86</v>
      </c>
      <c r="Z338" s="46">
        <f t="shared" si="740"/>
        <v>1729.65125</v>
      </c>
      <c r="AA338" s="78"/>
      <c r="AB338" s="12" t="s">
        <v>74</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45">
        <f t="shared" si="725"/>
        <v>336</v>
      </c>
      <c r="B339" s="46" t="s">
        <v>272</v>
      </c>
      <c r="C339" s="52" t="s">
        <v>885</v>
      </c>
      <c r="D339" s="76" t="s">
        <v>886</v>
      </c>
      <c r="E339" s="95">
        <v>3473.25</v>
      </c>
      <c r="F339" s="95">
        <v>3245.5</v>
      </c>
      <c r="G339" s="95">
        <v>5664.75</v>
      </c>
      <c r="H339" s="95">
        <v>3473.25</v>
      </c>
      <c r="I339" s="78">
        <v>3180</v>
      </c>
      <c r="J339" s="48">
        <v>108</v>
      </c>
      <c r="K339" s="63">
        <f t="shared" si="726"/>
        <v>62.5185</v>
      </c>
      <c r="L339" s="64">
        <f t="shared" si="727"/>
        <v>519.28</v>
      </c>
      <c r="M339" s="48">
        <f t="shared" si="728"/>
        <v>453.18</v>
      </c>
      <c r="N339" s="46">
        <f t="shared" si="729"/>
        <v>24.31275</v>
      </c>
      <c r="O339" s="48">
        <f t="shared" si="730"/>
        <v>159</v>
      </c>
      <c r="P339" s="48">
        <f t="shared" si="731"/>
        <v>54</v>
      </c>
      <c r="Q339" s="48">
        <f t="shared" si="732"/>
        <v>1272.29125</v>
      </c>
      <c r="R339" s="46">
        <f t="shared" si="733"/>
        <v>0</v>
      </c>
      <c r="S339" s="46">
        <f t="shared" si="734"/>
        <v>259.64</v>
      </c>
      <c r="T339" s="48">
        <f t="shared" si="735"/>
        <v>113.3</v>
      </c>
      <c r="U339" s="46">
        <f t="shared" si="736"/>
        <v>10.42</v>
      </c>
      <c r="V339" s="46">
        <v>0</v>
      </c>
      <c r="W339" s="48">
        <f t="shared" si="737"/>
        <v>159</v>
      </c>
      <c r="X339" s="48">
        <f t="shared" si="738"/>
        <v>54</v>
      </c>
      <c r="Y339" s="46">
        <f t="shared" si="739"/>
        <v>596.36</v>
      </c>
      <c r="Z339" s="46">
        <f t="shared" si="740"/>
        <v>1868.65125</v>
      </c>
      <c r="AA339" s="78"/>
      <c r="AB339" s="12" t="s">
        <v>116</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45">
        <f t="shared" si="725"/>
        <v>337</v>
      </c>
      <c r="B340" s="46" t="s">
        <v>558</v>
      </c>
      <c r="C340" s="52" t="s">
        <v>887</v>
      </c>
      <c r="D340" s="346" t="s">
        <v>888</v>
      </c>
      <c r="E340" s="95">
        <v>3473.25</v>
      </c>
      <c r="F340" s="95">
        <v>3245.5</v>
      </c>
      <c r="G340" s="95">
        <v>5664.75</v>
      </c>
      <c r="H340" s="95">
        <v>3473.25</v>
      </c>
      <c r="I340" s="105">
        <v>1790</v>
      </c>
      <c r="J340" s="48">
        <v>108</v>
      </c>
      <c r="K340" s="63">
        <f t="shared" si="726"/>
        <v>62.5185</v>
      </c>
      <c r="L340" s="64">
        <f t="shared" si="727"/>
        <v>519.28</v>
      </c>
      <c r="M340" s="48">
        <f t="shared" si="728"/>
        <v>453.18</v>
      </c>
      <c r="N340" s="46">
        <f t="shared" si="729"/>
        <v>24.31275</v>
      </c>
      <c r="O340" s="48">
        <f t="shared" si="730"/>
        <v>89.5</v>
      </c>
      <c r="P340" s="48">
        <f t="shared" si="731"/>
        <v>54</v>
      </c>
      <c r="Q340" s="48">
        <f t="shared" si="732"/>
        <v>1202.79125</v>
      </c>
      <c r="R340" s="46">
        <f t="shared" si="733"/>
        <v>0</v>
      </c>
      <c r="S340" s="46">
        <f t="shared" si="734"/>
        <v>259.64</v>
      </c>
      <c r="T340" s="48">
        <f t="shared" si="735"/>
        <v>113.3</v>
      </c>
      <c r="U340" s="46">
        <f t="shared" si="736"/>
        <v>10.42</v>
      </c>
      <c r="V340" s="46">
        <v>0</v>
      </c>
      <c r="W340" s="48">
        <f t="shared" si="737"/>
        <v>89.5</v>
      </c>
      <c r="X340" s="48">
        <f t="shared" si="738"/>
        <v>54</v>
      </c>
      <c r="Y340" s="46">
        <f t="shared" si="739"/>
        <v>526.86</v>
      </c>
      <c r="Z340" s="46">
        <f t="shared" si="740"/>
        <v>1729.65125</v>
      </c>
      <c r="AA340" s="78"/>
      <c r="AB340" s="12" t="s">
        <v>98</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45">
        <f t="shared" si="725"/>
        <v>338</v>
      </c>
      <c r="B341" s="46" t="s">
        <v>558</v>
      </c>
      <c r="C341" s="52" t="s">
        <v>889</v>
      </c>
      <c r="D341" s="346" t="s">
        <v>890</v>
      </c>
      <c r="E341" s="95">
        <v>3473.25</v>
      </c>
      <c r="F341" s="95">
        <v>3245.5</v>
      </c>
      <c r="G341" s="95">
        <v>5664.75</v>
      </c>
      <c r="H341" s="95">
        <v>3473.25</v>
      </c>
      <c r="I341" s="105">
        <v>1790</v>
      </c>
      <c r="J341" s="48">
        <v>108</v>
      </c>
      <c r="K341" s="63">
        <f t="shared" si="726"/>
        <v>62.5185</v>
      </c>
      <c r="L341" s="64">
        <f t="shared" si="727"/>
        <v>519.28</v>
      </c>
      <c r="M341" s="48">
        <f t="shared" si="728"/>
        <v>453.18</v>
      </c>
      <c r="N341" s="46">
        <f t="shared" si="729"/>
        <v>24.31275</v>
      </c>
      <c r="O341" s="48">
        <f t="shared" si="730"/>
        <v>89.5</v>
      </c>
      <c r="P341" s="48">
        <f t="shared" si="731"/>
        <v>54</v>
      </c>
      <c r="Q341" s="48">
        <f t="shared" si="732"/>
        <v>1202.79125</v>
      </c>
      <c r="R341" s="46">
        <f t="shared" si="733"/>
        <v>0</v>
      </c>
      <c r="S341" s="46">
        <f t="shared" si="734"/>
        <v>259.64</v>
      </c>
      <c r="T341" s="48">
        <f t="shared" si="735"/>
        <v>113.3</v>
      </c>
      <c r="U341" s="46">
        <f t="shared" si="736"/>
        <v>10.42</v>
      </c>
      <c r="V341" s="46">
        <v>0</v>
      </c>
      <c r="W341" s="48">
        <f t="shared" si="737"/>
        <v>89.5</v>
      </c>
      <c r="X341" s="48">
        <f t="shared" si="738"/>
        <v>54</v>
      </c>
      <c r="Y341" s="46">
        <f t="shared" si="739"/>
        <v>526.86</v>
      </c>
      <c r="Z341" s="46">
        <f t="shared" si="740"/>
        <v>1729.65125</v>
      </c>
      <c r="AA341" s="78"/>
      <c r="AB341" s="12" t="s">
        <v>98</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45">
        <f t="shared" si="725"/>
        <v>339</v>
      </c>
      <c r="B342" s="46" t="s">
        <v>558</v>
      </c>
      <c r="C342" s="52" t="s">
        <v>891</v>
      </c>
      <c r="D342" s="346" t="s">
        <v>892</v>
      </c>
      <c r="E342" s="95">
        <v>3473.25</v>
      </c>
      <c r="F342" s="95">
        <v>3245.5</v>
      </c>
      <c r="G342" s="95">
        <v>5664.75</v>
      </c>
      <c r="H342" s="95">
        <v>3473.25</v>
      </c>
      <c r="I342" s="105">
        <v>1790</v>
      </c>
      <c r="J342" s="48">
        <v>108</v>
      </c>
      <c r="K342" s="63">
        <f t="shared" si="726"/>
        <v>62.5185</v>
      </c>
      <c r="L342" s="64">
        <f t="shared" si="727"/>
        <v>519.28</v>
      </c>
      <c r="M342" s="48">
        <f t="shared" si="728"/>
        <v>453.18</v>
      </c>
      <c r="N342" s="46">
        <f t="shared" si="729"/>
        <v>24.31275</v>
      </c>
      <c r="O342" s="48">
        <f t="shared" si="730"/>
        <v>89.5</v>
      </c>
      <c r="P342" s="48">
        <f t="shared" si="731"/>
        <v>54</v>
      </c>
      <c r="Q342" s="48">
        <f t="shared" si="732"/>
        <v>1202.79125</v>
      </c>
      <c r="R342" s="46">
        <f t="shared" si="733"/>
        <v>0</v>
      </c>
      <c r="S342" s="46">
        <f t="shared" si="734"/>
        <v>259.64</v>
      </c>
      <c r="T342" s="48">
        <f t="shared" si="735"/>
        <v>113.3</v>
      </c>
      <c r="U342" s="46">
        <f t="shared" si="736"/>
        <v>10.42</v>
      </c>
      <c r="V342" s="46">
        <v>0</v>
      </c>
      <c r="W342" s="48">
        <f t="shared" si="737"/>
        <v>89.5</v>
      </c>
      <c r="X342" s="48">
        <f t="shared" si="738"/>
        <v>54</v>
      </c>
      <c r="Y342" s="46">
        <f t="shared" si="739"/>
        <v>526.86</v>
      </c>
      <c r="Z342" s="46">
        <f t="shared" si="740"/>
        <v>1729.65125</v>
      </c>
      <c r="AA342" s="78"/>
      <c r="AB342" s="12" t="s">
        <v>98</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45">
        <f t="shared" si="725"/>
        <v>340</v>
      </c>
      <c r="B343" s="46" t="s">
        <v>558</v>
      </c>
      <c r="C343" s="52" t="s">
        <v>893</v>
      </c>
      <c r="D343" s="346" t="s">
        <v>894</v>
      </c>
      <c r="E343" s="95">
        <v>3473.25</v>
      </c>
      <c r="F343" s="95">
        <v>3245.5</v>
      </c>
      <c r="G343" s="95">
        <v>5664.75</v>
      </c>
      <c r="H343" s="95">
        <v>3473.25</v>
      </c>
      <c r="I343" s="105">
        <v>1790</v>
      </c>
      <c r="J343" s="48">
        <v>108</v>
      </c>
      <c r="K343" s="63">
        <f t="shared" si="726"/>
        <v>62.5185</v>
      </c>
      <c r="L343" s="64">
        <f t="shared" si="727"/>
        <v>519.28</v>
      </c>
      <c r="M343" s="48">
        <f t="shared" si="728"/>
        <v>453.18</v>
      </c>
      <c r="N343" s="46">
        <f t="shared" si="729"/>
        <v>24.31275</v>
      </c>
      <c r="O343" s="48">
        <f t="shared" si="730"/>
        <v>89.5</v>
      </c>
      <c r="P343" s="48">
        <f t="shared" si="731"/>
        <v>54</v>
      </c>
      <c r="Q343" s="48">
        <f t="shared" si="732"/>
        <v>1202.79125</v>
      </c>
      <c r="R343" s="46">
        <f t="shared" si="733"/>
        <v>0</v>
      </c>
      <c r="S343" s="46">
        <f t="shared" si="734"/>
        <v>259.64</v>
      </c>
      <c r="T343" s="48">
        <f t="shared" si="735"/>
        <v>113.3</v>
      </c>
      <c r="U343" s="46">
        <f t="shared" si="736"/>
        <v>10.42</v>
      </c>
      <c r="V343" s="46">
        <v>0</v>
      </c>
      <c r="W343" s="48">
        <f t="shared" si="737"/>
        <v>89.5</v>
      </c>
      <c r="X343" s="48">
        <f t="shared" si="738"/>
        <v>54</v>
      </c>
      <c r="Y343" s="46">
        <f t="shared" si="739"/>
        <v>526.86</v>
      </c>
      <c r="Z343" s="46">
        <f t="shared" si="740"/>
        <v>1729.65125</v>
      </c>
      <c r="AA343" s="78"/>
      <c r="AB343" s="12" t="s">
        <v>98</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45">
        <f t="shared" si="725"/>
        <v>341</v>
      </c>
      <c r="B344" s="46" t="s">
        <v>558</v>
      </c>
      <c r="C344" s="52" t="s">
        <v>895</v>
      </c>
      <c r="D344" s="346" t="s">
        <v>896</v>
      </c>
      <c r="E344" s="95">
        <v>3473.25</v>
      </c>
      <c r="F344" s="95">
        <v>3245.5</v>
      </c>
      <c r="G344" s="95">
        <v>5664.75</v>
      </c>
      <c r="H344" s="95">
        <v>3473.25</v>
      </c>
      <c r="I344" s="105">
        <v>1790</v>
      </c>
      <c r="J344" s="48">
        <v>108</v>
      </c>
      <c r="K344" s="63">
        <f t="shared" si="726"/>
        <v>62.5185</v>
      </c>
      <c r="L344" s="64">
        <f t="shared" si="727"/>
        <v>519.28</v>
      </c>
      <c r="M344" s="48">
        <f t="shared" si="728"/>
        <v>453.18</v>
      </c>
      <c r="N344" s="46">
        <f t="shared" si="729"/>
        <v>24.31275</v>
      </c>
      <c r="O344" s="48">
        <f t="shared" si="730"/>
        <v>89.5</v>
      </c>
      <c r="P344" s="48">
        <f t="shared" si="731"/>
        <v>54</v>
      </c>
      <c r="Q344" s="48">
        <f t="shared" si="732"/>
        <v>1202.79125</v>
      </c>
      <c r="R344" s="46">
        <f t="shared" si="733"/>
        <v>0</v>
      </c>
      <c r="S344" s="46">
        <f t="shared" si="734"/>
        <v>259.64</v>
      </c>
      <c r="T344" s="48">
        <f t="shared" si="735"/>
        <v>113.3</v>
      </c>
      <c r="U344" s="46">
        <f t="shared" si="736"/>
        <v>10.42</v>
      </c>
      <c r="V344" s="46">
        <v>0</v>
      </c>
      <c r="W344" s="48">
        <f t="shared" si="737"/>
        <v>89.5</v>
      </c>
      <c r="X344" s="48">
        <f t="shared" si="738"/>
        <v>54</v>
      </c>
      <c r="Y344" s="46">
        <f t="shared" si="739"/>
        <v>526.86</v>
      </c>
      <c r="Z344" s="46">
        <f t="shared" si="740"/>
        <v>1729.65125</v>
      </c>
      <c r="AA344" s="78"/>
      <c r="AB344" s="12" t="s">
        <v>98</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45">
        <f t="shared" si="725"/>
        <v>342</v>
      </c>
      <c r="B345" s="46" t="s">
        <v>363</v>
      </c>
      <c r="C345" s="52" t="s">
        <v>897</v>
      </c>
      <c r="D345" s="346" t="s">
        <v>898</v>
      </c>
      <c r="E345" s="95">
        <v>3473.25</v>
      </c>
      <c r="F345" s="95">
        <v>3245.5</v>
      </c>
      <c r="G345" s="95">
        <v>5664.75</v>
      </c>
      <c r="H345" s="95">
        <v>3473.25</v>
      </c>
      <c r="I345" s="105">
        <v>3180</v>
      </c>
      <c r="J345" s="48">
        <v>108</v>
      </c>
      <c r="K345" s="63">
        <f t="shared" si="726"/>
        <v>62.5185</v>
      </c>
      <c r="L345" s="64">
        <f t="shared" si="727"/>
        <v>519.28</v>
      </c>
      <c r="M345" s="48">
        <f t="shared" si="728"/>
        <v>453.18</v>
      </c>
      <c r="N345" s="46">
        <f t="shared" si="729"/>
        <v>24.31275</v>
      </c>
      <c r="O345" s="48">
        <f t="shared" si="730"/>
        <v>159</v>
      </c>
      <c r="P345" s="48">
        <f t="shared" si="731"/>
        <v>54</v>
      </c>
      <c r="Q345" s="48">
        <f t="shared" si="732"/>
        <v>1272.29125</v>
      </c>
      <c r="R345" s="46">
        <f t="shared" si="733"/>
        <v>0</v>
      </c>
      <c r="S345" s="46">
        <f t="shared" si="734"/>
        <v>259.64</v>
      </c>
      <c r="T345" s="48">
        <f t="shared" si="735"/>
        <v>113.3</v>
      </c>
      <c r="U345" s="46">
        <f t="shared" si="736"/>
        <v>10.42</v>
      </c>
      <c r="V345" s="46">
        <v>0</v>
      </c>
      <c r="W345" s="48">
        <f t="shared" si="737"/>
        <v>159</v>
      </c>
      <c r="X345" s="48">
        <f t="shared" si="738"/>
        <v>54</v>
      </c>
      <c r="Y345" s="46">
        <f t="shared" si="739"/>
        <v>596.36</v>
      </c>
      <c r="Z345" s="46">
        <f t="shared" si="740"/>
        <v>1868.65125</v>
      </c>
      <c r="AA345" s="78"/>
      <c r="AB345" s="12" t="s">
        <v>71</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45">
        <f t="shared" si="725"/>
        <v>343</v>
      </c>
      <c r="B346" s="46" t="s">
        <v>230</v>
      </c>
      <c r="C346" s="52" t="s">
        <v>899</v>
      </c>
      <c r="D346" s="346" t="s">
        <v>900</v>
      </c>
      <c r="E346" s="95">
        <v>3820</v>
      </c>
      <c r="F346" s="95">
        <v>3820</v>
      </c>
      <c r="G346" s="95">
        <v>5664.75</v>
      </c>
      <c r="H346" s="95">
        <v>3820</v>
      </c>
      <c r="I346" s="105">
        <v>4180</v>
      </c>
      <c r="J346" s="48">
        <v>108</v>
      </c>
      <c r="K346" s="63">
        <f t="shared" si="726"/>
        <v>68.76</v>
      </c>
      <c r="L346" s="64">
        <f t="shared" si="727"/>
        <v>611.2</v>
      </c>
      <c r="M346" s="48">
        <f t="shared" si="728"/>
        <v>453.18</v>
      </c>
      <c r="N346" s="46">
        <f t="shared" si="729"/>
        <v>26.74</v>
      </c>
      <c r="O346" s="48">
        <f t="shared" si="730"/>
        <v>209</v>
      </c>
      <c r="P346" s="48">
        <f t="shared" si="731"/>
        <v>54</v>
      </c>
      <c r="Q346" s="48">
        <f t="shared" si="732"/>
        <v>1422.88</v>
      </c>
      <c r="R346" s="46">
        <f t="shared" si="733"/>
        <v>0</v>
      </c>
      <c r="S346" s="46">
        <f t="shared" si="734"/>
        <v>305.6</v>
      </c>
      <c r="T346" s="48">
        <f t="shared" si="735"/>
        <v>113.3</v>
      </c>
      <c r="U346" s="46">
        <f t="shared" si="736"/>
        <v>11.46</v>
      </c>
      <c r="V346" s="46">
        <v>0</v>
      </c>
      <c r="W346" s="48">
        <f t="shared" si="737"/>
        <v>209</v>
      </c>
      <c r="X346" s="48">
        <f t="shared" si="738"/>
        <v>54</v>
      </c>
      <c r="Y346" s="46">
        <f t="shared" si="739"/>
        <v>693.36</v>
      </c>
      <c r="Z346" s="46">
        <f t="shared" si="740"/>
        <v>2116.24</v>
      </c>
      <c r="AA346" s="78"/>
      <c r="AB346" s="12" t="s">
        <v>60</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45">
        <f t="shared" si="725"/>
        <v>344</v>
      </c>
      <c r="B347" s="46" t="s">
        <v>230</v>
      </c>
      <c r="C347" s="52" t="s">
        <v>901</v>
      </c>
      <c r="D347" s="354" t="s">
        <v>902</v>
      </c>
      <c r="E347" s="95">
        <v>3473.25</v>
      </c>
      <c r="F347" s="46">
        <v>0</v>
      </c>
      <c r="G347" s="95">
        <v>5664.75</v>
      </c>
      <c r="H347" s="95">
        <v>3473.25</v>
      </c>
      <c r="I347" s="105">
        <v>3180</v>
      </c>
      <c r="J347" s="48">
        <v>108</v>
      </c>
      <c r="K347" s="63">
        <f t="shared" si="726"/>
        <v>62.5185</v>
      </c>
      <c r="L347" s="64">
        <f t="shared" si="727"/>
        <v>0</v>
      </c>
      <c r="M347" s="48">
        <f t="shared" si="728"/>
        <v>453.18</v>
      </c>
      <c r="N347" s="46">
        <f t="shared" si="729"/>
        <v>24.31275</v>
      </c>
      <c r="O347" s="48">
        <f t="shared" si="730"/>
        <v>159</v>
      </c>
      <c r="P347" s="48">
        <f t="shared" si="731"/>
        <v>54</v>
      </c>
      <c r="Q347" s="48">
        <f t="shared" si="732"/>
        <v>753.01125</v>
      </c>
      <c r="R347" s="46">
        <f t="shared" si="733"/>
        <v>0</v>
      </c>
      <c r="S347" s="46">
        <f t="shared" si="734"/>
        <v>0</v>
      </c>
      <c r="T347" s="48">
        <f t="shared" si="735"/>
        <v>113.3</v>
      </c>
      <c r="U347" s="46">
        <f t="shared" si="736"/>
        <v>10.42</v>
      </c>
      <c r="V347" s="46">
        <v>0</v>
      </c>
      <c r="W347" s="48">
        <f t="shared" si="737"/>
        <v>159</v>
      </c>
      <c r="X347" s="48">
        <f t="shared" si="738"/>
        <v>54</v>
      </c>
      <c r="Y347" s="46">
        <f t="shared" si="739"/>
        <v>336.72</v>
      </c>
      <c r="Z347" s="46">
        <f t="shared" si="740"/>
        <v>1089.73125</v>
      </c>
      <c r="AA347" s="78"/>
      <c r="AB347" s="12" t="s">
        <v>57</v>
      </c>
      <c r="AC347" s="11">
        <f t="shared" ref="AC347:AE347" si="788">K347+R347</f>
        <v>62.5185</v>
      </c>
      <c r="AD347" s="11">
        <f t="shared" si="788"/>
        <v>0</v>
      </c>
      <c r="AE347" s="11">
        <f t="shared" si="788"/>
        <v>566.48</v>
      </c>
      <c r="AF347" s="11">
        <f t="shared" si="742"/>
        <v>34.73275</v>
      </c>
      <c r="AG347" s="11">
        <f t="shared" ref="AG347:AI347" si="789">O347+W347</f>
        <v>318</v>
      </c>
      <c r="AH347" s="11">
        <f t="shared" si="789"/>
        <v>108</v>
      </c>
      <c r="AI347" s="11">
        <f t="shared" si="789"/>
        <v>1089.73125</v>
      </c>
      <c r="AJ347" s="12" t="s">
        <v>32</v>
      </c>
    </row>
    <row r="348" s="9" customFormat="1" ht="16" customHeight="1" spans="1:36">
      <c r="A348" s="45">
        <f t="shared" si="725"/>
        <v>345</v>
      </c>
      <c r="B348" s="46" t="s">
        <v>230</v>
      </c>
      <c r="C348" s="52" t="s">
        <v>903</v>
      </c>
      <c r="D348" s="354" t="s">
        <v>904</v>
      </c>
      <c r="E348" s="95">
        <v>3473.25</v>
      </c>
      <c r="F348" s="95">
        <v>3245.5</v>
      </c>
      <c r="G348" s="95">
        <v>5664.75</v>
      </c>
      <c r="H348" s="95">
        <v>3473.25</v>
      </c>
      <c r="I348" s="105">
        <v>3180</v>
      </c>
      <c r="J348" s="48">
        <v>108</v>
      </c>
      <c r="K348" s="63">
        <f t="shared" si="726"/>
        <v>62.5185</v>
      </c>
      <c r="L348" s="64">
        <f t="shared" si="727"/>
        <v>519.28</v>
      </c>
      <c r="M348" s="48">
        <f t="shared" si="728"/>
        <v>453.18</v>
      </c>
      <c r="N348" s="46">
        <f t="shared" si="729"/>
        <v>24.31275</v>
      </c>
      <c r="O348" s="48">
        <f t="shared" si="730"/>
        <v>159</v>
      </c>
      <c r="P348" s="48">
        <f t="shared" si="731"/>
        <v>54</v>
      </c>
      <c r="Q348" s="48">
        <f t="shared" si="732"/>
        <v>1272.29125</v>
      </c>
      <c r="R348" s="46">
        <f t="shared" si="733"/>
        <v>0</v>
      </c>
      <c r="S348" s="46">
        <f t="shared" si="734"/>
        <v>259.64</v>
      </c>
      <c r="T348" s="48">
        <f t="shared" si="735"/>
        <v>113.3</v>
      </c>
      <c r="U348" s="46">
        <f t="shared" si="736"/>
        <v>10.42</v>
      </c>
      <c r="V348" s="46">
        <v>0</v>
      </c>
      <c r="W348" s="48">
        <f t="shared" si="737"/>
        <v>159</v>
      </c>
      <c r="X348" s="48">
        <f t="shared" si="738"/>
        <v>54</v>
      </c>
      <c r="Y348" s="46">
        <f t="shared" si="739"/>
        <v>596.36</v>
      </c>
      <c r="Z348" s="46">
        <f t="shared" si="740"/>
        <v>1868.65125</v>
      </c>
      <c r="AA348" s="78"/>
      <c r="AB348" s="12" t="s">
        <v>57</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45">
        <f t="shared" si="725"/>
        <v>346</v>
      </c>
      <c r="B349" s="46" t="s">
        <v>230</v>
      </c>
      <c r="C349" s="52" t="s">
        <v>905</v>
      </c>
      <c r="D349" s="354" t="s">
        <v>906</v>
      </c>
      <c r="E349" s="95">
        <v>3473.25</v>
      </c>
      <c r="F349" s="95">
        <v>3245.5</v>
      </c>
      <c r="G349" s="95">
        <v>5664.75</v>
      </c>
      <c r="H349" s="95">
        <v>3473.25</v>
      </c>
      <c r="I349" s="105">
        <v>3180</v>
      </c>
      <c r="J349" s="48">
        <v>108</v>
      </c>
      <c r="K349" s="63">
        <f t="shared" si="726"/>
        <v>62.5185</v>
      </c>
      <c r="L349" s="64">
        <f t="shared" si="727"/>
        <v>519.28</v>
      </c>
      <c r="M349" s="48">
        <f t="shared" si="728"/>
        <v>453.18</v>
      </c>
      <c r="N349" s="46">
        <f t="shared" si="729"/>
        <v>24.31275</v>
      </c>
      <c r="O349" s="48">
        <f t="shared" si="730"/>
        <v>159</v>
      </c>
      <c r="P349" s="48">
        <f t="shared" si="731"/>
        <v>54</v>
      </c>
      <c r="Q349" s="48">
        <f t="shared" si="732"/>
        <v>1272.29125</v>
      </c>
      <c r="R349" s="46">
        <f t="shared" si="733"/>
        <v>0</v>
      </c>
      <c r="S349" s="46">
        <f t="shared" si="734"/>
        <v>259.64</v>
      </c>
      <c r="T349" s="48">
        <f t="shared" si="735"/>
        <v>113.3</v>
      </c>
      <c r="U349" s="46">
        <f t="shared" si="736"/>
        <v>10.42</v>
      </c>
      <c r="V349" s="46">
        <v>0</v>
      </c>
      <c r="W349" s="48">
        <f t="shared" si="737"/>
        <v>159</v>
      </c>
      <c r="X349" s="48">
        <f t="shared" si="738"/>
        <v>54</v>
      </c>
      <c r="Y349" s="46">
        <f t="shared" si="739"/>
        <v>596.36</v>
      </c>
      <c r="Z349" s="46">
        <f t="shared" si="740"/>
        <v>1868.65125</v>
      </c>
      <c r="AA349" s="78"/>
      <c r="AB349" s="12" t="s">
        <v>57</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45">
        <f t="shared" si="725"/>
        <v>347</v>
      </c>
      <c r="B350" s="46" t="s">
        <v>670</v>
      </c>
      <c r="C350" s="52" t="s">
        <v>907</v>
      </c>
      <c r="D350" s="346" t="s">
        <v>908</v>
      </c>
      <c r="E350" s="95">
        <v>3473.25</v>
      </c>
      <c r="F350" s="95">
        <v>3245.5</v>
      </c>
      <c r="G350" s="95">
        <v>5664.75</v>
      </c>
      <c r="H350" s="95">
        <v>3473.25</v>
      </c>
      <c r="I350" s="105">
        <v>1790</v>
      </c>
      <c r="J350" s="48">
        <v>108</v>
      </c>
      <c r="K350" s="63">
        <f t="shared" si="726"/>
        <v>62.5185</v>
      </c>
      <c r="L350" s="64">
        <f t="shared" si="727"/>
        <v>519.28</v>
      </c>
      <c r="M350" s="48">
        <f t="shared" si="728"/>
        <v>453.18</v>
      </c>
      <c r="N350" s="46">
        <f t="shared" si="729"/>
        <v>24.31275</v>
      </c>
      <c r="O350" s="48">
        <f t="shared" si="730"/>
        <v>89.5</v>
      </c>
      <c r="P350" s="48">
        <f t="shared" si="731"/>
        <v>54</v>
      </c>
      <c r="Q350" s="48">
        <f t="shared" si="732"/>
        <v>1202.79125</v>
      </c>
      <c r="R350" s="46">
        <f t="shared" si="733"/>
        <v>0</v>
      </c>
      <c r="S350" s="46">
        <f t="shared" si="734"/>
        <v>259.64</v>
      </c>
      <c r="T350" s="48">
        <f t="shared" si="735"/>
        <v>113.3</v>
      </c>
      <c r="U350" s="46">
        <f t="shared" si="736"/>
        <v>10.42</v>
      </c>
      <c r="V350" s="46">
        <v>0</v>
      </c>
      <c r="W350" s="48">
        <f t="shared" si="737"/>
        <v>89.5</v>
      </c>
      <c r="X350" s="48">
        <f t="shared" si="738"/>
        <v>54</v>
      </c>
      <c r="Y350" s="46">
        <f t="shared" si="739"/>
        <v>526.86</v>
      </c>
      <c r="Z350" s="46">
        <f t="shared" si="740"/>
        <v>1729.65125</v>
      </c>
      <c r="AA350" s="78"/>
      <c r="AB350" s="12" t="s">
        <v>92</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45">
        <f t="shared" si="725"/>
        <v>348</v>
      </c>
      <c r="B351" s="46" t="s">
        <v>176</v>
      </c>
      <c r="C351" s="52" t="s">
        <v>909</v>
      </c>
      <c r="D351" s="346" t="s">
        <v>910</v>
      </c>
      <c r="E351" s="95">
        <v>3473.25</v>
      </c>
      <c r="F351" s="95">
        <v>3245.5</v>
      </c>
      <c r="G351" s="95">
        <v>5664.75</v>
      </c>
      <c r="H351" s="95">
        <v>3473.25</v>
      </c>
      <c r="I351" s="105">
        <v>3180</v>
      </c>
      <c r="J351" s="48">
        <v>108</v>
      </c>
      <c r="K351" s="63">
        <f t="shared" si="726"/>
        <v>62.5185</v>
      </c>
      <c r="L351" s="64">
        <f t="shared" si="727"/>
        <v>519.28</v>
      </c>
      <c r="M351" s="48">
        <f t="shared" si="728"/>
        <v>453.18</v>
      </c>
      <c r="N351" s="46">
        <f t="shared" si="729"/>
        <v>24.31275</v>
      </c>
      <c r="O351" s="48">
        <f t="shared" si="730"/>
        <v>159</v>
      </c>
      <c r="P351" s="48">
        <f t="shared" si="731"/>
        <v>54</v>
      </c>
      <c r="Q351" s="48">
        <f t="shared" si="732"/>
        <v>1272.29125</v>
      </c>
      <c r="R351" s="46">
        <f t="shared" si="733"/>
        <v>0</v>
      </c>
      <c r="S351" s="46">
        <f t="shared" si="734"/>
        <v>259.64</v>
      </c>
      <c r="T351" s="48">
        <f t="shared" si="735"/>
        <v>113.3</v>
      </c>
      <c r="U351" s="46">
        <f t="shared" si="736"/>
        <v>10.42</v>
      </c>
      <c r="V351" s="46">
        <v>0</v>
      </c>
      <c r="W351" s="48">
        <f t="shared" si="737"/>
        <v>159</v>
      </c>
      <c r="X351" s="48">
        <f t="shared" si="738"/>
        <v>54</v>
      </c>
      <c r="Y351" s="46">
        <f t="shared" si="739"/>
        <v>596.36</v>
      </c>
      <c r="Z351" s="46">
        <f t="shared" si="740"/>
        <v>1868.65125</v>
      </c>
      <c r="AA351" s="78"/>
      <c r="AB351" s="12" t="s">
        <v>104</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45">
        <f t="shared" si="725"/>
        <v>349</v>
      </c>
      <c r="B352" s="46" t="s">
        <v>176</v>
      </c>
      <c r="C352" s="52" t="s">
        <v>911</v>
      </c>
      <c r="D352" s="346" t="s">
        <v>912</v>
      </c>
      <c r="E352" s="95">
        <v>3473.25</v>
      </c>
      <c r="F352" s="95">
        <v>3245.5</v>
      </c>
      <c r="G352" s="95">
        <v>5664.75</v>
      </c>
      <c r="H352" s="95">
        <v>3473.25</v>
      </c>
      <c r="I352" s="105">
        <v>3180</v>
      </c>
      <c r="J352" s="48">
        <v>108</v>
      </c>
      <c r="K352" s="63">
        <f t="shared" si="726"/>
        <v>62.5185</v>
      </c>
      <c r="L352" s="64">
        <f t="shared" si="727"/>
        <v>519.28</v>
      </c>
      <c r="M352" s="48">
        <f t="shared" si="728"/>
        <v>453.18</v>
      </c>
      <c r="N352" s="46">
        <f t="shared" si="729"/>
        <v>24.31275</v>
      </c>
      <c r="O352" s="48">
        <f t="shared" si="730"/>
        <v>159</v>
      </c>
      <c r="P352" s="48">
        <f t="shared" si="731"/>
        <v>54</v>
      </c>
      <c r="Q352" s="48">
        <f t="shared" si="732"/>
        <v>1272.29125</v>
      </c>
      <c r="R352" s="46">
        <f t="shared" si="733"/>
        <v>0</v>
      </c>
      <c r="S352" s="46">
        <f t="shared" si="734"/>
        <v>259.64</v>
      </c>
      <c r="T352" s="48">
        <f t="shared" si="735"/>
        <v>113.3</v>
      </c>
      <c r="U352" s="46">
        <f t="shared" si="736"/>
        <v>10.42</v>
      </c>
      <c r="V352" s="46">
        <v>0</v>
      </c>
      <c r="W352" s="48">
        <f t="shared" si="737"/>
        <v>159</v>
      </c>
      <c r="X352" s="48">
        <f t="shared" si="738"/>
        <v>54</v>
      </c>
      <c r="Y352" s="46">
        <f t="shared" si="739"/>
        <v>596.36</v>
      </c>
      <c r="Z352" s="46">
        <f t="shared" si="740"/>
        <v>1868.65125</v>
      </c>
      <c r="AA352" s="78"/>
      <c r="AB352" s="12" t="s">
        <v>104</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45">
        <f t="shared" si="725"/>
        <v>350</v>
      </c>
      <c r="B353" s="46" t="s">
        <v>176</v>
      </c>
      <c r="C353" s="52" t="s">
        <v>913</v>
      </c>
      <c r="D353" s="346" t="s">
        <v>914</v>
      </c>
      <c r="E353" s="95">
        <v>3820</v>
      </c>
      <c r="F353" s="95">
        <v>3820</v>
      </c>
      <c r="G353" s="95">
        <v>5664.75</v>
      </c>
      <c r="H353" s="95">
        <v>3820</v>
      </c>
      <c r="I353" s="105">
        <v>4180</v>
      </c>
      <c r="J353" s="48">
        <v>108</v>
      </c>
      <c r="K353" s="63">
        <f t="shared" si="726"/>
        <v>68.76</v>
      </c>
      <c r="L353" s="64">
        <f t="shared" si="727"/>
        <v>611.2</v>
      </c>
      <c r="M353" s="48">
        <f t="shared" si="728"/>
        <v>453.18</v>
      </c>
      <c r="N353" s="46">
        <f t="shared" si="729"/>
        <v>26.74</v>
      </c>
      <c r="O353" s="48">
        <f t="shared" si="730"/>
        <v>209</v>
      </c>
      <c r="P353" s="48">
        <f t="shared" si="731"/>
        <v>54</v>
      </c>
      <c r="Q353" s="48">
        <f t="shared" si="732"/>
        <v>1422.88</v>
      </c>
      <c r="R353" s="46">
        <f t="shared" si="733"/>
        <v>0</v>
      </c>
      <c r="S353" s="46">
        <f t="shared" si="734"/>
        <v>305.6</v>
      </c>
      <c r="T353" s="48">
        <f t="shared" si="735"/>
        <v>113.3</v>
      </c>
      <c r="U353" s="46">
        <f t="shared" si="736"/>
        <v>11.46</v>
      </c>
      <c r="V353" s="46">
        <v>0</v>
      </c>
      <c r="W353" s="48">
        <f t="shared" si="737"/>
        <v>209</v>
      </c>
      <c r="X353" s="48">
        <f t="shared" si="738"/>
        <v>54</v>
      </c>
      <c r="Y353" s="46">
        <f t="shared" si="739"/>
        <v>693.36</v>
      </c>
      <c r="Z353" s="46">
        <f t="shared" si="740"/>
        <v>2116.24</v>
      </c>
      <c r="AA353" s="78"/>
      <c r="AB353" s="12" t="s">
        <v>104</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45">
        <f t="shared" si="725"/>
        <v>351</v>
      </c>
      <c r="B354" s="46" t="s">
        <v>348</v>
      </c>
      <c r="C354" s="52" t="s">
        <v>915</v>
      </c>
      <c r="D354" s="346" t="s">
        <v>916</v>
      </c>
      <c r="E354" s="95">
        <v>3473.25</v>
      </c>
      <c r="F354" s="95">
        <v>3245.5</v>
      </c>
      <c r="G354" s="95">
        <v>5664.75</v>
      </c>
      <c r="H354" s="95">
        <v>3473.25</v>
      </c>
      <c r="I354" s="105">
        <v>3180</v>
      </c>
      <c r="J354" s="48">
        <v>108</v>
      </c>
      <c r="K354" s="63">
        <f t="shared" si="726"/>
        <v>62.5185</v>
      </c>
      <c r="L354" s="64">
        <f t="shared" si="727"/>
        <v>519.28</v>
      </c>
      <c r="M354" s="48">
        <f t="shared" si="728"/>
        <v>453.18</v>
      </c>
      <c r="N354" s="46">
        <f t="shared" si="729"/>
        <v>24.31275</v>
      </c>
      <c r="O354" s="48">
        <f t="shared" si="730"/>
        <v>159</v>
      </c>
      <c r="P354" s="48">
        <f t="shared" si="731"/>
        <v>54</v>
      </c>
      <c r="Q354" s="48">
        <f t="shared" si="732"/>
        <v>1272.29125</v>
      </c>
      <c r="R354" s="46">
        <f t="shared" si="733"/>
        <v>0</v>
      </c>
      <c r="S354" s="46">
        <f t="shared" si="734"/>
        <v>259.64</v>
      </c>
      <c r="T354" s="48">
        <f t="shared" si="735"/>
        <v>113.3</v>
      </c>
      <c r="U354" s="46">
        <f t="shared" si="736"/>
        <v>10.42</v>
      </c>
      <c r="V354" s="46">
        <v>0</v>
      </c>
      <c r="W354" s="48">
        <f t="shared" si="737"/>
        <v>159</v>
      </c>
      <c r="X354" s="48">
        <f t="shared" si="738"/>
        <v>54</v>
      </c>
      <c r="Y354" s="46">
        <f t="shared" si="739"/>
        <v>596.36</v>
      </c>
      <c r="Z354" s="46">
        <f t="shared" si="740"/>
        <v>1868.65125</v>
      </c>
      <c r="AA354" s="78"/>
      <c r="AB354" s="12" t="s">
        <v>104</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45">
        <f t="shared" si="725"/>
        <v>352</v>
      </c>
      <c r="B355" s="46" t="s">
        <v>509</v>
      </c>
      <c r="C355" s="52" t="s">
        <v>917</v>
      </c>
      <c r="D355" s="354" t="s">
        <v>918</v>
      </c>
      <c r="E355" s="95">
        <v>3473.25</v>
      </c>
      <c r="F355" s="95">
        <v>3245.5</v>
      </c>
      <c r="G355" s="95">
        <v>5664.75</v>
      </c>
      <c r="H355" s="95">
        <v>3473.25</v>
      </c>
      <c r="I355" s="105">
        <v>1790</v>
      </c>
      <c r="J355" s="48">
        <v>108</v>
      </c>
      <c r="K355" s="63">
        <f t="shared" si="726"/>
        <v>62.5185</v>
      </c>
      <c r="L355" s="64">
        <f t="shared" si="727"/>
        <v>519.28</v>
      </c>
      <c r="M355" s="48">
        <f t="shared" si="728"/>
        <v>453.18</v>
      </c>
      <c r="N355" s="46">
        <f t="shared" si="729"/>
        <v>24.31275</v>
      </c>
      <c r="O355" s="48">
        <f t="shared" si="730"/>
        <v>89.5</v>
      </c>
      <c r="P355" s="48">
        <f t="shared" si="731"/>
        <v>54</v>
      </c>
      <c r="Q355" s="48">
        <f t="shared" si="732"/>
        <v>1202.79125</v>
      </c>
      <c r="R355" s="46">
        <f t="shared" si="733"/>
        <v>0</v>
      </c>
      <c r="S355" s="46">
        <f t="shared" si="734"/>
        <v>259.64</v>
      </c>
      <c r="T355" s="48">
        <f t="shared" si="735"/>
        <v>113.3</v>
      </c>
      <c r="U355" s="46">
        <f t="shared" si="736"/>
        <v>10.42</v>
      </c>
      <c r="V355" s="46">
        <v>0</v>
      </c>
      <c r="W355" s="48">
        <f t="shared" si="737"/>
        <v>89.5</v>
      </c>
      <c r="X355" s="48">
        <f t="shared" si="738"/>
        <v>54</v>
      </c>
      <c r="Y355" s="46">
        <f t="shared" si="739"/>
        <v>526.86</v>
      </c>
      <c r="Z355" s="46">
        <f t="shared" si="740"/>
        <v>1729.65125</v>
      </c>
      <c r="AA355" s="78"/>
      <c r="AB355" s="12" t="s">
        <v>83</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45">
        <f t="shared" si="725"/>
        <v>353</v>
      </c>
      <c r="B356" s="46" t="s">
        <v>509</v>
      </c>
      <c r="C356" s="52" t="s">
        <v>919</v>
      </c>
      <c r="D356" s="354" t="s">
        <v>920</v>
      </c>
      <c r="E356" s="95">
        <v>3473.25</v>
      </c>
      <c r="F356" s="95">
        <v>3245.5</v>
      </c>
      <c r="G356" s="95">
        <v>5664.75</v>
      </c>
      <c r="H356" s="95">
        <v>3473.25</v>
      </c>
      <c r="I356" s="105">
        <v>1790</v>
      </c>
      <c r="J356" s="48">
        <v>108</v>
      </c>
      <c r="K356" s="63">
        <f t="shared" si="726"/>
        <v>62.5185</v>
      </c>
      <c r="L356" s="64">
        <f t="shared" si="727"/>
        <v>519.28</v>
      </c>
      <c r="M356" s="48">
        <f t="shared" si="728"/>
        <v>453.18</v>
      </c>
      <c r="N356" s="46">
        <f t="shared" si="729"/>
        <v>24.31275</v>
      </c>
      <c r="O356" s="48">
        <f t="shared" si="730"/>
        <v>89.5</v>
      </c>
      <c r="P356" s="48">
        <f t="shared" si="731"/>
        <v>54</v>
      </c>
      <c r="Q356" s="48">
        <f t="shared" si="732"/>
        <v>1202.79125</v>
      </c>
      <c r="R356" s="46">
        <f t="shared" si="733"/>
        <v>0</v>
      </c>
      <c r="S356" s="46">
        <f t="shared" si="734"/>
        <v>259.64</v>
      </c>
      <c r="T356" s="48">
        <f t="shared" si="735"/>
        <v>113.3</v>
      </c>
      <c r="U356" s="46">
        <f t="shared" si="736"/>
        <v>10.42</v>
      </c>
      <c r="V356" s="46">
        <v>0</v>
      </c>
      <c r="W356" s="48">
        <f t="shared" si="737"/>
        <v>89.5</v>
      </c>
      <c r="X356" s="48">
        <f t="shared" si="738"/>
        <v>54</v>
      </c>
      <c r="Y356" s="46">
        <f t="shared" si="739"/>
        <v>526.86</v>
      </c>
      <c r="Z356" s="46">
        <f t="shared" si="740"/>
        <v>1729.65125</v>
      </c>
      <c r="AA356" s="78"/>
      <c r="AB356" s="12" t="s">
        <v>83</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45">
        <f t="shared" si="725"/>
        <v>354</v>
      </c>
      <c r="B357" s="46" t="s">
        <v>558</v>
      </c>
      <c r="C357" s="52" t="s">
        <v>921</v>
      </c>
      <c r="D357" s="346" t="s">
        <v>922</v>
      </c>
      <c r="E357" s="95">
        <v>3473.25</v>
      </c>
      <c r="F357" s="95">
        <v>3245.5</v>
      </c>
      <c r="G357" s="95">
        <v>5664.75</v>
      </c>
      <c r="H357" s="95">
        <v>3473.25</v>
      </c>
      <c r="I357" s="105">
        <v>3180</v>
      </c>
      <c r="J357" s="48">
        <v>108</v>
      </c>
      <c r="K357" s="63">
        <f t="shared" si="726"/>
        <v>62.5185</v>
      </c>
      <c r="L357" s="64">
        <f t="shared" si="727"/>
        <v>519.28</v>
      </c>
      <c r="M357" s="48">
        <f t="shared" si="728"/>
        <v>453.18</v>
      </c>
      <c r="N357" s="46">
        <f t="shared" si="729"/>
        <v>24.31275</v>
      </c>
      <c r="O357" s="48">
        <f t="shared" si="730"/>
        <v>159</v>
      </c>
      <c r="P357" s="48">
        <f t="shared" si="731"/>
        <v>54</v>
      </c>
      <c r="Q357" s="48">
        <f t="shared" si="732"/>
        <v>1272.29125</v>
      </c>
      <c r="R357" s="46">
        <f t="shared" si="733"/>
        <v>0</v>
      </c>
      <c r="S357" s="46">
        <f t="shared" si="734"/>
        <v>259.64</v>
      </c>
      <c r="T357" s="48">
        <f t="shared" si="735"/>
        <v>113.3</v>
      </c>
      <c r="U357" s="46">
        <f t="shared" si="736"/>
        <v>10.42</v>
      </c>
      <c r="V357" s="46">
        <v>0</v>
      </c>
      <c r="W357" s="48">
        <f t="shared" si="737"/>
        <v>159</v>
      </c>
      <c r="X357" s="48">
        <f t="shared" si="738"/>
        <v>54</v>
      </c>
      <c r="Y357" s="46">
        <f t="shared" si="739"/>
        <v>596.36</v>
      </c>
      <c r="Z357" s="46">
        <f t="shared" si="740"/>
        <v>1868.65125</v>
      </c>
      <c r="AA357" s="78"/>
      <c r="AB357" s="12" t="s">
        <v>98</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45">
        <f t="shared" si="725"/>
        <v>355</v>
      </c>
      <c r="B358" s="46" t="s">
        <v>337</v>
      </c>
      <c r="C358" s="52" t="s">
        <v>923</v>
      </c>
      <c r="D358" s="354" t="s">
        <v>924</v>
      </c>
      <c r="E358" s="95">
        <v>3473.25</v>
      </c>
      <c r="F358" s="95">
        <v>3245.5</v>
      </c>
      <c r="G358" s="95">
        <v>5664.75</v>
      </c>
      <c r="H358" s="95">
        <v>3473.25</v>
      </c>
      <c r="I358" s="105">
        <v>1790</v>
      </c>
      <c r="J358" s="48">
        <v>108</v>
      </c>
      <c r="K358" s="63">
        <f t="shared" si="726"/>
        <v>62.5185</v>
      </c>
      <c r="L358" s="64">
        <f t="shared" si="727"/>
        <v>519.28</v>
      </c>
      <c r="M358" s="48">
        <f t="shared" si="728"/>
        <v>453.18</v>
      </c>
      <c r="N358" s="46">
        <f t="shared" si="729"/>
        <v>24.31275</v>
      </c>
      <c r="O358" s="48">
        <f t="shared" si="730"/>
        <v>89.5</v>
      </c>
      <c r="P358" s="48">
        <f t="shared" si="731"/>
        <v>54</v>
      </c>
      <c r="Q358" s="48">
        <f t="shared" si="732"/>
        <v>1202.79125</v>
      </c>
      <c r="R358" s="46">
        <f t="shared" si="733"/>
        <v>0</v>
      </c>
      <c r="S358" s="46">
        <f t="shared" si="734"/>
        <v>259.64</v>
      </c>
      <c r="T358" s="48">
        <f t="shared" si="735"/>
        <v>113.3</v>
      </c>
      <c r="U358" s="46">
        <f t="shared" si="736"/>
        <v>10.42</v>
      </c>
      <c r="V358" s="46">
        <v>0</v>
      </c>
      <c r="W358" s="48">
        <f t="shared" si="737"/>
        <v>89.5</v>
      </c>
      <c r="X358" s="48">
        <f t="shared" si="738"/>
        <v>54</v>
      </c>
      <c r="Y358" s="46">
        <f t="shared" si="739"/>
        <v>526.86</v>
      </c>
      <c r="Z358" s="46">
        <f t="shared" si="740"/>
        <v>1729.65125</v>
      </c>
      <c r="AA358" s="78"/>
      <c r="AB358" s="12" t="s">
        <v>74</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45">
        <f t="shared" si="725"/>
        <v>356</v>
      </c>
      <c r="B359" s="46" t="s">
        <v>173</v>
      </c>
      <c r="C359" s="52" t="s">
        <v>925</v>
      </c>
      <c r="D359" s="346" t="s">
        <v>926</v>
      </c>
      <c r="E359" s="95">
        <v>3820</v>
      </c>
      <c r="F359" s="95">
        <v>3820</v>
      </c>
      <c r="G359" s="95">
        <v>5664.75</v>
      </c>
      <c r="H359" s="95">
        <v>3820</v>
      </c>
      <c r="I359" s="105">
        <v>4180</v>
      </c>
      <c r="J359" s="48">
        <v>108</v>
      </c>
      <c r="K359" s="63">
        <f t="shared" si="726"/>
        <v>68.76</v>
      </c>
      <c r="L359" s="64">
        <f t="shared" si="727"/>
        <v>611.2</v>
      </c>
      <c r="M359" s="48">
        <f t="shared" si="728"/>
        <v>453.18</v>
      </c>
      <c r="N359" s="46">
        <f t="shared" si="729"/>
        <v>26.74</v>
      </c>
      <c r="O359" s="48">
        <f t="shared" si="730"/>
        <v>209</v>
      </c>
      <c r="P359" s="48">
        <f t="shared" si="731"/>
        <v>54</v>
      </c>
      <c r="Q359" s="48">
        <f t="shared" si="732"/>
        <v>1422.88</v>
      </c>
      <c r="R359" s="46">
        <f t="shared" si="733"/>
        <v>0</v>
      </c>
      <c r="S359" s="46">
        <f t="shared" si="734"/>
        <v>305.6</v>
      </c>
      <c r="T359" s="48">
        <f t="shared" si="735"/>
        <v>113.3</v>
      </c>
      <c r="U359" s="46">
        <f t="shared" si="736"/>
        <v>11.46</v>
      </c>
      <c r="V359" s="46">
        <v>0</v>
      </c>
      <c r="W359" s="48">
        <f t="shared" si="737"/>
        <v>209</v>
      </c>
      <c r="X359" s="48">
        <f t="shared" si="738"/>
        <v>54</v>
      </c>
      <c r="Y359" s="46">
        <f t="shared" si="739"/>
        <v>693.36</v>
      </c>
      <c r="Z359" s="46">
        <f t="shared" si="740"/>
        <v>2116.24</v>
      </c>
      <c r="AA359" s="78"/>
      <c r="AB359" s="12" t="s">
        <v>104</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45">
        <f t="shared" si="725"/>
        <v>357</v>
      </c>
      <c r="B360" s="46" t="s">
        <v>289</v>
      </c>
      <c r="C360" s="100" t="s">
        <v>927</v>
      </c>
      <c r="D360" s="355" t="s">
        <v>928</v>
      </c>
      <c r="E360" s="95">
        <v>3473.25</v>
      </c>
      <c r="F360" s="95">
        <v>3245.5</v>
      </c>
      <c r="G360" s="95">
        <v>5664.75</v>
      </c>
      <c r="H360" s="95">
        <v>3473.25</v>
      </c>
      <c r="I360" s="105">
        <v>1790</v>
      </c>
      <c r="J360" s="48">
        <v>108</v>
      </c>
      <c r="K360" s="63">
        <f t="shared" si="726"/>
        <v>62.5185</v>
      </c>
      <c r="L360" s="64">
        <f t="shared" si="727"/>
        <v>519.28</v>
      </c>
      <c r="M360" s="48">
        <f t="shared" si="728"/>
        <v>453.18</v>
      </c>
      <c r="N360" s="46">
        <f t="shared" si="729"/>
        <v>24.31275</v>
      </c>
      <c r="O360" s="48">
        <f t="shared" si="730"/>
        <v>89.5</v>
      </c>
      <c r="P360" s="48">
        <f t="shared" si="731"/>
        <v>54</v>
      </c>
      <c r="Q360" s="48">
        <f t="shared" si="732"/>
        <v>1202.79125</v>
      </c>
      <c r="R360" s="46">
        <f t="shared" si="733"/>
        <v>0</v>
      </c>
      <c r="S360" s="46">
        <f t="shared" si="734"/>
        <v>259.64</v>
      </c>
      <c r="T360" s="48">
        <f t="shared" si="735"/>
        <v>113.3</v>
      </c>
      <c r="U360" s="46">
        <f t="shared" si="736"/>
        <v>10.42</v>
      </c>
      <c r="V360" s="46">
        <v>0</v>
      </c>
      <c r="W360" s="48">
        <f t="shared" si="737"/>
        <v>89.5</v>
      </c>
      <c r="X360" s="48">
        <f t="shared" si="738"/>
        <v>54</v>
      </c>
      <c r="Y360" s="46">
        <f t="shared" si="739"/>
        <v>526.86</v>
      </c>
      <c r="Z360" s="46">
        <f t="shared" si="740"/>
        <v>1729.65125</v>
      </c>
      <c r="AA360" s="78"/>
      <c r="AB360" s="12" t="s">
        <v>80</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45">
        <f t="shared" si="725"/>
        <v>358</v>
      </c>
      <c r="B361" s="46" t="s">
        <v>685</v>
      </c>
      <c r="C361" s="100" t="s">
        <v>929</v>
      </c>
      <c r="D361" s="355" t="s">
        <v>930</v>
      </c>
      <c r="E361" s="95">
        <v>3473.25</v>
      </c>
      <c r="F361" s="95">
        <v>3245.5</v>
      </c>
      <c r="G361" s="95">
        <v>5664.75</v>
      </c>
      <c r="H361" s="95">
        <v>3473.25</v>
      </c>
      <c r="I361" s="105">
        <v>1790</v>
      </c>
      <c r="J361" s="48">
        <v>108</v>
      </c>
      <c r="K361" s="63">
        <f t="shared" si="726"/>
        <v>62.5185</v>
      </c>
      <c r="L361" s="64">
        <f t="shared" si="727"/>
        <v>519.28</v>
      </c>
      <c r="M361" s="48">
        <f t="shared" si="728"/>
        <v>453.18</v>
      </c>
      <c r="N361" s="46">
        <f t="shared" si="729"/>
        <v>24.31275</v>
      </c>
      <c r="O361" s="48">
        <f t="shared" si="730"/>
        <v>89.5</v>
      </c>
      <c r="P361" s="48">
        <f t="shared" si="731"/>
        <v>54</v>
      </c>
      <c r="Q361" s="48">
        <f t="shared" si="732"/>
        <v>1202.79125</v>
      </c>
      <c r="R361" s="46">
        <f t="shared" si="733"/>
        <v>0</v>
      </c>
      <c r="S361" s="46">
        <f t="shared" si="734"/>
        <v>259.64</v>
      </c>
      <c r="T361" s="48">
        <f t="shared" si="735"/>
        <v>113.3</v>
      </c>
      <c r="U361" s="46">
        <f t="shared" si="736"/>
        <v>10.42</v>
      </c>
      <c r="V361" s="46">
        <v>0</v>
      </c>
      <c r="W361" s="48">
        <f t="shared" si="737"/>
        <v>89.5</v>
      </c>
      <c r="X361" s="48">
        <f t="shared" si="738"/>
        <v>54</v>
      </c>
      <c r="Y361" s="46">
        <f t="shared" si="739"/>
        <v>526.86</v>
      </c>
      <c r="Z361" s="46">
        <f t="shared" si="740"/>
        <v>1729.65125</v>
      </c>
      <c r="AA361" s="78"/>
      <c r="AB361" s="12" t="s">
        <v>89</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45">
        <f t="shared" si="725"/>
        <v>359</v>
      </c>
      <c r="B362" s="46" t="s">
        <v>670</v>
      </c>
      <c r="C362" s="100" t="s">
        <v>931</v>
      </c>
      <c r="D362" s="104" t="s">
        <v>932</v>
      </c>
      <c r="E362" s="95">
        <v>3473.25</v>
      </c>
      <c r="F362" s="95">
        <v>3245.5</v>
      </c>
      <c r="G362" s="95">
        <v>5664.75</v>
      </c>
      <c r="H362" s="95">
        <v>3473.25</v>
      </c>
      <c r="I362" s="105">
        <v>1790</v>
      </c>
      <c r="J362" s="48">
        <v>108</v>
      </c>
      <c r="K362" s="63">
        <f t="shared" si="726"/>
        <v>62.5185</v>
      </c>
      <c r="L362" s="64">
        <f t="shared" si="727"/>
        <v>519.28</v>
      </c>
      <c r="M362" s="48">
        <f t="shared" si="728"/>
        <v>453.18</v>
      </c>
      <c r="N362" s="46">
        <f t="shared" si="729"/>
        <v>24.31275</v>
      </c>
      <c r="O362" s="48">
        <f t="shared" si="730"/>
        <v>89.5</v>
      </c>
      <c r="P362" s="48">
        <f t="shared" si="731"/>
        <v>54</v>
      </c>
      <c r="Q362" s="48">
        <f t="shared" si="732"/>
        <v>1202.79125</v>
      </c>
      <c r="R362" s="46">
        <f t="shared" si="733"/>
        <v>0</v>
      </c>
      <c r="S362" s="46">
        <f t="shared" si="734"/>
        <v>259.64</v>
      </c>
      <c r="T362" s="48">
        <f t="shared" si="735"/>
        <v>113.3</v>
      </c>
      <c r="U362" s="46">
        <f t="shared" si="736"/>
        <v>10.42</v>
      </c>
      <c r="V362" s="46">
        <v>0</v>
      </c>
      <c r="W362" s="48">
        <f t="shared" si="737"/>
        <v>89.5</v>
      </c>
      <c r="X362" s="48">
        <f t="shared" si="738"/>
        <v>54</v>
      </c>
      <c r="Y362" s="46">
        <f t="shared" si="739"/>
        <v>526.86</v>
      </c>
      <c r="Z362" s="46">
        <f t="shared" si="740"/>
        <v>1729.65125</v>
      </c>
      <c r="AA362" s="78"/>
      <c r="AB362" s="12" t="s">
        <v>92</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45">
        <f t="shared" si="725"/>
        <v>360</v>
      </c>
      <c r="B363" s="46" t="s">
        <v>363</v>
      </c>
      <c r="C363" s="100" t="s">
        <v>933</v>
      </c>
      <c r="D363" s="355" t="s">
        <v>934</v>
      </c>
      <c r="E363" s="95">
        <v>3473.25</v>
      </c>
      <c r="F363" s="95">
        <v>3245.5</v>
      </c>
      <c r="G363" s="95">
        <v>5664.75</v>
      </c>
      <c r="H363" s="95">
        <v>3473.25</v>
      </c>
      <c r="I363" s="105">
        <v>0</v>
      </c>
      <c r="J363" s="48">
        <v>108</v>
      </c>
      <c r="K363" s="63">
        <f t="shared" si="726"/>
        <v>62.5185</v>
      </c>
      <c r="L363" s="64">
        <f t="shared" si="727"/>
        <v>519.28</v>
      </c>
      <c r="M363" s="48">
        <f t="shared" si="728"/>
        <v>453.18</v>
      </c>
      <c r="N363" s="46">
        <f t="shared" si="729"/>
        <v>24.31275</v>
      </c>
      <c r="O363" s="48">
        <f t="shared" si="730"/>
        <v>0</v>
      </c>
      <c r="P363" s="48">
        <f t="shared" si="731"/>
        <v>54</v>
      </c>
      <c r="Q363" s="48">
        <f t="shared" si="732"/>
        <v>1113.29125</v>
      </c>
      <c r="R363" s="46">
        <f t="shared" si="733"/>
        <v>0</v>
      </c>
      <c r="S363" s="46">
        <f t="shared" si="734"/>
        <v>259.64</v>
      </c>
      <c r="T363" s="48">
        <f t="shared" si="735"/>
        <v>113.3</v>
      </c>
      <c r="U363" s="46">
        <f t="shared" si="736"/>
        <v>10.42</v>
      </c>
      <c r="V363" s="46">
        <v>0</v>
      </c>
      <c r="W363" s="48">
        <f t="shared" si="737"/>
        <v>0</v>
      </c>
      <c r="X363" s="48">
        <f t="shared" si="738"/>
        <v>54</v>
      </c>
      <c r="Y363" s="46">
        <f t="shared" si="739"/>
        <v>437.36</v>
      </c>
      <c r="Z363" s="46">
        <f t="shared" si="740"/>
        <v>1550.65125</v>
      </c>
      <c r="AA363" s="78"/>
      <c r="AB363" s="12" t="s">
        <v>71</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45">
        <f t="shared" si="725"/>
        <v>361</v>
      </c>
      <c r="B364" s="46" t="s">
        <v>337</v>
      </c>
      <c r="C364" s="52" t="s">
        <v>935</v>
      </c>
      <c r="D364" s="52" t="s">
        <v>936</v>
      </c>
      <c r="E364" s="95">
        <v>3473.25</v>
      </c>
      <c r="F364" s="46">
        <v>0</v>
      </c>
      <c r="G364" s="95">
        <v>5664.75</v>
      </c>
      <c r="H364" s="95">
        <v>3473.25</v>
      </c>
      <c r="I364" s="105">
        <v>1790</v>
      </c>
      <c r="J364" s="48">
        <v>108</v>
      </c>
      <c r="K364" s="63">
        <f t="shared" si="726"/>
        <v>62.5185</v>
      </c>
      <c r="L364" s="64">
        <f t="shared" si="727"/>
        <v>0</v>
      </c>
      <c r="M364" s="48">
        <f t="shared" si="728"/>
        <v>453.18</v>
      </c>
      <c r="N364" s="46">
        <f t="shared" si="729"/>
        <v>24.31275</v>
      </c>
      <c r="O364" s="48">
        <f t="shared" si="730"/>
        <v>89.5</v>
      </c>
      <c r="P364" s="48">
        <f t="shared" si="731"/>
        <v>54</v>
      </c>
      <c r="Q364" s="48">
        <f t="shared" si="732"/>
        <v>683.51125</v>
      </c>
      <c r="R364" s="46">
        <f t="shared" si="733"/>
        <v>0</v>
      </c>
      <c r="S364" s="46">
        <f t="shared" si="734"/>
        <v>0</v>
      </c>
      <c r="T364" s="48">
        <f t="shared" si="735"/>
        <v>113.3</v>
      </c>
      <c r="U364" s="46">
        <f t="shared" si="736"/>
        <v>10.42</v>
      </c>
      <c r="V364" s="46">
        <v>0</v>
      </c>
      <c r="W364" s="48">
        <f t="shared" si="737"/>
        <v>89.5</v>
      </c>
      <c r="X364" s="48">
        <f t="shared" si="738"/>
        <v>54</v>
      </c>
      <c r="Y364" s="46">
        <f t="shared" si="739"/>
        <v>267.22</v>
      </c>
      <c r="Z364" s="46">
        <f t="shared" si="740"/>
        <v>950.73125</v>
      </c>
      <c r="AA364" s="78"/>
      <c r="AB364" s="12" t="s">
        <v>74</v>
      </c>
      <c r="AC364" s="11">
        <f t="shared" ref="AC364:AE364" si="822">K364+R364</f>
        <v>62.5185</v>
      </c>
      <c r="AD364" s="11">
        <f t="shared" si="822"/>
        <v>0</v>
      </c>
      <c r="AE364" s="11">
        <f t="shared" si="822"/>
        <v>566.48</v>
      </c>
      <c r="AF364" s="11">
        <f t="shared" si="742"/>
        <v>34.73275</v>
      </c>
      <c r="AG364" s="11">
        <f t="shared" ref="AG364:AI364" si="823">O364+W364</f>
        <v>179</v>
      </c>
      <c r="AH364" s="11">
        <f t="shared" si="823"/>
        <v>108</v>
      </c>
      <c r="AI364" s="11">
        <f t="shared" si="823"/>
        <v>950.73125</v>
      </c>
      <c r="AJ364" s="12" t="s">
        <v>33</v>
      </c>
    </row>
    <row r="365" s="9" customFormat="1" ht="16" customHeight="1" spans="1:36">
      <c r="A365" s="45">
        <f t="shared" si="725"/>
        <v>362</v>
      </c>
      <c r="B365" s="46" t="s">
        <v>328</v>
      </c>
      <c r="C365" s="100" t="s">
        <v>937</v>
      </c>
      <c r="D365" s="355" t="s">
        <v>938</v>
      </c>
      <c r="E365" s="95">
        <v>3820</v>
      </c>
      <c r="F365" s="95">
        <v>3820</v>
      </c>
      <c r="G365" s="95">
        <v>5664.75</v>
      </c>
      <c r="H365" s="95">
        <v>3820</v>
      </c>
      <c r="I365" s="105">
        <v>4180</v>
      </c>
      <c r="J365" s="48">
        <v>108</v>
      </c>
      <c r="K365" s="63">
        <f t="shared" si="726"/>
        <v>68.76</v>
      </c>
      <c r="L365" s="64">
        <f t="shared" si="727"/>
        <v>611.2</v>
      </c>
      <c r="M365" s="48">
        <f t="shared" si="728"/>
        <v>453.18</v>
      </c>
      <c r="N365" s="46">
        <f t="shared" si="729"/>
        <v>26.74</v>
      </c>
      <c r="O365" s="48">
        <f t="shared" si="730"/>
        <v>209</v>
      </c>
      <c r="P365" s="48">
        <f t="shared" si="731"/>
        <v>54</v>
      </c>
      <c r="Q365" s="48">
        <f t="shared" si="732"/>
        <v>1422.88</v>
      </c>
      <c r="R365" s="46">
        <f t="shared" si="733"/>
        <v>0</v>
      </c>
      <c r="S365" s="46">
        <f t="shared" si="734"/>
        <v>305.6</v>
      </c>
      <c r="T365" s="48">
        <f t="shared" si="735"/>
        <v>113.3</v>
      </c>
      <c r="U365" s="46">
        <f t="shared" si="736"/>
        <v>11.46</v>
      </c>
      <c r="V365" s="46">
        <v>0</v>
      </c>
      <c r="W365" s="48">
        <f t="shared" si="737"/>
        <v>209</v>
      </c>
      <c r="X365" s="48">
        <f t="shared" si="738"/>
        <v>54</v>
      </c>
      <c r="Y365" s="46">
        <f t="shared" si="739"/>
        <v>693.36</v>
      </c>
      <c r="Z365" s="46">
        <f t="shared" si="740"/>
        <v>2116.24</v>
      </c>
      <c r="AA365" s="78"/>
      <c r="AB365" s="12" t="s">
        <v>104</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45">
        <f t="shared" si="725"/>
        <v>363</v>
      </c>
      <c r="B366" s="46" t="s">
        <v>289</v>
      </c>
      <c r="C366" s="100" t="s">
        <v>939</v>
      </c>
      <c r="D366" s="355" t="s">
        <v>940</v>
      </c>
      <c r="E366" s="95">
        <v>3473.25</v>
      </c>
      <c r="F366" s="95">
        <v>3245.5</v>
      </c>
      <c r="G366" s="95">
        <v>5664.75</v>
      </c>
      <c r="H366" s="95">
        <v>3473.25</v>
      </c>
      <c r="I366" s="105">
        <v>1790</v>
      </c>
      <c r="J366" s="48">
        <v>108</v>
      </c>
      <c r="K366" s="63">
        <f t="shared" si="726"/>
        <v>62.5185</v>
      </c>
      <c r="L366" s="64">
        <f t="shared" si="727"/>
        <v>519.28</v>
      </c>
      <c r="M366" s="48">
        <f t="shared" si="728"/>
        <v>453.18</v>
      </c>
      <c r="N366" s="46">
        <f t="shared" si="729"/>
        <v>24.31275</v>
      </c>
      <c r="O366" s="48">
        <f t="shared" si="730"/>
        <v>89.5</v>
      </c>
      <c r="P366" s="48">
        <f t="shared" si="731"/>
        <v>54</v>
      </c>
      <c r="Q366" s="48">
        <f t="shared" si="732"/>
        <v>1202.79125</v>
      </c>
      <c r="R366" s="46">
        <f t="shared" si="733"/>
        <v>0</v>
      </c>
      <c r="S366" s="46">
        <f t="shared" si="734"/>
        <v>259.64</v>
      </c>
      <c r="T366" s="48">
        <f t="shared" si="735"/>
        <v>113.3</v>
      </c>
      <c r="U366" s="46">
        <f t="shared" si="736"/>
        <v>10.42</v>
      </c>
      <c r="V366" s="46">
        <v>0</v>
      </c>
      <c r="W366" s="48">
        <f t="shared" si="737"/>
        <v>89.5</v>
      </c>
      <c r="X366" s="48">
        <f t="shared" si="738"/>
        <v>54</v>
      </c>
      <c r="Y366" s="46">
        <f t="shared" si="739"/>
        <v>526.86</v>
      </c>
      <c r="Z366" s="46">
        <f t="shared" si="740"/>
        <v>1729.65125</v>
      </c>
      <c r="AA366" s="78"/>
      <c r="AB366" s="12" t="s">
        <v>80</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45">
        <f t="shared" si="725"/>
        <v>364</v>
      </c>
      <c r="B367" s="46" t="s">
        <v>670</v>
      </c>
      <c r="C367" s="100" t="s">
        <v>941</v>
      </c>
      <c r="D367" s="355" t="s">
        <v>942</v>
      </c>
      <c r="E367" s="95">
        <v>3473.25</v>
      </c>
      <c r="F367" s="95">
        <v>3245.5</v>
      </c>
      <c r="G367" s="95">
        <v>5664.75</v>
      </c>
      <c r="H367" s="95">
        <v>3473.25</v>
      </c>
      <c r="I367" s="105">
        <v>1790</v>
      </c>
      <c r="J367" s="48">
        <v>108</v>
      </c>
      <c r="K367" s="63">
        <f t="shared" si="726"/>
        <v>62.5185</v>
      </c>
      <c r="L367" s="64">
        <f t="shared" si="727"/>
        <v>519.28</v>
      </c>
      <c r="M367" s="48">
        <f t="shared" si="728"/>
        <v>453.18</v>
      </c>
      <c r="N367" s="46">
        <f t="shared" si="729"/>
        <v>24.31275</v>
      </c>
      <c r="O367" s="48">
        <f t="shared" si="730"/>
        <v>89.5</v>
      </c>
      <c r="P367" s="48">
        <f t="shared" si="731"/>
        <v>54</v>
      </c>
      <c r="Q367" s="48">
        <f t="shared" si="732"/>
        <v>1202.79125</v>
      </c>
      <c r="R367" s="46">
        <f t="shared" si="733"/>
        <v>0</v>
      </c>
      <c r="S367" s="46">
        <f t="shared" si="734"/>
        <v>259.64</v>
      </c>
      <c r="T367" s="48">
        <f t="shared" si="735"/>
        <v>113.3</v>
      </c>
      <c r="U367" s="46">
        <f t="shared" si="736"/>
        <v>10.42</v>
      </c>
      <c r="V367" s="46">
        <v>0</v>
      </c>
      <c r="W367" s="48">
        <f t="shared" si="737"/>
        <v>89.5</v>
      </c>
      <c r="X367" s="48">
        <f t="shared" si="738"/>
        <v>54</v>
      </c>
      <c r="Y367" s="46">
        <f t="shared" si="739"/>
        <v>526.86</v>
      </c>
      <c r="Z367" s="46">
        <f t="shared" si="740"/>
        <v>1729.65125</v>
      </c>
      <c r="AA367" s="78"/>
      <c r="AB367" s="12" t="s">
        <v>92</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45">
        <f t="shared" si="725"/>
        <v>365</v>
      </c>
      <c r="B368" s="46" t="s">
        <v>230</v>
      </c>
      <c r="C368" s="100" t="s">
        <v>943</v>
      </c>
      <c r="D368" s="355" t="s">
        <v>944</v>
      </c>
      <c r="E368" s="95">
        <v>3473.25</v>
      </c>
      <c r="F368" s="46">
        <v>0</v>
      </c>
      <c r="G368" s="95">
        <v>5664.75</v>
      </c>
      <c r="H368" s="95">
        <v>3473.25</v>
      </c>
      <c r="I368" s="105">
        <v>3180</v>
      </c>
      <c r="J368" s="48">
        <v>108</v>
      </c>
      <c r="K368" s="63">
        <f t="shared" si="726"/>
        <v>62.5185</v>
      </c>
      <c r="L368" s="64">
        <f t="shared" si="727"/>
        <v>0</v>
      </c>
      <c r="M368" s="48">
        <f t="shared" si="728"/>
        <v>453.18</v>
      </c>
      <c r="N368" s="46">
        <f t="shared" si="729"/>
        <v>24.31275</v>
      </c>
      <c r="O368" s="48">
        <f t="shared" si="730"/>
        <v>159</v>
      </c>
      <c r="P368" s="48">
        <f t="shared" si="731"/>
        <v>54</v>
      </c>
      <c r="Q368" s="48">
        <f t="shared" si="732"/>
        <v>753.01125</v>
      </c>
      <c r="R368" s="46">
        <f t="shared" si="733"/>
        <v>0</v>
      </c>
      <c r="S368" s="46">
        <f t="shared" si="734"/>
        <v>0</v>
      </c>
      <c r="T368" s="48">
        <f t="shared" si="735"/>
        <v>113.3</v>
      </c>
      <c r="U368" s="46">
        <f t="shared" si="736"/>
        <v>10.42</v>
      </c>
      <c r="V368" s="46">
        <v>0</v>
      </c>
      <c r="W368" s="48">
        <f t="shared" si="737"/>
        <v>159</v>
      </c>
      <c r="X368" s="48">
        <f t="shared" si="738"/>
        <v>54</v>
      </c>
      <c r="Y368" s="46">
        <f t="shared" si="739"/>
        <v>336.72</v>
      </c>
      <c r="Z368" s="46">
        <f t="shared" si="740"/>
        <v>1089.73125</v>
      </c>
      <c r="AA368" s="78"/>
      <c r="AB368" s="12" t="s">
        <v>57</v>
      </c>
      <c r="AC368" s="11">
        <f t="shared" ref="AC368:AE368" si="830">K368+R368</f>
        <v>62.5185</v>
      </c>
      <c r="AD368" s="11">
        <f t="shared" si="830"/>
        <v>0</v>
      </c>
      <c r="AE368" s="11">
        <f t="shared" si="830"/>
        <v>566.48</v>
      </c>
      <c r="AF368" s="11">
        <f t="shared" si="742"/>
        <v>34.73275</v>
      </c>
      <c r="AG368" s="11">
        <f t="shared" ref="AG368:AI368" si="831">O368+W368</f>
        <v>318</v>
      </c>
      <c r="AH368" s="11">
        <f t="shared" si="831"/>
        <v>108</v>
      </c>
      <c r="AI368" s="11">
        <f t="shared" si="831"/>
        <v>1089.73125</v>
      </c>
      <c r="AJ368" s="12" t="s">
        <v>32</v>
      </c>
    </row>
    <row r="369" s="9" customFormat="1" ht="16" customHeight="1" spans="1:36">
      <c r="A369" s="45">
        <f t="shared" si="725"/>
        <v>366</v>
      </c>
      <c r="B369" s="46" t="s">
        <v>230</v>
      </c>
      <c r="C369" s="100" t="s">
        <v>945</v>
      </c>
      <c r="D369" s="355" t="s">
        <v>946</v>
      </c>
      <c r="E369" s="95">
        <v>3473.25</v>
      </c>
      <c r="F369" s="95">
        <v>3245.5</v>
      </c>
      <c r="G369" s="95">
        <v>5664.75</v>
      </c>
      <c r="H369" s="95">
        <v>3473.25</v>
      </c>
      <c r="I369" s="105">
        <v>4180</v>
      </c>
      <c r="J369" s="48">
        <v>108</v>
      </c>
      <c r="K369" s="63">
        <f t="shared" si="726"/>
        <v>62.5185</v>
      </c>
      <c r="L369" s="64">
        <f t="shared" si="727"/>
        <v>519.28</v>
      </c>
      <c r="M369" s="48">
        <f t="shared" si="728"/>
        <v>453.18</v>
      </c>
      <c r="N369" s="46">
        <f t="shared" si="729"/>
        <v>24.31275</v>
      </c>
      <c r="O369" s="48">
        <f t="shared" si="730"/>
        <v>209</v>
      </c>
      <c r="P369" s="48">
        <f t="shared" si="731"/>
        <v>54</v>
      </c>
      <c r="Q369" s="48">
        <f t="shared" si="732"/>
        <v>1322.29125</v>
      </c>
      <c r="R369" s="46">
        <f t="shared" si="733"/>
        <v>0</v>
      </c>
      <c r="S369" s="46">
        <f t="shared" si="734"/>
        <v>259.64</v>
      </c>
      <c r="T369" s="48">
        <f t="shared" si="735"/>
        <v>113.3</v>
      </c>
      <c r="U369" s="46">
        <f t="shared" si="736"/>
        <v>10.42</v>
      </c>
      <c r="V369" s="46">
        <v>0</v>
      </c>
      <c r="W369" s="48">
        <f t="shared" si="737"/>
        <v>209</v>
      </c>
      <c r="X369" s="48">
        <f t="shared" si="738"/>
        <v>54</v>
      </c>
      <c r="Y369" s="46">
        <f t="shared" si="739"/>
        <v>646.36</v>
      </c>
      <c r="Z369" s="46">
        <f t="shared" si="740"/>
        <v>1968.65125</v>
      </c>
      <c r="AA369" s="78"/>
      <c r="AB369" s="12" t="s">
        <v>57</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45">
        <f t="shared" si="725"/>
        <v>367</v>
      </c>
      <c r="B370" s="46" t="s">
        <v>363</v>
      </c>
      <c r="C370" s="100" t="s">
        <v>947</v>
      </c>
      <c r="D370" s="355" t="s">
        <v>948</v>
      </c>
      <c r="E370" s="95">
        <v>3473.25</v>
      </c>
      <c r="F370" s="95">
        <v>3245.5</v>
      </c>
      <c r="G370" s="95">
        <v>5664.75</v>
      </c>
      <c r="H370" s="95">
        <v>3473.25</v>
      </c>
      <c r="I370" s="105">
        <v>3180</v>
      </c>
      <c r="J370" s="48">
        <v>108</v>
      </c>
      <c r="K370" s="63">
        <f t="shared" si="726"/>
        <v>62.5185</v>
      </c>
      <c r="L370" s="64">
        <f t="shared" si="727"/>
        <v>519.28</v>
      </c>
      <c r="M370" s="48">
        <f t="shared" si="728"/>
        <v>453.18</v>
      </c>
      <c r="N370" s="46">
        <f t="shared" si="729"/>
        <v>24.31275</v>
      </c>
      <c r="O370" s="48">
        <f t="shared" si="730"/>
        <v>159</v>
      </c>
      <c r="P370" s="48">
        <f t="shared" si="731"/>
        <v>54</v>
      </c>
      <c r="Q370" s="48">
        <f t="shared" si="732"/>
        <v>1272.29125</v>
      </c>
      <c r="R370" s="46">
        <f t="shared" si="733"/>
        <v>0</v>
      </c>
      <c r="S370" s="46">
        <f t="shared" si="734"/>
        <v>259.64</v>
      </c>
      <c r="T370" s="48">
        <f t="shared" si="735"/>
        <v>113.3</v>
      </c>
      <c r="U370" s="46">
        <f t="shared" si="736"/>
        <v>10.42</v>
      </c>
      <c r="V370" s="46">
        <v>0</v>
      </c>
      <c r="W370" s="48">
        <f t="shared" si="737"/>
        <v>159</v>
      </c>
      <c r="X370" s="48">
        <f t="shared" si="738"/>
        <v>54</v>
      </c>
      <c r="Y370" s="46">
        <f t="shared" si="739"/>
        <v>596.36</v>
      </c>
      <c r="Z370" s="46">
        <f t="shared" si="740"/>
        <v>1868.65125</v>
      </c>
      <c r="AA370" s="78"/>
      <c r="AB370" s="12" t="s">
        <v>71</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45">
        <f t="shared" si="725"/>
        <v>368</v>
      </c>
      <c r="B371" s="46" t="s">
        <v>640</v>
      </c>
      <c r="C371" s="100" t="s">
        <v>949</v>
      </c>
      <c r="D371" s="355" t="s">
        <v>950</v>
      </c>
      <c r="E371" s="95">
        <v>3473.25</v>
      </c>
      <c r="F371" s="46">
        <v>0</v>
      </c>
      <c r="G371" s="95">
        <v>5664.75</v>
      </c>
      <c r="H371" s="95">
        <v>3473.25</v>
      </c>
      <c r="I371" s="105">
        <v>1790</v>
      </c>
      <c r="J371" s="48">
        <v>108</v>
      </c>
      <c r="K371" s="63">
        <f t="shared" si="726"/>
        <v>62.5185</v>
      </c>
      <c r="L371" s="64">
        <f t="shared" si="727"/>
        <v>0</v>
      </c>
      <c r="M371" s="48">
        <f t="shared" si="728"/>
        <v>453.18</v>
      </c>
      <c r="N371" s="46">
        <f t="shared" si="729"/>
        <v>24.31275</v>
      </c>
      <c r="O371" s="48">
        <f t="shared" si="730"/>
        <v>89.5</v>
      </c>
      <c r="P371" s="48">
        <f t="shared" si="731"/>
        <v>54</v>
      </c>
      <c r="Q371" s="48">
        <f t="shared" si="732"/>
        <v>683.51125</v>
      </c>
      <c r="R371" s="46">
        <f t="shared" si="733"/>
        <v>0</v>
      </c>
      <c r="S371" s="46">
        <f t="shared" si="734"/>
        <v>0</v>
      </c>
      <c r="T371" s="48">
        <f t="shared" si="735"/>
        <v>113.3</v>
      </c>
      <c r="U371" s="46">
        <f t="shared" si="736"/>
        <v>10.42</v>
      </c>
      <c r="V371" s="46">
        <v>0</v>
      </c>
      <c r="W371" s="48">
        <f t="shared" si="737"/>
        <v>89.5</v>
      </c>
      <c r="X371" s="48">
        <f t="shared" si="738"/>
        <v>54</v>
      </c>
      <c r="Y371" s="46">
        <f t="shared" si="739"/>
        <v>267.22</v>
      </c>
      <c r="Z371" s="46">
        <f t="shared" si="740"/>
        <v>950.73125</v>
      </c>
      <c r="AA371" s="78"/>
      <c r="AB371" s="12" t="s">
        <v>95</v>
      </c>
      <c r="AC371" s="11">
        <f t="shared" ref="AC371:AE371" si="836">K371+R371</f>
        <v>62.5185</v>
      </c>
      <c r="AD371" s="11">
        <f t="shared" si="836"/>
        <v>0</v>
      </c>
      <c r="AE371" s="11">
        <f t="shared" si="836"/>
        <v>566.48</v>
      </c>
      <c r="AF371" s="11">
        <f t="shared" si="742"/>
        <v>34.73275</v>
      </c>
      <c r="AG371" s="11">
        <f t="shared" ref="AG371:AI371" si="837">O371+W371</f>
        <v>179</v>
      </c>
      <c r="AH371" s="11">
        <f t="shared" si="837"/>
        <v>108</v>
      </c>
      <c r="AI371" s="11">
        <f t="shared" si="837"/>
        <v>950.73125</v>
      </c>
      <c r="AJ371" s="12" t="s">
        <v>33</v>
      </c>
    </row>
    <row r="372" s="9" customFormat="1" ht="16" customHeight="1" spans="1:36">
      <c r="A372" s="45">
        <f t="shared" si="725"/>
        <v>369</v>
      </c>
      <c r="B372" s="46" t="s">
        <v>558</v>
      </c>
      <c r="C372" s="100" t="s">
        <v>953</v>
      </c>
      <c r="D372" s="355" t="s">
        <v>954</v>
      </c>
      <c r="E372" s="95">
        <v>3473.25</v>
      </c>
      <c r="F372" s="46">
        <v>0</v>
      </c>
      <c r="G372" s="95">
        <v>5664.75</v>
      </c>
      <c r="H372" s="95">
        <v>3473.25</v>
      </c>
      <c r="I372" s="105">
        <v>1790</v>
      </c>
      <c r="J372" s="48">
        <v>108</v>
      </c>
      <c r="K372" s="63">
        <f t="shared" si="726"/>
        <v>62.5185</v>
      </c>
      <c r="L372" s="64">
        <f t="shared" si="727"/>
        <v>0</v>
      </c>
      <c r="M372" s="48">
        <f t="shared" si="728"/>
        <v>453.18</v>
      </c>
      <c r="N372" s="46">
        <f t="shared" si="729"/>
        <v>24.31275</v>
      </c>
      <c r="O372" s="48">
        <f t="shared" si="730"/>
        <v>89.5</v>
      </c>
      <c r="P372" s="48">
        <f t="shared" si="731"/>
        <v>54</v>
      </c>
      <c r="Q372" s="48">
        <f t="shared" si="732"/>
        <v>683.51125</v>
      </c>
      <c r="R372" s="46">
        <f t="shared" si="733"/>
        <v>0</v>
      </c>
      <c r="S372" s="46">
        <f t="shared" si="734"/>
        <v>0</v>
      </c>
      <c r="T372" s="48">
        <f t="shared" si="735"/>
        <v>113.3</v>
      </c>
      <c r="U372" s="46">
        <f t="shared" si="736"/>
        <v>10.42</v>
      </c>
      <c r="V372" s="46">
        <v>0</v>
      </c>
      <c r="W372" s="48">
        <f t="shared" si="737"/>
        <v>89.5</v>
      </c>
      <c r="X372" s="48">
        <f t="shared" si="738"/>
        <v>54</v>
      </c>
      <c r="Y372" s="46">
        <f t="shared" si="739"/>
        <v>267.22</v>
      </c>
      <c r="Z372" s="46">
        <f t="shared" si="740"/>
        <v>950.73125</v>
      </c>
      <c r="AA372" s="78"/>
      <c r="AB372" s="12" t="s">
        <v>98</v>
      </c>
      <c r="AC372" s="11">
        <f t="shared" ref="AC372:AE372" si="838">K372+R372</f>
        <v>62.5185</v>
      </c>
      <c r="AD372" s="11">
        <f t="shared" si="838"/>
        <v>0</v>
      </c>
      <c r="AE372" s="11">
        <f t="shared" si="838"/>
        <v>566.48</v>
      </c>
      <c r="AF372" s="11">
        <f t="shared" si="742"/>
        <v>34.73275</v>
      </c>
      <c r="AG372" s="11">
        <f t="shared" ref="AG372:AI372" si="839">O372+W372</f>
        <v>179</v>
      </c>
      <c r="AH372" s="11">
        <f t="shared" si="839"/>
        <v>108</v>
      </c>
      <c r="AI372" s="11">
        <f t="shared" si="839"/>
        <v>950.73125</v>
      </c>
      <c r="AJ372" s="12" t="s">
        <v>33</v>
      </c>
    </row>
    <row r="373" s="9" customFormat="1" ht="16" customHeight="1" spans="1:36">
      <c r="A373" s="45">
        <f t="shared" si="725"/>
        <v>370</v>
      </c>
      <c r="B373" s="46" t="s">
        <v>558</v>
      </c>
      <c r="C373" s="100" t="s">
        <v>955</v>
      </c>
      <c r="D373" s="355" t="s">
        <v>956</v>
      </c>
      <c r="E373" s="95">
        <v>3473.25</v>
      </c>
      <c r="F373" s="95">
        <v>3245.5</v>
      </c>
      <c r="G373" s="95">
        <v>5664.75</v>
      </c>
      <c r="H373" s="95">
        <v>3473.25</v>
      </c>
      <c r="I373" s="105">
        <v>1790</v>
      </c>
      <c r="J373" s="48">
        <v>108</v>
      </c>
      <c r="K373" s="63">
        <f t="shared" si="726"/>
        <v>62.5185</v>
      </c>
      <c r="L373" s="64">
        <f t="shared" si="727"/>
        <v>519.28</v>
      </c>
      <c r="M373" s="48">
        <f t="shared" si="728"/>
        <v>453.18</v>
      </c>
      <c r="N373" s="46">
        <f t="shared" si="729"/>
        <v>24.31275</v>
      </c>
      <c r="O373" s="48">
        <f t="shared" si="730"/>
        <v>89.5</v>
      </c>
      <c r="P373" s="48">
        <f t="shared" si="731"/>
        <v>54</v>
      </c>
      <c r="Q373" s="48">
        <f t="shared" si="732"/>
        <v>1202.79125</v>
      </c>
      <c r="R373" s="46">
        <f t="shared" si="733"/>
        <v>0</v>
      </c>
      <c r="S373" s="46">
        <f t="shared" si="734"/>
        <v>259.64</v>
      </c>
      <c r="T373" s="48">
        <f t="shared" si="735"/>
        <v>113.3</v>
      </c>
      <c r="U373" s="46">
        <f t="shared" si="736"/>
        <v>10.42</v>
      </c>
      <c r="V373" s="46">
        <v>0</v>
      </c>
      <c r="W373" s="48">
        <f t="shared" si="737"/>
        <v>89.5</v>
      </c>
      <c r="X373" s="48">
        <f t="shared" si="738"/>
        <v>54</v>
      </c>
      <c r="Y373" s="46">
        <f t="shared" si="739"/>
        <v>526.86</v>
      </c>
      <c r="Z373" s="46">
        <f t="shared" si="740"/>
        <v>1729.65125</v>
      </c>
      <c r="AA373" s="78"/>
      <c r="AB373" s="12" t="s">
        <v>98</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45">
        <f t="shared" si="725"/>
        <v>371</v>
      </c>
      <c r="B374" s="46" t="s">
        <v>53</v>
      </c>
      <c r="C374" s="100" t="s">
        <v>957</v>
      </c>
      <c r="D374" s="355" t="s">
        <v>958</v>
      </c>
      <c r="E374" s="95">
        <v>3473.25</v>
      </c>
      <c r="F374" s="95">
        <v>3245.5</v>
      </c>
      <c r="G374" s="95">
        <v>5664.75</v>
      </c>
      <c r="H374" s="95">
        <v>3473.25</v>
      </c>
      <c r="I374" s="105">
        <v>3180</v>
      </c>
      <c r="J374" s="48">
        <v>108</v>
      </c>
      <c r="K374" s="63">
        <f t="shared" si="726"/>
        <v>62.5185</v>
      </c>
      <c r="L374" s="64">
        <f t="shared" si="727"/>
        <v>519.28</v>
      </c>
      <c r="M374" s="48">
        <f t="shared" si="728"/>
        <v>453.18</v>
      </c>
      <c r="N374" s="46">
        <f t="shared" si="729"/>
        <v>24.31275</v>
      </c>
      <c r="O374" s="48">
        <f t="shared" si="730"/>
        <v>159</v>
      </c>
      <c r="P374" s="48">
        <f t="shared" si="731"/>
        <v>54</v>
      </c>
      <c r="Q374" s="48">
        <f t="shared" si="732"/>
        <v>1272.29125</v>
      </c>
      <c r="R374" s="46">
        <f t="shared" si="733"/>
        <v>0</v>
      </c>
      <c r="S374" s="46">
        <f t="shared" si="734"/>
        <v>259.64</v>
      </c>
      <c r="T374" s="48">
        <f t="shared" si="735"/>
        <v>113.3</v>
      </c>
      <c r="U374" s="46">
        <f t="shared" si="736"/>
        <v>10.42</v>
      </c>
      <c r="V374" s="46">
        <v>0</v>
      </c>
      <c r="W374" s="48">
        <f t="shared" si="737"/>
        <v>159</v>
      </c>
      <c r="X374" s="48">
        <f t="shared" si="738"/>
        <v>54</v>
      </c>
      <c r="Y374" s="46">
        <f t="shared" si="739"/>
        <v>596.36</v>
      </c>
      <c r="Z374" s="46">
        <f t="shared" si="740"/>
        <v>1868.65125</v>
      </c>
      <c r="AA374" s="78"/>
      <c r="AB374" s="12" t="s">
        <v>54</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45">
        <f t="shared" si="725"/>
        <v>372</v>
      </c>
      <c r="B375" s="46" t="s">
        <v>230</v>
      </c>
      <c r="C375" s="51" t="s">
        <v>959</v>
      </c>
      <c r="D375" s="52" t="s">
        <v>960</v>
      </c>
      <c r="E375" s="46">
        <v>3473.25</v>
      </c>
      <c r="F375" s="46">
        <f>VLOOKUP(C375,'[1]9月'!$B:$Q,16,0)</f>
        <v>3245.4</v>
      </c>
      <c r="G375" s="48">
        <v>5664.75</v>
      </c>
      <c r="H375" s="46">
        <v>3473.25</v>
      </c>
      <c r="I375" s="48">
        <v>1790</v>
      </c>
      <c r="J375" s="48">
        <v>108</v>
      </c>
      <c r="K375" s="63">
        <f t="shared" si="726"/>
        <v>62.5185</v>
      </c>
      <c r="L375" s="64">
        <f t="shared" si="727"/>
        <v>519.264</v>
      </c>
      <c r="M375" s="48">
        <f t="shared" si="728"/>
        <v>453.18</v>
      </c>
      <c r="N375" s="46">
        <f t="shared" si="729"/>
        <v>24.31275</v>
      </c>
      <c r="O375" s="48">
        <f t="shared" si="730"/>
        <v>89.5</v>
      </c>
      <c r="P375" s="48">
        <f t="shared" si="731"/>
        <v>54</v>
      </c>
      <c r="Q375" s="48">
        <f t="shared" si="732"/>
        <v>1202.77525</v>
      </c>
      <c r="R375" s="46">
        <f t="shared" si="733"/>
        <v>0</v>
      </c>
      <c r="S375" s="46">
        <f t="shared" si="734"/>
        <v>259.63</v>
      </c>
      <c r="T375" s="48">
        <f t="shared" si="735"/>
        <v>113.3</v>
      </c>
      <c r="U375" s="46">
        <f t="shared" si="736"/>
        <v>10.42</v>
      </c>
      <c r="V375" s="46">
        <v>0</v>
      </c>
      <c r="W375" s="48">
        <f t="shared" si="737"/>
        <v>89.5</v>
      </c>
      <c r="X375" s="48">
        <f t="shared" si="738"/>
        <v>54</v>
      </c>
      <c r="Y375" s="46">
        <f t="shared" si="739"/>
        <v>526.85</v>
      </c>
      <c r="Z375" s="46">
        <f t="shared" si="740"/>
        <v>1729.62525</v>
      </c>
      <c r="AA375" s="46"/>
      <c r="AB375" s="12" t="s">
        <v>68</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45">
        <f t="shared" si="725"/>
        <v>373</v>
      </c>
      <c r="B376" s="46" t="s">
        <v>363</v>
      </c>
      <c r="C376" s="52" t="s">
        <v>963</v>
      </c>
      <c r="D376" s="55" t="s">
        <v>964</v>
      </c>
      <c r="E376" s="95">
        <v>3473.25</v>
      </c>
      <c r="F376" s="95">
        <v>3245.5</v>
      </c>
      <c r="G376" s="95">
        <v>5664.75</v>
      </c>
      <c r="H376" s="95">
        <v>3473.25</v>
      </c>
      <c r="I376" s="105">
        <v>1790</v>
      </c>
      <c r="J376" s="48">
        <v>108</v>
      </c>
      <c r="K376" s="63">
        <f t="shared" si="726"/>
        <v>62.5185</v>
      </c>
      <c r="L376" s="64">
        <f t="shared" si="727"/>
        <v>519.28</v>
      </c>
      <c r="M376" s="48">
        <f t="shared" si="728"/>
        <v>453.18</v>
      </c>
      <c r="N376" s="46">
        <f t="shared" si="729"/>
        <v>24.31275</v>
      </c>
      <c r="O376" s="48">
        <f t="shared" si="730"/>
        <v>89.5</v>
      </c>
      <c r="P376" s="48">
        <f t="shared" si="731"/>
        <v>54</v>
      </c>
      <c r="Q376" s="48">
        <f t="shared" si="732"/>
        <v>1202.79125</v>
      </c>
      <c r="R376" s="46">
        <f t="shared" si="733"/>
        <v>0</v>
      </c>
      <c r="S376" s="46">
        <f t="shared" si="734"/>
        <v>259.64</v>
      </c>
      <c r="T376" s="48">
        <f t="shared" si="735"/>
        <v>113.3</v>
      </c>
      <c r="U376" s="46">
        <f t="shared" si="736"/>
        <v>10.42</v>
      </c>
      <c r="V376" s="46">
        <v>0</v>
      </c>
      <c r="W376" s="48">
        <f t="shared" si="737"/>
        <v>89.5</v>
      </c>
      <c r="X376" s="48">
        <f t="shared" si="738"/>
        <v>54</v>
      </c>
      <c r="Y376" s="46">
        <f t="shared" si="739"/>
        <v>526.86</v>
      </c>
      <c r="Z376" s="46">
        <f t="shared" si="740"/>
        <v>1729.65125</v>
      </c>
      <c r="AA376" s="78"/>
      <c r="AB376" s="12" t="s">
        <v>71</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45">
        <f t="shared" si="725"/>
        <v>374</v>
      </c>
      <c r="B377" s="46" t="s">
        <v>363</v>
      </c>
      <c r="C377" s="52" t="s">
        <v>965</v>
      </c>
      <c r="D377" s="55" t="s">
        <v>966</v>
      </c>
      <c r="E377" s="95">
        <v>3473.25</v>
      </c>
      <c r="F377" s="95">
        <v>3245.5</v>
      </c>
      <c r="G377" s="95">
        <v>5664.75</v>
      </c>
      <c r="H377" s="95">
        <v>3473.25</v>
      </c>
      <c r="I377" s="105">
        <v>0</v>
      </c>
      <c r="J377" s="48">
        <v>108</v>
      </c>
      <c r="K377" s="63">
        <f t="shared" si="726"/>
        <v>62.5185</v>
      </c>
      <c r="L377" s="64">
        <f t="shared" si="727"/>
        <v>519.28</v>
      </c>
      <c r="M377" s="48">
        <f t="shared" si="728"/>
        <v>453.18</v>
      </c>
      <c r="N377" s="46">
        <f t="shared" si="729"/>
        <v>24.31275</v>
      </c>
      <c r="O377" s="48">
        <f t="shared" si="730"/>
        <v>0</v>
      </c>
      <c r="P377" s="48">
        <f t="shared" si="731"/>
        <v>54</v>
      </c>
      <c r="Q377" s="48">
        <f t="shared" si="732"/>
        <v>1113.29125</v>
      </c>
      <c r="R377" s="46">
        <f t="shared" si="733"/>
        <v>0</v>
      </c>
      <c r="S377" s="46">
        <f t="shared" si="734"/>
        <v>259.64</v>
      </c>
      <c r="T377" s="48">
        <f t="shared" si="735"/>
        <v>113.3</v>
      </c>
      <c r="U377" s="46">
        <f t="shared" si="736"/>
        <v>10.42</v>
      </c>
      <c r="V377" s="46">
        <v>0</v>
      </c>
      <c r="W377" s="48">
        <f t="shared" si="737"/>
        <v>0</v>
      </c>
      <c r="X377" s="48">
        <f t="shared" si="738"/>
        <v>54</v>
      </c>
      <c r="Y377" s="46">
        <f t="shared" si="739"/>
        <v>437.36</v>
      </c>
      <c r="Z377" s="46">
        <f t="shared" si="740"/>
        <v>1550.65125</v>
      </c>
      <c r="AA377" s="78"/>
      <c r="AB377" s="12" t="s">
        <v>71</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45">
        <f t="shared" si="725"/>
        <v>375</v>
      </c>
      <c r="B378" s="46" t="s">
        <v>363</v>
      </c>
      <c r="C378" s="100" t="s">
        <v>967</v>
      </c>
      <c r="D378" s="355" t="s">
        <v>968</v>
      </c>
      <c r="E378" s="95">
        <v>3473.25</v>
      </c>
      <c r="F378" s="95">
        <v>3245.5</v>
      </c>
      <c r="G378" s="95">
        <v>5664.75</v>
      </c>
      <c r="H378" s="95">
        <v>3473.25</v>
      </c>
      <c r="I378" s="105">
        <v>1790</v>
      </c>
      <c r="J378" s="48">
        <v>108</v>
      </c>
      <c r="K378" s="63">
        <f t="shared" si="726"/>
        <v>62.5185</v>
      </c>
      <c r="L378" s="64">
        <f t="shared" si="727"/>
        <v>519.28</v>
      </c>
      <c r="M378" s="48">
        <f t="shared" si="728"/>
        <v>453.18</v>
      </c>
      <c r="N378" s="46">
        <f t="shared" si="729"/>
        <v>24.31275</v>
      </c>
      <c r="O378" s="48">
        <f t="shared" si="730"/>
        <v>89.5</v>
      </c>
      <c r="P378" s="48">
        <f t="shared" si="731"/>
        <v>54</v>
      </c>
      <c r="Q378" s="48">
        <f t="shared" si="732"/>
        <v>1202.79125</v>
      </c>
      <c r="R378" s="46">
        <f t="shared" si="733"/>
        <v>0</v>
      </c>
      <c r="S378" s="46">
        <f t="shared" si="734"/>
        <v>259.64</v>
      </c>
      <c r="T378" s="48">
        <f t="shared" si="735"/>
        <v>113.3</v>
      </c>
      <c r="U378" s="46">
        <f t="shared" si="736"/>
        <v>10.42</v>
      </c>
      <c r="V378" s="46">
        <v>0</v>
      </c>
      <c r="W378" s="48">
        <f t="shared" si="737"/>
        <v>89.5</v>
      </c>
      <c r="X378" s="48">
        <f t="shared" si="738"/>
        <v>54</v>
      </c>
      <c r="Y378" s="46">
        <f t="shared" si="739"/>
        <v>526.86</v>
      </c>
      <c r="Z378" s="46">
        <f t="shared" si="740"/>
        <v>1729.65125</v>
      </c>
      <c r="AA378" s="78"/>
      <c r="AB378" s="12" t="s">
        <v>71</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45">
        <f t="shared" si="725"/>
        <v>376</v>
      </c>
      <c r="B379" s="46" t="s">
        <v>328</v>
      </c>
      <c r="C379" s="52" t="s">
        <v>969</v>
      </c>
      <c r="D379" s="55" t="s">
        <v>970</v>
      </c>
      <c r="E379" s="95">
        <v>3820</v>
      </c>
      <c r="F379" s="95">
        <v>3820</v>
      </c>
      <c r="G379" s="95">
        <v>5664.75</v>
      </c>
      <c r="H379" s="95">
        <v>3820</v>
      </c>
      <c r="I379" s="105">
        <v>4180</v>
      </c>
      <c r="J379" s="48">
        <v>108</v>
      </c>
      <c r="K379" s="63">
        <f t="shared" si="726"/>
        <v>68.76</v>
      </c>
      <c r="L379" s="64">
        <f t="shared" si="727"/>
        <v>611.2</v>
      </c>
      <c r="M379" s="48">
        <f t="shared" si="728"/>
        <v>453.18</v>
      </c>
      <c r="N379" s="46">
        <f t="shared" si="729"/>
        <v>26.74</v>
      </c>
      <c r="O379" s="48">
        <f t="shared" si="730"/>
        <v>209</v>
      </c>
      <c r="P379" s="48">
        <f t="shared" si="731"/>
        <v>54</v>
      </c>
      <c r="Q379" s="48">
        <f t="shared" si="732"/>
        <v>1422.88</v>
      </c>
      <c r="R379" s="46">
        <f t="shared" si="733"/>
        <v>0</v>
      </c>
      <c r="S379" s="46">
        <f t="shared" si="734"/>
        <v>305.6</v>
      </c>
      <c r="T379" s="48">
        <f t="shared" si="735"/>
        <v>113.3</v>
      </c>
      <c r="U379" s="46">
        <f t="shared" si="736"/>
        <v>11.46</v>
      </c>
      <c r="V379" s="46">
        <v>0</v>
      </c>
      <c r="W379" s="48">
        <f t="shared" si="737"/>
        <v>209</v>
      </c>
      <c r="X379" s="48">
        <f t="shared" si="738"/>
        <v>54</v>
      </c>
      <c r="Y379" s="46">
        <f t="shared" si="739"/>
        <v>693.36</v>
      </c>
      <c r="Z379" s="46">
        <f t="shared" si="740"/>
        <v>2116.24</v>
      </c>
      <c r="AA379" s="78"/>
      <c r="AB379" s="12" t="s">
        <v>104</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45">
        <f t="shared" si="725"/>
        <v>377</v>
      </c>
      <c r="B380" s="46" t="s">
        <v>558</v>
      </c>
      <c r="C380" s="52" t="s">
        <v>971</v>
      </c>
      <c r="D380" s="55" t="s">
        <v>972</v>
      </c>
      <c r="E380" s="95">
        <v>3473.25</v>
      </c>
      <c r="F380" s="95">
        <v>3245.5</v>
      </c>
      <c r="G380" s="95">
        <v>5664.75</v>
      </c>
      <c r="H380" s="95">
        <v>3473.25</v>
      </c>
      <c r="I380" s="105">
        <v>1790</v>
      </c>
      <c r="J380" s="48">
        <v>108</v>
      </c>
      <c r="K380" s="63">
        <f t="shared" si="726"/>
        <v>62.5185</v>
      </c>
      <c r="L380" s="64">
        <f t="shared" si="727"/>
        <v>519.28</v>
      </c>
      <c r="M380" s="48">
        <f t="shared" si="728"/>
        <v>453.18</v>
      </c>
      <c r="N380" s="46">
        <f t="shared" si="729"/>
        <v>24.31275</v>
      </c>
      <c r="O380" s="48">
        <f t="shared" si="730"/>
        <v>89.5</v>
      </c>
      <c r="P380" s="48">
        <f t="shared" si="731"/>
        <v>54</v>
      </c>
      <c r="Q380" s="48">
        <f t="shared" si="732"/>
        <v>1202.79125</v>
      </c>
      <c r="R380" s="46">
        <f t="shared" si="733"/>
        <v>0</v>
      </c>
      <c r="S380" s="46">
        <f t="shared" si="734"/>
        <v>259.64</v>
      </c>
      <c r="T380" s="48">
        <f t="shared" si="735"/>
        <v>113.3</v>
      </c>
      <c r="U380" s="46">
        <f t="shared" si="736"/>
        <v>10.42</v>
      </c>
      <c r="V380" s="46">
        <v>0</v>
      </c>
      <c r="W380" s="48">
        <f t="shared" si="737"/>
        <v>89.5</v>
      </c>
      <c r="X380" s="48">
        <f t="shared" si="738"/>
        <v>54</v>
      </c>
      <c r="Y380" s="46">
        <f t="shared" si="739"/>
        <v>526.86</v>
      </c>
      <c r="Z380" s="46">
        <f t="shared" si="740"/>
        <v>1729.65125</v>
      </c>
      <c r="AA380" s="78"/>
      <c r="AB380" s="12" t="s">
        <v>98</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45">
        <f t="shared" si="725"/>
        <v>378</v>
      </c>
      <c r="B381" s="46" t="s">
        <v>558</v>
      </c>
      <c r="C381" s="52" t="s">
        <v>973</v>
      </c>
      <c r="D381" s="344" t="s">
        <v>974</v>
      </c>
      <c r="E381" s="95">
        <v>3473.25</v>
      </c>
      <c r="F381" s="46">
        <v>0</v>
      </c>
      <c r="G381" s="95">
        <v>5664.75</v>
      </c>
      <c r="H381" s="95">
        <v>3473.25</v>
      </c>
      <c r="I381" s="105">
        <v>1790</v>
      </c>
      <c r="J381" s="48">
        <v>108</v>
      </c>
      <c r="K381" s="63">
        <f t="shared" si="726"/>
        <v>62.5185</v>
      </c>
      <c r="L381" s="64">
        <f t="shared" si="727"/>
        <v>0</v>
      </c>
      <c r="M381" s="48">
        <f t="shared" si="728"/>
        <v>453.18</v>
      </c>
      <c r="N381" s="46">
        <f t="shared" si="729"/>
        <v>24.31275</v>
      </c>
      <c r="O381" s="48">
        <f t="shared" si="730"/>
        <v>89.5</v>
      </c>
      <c r="P381" s="48">
        <f t="shared" si="731"/>
        <v>54</v>
      </c>
      <c r="Q381" s="48">
        <f t="shared" si="732"/>
        <v>683.51125</v>
      </c>
      <c r="R381" s="46">
        <f t="shared" si="733"/>
        <v>0</v>
      </c>
      <c r="S381" s="46">
        <f t="shared" si="734"/>
        <v>0</v>
      </c>
      <c r="T381" s="48">
        <f t="shared" si="735"/>
        <v>113.3</v>
      </c>
      <c r="U381" s="46">
        <f t="shared" si="736"/>
        <v>10.42</v>
      </c>
      <c r="V381" s="46">
        <v>0</v>
      </c>
      <c r="W381" s="48">
        <f t="shared" si="737"/>
        <v>89.5</v>
      </c>
      <c r="X381" s="48">
        <f t="shared" si="738"/>
        <v>54</v>
      </c>
      <c r="Y381" s="46">
        <f t="shared" si="739"/>
        <v>267.22</v>
      </c>
      <c r="Z381" s="46">
        <f t="shared" si="740"/>
        <v>950.73125</v>
      </c>
      <c r="AA381" s="78"/>
      <c r="AB381" s="12" t="s">
        <v>98</v>
      </c>
      <c r="AC381" s="11">
        <f t="shared" ref="AC381:AE381" si="856">K381+R381</f>
        <v>62.5185</v>
      </c>
      <c r="AD381" s="11">
        <f t="shared" si="856"/>
        <v>0</v>
      </c>
      <c r="AE381" s="11">
        <f t="shared" si="856"/>
        <v>566.48</v>
      </c>
      <c r="AF381" s="11">
        <f t="shared" si="742"/>
        <v>34.73275</v>
      </c>
      <c r="AG381" s="11">
        <f t="shared" ref="AG381:AI381" si="857">O381+W381</f>
        <v>179</v>
      </c>
      <c r="AH381" s="11">
        <f t="shared" si="857"/>
        <v>108</v>
      </c>
      <c r="AI381" s="11">
        <f t="shared" si="857"/>
        <v>950.73125</v>
      </c>
      <c r="AJ381" s="12" t="s">
        <v>33</v>
      </c>
    </row>
    <row r="382" s="9" customFormat="1" ht="16" customHeight="1" spans="1:36">
      <c r="A382" s="45">
        <f t="shared" si="725"/>
        <v>379</v>
      </c>
      <c r="B382" s="46" t="s">
        <v>558</v>
      </c>
      <c r="C382" s="52" t="s">
        <v>975</v>
      </c>
      <c r="D382" s="344" t="s">
        <v>976</v>
      </c>
      <c r="E382" s="95">
        <v>3473.25</v>
      </c>
      <c r="F382" s="247">
        <v>3473.25</v>
      </c>
      <c r="G382" s="95">
        <v>5664.75</v>
      </c>
      <c r="H382" s="95">
        <v>3473.25</v>
      </c>
      <c r="I382" s="105">
        <v>1790</v>
      </c>
      <c r="J382" s="48">
        <v>108</v>
      </c>
      <c r="K382" s="63">
        <f t="shared" si="726"/>
        <v>62.5185</v>
      </c>
      <c r="L382" s="64">
        <f t="shared" si="727"/>
        <v>555.72</v>
      </c>
      <c r="M382" s="48">
        <f t="shared" si="728"/>
        <v>453.18</v>
      </c>
      <c r="N382" s="46">
        <f t="shared" si="729"/>
        <v>24.31275</v>
      </c>
      <c r="O382" s="48">
        <f t="shared" si="730"/>
        <v>89.5</v>
      </c>
      <c r="P382" s="48">
        <f t="shared" si="731"/>
        <v>54</v>
      </c>
      <c r="Q382" s="48">
        <f t="shared" si="732"/>
        <v>1239.23125</v>
      </c>
      <c r="R382" s="46">
        <f t="shared" si="733"/>
        <v>0</v>
      </c>
      <c r="S382" s="46">
        <f t="shared" si="734"/>
        <v>277.86</v>
      </c>
      <c r="T382" s="48">
        <f t="shared" si="735"/>
        <v>113.3</v>
      </c>
      <c r="U382" s="46">
        <f t="shared" si="736"/>
        <v>10.42</v>
      </c>
      <c r="V382" s="46">
        <v>0</v>
      </c>
      <c r="W382" s="48">
        <f t="shared" si="737"/>
        <v>89.5</v>
      </c>
      <c r="X382" s="48">
        <f t="shared" si="738"/>
        <v>54</v>
      </c>
      <c r="Y382" s="46">
        <f t="shared" si="739"/>
        <v>545.08</v>
      </c>
      <c r="Z382" s="46">
        <f t="shared" si="740"/>
        <v>1784.31125</v>
      </c>
      <c r="AA382" s="78"/>
      <c r="AB382" s="12" t="s">
        <v>98</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45">
        <f t="shared" si="725"/>
        <v>380</v>
      </c>
      <c r="B383" s="46" t="s">
        <v>558</v>
      </c>
      <c r="C383" s="52" t="s">
        <v>977</v>
      </c>
      <c r="D383" s="344" t="s">
        <v>978</v>
      </c>
      <c r="E383" s="95">
        <v>3473.25</v>
      </c>
      <c r="F383" s="95">
        <v>3245.5</v>
      </c>
      <c r="G383" s="95">
        <v>5664.75</v>
      </c>
      <c r="H383" s="95">
        <v>3473.25</v>
      </c>
      <c r="I383" s="105">
        <v>1790</v>
      </c>
      <c r="J383" s="48">
        <v>108</v>
      </c>
      <c r="K383" s="63">
        <f t="shared" si="726"/>
        <v>62.5185</v>
      </c>
      <c r="L383" s="64">
        <f t="shared" si="727"/>
        <v>519.28</v>
      </c>
      <c r="M383" s="48">
        <f t="shared" si="728"/>
        <v>453.18</v>
      </c>
      <c r="N383" s="46">
        <f t="shared" si="729"/>
        <v>24.31275</v>
      </c>
      <c r="O383" s="48">
        <f t="shared" si="730"/>
        <v>89.5</v>
      </c>
      <c r="P383" s="48">
        <f t="shared" si="731"/>
        <v>54</v>
      </c>
      <c r="Q383" s="48">
        <f t="shared" si="732"/>
        <v>1202.79125</v>
      </c>
      <c r="R383" s="46">
        <f t="shared" si="733"/>
        <v>0</v>
      </c>
      <c r="S383" s="46">
        <f t="shared" si="734"/>
        <v>259.64</v>
      </c>
      <c r="T383" s="48">
        <f t="shared" si="735"/>
        <v>113.3</v>
      </c>
      <c r="U383" s="46">
        <f t="shared" si="736"/>
        <v>10.42</v>
      </c>
      <c r="V383" s="46">
        <v>0</v>
      </c>
      <c r="W383" s="48">
        <f t="shared" si="737"/>
        <v>89.5</v>
      </c>
      <c r="X383" s="48">
        <f t="shared" si="738"/>
        <v>54</v>
      </c>
      <c r="Y383" s="46">
        <f t="shared" si="739"/>
        <v>526.86</v>
      </c>
      <c r="Z383" s="46">
        <f t="shared" si="740"/>
        <v>1729.65125</v>
      </c>
      <c r="AA383" s="78"/>
      <c r="AB383" s="12" t="s">
        <v>98</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45">
        <f t="shared" si="725"/>
        <v>381</v>
      </c>
      <c r="B384" s="46" t="s">
        <v>558</v>
      </c>
      <c r="C384" s="52" t="s">
        <v>979</v>
      </c>
      <c r="D384" s="344" t="s">
        <v>980</v>
      </c>
      <c r="E384" s="95">
        <v>3473.25</v>
      </c>
      <c r="F384" s="95">
        <v>3245.5</v>
      </c>
      <c r="G384" s="95">
        <v>5664.75</v>
      </c>
      <c r="H384" s="95">
        <v>3473.25</v>
      </c>
      <c r="I384" s="105">
        <v>1790</v>
      </c>
      <c r="J384" s="48">
        <v>108</v>
      </c>
      <c r="K384" s="63">
        <f t="shared" si="726"/>
        <v>62.5185</v>
      </c>
      <c r="L384" s="64">
        <f t="shared" si="727"/>
        <v>519.28</v>
      </c>
      <c r="M384" s="48">
        <f t="shared" si="728"/>
        <v>453.18</v>
      </c>
      <c r="N384" s="46">
        <f t="shared" si="729"/>
        <v>24.31275</v>
      </c>
      <c r="O384" s="48">
        <f t="shared" si="730"/>
        <v>89.5</v>
      </c>
      <c r="P384" s="48">
        <f t="shared" si="731"/>
        <v>54</v>
      </c>
      <c r="Q384" s="48">
        <f t="shared" si="732"/>
        <v>1202.79125</v>
      </c>
      <c r="R384" s="46">
        <f t="shared" si="733"/>
        <v>0</v>
      </c>
      <c r="S384" s="46">
        <f t="shared" si="734"/>
        <v>259.64</v>
      </c>
      <c r="T384" s="48">
        <f t="shared" si="735"/>
        <v>113.3</v>
      </c>
      <c r="U384" s="46">
        <f t="shared" si="736"/>
        <v>10.42</v>
      </c>
      <c r="V384" s="46">
        <v>0</v>
      </c>
      <c r="W384" s="48">
        <f t="shared" si="737"/>
        <v>89.5</v>
      </c>
      <c r="X384" s="48">
        <f t="shared" si="738"/>
        <v>54</v>
      </c>
      <c r="Y384" s="46">
        <f t="shared" si="739"/>
        <v>526.86</v>
      </c>
      <c r="Z384" s="46">
        <f t="shared" si="740"/>
        <v>1729.65125</v>
      </c>
      <c r="AA384" s="78"/>
      <c r="AB384" s="12" t="s">
        <v>98</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45">
        <f t="shared" si="725"/>
        <v>382</v>
      </c>
      <c r="B385" s="46" t="s">
        <v>558</v>
      </c>
      <c r="C385" s="100" t="s">
        <v>981</v>
      </c>
      <c r="D385" s="355" t="s">
        <v>982</v>
      </c>
      <c r="E385" s="95">
        <v>3473.25</v>
      </c>
      <c r="F385" s="247">
        <v>3473.25</v>
      </c>
      <c r="G385" s="95">
        <v>5664.75</v>
      </c>
      <c r="H385" s="95">
        <v>3473.25</v>
      </c>
      <c r="I385" s="105">
        <v>1790</v>
      </c>
      <c r="J385" s="48">
        <v>108</v>
      </c>
      <c r="K385" s="63">
        <f t="shared" si="726"/>
        <v>62.5185</v>
      </c>
      <c r="L385" s="64">
        <f t="shared" si="727"/>
        <v>555.72</v>
      </c>
      <c r="M385" s="48">
        <f t="shared" si="728"/>
        <v>453.18</v>
      </c>
      <c r="N385" s="46">
        <f t="shared" si="729"/>
        <v>24.31275</v>
      </c>
      <c r="O385" s="48">
        <f t="shared" si="730"/>
        <v>89.5</v>
      </c>
      <c r="P385" s="48">
        <f t="shared" si="731"/>
        <v>54</v>
      </c>
      <c r="Q385" s="48">
        <f t="shared" si="732"/>
        <v>1239.23125</v>
      </c>
      <c r="R385" s="46">
        <f t="shared" si="733"/>
        <v>0</v>
      </c>
      <c r="S385" s="46">
        <f t="shared" si="734"/>
        <v>277.86</v>
      </c>
      <c r="T385" s="48">
        <f t="shared" si="735"/>
        <v>113.3</v>
      </c>
      <c r="U385" s="46">
        <f t="shared" si="736"/>
        <v>10.42</v>
      </c>
      <c r="V385" s="46">
        <v>0</v>
      </c>
      <c r="W385" s="48">
        <f t="shared" si="737"/>
        <v>89.5</v>
      </c>
      <c r="X385" s="48">
        <f t="shared" si="738"/>
        <v>54</v>
      </c>
      <c r="Y385" s="46">
        <f t="shared" si="739"/>
        <v>545.08</v>
      </c>
      <c r="Z385" s="46">
        <f t="shared" si="740"/>
        <v>1784.31125</v>
      </c>
      <c r="AA385" s="78"/>
      <c r="AB385" s="12" t="s">
        <v>98</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45">
        <f t="shared" si="725"/>
        <v>383</v>
      </c>
      <c r="B386" s="46" t="s">
        <v>337</v>
      </c>
      <c r="C386" s="100" t="s">
        <v>983</v>
      </c>
      <c r="D386" s="346" t="s">
        <v>984</v>
      </c>
      <c r="E386" s="95">
        <v>3473.25</v>
      </c>
      <c r="F386" s="95">
        <v>3473.25</v>
      </c>
      <c r="G386" s="95">
        <v>5664.75</v>
      </c>
      <c r="H386" s="95">
        <v>3473.25</v>
      </c>
      <c r="I386" s="105">
        <v>1790</v>
      </c>
      <c r="J386" s="48">
        <v>108</v>
      </c>
      <c r="K386" s="63">
        <f t="shared" si="726"/>
        <v>62.5185</v>
      </c>
      <c r="L386" s="64">
        <f t="shared" si="727"/>
        <v>555.72</v>
      </c>
      <c r="M386" s="48">
        <f t="shared" si="728"/>
        <v>453.18</v>
      </c>
      <c r="N386" s="46">
        <f t="shared" si="729"/>
        <v>24.31275</v>
      </c>
      <c r="O386" s="48">
        <f t="shared" si="730"/>
        <v>89.5</v>
      </c>
      <c r="P386" s="48">
        <f t="shared" si="731"/>
        <v>54</v>
      </c>
      <c r="Q386" s="48">
        <f t="shared" si="732"/>
        <v>1239.23125</v>
      </c>
      <c r="R386" s="46">
        <f t="shared" si="733"/>
        <v>0</v>
      </c>
      <c r="S386" s="46">
        <f t="shared" si="734"/>
        <v>277.86</v>
      </c>
      <c r="T386" s="48">
        <f t="shared" si="735"/>
        <v>113.3</v>
      </c>
      <c r="U386" s="46">
        <f t="shared" si="736"/>
        <v>10.42</v>
      </c>
      <c r="V386" s="46">
        <v>0</v>
      </c>
      <c r="W386" s="48">
        <f t="shared" si="737"/>
        <v>89.5</v>
      </c>
      <c r="X386" s="48">
        <f t="shared" si="738"/>
        <v>54</v>
      </c>
      <c r="Y386" s="46">
        <f t="shared" si="739"/>
        <v>545.08</v>
      </c>
      <c r="Z386" s="46">
        <f t="shared" si="740"/>
        <v>1784.31125</v>
      </c>
      <c r="AA386" s="78"/>
      <c r="AB386" s="12" t="s">
        <v>74</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45">
        <f t="shared" si="725"/>
        <v>384</v>
      </c>
      <c r="B387" s="46" t="s">
        <v>337</v>
      </c>
      <c r="C387" s="100" t="s">
        <v>985</v>
      </c>
      <c r="D387" s="346" t="s">
        <v>986</v>
      </c>
      <c r="E387" s="95">
        <v>3473.25</v>
      </c>
      <c r="F387" s="95">
        <v>3473.25</v>
      </c>
      <c r="G387" s="95">
        <v>5664.75</v>
      </c>
      <c r="H387" s="95">
        <v>3473.25</v>
      </c>
      <c r="I387" s="105">
        <v>1790</v>
      </c>
      <c r="J387" s="48">
        <v>108</v>
      </c>
      <c r="K387" s="63">
        <f t="shared" si="726"/>
        <v>62.5185</v>
      </c>
      <c r="L387" s="64">
        <f t="shared" si="727"/>
        <v>555.72</v>
      </c>
      <c r="M387" s="48">
        <f t="shared" si="728"/>
        <v>453.18</v>
      </c>
      <c r="N387" s="46">
        <f t="shared" si="729"/>
        <v>24.31275</v>
      </c>
      <c r="O387" s="48">
        <f t="shared" si="730"/>
        <v>89.5</v>
      </c>
      <c r="P387" s="48">
        <f t="shared" si="731"/>
        <v>54</v>
      </c>
      <c r="Q387" s="48">
        <f t="shared" si="732"/>
        <v>1239.23125</v>
      </c>
      <c r="R387" s="46">
        <f t="shared" si="733"/>
        <v>0</v>
      </c>
      <c r="S387" s="46">
        <f t="shared" si="734"/>
        <v>277.86</v>
      </c>
      <c r="T387" s="48">
        <f t="shared" si="735"/>
        <v>113.3</v>
      </c>
      <c r="U387" s="46">
        <f t="shared" si="736"/>
        <v>10.42</v>
      </c>
      <c r="V387" s="46">
        <v>0</v>
      </c>
      <c r="W387" s="48">
        <f t="shared" si="737"/>
        <v>89.5</v>
      </c>
      <c r="X387" s="48">
        <f t="shared" si="738"/>
        <v>54</v>
      </c>
      <c r="Y387" s="46">
        <f t="shared" si="739"/>
        <v>545.08</v>
      </c>
      <c r="Z387" s="46">
        <f t="shared" si="740"/>
        <v>1784.31125</v>
      </c>
      <c r="AA387" s="78"/>
      <c r="AB387" s="12" t="s">
        <v>74</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45">
        <f t="shared" ref="A388:A444" si="870">ROW()-3</f>
        <v>385</v>
      </c>
      <c r="B388" s="46" t="s">
        <v>558</v>
      </c>
      <c r="C388" s="100" t="s">
        <v>987</v>
      </c>
      <c r="D388" s="55" t="s">
        <v>988</v>
      </c>
      <c r="E388" s="95">
        <v>3473.25</v>
      </c>
      <c r="F388" s="95">
        <v>3473.25</v>
      </c>
      <c r="G388" s="95">
        <v>5664.75</v>
      </c>
      <c r="H388" s="95">
        <v>3473.25</v>
      </c>
      <c r="I388" s="105">
        <v>1790</v>
      </c>
      <c r="J388" s="48">
        <v>108</v>
      </c>
      <c r="K388" s="63">
        <f t="shared" ref="K388:K444" si="871">E388*0.018</f>
        <v>62.5185</v>
      </c>
      <c r="L388" s="64">
        <f t="shared" ref="L388:L444" si="872">F388*0.16</f>
        <v>555.72</v>
      </c>
      <c r="M388" s="48">
        <f t="shared" ref="M388:M444" si="873">ROUND(G388*0.08,2)</f>
        <v>453.18</v>
      </c>
      <c r="N388" s="46">
        <f t="shared" ref="N388:N444" si="874">H388*0.007</f>
        <v>24.31275</v>
      </c>
      <c r="O388" s="48">
        <f t="shared" ref="O388:O444" si="875">I388*5%</f>
        <v>89.5</v>
      </c>
      <c r="P388" s="48">
        <f t="shared" ref="P388:P444" si="876">J388*50%</f>
        <v>54</v>
      </c>
      <c r="Q388" s="48">
        <f t="shared" ref="Q388:Q444" si="877">SUM(K388:P388)</f>
        <v>1239.23125</v>
      </c>
      <c r="R388" s="46">
        <f t="shared" ref="R388:R444" si="878">E388*0</f>
        <v>0</v>
      </c>
      <c r="S388" s="46">
        <f t="shared" ref="S388:S444" si="879">ROUND(F388*0.08,2)</f>
        <v>277.86</v>
      </c>
      <c r="T388" s="48">
        <f t="shared" ref="T388:T444" si="880">ROUND(G388*0.02,2)</f>
        <v>113.3</v>
      </c>
      <c r="U388" s="46">
        <f t="shared" ref="U388:U444" si="881">ROUND(H388*0.003,2)</f>
        <v>10.42</v>
      </c>
      <c r="V388" s="46">
        <v>0</v>
      </c>
      <c r="W388" s="48">
        <f t="shared" ref="W388:W444" si="882">I388*5%</f>
        <v>89.5</v>
      </c>
      <c r="X388" s="48">
        <f t="shared" ref="X388:X444" si="883">J388*50%</f>
        <v>54</v>
      </c>
      <c r="Y388" s="46">
        <f t="shared" ref="Y388:Y444" si="884">SUM(R388:X388)</f>
        <v>545.08</v>
      </c>
      <c r="Z388" s="46">
        <f t="shared" ref="Z388:Z444" si="885">Q388+Y388</f>
        <v>1784.31125</v>
      </c>
      <c r="AA388" s="78"/>
      <c r="AB388" s="12" t="s">
        <v>98</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45">
        <f t="shared" si="870"/>
        <v>386</v>
      </c>
      <c r="B389" s="46" t="s">
        <v>558</v>
      </c>
      <c r="C389" s="100" t="s">
        <v>989</v>
      </c>
      <c r="D389" s="346" t="s">
        <v>990</v>
      </c>
      <c r="E389" s="95">
        <v>3473.25</v>
      </c>
      <c r="F389" s="95">
        <v>3473.25</v>
      </c>
      <c r="G389" s="95">
        <v>5664.75</v>
      </c>
      <c r="H389" s="95">
        <v>3473.25</v>
      </c>
      <c r="I389" s="105">
        <v>1790</v>
      </c>
      <c r="J389" s="48">
        <v>108</v>
      </c>
      <c r="K389" s="63">
        <f t="shared" si="871"/>
        <v>62.5185</v>
      </c>
      <c r="L389" s="64">
        <f t="shared" si="872"/>
        <v>555.72</v>
      </c>
      <c r="M389" s="48">
        <f t="shared" si="873"/>
        <v>453.18</v>
      </c>
      <c r="N389" s="46">
        <f t="shared" si="874"/>
        <v>24.31275</v>
      </c>
      <c r="O389" s="48">
        <f t="shared" si="875"/>
        <v>89.5</v>
      </c>
      <c r="P389" s="48">
        <f t="shared" si="876"/>
        <v>54</v>
      </c>
      <c r="Q389" s="48">
        <f t="shared" si="877"/>
        <v>1239.23125</v>
      </c>
      <c r="R389" s="46">
        <f>F389*0</f>
        <v>0</v>
      </c>
      <c r="S389" s="46">
        <f t="shared" si="879"/>
        <v>277.86</v>
      </c>
      <c r="T389" s="48">
        <f t="shared" si="880"/>
        <v>113.3</v>
      </c>
      <c r="U389" s="46">
        <f t="shared" si="881"/>
        <v>10.42</v>
      </c>
      <c r="V389" s="46">
        <v>0</v>
      </c>
      <c r="W389" s="48">
        <f t="shared" si="882"/>
        <v>89.5</v>
      </c>
      <c r="X389" s="48">
        <f t="shared" si="883"/>
        <v>54</v>
      </c>
      <c r="Y389" s="46">
        <f t="shared" si="884"/>
        <v>545.08</v>
      </c>
      <c r="Z389" s="46">
        <f t="shared" si="885"/>
        <v>1784.31125</v>
      </c>
      <c r="AA389" s="78"/>
      <c r="AB389" s="12" t="s">
        <v>98</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45">
        <f t="shared" si="870"/>
        <v>387</v>
      </c>
      <c r="B390" s="46" t="s">
        <v>558</v>
      </c>
      <c r="C390" s="100" t="s">
        <v>991</v>
      </c>
      <c r="D390" s="346" t="s">
        <v>992</v>
      </c>
      <c r="E390" s="95">
        <v>3473.25</v>
      </c>
      <c r="F390" s="95">
        <v>3473.25</v>
      </c>
      <c r="G390" s="95">
        <v>5664.75</v>
      </c>
      <c r="H390" s="95">
        <v>3473.25</v>
      </c>
      <c r="I390" s="105">
        <v>1790</v>
      </c>
      <c r="J390" s="48">
        <v>108</v>
      </c>
      <c r="K390" s="63">
        <f t="shared" si="871"/>
        <v>62.5185</v>
      </c>
      <c r="L390" s="64">
        <f t="shared" si="872"/>
        <v>555.72</v>
      </c>
      <c r="M390" s="48">
        <f t="shared" si="873"/>
        <v>453.18</v>
      </c>
      <c r="N390" s="46">
        <f t="shared" si="874"/>
        <v>24.31275</v>
      </c>
      <c r="O390" s="48">
        <f t="shared" si="875"/>
        <v>89.5</v>
      </c>
      <c r="P390" s="48">
        <f t="shared" si="876"/>
        <v>54</v>
      </c>
      <c r="Q390" s="48">
        <f t="shared" si="877"/>
        <v>1239.23125</v>
      </c>
      <c r="R390" s="46">
        <f t="shared" si="878"/>
        <v>0</v>
      </c>
      <c r="S390" s="46">
        <f t="shared" si="879"/>
        <v>277.86</v>
      </c>
      <c r="T390" s="48">
        <f t="shared" si="880"/>
        <v>113.3</v>
      </c>
      <c r="U390" s="46">
        <f t="shared" si="881"/>
        <v>10.42</v>
      </c>
      <c r="V390" s="46">
        <v>0</v>
      </c>
      <c r="W390" s="48">
        <f t="shared" si="882"/>
        <v>89.5</v>
      </c>
      <c r="X390" s="48">
        <f t="shared" si="883"/>
        <v>54</v>
      </c>
      <c r="Y390" s="46">
        <f t="shared" si="884"/>
        <v>545.08</v>
      </c>
      <c r="Z390" s="46">
        <f t="shared" si="885"/>
        <v>1784.31125</v>
      </c>
      <c r="AA390" s="78"/>
      <c r="AB390" t="s">
        <v>98</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45">
        <f t="shared" si="870"/>
        <v>388</v>
      </c>
      <c r="B391" s="46" t="s">
        <v>558</v>
      </c>
      <c r="C391" s="100" t="s">
        <v>993</v>
      </c>
      <c r="D391" s="55" t="s">
        <v>994</v>
      </c>
      <c r="E391" s="95">
        <v>3473.25</v>
      </c>
      <c r="F391" s="95">
        <v>3473.25</v>
      </c>
      <c r="G391" s="95">
        <v>5664.75</v>
      </c>
      <c r="H391" s="95">
        <v>3473.25</v>
      </c>
      <c r="I391" s="105">
        <v>1790</v>
      </c>
      <c r="J391" s="48">
        <v>108</v>
      </c>
      <c r="K391" s="63">
        <f t="shared" si="871"/>
        <v>62.5185</v>
      </c>
      <c r="L391" s="64">
        <f t="shared" si="872"/>
        <v>555.72</v>
      </c>
      <c r="M391" s="48">
        <f t="shared" si="873"/>
        <v>453.18</v>
      </c>
      <c r="N391" s="46">
        <f t="shared" si="874"/>
        <v>24.31275</v>
      </c>
      <c r="O391" s="48">
        <f t="shared" si="875"/>
        <v>89.5</v>
      </c>
      <c r="P391" s="48">
        <f t="shared" si="876"/>
        <v>54</v>
      </c>
      <c r="Q391" s="48">
        <f t="shared" si="877"/>
        <v>1239.23125</v>
      </c>
      <c r="R391" s="46">
        <f t="shared" si="878"/>
        <v>0</v>
      </c>
      <c r="S391" s="46">
        <f t="shared" si="879"/>
        <v>277.86</v>
      </c>
      <c r="T391" s="48">
        <f t="shared" si="880"/>
        <v>113.3</v>
      </c>
      <c r="U391" s="46">
        <f t="shared" si="881"/>
        <v>10.42</v>
      </c>
      <c r="V391" s="46">
        <v>0</v>
      </c>
      <c r="W391" s="48">
        <f t="shared" si="882"/>
        <v>89.5</v>
      </c>
      <c r="X391" s="48">
        <f t="shared" si="883"/>
        <v>54</v>
      </c>
      <c r="Y391" s="46">
        <f t="shared" si="884"/>
        <v>545.08</v>
      </c>
      <c r="Z391" s="46">
        <f t="shared" si="885"/>
        <v>1784.31125</v>
      </c>
      <c r="AA391" s="78"/>
      <c r="AB391" s="12" t="s">
        <v>98</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45">
        <f t="shared" si="870"/>
        <v>389</v>
      </c>
      <c r="B392" s="46" t="s">
        <v>289</v>
      </c>
      <c r="C392" s="100" t="s">
        <v>995</v>
      </c>
      <c r="D392" s="52" t="s">
        <v>996</v>
      </c>
      <c r="E392" s="95">
        <v>3473.25</v>
      </c>
      <c r="F392" s="95">
        <v>3473.25</v>
      </c>
      <c r="G392" s="95">
        <v>5664.75</v>
      </c>
      <c r="H392" s="95">
        <v>3473.25</v>
      </c>
      <c r="I392" s="105">
        <v>3180</v>
      </c>
      <c r="J392" s="48">
        <v>108</v>
      </c>
      <c r="K392" s="63">
        <f t="shared" si="871"/>
        <v>62.5185</v>
      </c>
      <c r="L392" s="64">
        <f t="shared" si="872"/>
        <v>555.72</v>
      </c>
      <c r="M392" s="48">
        <f t="shared" si="873"/>
        <v>453.18</v>
      </c>
      <c r="N392" s="46">
        <f t="shared" si="874"/>
        <v>24.31275</v>
      </c>
      <c r="O392" s="48">
        <f t="shared" si="875"/>
        <v>159</v>
      </c>
      <c r="P392" s="48">
        <f t="shared" si="876"/>
        <v>54</v>
      </c>
      <c r="Q392" s="48">
        <f t="shared" si="877"/>
        <v>1308.73125</v>
      </c>
      <c r="R392" s="46">
        <f t="shared" si="878"/>
        <v>0</v>
      </c>
      <c r="S392" s="46">
        <f t="shared" si="879"/>
        <v>277.86</v>
      </c>
      <c r="T392" s="48">
        <f t="shared" si="880"/>
        <v>113.3</v>
      </c>
      <c r="U392" s="46">
        <f t="shared" si="881"/>
        <v>10.42</v>
      </c>
      <c r="V392" s="46">
        <v>0</v>
      </c>
      <c r="W392" s="48">
        <f t="shared" si="882"/>
        <v>159</v>
      </c>
      <c r="X392" s="48">
        <f t="shared" si="883"/>
        <v>54</v>
      </c>
      <c r="Y392" s="46">
        <f t="shared" si="884"/>
        <v>614.58</v>
      </c>
      <c r="Z392" s="46">
        <f t="shared" si="885"/>
        <v>1923.31125</v>
      </c>
      <c r="AA392" s="78"/>
      <c r="AB392" s="12" t="s">
        <v>80</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45">
        <f t="shared" si="870"/>
        <v>390</v>
      </c>
      <c r="B393" s="46" t="s">
        <v>685</v>
      </c>
      <c r="C393" s="100" t="s">
        <v>997</v>
      </c>
      <c r="D393" s="346" t="s">
        <v>998</v>
      </c>
      <c r="E393" s="95">
        <v>3473.25</v>
      </c>
      <c r="F393" s="95">
        <v>3473.25</v>
      </c>
      <c r="G393" s="95">
        <v>5664.75</v>
      </c>
      <c r="H393" s="95">
        <v>3473.25</v>
      </c>
      <c r="I393" s="105">
        <v>1790</v>
      </c>
      <c r="J393" s="48">
        <v>108</v>
      </c>
      <c r="K393" s="63">
        <f t="shared" si="871"/>
        <v>62.5185</v>
      </c>
      <c r="L393" s="64">
        <f t="shared" si="872"/>
        <v>555.72</v>
      </c>
      <c r="M393" s="48">
        <f t="shared" si="873"/>
        <v>453.18</v>
      </c>
      <c r="N393" s="46">
        <f t="shared" si="874"/>
        <v>24.31275</v>
      </c>
      <c r="O393" s="48">
        <f t="shared" si="875"/>
        <v>89.5</v>
      </c>
      <c r="P393" s="48">
        <f t="shared" si="876"/>
        <v>54</v>
      </c>
      <c r="Q393" s="48">
        <f t="shared" si="877"/>
        <v>1239.23125</v>
      </c>
      <c r="R393" s="46">
        <f t="shared" si="878"/>
        <v>0</v>
      </c>
      <c r="S393" s="46">
        <f t="shared" si="879"/>
        <v>277.86</v>
      </c>
      <c r="T393" s="48">
        <f t="shared" si="880"/>
        <v>113.3</v>
      </c>
      <c r="U393" s="46">
        <f t="shared" si="881"/>
        <v>10.42</v>
      </c>
      <c r="V393" s="46">
        <v>0</v>
      </c>
      <c r="W393" s="48">
        <f t="shared" si="882"/>
        <v>89.5</v>
      </c>
      <c r="X393" s="48">
        <f t="shared" si="883"/>
        <v>54</v>
      </c>
      <c r="Y393" s="46">
        <f t="shared" si="884"/>
        <v>545.08</v>
      </c>
      <c r="Z393" s="46">
        <f t="shared" si="885"/>
        <v>1784.31125</v>
      </c>
      <c r="AA393" s="78"/>
      <c r="AB393" s="12" t="s">
        <v>89</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45">
        <f t="shared" si="870"/>
        <v>391</v>
      </c>
      <c r="B394" s="46" t="s">
        <v>685</v>
      </c>
      <c r="C394" s="100" t="s">
        <v>999</v>
      </c>
      <c r="D394" s="346" t="s">
        <v>1000</v>
      </c>
      <c r="E394" s="95">
        <v>3473.25</v>
      </c>
      <c r="F394" s="95">
        <v>3473.25</v>
      </c>
      <c r="G394" s="95">
        <v>5664.75</v>
      </c>
      <c r="H394" s="95">
        <v>3473.25</v>
      </c>
      <c r="I394" s="105">
        <v>1790</v>
      </c>
      <c r="J394" s="48">
        <v>108</v>
      </c>
      <c r="K394" s="63">
        <f t="shared" si="871"/>
        <v>62.5185</v>
      </c>
      <c r="L394" s="64">
        <f t="shared" si="872"/>
        <v>555.72</v>
      </c>
      <c r="M394" s="48">
        <f t="shared" si="873"/>
        <v>453.18</v>
      </c>
      <c r="N394" s="46">
        <f t="shared" si="874"/>
        <v>24.31275</v>
      </c>
      <c r="O394" s="48">
        <f t="shared" si="875"/>
        <v>89.5</v>
      </c>
      <c r="P394" s="48">
        <f t="shared" si="876"/>
        <v>54</v>
      </c>
      <c r="Q394" s="48">
        <f t="shared" si="877"/>
        <v>1239.23125</v>
      </c>
      <c r="R394" s="46">
        <f t="shared" si="878"/>
        <v>0</v>
      </c>
      <c r="S394" s="46">
        <f t="shared" si="879"/>
        <v>277.86</v>
      </c>
      <c r="T394" s="48">
        <f t="shared" si="880"/>
        <v>113.3</v>
      </c>
      <c r="U394" s="46">
        <f t="shared" si="881"/>
        <v>10.42</v>
      </c>
      <c r="V394" s="46">
        <v>0</v>
      </c>
      <c r="W394" s="48">
        <f t="shared" si="882"/>
        <v>89.5</v>
      </c>
      <c r="X394" s="48">
        <f t="shared" si="883"/>
        <v>54</v>
      </c>
      <c r="Y394" s="46">
        <f t="shared" si="884"/>
        <v>545.08</v>
      </c>
      <c r="Z394" s="46">
        <f t="shared" si="885"/>
        <v>1784.31125</v>
      </c>
      <c r="AA394" s="78"/>
      <c r="AB394" s="12" t="s">
        <v>89</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45">
        <f t="shared" si="870"/>
        <v>392</v>
      </c>
      <c r="B395" s="46" t="s">
        <v>685</v>
      </c>
      <c r="C395" s="100" t="s">
        <v>1001</v>
      </c>
      <c r="D395" s="346" t="s">
        <v>1002</v>
      </c>
      <c r="E395" s="95">
        <v>3473.25</v>
      </c>
      <c r="F395" s="95">
        <v>3473.25</v>
      </c>
      <c r="G395" s="95">
        <v>5664.75</v>
      </c>
      <c r="H395" s="95">
        <v>3473.25</v>
      </c>
      <c r="I395" s="105">
        <v>1790</v>
      </c>
      <c r="J395" s="48">
        <v>108</v>
      </c>
      <c r="K395" s="63">
        <f t="shared" si="871"/>
        <v>62.5185</v>
      </c>
      <c r="L395" s="64">
        <f t="shared" si="872"/>
        <v>555.72</v>
      </c>
      <c r="M395" s="48">
        <f t="shared" si="873"/>
        <v>453.18</v>
      </c>
      <c r="N395" s="46">
        <f t="shared" si="874"/>
        <v>24.31275</v>
      </c>
      <c r="O395" s="48">
        <f t="shared" si="875"/>
        <v>89.5</v>
      </c>
      <c r="P395" s="48">
        <f t="shared" si="876"/>
        <v>54</v>
      </c>
      <c r="Q395" s="48">
        <f t="shared" si="877"/>
        <v>1239.23125</v>
      </c>
      <c r="R395" s="46">
        <f t="shared" si="878"/>
        <v>0</v>
      </c>
      <c r="S395" s="46">
        <f t="shared" si="879"/>
        <v>277.86</v>
      </c>
      <c r="T395" s="48">
        <f t="shared" si="880"/>
        <v>113.3</v>
      </c>
      <c r="U395" s="46">
        <f t="shared" si="881"/>
        <v>10.42</v>
      </c>
      <c r="V395" s="46">
        <v>0</v>
      </c>
      <c r="W395" s="48">
        <f t="shared" si="882"/>
        <v>89.5</v>
      </c>
      <c r="X395" s="48">
        <f t="shared" si="883"/>
        <v>54</v>
      </c>
      <c r="Y395" s="46">
        <f t="shared" si="884"/>
        <v>545.08</v>
      </c>
      <c r="Z395" s="46">
        <f t="shared" si="885"/>
        <v>1784.31125</v>
      </c>
      <c r="AA395" s="78"/>
      <c r="AB395" s="12" t="s">
        <v>89</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45">
        <f t="shared" si="870"/>
        <v>393</v>
      </c>
      <c r="B396" s="46" t="s">
        <v>363</v>
      </c>
      <c r="C396" s="100" t="s">
        <v>1003</v>
      </c>
      <c r="D396" s="346" t="s">
        <v>1004</v>
      </c>
      <c r="E396" s="95">
        <v>3473.25</v>
      </c>
      <c r="F396" s="95">
        <v>3473.25</v>
      </c>
      <c r="G396" s="95">
        <v>5664.75</v>
      </c>
      <c r="H396" s="95">
        <v>3473.25</v>
      </c>
      <c r="I396" s="105">
        <v>1790</v>
      </c>
      <c r="J396" s="48">
        <v>108</v>
      </c>
      <c r="K396" s="63">
        <f t="shared" si="871"/>
        <v>62.5185</v>
      </c>
      <c r="L396" s="64">
        <f t="shared" si="872"/>
        <v>555.72</v>
      </c>
      <c r="M396" s="48">
        <f t="shared" si="873"/>
        <v>453.18</v>
      </c>
      <c r="N396" s="46">
        <f t="shared" si="874"/>
        <v>24.31275</v>
      </c>
      <c r="O396" s="48">
        <f t="shared" si="875"/>
        <v>89.5</v>
      </c>
      <c r="P396" s="48">
        <f t="shared" si="876"/>
        <v>54</v>
      </c>
      <c r="Q396" s="48">
        <f t="shared" si="877"/>
        <v>1239.23125</v>
      </c>
      <c r="R396" s="46">
        <f t="shared" si="878"/>
        <v>0</v>
      </c>
      <c r="S396" s="46">
        <f t="shared" si="879"/>
        <v>277.86</v>
      </c>
      <c r="T396" s="48">
        <f t="shared" si="880"/>
        <v>113.3</v>
      </c>
      <c r="U396" s="46">
        <f t="shared" si="881"/>
        <v>10.42</v>
      </c>
      <c r="V396" s="46">
        <v>0</v>
      </c>
      <c r="W396" s="48">
        <f t="shared" si="882"/>
        <v>89.5</v>
      </c>
      <c r="X396" s="48">
        <f t="shared" si="883"/>
        <v>54</v>
      </c>
      <c r="Y396" s="46">
        <f t="shared" si="884"/>
        <v>545.08</v>
      </c>
      <c r="Z396" s="46">
        <f t="shared" si="885"/>
        <v>1784.31125</v>
      </c>
      <c r="AA396" s="78"/>
      <c r="AB396" s="12" t="s">
        <v>71</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45">
        <f t="shared" si="870"/>
        <v>394</v>
      </c>
      <c r="B397" s="46" t="s">
        <v>363</v>
      </c>
      <c r="C397" s="100" t="s">
        <v>1005</v>
      </c>
      <c r="D397" s="346" t="s">
        <v>1006</v>
      </c>
      <c r="E397" s="95">
        <v>3473.25</v>
      </c>
      <c r="F397" s="95">
        <v>3473.25</v>
      </c>
      <c r="G397" s="95">
        <v>5664.75</v>
      </c>
      <c r="H397" s="95">
        <v>3473.25</v>
      </c>
      <c r="I397" s="105">
        <v>0</v>
      </c>
      <c r="J397" s="48">
        <v>108</v>
      </c>
      <c r="K397" s="63">
        <f t="shared" si="871"/>
        <v>62.5185</v>
      </c>
      <c r="L397" s="64">
        <f t="shared" si="872"/>
        <v>555.72</v>
      </c>
      <c r="M397" s="48">
        <f t="shared" si="873"/>
        <v>453.18</v>
      </c>
      <c r="N397" s="46">
        <f t="shared" si="874"/>
        <v>24.31275</v>
      </c>
      <c r="O397" s="48">
        <f t="shared" si="875"/>
        <v>0</v>
      </c>
      <c r="P397" s="48">
        <f t="shared" si="876"/>
        <v>54</v>
      </c>
      <c r="Q397" s="48">
        <f t="shared" si="877"/>
        <v>1149.73125</v>
      </c>
      <c r="R397" s="46">
        <f t="shared" si="878"/>
        <v>0</v>
      </c>
      <c r="S397" s="46">
        <f t="shared" si="879"/>
        <v>277.86</v>
      </c>
      <c r="T397" s="48">
        <f t="shared" si="880"/>
        <v>113.3</v>
      </c>
      <c r="U397" s="46">
        <f t="shared" si="881"/>
        <v>10.42</v>
      </c>
      <c r="V397" s="46">
        <v>0</v>
      </c>
      <c r="W397" s="48">
        <f t="shared" si="882"/>
        <v>0</v>
      </c>
      <c r="X397" s="48">
        <f t="shared" si="883"/>
        <v>54</v>
      </c>
      <c r="Y397" s="46">
        <f t="shared" si="884"/>
        <v>455.58</v>
      </c>
      <c r="Z397" s="46">
        <f t="shared" si="885"/>
        <v>1605.31125</v>
      </c>
      <c r="AA397" s="78"/>
      <c r="AB397" s="12" t="s">
        <v>71</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45">
        <f t="shared" si="870"/>
        <v>395</v>
      </c>
      <c r="B398" s="46" t="s">
        <v>363</v>
      </c>
      <c r="C398" s="100" t="s">
        <v>1007</v>
      </c>
      <c r="D398" s="346" t="s">
        <v>1008</v>
      </c>
      <c r="E398" s="95">
        <v>3473.25</v>
      </c>
      <c r="F398" s="95">
        <v>3473.25</v>
      </c>
      <c r="G398" s="95">
        <v>5664.75</v>
      </c>
      <c r="H398" s="95">
        <v>3473.25</v>
      </c>
      <c r="I398" s="105">
        <v>1790</v>
      </c>
      <c r="J398" s="48">
        <v>108</v>
      </c>
      <c r="K398" s="63">
        <f t="shared" si="871"/>
        <v>62.5185</v>
      </c>
      <c r="L398" s="64">
        <f t="shared" si="872"/>
        <v>555.72</v>
      </c>
      <c r="M398" s="48">
        <f t="shared" si="873"/>
        <v>453.18</v>
      </c>
      <c r="N398" s="46">
        <f t="shared" si="874"/>
        <v>24.31275</v>
      </c>
      <c r="O398" s="48">
        <f t="shared" si="875"/>
        <v>89.5</v>
      </c>
      <c r="P398" s="48">
        <f t="shared" si="876"/>
        <v>54</v>
      </c>
      <c r="Q398" s="48">
        <f t="shared" si="877"/>
        <v>1239.23125</v>
      </c>
      <c r="R398" s="46">
        <f t="shared" si="878"/>
        <v>0</v>
      </c>
      <c r="S398" s="46">
        <f t="shared" si="879"/>
        <v>277.86</v>
      </c>
      <c r="T398" s="48">
        <f t="shared" si="880"/>
        <v>113.3</v>
      </c>
      <c r="U398" s="46">
        <f t="shared" si="881"/>
        <v>10.42</v>
      </c>
      <c r="V398" s="46">
        <v>0</v>
      </c>
      <c r="W398" s="48">
        <f t="shared" si="882"/>
        <v>89.5</v>
      </c>
      <c r="X398" s="48">
        <f t="shared" si="883"/>
        <v>54</v>
      </c>
      <c r="Y398" s="46">
        <f t="shared" si="884"/>
        <v>545.08</v>
      </c>
      <c r="Z398" s="46">
        <f t="shared" si="885"/>
        <v>1784.31125</v>
      </c>
      <c r="AA398" s="78"/>
      <c r="AB398" s="12" t="s">
        <v>71</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45">
        <f t="shared" si="870"/>
        <v>396</v>
      </c>
      <c r="B399" s="46" t="s">
        <v>363</v>
      </c>
      <c r="C399" s="100" t="s">
        <v>1009</v>
      </c>
      <c r="D399" s="346" t="s">
        <v>1010</v>
      </c>
      <c r="E399" s="95">
        <v>3473.25</v>
      </c>
      <c r="F399" s="95">
        <v>3473.25</v>
      </c>
      <c r="G399" s="95">
        <v>5664.75</v>
      </c>
      <c r="H399" s="95">
        <v>3473.25</v>
      </c>
      <c r="I399" s="105">
        <v>0</v>
      </c>
      <c r="J399" s="48">
        <v>108</v>
      </c>
      <c r="K399" s="63">
        <f t="shared" si="871"/>
        <v>62.5185</v>
      </c>
      <c r="L399" s="64">
        <f t="shared" si="872"/>
        <v>555.72</v>
      </c>
      <c r="M399" s="48">
        <f t="shared" si="873"/>
        <v>453.18</v>
      </c>
      <c r="N399" s="46">
        <f t="shared" si="874"/>
        <v>24.31275</v>
      </c>
      <c r="O399" s="48">
        <f t="shared" si="875"/>
        <v>0</v>
      </c>
      <c r="P399" s="48">
        <f t="shared" si="876"/>
        <v>54</v>
      </c>
      <c r="Q399" s="48">
        <f t="shared" si="877"/>
        <v>1149.73125</v>
      </c>
      <c r="R399" s="46">
        <f t="shared" si="878"/>
        <v>0</v>
      </c>
      <c r="S399" s="46">
        <f t="shared" si="879"/>
        <v>277.86</v>
      </c>
      <c r="T399" s="48">
        <f t="shared" si="880"/>
        <v>113.3</v>
      </c>
      <c r="U399" s="46">
        <f t="shared" si="881"/>
        <v>10.42</v>
      </c>
      <c r="V399" s="46">
        <v>0</v>
      </c>
      <c r="W399" s="48">
        <f t="shared" si="882"/>
        <v>0</v>
      </c>
      <c r="X399" s="48">
        <f t="shared" si="883"/>
        <v>54</v>
      </c>
      <c r="Y399" s="46">
        <f t="shared" si="884"/>
        <v>455.58</v>
      </c>
      <c r="Z399" s="46">
        <f t="shared" si="885"/>
        <v>1605.31125</v>
      </c>
      <c r="AA399" s="78"/>
      <c r="AB399" s="12" t="s">
        <v>71</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45">
        <f t="shared" si="870"/>
        <v>397</v>
      </c>
      <c r="B400" s="46" t="s">
        <v>328</v>
      </c>
      <c r="C400" s="100" t="s">
        <v>1015</v>
      </c>
      <c r="D400" s="346" t="s">
        <v>1016</v>
      </c>
      <c r="E400" s="95">
        <v>3820</v>
      </c>
      <c r="F400" s="95">
        <v>3820</v>
      </c>
      <c r="G400" s="95">
        <v>5664.75</v>
      </c>
      <c r="H400" s="95">
        <v>3820</v>
      </c>
      <c r="I400" s="105">
        <v>4180</v>
      </c>
      <c r="J400" s="48">
        <v>108</v>
      </c>
      <c r="K400" s="63">
        <f t="shared" si="871"/>
        <v>68.76</v>
      </c>
      <c r="L400" s="64">
        <f t="shared" si="872"/>
        <v>611.2</v>
      </c>
      <c r="M400" s="48">
        <f t="shared" si="873"/>
        <v>453.18</v>
      </c>
      <c r="N400" s="46">
        <f t="shared" si="874"/>
        <v>26.74</v>
      </c>
      <c r="O400" s="48">
        <f t="shared" si="875"/>
        <v>209</v>
      </c>
      <c r="P400" s="48">
        <f t="shared" si="876"/>
        <v>54</v>
      </c>
      <c r="Q400" s="48">
        <f t="shared" si="877"/>
        <v>1422.88</v>
      </c>
      <c r="R400" s="46">
        <f t="shared" si="878"/>
        <v>0</v>
      </c>
      <c r="S400" s="46">
        <f t="shared" si="879"/>
        <v>305.6</v>
      </c>
      <c r="T400" s="48">
        <f t="shared" si="880"/>
        <v>113.3</v>
      </c>
      <c r="U400" s="46">
        <f t="shared" si="881"/>
        <v>11.46</v>
      </c>
      <c r="V400" s="46">
        <v>0</v>
      </c>
      <c r="W400" s="48">
        <f t="shared" si="882"/>
        <v>209</v>
      </c>
      <c r="X400" s="48">
        <f t="shared" si="883"/>
        <v>54</v>
      </c>
      <c r="Y400" s="46">
        <f t="shared" si="884"/>
        <v>693.36</v>
      </c>
      <c r="Z400" s="46">
        <f t="shared" si="885"/>
        <v>2116.24</v>
      </c>
      <c r="AA400" s="78"/>
      <c r="AB400" s="12" t="s">
        <v>104</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45">
        <f t="shared" si="870"/>
        <v>398</v>
      </c>
      <c r="B401" s="46" t="s">
        <v>176</v>
      </c>
      <c r="C401" s="100" t="s">
        <v>1017</v>
      </c>
      <c r="D401" s="346" t="s">
        <v>1018</v>
      </c>
      <c r="E401" s="95">
        <v>3473.25</v>
      </c>
      <c r="F401" s="95">
        <v>3473.25</v>
      </c>
      <c r="G401" s="95">
        <v>5664.75</v>
      </c>
      <c r="H401" s="95">
        <v>3473.25</v>
      </c>
      <c r="I401" s="105">
        <v>3180</v>
      </c>
      <c r="J401" s="48">
        <v>108</v>
      </c>
      <c r="K401" s="63">
        <f t="shared" si="871"/>
        <v>62.5185</v>
      </c>
      <c r="L401" s="64">
        <f t="shared" si="872"/>
        <v>555.72</v>
      </c>
      <c r="M401" s="48">
        <f t="shared" si="873"/>
        <v>453.18</v>
      </c>
      <c r="N401" s="46">
        <f t="shared" si="874"/>
        <v>24.31275</v>
      </c>
      <c r="O401" s="48">
        <f t="shared" si="875"/>
        <v>159</v>
      </c>
      <c r="P401" s="48">
        <f t="shared" si="876"/>
        <v>54</v>
      </c>
      <c r="Q401" s="48">
        <f t="shared" si="877"/>
        <v>1308.73125</v>
      </c>
      <c r="R401" s="46">
        <f t="shared" si="878"/>
        <v>0</v>
      </c>
      <c r="S401" s="46">
        <f t="shared" si="879"/>
        <v>277.86</v>
      </c>
      <c r="T401" s="48">
        <f t="shared" si="880"/>
        <v>113.3</v>
      </c>
      <c r="U401" s="46">
        <f t="shared" si="881"/>
        <v>10.42</v>
      </c>
      <c r="V401" s="46">
        <v>0</v>
      </c>
      <c r="W401" s="48">
        <f t="shared" si="882"/>
        <v>159</v>
      </c>
      <c r="X401" s="48">
        <f t="shared" si="883"/>
        <v>54</v>
      </c>
      <c r="Y401" s="46">
        <f t="shared" si="884"/>
        <v>614.58</v>
      </c>
      <c r="Z401" s="46">
        <f t="shared" si="885"/>
        <v>1923.31125</v>
      </c>
      <c r="AA401" s="78"/>
      <c r="AB401" s="12" t="s">
        <v>104</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45">
        <f t="shared" si="870"/>
        <v>399</v>
      </c>
      <c r="B402" s="46" t="s">
        <v>558</v>
      </c>
      <c r="C402" s="107" t="s">
        <v>1019</v>
      </c>
      <c r="D402" s="108" t="s">
        <v>1020</v>
      </c>
      <c r="E402" s="95">
        <v>3473.25</v>
      </c>
      <c r="F402" s="95">
        <v>3473.25</v>
      </c>
      <c r="G402" s="95">
        <v>5664.75</v>
      </c>
      <c r="H402" s="95">
        <v>3473.25</v>
      </c>
      <c r="I402" s="105">
        <v>1790</v>
      </c>
      <c r="J402" s="48">
        <v>108</v>
      </c>
      <c r="K402" s="63">
        <f t="shared" si="871"/>
        <v>62.5185</v>
      </c>
      <c r="L402" s="64">
        <f t="shared" si="872"/>
        <v>555.72</v>
      </c>
      <c r="M402" s="48">
        <f t="shared" si="873"/>
        <v>453.18</v>
      </c>
      <c r="N402" s="46">
        <f t="shared" si="874"/>
        <v>24.31275</v>
      </c>
      <c r="O402" s="48">
        <f t="shared" si="875"/>
        <v>89.5</v>
      </c>
      <c r="P402" s="48">
        <f t="shared" si="876"/>
        <v>54</v>
      </c>
      <c r="Q402" s="48">
        <f t="shared" si="877"/>
        <v>1239.23125</v>
      </c>
      <c r="R402" s="46">
        <f t="shared" si="878"/>
        <v>0</v>
      </c>
      <c r="S402" s="46">
        <f t="shared" si="879"/>
        <v>277.86</v>
      </c>
      <c r="T402" s="48">
        <f t="shared" si="880"/>
        <v>113.3</v>
      </c>
      <c r="U402" s="46">
        <f t="shared" si="881"/>
        <v>10.42</v>
      </c>
      <c r="V402" s="46">
        <v>0</v>
      </c>
      <c r="W402" s="48">
        <f t="shared" si="882"/>
        <v>89.5</v>
      </c>
      <c r="X402" s="48">
        <f t="shared" si="883"/>
        <v>54</v>
      </c>
      <c r="Y402" s="46">
        <f t="shared" si="884"/>
        <v>545.08</v>
      </c>
      <c r="Z402" s="46">
        <f t="shared" si="885"/>
        <v>1784.31125</v>
      </c>
      <c r="AA402" s="78"/>
      <c r="AB402" s="12" t="s">
        <v>98</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45">
        <f t="shared" si="870"/>
        <v>400</v>
      </c>
      <c r="B403" s="46" t="s">
        <v>193</v>
      </c>
      <c r="C403" s="100" t="s">
        <v>1021</v>
      </c>
      <c r="D403" s="346" t="s">
        <v>1022</v>
      </c>
      <c r="E403" s="95">
        <v>3473.25</v>
      </c>
      <c r="F403" s="95">
        <v>3473.25</v>
      </c>
      <c r="G403" s="95">
        <v>5664.75</v>
      </c>
      <c r="H403" s="95">
        <v>3473.25</v>
      </c>
      <c r="I403" s="105">
        <v>1790</v>
      </c>
      <c r="J403" s="48">
        <v>108</v>
      </c>
      <c r="K403" s="63">
        <f t="shared" si="871"/>
        <v>62.5185</v>
      </c>
      <c r="L403" s="64">
        <f t="shared" si="872"/>
        <v>555.72</v>
      </c>
      <c r="M403" s="48">
        <f t="shared" si="873"/>
        <v>453.18</v>
      </c>
      <c r="N403" s="46">
        <f t="shared" si="874"/>
        <v>24.31275</v>
      </c>
      <c r="O403" s="48">
        <f t="shared" si="875"/>
        <v>89.5</v>
      </c>
      <c r="P403" s="48">
        <f t="shared" si="876"/>
        <v>54</v>
      </c>
      <c r="Q403" s="48">
        <f t="shared" si="877"/>
        <v>1239.23125</v>
      </c>
      <c r="R403" s="46">
        <f t="shared" si="878"/>
        <v>0</v>
      </c>
      <c r="S403" s="46">
        <f t="shared" si="879"/>
        <v>277.86</v>
      </c>
      <c r="T403" s="48">
        <f t="shared" si="880"/>
        <v>113.3</v>
      </c>
      <c r="U403" s="46">
        <f t="shared" si="881"/>
        <v>10.42</v>
      </c>
      <c r="V403" s="46">
        <v>0</v>
      </c>
      <c r="W403" s="48">
        <f t="shared" si="882"/>
        <v>89.5</v>
      </c>
      <c r="X403" s="48">
        <f t="shared" si="883"/>
        <v>54</v>
      </c>
      <c r="Y403" s="46">
        <f t="shared" si="884"/>
        <v>545.08</v>
      </c>
      <c r="Z403" s="46">
        <f t="shared" si="885"/>
        <v>1784.31125</v>
      </c>
      <c r="AA403" s="78"/>
      <c r="AB403" s="12" t="s">
        <v>104</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45">
        <f t="shared" si="870"/>
        <v>401</v>
      </c>
      <c r="B404" s="46" t="s">
        <v>176</v>
      </c>
      <c r="C404" s="100" t="s">
        <v>1023</v>
      </c>
      <c r="D404" s="55" t="s">
        <v>1024</v>
      </c>
      <c r="E404" s="95">
        <v>3473.25</v>
      </c>
      <c r="F404" s="95">
        <v>3473.25</v>
      </c>
      <c r="G404" s="95">
        <v>5664.75</v>
      </c>
      <c r="H404" s="95">
        <v>3473.25</v>
      </c>
      <c r="I404" s="105">
        <v>3180</v>
      </c>
      <c r="J404" s="48">
        <v>108</v>
      </c>
      <c r="K404" s="63">
        <f t="shared" si="871"/>
        <v>62.5185</v>
      </c>
      <c r="L404" s="64">
        <f t="shared" si="872"/>
        <v>555.72</v>
      </c>
      <c r="M404" s="48">
        <f t="shared" si="873"/>
        <v>453.18</v>
      </c>
      <c r="N404" s="46">
        <f t="shared" si="874"/>
        <v>24.31275</v>
      </c>
      <c r="O404" s="48">
        <f t="shared" si="875"/>
        <v>159</v>
      </c>
      <c r="P404" s="48">
        <f t="shared" si="876"/>
        <v>54</v>
      </c>
      <c r="Q404" s="48">
        <f t="shared" si="877"/>
        <v>1308.73125</v>
      </c>
      <c r="R404" s="46">
        <f t="shared" si="878"/>
        <v>0</v>
      </c>
      <c r="S404" s="46">
        <f t="shared" si="879"/>
        <v>277.86</v>
      </c>
      <c r="T404" s="48">
        <f t="shared" si="880"/>
        <v>113.3</v>
      </c>
      <c r="U404" s="46">
        <f t="shared" si="881"/>
        <v>10.42</v>
      </c>
      <c r="V404" s="46">
        <v>0</v>
      </c>
      <c r="W404" s="48">
        <f t="shared" si="882"/>
        <v>159</v>
      </c>
      <c r="X404" s="48">
        <f t="shared" si="883"/>
        <v>54</v>
      </c>
      <c r="Y404" s="46">
        <f t="shared" si="884"/>
        <v>614.58</v>
      </c>
      <c r="Z404" s="46">
        <f t="shared" si="885"/>
        <v>1923.31125</v>
      </c>
      <c r="AA404" s="78"/>
      <c r="AB404" s="12" t="s">
        <v>104</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45">
        <f t="shared" si="870"/>
        <v>402</v>
      </c>
      <c r="B405" s="52" t="s">
        <v>363</v>
      </c>
      <c r="C405" s="52" t="s">
        <v>1025</v>
      </c>
      <c r="D405" s="55" t="s">
        <v>1026</v>
      </c>
      <c r="E405" s="109">
        <v>3473.25</v>
      </c>
      <c r="F405" s="95">
        <v>3473.25</v>
      </c>
      <c r="G405" s="95">
        <v>5664.75</v>
      </c>
      <c r="H405" s="95">
        <v>3473.25</v>
      </c>
      <c r="I405" s="105">
        <v>1790</v>
      </c>
      <c r="J405" s="48">
        <v>108</v>
      </c>
      <c r="K405" s="63">
        <f t="shared" si="871"/>
        <v>62.5185</v>
      </c>
      <c r="L405" s="64">
        <f t="shared" si="872"/>
        <v>555.72</v>
      </c>
      <c r="M405" s="48">
        <f t="shared" si="873"/>
        <v>453.18</v>
      </c>
      <c r="N405" s="46">
        <f t="shared" si="874"/>
        <v>24.31275</v>
      </c>
      <c r="O405" s="48">
        <f t="shared" si="875"/>
        <v>89.5</v>
      </c>
      <c r="P405" s="48">
        <f t="shared" si="876"/>
        <v>54</v>
      </c>
      <c r="Q405" s="48">
        <f t="shared" si="877"/>
        <v>1239.23125</v>
      </c>
      <c r="R405" s="46">
        <f t="shared" si="878"/>
        <v>0</v>
      </c>
      <c r="S405" s="46">
        <f t="shared" si="879"/>
        <v>277.86</v>
      </c>
      <c r="T405" s="48">
        <f t="shared" si="880"/>
        <v>113.3</v>
      </c>
      <c r="U405" s="46">
        <f t="shared" si="881"/>
        <v>10.42</v>
      </c>
      <c r="V405" s="46">
        <v>0</v>
      </c>
      <c r="W405" s="48">
        <f t="shared" si="882"/>
        <v>89.5</v>
      </c>
      <c r="X405" s="48">
        <f t="shared" si="883"/>
        <v>54</v>
      </c>
      <c r="Y405" s="46">
        <f t="shared" si="884"/>
        <v>545.08</v>
      </c>
      <c r="Z405" s="46">
        <f t="shared" si="885"/>
        <v>1784.31125</v>
      </c>
      <c r="AA405" s="78"/>
      <c r="AB405" s="12" t="s">
        <v>71</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45">
        <f t="shared" si="870"/>
        <v>403</v>
      </c>
      <c r="B406" s="52" t="s">
        <v>363</v>
      </c>
      <c r="C406" s="52" t="s">
        <v>1027</v>
      </c>
      <c r="D406" s="55" t="s">
        <v>1028</v>
      </c>
      <c r="E406" s="109">
        <v>3473.25</v>
      </c>
      <c r="F406" s="95">
        <v>3473.25</v>
      </c>
      <c r="G406" s="95">
        <v>5664.75</v>
      </c>
      <c r="H406" s="95">
        <v>3473.25</v>
      </c>
      <c r="I406" s="105">
        <v>1790</v>
      </c>
      <c r="J406" s="48">
        <v>108</v>
      </c>
      <c r="K406" s="63">
        <f t="shared" si="871"/>
        <v>62.5185</v>
      </c>
      <c r="L406" s="64">
        <f t="shared" si="872"/>
        <v>555.72</v>
      </c>
      <c r="M406" s="48">
        <f t="shared" si="873"/>
        <v>453.18</v>
      </c>
      <c r="N406" s="46">
        <f t="shared" si="874"/>
        <v>24.31275</v>
      </c>
      <c r="O406" s="48">
        <f t="shared" si="875"/>
        <v>89.5</v>
      </c>
      <c r="P406" s="48">
        <f t="shared" si="876"/>
        <v>54</v>
      </c>
      <c r="Q406" s="48">
        <f t="shared" si="877"/>
        <v>1239.23125</v>
      </c>
      <c r="R406" s="46">
        <f t="shared" si="878"/>
        <v>0</v>
      </c>
      <c r="S406" s="46">
        <f t="shared" si="879"/>
        <v>277.86</v>
      </c>
      <c r="T406" s="48">
        <f t="shared" si="880"/>
        <v>113.3</v>
      </c>
      <c r="U406" s="46">
        <f t="shared" si="881"/>
        <v>10.42</v>
      </c>
      <c r="V406" s="46">
        <v>0</v>
      </c>
      <c r="W406" s="48">
        <f t="shared" si="882"/>
        <v>89.5</v>
      </c>
      <c r="X406" s="48">
        <f t="shared" si="883"/>
        <v>54</v>
      </c>
      <c r="Y406" s="46">
        <f t="shared" si="884"/>
        <v>545.08</v>
      </c>
      <c r="Z406" s="46">
        <f t="shared" si="885"/>
        <v>1784.31125</v>
      </c>
      <c r="AA406" s="78"/>
      <c r="AB406" s="12" t="s">
        <v>71</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45">
        <f t="shared" si="870"/>
        <v>404</v>
      </c>
      <c r="B407" s="52" t="s">
        <v>337</v>
      </c>
      <c r="C407" s="52" t="s">
        <v>1029</v>
      </c>
      <c r="D407" s="344" t="s">
        <v>1030</v>
      </c>
      <c r="E407" s="109">
        <v>3473.25</v>
      </c>
      <c r="F407" s="95">
        <v>3473.25</v>
      </c>
      <c r="G407" s="95">
        <v>5664.75</v>
      </c>
      <c r="H407" s="95">
        <v>3473.25</v>
      </c>
      <c r="I407" s="105">
        <v>1790</v>
      </c>
      <c r="J407" s="48">
        <v>108</v>
      </c>
      <c r="K407" s="63">
        <f t="shared" si="871"/>
        <v>62.5185</v>
      </c>
      <c r="L407" s="64">
        <f t="shared" si="872"/>
        <v>555.72</v>
      </c>
      <c r="M407" s="48">
        <f t="shared" si="873"/>
        <v>453.18</v>
      </c>
      <c r="N407" s="46">
        <f t="shared" si="874"/>
        <v>24.31275</v>
      </c>
      <c r="O407" s="48">
        <f t="shared" si="875"/>
        <v>89.5</v>
      </c>
      <c r="P407" s="48">
        <f t="shared" si="876"/>
        <v>54</v>
      </c>
      <c r="Q407" s="48">
        <f t="shared" si="877"/>
        <v>1239.23125</v>
      </c>
      <c r="R407" s="46">
        <f t="shared" si="878"/>
        <v>0</v>
      </c>
      <c r="S407" s="46">
        <f t="shared" si="879"/>
        <v>277.86</v>
      </c>
      <c r="T407" s="48">
        <f t="shared" si="880"/>
        <v>113.3</v>
      </c>
      <c r="U407" s="46">
        <f t="shared" si="881"/>
        <v>10.42</v>
      </c>
      <c r="V407" s="46">
        <v>0</v>
      </c>
      <c r="W407" s="48">
        <f t="shared" si="882"/>
        <v>89.5</v>
      </c>
      <c r="X407" s="48">
        <f t="shared" si="883"/>
        <v>54</v>
      </c>
      <c r="Y407" s="46">
        <f t="shared" si="884"/>
        <v>545.08</v>
      </c>
      <c r="Z407" s="46">
        <f t="shared" si="885"/>
        <v>1784.31125</v>
      </c>
      <c r="AA407" s="78"/>
      <c r="AB407" s="12" t="s">
        <v>74</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45">
        <f t="shared" si="870"/>
        <v>405</v>
      </c>
      <c r="B408" s="52" t="s">
        <v>1031</v>
      </c>
      <c r="C408" s="52" t="s">
        <v>1032</v>
      </c>
      <c r="D408" s="55" t="s">
        <v>1033</v>
      </c>
      <c r="E408" s="109">
        <v>3473.25</v>
      </c>
      <c r="F408" s="95">
        <v>3473.25</v>
      </c>
      <c r="G408" s="95">
        <v>5664.75</v>
      </c>
      <c r="H408" s="95">
        <v>3473.25</v>
      </c>
      <c r="I408" s="105">
        <v>1790</v>
      </c>
      <c r="J408" s="48">
        <v>108</v>
      </c>
      <c r="K408" s="63">
        <f t="shared" si="871"/>
        <v>62.5185</v>
      </c>
      <c r="L408" s="64">
        <f t="shared" si="872"/>
        <v>555.72</v>
      </c>
      <c r="M408" s="48">
        <f t="shared" si="873"/>
        <v>453.18</v>
      </c>
      <c r="N408" s="46">
        <f t="shared" si="874"/>
        <v>24.31275</v>
      </c>
      <c r="O408" s="48">
        <f t="shared" si="875"/>
        <v>89.5</v>
      </c>
      <c r="P408" s="48">
        <f t="shared" si="876"/>
        <v>54</v>
      </c>
      <c r="Q408" s="48">
        <f t="shared" si="877"/>
        <v>1239.23125</v>
      </c>
      <c r="R408" s="46">
        <f t="shared" si="878"/>
        <v>0</v>
      </c>
      <c r="S408" s="46">
        <f t="shared" si="879"/>
        <v>277.86</v>
      </c>
      <c r="T408" s="48">
        <f t="shared" si="880"/>
        <v>113.3</v>
      </c>
      <c r="U408" s="46">
        <f t="shared" si="881"/>
        <v>10.42</v>
      </c>
      <c r="V408" s="46">
        <v>0</v>
      </c>
      <c r="W408" s="48">
        <f t="shared" si="882"/>
        <v>89.5</v>
      </c>
      <c r="X408" s="48">
        <f t="shared" si="883"/>
        <v>54</v>
      </c>
      <c r="Y408" s="46">
        <f t="shared" si="884"/>
        <v>545.08</v>
      </c>
      <c r="Z408" s="46">
        <f t="shared" si="885"/>
        <v>1784.31125</v>
      </c>
      <c r="AA408" s="78"/>
      <c r="AB408" s="12" t="s">
        <v>77</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45">
        <f t="shared" si="870"/>
        <v>406</v>
      </c>
      <c r="B409" s="52" t="s">
        <v>289</v>
      </c>
      <c r="C409" s="52" t="s">
        <v>1034</v>
      </c>
      <c r="D409" s="55" t="s">
        <v>1035</v>
      </c>
      <c r="E409" s="109">
        <v>3473.25</v>
      </c>
      <c r="F409" s="95">
        <v>3473.25</v>
      </c>
      <c r="G409" s="95">
        <v>5664.75</v>
      </c>
      <c r="H409" s="95">
        <v>3473.25</v>
      </c>
      <c r="I409" s="105">
        <v>1790</v>
      </c>
      <c r="J409" s="48">
        <v>108</v>
      </c>
      <c r="K409" s="63">
        <f t="shared" si="871"/>
        <v>62.5185</v>
      </c>
      <c r="L409" s="64">
        <f t="shared" si="872"/>
        <v>555.72</v>
      </c>
      <c r="M409" s="48">
        <f t="shared" si="873"/>
        <v>453.18</v>
      </c>
      <c r="N409" s="46">
        <f t="shared" si="874"/>
        <v>24.31275</v>
      </c>
      <c r="O409" s="48">
        <f t="shared" si="875"/>
        <v>89.5</v>
      </c>
      <c r="P409" s="48">
        <f t="shared" si="876"/>
        <v>54</v>
      </c>
      <c r="Q409" s="48">
        <f t="shared" si="877"/>
        <v>1239.23125</v>
      </c>
      <c r="R409" s="46">
        <f t="shared" si="878"/>
        <v>0</v>
      </c>
      <c r="S409" s="46">
        <f t="shared" si="879"/>
        <v>277.86</v>
      </c>
      <c r="T409" s="48">
        <f t="shared" si="880"/>
        <v>113.3</v>
      </c>
      <c r="U409" s="46">
        <f t="shared" si="881"/>
        <v>10.42</v>
      </c>
      <c r="V409" s="46">
        <v>0</v>
      </c>
      <c r="W409" s="48">
        <f t="shared" si="882"/>
        <v>89.5</v>
      </c>
      <c r="X409" s="48">
        <f t="shared" si="883"/>
        <v>54</v>
      </c>
      <c r="Y409" s="46">
        <f t="shared" si="884"/>
        <v>545.08</v>
      </c>
      <c r="Z409" s="46">
        <f t="shared" si="885"/>
        <v>1784.31125</v>
      </c>
      <c r="AA409" s="78"/>
      <c r="AB409" s="12" t="s">
        <v>80</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45">
        <f t="shared" si="870"/>
        <v>407</v>
      </c>
      <c r="B410" s="52" t="s">
        <v>289</v>
      </c>
      <c r="C410" s="52" t="s">
        <v>1036</v>
      </c>
      <c r="D410" s="55" t="s">
        <v>1037</v>
      </c>
      <c r="E410" s="109">
        <v>3473.25</v>
      </c>
      <c r="F410" s="95">
        <v>3473.25</v>
      </c>
      <c r="G410" s="95">
        <v>5664.75</v>
      </c>
      <c r="H410" s="95">
        <v>3473.25</v>
      </c>
      <c r="I410" s="105">
        <v>1790</v>
      </c>
      <c r="J410" s="48">
        <v>108</v>
      </c>
      <c r="K410" s="63">
        <f t="shared" si="871"/>
        <v>62.5185</v>
      </c>
      <c r="L410" s="64">
        <f t="shared" si="872"/>
        <v>555.72</v>
      </c>
      <c r="M410" s="48">
        <f t="shared" si="873"/>
        <v>453.18</v>
      </c>
      <c r="N410" s="46">
        <f t="shared" si="874"/>
        <v>24.31275</v>
      </c>
      <c r="O410" s="48">
        <f t="shared" si="875"/>
        <v>89.5</v>
      </c>
      <c r="P410" s="48">
        <f t="shared" si="876"/>
        <v>54</v>
      </c>
      <c r="Q410" s="48">
        <f t="shared" si="877"/>
        <v>1239.23125</v>
      </c>
      <c r="R410" s="46">
        <f t="shared" si="878"/>
        <v>0</v>
      </c>
      <c r="S410" s="46">
        <f t="shared" si="879"/>
        <v>277.86</v>
      </c>
      <c r="T410" s="48">
        <f t="shared" si="880"/>
        <v>113.3</v>
      </c>
      <c r="U410" s="46">
        <f t="shared" si="881"/>
        <v>10.42</v>
      </c>
      <c r="V410" s="46">
        <v>0</v>
      </c>
      <c r="W410" s="48">
        <f t="shared" si="882"/>
        <v>89.5</v>
      </c>
      <c r="X410" s="48">
        <f t="shared" si="883"/>
        <v>54</v>
      </c>
      <c r="Y410" s="46">
        <f t="shared" si="884"/>
        <v>545.08</v>
      </c>
      <c r="Z410" s="46">
        <f t="shared" si="885"/>
        <v>1784.31125</v>
      </c>
      <c r="AA410" s="78"/>
      <c r="AB410" s="12" t="s">
        <v>80</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45">
        <f t="shared" si="870"/>
        <v>408</v>
      </c>
      <c r="B411" s="52" t="s">
        <v>289</v>
      </c>
      <c r="C411" s="52" t="s">
        <v>1038</v>
      </c>
      <c r="D411" s="55" t="s">
        <v>1039</v>
      </c>
      <c r="E411" s="109">
        <v>3473.25</v>
      </c>
      <c r="F411" s="95">
        <v>3473.25</v>
      </c>
      <c r="G411" s="95">
        <v>5664.75</v>
      </c>
      <c r="H411" s="95">
        <v>3473.25</v>
      </c>
      <c r="I411" s="105">
        <v>1790</v>
      </c>
      <c r="J411" s="48">
        <v>108</v>
      </c>
      <c r="K411" s="63">
        <f t="shared" si="871"/>
        <v>62.5185</v>
      </c>
      <c r="L411" s="64">
        <f t="shared" si="872"/>
        <v>555.72</v>
      </c>
      <c r="M411" s="48">
        <f t="shared" si="873"/>
        <v>453.18</v>
      </c>
      <c r="N411" s="46">
        <f t="shared" si="874"/>
        <v>24.31275</v>
      </c>
      <c r="O411" s="48">
        <f t="shared" si="875"/>
        <v>89.5</v>
      </c>
      <c r="P411" s="48">
        <f t="shared" si="876"/>
        <v>54</v>
      </c>
      <c r="Q411" s="48">
        <f t="shared" si="877"/>
        <v>1239.23125</v>
      </c>
      <c r="R411" s="46">
        <f t="shared" si="878"/>
        <v>0</v>
      </c>
      <c r="S411" s="46">
        <f t="shared" si="879"/>
        <v>277.86</v>
      </c>
      <c r="T411" s="48">
        <f t="shared" si="880"/>
        <v>113.3</v>
      </c>
      <c r="U411" s="46">
        <f t="shared" si="881"/>
        <v>10.42</v>
      </c>
      <c r="V411" s="46">
        <v>0</v>
      </c>
      <c r="W411" s="48">
        <f t="shared" si="882"/>
        <v>89.5</v>
      </c>
      <c r="X411" s="48">
        <f t="shared" si="883"/>
        <v>54</v>
      </c>
      <c r="Y411" s="46">
        <f t="shared" si="884"/>
        <v>545.08</v>
      </c>
      <c r="Z411" s="46">
        <f t="shared" si="885"/>
        <v>1784.31125</v>
      </c>
      <c r="AA411" s="78"/>
      <c r="AB411" s="12" t="s">
        <v>80</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45">
        <f t="shared" si="870"/>
        <v>409</v>
      </c>
      <c r="B412" s="52" t="s">
        <v>289</v>
      </c>
      <c r="C412" s="52" t="s">
        <v>1040</v>
      </c>
      <c r="D412" s="55" t="s">
        <v>1041</v>
      </c>
      <c r="E412" s="109">
        <v>3473.25</v>
      </c>
      <c r="F412" s="95">
        <v>3473.25</v>
      </c>
      <c r="G412" s="95">
        <v>5664.75</v>
      </c>
      <c r="H412" s="95">
        <v>3473.25</v>
      </c>
      <c r="I412" s="105">
        <v>1790</v>
      </c>
      <c r="J412" s="48">
        <v>108</v>
      </c>
      <c r="K412" s="63">
        <f t="shared" si="871"/>
        <v>62.5185</v>
      </c>
      <c r="L412" s="64">
        <f t="shared" si="872"/>
        <v>555.72</v>
      </c>
      <c r="M412" s="48">
        <f t="shared" si="873"/>
        <v>453.18</v>
      </c>
      <c r="N412" s="46">
        <f t="shared" si="874"/>
        <v>24.31275</v>
      </c>
      <c r="O412" s="48">
        <f t="shared" si="875"/>
        <v>89.5</v>
      </c>
      <c r="P412" s="48">
        <f t="shared" si="876"/>
        <v>54</v>
      </c>
      <c r="Q412" s="48">
        <f t="shared" si="877"/>
        <v>1239.23125</v>
      </c>
      <c r="R412" s="46">
        <f t="shared" si="878"/>
        <v>0</v>
      </c>
      <c r="S412" s="46">
        <f t="shared" si="879"/>
        <v>277.86</v>
      </c>
      <c r="T412" s="48">
        <f t="shared" si="880"/>
        <v>113.3</v>
      </c>
      <c r="U412" s="46">
        <f t="shared" si="881"/>
        <v>10.42</v>
      </c>
      <c r="V412" s="46">
        <v>0</v>
      </c>
      <c r="W412" s="48">
        <f t="shared" si="882"/>
        <v>89.5</v>
      </c>
      <c r="X412" s="48">
        <f t="shared" si="883"/>
        <v>54</v>
      </c>
      <c r="Y412" s="46">
        <f t="shared" si="884"/>
        <v>545.08</v>
      </c>
      <c r="Z412" s="46">
        <f t="shared" si="885"/>
        <v>1784.31125</v>
      </c>
      <c r="AA412" s="78"/>
      <c r="AB412" s="12" t="s">
        <v>80</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45">
        <f t="shared" si="870"/>
        <v>410</v>
      </c>
      <c r="B413" s="52" t="s">
        <v>348</v>
      </c>
      <c r="C413" s="52" t="s">
        <v>1042</v>
      </c>
      <c r="D413" s="55" t="s">
        <v>1043</v>
      </c>
      <c r="E413" s="109">
        <v>3473.25</v>
      </c>
      <c r="F413" s="95">
        <v>3473.25</v>
      </c>
      <c r="G413" s="95">
        <v>5664.75</v>
      </c>
      <c r="H413" s="95">
        <v>3473.25</v>
      </c>
      <c r="I413" s="105">
        <v>0</v>
      </c>
      <c r="J413" s="48">
        <v>108</v>
      </c>
      <c r="K413" s="63">
        <f t="shared" si="871"/>
        <v>62.5185</v>
      </c>
      <c r="L413" s="64">
        <f t="shared" si="872"/>
        <v>555.72</v>
      </c>
      <c r="M413" s="48">
        <f t="shared" si="873"/>
        <v>453.18</v>
      </c>
      <c r="N413" s="46">
        <f t="shared" si="874"/>
        <v>24.31275</v>
      </c>
      <c r="O413" s="48">
        <f t="shared" si="875"/>
        <v>0</v>
      </c>
      <c r="P413" s="48">
        <f t="shared" si="876"/>
        <v>54</v>
      </c>
      <c r="Q413" s="48">
        <f t="shared" si="877"/>
        <v>1149.73125</v>
      </c>
      <c r="R413" s="46">
        <f t="shared" si="878"/>
        <v>0</v>
      </c>
      <c r="S413" s="46">
        <f t="shared" si="879"/>
        <v>277.86</v>
      </c>
      <c r="T413" s="48">
        <f t="shared" si="880"/>
        <v>113.3</v>
      </c>
      <c r="U413" s="46">
        <f t="shared" si="881"/>
        <v>10.42</v>
      </c>
      <c r="V413" s="46">
        <v>0</v>
      </c>
      <c r="W413" s="48">
        <f t="shared" si="882"/>
        <v>0</v>
      </c>
      <c r="X413" s="48">
        <f t="shared" si="883"/>
        <v>54</v>
      </c>
      <c r="Y413" s="46">
        <f t="shared" si="884"/>
        <v>455.58</v>
      </c>
      <c r="Z413" s="46">
        <f t="shared" si="885"/>
        <v>1605.31125</v>
      </c>
      <c r="AA413" s="78"/>
      <c r="AB413" s="12" t="s">
        <v>86</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45">
        <f t="shared" si="870"/>
        <v>411</v>
      </c>
      <c r="B414" s="52" t="s">
        <v>348</v>
      </c>
      <c r="C414" s="52" t="s">
        <v>1044</v>
      </c>
      <c r="D414" s="55" t="s">
        <v>1045</v>
      </c>
      <c r="E414" s="109">
        <v>3473.25</v>
      </c>
      <c r="F414" s="46">
        <v>0</v>
      </c>
      <c r="G414" s="95">
        <v>5664.75</v>
      </c>
      <c r="H414" s="95">
        <v>3473.25</v>
      </c>
      <c r="I414" s="105">
        <v>0</v>
      </c>
      <c r="J414" s="48">
        <v>108</v>
      </c>
      <c r="K414" s="63">
        <f t="shared" si="871"/>
        <v>62.5185</v>
      </c>
      <c r="L414" s="64">
        <f t="shared" si="872"/>
        <v>0</v>
      </c>
      <c r="M414" s="48">
        <f t="shared" si="873"/>
        <v>453.18</v>
      </c>
      <c r="N414" s="46">
        <f t="shared" si="874"/>
        <v>24.31275</v>
      </c>
      <c r="O414" s="48">
        <f t="shared" si="875"/>
        <v>0</v>
      </c>
      <c r="P414" s="48">
        <f t="shared" si="876"/>
        <v>54</v>
      </c>
      <c r="Q414" s="48">
        <f t="shared" si="877"/>
        <v>594.01125</v>
      </c>
      <c r="R414" s="46">
        <f t="shared" si="878"/>
        <v>0</v>
      </c>
      <c r="S414" s="46">
        <f t="shared" si="879"/>
        <v>0</v>
      </c>
      <c r="T414" s="48">
        <f t="shared" si="880"/>
        <v>113.3</v>
      </c>
      <c r="U414" s="46">
        <f t="shared" si="881"/>
        <v>10.42</v>
      </c>
      <c r="V414" s="46">
        <v>0</v>
      </c>
      <c r="W414" s="48">
        <f t="shared" si="882"/>
        <v>0</v>
      </c>
      <c r="X414" s="48">
        <f t="shared" si="883"/>
        <v>54</v>
      </c>
      <c r="Y414" s="46">
        <f t="shared" si="884"/>
        <v>177.72</v>
      </c>
      <c r="Z414" s="46">
        <f t="shared" si="885"/>
        <v>771.73125</v>
      </c>
      <c r="AA414" s="78"/>
      <c r="AB414" s="12" t="s">
        <v>86</v>
      </c>
      <c r="AC414" s="11">
        <f t="shared" ref="AC414:AE414" si="939">K414+R414</f>
        <v>62.5185</v>
      </c>
      <c r="AD414" s="11">
        <f t="shared" si="939"/>
        <v>0</v>
      </c>
      <c r="AE414" s="11">
        <f t="shared" si="939"/>
        <v>566.48</v>
      </c>
      <c r="AF414" s="11">
        <f t="shared" si="887"/>
        <v>34.73275</v>
      </c>
      <c r="AG414" s="11">
        <f t="shared" ref="AG414:AI414" si="940">O414+W414</f>
        <v>0</v>
      </c>
      <c r="AH414" s="11">
        <f t="shared" si="940"/>
        <v>108</v>
      </c>
      <c r="AI414" s="11">
        <f t="shared" si="940"/>
        <v>771.73125</v>
      </c>
      <c r="AJ414" s="12" t="s">
        <v>33</v>
      </c>
    </row>
    <row r="415" s="9" customFormat="1" ht="16" customHeight="1" spans="1:36">
      <c r="A415" s="45">
        <f t="shared" si="870"/>
        <v>412</v>
      </c>
      <c r="B415" s="52" t="s">
        <v>670</v>
      </c>
      <c r="C415" s="52" t="s">
        <v>1048</v>
      </c>
      <c r="D415" s="55" t="s">
        <v>1049</v>
      </c>
      <c r="E415" s="109">
        <v>3473.25</v>
      </c>
      <c r="F415" s="95">
        <v>3473.25</v>
      </c>
      <c r="G415" s="95">
        <v>5664.75</v>
      </c>
      <c r="H415" s="95">
        <v>3473.25</v>
      </c>
      <c r="I415" s="105">
        <v>1790</v>
      </c>
      <c r="J415" s="48">
        <v>108</v>
      </c>
      <c r="K415" s="63">
        <f t="shared" si="871"/>
        <v>62.5185</v>
      </c>
      <c r="L415" s="64">
        <f t="shared" si="872"/>
        <v>555.72</v>
      </c>
      <c r="M415" s="48">
        <f t="shared" si="873"/>
        <v>453.18</v>
      </c>
      <c r="N415" s="46">
        <f t="shared" si="874"/>
        <v>24.31275</v>
      </c>
      <c r="O415" s="48">
        <f t="shared" si="875"/>
        <v>89.5</v>
      </c>
      <c r="P415" s="48">
        <f t="shared" si="876"/>
        <v>54</v>
      </c>
      <c r="Q415" s="48">
        <f t="shared" si="877"/>
        <v>1239.23125</v>
      </c>
      <c r="R415" s="46">
        <f t="shared" si="878"/>
        <v>0</v>
      </c>
      <c r="S415" s="46">
        <f t="shared" si="879"/>
        <v>277.86</v>
      </c>
      <c r="T415" s="48">
        <f t="shared" si="880"/>
        <v>113.3</v>
      </c>
      <c r="U415" s="46">
        <f t="shared" si="881"/>
        <v>10.42</v>
      </c>
      <c r="V415" s="46">
        <v>0</v>
      </c>
      <c r="W415" s="48">
        <f t="shared" si="882"/>
        <v>89.5</v>
      </c>
      <c r="X415" s="48">
        <f t="shared" si="883"/>
        <v>54</v>
      </c>
      <c r="Y415" s="46">
        <f t="shared" si="884"/>
        <v>545.08</v>
      </c>
      <c r="Z415" s="46">
        <f t="shared" si="885"/>
        <v>1784.31125</v>
      </c>
      <c r="AA415" s="78"/>
      <c r="AB415" s="12" t="s">
        <v>92</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45">
        <f t="shared" si="870"/>
        <v>413</v>
      </c>
      <c r="B416" s="52" t="s">
        <v>176</v>
      </c>
      <c r="C416" s="52" t="s">
        <v>1052</v>
      </c>
      <c r="D416" s="55" t="s">
        <v>1053</v>
      </c>
      <c r="E416" s="109">
        <v>3473.25</v>
      </c>
      <c r="F416" s="95">
        <v>3473.25</v>
      </c>
      <c r="G416" s="95">
        <v>5664.75</v>
      </c>
      <c r="H416" s="95">
        <v>3473.25</v>
      </c>
      <c r="I416" s="105">
        <v>3180</v>
      </c>
      <c r="J416" s="48">
        <v>108</v>
      </c>
      <c r="K416" s="63">
        <f t="shared" si="871"/>
        <v>62.5185</v>
      </c>
      <c r="L416" s="64">
        <f t="shared" si="872"/>
        <v>555.72</v>
      </c>
      <c r="M416" s="48">
        <f t="shared" si="873"/>
        <v>453.18</v>
      </c>
      <c r="N416" s="46">
        <f t="shared" si="874"/>
        <v>24.31275</v>
      </c>
      <c r="O416" s="48">
        <f t="shared" si="875"/>
        <v>159</v>
      </c>
      <c r="P416" s="48">
        <f t="shared" si="876"/>
        <v>54</v>
      </c>
      <c r="Q416" s="48">
        <f t="shared" si="877"/>
        <v>1308.73125</v>
      </c>
      <c r="R416" s="46">
        <f t="shared" si="878"/>
        <v>0</v>
      </c>
      <c r="S416" s="46">
        <f t="shared" si="879"/>
        <v>277.86</v>
      </c>
      <c r="T416" s="48">
        <f t="shared" si="880"/>
        <v>113.3</v>
      </c>
      <c r="U416" s="46">
        <f t="shared" si="881"/>
        <v>10.42</v>
      </c>
      <c r="V416" s="46">
        <v>0</v>
      </c>
      <c r="W416" s="48">
        <f t="shared" si="882"/>
        <v>159</v>
      </c>
      <c r="X416" s="48">
        <f t="shared" si="883"/>
        <v>54</v>
      </c>
      <c r="Y416" s="46">
        <f t="shared" si="884"/>
        <v>614.58</v>
      </c>
      <c r="Z416" s="46">
        <f t="shared" si="885"/>
        <v>1923.31125</v>
      </c>
      <c r="AA416" s="78"/>
      <c r="AB416" s="12" t="s">
        <v>104</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45">
        <f t="shared" si="870"/>
        <v>414</v>
      </c>
      <c r="B417" s="52" t="s">
        <v>176</v>
      </c>
      <c r="C417" s="52" t="s">
        <v>1054</v>
      </c>
      <c r="D417" s="55" t="s">
        <v>1055</v>
      </c>
      <c r="E417" s="109">
        <v>3473.25</v>
      </c>
      <c r="F417" s="95">
        <v>3473.25</v>
      </c>
      <c r="G417" s="95">
        <v>5664.75</v>
      </c>
      <c r="H417" s="95">
        <v>3473.25</v>
      </c>
      <c r="I417" s="105">
        <v>3180</v>
      </c>
      <c r="J417" s="48">
        <v>108</v>
      </c>
      <c r="K417" s="63">
        <f t="shared" si="871"/>
        <v>62.5185</v>
      </c>
      <c r="L417" s="64">
        <f t="shared" si="872"/>
        <v>555.72</v>
      </c>
      <c r="M417" s="48">
        <f t="shared" si="873"/>
        <v>453.18</v>
      </c>
      <c r="N417" s="46">
        <f t="shared" si="874"/>
        <v>24.31275</v>
      </c>
      <c r="O417" s="48">
        <f t="shared" si="875"/>
        <v>159</v>
      </c>
      <c r="P417" s="48">
        <f t="shared" si="876"/>
        <v>54</v>
      </c>
      <c r="Q417" s="48">
        <f t="shared" si="877"/>
        <v>1308.73125</v>
      </c>
      <c r="R417" s="46">
        <f t="shared" si="878"/>
        <v>0</v>
      </c>
      <c r="S417" s="46">
        <f t="shared" si="879"/>
        <v>277.86</v>
      </c>
      <c r="T417" s="48">
        <f t="shared" si="880"/>
        <v>113.3</v>
      </c>
      <c r="U417" s="46">
        <f t="shared" si="881"/>
        <v>10.42</v>
      </c>
      <c r="V417" s="46">
        <v>0</v>
      </c>
      <c r="W417" s="48">
        <f t="shared" si="882"/>
        <v>159</v>
      </c>
      <c r="X417" s="48">
        <f t="shared" si="883"/>
        <v>54</v>
      </c>
      <c r="Y417" s="46">
        <f t="shared" si="884"/>
        <v>614.58</v>
      </c>
      <c r="Z417" s="46">
        <f t="shared" si="885"/>
        <v>1923.31125</v>
      </c>
      <c r="AA417" s="78"/>
      <c r="AB417" s="12" t="s">
        <v>104</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45">
        <f t="shared" si="870"/>
        <v>415</v>
      </c>
      <c r="B418" s="52" t="s">
        <v>210</v>
      </c>
      <c r="C418" s="52" t="s">
        <v>1056</v>
      </c>
      <c r="D418" s="55" t="s">
        <v>1057</v>
      </c>
      <c r="E418" s="109">
        <v>3473.25</v>
      </c>
      <c r="F418" s="95">
        <v>3473.25</v>
      </c>
      <c r="G418" s="95">
        <v>5664.75</v>
      </c>
      <c r="H418" s="95">
        <v>3473.25</v>
      </c>
      <c r="I418" s="105">
        <v>3180</v>
      </c>
      <c r="J418" s="48">
        <v>108</v>
      </c>
      <c r="K418" s="63">
        <f t="shared" si="871"/>
        <v>62.5185</v>
      </c>
      <c r="L418" s="64">
        <f t="shared" si="872"/>
        <v>555.72</v>
      </c>
      <c r="M418" s="48">
        <f t="shared" si="873"/>
        <v>453.18</v>
      </c>
      <c r="N418" s="46">
        <f t="shared" si="874"/>
        <v>24.31275</v>
      </c>
      <c r="O418" s="48">
        <f t="shared" si="875"/>
        <v>159</v>
      </c>
      <c r="P418" s="48">
        <f t="shared" si="876"/>
        <v>54</v>
      </c>
      <c r="Q418" s="48">
        <f t="shared" si="877"/>
        <v>1308.73125</v>
      </c>
      <c r="R418" s="46">
        <f t="shared" si="878"/>
        <v>0</v>
      </c>
      <c r="S418" s="46">
        <f t="shared" si="879"/>
        <v>277.86</v>
      </c>
      <c r="T418" s="48">
        <f t="shared" si="880"/>
        <v>113.3</v>
      </c>
      <c r="U418" s="46">
        <f t="shared" si="881"/>
        <v>10.42</v>
      </c>
      <c r="V418" s="46">
        <v>0</v>
      </c>
      <c r="W418" s="48">
        <f t="shared" si="882"/>
        <v>159</v>
      </c>
      <c r="X418" s="48">
        <f t="shared" si="883"/>
        <v>54</v>
      </c>
      <c r="Y418" s="46">
        <f t="shared" si="884"/>
        <v>614.58</v>
      </c>
      <c r="Z418" s="46">
        <f t="shared" si="885"/>
        <v>1923.31125</v>
      </c>
      <c r="AA418" s="78"/>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45">
        <f t="shared" si="870"/>
        <v>416</v>
      </c>
      <c r="B419" s="52" t="s">
        <v>640</v>
      </c>
      <c r="C419" s="52" t="s">
        <v>1058</v>
      </c>
      <c r="D419" s="55" t="s">
        <v>1059</v>
      </c>
      <c r="E419" s="109">
        <v>3473.25</v>
      </c>
      <c r="F419" s="95">
        <v>3473.25</v>
      </c>
      <c r="G419" s="95">
        <v>5664.75</v>
      </c>
      <c r="H419" s="95">
        <v>3473.25</v>
      </c>
      <c r="I419" s="105">
        <v>1790</v>
      </c>
      <c r="J419" s="48">
        <v>108</v>
      </c>
      <c r="K419" s="63">
        <f t="shared" si="871"/>
        <v>62.5185</v>
      </c>
      <c r="L419" s="64">
        <f t="shared" si="872"/>
        <v>555.72</v>
      </c>
      <c r="M419" s="48">
        <f t="shared" si="873"/>
        <v>453.18</v>
      </c>
      <c r="N419" s="46">
        <f t="shared" si="874"/>
        <v>24.31275</v>
      </c>
      <c r="O419" s="48">
        <f t="shared" si="875"/>
        <v>89.5</v>
      </c>
      <c r="P419" s="48">
        <f t="shared" si="876"/>
        <v>54</v>
      </c>
      <c r="Q419" s="48">
        <f t="shared" si="877"/>
        <v>1239.23125</v>
      </c>
      <c r="R419" s="46">
        <f t="shared" si="878"/>
        <v>0</v>
      </c>
      <c r="S419" s="46">
        <f t="shared" si="879"/>
        <v>277.86</v>
      </c>
      <c r="T419" s="48">
        <f t="shared" si="880"/>
        <v>113.3</v>
      </c>
      <c r="U419" s="46">
        <f t="shared" si="881"/>
        <v>10.42</v>
      </c>
      <c r="V419" s="46">
        <v>0</v>
      </c>
      <c r="W419" s="48">
        <f t="shared" si="882"/>
        <v>89.5</v>
      </c>
      <c r="X419" s="48">
        <f t="shared" si="883"/>
        <v>54</v>
      </c>
      <c r="Y419" s="46">
        <f t="shared" si="884"/>
        <v>545.08</v>
      </c>
      <c r="Z419" s="46">
        <f t="shared" si="885"/>
        <v>1784.31125</v>
      </c>
      <c r="AA419" s="78"/>
      <c r="AB419" s="12" t="s">
        <v>95</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45">
        <f t="shared" si="870"/>
        <v>417</v>
      </c>
      <c r="B420" s="52" t="s">
        <v>640</v>
      </c>
      <c r="C420" s="52" t="s">
        <v>1060</v>
      </c>
      <c r="D420" s="55" t="s">
        <v>1061</v>
      </c>
      <c r="E420" s="109">
        <v>3473.25</v>
      </c>
      <c r="F420" s="95">
        <v>3473.25</v>
      </c>
      <c r="G420" s="95">
        <v>5664.75</v>
      </c>
      <c r="H420" s="95">
        <v>3473.25</v>
      </c>
      <c r="I420" s="105">
        <v>1790</v>
      </c>
      <c r="J420" s="48">
        <v>108</v>
      </c>
      <c r="K420" s="63">
        <f t="shared" si="871"/>
        <v>62.5185</v>
      </c>
      <c r="L420" s="64">
        <f t="shared" si="872"/>
        <v>555.72</v>
      </c>
      <c r="M420" s="48">
        <f t="shared" si="873"/>
        <v>453.18</v>
      </c>
      <c r="N420" s="46">
        <f t="shared" si="874"/>
        <v>24.31275</v>
      </c>
      <c r="O420" s="48">
        <f t="shared" si="875"/>
        <v>89.5</v>
      </c>
      <c r="P420" s="48">
        <f t="shared" si="876"/>
        <v>54</v>
      </c>
      <c r="Q420" s="48">
        <f t="shared" si="877"/>
        <v>1239.23125</v>
      </c>
      <c r="R420" s="46">
        <f t="shared" si="878"/>
        <v>0</v>
      </c>
      <c r="S420" s="46">
        <f t="shared" si="879"/>
        <v>277.86</v>
      </c>
      <c r="T420" s="48">
        <f t="shared" si="880"/>
        <v>113.3</v>
      </c>
      <c r="U420" s="46">
        <f t="shared" si="881"/>
        <v>10.42</v>
      </c>
      <c r="V420" s="46">
        <v>0</v>
      </c>
      <c r="W420" s="48">
        <f t="shared" si="882"/>
        <v>89.5</v>
      </c>
      <c r="X420" s="48">
        <f t="shared" si="883"/>
        <v>54</v>
      </c>
      <c r="Y420" s="46">
        <f t="shared" si="884"/>
        <v>545.08</v>
      </c>
      <c r="Z420" s="46">
        <f t="shared" si="885"/>
        <v>1784.31125</v>
      </c>
      <c r="AA420" s="78"/>
      <c r="AB420" s="12" t="s">
        <v>95</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45">
        <f t="shared" si="870"/>
        <v>418</v>
      </c>
      <c r="B421" s="52" t="s">
        <v>640</v>
      </c>
      <c r="C421" s="52" t="s">
        <v>1062</v>
      </c>
      <c r="D421" s="55" t="s">
        <v>1063</v>
      </c>
      <c r="E421" s="109">
        <v>3473.25</v>
      </c>
      <c r="F421" s="95">
        <v>3473.25</v>
      </c>
      <c r="G421" s="95">
        <v>5664.75</v>
      </c>
      <c r="H421" s="95">
        <v>3473.25</v>
      </c>
      <c r="I421" s="105">
        <v>1790</v>
      </c>
      <c r="J421" s="48">
        <v>108</v>
      </c>
      <c r="K421" s="63">
        <f t="shared" si="871"/>
        <v>62.5185</v>
      </c>
      <c r="L421" s="64">
        <f t="shared" si="872"/>
        <v>555.72</v>
      </c>
      <c r="M421" s="48">
        <f t="shared" si="873"/>
        <v>453.18</v>
      </c>
      <c r="N421" s="46">
        <f t="shared" si="874"/>
        <v>24.31275</v>
      </c>
      <c r="O421" s="48">
        <f t="shared" si="875"/>
        <v>89.5</v>
      </c>
      <c r="P421" s="48">
        <f t="shared" si="876"/>
        <v>54</v>
      </c>
      <c r="Q421" s="48">
        <f t="shared" si="877"/>
        <v>1239.23125</v>
      </c>
      <c r="R421" s="46">
        <f t="shared" si="878"/>
        <v>0</v>
      </c>
      <c r="S421" s="46">
        <f t="shared" si="879"/>
        <v>277.86</v>
      </c>
      <c r="T421" s="48">
        <f t="shared" si="880"/>
        <v>113.3</v>
      </c>
      <c r="U421" s="46">
        <f t="shared" si="881"/>
        <v>10.42</v>
      </c>
      <c r="V421" s="46">
        <v>0</v>
      </c>
      <c r="W421" s="48">
        <f t="shared" si="882"/>
        <v>89.5</v>
      </c>
      <c r="X421" s="48">
        <f t="shared" si="883"/>
        <v>54</v>
      </c>
      <c r="Y421" s="46">
        <f t="shared" si="884"/>
        <v>545.08</v>
      </c>
      <c r="Z421" s="46">
        <f t="shared" si="885"/>
        <v>1784.31125</v>
      </c>
      <c r="AA421" s="78"/>
      <c r="AB421" s="12" t="s">
        <v>95</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45">
        <f t="shared" si="870"/>
        <v>419</v>
      </c>
      <c r="B422" s="52" t="s">
        <v>640</v>
      </c>
      <c r="C422" s="52" t="s">
        <v>1064</v>
      </c>
      <c r="D422" s="55" t="s">
        <v>1065</v>
      </c>
      <c r="E422" s="109">
        <v>3473.25</v>
      </c>
      <c r="F422" s="95">
        <v>3473.25</v>
      </c>
      <c r="G422" s="95">
        <v>5664.75</v>
      </c>
      <c r="H422" s="95">
        <v>3473.25</v>
      </c>
      <c r="I422" s="105">
        <v>3180</v>
      </c>
      <c r="J422" s="48">
        <v>108</v>
      </c>
      <c r="K422" s="63">
        <f t="shared" si="871"/>
        <v>62.5185</v>
      </c>
      <c r="L422" s="64">
        <f t="shared" si="872"/>
        <v>555.72</v>
      </c>
      <c r="M422" s="48">
        <f t="shared" si="873"/>
        <v>453.18</v>
      </c>
      <c r="N422" s="46">
        <f t="shared" si="874"/>
        <v>24.31275</v>
      </c>
      <c r="O422" s="48">
        <f t="shared" si="875"/>
        <v>159</v>
      </c>
      <c r="P422" s="48">
        <f t="shared" si="876"/>
        <v>54</v>
      </c>
      <c r="Q422" s="48">
        <f t="shared" si="877"/>
        <v>1308.73125</v>
      </c>
      <c r="R422" s="46">
        <f t="shared" si="878"/>
        <v>0</v>
      </c>
      <c r="S422" s="46">
        <f t="shared" si="879"/>
        <v>277.86</v>
      </c>
      <c r="T422" s="48">
        <f t="shared" si="880"/>
        <v>113.3</v>
      </c>
      <c r="U422" s="46">
        <f t="shared" si="881"/>
        <v>10.42</v>
      </c>
      <c r="V422" s="46">
        <v>0</v>
      </c>
      <c r="W422" s="48">
        <f t="shared" si="882"/>
        <v>159</v>
      </c>
      <c r="X422" s="48">
        <f t="shared" si="883"/>
        <v>54</v>
      </c>
      <c r="Y422" s="46">
        <f t="shared" si="884"/>
        <v>614.58</v>
      </c>
      <c r="Z422" s="46">
        <f t="shared" si="885"/>
        <v>1923.31125</v>
      </c>
      <c r="AA422" s="78"/>
      <c r="AB422" s="12" t="s">
        <v>95</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45">
        <f t="shared" si="870"/>
        <v>420</v>
      </c>
      <c r="B423" s="52" t="s">
        <v>173</v>
      </c>
      <c r="C423" s="52" t="s">
        <v>1066</v>
      </c>
      <c r="D423" s="55" t="s">
        <v>1067</v>
      </c>
      <c r="E423" s="109">
        <v>3473.25</v>
      </c>
      <c r="F423" s="95">
        <v>3473.25</v>
      </c>
      <c r="G423" s="95">
        <v>5664.75</v>
      </c>
      <c r="H423" s="95">
        <v>3473.25</v>
      </c>
      <c r="I423" s="105">
        <v>3180</v>
      </c>
      <c r="J423" s="48">
        <v>108</v>
      </c>
      <c r="K423" s="63">
        <f t="shared" si="871"/>
        <v>62.5185</v>
      </c>
      <c r="L423" s="64">
        <f t="shared" si="872"/>
        <v>555.72</v>
      </c>
      <c r="M423" s="48">
        <f t="shared" si="873"/>
        <v>453.18</v>
      </c>
      <c r="N423" s="46">
        <f t="shared" si="874"/>
        <v>24.31275</v>
      </c>
      <c r="O423" s="48">
        <f t="shared" si="875"/>
        <v>159</v>
      </c>
      <c r="P423" s="48">
        <f t="shared" si="876"/>
        <v>54</v>
      </c>
      <c r="Q423" s="48">
        <f t="shared" si="877"/>
        <v>1308.73125</v>
      </c>
      <c r="R423" s="46">
        <f t="shared" si="878"/>
        <v>0</v>
      </c>
      <c r="S423" s="46">
        <f t="shared" si="879"/>
        <v>277.86</v>
      </c>
      <c r="T423" s="48">
        <f t="shared" si="880"/>
        <v>113.3</v>
      </c>
      <c r="U423" s="46">
        <f t="shared" si="881"/>
        <v>10.42</v>
      </c>
      <c r="V423" s="46">
        <v>0</v>
      </c>
      <c r="W423" s="48">
        <f t="shared" si="882"/>
        <v>159</v>
      </c>
      <c r="X423" s="48">
        <f t="shared" si="883"/>
        <v>54</v>
      </c>
      <c r="Y423" s="46">
        <f t="shared" si="884"/>
        <v>614.58</v>
      </c>
      <c r="Z423" s="46">
        <f t="shared" si="885"/>
        <v>1923.31125</v>
      </c>
      <c r="AA423" s="78"/>
      <c r="AB423" s="12" t="s">
        <v>104</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45">
        <f t="shared" si="870"/>
        <v>421</v>
      </c>
      <c r="B424" s="52" t="s">
        <v>173</v>
      </c>
      <c r="C424" s="52" t="s">
        <v>1068</v>
      </c>
      <c r="D424" s="55" t="s">
        <v>1069</v>
      </c>
      <c r="E424" s="109">
        <v>3473.25</v>
      </c>
      <c r="F424" s="95">
        <v>3473.25</v>
      </c>
      <c r="G424" s="95">
        <v>5664.75</v>
      </c>
      <c r="H424" s="95">
        <v>3473.25</v>
      </c>
      <c r="I424" s="105">
        <v>3180</v>
      </c>
      <c r="J424" s="48">
        <v>108</v>
      </c>
      <c r="K424" s="63">
        <f t="shared" si="871"/>
        <v>62.5185</v>
      </c>
      <c r="L424" s="64">
        <f t="shared" si="872"/>
        <v>555.72</v>
      </c>
      <c r="M424" s="48">
        <f t="shared" si="873"/>
        <v>453.18</v>
      </c>
      <c r="N424" s="46">
        <f t="shared" si="874"/>
        <v>24.31275</v>
      </c>
      <c r="O424" s="48">
        <f t="shared" si="875"/>
        <v>159</v>
      </c>
      <c r="P424" s="48">
        <f t="shared" si="876"/>
        <v>54</v>
      </c>
      <c r="Q424" s="48">
        <f t="shared" si="877"/>
        <v>1308.73125</v>
      </c>
      <c r="R424" s="46">
        <f t="shared" si="878"/>
        <v>0</v>
      </c>
      <c r="S424" s="46">
        <f t="shared" si="879"/>
        <v>277.86</v>
      </c>
      <c r="T424" s="48">
        <f t="shared" si="880"/>
        <v>113.3</v>
      </c>
      <c r="U424" s="46">
        <f t="shared" si="881"/>
        <v>10.42</v>
      </c>
      <c r="V424" s="46">
        <v>0</v>
      </c>
      <c r="W424" s="48">
        <f t="shared" si="882"/>
        <v>159</v>
      </c>
      <c r="X424" s="48">
        <f t="shared" si="883"/>
        <v>54</v>
      </c>
      <c r="Y424" s="46">
        <f t="shared" si="884"/>
        <v>614.58</v>
      </c>
      <c r="Z424" s="46">
        <f t="shared" si="885"/>
        <v>1923.31125</v>
      </c>
      <c r="AA424" s="78"/>
      <c r="AB424" s="12" t="s">
        <v>104</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45">
        <f t="shared" si="870"/>
        <v>422</v>
      </c>
      <c r="B425" s="52" t="s">
        <v>509</v>
      </c>
      <c r="C425" s="52" t="s">
        <v>1070</v>
      </c>
      <c r="D425" s="55" t="s">
        <v>1071</v>
      </c>
      <c r="E425" s="109">
        <v>3473.25</v>
      </c>
      <c r="F425" s="95">
        <v>3473.25</v>
      </c>
      <c r="G425" s="95">
        <v>5664.75</v>
      </c>
      <c r="H425" s="95">
        <v>3473.25</v>
      </c>
      <c r="I425" s="105">
        <v>1790</v>
      </c>
      <c r="J425" s="48">
        <v>108</v>
      </c>
      <c r="K425" s="63">
        <f t="shared" si="871"/>
        <v>62.5185</v>
      </c>
      <c r="L425" s="64">
        <f t="shared" si="872"/>
        <v>555.72</v>
      </c>
      <c r="M425" s="48">
        <f t="shared" si="873"/>
        <v>453.18</v>
      </c>
      <c r="N425" s="46">
        <f t="shared" si="874"/>
        <v>24.31275</v>
      </c>
      <c r="O425" s="48">
        <f t="shared" si="875"/>
        <v>89.5</v>
      </c>
      <c r="P425" s="48">
        <f t="shared" si="876"/>
        <v>54</v>
      </c>
      <c r="Q425" s="48">
        <f t="shared" si="877"/>
        <v>1239.23125</v>
      </c>
      <c r="R425" s="46">
        <f t="shared" si="878"/>
        <v>0</v>
      </c>
      <c r="S425" s="46">
        <f t="shared" si="879"/>
        <v>277.86</v>
      </c>
      <c r="T425" s="48">
        <f t="shared" si="880"/>
        <v>113.3</v>
      </c>
      <c r="U425" s="46">
        <f t="shared" si="881"/>
        <v>10.42</v>
      </c>
      <c r="V425" s="46">
        <v>0</v>
      </c>
      <c r="W425" s="48">
        <f t="shared" si="882"/>
        <v>89.5</v>
      </c>
      <c r="X425" s="48">
        <f t="shared" si="883"/>
        <v>54</v>
      </c>
      <c r="Y425" s="46">
        <f t="shared" si="884"/>
        <v>545.08</v>
      </c>
      <c r="Z425" s="46">
        <f t="shared" si="885"/>
        <v>1784.31125</v>
      </c>
      <c r="AA425" s="78"/>
      <c r="AB425" s="12" t="s">
        <v>83</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20" customFormat="1" ht="16" customHeight="1" spans="1:36">
      <c r="A426" s="57">
        <f t="shared" si="870"/>
        <v>423</v>
      </c>
      <c r="B426" s="149" t="s">
        <v>640</v>
      </c>
      <c r="C426" s="149" t="s">
        <v>1072</v>
      </c>
      <c r="D426" s="167" t="s">
        <v>1073</v>
      </c>
      <c r="E426" s="186">
        <v>3473.25</v>
      </c>
      <c r="F426" s="188">
        <v>0</v>
      </c>
      <c r="G426" s="187">
        <v>0</v>
      </c>
      <c r="H426" s="188">
        <v>0</v>
      </c>
      <c r="I426" s="188">
        <v>0</v>
      </c>
      <c r="J426" s="48">
        <v>0</v>
      </c>
      <c r="K426" s="65">
        <f t="shared" si="871"/>
        <v>62.5185</v>
      </c>
      <c r="L426" s="66">
        <f t="shared" si="872"/>
        <v>0</v>
      </c>
      <c r="M426" s="60">
        <f t="shared" si="873"/>
        <v>0</v>
      </c>
      <c r="N426" s="58">
        <f t="shared" si="874"/>
        <v>0</v>
      </c>
      <c r="O426" s="60">
        <f t="shared" si="875"/>
        <v>0</v>
      </c>
      <c r="P426" s="60">
        <f t="shared" si="876"/>
        <v>0</v>
      </c>
      <c r="Q426" s="60">
        <f t="shared" si="877"/>
        <v>62.5185</v>
      </c>
      <c r="R426" s="58">
        <f t="shared" si="878"/>
        <v>0</v>
      </c>
      <c r="S426" s="58">
        <f t="shared" si="879"/>
        <v>0</v>
      </c>
      <c r="T426" s="60">
        <f t="shared" si="880"/>
        <v>0</v>
      </c>
      <c r="U426" s="58">
        <f t="shared" si="881"/>
        <v>0</v>
      </c>
      <c r="V426" s="58">
        <v>0</v>
      </c>
      <c r="W426" s="60">
        <f t="shared" si="882"/>
        <v>0</v>
      </c>
      <c r="X426" s="60">
        <f t="shared" si="883"/>
        <v>0</v>
      </c>
      <c r="Y426" s="58">
        <f t="shared" si="884"/>
        <v>0</v>
      </c>
      <c r="Z426" s="58">
        <f t="shared" si="885"/>
        <v>62.5185</v>
      </c>
      <c r="AA426" s="185"/>
      <c r="AB426" s="16" t="s">
        <v>95</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45">
        <f t="shared" si="870"/>
        <v>424</v>
      </c>
      <c r="B427" s="52" t="s">
        <v>328</v>
      </c>
      <c r="C427" s="110" t="s">
        <v>1074</v>
      </c>
      <c r="D427" s="55" t="s">
        <v>1075</v>
      </c>
      <c r="E427" s="109">
        <v>3820</v>
      </c>
      <c r="F427" s="95">
        <v>0</v>
      </c>
      <c r="G427" s="95">
        <v>0</v>
      </c>
      <c r="H427" s="95">
        <v>0</v>
      </c>
      <c r="I427" s="105">
        <v>4180</v>
      </c>
      <c r="J427" s="48">
        <v>0</v>
      </c>
      <c r="K427" s="63">
        <f t="shared" si="871"/>
        <v>68.76</v>
      </c>
      <c r="L427" s="64">
        <f t="shared" si="872"/>
        <v>0</v>
      </c>
      <c r="M427" s="48">
        <f t="shared" si="873"/>
        <v>0</v>
      </c>
      <c r="N427" s="46">
        <f t="shared" si="874"/>
        <v>0</v>
      </c>
      <c r="O427" s="48">
        <f t="shared" si="875"/>
        <v>209</v>
      </c>
      <c r="P427" s="48">
        <f t="shared" si="876"/>
        <v>0</v>
      </c>
      <c r="Q427" s="48">
        <f t="shared" si="877"/>
        <v>277.76</v>
      </c>
      <c r="R427" s="46">
        <f t="shared" si="878"/>
        <v>0</v>
      </c>
      <c r="S427" s="46">
        <f t="shared" si="879"/>
        <v>0</v>
      </c>
      <c r="T427" s="48">
        <f t="shared" si="880"/>
        <v>0</v>
      </c>
      <c r="U427" s="46">
        <f t="shared" si="881"/>
        <v>0</v>
      </c>
      <c r="V427" s="46">
        <v>0</v>
      </c>
      <c r="W427" s="48">
        <f t="shared" si="882"/>
        <v>209</v>
      </c>
      <c r="X427" s="48">
        <f t="shared" si="883"/>
        <v>0</v>
      </c>
      <c r="Y427" s="46">
        <f t="shared" si="884"/>
        <v>209</v>
      </c>
      <c r="Z427" s="46">
        <f t="shared" si="885"/>
        <v>486.76</v>
      </c>
      <c r="AA427" s="78"/>
      <c r="AB427" s="12" t="s">
        <v>104</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45">
        <f t="shared" si="870"/>
        <v>425</v>
      </c>
      <c r="B428" s="52" t="s">
        <v>509</v>
      </c>
      <c r="C428" s="52" t="s">
        <v>1076</v>
      </c>
      <c r="D428" s="344" t="s">
        <v>1077</v>
      </c>
      <c r="E428" s="109">
        <v>3473.25</v>
      </c>
      <c r="F428" s="109">
        <v>3473.25</v>
      </c>
      <c r="G428" s="95">
        <v>5664.75</v>
      </c>
      <c r="H428" s="95">
        <v>3473.25</v>
      </c>
      <c r="I428" s="105">
        <v>1790</v>
      </c>
      <c r="J428" s="48">
        <v>108</v>
      </c>
      <c r="K428" s="63">
        <f t="shared" si="871"/>
        <v>62.5185</v>
      </c>
      <c r="L428" s="64">
        <f t="shared" si="872"/>
        <v>555.72</v>
      </c>
      <c r="M428" s="48">
        <f t="shared" si="873"/>
        <v>453.18</v>
      </c>
      <c r="N428" s="46">
        <f t="shared" si="874"/>
        <v>24.31275</v>
      </c>
      <c r="O428" s="48">
        <f t="shared" si="875"/>
        <v>89.5</v>
      </c>
      <c r="P428" s="48">
        <f t="shared" si="876"/>
        <v>54</v>
      </c>
      <c r="Q428" s="48">
        <f t="shared" si="877"/>
        <v>1239.23125</v>
      </c>
      <c r="R428" s="46">
        <f t="shared" si="878"/>
        <v>0</v>
      </c>
      <c r="S428" s="46">
        <f t="shared" si="879"/>
        <v>277.86</v>
      </c>
      <c r="T428" s="48">
        <f t="shared" si="880"/>
        <v>113.3</v>
      </c>
      <c r="U428" s="46">
        <f t="shared" si="881"/>
        <v>10.42</v>
      </c>
      <c r="V428" s="46">
        <v>0</v>
      </c>
      <c r="W428" s="48">
        <f t="shared" si="882"/>
        <v>89.5</v>
      </c>
      <c r="X428" s="48">
        <f t="shared" si="883"/>
        <v>54</v>
      </c>
      <c r="Y428" s="46">
        <f t="shared" si="884"/>
        <v>545.08</v>
      </c>
      <c r="Z428" s="46">
        <f t="shared" si="885"/>
        <v>1784.31125</v>
      </c>
      <c r="AA428" s="78"/>
      <c r="AB428" s="12" t="s">
        <v>83</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45">
        <f t="shared" si="870"/>
        <v>426</v>
      </c>
      <c r="B429" s="52" t="s">
        <v>230</v>
      </c>
      <c r="C429" s="52" t="s">
        <v>1078</v>
      </c>
      <c r="D429" s="344" t="s">
        <v>1079</v>
      </c>
      <c r="E429" s="109">
        <v>3820</v>
      </c>
      <c r="F429" s="109">
        <v>3820</v>
      </c>
      <c r="G429" s="95">
        <v>5664.75</v>
      </c>
      <c r="H429" s="95">
        <v>3820</v>
      </c>
      <c r="I429" s="115">
        <v>4180</v>
      </c>
      <c r="J429" s="48">
        <v>108</v>
      </c>
      <c r="K429" s="63">
        <f t="shared" si="871"/>
        <v>68.76</v>
      </c>
      <c r="L429" s="64">
        <f t="shared" si="872"/>
        <v>611.2</v>
      </c>
      <c r="M429" s="48">
        <f t="shared" si="873"/>
        <v>453.18</v>
      </c>
      <c r="N429" s="46">
        <f t="shared" si="874"/>
        <v>26.74</v>
      </c>
      <c r="O429" s="48">
        <f t="shared" si="875"/>
        <v>209</v>
      </c>
      <c r="P429" s="48">
        <f t="shared" si="876"/>
        <v>54</v>
      </c>
      <c r="Q429" s="48">
        <f t="shared" si="877"/>
        <v>1422.88</v>
      </c>
      <c r="R429" s="46">
        <f t="shared" si="878"/>
        <v>0</v>
      </c>
      <c r="S429" s="46">
        <f t="shared" si="879"/>
        <v>305.6</v>
      </c>
      <c r="T429" s="48">
        <f t="shared" si="880"/>
        <v>113.3</v>
      </c>
      <c r="U429" s="46">
        <f t="shared" si="881"/>
        <v>11.46</v>
      </c>
      <c r="V429" s="46">
        <v>0</v>
      </c>
      <c r="W429" s="48">
        <f t="shared" si="882"/>
        <v>209</v>
      </c>
      <c r="X429" s="48">
        <f t="shared" si="883"/>
        <v>54</v>
      </c>
      <c r="Y429" s="46">
        <f t="shared" si="884"/>
        <v>693.36</v>
      </c>
      <c r="Z429" s="46">
        <f t="shared" si="885"/>
        <v>2116.24</v>
      </c>
      <c r="AA429" s="78"/>
      <c r="AB429" s="12" t="s">
        <v>57</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45">
        <f t="shared" si="870"/>
        <v>427</v>
      </c>
      <c r="B430" s="52" t="s">
        <v>230</v>
      </c>
      <c r="C430" s="265" t="s">
        <v>1080</v>
      </c>
      <c r="D430" s="344" t="s">
        <v>1081</v>
      </c>
      <c r="E430" s="109">
        <v>3473.25</v>
      </c>
      <c r="F430" s="109">
        <v>3473.25</v>
      </c>
      <c r="G430" s="95">
        <v>5664.75</v>
      </c>
      <c r="H430" s="95">
        <v>3473.25</v>
      </c>
      <c r="I430" s="105">
        <v>3180</v>
      </c>
      <c r="J430" s="48">
        <v>108</v>
      </c>
      <c r="K430" s="63">
        <f t="shared" si="871"/>
        <v>62.5185</v>
      </c>
      <c r="L430" s="64">
        <f t="shared" si="872"/>
        <v>555.72</v>
      </c>
      <c r="M430" s="48">
        <f t="shared" si="873"/>
        <v>453.18</v>
      </c>
      <c r="N430" s="46">
        <f t="shared" si="874"/>
        <v>24.31275</v>
      </c>
      <c r="O430" s="48">
        <f t="shared" si="875"/>
        <v>159</v>
      </c>
      <c r="P430" s="48">
        <f t="shared" si="876"/>
        <v>54</v>
      </c>
      <c r="Q430" s="48">
        <f t="shared" si="877"/>
        <v>1308.73125</v>
      </c>
      <c r="R430" s="46">
        <f t="shared" si="878"/>
        <v>0</v>
      </c>
      <c r="S430" s="46">
        <f t="shared" si="879"/>
        <v>277.86</v>
      </c>
      <c r="T430" s="48">
        <f t="shared" si="880"/>
        <v>113.3</v>
      </c>
      <c r="U430" s="46">
        <f t="shared" si="881"/>
        <v>10.42</v>
      </c>
      <c r="V430" s="46">
        <v>0</v>
      </c>
      <c r="W430" s="48">
        <f t="shared" si="882"/>
        <v>159</v>
      </c>
      <c r="X430" s="48">
        <f t="shared" si="883"/>
        <v>54</v>
      </c>
      <c r="Y430" s="46">
        <f t="shared" si="884"/>
        <v>614.58</v>
      </c>
      <c r="Z430" s="46">
        <f t="shared" si="885"/>
        <v>1923.31125</v>
      </c>
      <c r="AA430" s="78"/>
      <c r="AB430" s="12" t="s">
        <v>60</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45">
        <f t="shared" si="870"/>
        <v>428</v>
      </c>
      <c r="B431" s="52" t="s">
        <v>670</v>
      </c>
      <c r="C431" s="52" t="s">
        <v>1084</v>
      </c>
      <c r="D431" s="344" t="s">
        <v>1085</v>
      </c>
      <c r="E431" s="109">
        <v>3473.25</v>
      </c>
      <c r="F431" s="109">
        <v>3473.25</v>
      </c>
      <c r="G431" s="95">
        <v>5664.75</v>
      </c>
      <c r="H431" s="95">
        <v>3473.25</v>
      </c>
      <c r="I431" s="105">
        <v>0</v>
      </c>
      <c r="J431" s="48">
        <v>108</v>
      </c>
      <c r="K431" s="63">
        <f t="shared" si="871"/>
        <v>62.5185</v>
      </c>
      <c r="L431" s="64">
        <f t="shared" si="872"/>
        <v>555.72</v>
      </c>
      <c r="M431" s="48">
        <f t="shared" si="873"/>
        <v>453.18</v>
      </c>
      <c r="N431" s="46">
        <f t="shared" si="874"/>
        <v>24.31275</v>
      </c>
      <c r="O431" s="48">
        <f t="shared" si="875"/>
        <v>0</v>
      </c>
      <c r="P431" s="48">
        <f t="shared" si="876"/>
        <v>54</v>
      </c>
      <c r="Q431" s="48">
        <f t="shared" si="877"/>
        <v>1149.73125</v>
      </c>
      <c r="R431" s="46">
        <f t="shared" si="878"/>
        <v>0</v>
      </c>
      <c r="S431" s="46">
        <f t="shared" si="879"/>
        <v>277.86</v>
      </c>
      <c r="T431" s="48">
        <f t="shared" si="880"/>
        <v>113.3</v>
      </c>
      <c r="U431" s="46">
        <f t="shared" si="881"/>
        <v>10.42</v>
      </c>
      <c r="V431" s="46">
        <v>0</v>
      </c>
      <c r="W431" s="48">
        <f t="shared" si="882"/>
        <v>0</v>
      </c>
      <c r="X431" s="48">
        <f t="shared" si="883"/>
        <v>54</v>
      </c>
      <c r="Y431" s="46">
        <f t="shared" si="884"/>
        <v>455.58</v>
      </c>
      <c r="Z431" s="46">
        <f t="shared" si="885"/>
        <v>1605.31125</v>
      </c>
      <c r="AA431" s="78"/>
      <c r="AB431" s="12" t="s">
        <v>92</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45">
        <f t="shared" si="870"/>
        <v>429</v>
      </c>
      <c r="B432" s="52" t="s">
        <v>670</v>
      </c>
      <c r="C432" s="103" t="s">
        <v>1086</v>
      </c>
      <c r="D432" s="55" t="s">
        <v>1087</v>
      </c>
      <c r="E432" s="109">
        <v>3473.25</v>
      </c>
      <c r="F432" s="109">
        <v>3473.25</v>
      </c>
      <c r="G432" s="95">
        <v>5664.75</v>
      </c>
      <c r="H432" s="95">
        <v>3473.25</v>
      </c>
      <c r="I432" s="105">
        <v>1790</v>
      </c>
      <c r="J432" s="48">
        <v>108</v>
      </c>
      <c r="K432" s="63">
        <f t="shared" si="871"/>
        <v>62.5185</v>
      </c>
      <c r="L432" s="64">
        <f t="shared" si="872"/>
        <v>555.72</v>
      </c>
      <c r="M432" s="48">
        <f t="shared" si="873"/>
        <v>453.18</v>
      </c>
      <c r="N432" s="46">
        <f t="shared" si="874"/>
        <v>24.31275</v>
      </c>
      <c r="O432" s="48">
        <f t="shared" si="875"/>
        <v>89.5</v>
      </c>
      <c r="P432" s="48">
        <f t="shared" si="876"/>
        <v>54</v>
      </c>
      <c r="Q432" s="48">
        <f t="shared" si="877"/>
        <v>1239.23125</v>
      </c>
      <c r="R432" s="46">
        <f t="shared" si="878"/>
        <v>0</v>
      </c>
      <c r="S432" s="46">
        <f t="shared" si="879"/>
        <v>277.86</v>
      </c>
      <c r="T432" s="48">
        <f t="shared" si="880"/>
        <v>113.3</v>
      </c>
      <c r="U432" s="46">
        <f t="shared" si="881"/>
        <v>10.42</v>
      </c>
      <c r="V432" s="46">
        <v>0</v>
      </c>
      <c r="W432" s="48">
        <f t="shared" si="882"/>
        <v>89.5</v>
      </c>
      <c r="X432" s="48">
        <f t="shared" si="883"/>
        <v>54</v>
      </c>
      <c r="Y432" s="46">
        <f t="shared" si="884"/>
        <v>545.08</v>
      </c>
      <c r="Z432" s="46">
        <f t="shared" si="885"/>
        <v>1784.31125</v>
      </c>
      <c r="AA432" s="78"/>
      <c r="AB432" s="12" t="s">
        <v>92</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45">
        <f t="shared" si="870"/>
        <v>430</v>
      </c>
      <c r="B433" s="52" t="s">
        <v>640</v>
      </c>
      <c r="C433" s="52" t="s">
        <v>1088</v>
      </c>
      <c r="D433" s="55" t="s">
        <v>1089</v>
      </c>
      <c r="E433" s="109">
        <v>3473.25</v>
      </c>
      <c r="F433" s="109">
        <v>3473.25</v>
      </c>
      <c r="G433" s="95">
        <v>5664.75</v>
      </c>
      <c r="H433" s="109">
        <v>3473.25</v>
      </c>
      <c r="I433" s="105">
        <v>1790</v>
      </c>
      <c r="J433" s="48">
        <v>108</v>
      </c>
      <c r="K433" s="63">
        <f t="shared" si="871"/>
        <v>62.5185</v>
      </c>
      <c r="L433" s="64">
        <f t="shared" si="872"/>
        <v>555.72</v>
      </c>
      <c r="M433" s="48">
        <f t="shared" si="873"/>
        <v>453.18</v>
      </c>
      <c r="N433" s="46">
        <f t="shared" si="874"/>
        <v>24.31275</v>
      </c>
      <c r="O433" s="48">
        <f t="shared" si="875"/>
        <v>89.5</v>
      </c>
      <c r="P433" s="48">
        <f t="shared" si="876"/>
        <v>54</v>
      </c>
      <c r="Q433" s="48">
        <f t="shared" si="877"/>
        <v>1239.23125</v>
      </c>
      <c r="R433" s="46">
        <f t="shared" si="878"/>
        <v>0</v>
      </c>
      <c r="S433" s="46">
        <f t="shared" si="879"/>
        <v>277.86</v>
      </c>
      <c r="T433" s="48">
        <f t="shared" si="880"/>
        <v>113.3</v>
      </c>
      <c r="U433" s="46">
        <f t="shared" si="881"/>
        <v>10.42</v>
      </c>
      <c r="V433" s="46">
        <v>0</v>
      </c>
      <c r="W433" s="48">
        <f t="shared" si="882"/>
        <v>89.5</v>
      </c>
      <c r="X433" s="48">
        <f t="shared" si="883"/>
        <v>54</v>
      </c>
      <c r="Y433" s="46">
        <f t="shared" si="884"/>
        <v>545.08</v>
      </c>
      <c r="Z433" s="46">
        <f t="shared" si="885"/>
        <v>1784.31125</v>
      </c>
      <c r="AA433" s="78"/>
      <c r="AB433" s="12" t="s">
        <v>95</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45">
        <f t="shared" si="870"/>
        <v>431</v>
      </c>
      <c r="B434" s="52" t="s">
        <v>640</v>
      </c>
      <c r="C434" s="52" t="s">
        <v>1090</v>
      </c>
      <c r="D434" s="344" t="s">
        <v>1091</v>
      </c>
      <c r="E434" s="109">
        <v>3473.25</v>
      </c>
      <c r="F434" s="109">
        <v>3473.25</v>
      </c>
      <c r="G434" s="95">
        <v>5664.75</v>
      </c>
      <c r="H434" s="95">
        <v>3473.25</v>
      </c>
      <c r="I434" s="105">
        <v>1790</v>
      </c>
      <c r="J434" s="48">
        <v>108</v>
      </c>
      <c r="K434" s="63">
        <f t="shared" si="871"/>
        <v>62.5185</v>
      </c>
      <c r="L434" s="64">
        <f t="shared" si="872"/>
        <v>555.72</v>
      </c>
      <c r="M434" s="48">
        <f t="shared" si="873"/>
        <v>453.18</v>
      </c>
      <c r="N434" s="46">
        <f t="shared" si="874"/>
        <v>24.31275</v>
      </c>
      <c r="O434" s="48">
        <f t="shared" si="875"/>
        <v>89.5</v>
      </c>
      <c r="P434" s="48">
        <f t="shared" si="876"/>
        <v>54</v>
      </c>
      <c r="Q434" s="48">
        <f t="shared" si="877"/>
        <v>1239.23125</v>
      </c>
      <c r="R434" s="46">
        <f t="shared" si="878"/>
        <v>0</v>
      </c>
      <c r="S434" s="46">
        <f t="shared" si="879"/>
        <v>277.86</v>
      </c>
      <c r="T434" s="48">
        <f t="shared" si="880"/>
        <v>113.3</v>
      </c>
      <c r="U434" s="46">
        <f t="shared" si="881"/>
        <v>10.42</v>
      </c>
      <c r="V434" s="46">
        <v>0</v>
      </c>
      <c r="W434" s="48">
        <f t="shared" si="882"/>
        <v>89.5</v>
      </c>
      <c r="X434" s="48">
        <f t="shared" si="883"/>
        <v>54</v>
      </c>
      <c r="Y434" s="46">
        <f t="shared" si="884"/>
        <v>545.08</v>
      </c>
      <c r="Z434" s="46">
        <f t="shared" si="885"/>
        <v>1784.31125</v>
      </c>
      <c r="AA434" s="78"/>
      <c r="AB434" s="12" t="s">
        <v>95</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45">
        <f t="shared" si="870"/>
        <v>432</v>
      </c>
      <c r="B435" s="52" t="s">
        <v>640</v>
      </c>
      <c r="C435" s="52" t="s">
        <v>1092</v>
      </c>
      <c r="D435" s="344" t="s">
        <v>1093</v>
      </c>
      <c r="E435" s="109">
        <v>3473.25</v>
      </c>
      <c r="F435" s="46">
        <v>0</v>
      </c>
      <c r="G435" s="95">
        <v>5664.75</v>
      </c>
      <c r="H435" s="95">
        <v>3473.25</v>
      </c>
      <c r="I435" s="105">
        <v>1790</v>
      </c>
      <c r="J435" s="48">
        <v>108</v>
      </c>
      <c r="K435" s="63">
        <f t="shared" si="871"/>
        <v>62.5185</v>
      </c>
      <c r="L435" s="64">
        <f t="shared" si="872"/>
        <v>0</v>
      </c>
      <c r="M435" s="48">
        <f t="shared" si="873"/>
        <v>453.18</v>
      </c>
      <c r="N435" s="46">
        <f t="shared" si="874"/>
        <v>24.31275</v>
      </c>
      <c r="O435" s="48">
        <f t="shared" si="875"/>
        <v>89.5</v>
      </c>
      <c r="P435" s="48">
        <f t="shared" si="876"/>
        <v>54</v>
      </c>
      <c r="Q435" s="48">
        <f t="shared" si="877"/>
        <v>683.51125</v>
      </c>
      <c r="R435" s="46">
        <f t="shared" si="878"/>
        <v>0</v>
      </c>
      <c r="S435" s="46">
        <f t="shared" si="879"/>
        <v>0</v>
      </c>
      <c r="T435" s="48">
        <f t="shared" si="880"/>
        <v>113.3</v>
      </c>
      <c r="U435" s="46">
        <f t="shared" si="881"/>
        <v>10.42</v>
      </c>
      <c r="V435" s="46">
        <v>0</v>
      </c>
      <c r="W435" s="48">
        <f t="shared" si="882"/>
        <v>89.5</v>
      </c>
      <c r="X435" s="48">
        <f t="shared" si="883"/>
        <v>54</v>
      </c>
      <c r="Y435" s="46">
        <f t="shared" si="884"/>
        <v>267.22</v>
      </c>
      <c r="Z435" s="46">
        <f t="shared" si="885"/>
        <v>950.73125</v>
      </c>
      <c r="AA435" s="78"/>
      <c r="AB435" s="12" t="s">
        <v>95</v>
      </c>
      <c r="AC435" s="11">
        <f t="shared" ref="AC435:AE435" si="981">K435+R435</f>
        <v>62.5185</v>
      </c>
      <c r="AD435" s="11">
        <f t="shared" si="981"/>
        <v>0</v>
      </c>
      <c r="AE435" s="11">
        <f t="shared" si="981"/>
        <v>566.48</v>
      </c>
      <c r="AF435" s="11">
        <f t="shared" si="887"/>
        <v>34.73275</v>
      </c>
      <c r="AG435" s="11">
        <f t="shared" ref="AG435:AI435" si="982">O435+W435</f>
        <v>179</v>
      </c>
      <c r="AH435" s="11">
        <f t="shared" si="982"/>
        <v>108</v>
      </c>
      <c r="AI435" s="11">
        <f t="shared" si="982"/>
        <v>950.73125</v>
      </c>
      <c r="AJ435" s="12" t="s">
        <v>33</v>
      </c>
    </row>
    <row r="436" s="9" customFormat="1" ht="16" customHeight="1" spans="1:36">
      <c r="A436" s="45">
        <f t="shared" si="870"/>
        <v>433</v>
      </c>
      <c r="B436" s="52" t="s">
        <v>558</v>
      </c>
      <c r="C436" s="52" t="s">
        <v>1094</v>
      </c>
      <c r="D436" s="55" t="s">
        <v>1095</v>
      </c>
      <c r="E436" s="109">
        <v>3473.25</v>
      </c>
      <c r="F436" s="109">
        <v>3473.25</v>
      </c>
      <c r="G436" s="95">
        <v>5664.75</v>
      </c>
      <c r="H436" s="95">
        <v>3473.25</v>
      </c>
      <c r="I436" s="105">
        <v>0</v>
      </c>
      <c r="J436" s="48">
        <v>108</v>
      </c>
      <c r="K436" s="63">
        <f t="shared" si="871"/>
        <v>62.5185</v>
      </c>
      <c r="L436" s="64">
        <f t="shared" si="872"/>
        <v>555.72</v>
      </c>
      <c r="M436" s="48">
        <f t="shared" si="873"/>
        <v>453.18</v>
      </c>
      <c r="N436" s="46">
        <f t="shared" si="874"/>
        <v>24.31275</v>
      </c>
      <c r="O436" s="48">
        <f t="shared" si="875"/>
        <v>0</v>
      </c>
      <c r="P436" s="48">
        <f t="shared" si="876"/>
        <v>54</v>
      </c>
      <c r="Q436" s="48">
        <f t="shared" si="877"/>
        <v>1149.73125</v>
      </c>
      <c r="R436" s="46">
        <f t="shared" si="878"/>
        <v>0</v>
      </c>
      <c r="S436" s="46">
        <f t="shared" si="879"/>
        <v>277.86</v>
      </c>
      <c r="T436" s="48">
        <f t="shared" si="880"/>
        <v>113.3</v>
      </c>
      <c r="U436" s="46">
        <f t="shared" si="881"/>
        <v>10.42</v>
      </c>
      <c r="V436" s="46">
        <v>0</v>
      </c>
      <c r="W436" s="48">
        <f t="shared" si="882"/>
        <v>0</v>
      </c>
      <c r="X436" s="48">
        <f t="shared" si="883"/>
        <v>54</v>
      </c>
      <c r="Y436" s="46">
        <f t="shared" si="884"/>
        <v>455.58</v>
      </c>
      <c r="Z436" s="46">
        <f t="shared" si="885"/>
        <v>1605.31125</v>
      </c>
      <c r="AA436" s="78"/>
      <c r="AB436" s="12" t="s">
        <v>98</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45">
        <f t="shared" si="870"/>
        <v>434</v>
      </c>
      <c r="B437" s="52" t="s">
        <v>558</v>
      </c>
      <c r="C437" s="52" t="s">
        <v>1096</v>
      </c>
      <c r="D437" s="344" t="s">
        <v>1097</v>
      </c>
      <c r="E437" s="109">
        <v>3473.25</v>
      </c>
      <c r="F437" s="109">
        <v>3473.25</v>
      </c>
      <c r="G437" s="95">
        <v>5664.75</v>
      </c>
      <c r="H437" s="95">
        <v>3473.25</v>
      </c>
      <c r="I437" s="105">
        <v>1790</v>
      </c>
      <c r="J437" s="48">
        <v>108</v>
      </c>
      <c r="K437" s="63">
        <f t="shared" si="871"/>
        <v>62.5185</v>
      </c>
      <c r="L437" s="64">
        <f t="shared" si="872"/>
        <v>555.72</v>
      </c>
      <c r="M437" s="48">
        <f t="shared" si="873"/>
        <v>453.18</v>
      </c>
      <c r="N437" s="46">
        <f t="shared" si="874"/>
        <v>24.31275</v>
      </c>
      <c r="O437" s="48">
        <f t="shared" si="875"/>
        <v>89.5</v>
      </c>
      <c r="P437" s="48">
        <f t="shared" si="876"/>
        <v>54</v>
      </c>
      <c r="Q437" s="48">
        <f t="shared" si="877"/>
        <v>1239.23125</v>
      </c>
      <c r="R437" s="46">
        <f t="shared" si="878"/>
        <v>0</v>
      </c>
      <c r="S437" s="46">
        <f t="shared" si="879"/>
        <v>277.86</v>
      </c>
      <c r="T437" s="48">
        <f t="shared" si="880"/>
        <v>113.3</v>
      </c>
      <c r="U437" s="46">
        <f t="shared" si="881"/>
        <v>10.42</v>
      </c>
      <c r="V437" s="46">
        <v>0</v>
      </c>
      <c r="W437" s="48">
        <f t="shared" si="882"/>
        <v>89.5</v>
      </c>
      <c r="X437" s="48">
        <f t="shared" si="883"/>
        <v>54</v>
      </c>
      <c r="Y437" s="46">
        <f t="shared" si="884"/>
        <v>545.08</v>
      </c>
      <c r="Z437" s="46">
        <f t="shared" si="885"/>
        <v>1784.31125</v>
      </c>
      <c r="AA437" s="78"/>
      <c r="AB437" s="12" t="s">
        <v>98</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45">
        <f t="shared" si="870"/>
        <v>435</v>
      </c>
      <c r="B438" s="52" t="s">
        <v>558</v>
      </c>
      <c r="C438" s="52" t="s">
        <v>1098</v>
      </c>
      <c r="D438" s="344" t="s">
        <v>1099</v>
      </c>
      <c r="E438" s="109">
        <v>3473.25</v>
      </c>
      <c r="F438" s="109">
        <v>3473.25</v>
      </c>
      <c r="G438" s="95">
        <v>5664.75</v>
      </c>
      <c r="H438" s="95">
        <v>3473.25</v>
      </c>
      <c r="I438" s="105">
        <v>0</v>
      </c>
      <c r="J438" s="48">
        <v>108</v>
      </c>
      <c r="K438" s="63">
        <f t="shared" si="871"/>
        <v>62.5185</v>
      </c>
      <c r="L438" s="64">
        <f t="shared" si="872"/>
        <v>555.72</v>
      </c>
      <c r="M438" s="48">
        <f t="shared" si="873"/>
        <v>453.18</v>
      </c>
      <c r="N438" s="46">
        <f t="shared" si="874"/>
        <v>24.31275</v>
      </c>
      <c r="O438" s="48">
        <f t="shared" si="875"/>
        <v>0</v>
      </c>
      <c r="P438" s="48">
        <f t="shared" si="876"/>
        <v>54</v>
      </c>
      <c r="Q438" s="48">
        <f t="shared" si="877"/>
        <v>1149.73125</v>
      </c>
      <c r="R438" s="46">
        <f t="shared" si="878"/>
        <v>0</v>
      </c>
      <c r="S438" s="46">
        <f t="shared" si="879"/>
        <v>277.86</v>
      </c>
      <c r="T438" s="48">
        <f t="shared" si="880"/>
        <v>113.3</v>
      </c>
      <c r="U438" s="46">
        <f t="shared" si="881"/>
        <v>10.42</v>
      </c>
      <c r="V438" s="46">
        <v>0</v>
      </c>
      <c r="W438" s="48">
        <f t="shared" si="882"/>
        <v>0</v>
      </c>
      <c r="X438" s="48">
        <f t="shared" si="883"/>
        <v>54</v>
      </c>
      <c r="Y438" s="46">
        <f t="shared" si="884"/>
        <v>455.58</v>
      </c>
      <c r="Z438" s="46">
        <f t="shared" si="885"/>
        <v>1605.31125</v>
      </c>
      <c r="AA438" s="78"/>
      <c r="AB438" s="12" t="s">
        <v>98</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45">
        <f t="shared" si="870"/>
        <v>436</v>
      </c>
      <c r="B439" s="52" t="s">
        <v>558</v>
      </c>
      <c r="C439" s="103" t="s">
        <v>1100</v>
      </c>
      <c r="D439" s="354" t="s">
        <v>1101</v>
      </c>
      <c r="E439" s="109">
        <v>3473.25</v>
      </c>
      <c r="F439" s="109">
        <v>3473.25</v>
      </c>
      <c r="G439" s="95">
        <v>5664.75</v>
      </c>
      <c r="H439" s="95">
        <v>3473.25</v>
      </c>
      <c r="I439" s="105">
        <v>1790</v>
      </c>
      <c r="J439" s="48">
        <v>108</v>
      </c>
      <c r="K439" s="63">
        <f t="shared" si="871"/>
        <v>62.5185</v>
      </c>
      <c r="L439" s="64">
        <f t="shared" si="872"/>
        <v>555.72</v>
      </c>
      <c r="M439" s="48">
        <f t="shared" si="873"/>
        <v>453.18</v>
      </c>
      <c r="N439" s="46">
        <f t="shared" si="874"/>
        <v>24.31275</v>
      </c>
      <c r="O439" s="48">
        <f t="shared" si="875"/>
        <v>89.5</v>
      </c>
      <c r="P439" s="48">
        <f t="shared" si="876"/>
        <v>54</v>
      </c>
      <c r="Q439" s="48">
        <f t="shared" si="877"/>
        <v>1239.23125</v>
      </c>
      <c r="R439" s="46">
        <f t="shared" si="878"/>
        <v>0</v>
      </c>
      <c r="S439" s="46">
        <f t="shared" si="879"/>
        <v>277.86</v>
      </c>
      <c r="T439" s="48">
        <f t="shared" si="880"/>
        <v>113.3</v>
      </c>
      <c r="U439" s="46">
        <f t="shared" si="881"/>
        <v>10.42</v>
      </c>
      <c r="V439" s="46">
        <v>0</v>
      </c>
      <c r="W439" s="48">
        <f t="shared" si="882"/>
        <v>89.5</v>
      </c>
      <c r="X439" s="48">
        <f t="shared" si="883"/>
        <v>54</v>
      </c>
      <c r="Y439" s="46">
        <f t="shared" si="884"/>
        <v>545.08</v>
      </c>
      <c r="Z439" s="46">
        <f t="shared" si="885"/>
        <v>1784.31125</v>
      </c>
      <c r="AA439" s="78"/>
      <c r="AB439" s="12" t="s">
        <v>98</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45">
        <f t="shared" si="870"/>
        <v>437</v>
      </c>
      <c r="B440" s="106" t="s">
        <v>210</v>
      </c>
      <c r="C440" s="111" t="s">
        <v>1146</v>
      </c>
      <c r="D440" s="358" t="s">
        <v>1147</v>
      </c>
      <c r="E440" s="240">
        <v>3473.25</v>
      </c>
      <c r="F440" s="240">
        <v>3473.25</v>
      </c>
      <c r="G440" s="247">
        <v>5664.75</v>
      </c>
      <c r="H440" s="247">
        <v>3473.25</v>
      </c>
      <c r="I440" s="105">
        <v>0</v>
      </c>
      <c r="J440" s="48">
        <v>108</v>
      </c>
      <c r="K440" s="63">
        <f t="shared" si="871"/>
        <v>62.5185</v>
      </c>
      <c r="L440" s="64">
        <f t="shared" si="872"/>
        <v>555.72</v>
      </c>
      <c r="M440" s="48">
        <f t="shared" si="873"/>
        <v>453.18</v>
      </c>
      <c r="N440" s="46">
        <f t="shared" si="874"/>
        <v>24.31275</v>
      </c>
      <c r="O440" s="48">
        <f t="shared" si="875"/>
        <v>0</v>
      </c>
      <c r="P440" s="48">
        <f t="shared" si="876"/>
        <v>54</v>
      </c>
      <c r="Q440" s="48">
        <f t="shared" si="877"/>
        <v>1149.73125</v>
      </c>
      <c r="R440" s="46">
        <f t="shared" si="878"/>
        <v>0</v>
      </c>
      <c r="S440" s="46">
        <f t="shared" si="879"/>
        <v>277.86</v>
      </c>
      <c r="T440" s="48">
        <f t="shared" si="880"/>
        <v>113.3</v>
      </c>
      <c r="U440" s="46">
        <f t="shared" si="881"/>
        <v>10.42</v>
      </c>
      <c r="V440" s="46">
        <v>0</v>
      </c>
      <c r="W440" s="48">
        <f t="shared" si="882"/>
        <v>0</v>
      </c>
      <c r="X440" s="48">
        <f t="shared" si="883"/>
        <v>54</v>
      </c>
      <c r="Y440" s="46">
        <f t="shared" si="884"/>
        <v>455.58</v>
      </c>
      <c r="Z440" s="46">
        <f t="shared" si="885"/>
        <v>1605.31125</v>
      </c>
      <c r="AA440" s="78"/>
      <c r="AB440" s="12" t="s">
        <v>49</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45">
        <f t="shared" si="870"/>
        <v>438</v>
      </c>
      <c r="B441" s="106" t="s">
        <v>210</v>
      </c>
      <c r="C441" s="111" t="s">
        <v>1148</v>
      </c>
      <c r="D441" s="358" t="s">
        <v>1149</v>
      </c>
      <c r="E441" s="240">
        <v>3473.25</v>
      </c>
      <c r="F441" s="240">
        <v>3473.25</v>
      </c>
      <c r="G441" s="191">
        <v>5664.75</v>
      </c>
      <c r="H441" s="247">
        <v>3473.25</v>
      </c>
      <c r="I441" s="105">
        <v>0</v>
      </c>
      <c r="J441" s="48">
        <v>108</v>
      </c>
      <c r="K441" s="63">
        <f t="shared" si="871"/>
        <v>62.5185</v>
      </c>
      <c r="L441" s="64">
        <f t="shared" si="872"/>
        <v>555.72</v>
      </c>
      <c r="M441" s="48">
        <f t="shared" si="873"/>
        <v>453.18</v>
      </c>
      <c r="N441" s="46">
        <f t="shared" si="874"/>
        <v>24.31275</v>
      </c>
      <c r="O441" s="48">
        <f t="shared" si="875"/>
        <v>0</v>
      </c>
      <c r="P441" s="48">
        <f t="shared" si="876"/>
        <v>54</v>
      </c>
      <c r="Q441" s="48">
        <f t="shared" si="877"/>
        <v>1149.73125</v>
      </c>
      <c r="R441" s="46">
        <f t="shared" si="878"/>
        <v>0</v>
      </c>
      <c r="S441" s="46">
        <f t="shared" si="879"/>
        <v>277.86</v>
      </c>
      <c r="T441" s="48">
        <f t="shared" si="880"/>
        <v>113.3</v>
      </c>
      <c r="U441" s="46">
        <f t="shared" si="881"/>
        <v>10.42</v>
      </c>
      <c r="V441" s="46">
        <v>0</v>
      </c>
      <c r="W441" s="48">
        <f t="shared" si="882"/>
        <v>0</v>
      </c>
      <c r="X441" s="48">
        <f t="shared" si="883"/>
        <v>54</v>
      </c>
      <c r="Y441" s="46">
        <f t="shared" si="884"/>
        <v>455.58</v>
      </c>
      <c r="Z441" s="46">
        <f t="shared" si="885"/>
        <v>1605.31125</v>
      </c>
      <c r="AA441" s="78"/>
      <c r="AB441" s="12" t="s">
        <v>49</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45">
        <f t="shared" si="870"/>
        <v>439</v>
      </c>
      <c r="B442" s="106" t="s">
        <v>210</v>
      </c>
      <c r="C442" s="111" t="s">
        <v>1150</v>
      </c>
      <c r="D442" s="358" t="s">
        <v>1151</v>
      </c>
      <c r="E442" s="240">
        <v>3473.25</v>
      </c>
      <c r="F442" s="240">
        <v>3473.25</v>
      </c>
      <c r="G442" s="191">
        <v>5664.75</v>
      </c>
      <c r="H442" s="247">
        <v>3473.25</v>
      </c>
      <c r="I442" s="105">
        <v>0</v>
      </c>
      <c r="J442" s="48">
        <v>108</v>
      </c>
      <c r="K442" s="63">
        <f t="shared" si="871"/>
        <v>62.5185</v>
      </c>
      <c r="L442" s="64">
        <f t="shared" si="872"/>
        <v>555.72</v>
      </c>
      <c r="M442" s="48">
        <f t="shared" si="873"/>
        <v>453.18</v>
      </c>
      <c r="N442" s="46">
        <f t="shared" si="874"/>
        <v>24.31275</v>
      </c>
      <c r="O442" s="48">
        <f t="shared" si="875"/>
        <v>0</v>
      </c>
      <c r="P442" s="48">
        <f t="shared" si="876"/>
        <v>54</v>
      </c>
      <c r="Q442" s="48">
        <f t="shared" si="877"/>
        <v>1149.73125</v>
      </c>
      <c r="R442" s="46">
        <f t="shared" si="878"/>
        <v>0</v>
      </c>
      <c r="S442" s="46">
        <f t="shared" si="879"/>
        <v>277.86</v>
      </c>
      <c r="T442" s="48">
        <f t="shared" si="880"/>
        <v>113.3</v>
      </c>
      <c r="U442" s="46">
        <f t="shared" si="881"/>
        <v>10.42</v>
      </c>
      <c r="V442" s="46">
        <v>0</v>
      </c>
      <c r="W442" s="48">
        <f t="shared" si="882"/>
        <v>0</v>
      </c>
      <c r="X442" s="48">
        <f t="shared" si="883"/>
        <v>54</v>
      </c>
      <c r="Y442" s="46">
        <f t="shared" si="884"/>
        <v>455.58</v>
      </c>
      <c r="Z442" s="46">
        <f t="shared" si="885"/>
        <v>1605.31125</v>
      </c>
      <c r="AA442" s="78"/>
      <c r="AB442" s="12" t="s">
        <v>49</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45">
        <f t="shared" si="870"/>
        <v>440</v>
      </c>
      <c r="B443" s="106" t="s">
        <v>210</v>
      </c>
      <c r="C443" s="111" t="s">
        <v>1142</v>
      </c>
      <c r="D443" s="358" t="s">
        <v>1143</v>
      </c>
      <c r="E443" s="240">
        <v>3473.25</v>
      </c>
      <c r="F443" s="240">
        <v>3473.25</v>
      </c>
      <c r="G443" s="247">
        <v>5664.75</v>
      </c>
      <c r="H443" s="247">
        <v>3473.25</v>
      </c>
      <c r="I443" s="105">
        <v>0</v>
      </c>
      <c r="J443" s="48">
        <v>108</v>
      </c>
      <c r="K443" s="63">
        <f t="shared" si="871"/>
        <v>62.5185</v>
      </c>
      <c r="L443" s="64">
        <f t="shared" si="872"/>
        <v>555.72</v>
      </c>
      <c r="M443" s="48">
        <f t="shared" si="873"/>
        <v>453.18</v>
      </c>
      <c r="N443" s="46">
        <f t="shared" si="874"/>
        <v>24.31275</v>
      </c>
      <c r="O443" s="48">
        <f t="shared" si="875"/>
        <v>0</v>
      </c>
      <c r="P443" s="48">
        <f t="shared" si="876"/>
        <v>54</v>
      </c>
      <c r="Q443" s="48">
        <f t="shared" si="877"/>
        <v>1149.73125</v>
      </c>
      <c r="R443" s="46">
        <f t="shared" si="878"/>
        <v>0</v>
      </c>
      <c r="S443" s="46">
        <f t="shared" si="879"/>
        <v>277.86</v>
      </c>
      <c r="T443" s="48">
        <f t="shared" si="880"/>
        <v>113.3</v>
      </c>
      <c r="U443" s="46">
        <f t="shared" si="881"/>
        <v>10.42</v>
      </c>
      <c r="V443" s="46">
        <v>0</v>
      </c>
      <c r="W443" s="48">
        <f t="shared" si="882"/>
        <v>0</v>
      </c>
      <c r="X443" s="48">
        <f t="shared" si="883"/>
        <v>54</v>
      </c>
      <c r="Y443" s="46">
        <f t="shared" si="884"/>
        <v>455.58</v>
      </c>
      <c r="Z443" s="46">
        <f t="shared" si="885"/>
        <v>1605.31125</v>
      </c>
      <c r="AA443" s="78"/>
      <c r="AB443" s="12" t="s">
        <v>49</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45">
        <f t="shared" si="870"/>
        <v>441</v>
      </c>
      <c r="B444" s="52" t="s">
        <v>267</v>
      </c>
      <c r="C444" s="103" t="s">
        <v>1102</v>
      </c>
      <c r="D444" s="55" t="s">
        <v>1103</v>
      </c>
      <c r="E444" s="109">
        <v>3473.25</v>
      </c>
      <c r="F444" s="109">
        <v>3473.25</v>
      </c>
      <c r="G444" s="95">
        <v>5664.75</v>
      </c>
      <c r="H444" s="95">
        <v>3473.25</v>
      </c>
      <c r="I444" s="105"/>
      <c r="J444" s="48">
        <v>108</v>
      </c>
      <c r="K444" s="63">
        <f t="shared" si="871"/>
        <v>62.5185</v>
      </c>
      <c r="L444" s="64">
        <f t="shared" si="872"/>
        <v>555.72</v>
      </c>
      <c r="M444" s="48">
        <f t="shared" si="873"/>
        <v>453.18</v>
      </c>
      <c r="N444" s="46">
        <f t="shared" si="874"/>
        <v>24.31275</v>
      </c>
      <c r="O444" s="48">
        <f t="shared" si="875"/>
        <v>0</v>
      </c>
      <c r="P444" s="48">
        <f t="shared" si="876"/>
        <v>54</v>
      </c>
      <c r="Q444" s="48">
        <f t="shared" si="877"/>
        <v>1149.73125</v>
      </c>
      <c r="R444" s="46">
        <f t="shared" si="878"/>
        <v>0</v>
      </c>
      <c r="S444" s="46">
        <f t="shared" si="879"/>
        <v>277.86</v>
      </c>
      <c r="T444" s="48">
        <f t="shared" si="880"/>
        <v>113.3</v>
      </c>
      <c r="U444" s="46">
        <f t="shared" si="881"/>
        <v>10.42</v>
      </c>
      <c r="V444" s="46">
        <v>0</v>
      </c>
      <c r="W444" s="48">
        <f t="shared" si="882"/>
        <v>0</v>
      </c>
      <c r="X444" s="48">
        <f t="shared" si="883"/>
        <v>54</v>
      </c>
      <c r="Y444" s="46">
        <f t="shared" si="884"/>
        <v>455.58</v>
      </c>
      <c r="Z444" s="46">
        <f t="shared" si="885"/>
        <v>1605.31125</v>
      </c>
      <c r="AA444" s="78"/>
      <c r="AB444" s="12" t="s">
        <v>51</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22" customFormat="1" ht="19" customHeight="1" spans="1:36">
      <c r="A445" s="45" t="s">
        <v>10</v>
      </c>
      <c r="B445" s="45"/>
      <c r="C445" s="120"/>
      <c r="D445" s="121"/>
      <c r="E445" s="122">
        <f t="shared" ref="E445:AI445" si="1001">SUM(E4:E444)</f>
        <v>1538985</v>
      </c>
      <c r="F445" s="122">
        <f t="shared" si="1001"/>
        <v>1380707.44</v>
      </c>
      <c r="G445" s="122">
        <f t="shared" si="1001"/>
        <v>2469831</v>
      </c>
      <c r="H445" s="122">
        <f t="shared" si="1001"/>
        <v>1524745.25</v>
      </c>
      <c r="I445" s="122">
        <f t="shared" si="1001"/>
        <v>1032618</v>
      </c>
      <c r="J445" s="122">
        <f t="shared" si="1001"/>
        <v>47088</v>
      </c>
      <c r="K445" s="122">
        <f t="shared" si="1001"/>
        <v>27701.7299999997</v>
      </c>
      <c r="L445" s="122">
        <f t="shared" si="1001"/>
        <v>220913.1904</v>
      </c>
      <c r="M445" s="122">
        <f t="shared" si="1001"/>
        <v>197586.479999998</v>
      </c>
      <c r="N445" s="122">
        <f t="shared" si="1001"/>
        <v>10673.2167499999</v>
      </c>
      <c r="O445" s="122">
        <f t="shared" si="1001"/>
        <v>51630.9</v>
      </c>
      <c r="P445" s="122">
        <f t="shared" si="1001"/>
        <v>23544</v>
      </c>
      <c r="Q445" s="122">
        <f t="shared" si="1001"/>
        <v>532049.517150002</v>
      </c>
      <c r="R445" s="122">
        <f t="shared" si="1001"/>
        <v>0</v>
      </c>
      <c r="S445" s="122">
        <f t="shared" si="1001"/>
        <v>110456.1</v>
      </c>
      <c r="T445" s="122">
        <f t="shared" si="1001"/>
        <v>49398.8000000003</v>
      </c>
      <c r="U445" s="122">
        <f t="shared" si="1001"/>
        <v>4574.34000000002</v>
      </c>
      <c r="V445" s="122">
        <f t="shared" si="1001"/>
        <v>0</v>
      </c>
      <c r="W445" s="122">
        <f t="shared" si="1001"/>
        <v>51630.9</v>
      </c>
      <c r="X445" s="122">
        <f t="shared" si="1001"/>
        <v>23544</v>
      </c>
      <c r="Y445" s="122">
        <f t="shared" si="1001"/>
        <v>239604.139999999</v>
      </c>
      <c r="Z445" s="122">
        <f t="shared" si="1001"/>
        <v>771653.657149999</v>
      </c>
      <c r="AA445" s="122">
        <f t="shared" si="1001"/>
        <v>0</v>
      </c>
      <c r="AB445" s="122">
        <f t="shared" si="1001"/>
        <v>0</v>
      </c>
      <c r="AC445" s="122">
        <f t="shared" si="1001"/>
        <v>27701.7299999997</v>
      </c>
      <c r="AD445" s="122">
        <f t="shared" si="1001"/>
        <v>331369.290400001</v>
      </c>
      <c r="AE445" s="122">
        <f t="shared" si="1001"/>
        <v>246985.280000002</v>
      </c>
      <c r="AF445" s="122">
        <f t="shared" si="1001"/>
        <v>15247.5567499999</v>
      </c>
      <c r="AG445" s="122">
        <f t="shared" si="1001"/>
        <v>103261.8</v>
      </c>
      <c r="AH445" s="122">
        <f t="shared" si="1001"/>
        <v>47088</v>
      </c>
      <c r="AI445" s="122">
        <f t="shared" si="1001"/>
        <v>771653.657149999</v>
      </c>
      <c r="AJ445" s="68"/>
    </row>
    <row r="446" customFormat="1" spans="1:36">
      <c r="A446" s="123"/>
      <c r="B446" s="123"/>
      <c r="C446" s="26"/>
      <c r="D446" s="27"/>
      <c r="E446" s="123"/>
      <c r="F446" s="25"/>
      <c r="G446" s="25"/>
      <c r="H446" s="25"/>
      <c r="I446" s="25"/>
      <c r="J446" s="25"/>
      <c r="K446" s="25"/>
      <c r="L446" s="25"/>
      <c r="M446" s="25"/>
      <c r="N446" s="25"/>
      <c r="O446" s="25"/>
      <c r="P446" s="25"/>
      <c r="Q446" s="25"/>
      <c r="R446" s="25"/>
      <c r="S446" s="25"/>
      <c r="T446" s="25"/>
      <c r="U446" s="25"/>
      <c r="V446" s="25"/>
      <c r="W446" s="25"/>
      <c r="X446" s="25"/>
      <c r="Y446" s="9"/>
      <c r="Z446" s="9"/>
      <c r="AA446" s="9"/>
      <c r="AB446" s="144"/>
      <c r="AC446" s="9"/>
      <c r="AD446" s="9"/>
      <c r="AE446" s="9"/>
      <c r="AF446" s="9"/>
      <c r="AG446" s="9"/>
      <c r="AH446" s="9"/>
      <c r="AI446" s="9"/>
      <c r="AJ446" s="9"/>
    </row>
    <row r="447" customFormat="1" ht="15" customHeight="1" spans="1:36">
      <c r="A447" s="124" t="s">
        <v>1104</v>
      </c>
      <c r="B447" s="124"/>
      <c r="C447" s="125" t="s">
        <v>1105</v>
      </c>
      <c r="D447" s="125"/>
      <c r="E447" s="124" t="s">
        <v>1106</v>
      </c>
      <c r="F447" s="126" t="s">
        <v>1107</v>
      </c>
      <c r="G447" s="126" t="s">
        <v>1108</v>
      </c>
      <c r="H447" s="25"/>
      <c r="I447" s="25"/>
      <c r="J447" s="142"/>
      <c r="K447" s="25"/>
      <c r="L447" s="25"/>
      <c r="M447" s="25"/>
      <c r="N447" s="25"/>
      <c r="O447" s="25"/>
      <c r="P447" s="25"/>
      <c r="Q447" s="25"/>
      <c r="R447" s="25"/>
      <c r="S447" s="25"/>
      <c r="T447" s="25"/>
      <c r="U447" s="25"/>
      <c r="V447" s="25"/>
      <c r="W447" s="9"/>
      <c r="X447" s="9"/>
      <c r="Y447" s="9"/>
      <c r="Z447" s="145"/>
      <c r="AA447" s="9"/>
      <c r="AB447" s="9"/>
      <c r="AC447" s="9"/>
      <c r="AD447" s="9"/>
      <c r="AE447" s="9"/>
      <c r="AF447" s="9"/>
      <c r="AG447" s="9"/>
      <c r="AH447" s="9"/>
      <c r="AI447" s="9"/>
      <c r="AJ447" s="9"/>
    </row>
    <row r="448" customFormat="1" ht="15" customHeight="1" spans="1:36">
      <c r="A448" s="266" t="s">
        <v>1109</v>
      </c>
      <c r="B448" s="266"/>
      <c r="C448" s="260">
        <f>K445+R445</f>
        <v>27701.7299999997</v>
      </c>
      <c r="D448" s="261"/>
      <c r="E448" s="130">
        <f>COUNTIFS(E4:E444,"&lt;&gt;",E4:E444,"&lt;&gt;0")</f>
        <v>441</v>
      </c>
      <c r="F448" s="131"/>
      <c r="G448" s="126">
        <f t="shared" ref="G448:G453" si="1002">C448+F448</f>
        <v>27701.7299999997</v>
      </c>
      <c r="H448" s="25"/>
      <c r="I448" s="25"/>
      <c r="J448" s="142"/>
      <c r="K448" s="25"/>
      <c r="L448" s="25"/>
      <c r="M448" s="25"/>
      <c r="N448" s="25"/>
      <c r="O448" s="25"/>
      <c r="P448" s="25"/>
      <c r="Q448" s="25"/>
      <c r="R448" s="25"/>
      <c r="S448" s="25"/>
      <c r="T448" s="25"/>
      <c r="U448" s="25"/>
      <c r="V448" s="9"/>
      <c r="W448" s="9"/>
      <c r="X448" s="9"/>
      <c r="Y448" s="144"/>
      <c r="Z448" s="9"/>
      <c r="AA448" s="9"/>
      <c r="AB448" s="9"/>
      <c r="AC448" s="9"/>
      <c r="AD448" s="9"/>
      <c r="AE448" s="9"/>
      <c r="AF448" s="9"/>
      <c r="AG448" s="9"/>
      <c r="AH448" s="9"/>
      <c r="AI448" s="9"/>
      <c r="AJ448" s="9"/>
    </row>
    <row r="449" customFormat="1" ht="15" customHeight="1" spans="1:36">
      <c r="A449" s="124" t="s">
        <v>1110</v>
      </c>
      <c r="B449" s="124"/>
      <c r="C449" s="260">
        <f>L445+S445</f>
        <v>331369.290399999</v>
      </c>
      <c r="D449" s="261"/>
      <c r="E449" s="130">
        <f>COUNTIFS(F4:F444,"&lt;&gt;",F4:F444,"&lt;&gt;0")</f>
        <v>418</v>
      </c>
      <c r="F449" s="267">
        <v>192600.77</v>
      </c>
      <c r="G449" s="126">
        <f t="shared" si="1002"/>
        <v>523970.060399999</v>
      </c>
      <c r="H449" s="25"/>
      <c r="I449" s="25"/>
      <c r="J449" s="142"/>
      <c r="K449" s="25"/>
      <c r="L449" s="25"/>
      <c r="M449" s="25"/>
      <c r="N449" s="25"/>
      <c r="O449" s="25"/>
      <c r="P449" s="25"/>
      <c r="Q449" s="25"/>
      <c r="R449" s="25"/>
      <c r="S449" s="25"/>
      <c r="T449" s="25"/>
      <c r="U449" s="25"/>
      <c r="V449" s="25"/>
      <c r="W449" s="9"/>
      <c r="X449" s="9"/>
      <c r="Y449" s="9"/>
      <c r="Z449" s="144"/>
      <c r="AA449" s="9"/>
      <c r="AB449" s="9"/>
      <c r="AC449" s="9"/>
      <c r="AD449" s="9"/>
      <c r="AE449" s="9"/>
      <c r="AF449" s="9"/>
      <c r="AG449" s="9"/>
      <c r="AH449" s="9"/>
      <c r="AI449" s="9"/>
      <c r="AJ449" s="9"/>
    </row>
    <row r="450" customFormat="1" ht="15" customHeight="1" spans="1:36">
      <c r="A450" s="266" t="s">
        <v>1111</v>
      </c>
      <c r="B450" s="266"/>
      <c r="C450" s="260">
        <f>N445+U445</f>
        <v>15247.55675</v>
      </c>
      <c r="D450" s="261"/>
      <c r="E450" s="130">
        <f>COUNTIFS(H4:H444,"&lt;&gt;",H4:H444,"&lt;&gt;0")</f>
        <v>437</v>
      </c>
      <c r="F450" s="126"/>
      <c r="G450" s="126">
        <f t="shared" si="1002"/>
        <v>15247.55675</v>
      </c>
      <c r="H450" s="25"/>
      <c r="I450" s="25"/>
      <c r="J450" s="142"/>
      <c r="K450" s="25"/>
      <c r="L450" s="25"/>
      <c r="M450" s="25"/>
      <c r="N450" s="25"/>
      <c r="O450" s="25"/>
      <c r="P450" s="25"/>
      <c r="Q450" s="25"/>
      <c r="R450" s="25"/>
      <c r="S450" s="25"/>
      <c r="T450" s="25"/>
      <c r="U450" s="25"/>
      <c r="V450" s="25"/>
      <c r="W450" s="9"/>
      <c r="X450" s="9"/>
      <c r="Y450" s="9"/>
      <c r="Z450" s="9"/>
      <c r="AA450" s="9"/>
      <c r="AB450" s="9"/>
      <c r="AC450" s="9"/>
      <c r="AD450" s="9"/>
      <c r="AE450" s="9"/>
      <c r="AF450" s="9"/>
      <c r="AG450" s="9"/>
      <c r="AH450" s="9"/>
      <c r="AI450" s="9"/>
      <c r="AJ450" s="9"/>
    </row>
    <row r="451" customFormat="1" ht="15" customHeight="1" spans="1:36">
      <c r="A451" s="126" t="s">
        <v>1112</v>
      </c>
      <c r="B451" s="126"/>
      <c r="C451" s="260">
        <f>M445+T445</f>
        <v>246985.279999998</v>
      </c>
      <c r="D451" s="261"/>
      <c r="E451" s="130">
        <f>COUNTIFS(G4:G444,"&lt;&gt;",G4:G444,"&lt;&gt;0")</f>
        <v>436</v>
      </c>
      <c r="F451" s="126"/>
      <c r="G451" s="126">
        <f t="shared" si="1002"/>
        <v>246985.279999998</v>
      </c>
      <c r="H451" s="25"/>
      <c r="I451" s="25"/>
      <c r="J451" s="142"/>
      <c r="K451" s="25"/>
      <c r="L451" s="25"/>
      <c r="M451" s="25"/>
      <c r="N451" s="25"/>
      <c r="O451" s="25"/>
      <c r="P451" s="25"/>
      <c r="Q451" s="25"/>
      <c r="R451" s="25"/>
      <c r="S451" s="25"/>
      <c r="T451" s="25"/>
      <c r="U451" s="25"/>
      <c r="V451" s="9"/>
      <c r="W451" s="9"/>
      <c r="X451" s="9"/>
      <c r="Y451" s="9"/>
      <c r="Z451" s="9"/>
      <c r="AA451" s="9"/>
      <c r="AB451" s="9"/>
      <c r="AC451" s="9"/>
      <c r="AD451" s="9"/>
      <c r="AE451" s="9"/>
      <c r="AF451" s="9"/>
      <c r="AG451" s="9"/>
      <c r="AH451" s="9"/>
      <c r="AI451" s="9"/>
      <c r="AJ451" s="9"/>
    </row>
    <row r="452" customFormat="1" ht="15" customHeight="1" spans="1:36">
      <c r="A452" s="126" t="s">
        <v>1113</v>
      </c>
      <c r="B452" s="126"/>
      <c r="C452" s="260">
        <f>P445+X445</f>
        <v>47088</v>
      </c>
      <c r="D452" s="261"/>
      <c r="E452" s="130">
        <f>COUNTIFS(J4:J444,"&lt;&gt;",J4:J444,"&lt;&gt;0")</f>
        <v>436</v>
      </c>
      <c r="F452" s="126"/>
      <c r="G452" s="126">
        <f t="shared" si="1002"/>
        <v>47088</v>
      </c>
      <c r="H452" s="25"/>
      <c r="I452" s="25"/>
      <c r="J452" s="142"/>
      <c r="K452" s="25"/>
      <c r="L452" s="25"/>
      <c r="M452" s="25"/>
      <c r="N452" s="25"/>
      <c r="O452" s="25"/>
      <c r="P452" s="25"/>
      <c r="Q452" s="25"/>
      <c r="R452" s="25"/>
      <c r="S452" s="25"/>
      <c r="T452" s="25"/>
      <c r="U452" s="25"/>
      <c r="V452" s="25"/>
      <c r="W452" s="9"/>
      <c r="X452" s="9"/>
      <c r="Y452" s="9"/>
      <c r="Z452" s="9"/>
      <c r="AA452" s="9"/>
      <c r="AB452" s="9"/>
      <c r="AC452" s="9"/>
      <c r="AD452" s="9"/>
      <c r="AE452" s="9"/>
      <c r="AF452" s="9"/>
      <c r="AG452" s="9"/>
      <c r="AH452" s="9"/>
      <c r="AI452" s="9"/>
      <c r="AJ452" s="9"/>
    </row>
    <row r="453" customFormat="1" ht="15" customHeight="1" spans="1:36">
      <c r="A453" s="126" t="s">
        <v>1114</v>
      </c>
      <c r="B453" s="126"/>
      <c r="C453" s="268">
        <f>O445+W445</f>
        <v>103261.8</v>
      </c>
      <c r="D453" s="269"/>
      <c r="E453" s="130">
        <f>COUNTIFS(I4:I444,"&lt;&gt;",I4:I444,"&lt;&gt;0")</f>
        <v>413</v>
      </c>
      <c r="F453" s="126"/>
      <c r="G453" s="126">
        <f t="shared" si="1002"/>
        <v>103261.8</v>
      </c>
      <c r="H453" s="25"/>
      <c r="I453" s="25"/>
      <c r="J453" s="142"/>
      <c r="K453" s="25"/>
      <c r="L453" s="25"/>
      <c r="M453" s="25"/>
      <c r="N453" s="25"/>
      <c r="O453" s="25"/>
      <c r="P453" s="25"/>
      <c r="Q453" s="25"/>
      <c r="R453" s="25"/>
      <c r="S453" s="25"/>
      <c r="T453" s="25"/>
      <c r="U453" s="25"/>
      <c r="V453" s="25"/>
      <c r="W453" s="9"/>
      <c r="X453" s="9"/>
      <c r="Y453" s="9"/>
      <c r="Z453" s="9"/>
      <c r="AA453" s="9"/>
      <c r="AB453" s="9"/>
      <c r="AC453" s="9"/>
      <c r="AD453" s="9"/>
      <c r="AE453" s="9"/>
      <c r="AF453" s="9"/>
      <c r="AG453" s="9"/>
      <c r="AH453" s="9"/>
      <c r="AI453" s="9"/>
      <c r="AJ453" s="9"/>
    </row>
    <row r="454" customFormat="1" ht="17" customHeight="1" spans="1:36">
      <c r="A454" s="126" t="s">
        <v>1115</v>
      </c>
      <c r="B454" s="126"/>
      <c r="C454" s="135">
        <f>SUM(C448:D453)</f>
        <v>771653.657149998</v>
      </c>
      <c r="D454" s="136"/>
      <c r="E454" s="137"/>
      <c r="F454" s="126"/>
      <c r="G454" s="138">
        <f>SUM(G448:G453)</f>
        <v>964254.427149998</v>
      </c>
      <c r="H454" s="25"/>
      <c r="I454" s="25"/>
      <c r="J454" s="142"/>
      <c r="K454" s="25"/>
      <c r="L454" s="25"/>
      <c r="M454" s="25"/>
      <c r="N454" s="25"/>
      <c r="O454" s="25"/>
      <c r="P454" s="25"/>
      <c r="Q454" s="25"/>
      <c r="R454" s="25"/>
      <c r="S454" s="25"/>
      <c r="T454" s="25"/>
      <c r="U454" s="25"/>
      <c r="V454" s="25"/>
      <c r="W454" s="9"/>
      <c r="X454" s="9"/>
      <c r="Y454" s="9"/>
      <c r="Z454" s="9"/>
      <c r="AA454" s="9"/>
      <c r="AB454" s="9"/>
      <c r="AC454" s="9"/>
      <c r="AD454" s="9"/>
      <c r="AE454" s="9"/>
      <c r="AF454" s="9"/>
      <c r="AG454" s="9"/>
      <c r="AH454" s="9"/>
      <c r="AI454" s="9"/>
      <c r="AJ454" s="9"/>
    </row>
    <row r="455" customFormat="1" spans="1:36">
      <c r="A455" s="18" t="s">
        <v>1116</v>
      </c>
      <c r="B455" s="18"/>
      <c r="C455" s="18"/>
      <c r="D455" s="18"/>
      <c r="E455" s="18"/>
      <c r="F455" s="18"/>
      <c r="G455" s="139"/>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9"/>
      <c r="AI455" s="9"/>
      <c r="AJ455" s="9"/>
    </row>
    <row r="456" customFormat="1" spans="1:36">
      <c r="A456" s="18"/>
      <c r="B456" s="18"/>
      <c r="C456" s="18"/>
      <c r="D456" s="18"/>
      <c r="E456" s="18"/>
      <c r="F456" s="18"/>
      <c r="G456" s="139"/>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9"/>
      <c r="AI456" s="9"/>
      <c r="AJ456" s="9"/>
    </row>
    <row r="457" customFormat="1" spans="1:36">
      <c r="A457" s="18"/>
      <c r="B457" s="18"/>
      <c r="C457" s="18"/>
      <c r="D457" s="18"/>
      <c r="E457" s="18"/>
      <c r="F457" s="18"/>
      <c r="G457" s="139"/>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9"/>
      <c r="AI457" s="9"/>
      <c r="AJ457" s="9"/>
    </row>
    <row r="458" customFormat="1" spans="1:36">
      <c r="A458" s="18"/>
      <c r="B458" s="18"/>
      <c r="C458" s="18"/>
      <c r="D458" s="18"/>
      <c r="E458" s="18"/>
      <c r="F458" s="18"/>
      <c r="G458" s="139"/>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9"/>
      <c r="AI458" s="9"/>
      <c r="AJ458" s="9"/>
    </row>
    <row r="459" customFormat="1" spans="1:36">
      <c r="A459" s="18"/>
      <c r="B459" s="18"/>
      <c r="C459" s="18"/>
      <c r="D459" s="18"/>
      <c r="E459" s="18"/>
      <c r="F459" s="18"/>
      <c r="G459" s="139"/>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9"/>
      <c r="AI459" s="9"/>
      <c r="AJ459" s="9"/>
    </row>
    <row r="460" customFormat="1" spans="1:36">
      <c r="A460" s="18"/>
      <c r="B460" s="139"/>
      <c r="C460" s="140"/>
      <c r="D460" s="141"/>
      <c r="E460" s="18"/>
      <c r="F460" s="18"/>
      <c r="G460" s="139"/>
      <c r="H460" s="18"/>
      <c r="I460" s="18"/>
      <c r="J460" s="18"/>
      <c r="K460" s="143"/>
      <c r="L460" s="18"/>
      <c r="M460" s="18"/>
      <c r="N460" s="18"/>
      <c r="O460" s="18"/>
      <c r="P460" s="18"/>
      <c r="Q460" s="18"/>
      <c r="R460" s="25"/>
      <c r="S460" s="9"/>
      <c r="T460" s="9"/>
      <c r="U460" s="9"/>
      <c r="V460" s="9"/>
      <c r="W460" s="9"/>
      <c r="X460" s="9"/>
      <c r="Y460" s="9"/>
      <c r="Z460" s="9"/>
      <c r="AA460" s="9"/>
      <c r="AB460" s="9"/>
      <c r="AC460" s="9"/>
      <c r="AD460" s="9"/>
      <c r="AE460" s="9"/>
      <c r="AF460" s="9"/>
      <c r="AG460" s="9"/>
      <c r="AH460" s="9"/>
      <c r="AI460" s="9"/>
      <c r="AJ460" s="9"/>
    </row>
    <row r="461" customFormat="1" spans="1:36">
      <c r="A461" s="18"/>
      <c r="B461" s="139"/>
      <c r="C461" s="140"/>
      <c r="D461" s="141"/>
      <c r="E461" s="18"/>
      <c r="F461" s="18"/>
      <c r="G461" s="139"/>
      <c r="H461" s="18"/>
      <c r="I461" s="18"/>
      <c r="J461" s="18"/>
      <c r="K461" s="143"/>
      <c r="L461" s="18"/>
      <c r="M461" s="18"/>
      <c r="N461" s="18"/>
      <c r="O461" s="18"/>
      <c r="P461" s="18"/>
      <c r="Q461" s="18"/>
      <c r="R461" s="25"/>
      <c r="S461" s="9"/>
      <c r="T461" s="9"/>
      <c r="U461" s="9"/>
      <c r="V461" s="9"/>
      <c r="W461" s="9"/>
      <c r="X461" s="9"/>
      <c r="Y461" s="9"/>
      <c r="Z461" s="9"/>
      <c r="AA461" s="9"/>
      <c r="AB461" s="9"/>
      <c r="AC461" s="9"/>
      <c r="AD461" s="9"/>
      <c r="AE461" s="9"/>
      <c r="AF461" s="9"/>
      <c r="AG461" s="9"/>
      <c r="AH461" s="9"/>
      <c r="AI461" s="9"/>
      <c r="AJ461" s="9"/>
    </row>
    <row r="462" customFormat="1" spans="1:36">
      <c r="A462" s="18"/>
      <c r="B462" s="139"/>
      <c r="C462" s="140"/>
      <c r="D462" s="141"/>
      <c r="E462" s="18"/>
      <c r="F462" s="18"/>
      <c r="G462" s="139"/>
      <c r="H462" s="18"/>
      <c r="I462" s="18"/>
      <c r="J462" s="18"/>
      <c r="K462" s="143"/>
      <c r="L462" s="18"/>
      <c r="M462" s="18"/>
      <c r="N462" s="18"/>
      <c r="O462" s="18"/>
      <c r="P462" s="18"/>
      <c r="Q462" s="18"/>
      <c r="R462" s="25"/>
      <c r="S462" s="9"/>
      <c r="T462" s="9"/>
      <c r="U462" s="9"/>
      <c r="V462" s="9"/>
      <c r="W462" s="9"/>
      <c r="X462" s="9"/>
      <c r="Y462" s="9"/>
      <c r="Z462" s="9"/>
      <c r="AA462" s="9"/>
      <c r="AB462" s="9"/>
      <c r="AC462" s="9"/>
      <c r="AD462" s="9"/>
      <c r="AE462" s="9"/>
      <c r="AF462" s="9"/>
      <c r="AG462" s="9"/>
      <c r="AH462" s="9"/>
      <c r="AI462" s="9"/>
      <c r="AJ462" s="9"/>
    </row>
    <row r="463" spans="1:24">
      <c r="A463" s="270" t="s">
        <v>1117</v>
      </c>
      <c r="B463" s="270"/>
      <c r="C463" s="271"/>
      <c r="D463" s="141"/>
      <c r="E463" s="18"/>
      <c r="F463" s="18"/>
      <c r="G463" s="139"/>
      <c r="H463" s="18"/>
      <c r="I463" s="18"/>
      <c r="J463" s="18"/>
      <c r="K463" s="143"/>
      <c r="L463" s="18"/>
      <c r="M463" s="18"/>
      <c r="N463" s="18"/>
      <c r="O463" s="18"/>
      <c r="P463" s="18"/>
      <c r="Q463" s="18"/>
      <c r="R463" s="18"/>
      <c r="S463" s="18"/>
      <c r="T463" s="18"/>
      <c r="U463" s="18"/>
      <c r="V463" s="18"/>
      <c r="X463" s="9"/>
    </row>
    <row r="464" spans="1:24">
      <c r="A464" s="270"/>
      <c r="B464" s="270"/>
      <c r="C464" s="271"/>
      <c r="K464" s="142"/>
      <c r="X464" s="9"/>
    </row>
    <row r="465" s="9" customFormat="1" ht="16" customHeight="1" spans="1:36">
      <c r="A465" s="45">
        <f t="shared" ref="A465:A483" si="1003">ROW()-3</f>
        <v>462</v>
      </c>
      <c r="B465" s="52" t="s">
        <v>670</v>
      </c>
      <c r="C465" s="52" t="s">
        <v>1050</v>
      </c>
      <c r="D465" s="55" t="s">
        <v>1051</v>
      </c>
      <c r="E465" s="109">
        <v>3473.25</v>
      </c>
      <c r="F465" s="95">
        <v>0</v>
      </c>
      <c r="G465" s="95">
        <v>0</v>
      </c>
      <c r="H465" s="95">
        <v>0</v>
      </c>
      <c r="I465" s="95">
        <v>0</v>
      </c>
      <c r="J465" s="105"/>
      <c r="K465" s="63">
        <f t="shared" ref="K465:K483" si="1004">E465*0.018</f>
        <v>62.5185</v>
      </c>
      <c r="L465" s="64">
        <f t="shared" ref="L465:L483" si="1005">F465*0.16</f>
        <v>0</v>
      </c>
      <c r="M465" s="48">
        <f t="shared" ref="M465:M483" si="1006">ROUND(G465*0.08,2)</f>
        <v>0</v>
      </c>
      <c r="N465" s="46">
        <f t="shared" ref="N465:N483" si="1007">H465*0.007</f>
        <v>0</v>
      </c>
      <c r="O465" s="48">
        <f t="shared" ref="O465:O483" si="1008">I465*5%</f>
        <v>0</v>
      </c>
      <c r="P465" s="48">
        <f t="shared" ref="P465:P483" si="1009">J465*50%</f>
        <v>0</v>
      </c>
      <c r="Q465" s="48">
        <f t="shared" ref="Q465:Q483" si="1010">SUM(K465:P465)</f>
        <v>62.5185</v>
      </c>
      <c r="R465" s="46">
        <f t="shared" ref="R465:R483" si="1011">E465*0</f>
        <v>0</v>
      </c>
      <c r="S465" s="46">
        <f t="shared" ref="S465:S483" si="1012">ROUND(F465*0.08,2)</f>
        <v>0</v>
      </c>
      <c r="T465" s="48">
        <f t="shared" ref="T465:T483" si="1013">ROUND(G465*0.02,2)</f>
        <v>0</v>
      </c>
      <c r="U465" s="46">
        <f t="shared" ref="U465:U483" si="1014">ROUND(H465*0.003,2)</f>
        <v>0</v>
      </c>
      <c r="V465" s="46">
        <v>0</v>
      </c>
      <c r="W465" s="48">
        <f t="shared" ref="W465:W483" si="1015">I465*5%</f>
        <v>0</v>
      </c>
      <c r="X465" s="48">
        <f t="shared" ref="X465:X483" si="1016">J465*50%</f>
        <v>0</v>
      </c>
      <c r="Y465" s="46">
        <f t="shared" ref="Y465:Y483" si="1017">SUM(R465:X465)</f>
        <v>0</v>
      </c>
      <c r="Z465" s="46">
        <f t="shared" ref="Z465:Z483" si="1018">Q465+Y465</f>
        <v>62.5185</v>
      </c>
      <c r="AA465" s="78"/>
      <c r="AB465" s="12" t="s">
        <v>92</v>
      </c>
      <c r="AC465" s="11">
        <f t="shared" ref="AC465:AE465" si="1019">K465+R465</f>
        <v>62.5185</v>
      </c>
      <c r="AD465" s="11">
        <f t="shared" si="1019"/>
        <v>0</v>
      </c>
      <c r="AE465" s="11">
        <f t="shared" si="1019"/>
        <v>0</v>
      </c>
      <c r="AF465" s="11">
        <f t="shared" ref="AF465:AF483" si="1020">N465+U465+V465</f>
        <v>0</v>
      </c>
      <c r="AG465" s="11">
        <f t="shared" ref="AG465:AI465" si="1021">O465+W465</f>
        <v>0</v>
      </c>
      <c r="AH465" s="11">
        <f t="shared" si="1021"/>
        <v>0</v>
      </c>
      <c r="AI465" s="11">
        <f t="shared" si="1021"/>
        <v>62.5185</v>
      </c>
      <c r="AJ465" s="12" t="s">
        <v>33</v>
      </c>
    </row>
    <row r="466" s="9" customFormat="1" ht="16" customHeight="1" spans="1:36">
      <c r="A466" s="45">
        <f t="shared" si="1003"/>
        <v>463</v>
      </c>
      <c r="B466" s="46" t="s">
        <v>640</v>
      </c>
      <c r="C466" s="52" t="s">
        <v>961</v>
      </c>
      <c r="D466" s="55" t="s">
        <v>962</v>
      </c>
      <c r="E466" s="95">
        <v>3473.25</v>
      </c>
      <c r="F466" s="95">
        <v>0</v>
      </c>
      <c r="G466" s="95">
        <v>0</v>
      </c>
      <c r="H466" s="95">
        <v>0</v>
      </c>
      <c r="I466" s="95">
        <v>0</v>
      </c>
      <c r="J466" s="105"/>
      <c r="K466" s="63">
        <f t="shared" si="1004"/>
        <v>62.5185</v>
      </c>
      <c r="L466" s="64">
        <f t="shared" si="1005"/>
        <v>0</v>
      </c>
      <c r="M466" s="48">
        <f t="shared" si="1006"/>
        <v>0</v>
      </c>
      <c r="N466" s="46">
        <f t="shared" si="1007"/>
        <v>0</v>
      </c>
      <c r="O466" s="48">
        <f t="shared" si="1008"/>
        <v>0</v>
      </c>
      <c r="P466" s="48">
        <f t="shared" si="1009"/>
        <v>0</v>
      </c>
      <c r="Q466" s="48">
        <f t="shared" si="1010"/>
        <v>62.5185</v>
      </c>
      <c r="R466" s="46">
        <f t="shared" si="1011"/>
        <v>0</v>
      </c>
      <c r="S466" s="46">
        <f t="shared" si="1012"/>
        <v>0</v>
      </c>
      <c r="T466" s="48">
        <f t="shared" si="1013"/>
        <v>0</v>
      </c>
      <c r="U466" s="46">
        <f t="shared" si="1014"/>
        <v>0</v>
      </c>
      <c r="V466" s="46">
        <v>0</v>
      </c>
      <c r="W466" s="48">
        <f t="shared" si="1015"/>
        <v>0</v>
      </c>
      <c r="X466" s="48">
        <f t="shared" si="1016"/>
        <v>0</v>
      </c>
      <c r="Y466" s="46">
        <f t="shared" si="1017"/>
        <v>0</v>
      </c>
      <c r="Z466" s="46">
        <f t="shared" si="1018"/>
        <v>62.5185</v>
      </c>
      <c r="AA466" s="78"/>
      <c r="AB466" s="12" t="s">
        <v>57</v>
      </c>
      <c r="AC466" s="11">
        <f t="shared" ref="AC466:AE466" si="1022">K466+R466</f>
        <v>62.5185</v>
      </c>
      <c r="AD466" s="11">
        <f t="shared" si="1022"/>
        <v>0</v>
      </c>
      <c r="AE466" s="11">
        <f t="shared" si="1022"/>
        <v>0</v>
      </c>
      <c r="AF466" s="11">
        <f t="shared" si="1020"/>
        <v>0</v>
      </c>
      <c r="AG466" s="11">
        <f t="shared" ref="AG466:AI466" si="1023">O466+W466</f>
        <v>0</v>
      </c>
      <c r="AH466" s="11">
        <f t="shared" si="1023"/>
        <v>0</v>
      </c>
      <c r="AI466" s="11">
        <f t="shared" si="1023"/>
        <v>62.5185</v>
      </c>
      <c r="AJ466" s="12" t="s">
        <v>32</v>
      </c>
    </row>
    <row r="467" s="21" customFormat="1" ht="16" customHeight="1" spans="1:36">
      <c r="A467" s="272">
        <f t="shared" si="1003"/>
        <v>464</v>
      </c>
      <c r="B467" s="48" t="s">
        <v>670</v>
      </c>
      <c r="C467" s="100" t="s">
        <v>951</v>
      </c>
      <c r="D467" s="361" t="s">
        <v>952</v>
      </c>
      <c r="E467" s="96">
        <v>3473.25</v>
      </c>
      <c r="F467" s="96">
        <v>0</v>
      </c>
      <c r="G467" s="95">
        <v>0</v>
      </c>
      <c r="H467" s="95">
        <v>0</v>
      </c>
      <c r="I467" s="95">
        <v>0</v>
      </c>
      <c r="J467" s="276"/>
      <c r="K467" s="93">
        <f t="shared" si="1004"/>
        <v>62.5185</v>
      </c>
      <c r="L467" s="94">
        <f t="shared" si="1005"/>
        <v>0</v>
      </c>
      <c r="M467" s="48">
        <f t="shared" si="1006"/>
        <v>0</v>
      </c>
      <c r="N467" s="48">
        <f t="shared" si="1007"/>
        <v>0</v>
      </c>
      <c r="O467" s="48">
        <f t="shared" si="1008"/>
        <v>0</v>
      </c>
      <c r="P467" s="48">
        <f t="shared" si="1009"/>
        <v>0</v>
      </c>
      <c r="Q467" s="48">
        <f t="shared" si="1010"/>
        <v>62.5185</v>
      </c>
      <c r="R467" s="48">
        <f t="shared" si="1011"/>
        <v>0</v>
      </c>
      <c r="S467" s="48">
        <f t="shared" si="1012"/>
        <v>0</v>
      </c>
      <c r="T467" s="48">
        <f t="shared" si="1013"/>
        <v>0</v>
      </c>
      <c r="U467" s="48">
        <f t="shared" si="1014"/>
        <v>0</v>
      </c>
      <c r="V467" s="46">
        <v>0</v>
      </c>
      <c r="W467" s="48">
        <f t="shared" si="1015"/>
        <v>0</v>
      </c>
      <c r="X467" s="48">
        <f t="shared" si="1016"/>
        <v>0</v>
      </c>
      <c r="Y467" s="48">
        <f t="shared" si="1017"/>
        <v>0</v>
      </c>
      <c r="Z467" s="48">
        <f t="shared" si="1018"/>
        <v>62.5185</v>
      </c>
      <c r="AA467" s="277"/>
      <c r="AB467" s="12" t="s">
        <v>92</v>
      </c>
      <c r="AC467" s="11">
        <f t="shared" ref="AC467:AE467" si="1024">K467+R467</f>
        <v>62.5185</v>
      </c>
      <c r="AD467" s="17">
        <f t="shared" si="1024"/>
        <v>0</v>
      </c>
      <c r="AE467" s="17">
        <f t="shared" si="1024"/>
        <v>0</v>
      </c>
      <c r="AF467" s="11">
        <f t="shared" si="1020"/>
        <v>0</v>
      </c>
      <c r="AG467" s="17">
        <f t="shared" ref="AG467:AI467" si="1025">O467+W467</f>
        <v>0</v>
      </c>
      <c r="AH467" s="17">
        <f t="shared" si="1025"/>
        <v>0</v>
      </c>
      <c r="AI467" s="17">
        <f t="shared" si="1025"/>
        <v>62.5185</v>
      </c>
      <c r="AJ467" s="12" t="s">
        <v>33</v>
      </c>
    </row>
    <row r="468" s="9" customFormat="1" ht="16" customHeight="1" spans="1:36">
      <c r="A468" s="45">
        <f t="shared" si="1003"/>
        <v>465</v>
      </c>
      <c r="B468" s="46" t="s">
        <v>230</v>
      </c>
      <c r="C468" s="100" t="s">
        <v>784</v>
      </c>
      <c r="D468" s="55" t="s">
        <v>785</v>
      </c>
      <c r="E468" s="95">
        <v>3473.25</v>
      </c>
      <c r="F468" s="48">
        <v>0</v>
      </c>
      <c r="G468" s="48">
        <v>0</v>
      </c>
      <c r="H468" s="48">
        <v>0</v>
      </c>
      <c r="I468" s="48">
        <v>0</v>
      </c>
      <c r="J468" s="96"/>
      <c r="K468" s="63">
        <f t="shared" si="1004"/>
        <v>62.5185</v>
      </c>
      <c r="L468" s="64">
        <f t="shared" si="1005"/>
        <v>0</v>
      </c>
      <c r="M468" s="48">
        <f t="shared" si="1006"/>
        <v>0</v>
      </c>
      <c r="N468" s="46">
        <f t="shared" si="1007"/>
        <v>0</v>
      </c>
      <c r="O468" s="48">
        <f t="shared" si="1008"/>
        <v>0</v>
      </c>
      <c r="P468" s="48">
        <f t="shared" si="1009"/>
        <v>0</v>
      </c>
      <c r="Q468" s="48">
        <f t="shared" si="1010"/>
        <v>62.5185</v>
      </c>
      <c r="R468" s="46">
        <f t="shared" si="1011"/>
        <v>0</v>
      </c>
      <c r="S468" s="46">
        <f t="shared" si="1012"/>
        <v>0</v>
      </c>
      <c r="T468" s="48">
        <f t="shared" si="1013"/>
        <v>0</v>
      </c>
      <c r="U468" s="46">
        <f t="shared" si="1014"/>
        <v>0</v>
      </c>
      <c r="V468" s="46">
        <v>0</v>
      </c>
      <c r="W468" s="48">
        <f t="shared" si="1015"/>
        <v>0</v>
      </c>
      <c r="X468" s="48">
        <f t="shared" si="1016"/>
        <v>0</v>
      </c>
      <c r="Y468" s="46">
        <f t="shared" si="1017"/>
        <v>0</v>
      </c>
      <c r="Z468" s="46">
        <f t="shared" si="1018"/>
        <v>62.5185</v>
      </c>
      <c r="AA468" s="46"/>
      <c r="AB468" s="12" t="s">
        <v>60</v>
      </c>
      <c r="AC468" s="11">
        <f t="shared" ref="AC468:AE468" si="1026">K468+R468</f>
        <v>62.5185</v>
      </c>
      <c r="AD468" s="11">
        <f t="shared" si="1026"/>
        <v>0</v>
      </c>
      <c r="AE468" s="11">
        <f t="shared" si="1026"/>
        <v>0</v>
      </c>
      <c r="AF468" s="11">
        <f t="shared" si="1020"/>
        <v>0</v>
      </c>
      <c r="AG468" s="11">
        <f t="shared" ref="AG468:AI468" si="1027">O468+W468</f>
        <v>0</v>
      </c>
      <c r="AH468" s="11">
        <f t="shared" si="1027"/>
        <v>0</v>
      </c>
      <c r="AI468" s="11">
        <f t="shared" si="1027"/>
        <v>62.5185</v>
      </c>
      <c r="AJ468" s="12" t="s">
        <v>32</v>
      </c>
    </row>
    <row r="469" s="9" customFormat="1" ht="16" customHeight="1" spans="1:36">
      <c r="A469" s="45">
        <f t="shared" si="1003"/>
        <v>466</v>
      </c>
      <c r="B469" s="46" t="s">
        <v>363</v>
      </c>
      <c r="C469" s="100" t="s">
        <v>1011</v>
      </c>
      <c r="D469" s="346" t="s">
        <v>1012</v>
      </c>
      <c r="E469" s="95">
        <v>3473.25</v>
      </c>
      <c r="F469" s="95">
        <v>3473.25</v>
      </c>
      <c r="G469" s="169">
        <v>5664.75</v>
      </c>
      <c r="H469" s="95">
        <v>3473.25</v>
      </c>
      <c r="I469" s="105">
        <v>1790</v>
      </c>
      <c r="J469" s="105"/>
      <c r="K469" s="63">
        <f t="shared" si="1004"/>
        <v>62.5185</v>
      </c>
      <c r="L469" s="64">
        <f t="shared" si="1005"/>
        <v>555.72</v>
      </c>
      <c r="M469" s="48">
        <f t="shared" si="1006"/>
        <v>453.18</v>
      </c>
      <c r="N469" s="46">
        <f t="shared" si="1007"/>
        <v>24.31275</v>
      </c>
      <c r="O469" s="48">
        <f t="shared" si="1008"/>
        <v>89.5</v>
      </c>
      <c r="P469" s="48">
        <f t="shared" si="1009"/>
        <v>0</v>
      </c>
      <c r="Q469" s="48">
        <f t="shared" si="1010"/>
        <v>1185.23125</v>
      </c>
      <c r="R469" s="46">
        <f t="shared" si="1011"/>
        <v>0</v>
      </c>
      <c r="S469" s="46">
        <f t="shared" si="1012"/>
        <v>277.86</v>
      </c>
      <c r="T469" s="48">
        <f t="shared" si="1013"/>
        <v>113.3</v>
      </c>
      <c r="U469" s="46">
        <f t="shared" si="1014"/>
        <v>10.42</v>
      </c>
      <c r="V469" s="46">
        <v>0</v>
      </c>
      <c r="W469" s="48">
        <f t="shared" si="1015"/>
        <v>89.5</v>
      </c>
      <c r="X469" s="48">
        <f t="shared" si="1016"/>
        <v>0</v>
      </c>
      <c r="Y469" s="46">
        <f t="shared" si="1017"/>
        <v>491.08</v>
      </c>
      <c r="Z469" s="46">
        <f t="shared" si="1018"/>
        <v>1676.31125</v>
      </c>
      <c r="AA469" s="78"/>
      <c r="AB469" s="12" t="s">
        <v>71</v>
      </c>
      <c r="AC469" s="11">
        <f t="shared" ref="AC469:AE469" si="1028">K469+R469</f>
        <v>62.5185</v>
      </c>
      <c r="AD469" s="11">
        <f t="shared" si="1028"/>
        <v>833.58</v>
      </c>
      <c r="AE469" s="11">
        <f t="shared" si="1028"/>
        <v>566.48</v>
      </c>
      <c r="AF469" s="11">
        <f t="shared" si="1020"/>
        <v>34.73275</v>
      </c>
      <c r="AG469" s="11">
        <f t="shared" ref="AG469:AI469" si="1029">O469+W469</f>
        <v>179</v>
      </c>
      <c r="AH469" s="11">
        <f t="shared" si="1029"/>
        <v>0</v>
      </c>
      <c r="AI469" s="11">
        <f t="shared" si="1029"/>
        <v>1676.31125</v>
      </c>
      <c r="AJ469" s="12" t="s">
        <v>33</v>
      </c>
    </row>
    <row r="470" s="9" customFormat="1" ht="16" customHeight="1" spans="1:36">
      <c r="A470" s="45">
        <f t="shared" si="1003"/>
        <v>467</v>
      </c>
      <c r="B470" s="46" t="s">
        <v>230</v>
      </c>
      <c r="C470" s="100" t="s">
        <v>1013</v>
      </c>
      <c r="D470" s="362" t="s">
        <v>1014</v>
      </c>
      <c r="E470" s="95">
        <v>3473.25</v>
      </c>
      <c r="F470" s="95">
        <v>3473.25</v>
      </c>
      <c r="G470" s="169">
        <v>5664.75</v>
      </c>
      <c r="H470" s="95">
        <v>3473.25</v>
      </c>
      <c r="I470" s="105">
        <v>3180</v>
      </c>
      <c r="J470" s="105"/>
      <c r="K470" s="63">
        <f t="shared" si="1004"/>
        <v>62.5185</v>
      </c>
      <c r="L470" s="64">
        <f t="shared" si="1005"/>
        <v>555.72</v>
      </c>
      <c r="M470" s="48">
        <f t="shared" si="1006"/>
        <v>453.18</v>
      </c>
      <c r="N470" s="46">
        <f t="shared" si="1007"/>
        <v>24.31275</v>
      </c>
      <c r="O470" s="48">
        <f t="shared" si="1008"/>
        <v>159</v>
      </c>
      <c r="P470" s="48">
        <f t="shared" si="1009"/>
        <v>0</v>
      </c>
      <c r="Q470" s="48">
        <f t="shared" si="1010"/>
        <v>1254.73125</v>
      </c>
      <c r="R470" s="46">
        <f t="shared" si="1011"/>
        <v>0</v>
      </c>
      <c r="S470" s="46">
        <f t="shared" si="1012"/>
        <v>277.86</v>
      </c>
      <c r="T470" s="48">
        <f t="shared" si="1013"/>
        <v>113.3</v>
      </c>
      <c r="U470" s="46">
        <f t="shared" si="1014"/>
        <v>10.42</v>
      </c>
      <c r="V470" s="46">
        <v>0</v>
      </c>
      <c r="W470" s="48">
        <f t="shared" si="1015"/>
        <v>159</v>
      </c>
      <c r="X470" s="48">
        <f t="shared" si="1016"/>
        <v>0</v>
      </c>
      <c r="Y470" s="46">
        <f t="shared" si="1017"/>
        <v>560.58</v>
      </c>
      <c r="Z470" s="46">
        <f t="shared" si="1018"/>
        <v>1815.31125</v>
      </c>
      <c r="AA470" s="78"/>
      <c r="AB470" s="12" t="s">
        <v>60</v>
      </c>
      <c r="AC470" s="11">
        <f t="shared" ref="AC470:AE470" si="1030">K470+R470</f>
        <v>62.5185</v>
      </c>
      <c r="AD470" s="11">
        <f t="shared" si="1030"/>
        <v>833.58</v>
      </c>
      <c r="AE470" s="11">
        <f t="shared" si="1030"/>
        <v>566.48</v>
      </c>
      <c r="AF470" s="11">
        <f t="shared" si="1020"/>
        <v>34.73275</v>
      </c>
      <c r="AG470" s="11">
        <f t="shared" ref="AG470:AI470" si="1031">O470+W470</f>
        <v>318</v>
      </c>
      <c r="AH470" s="11">
        <f t="shared" si="1031"/>
        <v>0</v>
      </c>
      <c r="AI470" s="11">
        <f t="shared" si="1031"/>
        <v>1815.31125</v>
      </c>
      <c r="AJ470" s="12" t="s">
        <v>32</v>
      </c>
    </row>
    <row r="471" s="9" customFormat="1" ht="16" customHeight="1" spans="1:36">
      <c r="A471" s="45">
        <f t="shared" si="1003"/>
        <v>468</v>
      </c>
      <c r="B471" s="52" t="s">
        <v>230</v>
      </c>
      <c r="C471" s="52" t="s">
        <v>1046</v>
      </c>
      <c r="D471" s="273" t="s">
        <v>1047</v>
      </c>
      <c r="E471" s="109">
        <v>3473.25</v>
      </c>
      <c r="F471" s="95">
        <v>3473.25</v>
      </c>
      <c r="G471" s="169">
        <v>5664.75</v>
      </c>
      <c r="H471" s="95">
        <v>3473.25</v>
      </c>
      <c r="I471" s="105">
        <v>3180</v>
      </c>
      <c r="J471" s="105"/>
      <c r="K471" s="63">
        <f t="shared" si="1004"/>
        <v>62.5185</v>
      </c>
      <c r="L471" s="64">
        <f t="shared" si="1005"/>
        <v>555.72</v>
      </c>
      <c r="M471" s="48">
        <f t="shared" si="1006"/>
        <v>453.18</v>
      </c>
      <c r="N471" s="46">
        <f t="shared" si="1007"/>
        <v>24.31275</v>
      </c>
      <c r="O471" s="48">
        <f t="shared" si="1008"/>
        <v>159</v>
      </c>
      <c r="P471" s="48">
        <f t="shared" si="1009"/>
        <v>0</v>
      </c>
      <c r="Q471" s="48">
        <f t="shared" si="1010"/>
        <v>1254.73125</v>
      </c>
      <c r="R471" s="46">
        <f t="shared" si="1011"/>
        <v>0</v>
      </c>
      <c r="S471" s="46">
        <f t="shared" si="1012"/>
        <v>277.86</v>
      </c>
      <c r="T471" s="48">
        <f t="shared" si="1013"/>
        <v>113.3</v>
      </c>
      <c r="U471" s="46">
        <f t="shared" si="1014"/>
        <v>10.42</v>
      </c>
      <c r="V471" s="46">
        <v>0</v>
      </c>
      <c r="W471" s="48">
        <f t="shared" si="1015"/>
        <v>159</v>
      </c>
      <c r="X471" s="48">
        <f t="shared" si="1016"/>
        <v>0</v>
      </c>
      <c r="Y471" s="46">
        <f t="shared" si="1017"/>
        <v>560.58</v>
      </c>
      <c r="Z471" s="46">
        <f t="shared" si="1018"/>
        <v>1815.31125</v>
      </c>
      <c r="AA471" s="78"/>
      <c r="AB471" s="12" t="s">
        <v>57</v>
      </c>
      <c r="AC471" s="11">
        <f t="shared" ref="AC471:AE471" si="1032">K471+R471</f>
        <v>62.5185</v>
      </c>
      <c r="AD471" s="11">
        <f t="shared" si="1032"/>
        <v>833.58</v>
      </c>
      <c r="AE471" s="11">
        <f t="shared" si="1032"/>
        <v>566.48</v>
      </c>
      <c r="AF471" s="11">
        <f t="shared" si="1020"/>
        <v>34.73275</v>
      </c>
      <c r="AG471" s="11">
        <f t="shared" ref="AG471:AI471" si="1033">O471+W471</f>
        <v>318</v>
      </c>
      <c r="AH471" s="11">
        <f t="shared" si="1033"/>
        <v>0</v>
      </c>
      <c r="AI471" s="11">
        <f t="shared" si="1033"/>
        <v>1815.31125</v>
      </c>
      <c r="AJ471" s="12" t="s">
        <v>32</v>
      </c>
    </row>
    <row r="472" s="9" customFormat="1" ht="16" customHeight="1" spans="1:36">
      <c r="A472" s="45">
        <f t="shared" si="1003"/>
        <v>469</v>
      </c>
      <c r="B472" s="46" t="s">
        <v>210</v>
      </c>
      <c r="C472" s="274" t="s">
        <v>748</v>
      </c>
      <c r="D472" s="275" t="s">
        <v>749</v>
      </c>
      <c r="E472" s="46">
        <v>3473.25</v>
      </c>
      <c r="F472" s="46">
        <v>3245.5</v>
      </c>
      <c r="G472" s="168">
        <v>5664.75</v>
      </c>
      <c r="H472" s="46">
        <v>3473.25</v>
      </c>
      <c r="I472" s="48">
        <v>0</v>
      </c>
      <c r="J472" s="48"/>
      <c r="K472" s="63">
        <f t="shared" si="1004"/>
        <v>62.5185</v>
      </c>
      <c r="L472" s="64">
        <f t="shared" si="1005"/>
        <v>519.28</v>
      </c>
      <c r="M472" s="48">
        <f t="shared" si="1006"/>
        <v>453.18</v>
      </c>
      <c r="N472" s="46">
        <f t="shared" si="1007"/>
        <v>24.31275</v>
      </c>
      <c r="O472" s="48">
        <f t="shared" si="1008"/>
        <v>0</v>
      </c>
      <c r="P472" s="48">
        <f t="shared" si="1009"/>
        <v>0</v>
      </c>
      <c r="Q472" s="48">
        <f t="shared" si="1010"/>
        <v>1059.29125</v>
      </c>
      <c r="R472" s="46">
        <f t="shared" si="1011"/>
        <v>0</v>
      </c>
      <c r="S472" s="46">
        <f t="shared" si="1012"/>
        <v>259.64</v>
      </c>
      <c r="T472" s="48">
        <f t="shared" si="1013"/>
        <v>113.3</v>
      </c>
      <c r="U472" s="46">
        <f t="shared" si="1014"/>
        <v>10.42</v>
      </c>
      <c r="V472" s="46">
        <v>0</v>
      </c>
      <c r="W472" s="48">
        <f t="shared" si="1015"/>
        <v>0</v>
      </c>
      <c r="X472" s="48">
        <f t="shared" si="1016"/>
        <v>0</v>
      </c>
      <c r="Y472" s="46">
        <f t="shared" si="1017"/>
        <v>383.36</v>
      </c>
      <c r="Z472" s="46">
        <f t="shared" si="1018"/>
        <v>1442.65125</v>
      </c>
      <c r="AA472" s="46"/>
      <c r="AB472" s="12" t="s">
        <v>49</v>
      </c>
      <c r="AC472" s="11">
        <f t="shared" ref="AC472:AE472" si="1034">K472+R472</f>
        <v>62.5185</v>
      </c>
      <c r="AD472" s="11">
        <f t="shared" si="1034"/>
        <v>778.92</v>
      </c>
      <c r="AE472" s="11">
        <f t="shared" si="1034"/>
        <v>566.48</v>
      </c>
      <c r="AF472" s="11">
        <f t="shared" si="1020"/>
        <v>34.73275</v>
      </c>
      <c r="AG472" s="11">
        <f t="shared" ref="AG472:AI472" si="1035">O472+W472</f>
        <v>0</v>
      </c>
      <c r="AH472" s="11">
        <f t="shared" si="1035"/>
        <v>0</v>
      </c>
      <c r="AI472" s="11">
        <f t="shared" si="1035"/>
        <v>1442.65125</v>
      </c>
      <c r="AJ472" s="12" t="s">
        <v>32</v>
      </c>
    </row>
    <row r="473" s="9" customFormat="1" ht="16" customHeight="1" spans="1:36">
      <c r="A473" s="45">
        <f t="shared" si="1003"/>
        <v>470</v>
      </c>
      <c r="B473" s="46" t="s">
        <v>210</v>
      </c>
      <c r="C473" s="274" t="s">
        <v>750</v>
      </c>
      <c r="D473" s="275" t="s">
        <v>751</v>
      </c>
      <c r="E473" s="46">
        <v>3473.25</v>
      </c>
      <c r="F473" s="46">
        <v>3245.5</v>
      </c>
      <c r="G473" s="168">
        <v>5664.75</v>
      </c>
      <c r="H473" s="46">
        <v>3473.25</v>
      </c>
      <c r="I473" s="48">
        <v>0</v>
      </c>
      <c r="J473" s="48"/>
      <c r="K473" s="63">
        <f t="shared" si="1004"/>
        <v>62.5185</v>
      </c>
      <c r="L473" s="64">
        <f t="shared" si="1005"/>
        <v>519.28</v>
      </c>
      <c r="M473" s="48">
        <f t="shared" si="1006"/>
        <v>453.18</v>
      </c>
      <c r="N473" s="46">
        <f t="shared" si="1007"/>
        <v>24.31275</v>
      </c>
      <c r="O473" s="48">
        <f t="shared" si="1008"/>
        <v>0</v>
      </c>
      <c r="P473" s="48">
        <f t="shared" si="1009"/>
        <v>0</v>
      </c>
      <c r="Q473" s="48">
        <f t="shared" si="1010"/>
        <v>1059.29125</v>
      </c>
      <c r="R473" s="46">
        <f t="shared" si="1011"/>
        <v>0</v>
      </c>
      <c r="S473" s="46">
        <f t="shared" si="1012"/>
        <v>259.64</v>
      </c>
      <c r="T473" s="48">
        <f t="shared" si="1013"/>
        <v>113.3</v>
      </c>
      <c r="U473" s="46">
        <f t="shared" si="1014"/>
        <v>10.42</v>
      </c>
      <c r="V473" s="46">
        <v>0</v>
      </c>
      <c r="W473" s="48">
        <f t="shared" si="1015"/>
        <v>0</v>
      </c>
      <c r="X473" s="48">
        <f t="shared" si="1016"/>
        <v>0</v>
      </c>
      <c r="Y473" s="46">
        <f t="shared" si="1017"/>
        <v>383.36</v>
      </c>
      <c r="Z473" s="46">
        <f t="shared" si="1018"/>
        <v>1442.65125</v>
      </c>
      <c r="AA473" s="46"/>
      <c r="AB473" s="12" t="s">
        <v>49</v>
      </c>
      <c r="AC473" s="11">
        <f t="shared" ref="AC473:AE473" si="1036">K473+R473</f>
        <v>62.5185</v>
      </c>
      <c r="AD473" s="11">
        <f t="shared" si="1036"/>
        <v>778.92</v>
      </c>
      <c r="AE473" s="11">
        <f t="shared" si="1036"/>
        <v>566.48</v>
      </c>
      <c r="AF473" s="11">
        <f t="shared" si="1020"/>
        <v>34.73275</v>
      </c>
      <c r="AG473" s="11">
        <f t="shared" ref="AG473:AI473" si="1037">O473+W473</f>
        <v>0</v>
      </c>
      <c r="AH473" s="11">
        <f t="shared" si="1037"/>
        <v>0</v>
      </c>
      <c r="AI473" s="11">
        <f t="shared" si="1037"/>
        <v>1442.65125</v>
      </c>
      <c r="AJ473" s="12" t="s">
        <v>32</v>
      </c>
    </row>
    <row r="474" s="9" customFormat="1" ht="16" customHeight="1" spans="1:36">
      <c r="A474" s="45">
        <f t="shared" si="1003"/>
        <v>471</v>
      </c>
      <c r="B474" s="46" t="s">
        <v>210</v>
      </c>
      <c r="C474" s="274" t="s">
        <v>752</v>
      </c>
      <c r="D474" s="275" t="s">
        <v>753</v>
      </c>
      <c r="E474" s="46">
        <v>3473.25</v>
      </c>
      <c r="F474" s="46">
        <v>3245.5</v>
      </c>
      <c r="G474" s="168">
        <v>5664.75</v>
      </c>
      <c r="H474" s="46">
        <v>3473.25</v>
      </c>
      <c r="I474" s="48">
        <v>0</v>
      </c>
      <c r="J474" s="48"/>
      <c r="K474" s="63">
        <f t="shared" si="1004"/>
        <v>62.5185</v>
      </c>
      <c r="L474" s="64">
        <f t="shared" si="1005"/>
        <v>519.28</v>
      </c>
      <c r="M474" s="48">
        <f t="shared" si="1006"/>
        <v>453.18</v>
      </c>
      <c r="N474" s="46">
        <f t="shared" si="1007"/>
        <v>24.31275</v>
      </c>
      <c r="O474" s="48">
        <f t="shared" si="1008"/>
        <v>0</v>
      </c>
      <c r="P474" s="48">
        <f t="shared" si="1009"/>
        <v>0</v>
      </c>
      <c r="Q474" s="48">
        <f t="shared" si="1010"/>
        <v>1059.29125</v>
      </c>
      <c r="R474" s="46">
        <f t="shared" si="1011"/>
        <v>0</v>
      </c>
      <c r="S474" s="46">
        <f t="shared" si="1012"/>
        <v>259.64</v>
      </c>
      <c r="T474" s="48">
        <f t="shared" si="1013"/>
        <v>113.3</v>
      </c>
      <c r="U474" s="46">
        <f t="shared" si="1014"/>
        <v>10.42</v>
      </c>
      <c r="V474" s="46">
        <v>0</v>
      </c>
      <c r="W474" s="48">
        <f t="shared" si="1015"/>
        <v>0</v>
      </c>
      <c r="X474" s="48">
        <f t="shared" si="1016"/>
        <v>0</v>
      </c>
      <c r="Y474" s="46">
        <f t="shared" si="1017"/>
        <v>383.36</v>
      </c>
      <c r="Z474" s="46">
        <f t="shared" si="1018"/>
        <v>1442.65125</v>
      </c>
      <c r="AA474" s="46"/>
      <c r="AB474" s="12" t="s">
        <v>49</v>
      </c>
      <c r="AC474" s="11">
        <f t="shared" ref="AC474:AE474" si="1038">K474+R474</f>
        <v>62.5185</v>
      </c>
      <c r="AD474" s="11">
        <f t="shared" si="1038"/>
        <v>778.92</v>
      </c>
      <c r="AE474" s="11">
        <f t="shared" si="1038"/>
        <v>566.48</v>
      </c>
      <c r="AF474" s="11">
        <f t="shared" si="1020"/>
        <v>34.73275</v>
      </c>
      <c r="AG474" s="11">
        <f t="shared" ref="AG474:AI474" si="1039">O474+W474</f>
        <v>0</v>
      </c>
      <c r="AH474" s="11">
        <f t="shared" si="1039"/>
        <v>0</v>
      </c>
      <c r="AI474" s="11">
        <f t="shared" si="1039"/>
        <v>1442.65125</v>
      </c>
      <c r="AJ474" s="12" t="s">
        <v>32</v>
      </c>
    </row>
    <row r="475" s="9" customFormat="1" ht="16" customHeight="1" spans="1:36">
      <c r="A475" s="45">
        <f t="shared" si="1003"/>
        <v>472</v>
      </c>
      <c r="B475" s="46" t="s">
        <v>348</v>
      </c>
      <c r="C475" s="47" t="s">
        <v>384</v>
      </c>
      <c r="D475" s="46" t="s">
        <v>385</v>
      </c>
      <c r="E475" s="46">
        <v>3473.25</v>
      </c>
      <c r="F475" s="46">
        <f>VLOOKUP(C475,'[1]9月'!$B:$Q,16,0)</f>
        <v>3245.4</v>
      </c>
      <c r="G475" s="168">
        <v>5664.75</v>
      </c>
      <c r="H475" s="46">
        <v>3473.25</v>
      </c>
      <c r="I475" s="48">
        <v>1790</v>
      </c>
      <c r="J475" s="48"/>
      <c r="K475" s="63">
        <f t="shared" si="1004"/>
        <v>62.5185</v>
      </c>
      <c r="L475" s="64">
        <f t="shared" si="1005"/>
        <v>519.264</v>
      </c>
      <c r="M475" s="48">
        <f t="shared" si="1006"/>
        <v>453.18</v>
      </c>
      <c r="N475" s="46">
        <f t="shared" si="1007"/>
        <v>24.31275</v>
      </c>
      <c r="O475" s="48">
        <f t="shared" si="1008"/>
        <v>89.5</v>
      </c>
      <c r="P475" s="48">
        <f t="shared" si="1009"/>
        <v>0</v>
      </c>
      <c r="Q475" s="48">
        <f t="shared" si="1010"/>
        <v>1148.77525</v>
      </c>
      <c r="R475" s="46">
        <f t="shared" si="1011"/>
        <v>0</v>
      </c>
      <c r="S475" s="46">
        <f t="shared" si="1012"/>
        <v>259.63</v>
      </c>
      <c r="T475" s="48">
        <f t="shared" si="1013"/>
        <v>113.3</v>
      </c>
      <c r="U475" s="46">
        <f t="shared" si="1014"/>
        <v>10.42</v>
      </c>
      <c r="V475" s="46">
        <v>0</v>
      </c>
      <c r="W475" s="48">
        <f t="shared" si="1015"/>
        <v>89.5</v>
      </c>
      <c r="X475" s="48">
        <f t="shared" si="1016"/>
        <v>0</v>
      </c>
      <c r="Y475" s="46">
        <f t="shared" si="1017"/>
        <v>472.85</v>
      </c>
      <c r="Z475" s="46">
        <f t="shared" si="1018"/>
        <v>1621.62525</v>
      </c>
      <c r="AA475" s="46"/>
      <c r="AB475" s="12" t="s">
        <v>86</v>
      </c>
      <c r="AC475" s="11">
        <f t="shared" ref="AC475:AE475" si="1040">K475+R475</f>
        <v>62.5185</v>
      </c>
      <c r="AD475" s="11">
        <f t="shared" si="1040"/>
        <v>778.894</v>
      </c>
      <c r="AE475" s="11">
        <f t="shared" si="1040"/>
        <v>566.48</v>
      </c>
      <c r="AF475" s="11">
        <f t="shared" si="1020"/>
        <v>34.73275</v>
      </c>
      <c r="AG475" s="11">
        <f t="shared" ref="AG475:AI475" si="1041">O475+W475</f>
        <v>179</v>
      </c>
      <c r="AH475" s="11">
        <f t="shared" si="1041"/>
        <v>0</v>
      </c>
      <c r="AI475" s="11">
        <f t="shared" si="1041"/>
        <v>1621.62525</v>
      </c>
      <c r="AJ475" s="12" t="s">
        <v>33</v>
      </c>
    </row>
    <row r="476" s="9" customFormat="1" ht="16" customHeight="1" spans="1:36">
      <c r="A476" s="45">
        <f t="shared" si="1003"/>
        <v>473</v>
      </c>
      <c r="B476" s="46" t="s">
        <v>558</v>
      </c>
      <c r="C476" s="52" t="s">
        <v>875</v>
      </c>
      <c r="D476" s="348" t="s">
        <v>876</v>
      </c>
      <c r="E476" s="95">
        <v>3473.25</v>
      </c>
      <c r="F476" s="95">
        <v>3245.5</v>
      </c>
      <c r="G476" s="169">
        <v>5664.75</v>
      </c>
      <c r="H476" s="95">
        <v>3473.25</v>
      </c>
      <c r="I476" s="48">
        <v>1790</v>
      </c>
      <c r="J476" s="96"/>
      <c r="K476" s="63">
        <f t="shared" si="1004"/>
        <v>62.5185</v>
      </c>
      <c r="L476" s="64">
        <f t="shared" si="1005"/>
        <v>519.28</v>
      </c>
      <c r="M476" s="48">
        <f t="shared" si="1006"/>
        <v>453.18</v>
      </c>
      <c r="N476" s="46">
        <f t="shared" si="1007"/>
        <v>24.31275</v>
      </c>
      <c r="O476" s="48">
        <f t="shared" si="1008"/>
        <v>89.5</v>
      </c>
      <c r="P476" s="48">
        <f t="shared" si="1009"/>
        <v>0</v>
      </c>
      <c r="Q476" s="48">
        <f t="shared" si="1010"/>
        <v>1148.79125</v>
      </c>
      <c r="R476" s="46">
        <f t="shared" si="1011"/>
        <v>0</v>
      </c>
      <c r="S476" s="46">
        <f t="shared" si="1012"/>
        <v>259.64</v>
      </c>
      <c r="T476" s="48">
        <f t="shared" si="1013"/>
        <v>113.3</v>
      </c>
      <c r="U476" s="46">
        <f t="shared" si="1014"/>
        <v>10.42</v>
      </c>
      <c r="V476" s="46">
        <v>0</v>
      </c>
      <c r="W476" s="48">
        <f t="shared" si="1015"/>
        <v>89.5</v>
      </c>
      <c r="X476" s="48">
        <f t="shared" si="1016"/>
        <v>0</v>
      </c>
      <c r="Y476" s="46">
        <f t="shared" si="1017"/>
        <v>472.86</v>
      </c>
      <c r="Z476" s="46">
        <f t="shared" si="1018"/>
        <v>1621.65125</v>
      </c>
      <c r="AA476" s="46"/>
      <c r="AB476" s="12" t="s">
        <v>98</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45">
        <f t="shared" si="1003"/>
        <v>474</v>
      </c>
      <c r="B477" s="52" t="s">
        <v>230</v>
      </c>
      <c r="C477" s="52" t="s">
        <v>1082</v>
      </c>
      <c r="D477" s="344" t="s">
        <v>1083</v>
      </c>
      <c r="E477" s="109">
        <v>3473.25</v>
      </c>
      <c r="F477" s="109">
        <v>3473.25</v>
      </c>
      <c r="G477" s="169">
        <v>5664.75</v>
      </c>
      <c r="H477" s="95">
        <v>3473.25</v>
      </c>
      <c r="I477" s="105">
        <v>0</v>
      </c>
      <c r="J477" s="105"/>
      <c r="K477" s="63">
        <f t="shared" si="1004"/>
        <v>62.5185</v>
      </c>
      <c r="L477" s="64">
        <f t="shared" si="1005"/>
        <v>555.72</v>
      </c>
      <c r="M477" s="48">
        <f t="shared" si="1006"/>
        <v>453.18</v>
      </c>
      <c r="N477" s="46">
        <f t="shared" si="1007"/>
        <v>24.31275</v>
      </c>
      <c r="O477" s="48">
        <f t="shared" si="1008"/>
        <v>0</v>
      </c>
      <c r="P477" s="48">
        <f t="shared" si="1009"/>
        <v>0</v>
      </c>
      <c r="Q477" s="48">
        <f t="shared" si="1010"/>
        <v>1095.73125</v>
      </c>
      <c r="R477" s="46">
        <f t="shared" si="1011"/>
        <v>0</v>
      </c>
      <c r="S477" s="46">
        <f t="shared" si="1012"/>
        <v>277.86</v>
      </c>
      <c r="T477" s="48">
        <f t="shared" si="1013"/>
        <v>113.3</v>
      </c>
      <c r="U477" s="46">
        <f t="shared" si="1014"/>
        <v>10.42</v>
      </c>
      <c r="V477" s="46">
        <v>0</v>
      </c>
      <c r="W477" s="48">
        <f t="shared" si="1015"/>
        <v>0</v>
      </c>
      <c r="X477" s="48">
        <f t="shared" si="1016"/>
        <v>0</v>
      </c>
      <c r="Y477" s="46">
        <f t="shared" si="1017"/>
        <v>401.58</v>
      </c>
      <c r="Z477" s="46">
        <f t="shared" si="1018"/>
        <v>1497.31125</v>
      </c>
      <c r="AA477" s="78"/>
      <c r="AB477" s="12" t="s">
        <v>68</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45">
        <f t="shared" si="1003"/>
        <v>475</v>
      </c>
      <c r="B478" s="46" t="s">
        <v>328</v>
      </c>
      <c r="C478" s="51" t="s">
        <v>756</v>
      </c>
      <c r="D478" s="346" t="s">
        <v>757</v>
      </c>
      <c r="E478" s="46">
        <v>3473.25</v>
      </c>
      <c r="F478" s="46">
        <v>3245.5</v>
      </c>
      <c r="G478" s="168">
        <v>5664.75</v>
      </c>
      <c r="H478" s="46">
        <v>3473.25</v>
      </c>
      <c r="I478" s="48">
        <v>4180</v>
      </c>
      <c r="J478" s="48"/>
      <c r="K478" s="63">
        <f t="shared" si="1004"/>
        <v>62.5185</v>
      </c>
      <c r="L478" s="64">
        <f t="shared" si="1005"/>
        <v>519.28</v>
      </c>
      <c r="M478" s="48">
        <f t="shared" si="1006"/>
        <v>453.18</v>
      </c>
      <c r="N478" s="46">
        <f t="shared" si="1007"/>
        <v>24.31275</v>
      </c>
      <c r="O478" s="48">
        <f t="shared" si="1008"/>
        <v>209</v>
      </c>
      <c r="P478" s="48">
        <f t="shared" si="1009"/>
        <v>0</v>
      </c>
      <c r="Q478" s="48">
        <f t="shared" si="1010"/>
        <v>1268.29125</v>
      </c>
      <c r="R478" s="46">
        <f t="shared" si="1011"/>
        <v>0</v>
      </c>
      <c r="S478" s="46">
        <f t="shared" si="1012"/>
        <v>259.64</v>
      </c>
      <c r="T478" s="48">
        <f t="shared" si="1013"/>
        <v>113.3</v>
      </c>
      <c r="U478" s="46">
        <f t="shared" si="1014"/>
        <v>10.42</v>
      </c>
      <c r="V478" s="46">
        <v>0</v>
      </c>
      <c r="W478" s="48">
        <f t="shared" si="1015"/>
        <v>209</v>
      </c>
      <c r="X478" s="48">
        <f t="shared" si="1016"/>
        <v>0</v>
      </c>
      <c r="Y478" s="46">
        <f t="shared" si="1017"/>
        <v>592.36</v>
      </c>
      <c r="Z478" s="46">
        <f t="shared" si="1018"/>
        <v>1860.65125</v>
      </c>
      <c r="AA478" s="46"/>
      <c r="AB478" s="12" t="s">
        <v>104</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45">
        <f t="shared" si="1003"/>
        <v>476</v>
      </c>
      <c r="B479" s="46" t="s">
        <v>558</v>
      </c>
      <c r="C479" s="51" t="s">
        <v>754</v>
      </c>
      <c r="D479" s="346" t="s">
        <v>755</v>
      </c>
      <c r="E479" s="46">
        <v>3473.25</v>
      </c>
      <c r="F479" s="46">
        <v>3245.5</v>
      </c>
      <c r="G479" s="168">
        <v>5664.75</v>
      </c>
      <c r="H479" s="46">
        <v>3473.25</v>
      </c>
      <c r="I479" s="48">
        <v>4180</v>
      </c>
      <c r="J479" s="48"/>
      <c r="K479" s="63">
        <f t="shared" si="1004"/>
        <v>62.5185</v>
      </c>
      <c r="L479" s="64">
        <f t="shared" si="1005"/>
        <v>519.28</v>
      </c>
      <c r="M479" s="48">
        <f t="shared" si="1006"/>
        <v>453.18</v>
      </c>
      <c r="N479" s="46">
        <f t="shared" si="1007"/>
        <v>24.31275</v>
      </c>
      <c r="O479" s="48">
        <f t="shared" si="1008"/>
        <v>209</v>
      </c>
      <c r="P479" s="48">
        <f t="shared" si="1009"/>
        <v>0</v>
      </c>
      <c r="Q479" s="48">
        <f t="shared" si="1010"/>
        <v>1268.29125</v>
      </c>
      <c r="R479" s="46">
        <f t="shared" si="1011"/>
        <v>0</v>
      </c>
      <c r="S479" s="46">
        <f t="shared" si="1012"/>
        <v>259.64</v>
      </c>
      <c r="T479" s="48">
        <f t="shared" si="1013"/>
        <v>113.3</v>
      </c>
      <c r="U479" s="46">
        <f t="shared" si="1014"/>
        <v>10.42</v>
      </c>
      <c r="V479" s="46">
        <v>0</v>
      </c>
      <c r="W479" s="48">
        <f t="shared" si="1015"/>
        <v>209</v>
      </c>
      <c r="X479" s="48">
        <f t="shared" si="1016"/>
        <v>0</v>
      </c>
      <c r="Y479" s="46">
        <f t="shared" si="1017"/>
        <v>592.36</v>
      </c>
      <c r="Z479" s="46">
        <f t="shared" si="1018"/>
        <v>1860.65125</v>
      </c>
      <c r="AA479" s="46"/>
      <c r="AB479" s="12" t="s">
        <v>98</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45">
        <f t="shared" si="1003"/>
        <v>477</v>
      </c>
      <c r="B480" s="46" t="s">
        <v>558</v>
      </c>
      <c r="C480" s="100" t="s">
        <v>823</v>
      </c>
      <c r="D480" s="55" t="s">
        <v>824</v>
      </c>
      <c r="E480" s="95">
        <v>3473.25</v>
      </c>
      <c r="F480" s="95">
        <v>3245.5</v>
      </c>
      <c r="G480" s="169">
        <v>5664.75</v>
      </c>
      <c r="H480" s="95">
        <v>3473.25</v>
      </c>
      <c r="I480" s="48">
        <v>1790</v>
      </c>
      <c r="J480" s="96"/>
      <c r="K480" s="63">
        <f t="shared" si="1004"/>
        <v>62.5185</v>
      </c>
      <c r="L480" s="64">
        <f t="shared" si="1005"/>
        <v>519.28</v>
      </c>
      <c r="M480" s="48">
        <f t="shared" si="1006"/>
        <v>453.18</v>
      </c>
      <c r="N480" s="46">
        <f t="shared" si="1007"/>
        <v>24.31275</v>
      </c>
      <c r="O480" s="48">
        <f t="shared" si="1008"/>
        <v>89.5</v>
      </c>
      <c r="P480" s="48">
        <f t="shared" si="1009"/>
        <v>0</v>
      </c>
      <c r="Q480" s="48">
        <f t="shared" si="1010"/>
        <v>1148.79125</v>
      </c>
      <c r="R480" s="46">
        <f t="shared" si="1011"/>
        <v>0</v>
      </c>
      <c r="S480" s="46">
        <f t="shared" si="1012"/>
        <v>259.64</v>
      </c>
      <c r="T480" s="48">
        <f t="shared" si="1013"/>
        <v>113.3</v>
      </c>
      <c r="U480" s="46">
        <f t="shared" si="1014"/>
        <v>10.42</v>
      </c>
      <c r="V480" s="46">
        <v>0</v>
      </c>
      <c r="W480" s="48">
        <f t="shared" si="1015"/>
        <v>89.5</v>
      </c>
      <c r="X480" s="48">
        <f t="shared" si="1016"/>
        <v>0</v>
      </c>
      <c r="Y480" s="46">
        <f t="shared" si="1017"/>
        <v>472.86</v>
      </c>
      <c r="Z480" s="46">
        <f t="shared" si="1018"/>
        <v>1621.65125</v>
      </c>
      <c r="AA480" s="46"/>
      <c r="AB480" s="12" t="s">
        <v>98</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45">
        <f t="shared" si="1003"/>
        <v>478</v>
      </c>
      <c r="B481" s="46" t="s">
        <v>558</v>
      </c>
      <c r="C481" s="52" t="s">
        <v>839</v>
      </c>
      <c r="D481" s="76" t="s">
        <v>840</v>
      </c>
      <c r="E481" s="95">
        <v>3473.25</v>
      </c>
      <c r="F481" s="95">
        <v>3245.5</v>
      </c>
      <c r="G481" s="169">
        <v>5664.75</v>
      </c>
      <c r="H481" s="95">
        <v>3473.25</v>
      </c>
      <c r="I481" s="48">
        <v>1790</v>
      </c>
      <c r="J481" s="96"/>
      <c r="K481" s="63">
        <f t="shared" si="1004"/>
        <v>62.5185</v>
      </c>
      <c r="L481" s="64">
        <f t="shared" si="1005"/>
        <v>519.28</v>
      </c>
      <c r="M481" s="48">
        <f t="shared" si="1006"/>
        <v>453.18</v>
      </c>
      <c r="N481" s="46">
        <f t="shared" si="1007"/>
        <v>24.31275</v>
      </c>
      <c r="O481" s="48">
        <f t="shared" si="1008"/>
        <v>89.5</v>
      </c>
      <c r="P481" s="48">
        <f t="shared" si="1009"/>
        <v>0</v>
      </c>
      <c r="Q481" s="48">
        <f t="shared" si="1010"/>
        <v>1148.79125</v>
      </c>
      <c r="R481" s="46">
        <f t="shared" si="1011"/>
        <v>0</v>
      </c>
      <c r="S481" s="46">
        <f t="shared" si="1012"/>
        <v>259.64</v>
      </c>
      <c r="T481" s="48">
        <f t="shared" si="1013"/>
        <v>113.3</v>
      </c>
      <c r="U481" s="46">
        <f t="shared" si="1014"/>
        <v>10.42</v>
      </c>
      <c r="V481" s="46">
        <v>0</v>
      </c>
      <c r="W481" s="48">
        <f t="shared" si="1015"/>
        <v>89.5</v>
      </c>
      <c r="X481" s="48">
        <f t="shared" si="1016"/>
        <v>0</v>
      </c>
      <c r="Y481" s="46">
        <f t="shared" si="1017"/>
        <v>472.86</v>
      </c>
      <c r="Z481" s="46">
        <f t="shared" si="1018"/>
        <v>1621.65125</v>
      </c>
      <c r="AA481" s="46"/>
      <c r="AB481" s="12" t="s">
        <v>98</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9" customFormat="1" ht="16" customHeight="1" spans="1:36">
      <c r="A482" s="45">
        <f t="shared" si="1003"/>
        <v>479</v>
      </c>
      <c r="B482" s="46" t="s">
        <v>558</v>
      </c>
      <c r="C482" s="79" t="s">
        <v>628</v>
      </c>
      <c r="D482" s="350" t="s">
        <v>629</v>
      </c>
      <c r="E482" s="48">
        <v>0</v>
      </c>
      <c r="F482" s="48">
        <v>0</v>
      </c>
      <c r="G482" s="168">
        <v>5664.75</v>
      </c>
      <c r="H482" s="48">
        <v>3473.25</v>
      </c>
      <c r="I482" s="48">
        <v>1790</v>
      </c>
      <c r="J482" s="91"/>
      <c r="K482" s="178">
        <f t="shared" si="1004"/>
        <v>0</v>
      </c>
      <c r="L482" s="179">
        <f t="shared" si="1005"/>
        <v>0</v>
      </c>
      <c r="M482" s="91">
        <f t="shared" si="1006"/>
        <v>453.18</v>
      </c>
      <c r="N482" s="91">
        <f t="shared" si="1007"/>
        <v>24.31275</v>
      </c>
      <c r="O482" s="91">
        <f t="shared" si="1008"/>
        <v>89.5</v>
      </c>
      <c r="P482" s="91">
        <f t="shared" si="1009"/>
        <v>0</v>
      </c>
      <c r="Q482" s="48">
        <f t="shared" si="1010"/>
        <v>566.99275</v>
      </c>
      <c r="R482" s="92">
        <f t="shared" si="1011"/>
        <v>0</v>
      </c>
      <c r="S482" s="91">
        <f t="shared" si="1012"/>
        <v>0</v>
      </c>
      <c r="T482" s="91">
        <f t="shared" si="1013"/>
        <v>113.3</v>
      </c>
      <c r="U482" s="91">
        <f t="shared" si="1014"/>
        <v>10.42</v>
      </c>
      <c r="V482" s="46">
        <v>0</v>
      </c>
      <c r="W482" s="91">
        <f t="shared" si="1015"/>
        <v>89.5</v>
      </c>
      <c r="X482" s="91">
        <f t="shared" si="1016"/>
        <v>0</v>
      </c>
      <c r="Y482" s="46">
        <f t="shared" si="1017"/>
        <v>213.22</v>
      </c>
      <c r="Z482" s="48">
        <f t="shared" si="1018"/>
        <v>780.21275</v>
      </c>
      <c r="AA482" s="48"/>
      <c r="AB482" s="12" t="s">
        <v>101</v>
      </c>
      <c r="AC482" s="11">
        <f t="shared" ref="AC482:AE482" si="1054">K482+R482</f>
        <v>0</v>
      </c>
      <c r="AD482" s="11">
        <f t="shared" si="1054"/>
        <v>0</v>
      </c>
      <c r="AE482" s="11">
        <f t="shared" si="1054"/>
        <v>566.48</v>
      </c>
      <c r="AF482" s="11">
        <f t="shared" si="1020"/>
        <v>34.73275</v>
      </c>
      <c r="AG482" s="11">
        <f t="shared" ref="AG482:AI482" si="1055">O482+W482</f>
        <v>179</v>
      </c>
      <c r="AH482" s="11">
        <f t="shared" si="1055"/>
        <v>0</v>
      </c>
      <c r="AI482" s="11">
        <f t="shared" si="1055"/>
        <v>780.21275</v>
      </c>
      <c r="AJ482" s="12" t="s">
        <v>34</v>
      </c>
    </row>
    <row r="483" s="9" customFormat="1" ht="16" customHeight="1" spans="1:36">
      <c r="A483" s="45">
        <f t="shared" si="1003"/>
        <v>480</v>
      </c>
      <c r="B483" s="52" t="s">
        <v>640</v>
      </c>
      <c r="C483" s="52" t="s">
        <v>1072</v>
      </c>
      <c r="D483" s="55" t="s">
        <v>1073</v>
      </c>
      <c r="E483" s="109">
        <v>0</v>
      </c>
      <c r="F483" s="95">
        <v>0</v>
      </c>
      <c r="G483" s="95">
        <v>0</v>
      </c>
      <c r="H483" s="95">
        <v>3473.25</v>
      </c>
      <c r="I483" s="276">
        <v>1790</v>
      </c>
      <c r="J483" s="105"/>
      <c r="K483" s="63">
        <f t="shared" si="1004"/>
        <v>0</v>
      </c>
      <c r="L483" s="64">
        <f t="shared" si="1005"/>
        <v>0</v>
      </c>
      <c r="M483" s="48">
        <f t="shared" si="1006"/>
        <v>0</v>
      </c>
      <c r="N483" s="46">
        <f t="shared" si="1007"/>
        <v>24.31275</v>
      </c>
      <c r="O483" s="48">
        <f t="shared" si="1008"/>
        <v>89.5</v>
      </c>
      <c r="P483" s="48">
        <f t="shared" si="1009"/>
        <v>0</v>
      </c>
      <c r="Q483" s="48">
        <f t="shared" si="1010"/>
        <v>113.81275</v>
      </c>
      <c r="R483" s="46">
        <f t="shared" si="1011"/>
        <v>0</v>
      </c>
      <c r="S483" s="46">
        <f t="shared" si="1012"/>
        <v>0</v>
      </c>
      <c r="T483" s="48">
        <f t="shared" si="1013"/>
        <v>0</v>
      </c>
      <c r="U483" s="46">
        <f t="shared" si="1014"/>
        <v>10.42</v>
      </c>
      <c r="V483" s="46">
        <v>0</v>
      </c>
      <c r="W483" s="48">
        <f t="shared" si="1015"/>
        <v>89.5</v>
      </c>
      <c r="X483" s="48">
        <f t="shared" si="1016"/>
        <v>0</v>
      </c>
      <c r="Y483" s="46">
        <f t="shared" si="1017"/>
        <v>99.92</v>
      </c>
      <c r="Z483" s="46">
        <f t="shared" si="1018"/>
        <v>213.73275</v>
      </c>
      <c r="AA483" s="78"/>
      <c r="AB483" s="12" t="s">
        <v>95</v>
      </c>
      <c r="AC483" s="11">
        <f t="shared" ref="AC483:AE483" si="1056">K483+R483</f>
        <v>0</v>
      </c>
      <c r="AD483" s="11">
        <f t="shared" si="1056"/>
        <v>0</v>
      </c>
      <c r="AE483" s="11">
        <f t="shared" si="1056"/>
        <v>0</v>
      </c>
      <c r="AF483" s="11">
        <f t="shared" si="1020"/>
        <v>34.73275</v>
      </c>
      <c r="AG483" s="11">
        <f t="shared" ref="AG483:AI483" si="1057">O483+W483</f>
        <v>179</v>
      </c>
      <c r="AH483" s="11">
        <f t="shared" si="1057"/>
        <v>0</v>
      </c>
      <c r="AI483" s="11">
        <f t="shared" si="1057"/>
        <v>213.73275</v>
      </c>
      <c r="AJ483" s="12" t="s">
        <v>33</v>
      </c>
    </row>
    <row r="484" spans="4:24">
      <c r="D484" s="25"/>
      <c r="X484" s="9"/>
    </row>
    <row r="485" spans="4:24">
      <c r="D485" s="25"/>
      <c r="X485" s="9"/>
    </row>
    <row r="486" spans="4:24">
      <c r="D486" s="25"/>
      <c r="W486" s="9"/>
      <c r="X486" s="9"/>
    </row>
    <row r="487" spans="4:24">
      <c r="D487" s="25"/>
      <c r="W487" s="9"/>
      <c r="X487" s="9"/>
    </row>
    <row r="488" spans="4:24">
      <c r="D488" s="25"/>
      <c r="W488" s="9"/>
      <c r="X488" s="9"/>
    </row>
    <row r="489" spans="4:24">
      <c r="D489" s="25"/>
      <c r="W489" s="9"/>
      <c r="X489" s="9"/>
    </row>
    <row r="490" spans="4:24">
      <c r="D490" s="25"/>
      <c r="W490" s="9"/>
      <c r="X490" s="9"/>
    </row>
    <row r="491" spans="4:24">
      <c r="D491" s="25"/>
      <c r="W491" s="9"/>
      <c r="X491" s="9"/>
    </row>
    <row r="492" spans="4:24">
      <c r="D492" s="25"/>
      <c r="W492" s="9"/>
      <c r="X492" s="9"/>
    </row>
    <row r="493" spans="4:24">
      <c r="D493" s="25"/>
      <c r="W493" s="9"/>
      <c r="X493" s="9"/>
    </row>
    <row r="494" spans="4:24">
      <c r="D494" s="25"/>
      <c r="W494" s="9"/>
      <c r="X494" s="9"/>
    </row>
    <row r="495" spans="4:24">
      <c r="D495" s="25"/>
      <c r="X495" s="9"/>
    </row>
    <row r="496" spans="4:24">
      <c r="D496" s="25"/>
      <c r="X496" s="9"/>
    </row>
    <row r="497" spans="4:24">
      <c r="D497" s="25"/>
      <c r="X497" s="9"/>
    </row>
    <row r="498" spans="4:24">
      <c r="D498" s="25"/>
      <c r="X498" s="9"/>
    </row>
    <row r="499" spans="4:24">
      <c r="D499" s="25"/>
      <c r="X499" s="9"/>
    </row>
    <row r="500" spans="4:24">
      <c r="D500" s="25"/>
      <c r="X500" s="9"/>
    </row>
    <row r="501" spans="4:24">
      <c r="D501" s="25"/>
      <c r="X501" s="9"/>
    </row>
    <row r="502" spans="4:24">
      <c r="D502" s="25"/>
      <c r="X502" s="9"/>
    </row>
    <row r="503" spans="4:24">
      <c r="D503" s="25"/>
      <c r="X503" s="9"/>
    </row>
    <row r="504" spans="4:24">
      <c r="D504" s="25"/>
      <c r="X504" s="9"/>
    </row>
    <row r="505" spans="4:24">
      <c r="D505" s="25"/>
      <c r="X505" s="9"/>
    </row>
    <row r="506" spans="4:24">
      <c r="D506" s="25"/>
      <c r="X506" s="9"/>
    </row>
    <row r="507" spans="4:24">
      <c r="D507" s="25"/>
      <c r="X507" s="9"/>
    </row>
    <row r="508" spans="4:24">
      <c r="D508" s="25"/>
      <c r="X508" s="9"/>
    </row>
    <row r="509" spans="4:24">
      <c r="D509" s="25"/>
      <c r="X509" s="9"/>
    </row>
    <row r="510" spans="4:24">
      <c r="D510" s="25"/>
      <c r="X510" s="9"/>
    </row>
    <row r="511" spans="4:24">
      <c r="D511" s="25"/>
      <c r="X511" s="9"/>
    </row>
    <row r="512" spans="4:24">
      <c r="D512" s="25"/>
      <c r="X512" s="9"/>
    </row>
    <row r="513" spans="4:24">
      <c r="D513" s="25"/>
      <c r="X513" s="9"/>
    </row>
    <row r="514" spans="4:24">
      <c r="D514" s="25"/>
      <c r="X514" s="9"/>
    </row>
    <row r="515" spans="4:24">
      <c r="D515" s="25"/>
      <c r="X515" s="9"/>
    </row>
    <row r="516" spans="4:24">
      <c r="D516" s="25"/>
      <c r="X516" s="9"/>
    </row>
  </sheetData>
  <sheetProtection password="CF66" sheet="1" sort="0" autoFilter="0" pivotTables="0" objects="1"/>
  <autoFilter ref="A3:AJ445">
    <extLst/>
  </autoFilter>
  <mergeCells count="31">
    <mergeCell ref="A1:AA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203" priority="307"/>
    <cfRule type="duplicateValues" dxfId="202" priority="306"/>
    <cfRule type="duplicateValues" dxfId="202" priority="305"/>
    <cfRule type="duplicateValues" dxfId="202" priority="304"/>
    <cfRule type="duplicateValues" dxfId="202" priority="303"/>
    <cfRule type="duplicateValues" dxfId="202" priority="302"/>
    <cfRule type="duplicateValues" dxfId="202" priority="301"/>
    <cfRule type="duplicateValues" dxfId="202" priority="300"/>
    <cfRule type="duplicateValues" dxfId="202" priority="299"/>
    <cfRule type="duplicateValues" dxfId="202" priority="298"/>
  </conditionalFormatting>
  <conditionalFormatting sqref="C351">
    <cfRule type="duplicateValues" dxfId="203" priority="296"/>
  </conditionalFormatting>
  <conditionalFormatting sqref="C354">
    <cfRule type="duplicateValues" dxfId="203" priority="285"/>
  </conditionalFormatting>
  <conditionalFormatting sqref="C355">
    <cfRule type="duplicateValues" dxfId="203" priority="287"/>
  </conditionalFormatting>
  <conditionalFormatting sqref="C356">
    <cfRule type="duplicateValues" dxfId="203" priority="275"/>
    <cfRule type="duplicateValues" dxfId="202" priority="274"/>
    <cfRule type="duplicateValues" dxfId="202" priority="273"/>
    <cfRule type="duplicateValues" dxfId="202" priority="272"/>
    <cfRule type="duplicateValues" dxfId="202" priority="271"/>
    <cfRule type="duplicateValues" dxfId="202" priority="270"/>
    <cfRule type="duplicateValues" dxfId="202" priority="269"/>
    <cfRule type="duplicateValues" dxfId="202" priority="268"/>
    <cfRule type="duplicateValues" dxfId="202" priority="267"/>
    <cfRule type="duplicateValues" dxfId="202" priority="266"/>
  </conditionalFormatting>
  <conditionalFormatting sqref="C357">
    <cfRule type="duplicateValues" dxfId="203" priority="284"/>
  </conditionalFormatting>
  <conditionalFormatting sqref="C364">
    <cfRule type="duplicateValues" dxfId="203" priority="261"/>
    <cfRule type="duplicateValues" dxfId="202" priority="260"/>
    <cfRule type="duplicateValues" dxfId="202" priority="259"/>
    <cfRule type="duplicateValues" dxfId="202" priority="258"/>
    <cfRule type="duplicateValues" dxfId="202" priority="257"/>
    <cfRule type="duplicateValues" dxfId="202" priority="256"/>
    <cfRule type="duplicateValues" dxfId="202" priority="255"/>
    <cfRule type="duplicateValues" dxfId="202" priority="254"/>
    <cfRule type="duplicateValues" dxfId="202" priority="253"/>
    <cfRule type="duplicateValues" dxfId="202" priority="252"/>
    <cfRule type="duplicateValues" dxfId="202" priority="251"/>
    <cfRule type="duplicateValues" dxfId="202" priority="250"/>
    <cfRule type="duplicateValues" dxfId="202" priority="249"/>
  </conditionalFormatting>
  <conditionalFormatting sqref="C373">
    <cfRule type="duplicateValues" dxfId="202" priority="248"/>
    <cfRule type="duplicateValues" dxfId="202" priority="247"/>
    <cfRule type="duplicateValues" dxfId="202" priority="246"/>
    <cfRule type="duplicateValues" dxfId="202" priority="245"/>
    <cfRule type="duplicateValues" dxfId="202" priority="244"/>
    <cfRule type="duplicateValues" dxfId="202" priority="243"/>
    <cfRule type="duplicateValues" dxfId="202" priority="242"/>
    <cfRule type="duplicateValues" dxfId="202" priority="241"/>
    <cfRule type="duplicateValues" dxfId="202" priority="240"/>
    <cfRule type="duplicateValues" dxfId="202" priority="239"/>
    <cfRule type="duplicateValues" dxfId="202" priority="238"/>
  </conditionalFormatting>
  <conditionalFormatting sqref="C375">
    <cfRule type="duplicateValues" dxfId="202" priority="211"/>
  </conditionalFormatting>
  <conditionalFormatting sqref="C378">
    <cfRule type="duplicateValues" dxfId="202" priority="234"/>
    <cfRule type="duplicateValues" dxfId="202" priority="233"/>
    <cfRule type="duplicateValues" dxfId="202" priority="232"/>
    <cfRule type="duplicateValues" dxfId="202" priority="231"/>
    <cfRule type="duplicateValues" dxfId="202" priority="230"/>
    <cfRule type="duplicateValues" dxfId="202" priority="229"/>
    <cfRule type="duplicateValues" dxfId="202" priority="228"/>
  </conditionalFormatting>
  <conditionalFormatting sqref="C385">
    <cfRule type="duplicateValues" dxfId="202" priority="226"/>
    <cfRule type="duplicateValues" dxfId="202" priority="225"/>
    <cfRule type="duplicateValues" dxfId="202" priority="224"/>
    <cfRule type="duplicateValues" dxfId="202" priority="223"/>
    <cfRule type="duplicateValues" dxfId="202" priority="222"/>
    <cfRule type="duplicateValues" dxfId="202" priority="221"/>
    <cfRule type="duplicateValues" dxfId="202" priority="220"/>
  </conditionalFormatting>
  <conditionalFormatting sqref="D388">
    <cfRule type="duplicateValues" dxfId="202" priority="198"/>
    <cfRule type="duplicateValues" dxfId="202" priority="197"/>
    <cfRule type="duplicateValues" dxfId="202" priority="196"/>
  </conditionalFormatting>
  <conditionalFormatting sqref="C389">
    <cfRule type="duplicateValues" dxfId="202" priority="209"/>
  </conditionalFormatting>
  <conditionalFormatting sqref="D389">
    <cfRule type="duplicateValues" dxfId="202" priority="194"/>
  </conditionalFormatting>
  <conditionalFormatting sqref="C390">
    <cfRule type="duplicateValues" dxfId="202" priority="208"/>
  </conditionalFormatting>
  <conditionalFormatting sqref="D390">
    <cfRule type="duplicateValues" dxfId="202" priority="193"/>
  </conditionalFormatting>
  <conditionalFormatting sqref="D391">
    <cfRule type="duplicateValues" dxfId="202" priority="192"/>
    <cfRule type="duplicateValues" dxfId="202" priority="191"/>
    <cfRule type="duplicateValues" dxfId="202" priority="190"/>
  </conditionalFormatting>
  <conditionalFormatting sqref="C392">
    <cfRule type="duplicateValues" dxfId="202" priority="206"/>
  </conditionalFormatting>
  <conditionalFormatting sqref="D392">
    <cfRule type="duplicateValues" dxfId="202" priority="188"/>
  </conditionalFormatting>
  <conditionalFormatting sqref="C398">
    <cfRule type="duplicateValues" dxfId="202" priority="205"/>
  </conditionalFormatting>
  <conditionalFormatting sqref="D398">
    <cfRule type="duplicateValues" dxfId="202" priority="187"/>
  </conditionalFormatting>
  <conditionalFormatting sqref="C399">
    <cfRule type="duplicateValues" dxfId="202" priority="204"/>
  </conditionalFormatting>
  <conditionalFormatting sqref="D399">
    <cfRule type="duplicateValues" dxfId="202" priority="186"/>
  </conditionalFormatting>
  <conditionalFormatting sqref="C400">
    <cfRule type="duplicateValues" dxfId="202" priority="202"/>
  </conditionalFormatting>
  <conditionalFormatting sqref="D400">
    <cfRule type="duplicateValues" dxfId="202" priority="184"/>
  </conditionalFormatting>
  <conditionalFormatting sqref="C401">
    <cfRule type="duplicateValues" dxfId="202" priority="201"/>
  </conditionalFormatting>
  <conditionalFormatting sqref="D401">
    <cfRule type="duplicateValues" dxfId="202" priority="183"/>
  </conditionalFormatting>
  <conditionalFormatting sqref="C402">
    <cfRule type="duplicateValues" dxfId="202" priority="200"/>
  </conditionalFormatting>
  <conditionalFormatting sqref="D402">
    <cfRule type="duplicateValues" dxfId="202" priority="182"/>
  </conditionalFormatting>
  <conditionalFormatting sqref="C403">
    <cfRule type="duplicateValues" dxfId="202" priority="199"/>
  </conditionalFormatting>
  <conditionalFormatting sqref="D403">
    <cfRule type="duplicateValues" dxfId="202" priority="181"/>
  </conditionalFormatting>
  <conditionalFormatting sqref="C404">
    <cfRule type="duplicateValues" dxfId="202" priority="167"/>
    <cfRule type="duplicateValues" dxfId="202" priority="166"/>
    <cfRule type="duplicateValues" dxfId="202" priority="165"/>
    <cfRule type="duplicateValues" dxfId="202" priority="164"/>
    <cfRule type="duplicateValues" dxfId="202" priority="163"/>
    <cfRule type="duplicateValues" dxfId="202" priority="161"/>
    <cfRule type="duplicateValues" dxfId="202" priority="160"/>
    <cfRule type="duplicateValues" dxfId="202" priority="159"/>
  </conditionalFormatting>
  <conditionalFormatting sqref="D404">
    <cfRule type="duplicateValues" dxfId="202" priority="168"/>
    <cfRule type="duplicateValues" dxfId="202" priority="162"/>
  </conditionalFormatting>
  <conditionalFormatting sqref="D413">
    <cfRule type="duplicateValues" dxfId="202" priority="154"/>
  </conditionalFormatting>
  <conditionalFormatting sqref="D414">
    <cfRule type="duplicateValues" dxfId="202" priority="153"/>
  </conditionalFormatting>
  <conditionalFormatting sqref="D415">
    <cfRule type="duplicateValues" dxfId="202" priority="151"/>
  </conditionalFormatting>
  <conditionalFormatting sqref="C427">
    <cfRule type="duplicateValues" dxfId="202" priority="148"/>
    <cfRule type="duplicateValues" dxfId="202" priority="147"/>
    <cfRule type="duplicateValues" dxfId="202" priority="146"/>
    <cfRule type="duplicateValues" dxfId="202" priority="145"/>
    <cfRule type="duplicateValues" dxfId="202" priority="144"/>
  </conditionalFormatting>
  <conditionalFormatting sqref="C438">
    <cfRule type="duplicateValues" dxfId="202" priority="139"/>
    <cfRule type="duplicateValues" dxfId="202" priority="138"/>
    <cfRule type="duplicateValues" dxfId="202" priority="137"/>
    <cfRule type="duplicateValues" dxfId="202" priority="136"/>
    <cfRule type="duplicateValues" dxfId="202" priority="135"/>
    <cfRule type="duplicateValues" dxfId="202" priority="134"/>
    <cfRule type="duplicateValues" dxfId="202" priority="133"/>
    <cfRule type="duplicateValues" dxfId="202" priority="132"/>
    <cfRule type="duplicateValues" dxfId="202" priority="131"/>
    <cfRule type="duplicateValues" dxfId="202" priority="130"/>
    <cfRule type="duplicateValues" dxfId="202" priority="129"/>
    <cfRule type="duplicateValues" dxfId="202" priority="128"/>
    <cfRule type="duplicateValues" dxfId="202" priority="127"/>
    <cfRule type="duplicateValues" dxfId="202" priority="126"/>
    <cfRule type="duplicateValues" dxfId="202" priority="125"/>
    <cfRule type="duplicateValues" dxfId="202" priority="124"/>
    <cfRule type="duplicateValues" dxfId="202" priority="123"/>
    <cfRule type="duplicateValues" dxfId="202" priority="122"/>
    <cfRule type="duplicateValues" dxfId="202" priority="121"/>
    <cfRule type="duplicateValues" dxfId="202" priority="120"/>
    <cfRule type="duplicateValues" dxfId="202" priority="119"/>
    <cfRule type="duplicateValues" dxfId="202" priority="118"/>
    <cfRule type="duplicateValues" dxfId="202" priority="117"/>
    <cfRule type="duplicateValues" dxfId="202" priority="116"/>
    <cfRule type="duplicateValues" dxfId="202" priority="115"/>
    <cfRule type="duplicateValues" dxfId="202" priority="114"/>
    <cfRule type="duplicateValues" dxfId="202" priority="113"/>
    <cfRule type="duplicateValues" dxfId="202" priority="112"/>
    <cfRule type="duplicateValues" dxfId="202" priority="111"/>
    <cfRule type="duplicateValues" dxfId="202" priority="110"/>
    <cfRule type="duplicateValues" dxfId="202" priority="109"/>
    <cfRule type="duplicateValues" dxfId="202" priority="108"/>
  </conditionalFormatting>
  <conditionalFormatting sqref="C444">
    <cfRule type="duplicateValues" dxfId="202" priority="71"/>
    <cfRule type="duplicateValues" dxfId="202" priority="70"/>
    <cfRule type="duplicateValues" dxfId="202" priority="69"/>
    <cfRule type="duplicateValues" dxfId="202" priority="68"/>
    <cfRule type="duplicateValues" dxfId="202" priority="67"/>
    <cfRule type="duplicateValues" dxfId="202" priority="66"/>
    <cfRule type="duplicateValues" dxfId="202" priority="65"/>
    <cfRule type="duplicateValues" dxfId="202" priority="64"/>
    <cfRule type="duplicateValues" dxfId="202" priority="63"/>
    <cfRule type="duplicateValues" dxfId="202" priority="62"/>
    <cfRule type="duplicateValues" dxfId="202" priority="61"/>
    <cfRule type="duplicateValues" dxfId="202" priority="60"/>
    <cfRule type="duplicateValues" dxfId="202" priority="59"/>
    <cfRule type="duplicateValues" dxfId="202" priority="58"/>
    <cfRule type="duplicateValues" dxfId="202" priority="57"/>
    <cfRule type="duplicateValues" dxfId="202" priority="56"/>
    <cfRule type="duplicateValues" dxfId="202" priority="55"/>
    <cfRule type="duplicateValues" dxfId="202" priority="54"/>
    <cfRule type="duplicateValues" dxfId="202" priority="53"/>
    <cfRule type="duplicateValues" dxfId="202" priority="52"/>
    <cfRule type="duplicateValues" dxfId="202" priority="51"/>
    <cfRule type="duplicateValues" dxfId="202" priority="50"/>
    <cfRule type="duplicateValues" dxfId="202" priority="49"/>
    <cfRule type="duplicateValues" dxfId="202" priority="48"/>
    <cfRule type="duplicateValues" dxfId="202" priority="47"/>
    <cfRule type="duplicateValues" dxfId="202" priority="46"/>
    <cfRule type="duplicateValues" dxfId="202" priority="45"/>
    <cfRule type="duplicateValues" dxfId="202" priority="44"/>
    <cfRule type="duplicateValues" dxfId="202" priority="43"/>
    <cfRule type="duplicateValues" dxfId="202" priority="42"/>
  </conditionalFormatting>
  <conditionalFormatting sqref="D465">
    <cfRule type="duplicateValues" dxfId="202" priority="150"/>
  </conditionalFormatting>
  <conditionalFormatting sqref="C467">
    <cfRule type="duplicateValues" dxfId="202" priority="178"/>
    <cfRule type="duplicateValues" dxfId="202" priority="177"/>
    <cfRule type="duplicateValues" dxfId="202" priority="176"/>
    <cfRule type="duplicateValues" dxfId="202" priority="175"/>
    <cfRule type="duplicateValues" dxfId="202" priority="174"/>
    <cfRule type="duplicateValues" dxfId="202" priority="172"/>
  </conditionalFormatting>
  <conditionalFormatting sqref="D467">
    <cfRule type="duplicateValues" dxfId="202" priority="179"/>
    <cfRule type="duplicateValues" dxfId="202" priority="173"/>
  </conditionalFormatting>
  <conditionalFormatting sqref="C469">
    <cfRule type="duplicateValues" dxfId="202" priority="39"/>
    <cfRule type="duplicateValues" dxfId="202" priority="37"/>
    <cfRule type="duplicateValues" dxfId="202" priority="36"/>
    <cfRule type="duplicateValues" dxfId="202" priority="35"/>
    <cfRule type="duplicateValues" dxfId="202" priority="34"/>
    <cfRule type="duplicateValues" dxfId="202" priority="33"/>
    <cfRule type="duplicateValues" dxfId="202" priority="32"/>
    <cfRule type="duplicateValues" dxfId="202" priority="31"/>
    <cfRule type="duplicateValues" dxfId="202" priority="30"/>
  </conditionalFormatting>
  <conditionalFormatting sqref="D469">
    <cfRule type="duplicateValues" dxfId="202" priority="38"/>
  </conditionalFormatting>
  <conditionalFormatting sqref="C470">
    <cfRule type="duplicateValues" dxfId="202" priority="203"/>
  </conditionalFormatting>
  <conditionalFormatting sqref="D470">
    <cfRule type="duplicateValues" dxfId="202" priority="185"/>
  </conditionalFormatting>
  <conditionalFormatting sqref="D471">
    <cfRule type="duplicateValues" dxfId="202" priority="152"/>
  </conditionalFormatting>
  <conditionalFormatting sqref="C482">
    <cfRule type="duplicateValues" dxfId="202" priority="27"/>
    <cfRule type="duplicateValues" dxfId="202" priority="26"/>
    <cfRule type="duplicateValues" dxfId="202" priority="25"/>
    <cfRule type="duplicateValues" dxfId="202" priority="24"/>
    <cfRule type="duplicateValues" dxfId="202" priority="23"/>
    <cfRule type="duplicateValues" dxfId="202" priority="22"/>
    <cfRule type="duplicateValues" dxfId="202" priority="21"/>
    <cfRule type="duplicateValues" dxfId="202" priority="20"/>
    <cfRule type="duplicateValues" dxfId="202" priority="19"/>
    <cfRule type="duplicateValues" dxfId="202" priority="18"/>
    <cfRule type="duplicateValues" dxfId="202" priority="17"/>
    <cfRule type="duplicateValues" dxfId="202" priority="16"/>
    <cfRule type="duplicateValues" dxfId="202" priority="14"/>
    <cfRule type="duplicateValues" dxfId="202" priority="13"/>
    <cfRule type="duplicateValues" dxfId="202" priority="12"/>
    <cfRule type="duplicateValues" dxfId="202" priority="11"/>
    <cfRule type="duplicateValues" dxfId="202" priority="10"/>
    <cfRule type="duplicateValues" dxfId="202" priority="9"/>
    <cfRule type="duplicateValues" dxfId="202" priority="8"/>
    <cfRule type="duplicateValues" dxfId="202" priority="7"/>
  </conditionalFormatting>
  <conditionalFormatting sqref="D482">
    <cfRule type="duplicateValues" dxfId="202" priority="15"/>
  </conditionalFormatting>
  <conditionalFormatting sqref="C483">
    <cfRule type="duplicateValues" dxfId="202" priority="6"/>
    <cfRule type="duplicateValues" dxfId="202" priority="5"/>
    <cfRule type="duplicateValues" dxfId="202" priority="4"/>
    <cfRule type="duplicateValues" dxfId="202" priority="3"/>
  </conditionalFormatting>
  <conditionalFormatting sqref="C4:C444">
    <cfRule type="duplicateValues" dxfId="202" priority="1"/>
    <cfRule type="duplicateValues" dxfId="202" priority="2"/>
  </conditionalFormatting>
  <conditionalFormatting sqref="C227:C231">
    <cfRule type="duplicateValues" dxfId="203" priority="324"/>
  </conditionalFormatting>
  <conditionalFormatting sqref="C323:C330">
    <cfRule type="duplicateValues" dxfId="203" priority="314"/>
  </conditionalFormatting>
  <conditionalFormatting sqref="C331:C332">
    <cfRule type="duplicateValues" dxfId="203" priority="312"/>
  </conditionalFormatting>
  <conditionalFormatting sqref="C333:C334">
    <cfRule type="duplicateValues" dxfId="203" priority="313"/>
  </conditionalFormatting>
  <conditionalFormatting sqref="C340:C359">
    <cfRule type="duplicateValues" dxfId="202" priority="265"/>
  </conditionalFormatting>
  <conditionalFormatting sqref="C351:C353">
    <cfRule type="duplicateValues" dxfId="202" priority="295"/>
    <cfRule type="duplicateValues" dxfId="202" priority="294"/>
    <cfRule type="duplicateValues" dxfId="202" priority="293"/>
    <cfRule type="duplicateValues" dxfId="202" priority="292"/>
    <cfRule type="duplicateValues" dxfId="202" priority="291"/>
    <cfRule type="duplicateValues" dxfId="202" priority="290"/>
    <cfRule type="duplicateValues" dxfId="202" priority="289"/>
    <cfRule type="duplicateValues" dxfId="202" priority="288"/>
  </conditionalFormatting>
  <conditionalFormatting sqref="C352:C353">
    <cfRule type="duplicateValues" dxfId="203" priority="297"/>
  </conditionalFormatting>
  <conditionalFormatting sqref="C358:C359">
    <cfRule type="duplicateValues" dxfId="203" priority="286"/>
  </conditionalFormatting>
  <conditionalFormatting sqref="C384:C385">
    <cfRule type="duplicateValues" dxfId="202" priority="219"/>
  </conditionalFormatting>
  <conditionalFormatting sqref="C386:C388">
    <cfRule type="duplicateValues" dxfId="202" priority="210"/>
  </conditionalFormatting>
  <conditionalFormatting sqref="C439:C443">
    <cfRule type="duplicateValues" dxfId="202" priority="107"/>
    <cfRule type="duplicateValues" dxfId="202" priority="106"/>
    <cfRule type="duplicateValues" dxfId="202" priority="105"/>
    <cfRule type="duplicateValues" dxfId="202" priority="104"/>
    <cfRule type="duplicateValues" dxfId="202" priority="103"/>
    <cfRule type="duplicateValues" dxfId="202" priority="102"/>
    <cfRule type="duplicateValues" dxfId="202" priority="101"/>
    <cfRule type="duplicateValues" dxfId="202" priority="100"/>
    <cfRule type="duplicateValues" dxfId="202" priority="99"/>
    <cfRule type="duplicateValues" dxfId="202" priority="98"/>
    <cfRule type="duplicateValues" dxfId="202" priority="97"/>
    <cfRule type="duplicateValues" dxfId="202" priority="96"/>
    <cfRule type="duplicateValues" dxfId="202" priority="95"/>
    <cfRule type="duplicateValues" dxfId="202" priority="94"/>
    <cfRule type="duplicateValues" dxfId="202" priority="93"/>
    <cfRule type="duplicateValues" dxfId="202" priority="92"/>
    <cfRule type="duplicateValues" dxfId="202" priority="91"/>
    <cfRule type="duplicateValues" dxfId="202" priority="90"/>
    <cfRule type="duplicateValues" dxfId="202" priority="89"/>
    <cfRule type="duplicateValues" dxfId="202" priority="88"/>
    <cfRule type="duplicateValues" dxfId="202" priority="87"/>
    <cfRule type="duplicateValues" dxfId="202" priority="86"/>
    <cfRule type="duplicateValues" dxfId="202" priority="85"/>
    <cfRule type="duplicateValues" dxfId="202" priority="84"/>
    <cfRule type="duplicateValues" dxfId="202" priority="83"/>
    <cfRule type="duplicateValues" dxfId="202" priority="82"/>
    <cfRule type="duplicateValues" dxfId="202" priority="81"/>
    <cfRule type="duplicateValues" dxfId="202" priority="80"/>
    <cfRule type="duplicateValues" dxfId="202" priority="79"/>
    <cfRule type="duplicateValues" dxfId="202" priority="78"/>
    <cfRule type="duplicateValues" dxfId="202" priority="77"/>
    <cfRule type="duplicateValues" dxfId="202" priority="76"/>
    <cfRule type="duplicateValues" dxfId="202" priority="75"/>
    <cfRule type="duplicateValues" dxfId="202" priority="74"/>
    <cfRule type="duplicateValues" dxfId="202" priority="73"/>
    <cfRule type="duplicateValues" dxfId="202" priority="72"/>
  </conditionalFormatting>
  <conditionalFormatting sqref="C465:C480">
    <cfRule type="duplicateValues" dxfId="202" priority="28"/>
  </conditionalFormatting>
  <conditionalFormatting sqref="D376:D383">
    <cfRule type="duplicateValues" dxfId="202" priority="227"/>
  </conditionalFormatting>
  <conditionalFormatting sqref="D384:D385">
    <cfRule type="duplicateValues" dxfId="202" priority="218"/>
  </conditionalFormatting>
  <conditionalFormatting sqref="D386:D388">
    <cfRule type="duplicateValues" dxfId="202" priority="195"/>
  </conditionalFormatting>
  <conditionalFormatting sqref="D405:D406">
    <cfRule type="duplicateValues" dxfId="202" priority="158"/>
    <cfRule type="duplicateValues" dxfId="202" priority="157"/>
    <cfRule type="duplicateValues" dxfId="202" priority="156"/>
  </conditionalFormatting>
  <conditionalFormatting sqref="D405:D412">
    <cfRule type="duplicateValues" dxfId="202" priority="155"/>
  </conditionalFormatting>
  <conditionalFormatting sqref="C2:C60 C62:C80 C82:C86 C92:C206 C88:C90 C220:C221 C217:C218 C223:C253 C208:C215 C255:C282 C289 C375 C472:C475 C478:C479 C460:C462 C445:C452">
    <cfRule type="duplicateValues" dxfId="202" priority="323"/>
  </conditionalFormatting>
  <conditionalFormatting sqref="C2:C60 C62:C80 C82:C86 C92:C206 C88:C90 C223:C253 C217:C218 C220:C221 C208:C215 C255:C282 C289 C375 C472:C475 C478:C479 C460:C464 C445:C452">
    <cfRule type="duplicateValues" dxfId="202" priority="322"/>
  </conditionalFormatting>
  <conditionalFormatting sqref="C2:C60 C62:C80 C88:C90 C82:C86 C92:C206 C223:C253 C217:C218 C208:C215 C220:C221 C255:C314 C375 C445:C454 C478:C480 C472:C475 C460:C464 C468">
    <cfRule type="duplicateValues" dxfId="202" priority="318"/>
    <cfRule type="duplicateValues" dxfId="204" priority="317"/>
  </conditionalFormatting>
  <conditionalFormatting sqref="C2:C339 C478:C481 C445:C454 C472:C476 C460:C464 C375 C468">
    <cfRule type="duplicateValues" dxfId="202" priority="310"/>
    <cfRule type="duplicateValues" dxfId="202" priority="309"/>
    <cfRule type="duplicateValues" dxfId="202" priority="308"/>
  </conditionalFormatting>
  <conditionalFormatting sqref="C2:C363 C478:C481 C460:C464 C472:C476 C445:C454 C375 C468">
    <cfRule type="duplicateValues" dxfId="202" priority="264"/>
    <cfRule type="duplicateValues" dxfId="202" priority="262"/>
  </conditionalFormatting>
  <conditionalFormatting sqref="C2:C375 C478:C481 C460:C464 C445:C454 C472:C476 C468">
    <cfRule type="duplicateValues" dxfId="202" priority="237"/>
  </conditionalFormatting>
  <conditionalFormatting sqref="C2:C385 C478:C481 C466 C472:C476 C445:C464 C468">
    <cfRule type="duplicateValues" dxfId="202" priority="216"/>
  </conditionalFormatting>
  <conditionalFormatting sqref="C2:C468 C470:C481">
    <cfRule type="duplicateValues" dxfId="202" priority="40"/>
  </conditionalFormatting>
  <conditionalFormatting sqref="C4:C60 C82:C86 C62:C80 C88:C90 C92:C206 C208:C215 C223:C253 C220:C221 C217:C218 C255:C314 C375 C478:C480 C472:C475 C468">
    <cfRule type="duplicateValues" dxfId="202" priority="316"/>
  </conditionalFormatting>
  <conditionalFormatting sqref="C4:C363 C478:C481 C375 C472:C476 C468">
    <cfRule type="duplicateValues" dxfId="202" priority="263"/>
  </conditionalFormatting>
  <conditionalFormatting sqref="C4:C375 C478:C481 C472:C476 C468">
    <cfRule type="duplicateValues" dxfId="202" priority="235"/>
  </conditionalFormatting>
  <conditionalFormatting sqref="C4:C385 C478:C481 C466 C472:C476 C468">
    <cfRule type="duplicateValues" dxfId="202" priority="217"/>
    <cfRule type="duplicateValues" dxfId="202" priority="215"/>
    <cfRule type="duplicateValues" dxfId="202" priority="214"/>
  </conditionalFormatting>
  <conditionalFormatting sqref="C4:C403 C478:C481 C466 C472:C476 C470 C468">
    <cfRule type="duplicateValues" dxfId="202" priority="180"/>
  </conditionalFormatting>
  <conditionalFormatting sqref="C4:C403 C478:C481 C466:C468 C472:C476 C470">
    <cfRule type="duplicateValues" dxfId="202" priority="171"/>
    <cfRule type="duplicateValues" dxfId="202" priority="170"/>
    <cfRule type="duplicateValues" dxfId="202" priority="169"/>
  </conditionalFormatting>
  <conditionalFormatting sqref="C4:C426 C478:C481 C465:C468 C470:C476">
    <cfRule type="duplicateValues" dxfId="202" priority="149"/>
  </conditionalFormatting>
  <conditionalFormatting sqref="C4:C437 C465:C468 C470:C481">
    <cfRule type="duplicateValues" dxfId="202" priority="141"/>
  </conditionalFormatting>
  <conditionalFormatting sqref="D4:D374 D478:D481 D376:D385 D472:D476 D468">
    <cfRule type="duplicateValues" dxfId="202" priority="212"/>
  </conditionalFormatting>
  <conditionalFormatting sqref="C37:C444 C465:C468 C470:C481">
    <cfRule type="duplicateValues" dxfId="202" priority="41"/>
  </conditionalFormatting>
  <conditionalFormatting sqref="C285:C288 C290:C291">
    <cfRule type="duplicateValues" dxfId="203" priority="321"/>
  </conditionalFormatting>
  <conditionalFormatting sqref="C292:C293 C468">
    <cfRule type="duplicateValues" dxfId="203" priority="320"/>
  </conditionalFormatting>
  <conditionalFormatting sqref="C294:C314 C480">
    <cfRule type="duplicateValues" dxfId="203" priority="319"/>
  </conditionalFormatting>
  <conditionalFormatting sqref="C299:C374 C480:C481 C476">
    <cfRule type="duplicateValues" dxfId="202" priority="236"/>
  </conditionalFormatting>
  <conditionalFormatting sqref="C315:C322 C481">
    <cfRule type="duplicateValues" dxfId="203" priority="315"/>
  </conditionalFormatting>
  <conditionalFormatting sqref="C335:C339 C476">
    <cfRule type="duplicateValues" dxfId="203" priority="311"/>
  </conditionalFormatting>
  <conditionalFormatting sqref="C354:C355 C357:C359">
    <cfRule type="duplicateValues" dxfId="202" priority="283"/>
    <cfRule type="duplicateValues" dxfId="202" priority="282"/>
    <cfRule type="duplicateValues" dxfId="202" priority="281"/>
    <cfRule type="duplicateValues" dxfId="202" priority="280"/>
    <cfRule type="duplicateValues" dxfId="202" priority="279"/>
    <cfRule type="duplicateValues" dxfId="202" priority="278"/>
    <cfRule type="duplicateValues" dxfId="202" priority="277"/>
    <cfRule type="duplicateValues" dxfId="202" priority="276"/>
  </conditionalFormatting>
  <conditionalFormatting sqref="C376:C385 C466">
    <cfRule type="duplicateValues" dxfId="202" priority="213"/>
  </conditionalFormatting>
  <conditionalFormatting sqref="C391 C393:C397">
    <cfRule type="duplicateValues" dxfId="202" priority="207"/>
  </conditionalFormatting>
  <conditionalFormatting sqref="D391 D393:D397">
    <cfRule type="duplicateValues" dxfId="202" priority="189"/>
  </conditionalFormatting>
  <conditionalFormatting sqref="C428:C437 C477">
    <cfRule type="duplicateValues" dxfId="202" priority="143"/>
    <cfRule type="duplicateValues" dxfId="202" priority="142"/>
    <cfRule type="duplicateValues" dxfId="202" priority="140"/>
  </conditionalFormatting>
  <conditionalFormatting sqref="C465:C475 C478:C480">
    <cfRule type="duplicateValues" dxfId="202" priority="29"/>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AJ471"/>
  <sheetViews>
    <sheetView workbookViewId="0">
      <pane ySplit="3" topLeftCell="A354" activePane="bottomLeft" state="frozen"/>
      <selection/>
      <selection pane="bottomLeft" activeCell="A357" sqref="$A357:$XFD357"/>
    </sheetView>
  </sheetViews>
  <sheetFormatPr defaultColWidth="9" defaultRowHeight="13.5"/>
  <cols>
    <col min="1" max="1" width="6.375" style="25" customWidth="1"/>
    <col min="2" max="2" width="23.125" style="25" customWidth="1"/>
    <col min="3" max="3" width="13.125" style="26" customWidth="1"/>
    <col min="4" max="4" width="17.875" style="27" customWidth="1"/>
    <col min="5" max="5" width="11.5" style="25" customWidth="1"/>
    <col min="6" max="6" width="11.875" style="25" customWidth="1"/>
    <col min="7" max="8" width="12.625" style="25" customWidth="1"/>
    <col min="9" max="9" width="11.5" style="25" customWidth="1"/>
    <col min="10" max="10" width="9.375" style="25" customWidth="1"/>
    <col min="11" max="11" width="10.375" style="25" customWidth="1"/>
    <col min="12" max="12" width="11.5" style="25" customWidth="1"/>
    <col min="13" max="14" width="10.375" style="25" customWidth="1"/>
    <col min="15" max="16" width="11.5" style="25" customWidth="1"/>
    <col min="17" max="17" width="10.375" style="25" customWidth="1"/>
    <col min="18" max="18" width="11.5" style="25" customWidth="1"/>
    <col min="19" max="21" width="10.375" style="25" customWidth="1"/>
    <col min="22" max="24" width="11.5" style="2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29" t="s">
        <v>1880</v>
      </c>
      <c r="B1" s="30"/>
      <c r="C1" s="30"/>
      <c r="D1" s="30"/>
      <c r="E1" s="30"/>
      <c r="F1" s="30"/>
      <c r="G1" s="30"/>
      <c r="H1" s="30"/>
      <c r="I1" s="30"/>
      <c r="J1" s="30"/>
      <c r="K1" s="30"/>
      <c r="L1" s="30"/>
      <c r="M1" s="30"/>
      <c r="N1" s="30"/>
      <c r="O1" s="30"/>
      <c r="P1" s="30"/>
      <c r="Q1" s="30"/>
      <c r="R1" s="30"/>
      <c r="S1" s="30"/>
      <c r="T1" s="30"/>
      <c r="U1" s="30"/>
      <c r="V1" s="30"/>
      <c r="W1" s="30"/>
      <c r="X1" s="30"/>
      <c r="Y1" s="30"/>
      <c r="Z1" s="30"/>
      <c r="AA1" s="30"/>
    </row>
    <row r="2" s="9" customFormat="1" spans="1:36">
      <c r="A2" s="5" t="s">
        <v>145</v>
      </c>
      <c r="B2" s="5" t="s">
        <v>146</v>
      </c>
      <c r="C2" s="31" t="s">
        <v>147</v>
      </c>
      <c r="D2" s="32" t="s">
        <v>148</v>
      </c>
      <c r="E2" s="33" t="s">
        <v>149</v>
      </c>
      <c r="F2" s="33"/>
      <c r="G2" s="33"/>
      <c r="H2" s="33"/>
      <c r="I2" s="33"/>
      <c r="J2" s="33"/>
      <c r="K2" s="5" t="s">
        <v>150</v>
      </c>
      <c r="L2" s="5"/>
      <c r="M2" s="5"/>
      <c r="N2" s="5"/>
      <c r="O2" s="5"/>
      <c r="P2" s="5"/>
      <c r="Q2" s="5"/>
      <c r="R2" s="5" t="s">
        <v>151</v>
      </c>
      <c r="S2" s="5"/>
      <c r="T2" s="5"/>
      <c r="U2" s="5"/>
      <c r="V2" s="5"/>
      <c r="W2" s="5"/>
      <c r="X2" s="5"/>
      <c r="Y2" s="5"/>
      <c r="Z2" s="67"/>
      <c r="AA2" s="68"/>
      <c r="AB2" s="67"/>
      <c r="AC2" s="5" t="s">
        <v>152</v>
      </c>
      <c r="AD2" s="5"/>
      <c r="AE2" s="5"/>
      <c r="AF2" s="5"/>
      <c r="AG2" s="5"/>
      <c r="AH2" s="5"/>
      <c r="AI2" s="5"/>
      <c r="AJ2" s="10"/>
    </row>
    <row r="3" s="9" customFormat="1" ht="24" spans="1:36">
      <c r="A3" s="5"/>
      <c r="B3" s="5"/>
      <c r="C3" s="31"/>
      <c r="D3" s="32"/>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9" t="s">
        <v>163</v>
      </c>
      <c r="AA3" s="69" t="s">
        <v>164</v>
      </c>
      <c r="AB3" s="10" t="s">
        <v>23</v>
      </c>
      <c r="AC3" s="70" t="s">
        <v>165</v>
      </c>
      <c r="AD3" s="70" t="s">
        <v>166</v>
      </c>
      <c r="AE3" s="70" t="s">
        <v>167</v>
      </c>
      <c r="AF3" s="70" t="s">
        <v>168</v>
      </c>
      <c r="AG3" s="70" t="s">
        <v>169</v>
      </c>
      <c r="AH3" s="70" t="s">
        <v>7</v>
      </c>
      <c r="AI3" s="70" t="s">
        <v>10</v>
      </c>
      <c r="AJ3" s="10" t="s">
        <v>23</v>
      </c>
    </row>
    <row r="4" s="9" customFormat="1" ht="15" customHeight="1" spans="1:36">
      <c r="A4" s="45">
        <f t="shared" ref="A4:A67" si="0">ROW()-3</f>
        <v>1</v>
      </c>
      <c r="B4" s="46" t="s">
        <v>170</v>
      </c>
      <c r="C4" s="47" t="s">
        <v>171</v>
      </c>
      <c r="D4" s="87" t="s">
        <v>172</v>
      </c>
      <c r="E4" s="46">
        <v>3473.25</v>
      </c>
      <c r="F4" s="46">
        <v>3245.4</v>
      </c>
      <c r="G4" s="48">
        <v>5664.75</v>
      </c>
      <c r="H4" s="46">
        <v>3473.25</v>
      </c>
      <c r="I4" s="48">
        <v>3180</v>
      </c>
      <c r="J4" s="48"/>
      <c r="K4" s="63">
        <f t="shared" ref="K4:K67" si="1">E4*0.018</f>
        <v>62.5185</v>
      </c>
      <c r="L4" s="64">
        <f t="shared" ref="L4:L67" si="2">F4*0.16</f>
        <v>519.264</v>
      </c>
      <c r="M4" s="48">
        <f t="shared" ref="M4:M67" si="3">ROUND(G4*0.08,2)</f>
        <v>453.18</v>
      </c>
      <c r="N4" s="46">
        <f t="shared" ref="N4:N67" si="4">H4*0.007</f>
        <v>24.31275</v>
      </c>
      <c r="O4" s="48">
        <f t="shared" ref="O4:O67" si="5">I4*5%</f>
        <v>159</v>
      </c>
      <c r="P4" s="48">
        <f t="shared" ref="P4:P67" si="6">J4*50%</f>
        <v>0</v>
      </c>
      <c r="Q4" s="48">
        <f t="shared" ref="Q4:Q67" si="7">SUM(K4:P4)</f>
        <v>1218.27525</v>
      </c>
      <c r="R4" s="46">
        <f t="shared" ref="R4:R67" si="8">E4*0</f>
        <v>0</v>
      </c>
      <c r="S4" s="46">
        <f t="shared" ref="S4:S67" si="9">ROUND(F4*0.08,2)</f>
        <v>259.63</v>
      </c>
      <c r="T4" s="48">
        <f t="shared" ref="T4:T67" si="10">ROUND(G4*0.02,2)</f>
        <v>113.3</v>
      </c>
      <c r="U4" s="46">
        <f t="shared" ref="U4:U67" si="11">ROUND(H4*0.003,2)</f>
        <v>10.42</v>
      </c>
      <c r="V4" s="46">
        <v>0</v>
      </c>
      <c r="W4" s="48">
        <f t="shared" ref="W4:W67" si="12">I4*5%</f>
        <v>159</v>
      </c>
      <c r="X4" s="48">
        <f t="shared" ref="X4:X67" si="13">J4*50%</f>
        <v>0</v>
      </c>
      <c r="Y4" s="46">
        <f t="shared" ref="Y4:Y67" si="14">SUM(R4:X4)</f>
        <v>542.35</v>
      </c>
      <c r="Z4" s="46">
        <f t="shared" ref="Z4:Z67" si="15">Q4+Y4</f>
        <v>1760.62525</v>
      </c>
      <c r="AA4" s="46"/>
      <c r="AB4" s="12" t="s">
        <v>65</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5" customHeight="1" spans="1:36">
      <c r="A5" s="45">
        <f t="shared" si="0"/>
        <v>2</v>
      </c>
      <c r="B5" s="46" t="s">
        <v>173</v>
      </c>
      <c r="C5" s="47" t="s">
        <v>174</v>
      </c>
      <c r="D5" s="46" t="s">
        <v>175</v>
      </c>
      <c r="E5" s="46">
        <v>3473.25</v>
      </c>
      <c r="F5" s="46">
        <v>3245.4</v>
      </c>
      <c r="G5" s="48">
        <v>5664.75</v>
      </c>
      <c r="H5" s="46">
        <v>3473.25</v>
      </c>
      <c r="I5" s="48">
        <v>3180</v>
      </c>
      <c r="J5" s="48"/>
      <c r="K5" s="63">
        <f t="shared" si="1"/>
        <v>62.5185</v>
      </c>
      <c r="L5" s="64">
        <f t="shared" si="2"/>
        <v>519.264</v>
      </c>
      <c r="M5" s="48">
        <f t="shared" si="3"/>
        <v>453.18</v>
      </c>
      <c r="N5" s="46">
        <f t="shared" si="4"/>
        <v>24.31275</v>
      </c>
      <c r="O5" s="48">
        <f t="shared" si="5"/>
        <v>159</v>
      </c>
      <c r="P5" s="48">
        <f t="shared" si="6"/>
        <v>0</v>
      </c>
      <c r="Q5" s="48">
        <f t="shared" si="7"/>
        <v>1218.27525</v>
      </c>
      <c r="R5" s="46">
        <f t="shared" si="8"/>
        <v>0</v>
      </c>
      <c r="S5" s="46">
        <f t="shared" si="9"/>
        <v>259.63</v>
      </c>
      <c r="T5" s="48">
        <f t="shared" si="10"/>
        <v>113.3</v>
      </c>
      <c r="U5" s="46">
        <f t="shared" si="11"/>
        <v>10.42</v>
      </c>
      <c r="V5" s="46">
        <v>0</v>
      </c>
      <c r="W5" s="48">
        <f t="shared" si="12"/>
        <v>159</v>
      </c>
      <c r="X5" s="48">
        <f t="shared" si="13"/>
        <v>0</v>
      </c>
      <c r="Y5" s="46">
        <f t="shared" si="14"/>
        <v>542.35</v>
      </c>
      <c r="Z5" s="46">
        <f t="shared" si="15"/>
        <v>1760.62525</v>
      </c>
      <c r="AA5" s="46"/>
      <c r="AB5" s="12" t="s">
        <v>104</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5" customHeight="1" spans="1:36">
      <c r="A6" s="45">
        <f t="shared" si="0"/>
        <v>3</v>
      </c>
      <c r="B6" s="46" t="s">
        <v>176</v>
      </c>
      <c r="C6" s="47" t="s">
        <v>177</v>
      </c>
      <c r="D6" s="46" t="s">
        <v>178</v>
      </c>
      <c r="E6" s="46">
        <v>3473.25</v>
      </c>
      <c r="F6" s="46">
        <v>3245.4</v>
      </c>
      <c r="G6" s="48">
        <v>5664.75</v>
      </c>
      <c r="H6" s="46">
        <v>3473.25</v>
      </c>
      <c r="I6" s="48">
        <v>3180</v>
      </c>
      <c r="J6" s="48"/>
      <c r="K6" s="63">
        <f t="shared" si="1"/>
        <v>62.5185</v>
      </c>
      <c r="L6" s="64">
        <f t="shared" si="2"/>
        <v>519.264</v>
      </c>
      <c r="M6" s="48">
        <f t="shared" si="3"/>
        <v>453.18</v>
      </c>
      <c r="N6" s="46">
        <f t="shared" si="4"/>
        <v>24.31275</v>
      </c>
      <c r="O6" s="48">
        <f t="shared" si="5"/>
        <v>159</v>
      </c>
      <c r="P6" s="48">
        <f t="shared" si="6"/>
        <v>0</v>
      </c>
      <c r="Q6" s="48">
        <f t="shared" si="7"/>
        <v>1218.27525</v>
      </c>
      <c r="R6" s="46">
        <f t="shared" si="8"/>
        <v>0</v>
      </c>
      <c r="S6" s="46">
        <f t="shared" si="9"/>
        <v>259.63</v>
      </c>
      <c r="T6" s="48">
        <f t="shared" si="10"/>
        <v>113.3</v>
      </c>
      <c r="U6" s="46">
        <f t="shared" si="11"/>
        <v>10.42</v>
      </c>
      <c r="V6" s="46">
        <v>0</v>
      </c>
      <c r="W6" s="48">
        <f t="shared" si="12"/>
        <v>159</v>
      </c>
      <c r="X6" s="48">
        <f t="shared" si="13"/>
        <v>0</v>
      </c>
      <c r="Y6" s="46">
        <f t="shared" si="14"/>
        <v>542.35</v>
      </c>
      <c r="Z6" s="46">
        <f t="shared" si="15"/>
        <v>1760.62525</v>
      </c>
      <c r="AA6" s="46"/>
      <c r="AB6" s="12" t="s">
        <v>104</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5" customHeight="1" spans="1:36">
      <c r="A7" s="45">
        <f t="shared" si="0"/>
        <v>4</v>
      </c>
      <c r="B7" s="46" t="s">
        <v>173</v>
      </c>
      <c r="C7" s="47" t="s">
        <v>179</v>
      </c>
      <c r="D7" s="46" t="s">
        <v>180</v>
      </c>
      <c r="E7" s="46">
        <v>3473.25</v>
      </c>
      <c r="F7" s="46">
        <v>3245.4</v>
      </c>
      <c r="G7" s="48">
        <v>5664.75</v>
      </c>
      <c r="H7" s="46">
        <v>3473.25</v>
      </c>
      <c r="I7" s="48">
        <v>3180</v>
      </c>
      <c r="J7" s="48"/>
      <c r="K7" s="63">
        <f t="shared" si="1"/>
        <v>62.5185</v>
      </c>
      <c r="L7" s="64">
        <f t="shared" si="2"/>
        <v>519.264</v>
      </c>
      <c r="M7" s="48">
        <f t="shared" si="3"/>
        <v>453.18</v>
      </c>
      <c r="N7" s="46">
        <f t="shared" si="4"/>
        <v>24.31275</v>
      </c>
      <c r="O7" s="48">
        <f t="shared" si="5"/>
        <v>159</v>
      </c>
      <c r="P7" s="48">
        <f t="shared" si="6"/>
        <v>0</v>
      </c>
      <c r="Q7" s="48">
        <f t="shared" si="7"/>
        <v>1218.27525</v>
      </c>
      <c r="R7" s="46">
        <f t="shared" si="8"/>
        <v>0</v>
      </c>
      <c r="S7" s="46">
        <f t="shared" si="9"/>
        <v>259.63</v>
      </c>
      <c r="T7" s="48">
        <f t="shared" si="10"/>
        <v>113.3</v>
      </c>
      <c r="U7" s="46">
        <f t="shared" si="11"/>
        <v>10.42</v>
      </c>
      <c r="V7" s="46">
        <v>0</v>
      </c>
      <c r="W7" s="48">
        <f t="shared" si="12"/>
        <v>159</v>
      </c>
      <c r="X7" s="48">
        <f t="shared" si="13"/>
        <v>0</v>
      </c>
      <c r="Y7" s="46">
        <f t="shared" si="14"/>
        <v>542.35</v>
      </c>
      <c r="Z7" s="46">
        <f t="shared" si="15"/>
        <v>1760.62525</v>
      </c>
      <c r="AA7" s="46"/>
      <c r="AB7" s="12" t="s">
        <v>104</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5" customHeight="1" spans="1:36">
      <c r="A8" s="45">
        <f t="shared" si="0"/>
        <v>5</v>
      </c>
      <c r="B8" s="46" t="s">
        <v>173</v>
      </c>
      <c r="C8" s="47" t="s">
        <v>181</v>
      </c>
      <c r="D8" s="46" t="s">
        <v>182</v>
      </c>
      <c r="E8" s="46">
        <v>3473.25</v>
      </c>
      <c r="F8" s="46">
        <v>3245.4</v>
      </c>
      <c r="G8" s="48">
        <v>5664.75</v>
      </c>
      <c r="H8" s="46">
        <v>3473.25</v>
      </c>
      <c r="I8" s="48">
        <v>4180</v>
      </c>
      <c r="J8" s="48"/>
      <c r="K8" s="63">
        <f t="shared" si="1"/>
        <v>62.5185</v>
      </c>
      <c r="L8" s="64">
        <f t="shared" si="2"/>
        <v>519.264</v>
      </c>
      <c r="M8" s="48">
        <f t="shared" si="3"/>
        <v>453.18</v>
      </c>
      <c r="N8" s="46">
        <f t="shared" si="4"/>
        <v>24.31275</v>
      </c>
      <c r="O8" s="48">
        <f t="shared" si="5"/>
        <v>209</v>
      </c>
      <c r="P8" s="48">
        <f t="shared" si="6"/>
        <v>0</v>
      </c>
      <c r="Q8" s="48">
        <f t="shared" si="7"/>
        <v>1268.27525</v>
      </c>
      <c r="R8" s="46">
        <f t="shared" si="8"/>
        <v>0</v>
      </c>
      <c r="S8" s="46">
        <f t="shared" si="9"/>
        <v>259.63</v>
      </c>
      <c r="T8" s="48">
        <f t="shared" si="10"/>
        <v>113.3</v>
      </c>
      <c r="U8" s="46">
        <f t="shared" si="11"/>
        <v>10.42</v>
      </c>
      <c r="V8" s="46">
        <v>0</v>
      </c>
      <c r="W8" s="48">
        <f t="shared" si="12"/>
        <v>209</v>
      </c>
      <c r="X8" s="48">
        <f t="shared" si="13"/>
        <v>0</v>
      </c>
      <c r="Y8" s="46">
        <f t="shared" si="14"/>
        <v>592.35</v>
      </c>
      <c r="Z8" s="46">
        <f t="shared" si="15"/>
        <v>1860.62525</v>
      </c>
      <c r="AA8" s="46"/>
      <c r="AB8" s="12" t="s">
        <v>104</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5" customHeight="1" spans="1:36">
      <c r="A9" s="45">
        <f t="shared" si="0"/>
        <v>6</v>
      </c>
      <c r="B9" s="46" t="s">
        <v>173</v>
      </c>
      <c r="C9" s="47" t="s">
        <v>183</v>
      </c>
      <c r="D9" s="46" t="s">
        <v>184</v>
      </c>
      <c r="E9" s="46">
        <v>3473.25</v>
      </c>
      <c r="F9" s="46">
        <v>3245.4</v>
      </c>
      <c r="G9" s="48">
        <v>5664.75</v>
      </c>
      <c r="H9" s="46">
        <v>3473.25</v>
      </c>
      <c r="I9" s="48">
        <v>3180</v>
      </c>
      <c r="J9" s="48"/>
      <c r="K9" s="63">
        <f t="shared" si="1"/>
        <v>62.5185</v>
      </c>
      <c r="L9" s="64">
        <f t="shared" si="2"/>
        <v>519.264</v>
      </c>
      <c r="M9" s="48">
        <f t="shared" si="3"/>
        <v>453.18</v>
      </c>
      <c r="N9" s="46">
        <f t="shared" si="4"/>
        <v>24.31275</v>
      </c>
      <c r="O9" s="48">
        <f t="shared" si="5"/>
        <v>159</v>
      </c>
      <c r="P9" s="48">
        <f t="shared" si="6"/>
        <v>0</v>
      </c>
      <c r="Q9" s="48">
        <f t="shared" si="7"/>
        <v>1218.27525</v>
      </c>
      <c r="R9" s="46">
        <f t="shared" si="8"/>
        <v>0</v>
      </c>
      <c r="S9" s="46">
        <f t="shared" si="9"/>
        <v>259.63</v>
      </c>
      <c r="T9" s="48">
        <f t="shared" si="10"/>
        <v>113.3</v>
      </c>
      <c r="U9" s="46">
        <f t="shared" si="11"/>
        <v>10.42</v>
      </c>
      <c r="V9" s="46">
        <v>0</v>
      </c>
      <c r="W9" s="48">
        <f t="shared" si="12"/>
        <v>159</v>
      </c>
      <c r="X9" s="48">
        <f t="shared" si="13"/>
        <v>0</v>
      </c>
      <c r="Y9" s="46">
        <f t="shared" si="14"/>
        <v>542.35</v>
      </c>
      <c r="Z9" s="46">
        <f t="shared" si="15"/>
        <v>1760.62525</v>
      </c>
      <c r="AA9" s="46"/>
      <c r="AB9" s="12" t="s">
        <v>104</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5" customHeight="1" spans="1:36">
      <c r="A10" s="45">
        <f t="shared" si="0"/>
        <v>7</v>
      </c>
      <c r="B10" s="46" t="s">
        <v>173</v>
      </c>
      <c r="C10" s="47" t="s">
        <v>185</v>
      </c>
      <c r="D10" s="46" t="s">
        <v>186</v>
      </c>
      <c r="E10" s="46">
        <v>3473.25</v>
      </c>
      <c r="F10" s="46">
        <v>3245.4</v>
      </c>
      <c r="G10" s="48">
        <v>5664.75</v>
      </c>
      <c r="H10" s="46">
        <v>3473.25</v>
      </c>
      <c r="I10" s="48">
        <v>4180</v>
      </c>
      <c r="J10" s="48"/>
      <c r="K10" s="63">
        <f t="shared" si="1"/>
        <v>62.5185</v>
      </c>
      <c r="L10" s="64">
        <f t="shared" si="2"/>
        <v>519.264</v>
      </c>
      <c r="M10" s="48">
        <f t="shared" si="3"/>
        <v>453.18</v>
      </c>
      <c r="N10" s="46">
        <f t="shared" si="4"/>
        <v>24.31275</v>
      </c>
      <c r="O10" s="48">
        <f t="shared" si="5"/>
        <v>209</v>
      </c>
      <c r="P10" s="48">
        <f t="shared" si="6"/>
        <v>0</v>
      </c>
      <c r="Q10" s="48">
        <f t="shared" si="7"/>
        <v>1268.27525</v>
      </c>
      <c r="R10" s="46">
        <f t="shared" si="8"/>
        <v>0</v>
      </c>
      <c r="S10" s="46">
        <f t="shared" si="9"/>
        <v>259.63</v>
      </c>
      <c r="T10" s="48">
        <f t="shared" si="10"/>
        <v>113.3</v>
      </c>
      <c r="U10" s="46">
        <f t="shared" si="11"/>
        <v>10.42</v>
      </c>
      <c r="V10" s="46">
        <v>0</v>
      </c>
      <c r="W10" s="48">
        <f t="shared" si="12"/>
        <v>209</v>
      </c>
      <c r="X10" s="48">
        <f t="shared" si="13"/>
        <v>0</v>
      </c>
      <c r="Y10" s="46">
        <f t="shared" si="14"/>
        <v>592.35</v>
      </c>
      <c r="Z10" s="46">
        <f t="shared" si="15"/>
        <v>1860.62525</v>
      </c>
      <c r="AA10" s="46"/>
      <c r="AB10" s="12" t="s">
        <v>104</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5" customHeight="1" spans="1:36">
      <c r="A11" s="45">
        <f t="shared" si="0"/>
        <v>8</v>
      </c>
      <c r="B11" s="49" t="e">
        <v>#N/A</v>
      </c>
      <c r="C11" s="50" t="s">
        <v>187</v>
      </c>
      <c r="D11" s="46" t="s">
        <v>188</v>
      </c>
      <c r="E11" s="46">
        <v>3820</v>
      </c>
      <c r="F11" s="46">
        <v>3820</v>
      </c>
      <c r="G11" s="48">
        <v>5664.75</v>
      </c>
      <c r="H11" s="46">
        <v>3820</v>
      </c>
      <c r="I11" s="48">
        <v>4180</v>
      </c>
      <c r="J11" s="48"/>
      <c r="K11" s="63">
        <f t="shared" si="1"/>
        <v>68.76</v>
      </c>
      <c r="L11" s="64">
        <f t="shared" si="2"/>
        <v>611.2</v>
      </c>
      <c r="M11" s="48">
        <f t="shared" si="3"/>
        <v>453.18</v>
      </c>
      <c r="N11" s="46">
        <f t="shared" si="4"/>
        <v>26.74</v>
      </c>
      <c r="O11" s="48">
        <f t="shared" si="5"/>
        <v>209</v>
      </c>
      <c r="P11" s="48">
        <f t="shared" si="6"/>
        <v>0</v>
      </c>
      <c r="Q11" s="48">
        <f t="shared" si="7"/>
        <v>1368.88</v>
      </c>
      <c r="R11" s="46">
        <f t="shared" si="8"/>
        <v>0</v>
      </c>
      <c r="S11" s="46">
        <f t="shared" si="9"/>
        <v>305.6</v>
      </c>
      <c r="T11" s="48">
        <f t="shared" si="10"/>
        <v>113.3</v>
      </c>
      <c r="U11" s="46">
        <f t="shared" si="11"/>
        <v>11.46</v>
      </c>
      <c r="V11" s="46">
        <v>0</v>
      </c>
      <c r="W11" s="48">
        <f t="shared" si="12"/>
        <v>209</v>
      </c>
      <c r="X11" s="48">
        <f t="shared" si="13"/>
        <v>0</v>
      </c>
      <c r="Y11" s="46">
        <f t="shared" si="14"/>
        <v>639.36</v>
      </c>
      <c r="Z11" s="46">
        <f t="shared" si="15"/>
        <v>2008.24</v>
      </c>
      <c r="AA11" s="46"/>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5" customHeight="1" spans="1:36">
      <c r="A12" s="45">
        <f t="shared" si="0"/>
        <v>9</v>
      </c>
      <c r="B12" s="46" t="s">
        <v>173</v>
      </c>
      <c r="C12" s="47" t="s">
        <v>189</v>
      </c>
      <c r="D12" s="55" t="s">
        <v>190</v>
      </c>
      <c r="E12" s="46">
        <v>3473.25</v>
      </c>
      <c r="F12" s="46">
        <v>3245.4</v>
      </c>
      <c r="G12" s="48">
        <v>5664.75</v>
      </c>
      <c r="H12" s="46">
        <v>3473.25</v>
      </c>
      <c r="I12" s="48">
        <v>3180</v>
      </c>
      <c r="J12" s="48"/>
      <c r="K12" s="63">
        <f t="shared" si="1"/>
        <v>62.5185</v>
      </c>
      <c r="L12" s="64">
        <f t="shared" si="2"/>
        <v>519.264</v>
      </c>
      <c r="M12" s="48">
        <f t="shared" si="3"/>
        <v>453.18</v>
      </c>
      <c r="N12" s="46">
        <f t="shared" si="4"/>
        <v>24.31275</v>
      </c>
      <c r="O12" s="48">
        <f t="shared" si="5"/>
        <v>159</v>
      </c>
      <c r="P12" s="48">
        <f t="shared" si="6"/>
        <v>0</v>
      </c>
      <c r="Q12" s="48">
        <f t="shared" si="7"/>
        <v>1218.27525</v>
      </c>
      <c r="R12" s="46">
        <f t="shared" si="8"/>
        <v>0</v>
      </c>
      <c r="S12" s="46">
        <f t="shared" si="9"/>
        <v>259.63</v>
      </c>
      <c r="T12" s="48">
        <f t="shared" si="10"/>
        <v>113.3</v>
      </c>
      <c r="U12" s="46">
        <f t="shared" si="11"/>
        <v>10.42</v>
      </c>
      <c r="V12" s="46">
        <v>0</v>
      </c>
      <c r="W12" s="48">
        <f t="shared" si="12"/>
        <v>159</v>
      </c>
      <c r="X12" s="48">
        <f t="shared" si="13"/>
        <v>0</v>
      </c>
      <c r="Y12" s="46">
        <f t="shared" si="14"/>
        <v>542.35</v>
      </c>
      <c r="Z12" s="46">
        <f t="shared" si="15"/>
        <v>1760.62525</v>
      </c>
      <c r="AA12" s="46"/>
      <c r="AB12" s="12" t="s">
        <v>104</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5" customHeight="1" spans="1:36">
      <c r="A13" s="45">
        <f t="shared" si="0"/>
        <v>10</v>
      </c>
      <c r="B13" s="46" t="s">
        <v>173</v>
      </c>
      <c r="C13" s="47" t="s">
        <v>191</v>
      </c>
      <c r="D13" s="55" t="s">
        <v>192</v>
      </c>
      <c r="E13" s="46">
        <v>3473.25</v>
      </c>
      <c r="F13" s="46">
        <v>3245.4</v>
      </c>
      <c r="G13" s="48">
        <v>5664.75</v>
      </c>
      <c r="H13" s="46">
        <v>3473.25</v>
      </c>
      <c r="I13" s="48">
        <v>3180</v>
      </c>
      <c r="J13" s="48"/>
      <c r="K13" s="63">
        <f t="shared" si="1"/>
        <v>62.5185</v>
      </c>
      <c r="L13" s="64">
        <f t="shared" si="2"/>
        <v>519.264</v>
      </c>
      <c r="M13" s="48">
        <f t="shared" si="3"/>
        <v>453.18</v>
      </c>
      <c r="N13" s="46">
        <f t="shared" si="4"/>
        <v>24.31275</v>
      </c>
      <c r="O13" s="48">
        <f t="shared" si="5"/>
        <v>159</v>
      </c>
      <c r="P13" s="48">
        <f t="shared" si="6"/>
        <v>0</v>
      </c>
      <c r="Q13" s="48">
        <f t="shared" si="7"/>
        <v>1218.27525</v>
      </c>
      <c r="R13" s="46">
        <f t="shared" si="8"/>
        <v>0</v>
      </c>
      <c r="S13" s="46">
        <f t="shared" si="9"/>
        <v>259.63</v>
      </c>
      <c r="T13" s="48">
        <f t="shared" si="10"/>
        <v>113.3</v>
      </c>
      <c r="U13" s="46">
        <f t="shared" si="11"/>
        <v>10.42</v>
      </c>
      <c r="V13" s="46">
        <v>0</v>
      </c>
      <c r="W13" s="48">
        <f t="shared" si="12"/>
        <v>159</v>
      </c>
      <c r="X13" s="48">
        <f t="shared" si="13"/>
        <v>0</v>
      </c>
      <c r="Y13" s="46">
        <f t="shared" si="14"/>
        <v>542.35</v>
      </c>
      <c r="Z13" s="46">
        <f t="shared" si="15"/>
        <v>1760.62525</v>
      </c>
      <c r="AA13" s="46"/>
      <c r="AB13" s="12" t="s">
        <v>104</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5" customHeight="1" spans="1:36">
      <c r="A14" s="45">
        <f t="shared" si="0"/>
        <v>11</v>
      </c>
      <c r="B14" s="46" t="s">
        <v>193</v>
      </c>
      <c r="C14" s="47" t="s">
        <v>194</v>
      </c>
      <c r="D14" s="46" t="s">
        <v>195</v>
      </c>
      <c r="E14" s="46">
        <v>3473.25</v>
      </c>
      <c r="F14" s="46">
        <v>3245.4</v>
      </c>
      <c r="G14" s="48">
        <v>5664.75</v>
      </c>
      <c r="H14" s="46">
        <v>3473.25</v>
      </c>
      <c r="I14" s="48">
        <v>1790</v>
      </c>
      <c r="J14" s="48"/>
      <c r="K14" s="63">
        <f t="shared" si="1"/>
        <v>62.5185</v>
      </c>
      <c r="L14" s="64">
        <f t="shared" si="2"/>
        <v>519.264</v>
      </c>
      <c r="M14" s="48">
        <f t="shared" si="3"/>
        <v>453.18</v>
      </c>
      <c r="N14" s="46">
        <f t="shared" si="4"/>
        <v>24.31275</v>
      </c>
      <c r="O14" s="48">
        <f t="shared" si="5"/>
        <v>89.5</v>
      </c>
      <c r="P14" s="48">
        <f t="shared" si="6"/>
        <v>0</v>
      </c>
      <c r="Q14" s="48">
        <f t="shared" si="7"/>
        <v>1148.77525</v>
      </c>
      <c r="R14" s="46">
        <f t="shared" si="8"/>
        <v>0</v>
      </c>
      <c r="S14" s="46">
        <f t="shared" si="9"/>
        <v>259.63</v>
      </c>
      <c r="T14" s="48">
        <f t="shared" si="10"/>
        <v>113.3</v>
      </c>
      <c r="U14" s="46">
        <f t="shared" si="11"/>
        <v>10.42</v>
      </c>
      <c r="V14" s="46">
        <v>0</v>
      </c>
      <c r="W14" s="48">
        <f t="shared" si="12"/>
        <v>89.5</v>
      </c>
      <c r="X14" s="48">
        <f t="shared" si="13"/>
        <v>0</v>
      </c>
      <c r="Y14" s="46">
        <f t="shared" si="14"/>
        <v>472.85</v>
      </c>
      <c r="Z14" s="46">
        <f t="shared" si="15"/>
        <v>1621.62525</v>
      </c>
      <c r="AA14" s="46"/>
      <c r="AB14" s="12" t="s">
        <v>104</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5" customHeight="1" spans="1:36">
      <c r="A15" s="45">
        <f t="shared" si="0"/>
        <v>12</v>
      </c>
      <c r="B15" s="46" t="s">
        <v>193</v>
      </c>
      <c r="C15" s="47" t="s">
        <v>196</v>
      </c>
      <c r="D15" s="46" t="s">
        <v>197</v>
      </c>
      <c r="E15" s="46">
        <v>3473.25</v>
      </c>
      <c r="F15" s="46">
        <v>3245.4</v>
      </c>
      <c r="G15" s="48">
        <v>5664.75</v>
      </c>
      <c r="H15" s="46">
        <v>3473.25</v>
      </c>
      <c r="I15" s="48">
        <v>1790</v>
      </c>
      <c r="J15" s="48"/>
      <c r="K15" s="63">
        <f t="shared" si="1"/>
        <v>62.5185</v>
      </c>
      <c r="L15" s="64">
        <f t="shared" si="2"/>
        <v>519.264</v>
      </c>
      <c r="M15" s="48">
        <f t="shared" si="3"/>
        <v>453.18</v>
      </c>
      <c r="N15" s="46">
        <f t="shared" si="4"/>
        <v>24.31275</v>
      </c>
      <c r="O15" s="48">
        <f t="shared" si="5"/>
        <v>89.5</v>
      </c>
      <c r="P15" s="48">
        <f t="shared" si="6"/>
        <v>0</v>
      </c>
      <c r="Q15" s="48">
        <f t="shared" si="7"/>
        <v>1148.77525</v>
      </c>
      <c r="R15" s="46">
        <f t="shared" si="8"/>
        <v>0</v>
      </c>
      <c r="S15" s="46">
        <f t="shared" si="9"/>
        <v>259.63</v>
      </c>
      <c r="T15" s="48">
        <f t="shared" si="10"/>
        <v>113.3</v>
      </c>
      <c r="U15" s="46">
        <f t="shared" si="11"/>
        <v>10.42</v>
      </c>
      <c r="V15" s="46">
        <v>0</v>
      </c>
      <c r="W15" s="48">
        <f t="shared" si="12"/>
        <v>89.5</v>
      </c>
      <c r="X15" s="48">
        <f t="shared" si="13"/>
        <v>0</v>
      </c>
      <c r="Y15" s="46">
        <f t="shared" si="14"/>
        <v>472.85</v>
      </c>
      <c r="Z15" s="46">
        <f t="shared" si="15"/>
        <v>1621.62525</v>
      </c>
      <c r="AA15" s="46"/>
      <c r="AB15" s="12" t="s">
        <v>104</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5" customHeight="1" spans="1:36">
      <c r="A16" s="45">
        <f t="shared" si="0"/>
        <v>13</v>
      </c>
      <c r="B16" s="46" t="s">
        <v>193</v>
      </c>
      <c r="C16" s="47" t="s">
        <v>198</v>
      </c>
      <c r="D16" s="46" t="s">
        <v>199</v>
      </c>
      <c r="E16" s="46">
        <v>3473.25</v>
      </c>
      <c r="F16" s="46">
        <v>3245.4</v>
      </c>
      <c r="G16" s="48">
        <v>5664.75</v>
      </c>
      <c r="H16" s="46">
        <v>3473.25</v>
      </c>
      <c r="I16" s="48">
        <v>1790</v>
      </c>
      <c r="J16" s="48"/>
      <c r="K16" s="63">
        <f t="shared" si="1"/>
        <v>62.5185</v>
      </c>
      <c r="L16" s="64">
        <f t="shared" si="2"/>
        <v>519.264</v>
      </c>
      <c r="M16" s="48">
        <f t="shared" si="3"/>
        <v>453.18</v>
      </c>
      <c r="N16" s="46">
        <f t="shared" si="4"/>
        <v>24.31275</v>
      </c>
      <c r="O16" s="48">
        <f t="shared" si="5"/>
        <v>89.5</v>
      </c>
      <c r="P16" s="48">
        <f t="shared" si="6"/>
        <v>0</v>
      </c>
      <c r="Q16" s="48">
        <f t="shared" si="7"/>
        <v>1148.77525</v>
      </c>
      <c r="R16" s="46">
        <f t="shared" si="8"/>
        <v>0</v>
      </c>
      <c r="S16" s="46">
        <f t="shared" si="9"/>
        <v>259.63</v>
      </c>
      <c r="T16" s="48">
        <f t="shared" si="10"/>
        <v>113.3</v>
      </c>
      <c r="U16" s="46">
        <f t="shared" si="11"/>
        <v>10.42</v>
      </c>
      <c r="V16" s="46">
        <v>0</v>
      </c>
      <c r="W16" s="48">
        <f t="shared" si="12"/>
        <v>89.5</v>
      </c>
      <c r="X16" s="48">
        <f t="shared" si="13"/>
        <v>0</v>
      </c>
      <c r="Y16" s="46">
        <f t="shared" si="14"/>
        <v>472.85</v>
      </c>
      <c r="Z16" s="46">
        <f t="shared" si="15"/>
        <v>1621.62525</v>
      </c>
      <c r="AA16" s="46"/>
      <c r="AB16" s="12" t="s">
        <v>104</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5" customHeight="1" spans="1:36">
      <c r="A17" s="45">
        <f t="shared" si="0"/>
        <v>14</v>
      </c>
      <c r="B17" s="46" t="s">
        <v>193</v>
      </c>
      <c r="C17" s="47" t="s">
        <v>200</v>
      </c>
      <c r="D17" s="46" t="s">
        <v>201</v>
      </c>
      <c r="E17" s="46">
        <v>3473.25</v>
      </c>
      <c r="F17" s="46">
        <v>3245.4</v>
      </c>
      <c r="G17" s="48">
        <v>5664.75</v>
      </c>
      <c r="H17" s="46">
        <v>3473.25</v>
      </c>
      <c r="I17" s="48">
        <v>1790</v>
      </c>
      <c r="J17" s="48"/>
      <c r="K17" s="63">
        <f t="shared" si="1"/>
        <v>62.5185</v>
      </c>
      <c r="L17" s="64">
        <f t="shared" si="2"/>
        <v>519.264</v>
      </c>
      <c r="M17" s="48">
        <f t="shared" si="3"/>
        <v>453.18</v>
      </c>
      <c r="N17" s="46">
        <f t="shared" si="4"/>
        <v>24.31275</v>
      </c>
      <c r="O17" s="48">
        <f t="shared" si="5"/>
        <v>89.5</v>
      </c>
      <c r="P17" s="48">
        <f t="shared" si="6"/>
        <v>0</v>
      </c>
      <c r="Q17" s="48">
        <f t="shared" si="7"/>
        <v>1148.77525</v>
      </c>
      <c r="R17" s="46">
        <f t="shared" si="8"/>
        <v>0</v>
      </c>
      <c r="S17" s="46">
        <f t="shared" si="9"/>
        <v>259.63</v>
      </c>
      <c r="T17" s="48">
        <f t="shared" si="10"/>
        <v>113.3</v>
      </c>
      <c r="U17" s="46">
        <f t="shared" si="11"/>
        <v>10.42</v>
      </c>
      <c r="V17" s="46">
        <v>0</v>
      </c>
      <c r="W17" s="48">
        <f t="shared" si="12"/>
        <v>89.5</v>
      </c>
      <c r="X17" s="48">
        <f t="shared" si="13"/>
        <v>0</v>
      </c>
      <c r="Y17" s="46">
        <f t="shared" si="14"/>
        <v>472.85</v>
      </c>
      <c r="Z17" s="46">
        <f t="shared" si="15"/>
        <v>1621.62525</v>
      </c>
      <c r="AA17" s="46"/>
      <c r="AB17" s="12" t="s">
        <v>104</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5" customHeight="1" spans="1:36">
      <c r="A18" s="45">
        <f t="shared" si="0"/>
        <v>15</v>
      </c>
      <c r="B18" s="46" t="s">
        <v>193</v>
      </c>
      <c r="C18" s="47" t="s">
        <v>202</v>
      </c>
      <c r="D18" s="46" t="s">
        <v>203</v>
      </c>
      <c r="E18" s="46">
        <v>3473.25</v>
      </c>
      <c r="F18" s="46">
        <v>3245.4</v>
      </c>
      <c r="G18" s="48">
        <v>5664.75</v>
      </c>
      <c r="H18" s="46">
        <v>3473.25</v>
      </c>
      <c r="I18" s="48">
        <v>4180</v>
      </c>
      <c r="J18" s="48"/>
      <c r="K18" s="63">
        <f t="shared" si="1"/>
        <v>62.5185</v>
      </c>
      <c r="L18" s="64">
        <f t="shared" si="2"/>
        <v>519.264</v>
      </c>
      <c r="M18" s="48">
        <f t="shared" si="3"/>
        <v>453.18</v>
      </c>
      <c r="N18" s="46">
        <f t="shared" si="4"/>
        <v>24.31275</v>
      </c>
      <c r="O18" s="48">
        <f t="shared" si="5"/>
        <v>209</v>
      </c>
      <c r="P18" s="48">
        <f t="shared" si="6"/>
        <v>0</v>
      </c>
      <c r="Q18" s="48">
        <f t="shared" si="7"/>
        <v>1268.27525</v>
      </c>
      <c r="R18" s="46">
        <f t="shared" si="8"/>
        <v>0</v>
      </c>
      <c r="S18" s="46">
        <f t="shared" si="9"/>
        <v>259.63</v>
      </c>
      <c r="T18" s="48">
        <f t="shared" si="10"/>
        <v>113.3</v>
      </c>
      <c r="U18" s="46">
        <f t="shared" si="11"/>
        <v>10.42</v>
      </c>
      <c r="V18" s="46">
        <v>0</v>
      </c>
      <c r="W18" s="48">
        <f t="shared" si="12"/>
        <v>209</v>
      </c>
      <c r="X18" s="48">
        <f t="shared" si="13"/>
        <v>0</v>
      </c>
      <c r="Y18" s="46">
        <f t="shared" si="14"/>
        <v>592.35</v>
      </c>
      <c r="Z18" s="46">
        <f t="shared" si="15"/>
        <v>1860.62525</v>
      </c>
      <c r="AA18" s="46"/>
      <c r="AB18" s="12" t="s">
        <v>104</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5" customHeight="1" spans="1:36">
      <c r="A19" s="45">
        <f t="shared" si="0"/>
        <v>16</v>
      </c>
      <c r="B19" s="46" t="s">
        <v>193</v>
      </c>
      <c r="C19" s="47" t="s">
        <v>204</v>
      </c>
      <c r="D19" s="46" t="s">
        <v>205</v>
      </c>
      <c r="E19" s="46">
        <v>3473.25</v>
      </c>
      <c r="F19" s="46">
        <v>3245.4</v>
      </c>
      <c r="G19" s="48">
        <v>5664.75</v>
      </c>
      <c r="H19" s="46">
        <v>3473.25</v>
      </c>
      <c r="I19" s="48">
        <v>3180</v>
      </c>
      <c r="J19" s="48"/>
      <c r="K19" s="63">
        <f t="shared" si="1"/>
        <v>62.5185</v>
      </c>
      <c r="L19" s="64">
        <f t="shared" si="2"/>
        <v>519.264</v>
      </c>
      <c r="M19" s="48">
        <f t="shared" si="3"/>
        <v>453.18</v>
      </c>
      <c r="N19" s="46">
        <f t="shared" si="4"/>
        <v>24.31275</v>
      </c>
      <c r="O19" s="48">
        <f t="shared" si="5"/>
        <v>159</v>
      </c>
      <c r="P19" s="48">
        <f t="shared" si="6"/>
        <v>0</v>
      </c>
      <c r="Q19" s="48">
        <f t="shared" si="7"/>
        <v>1218.27525</v>
      </c>
      <c r="R19" s="46">
        <f t="shared" si="8"/>
        <v>0</v>
      </c>
      <c r="S19" s="46">
        <f t="shared" si="9"/>
        <v>259.63</v>
      </c>
      <c r="T19" s="48">
        <f t="shared" si="10"/>
        <v>113.3</v>
      </c>
      <c r="U19" s="46">
        <f t="shared" si="11"/>
        <v>10.42</v>
      </c>
      <c r="V19" s="46">
        <v>0</v>
      </c>
      <c r="W19" s="48">
        <f t="shared" si="12"/>
        <v>159</v>
      </c>
      <c r="X19" s="48">
        <f t="shared" si="13"/>
        <v>0</v>
      </c>
      <c r="Y19" s="46">
        <f t="shared" si="14"/>
        <v>542.35</v>
      </c>
      <c r="Z19" s="46">
        <f t="shared" si="15"/>
        <v>1760.62525</v>
      </c>
      <c r="AA19" s="46"/>
      <c r="AB19" s="12" t="s">
        <v>104</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5" customHeight="1" spans="1:36">
      <c r="A20" s="45">
        <f t="shared" si="0"/>
        <v>17</v>
      </c>
      <c r="B20" s="46" t="s">
        <v>193</v>
      </c>
      <c r="C20" s="47" t="s">
        <v>206</v>
      </c>
      <c r="D20" s="343" t="s">
        <v>207</v>
      </c>
      <c r="E20" s="46">
        <v>3473.25</v>
      </c>
      <c r="F20" s="46">
        <v>3245.4</v>
      </c>
      <c r="G20" s="48">
        <v>5664.75</v>
      </c>
      <c r="H20" s="46">
        <v>3473.25</v>
      </c>
      <c r="I20" s="48">
        <v>3180</v>
      </c>
      <c r="J20" s="48"/>
      <c r="K20" s="63">
        <f t="shared" si="1"/>
        <v>62.5185</v>
      </c>
      <c r="L20" s="64">
        <f t="shared" si="2"/>
        <v>519.264</v>
      </c>
      <c r="M20" s="48">
        <f t="shared" si="3"/>
        <v>453.18</v>
      </c>
      <c r="N20" s="46">
        <f t="shared" si="4"/>
        <v>24.31275</v>
      </c>
      <c r="O20" s="48">
        <f t="shared" si="5"/>
        <v>159</v>
      </c>
      <c r="P20" s="48">
        <f t="shared" si="6"/>
        <v>0</v>
      </c>
      <c r="Q20" s="48">
        <f t="shared" si="7"/>
        <v>1218.27525</v>
      </c>
      <c r="R20" s="46">
        <f t="shared" si="8"/>
        <v>0</v>
      </c>
      <c r="S20" s="46">
        <f t="shared" si="9"/>
        <v>259.63</v>
      </c>
      <c r="T20" s="48">
        <f t="shared" si="10"/>
        <v>113.3</v>
      </c>
      <c r="U20" s="46">
        <f t="shared" si="11"/>
        <v>10.42</v>
      </c>
      <c r="V20" s="46">
        <v>0</v>
      </c>
      <c r="W20" s="48">
        <f t="shared" si="12"/>
        <v>159</v>
      </c>
      <c r="X20" s="48">
        <f t="shared" si="13"/>
        <v>0</v>
      </c>
      <c r="Y20" s="46">
        <f t="shared" si="14"/>
        <v>542.35</v>
      </c>
      <c r="Z20" s="46">
        <f t="shared" si="15"/>
        <v>1760.62525</v>
      </c>
      <c r="AA20" s="46"/>
      <c r="AB20" s="12" t="s">
        <v>104</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5" customHeight="1" spans="1:36">
      <c r="A21" s="45">
        <f t="shared" si="0"/>
        <v>18</v>
      </c>
      <c r="B21" s="46" t="s">
        <v>193</v>
      </c>
      <c r="C21" s="47" t="s">
        <v>208</v>
      </c>
      <c r="D21" s="46" t="s">
        <v>209</v>
      </c>
      <c r="E21" s="46">
        <v>3473.25</v>
      </c>
      <c r="F21" s="46">
        <v>3245.4</v>
      </c>
      <c r="G21" s="48">
        <v>5664.75</v>
      </c>
      <c r="H21" s="46">
        <v>3473.25</v>
      </c>
      <c r="I21" s="48">
        <v>3180</v>
      </c>
      <c r="J21" s="48"/>
      <c r="K21" s="63">
        <f t="shared" si="1"/>
        <v>62.5185</v>
      </c>
      <c r="L21" s="64">
        <f t="shared" si="2"/>
        <v>519.264</v>
      </c>
      <c r="M21" s="48">
        <f t="shared" si="3"/>
        <v>453.18</v>
      </c>
      <c r="N21" s="46">
        <f t="shared" si="4"/>
        <v>24.31275</v>
      </c>
      <c r="O21" s="48">
        <f t="shared" si="5"/>
        <v>159</v>
      </c>
      <c r="P21" s="48">
        <f t="shared" si="6"/>
        <v>0</v>
      </c>
      <c r="Q21" s="48">
        <f t="shared" si="7"/>
        <v>1218.27525</v>
      </c>
      <c r="R21" s="46">
        <f t="shared" si="8"/>
        <v>0</v>
      </c>
      <c r="S21" s="46">
        <f t="shared" si="9"/>
        <v>259.63</v>
      </c>
      <c r="T21" s="48">
        <f t="shared" si="10"/>
        <v>113.3</v>
      </c>
      <c r="U21" s="46">
        <f t="shared" si="11"/>
        <v>10.42</v>
      </c>
      <c r="V21" s="46">
        <v>0</v>
      </c>
      <c r="W21" s="48">
        <f t="shared" si="12"/>
        <v>159</v>
      </c>
      <c r="X21" s="48">
        <f t="shared" si="13"/>
        <v>0</v>
      </c>
      <c r="Y21" s="46">
        <f t="shared" si="14"/>
        <v>542.35</v>
      </c>
      <c r="Z21" s="46">
        <f t="shared" si="15"/>
        <v>1760.62525</v>
      </c>
      <c r="AA21" s="46"/>
      <c r="AB21" s="12" t="s">
        <v>104</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5" customHeight="1" spans="1:36">
      <c r="A22" s="45">
        <f t="shared" si="0"/>
        <v>19</v>
      </c>
      <c r="B22" s="46" t="s">
        <v>210</v>
      </c>
      <c r="C22" s="47" t="s">
        <v>211</v>
      </c>
      <c r="D22" s="46" t="s">
        <v>212</v>
      </c>
      <c r="E22" s="46">
        <v>3820</v>
      </c>
      <c r="F22" s="46">
        <v>3820</v>
      </c>
      <c r="G22" s="48">
        <v>5664.75</v>
      </c>
      <c r="H22" s="46">
        <v>3820</v>
      </c>
      <c r="I22" s="48">
        <v>4180</v>
      </c>
      <c r="J22" s="48"/>
      <c r="K22" s="63">
        <f t="shared" si="1"/>
        <v>68.76</v>
      </c>
      <c r="L22" s="64">
        <f t="shared" si="2"/>
        <v>611.2</v>
      </c>
      <c r="M22" s="48">
        <f t="shared" si="3"/>
        <v>453.18</v>
      </c>
      <c r="N22" s="46">
        <f t="shared" si="4"/>
        <v>26.74</v>
      </c>
      <c r="O22" s="48">
        <f t="shared" si="5"/>
        <v>209</v>
      </c>
      <c r="P22" s="48">
        <f t="shared" si="6"/>
        <v>0</v>
      </c>
      <c r="Q22" s="48">
        <f t="shared" si="7"/>
        <v>1368.88</v>
      </c>
      <c r="R22" s="46">
        <f t="shared" si="8"/>
        <v>0</v>
      </c>
      <c r="S22" s="46">
        <f t="shared" si="9"/>
        <v>305.6</v>
      </c>
      <c r="T22" s="48">
        <f t="shared" si="10"/>
        <v>113.3</v>
      </c>
      <c r="U22" s="46">
        <f t="shared" si="11"/>
        <v>11.46</v>
      </c>
      <c r="V22" s="46">
        <v>0</v>
      </c>
      <c r="W22" s="48">
        <f t="shared" si="12"/>
        <v>209</v>
      </c>
      <c r="X22" s="48">
        <f t="shared" si="13"/>
        <v>0</v>
      </c>
      <c r="Y22" s="46">
        <f t="shared" si="14"/>
        <v>639.36</v>
      </c>
      <c r="Z22" s="46">
        <f t="shared" si="15"/>
        <v>2008.24</v>
      </c>
      <c r="AA22" s="46"/>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5" customHeight="1" spans="1:36">
      <c r="A23" s="45">
        <f t="shared" si="0"/>
        <v>20</v>
      </c>
      <c r="B23" s="46" t="s">
        <v>210</v>
      </c>
      <c r="C23" s="47" t="s">
        <v>213</v>
      </c>
      <c r="D23" s="46" t="s">
        <v>214</v>
      </c>
      <c r="E23" s="46">
        <v>3473.25</v>
      </c>
      <c r="F23" s="46">
        <v>3245.4</v>
      </c>
      <c r="G23" s="48">
        <v>5664.75</v>
      </c>
      <c r="H23" s="46">
        <v>3473.25</v>
      </c>
      <c r="I23" s="48">
        <v>4180</v>
      </c>
      <c r="J23" s="48"/>
      <c r="K23" s="63">
        <f t="shared" si="1"/>
        <v>62.5185</v>
      </c>
      <c r="L23" s="64">
        <f t="shared" si="2"/>
        <v>519.264</v>
      </c>
      <c r="M23" s="48">
        <f t="shared" si="3"/>
        <v>453.18</v>
      </c>
      <c r="N23" s="46">
        <f t="shared" si="4"/>
        <v>24.31275</v>
      </c>
      <c r="O23" s="48">
        <f t="shared" si="5"/>
        <v>209</v>
      </c>
      <c r="P23" s="48">
        <f t="shared" si="6"/>
        <v>0</v>
      </c>
      <c r="Q23" s="48">
        <f t="shared" si="7"/>
        <v>1268.27525</v>
      </c>
      <c r="R23" s="46">
        <f t="shared" si="8"/>
        <v>0</v>
      </c>
      <c r="S23" s="46">
        <f t="shared" si="9"/>
        <v>259.63</v>
      </c>
      <c r="T23" s="48">
        <f t="shared" si="10"/>
        <v>113.3</v>
      </c>
      <c r="U23" s="46">
        <f t="shared" si="11"/>
        <v>10.42</v>
      </c>
      <c r="V23" s="46">
        <v>0</v>
      </c>
      <c r="W23" s="48">
        <f t="shared" si="12"/>
        <v>209</v>
      </c>
      <c r="X23" s="48">
        <f t="shared" si="13"/>
        <v>0</v>
      </c>
      <c r="Y23" s="46">
        <f t="shared" si="14"/>
        <v>592.35</v>
      </c>
      <c r="Z23" s="46">
        <f t="shared" si="15"/>
        <v>1860.62525</v>
      </c>
      <c r="AA23" s="46"/>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5" customHeight="1" spans="1:36">
      <c r="A24" s="45">
        <f t="shared" si="0"/>
        <v>21</v>
      </c>
      <c r="B24" s="46" t="s">
        <v>210</v>
      </c>
      <c r="C24" s="47" t="s">
        <v>215</v>
      </c>
      <c r="D24" s="46" t="s">
        <v>216</v>
      </c>
      <c r="E24" s="46">
        <v>3473.25</v>
      </c>
      <c r="F24" s="46">
        <v>3245.4</v>
      </c>
      <c r="G24" s="48">
        <v>5664.75</v>
      </c>
      <c r="H24" s="46">
        <v>3473.25</v>
      </c>
      <c r="I24" s="48">
        <v>3180</v>
      </c>
      <c r="J24" s="48"/>
      <c r="K24" s="63">
        <f t="shared" si="1"/>
        <v>62.5185</v>
      </c>
      <c r="L24" s="64">
        <f t="shared" si="2"/>
        <v>519.264</v>
      </c>
      <c r="M24" s="48">
        <f t="shared" si="3"/>
        <v>453.18</v>
      </c>
      <c r="N24" s="46">
        <f t="shared" si="4"/>
        <v>24.31275</v>
      </c>
      <c r="O24" s="48">
        <f t="shared" si="5"/>
        <v>159</v>
      </c>
      <c r="P24" s="48">
        <f t="shared" si="6"/>
        <v>0</v>
      </c>
      <c r="Q24" s="48">
        <f t="shared" si="7"/>
        <v>1218.27525</v>
      </c>
      <c r="R24" s="46">
        <f t="shared" si="8"/>
        <v>0</v>
      </c>
      <c r="S24" s="46">
        <f t="shared" si="9"/>
        <v>259.63</v>
      </c>
      <c r="T24" s="48">
        <f t="shared" si="10"/>
        <v>113.3</v>
      </c>
      <c r="U24" s="46">
        <f t="shared" si="11"/>
        <v>10.42</v>
      </c>
      <c r="V24" s="46">
        <v>0</v>
      </c>
      <c r="W24" s="48">
        <f t="shared" si="12"/>
        <v>159</v>
      </c>
      <c r="X24" s="48">
        <f t="shared" si="13"/>
        <v>0</v>
      </c>
      <c r="Y24" s="46">
        <f t="shared" si="14"/>
        <v>542.35</v>
      </c>
      <c r="Z24" s="46">
        <f t="shared" si="15"/>
        <v>1760.62525</v>
      </c>
      <c r="AA24" s="46"/>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5" customHeight="1" spans="1:36">
      <c r="A25" s="45">
        <f t="shared" si="0"/>
        <v>22</v>
      </c>
      <c r="B25" s="46" t="s">
        <v>210</v>
      </c>
      <c r="C25" s="47" t="s">
        <v>217</v>
      </c>
      <c r="D25" s="46" t="s">
        <v>218</v>
      </c>
      <c r="E25" s="46">
        <v>3473.25</v>
      </c>
      <c r="F25" s="46">
        <v>3245.4</v>
      </c>
      <c r="G25" s="48">
        <v>5664.75</v>
      </c>
      <c r="H25" s="46">
        <v>3473.25</v>
      </c>
      <c r="I25" s="48">
        <v>4180</v>
      </c>
      <c r="J25" s="48"/>
      <c r="K25" s="63">
        <f t="shared" si="1"/>
        <v>62.5185</v>
      </c>
      <c r="L25" s="64">
        <f t="shared" si="2"/>
        <v>519.264</v>
      </c>
      <c r="M25" s="48">
        <f t="shared" si="3"/>
        <v>453.18</v>
      </c>
      <c r="N25" s="46">
        <f t="shared" si="4"/>
        <v>24.31275</v>
      </c>
      <c r="O25" s="48">
        <f t="shared" si="5"/>
        <v>209</v>
      </c>
      <c r="P25" s="48">
        <f t="shared" si="6"/>
        <v>0</v>
      </c>
      <c r="Q25" s="48">
        <f t="shared" si="7"/>
        <v>1268.27525</v>
      </c>
      <c r="R25" s="46">
        <f t="shared" si="8"/>
        <v>0</v>
      </c>
      <c r="S25" s="46">
        <f t="shared" si="9"/>
        <v>259.63</v>
      </c>
      <c r="T25" s="48">
        <f t="shared" si="10"/>
        <v>113.3</v>
      </c>
      <c r="U25" s="46">
        <f t="shared" si="11"/>
        <v>10.42</v>
      </c>
      <c r="V25" s="46">
        <v>0</v>
      </c>
      <c r="W25" s="48">
        <f t="shared" si="12"/>
        <v>209</v>
      </c>
      <c r="X25" s="48">
        <f t="shared" si="13"/>
        <v>0</v>
      </c>
      <c r="Y25" s="46">
        <f t="shared" si="14"/>
        <v>592.35</v>
      </c>
      <c r="Z25" s="46">
        <f t="shared" si="15"/>
        <v>1860.62525</v>
      </c>
      <c r="AA25" s="46"/>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5" customHeight="1" spans="1:36">
      <c r="A26" s="45">
        <f t="shared" si="0"/>
        <v>23</v>
      </c>
      <c r="B26" s="46" t="s">
        <v>210</v>
      </c>
      <c r="C26" s="47" t="s">
        <v>219</v>
      </c>
      <c r="D26" s="46" t="s">
        <v>220</v>
      </c>
      <c r="E26" s="46">
        <v>3473.25</v>
      </c>
      <c r="F26" s="46">
        <v>3245.4</v>
      </c>
      <c r="G26" s="48">
        <v>5664.75</v>
      </c>
      <c r="H26" s="46">
        <v>3473.25</v>
      </c>
      <c r="I26" s="48">
        <v>3180</v>
      </c>
      <c r="J26" s="48"/>
      <c r="K26" s="63">
        <f t="shared" si="1"/>
        <v>62.5185</v>
      </c>
      <c r="L26" s="64">
        <f t="shared" si="2"/>
        <v>519.264</v>
      </c>
      <c r="M26" s="48">
        <f t="shared" si="3"/>
        <v>453.18</v>
      </c>
      <c r="N26" s="46">
        <f t="shared" si="4"/>
        <v>24.31275</v>
      </c>
      <c r="O26" s="48">
        <f t="shared" si="5"/>
        <v>159</v>
      </c>
      <c r="P26" s="48">
        <f t="shared" si="6"/>
        <v>0</v>
      </c>
      <c r="Q26" s="48">
        <f t="shared" si="7"/>
        <v>1218.27525</v>
      </c>
      <c r="R26" s="46">
        <f t="shared" si="8"/>
        <v>0</v>
      </c>
      <c r="S26" s="46">
        <f t="shared" si="9"/>
        <v>259.63</v>
      </c>
      <c r="T26" s="48">
        <f t="shared" si="10"/>
        <v>113.3</v>
      </c>
      <c r="U26" s="46">
        <f t="shared" si="11"/>
        <v>10.42</v>
      </c>
      <c r="V26" s="46">
        <v>0</v>
      </c>
      <c r="W26" s="48">
        <f t="shared" si="12"/>
        <v>159</v>
      </c>
      <c r="X26" s="48">
        <f t="shared" si="13"/>
        <v>0</v>
      </c>
      <c r="Y26" s="46">
        <f t="shared" si="14"/>
        <v>542.35</v>
      </c>
      <c r="Z26" s="46">
        <f t="shared" si="15"/>
        <v>1760.62525</v>
      </c>
      <c r="AA26" s="46"/>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5" customHeight="1" spans="1:36">
      <c r="A27" s="45">
        <f t="shared" si="0"/>
        <v>24</v>
      </c>
      <c r="B27" s="46" t="s">
        <v>210</v>
      </c>
      <c r="C27" s="47" t="s">
        <v>221</v>
      </c>
      <c r="D27" s="343" t="s">
        <v>222</v>
      </c>
      <c r="E27" s="46">
        <v>3473.25</v>
      </c>
      <c r="F27" s="46">
        <v>3245.4</v>
      </c>
      <c r="G27" s="48">
        <v>5664.75</v>
      </c>
      <c r="H27" s="46">
        <v>3473.25</v>
      </c>
      <c r="I27" s="48">
        <v>3180</v>
      </c>
      <c r="J27" s="48"/>
      <c r="K27" s="63">
        <f t="shared" si="1"/>
        <v>62.5185</v>
      </c>
      <c r="L27" s="64">
        <f t="shared" si="2"/>
        <v>519.264</v>
      </c>
      <c r="M27" s="48">
        <f t="shared" si="3"/>
        <v>453.18</v>
      </c>
      <c r="N27" s="46">
        <f t="shared" si="4"/>
        <v>24.31275</v>
      </c>
      <c r="O27" s="48">
        <f t="shared" si="5"/>
        <v>159</v>
      </c>
      <c r="P27" s="48">
        <f t="shared" si="6"/>
        <v>0</v>
      </c>
      <c r="Q27" s="48">
        <f t="shared" si="7"/>
        <v>1218.27525</v>
      </c>
      <c r="R27" s="46">
        <f t="shared" si="8"/>
        <v>0</v>
      </c>
      <c r="S27" s="46">
        <f t="shared" si="9"/>
        <v>259.63</v>
      </c>
      <c r="T27" s="48">
        <f t="shared" si="10"/>
        <v>113.3</v>
      </c>
      <c r="U27" s="46">
        <f t="shared" si="11"/>
        <v>10.42</v>
      </c>
      <c r="V27" s="46">
        <v>0</v>
      </c>
      <c r="W27" s="48">
        <f t="shared" si="12"/>
        <v>159</v>
      </c>
      <c r="X27" s="48">
        <f t="shared" si="13"/>
        <v>0</v>
      </c>
      <c r="Y27" s="46">
        <f t="shared" si="14"/>
        <v>542.35</v>
      </c>
      <c r="Z27" s="46">
        <f t="shared" si="15"/>
        <v>1760.62525</v>
      </c>
      <c r="AA27" s="46"/>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5" customHeight="1" spans="1:36">
      <c r="A28" s="45">
        <f t="shared" si="0"/>
        <v>25</v>
      </c>
      <c r="B28" s="46" t="s">
        <v>210</v>
      </c>
      <c r="C28" s="51" t="s">
        <v>223</v>
      </c>
      <c r="D28" s="52" t="s">
        <v>224</v>
      </c>
      <c r="E28" s="46">
        <v>3473.25</v>
      </c>
      <c r="F28" s="46">
        <v>3245.4</v>
      </c>
      <c r="G28" s="48">
        <v>5664.75</v>
      </c>
      <c r="H28" s="46">
        <v>3473.25</v>
      </c>
      <c r="I28" s="48">
        <v>3180</v>
      </c>
      <c r="J28" s="48"/>
      <c r="K28" s="63">
        <f t="shared" si="1"/>
        <v>62.5185</v>
      </c>
      <c r="L28" s="64">
        <f t="shared" si="2"/>
        <v>519.264</v>
      </c>
      <c r="M28" s="48">
        <f t="shared" si="3"/>
        <v>453.18</v>
      </c>
      <c r="N28" s="46">
        <f t="shared" si="4"/>
        <v>24.31275</v>
      </c>
      <c r="O28" s="48">
        <f t="shared" si="5"/>
        <v>159</v>
      </c>
      <c r="P28" s="48">
        <f t="shared" si="6"/>
        <v>0</v>
      </c>
      <c r="Q28" s="48">
        <f t="shared" si="7"/>
        <v>1218.27525</v>
      </c>
      <c r="R28" s="46">
        <f t="shared" si="8"/>
        <v>0</v>
      </c>
      <c r="S28" s="46">
        <f t="shared" si="9"/>
        <v>259.63</v>
      </c>
      <c r="T28" s="48">
        <f t="shared" si="10"/>
        <v>113.3</v>
      </c>
      <c r="U28" s="46">
        <f t="shared" si="11"/>
        <v>10.42</v>
      </c>
      <c r="V28" s="46">
        <v>0</v>
      </c>
      <c r="W28" s="48">
        <f t="shared" si="12"/>
        <v>159</v>
      </c>
      <c r="X28" s="48">
        <f t="shared" si="13"/>
        <v>0</v>
      </c>
      <c r="Y28" s="46">
        <f t="shared" si="14"/>
        <v>542.35</v>
      </c>
      <c r="Z28" s="46">
        <f t="shared" si="15"/>
        <v>1760.62525</v>
      </c>
      <c r="AA28" s="46"/>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5" customHeight="1" spans="1:36">
      <c r="A29" s="45">
        <f t="shared" si="0"/>
        <v>26</v>
      </c>
      <c r="B29" s="46" t="s">
        <v>210</v>
      </c>
      <c r="C29" s="51" t="s">
        <v>225</v>
      </c>
      <c r="D29" s="52" t="s">
        <v>226</v>
      </c>
      <c r="E29" s="46">
        <v>3473.25</v>
      </c>
      <c r="F29" s="46">
        <v>3245.4</v>
      </c>
      <c r="G29" s="48">
        <v>5664.75</v>
      </c>
      <c r="H29" s="46">
        <v>3473.25</v>
      </c>
      <c r="I29" s="48">
        <v>3180</v>
      </c>
      <c r="J29" s="48"/>
      <c r="K29" s="63">
        <f t="shared" si="1"/>
        <v>62.5185</v>
      </c>
      <c r="L29" s="64">
        <f t="shared" si="2"/>
        <v>519.264</v>
      </c>
      <c r="M29" s="48">
        <f t="shared" si="3"/>
        <v>453.18</v>
      </c>
      <c r="N29" s="46">
        <f t="shared" si="4"/>
        <v>24.31275</v>
      </c>
      <c r="O29" s="48">
        <f t="shared" si="5"/>
        <v>159</v>
      </c>
      <c r="P29" s="48">
        <f t="shared" si="6"/>
        <v>0</v>
      </c>
      <c r="Q29" s="48">
        <f t="shared" si="7"/>
        <v>1218.27525</v>
      </c>
      <c r="R29" s="46">
        <f t="shared" si="8"/>
        <v>0</v>
      </c>
      <c r="S29" s="46">
        <f t="shared" si="9"/>
        <v>259.63</v>
      </c>
      <c r="T29" s="48">
        <f t="shared" si="10"/>
        <v>113.3</v>
      </c>
      <c r="U29" s="46">
        <f t="shared" si="11"/>
        <v>10.42</v>
      </c>
      <c r="V29" s="46">
        <v>0</v>
      </c>
      <c r="W29" s="48">
        <f t="shared" si="12"/>
        <v>159</v>
      </c>
      <c r="X29" s="48">
        <f t="shared" si="13"/>
        <v>0</v>
      </c>
      <c r="Y29" s="46">
        <f t="shared" si="14"/>
        <v>542.35</v>
      </c>
      <c r="Z29" s="46">
        <f t="shared" si="15"/>
        <v>1760.62525</v>
      </c>
      <c r="AA29" s="46"/>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5" customHeight="1" spans="1:36">
      <c r="A30" s="45">
        <f t="shared" si="0"/>
        <v>27</v>
      </c>
      <c r="B30" s="46" t="s">
        <v>227</v>
      </c>
      <c r="C30" s="47" t="s">
        <v>228</v>
      </c>
      <c r="D30" s="46" t="s">
        <v>229</v>
      </c>
      <c r="E30" s="46">
        <v>3473.25</v>
      </c>
      <c r="F30" s="46">
        <v>3245.4</v>
      </c>
      <c r="G30" s="48">
        <v>5664.75</v>
      </c>
      <c r="H30" s="46">
        <v>3473.25</v>
      </c>
      <c r="I30" s="48">
        <v>4180</v>
      </c>
      <c r="J30" s="48"/>
      <c r="K30" s="63">
        <f t="shared" si="1"/>
        <v>62.5185</v>
      </c>
      <c r="L30" s="64">
        <f t="shared" si="2"/>
        <v>519.264</v>
      </c>
      <c r="M30" s="48">
        <f t="shared" si="3"/>
        <v>453.18</v>
      </c>
      <c r="N30" s="46">
        <f t="shared" si="4"/>
        <v>24.31275</v>
      </c>
      <c r="O30" s="48">
        <f t="shared" si="5"/>
        <v>209</v>
      </c>
      <c r="P30" s="48">
        <f t="shared" si="6"/>
        <v>0</v>
      </c>
      <c r="Q30" s="48">
        <f t="shared" si="7"/>
        <v>1268.27525</v>
      </c>
      <c r="R30" s="46">
        <f t="shared" si="8"/>
        <v>0</v>
      </c>
      <c r="S30" s="46">
        <f t="shared" si="9"/>
        <v>259.63</v>
      </c>
      <c r="T30" s="48">
        <f t="shared" si="10"/>
        <v>113.3</v>
      </c>
      <c r="U30" s="46">
        <f t="shared" si="11"/>
        <v>10.42</v>
      </c>
      <c r="V30" s="46">
        <v>0</v>
      </c>
      <c r="W30" s="48">
        <f t="shared" si="12"/>
        <v>209</v>
      </c>
      <c r="X30" s="48">
        <f t="shared" si="13"/>
        <v>0</v>
      </c>
      <c r="Y30" s="46">
        <f t="shared" si="14"/>
        <v>592.35</v>
      </c>
      <c r="Z30" s="46">
        <f t="shared" si="15"/>
        <v>1860.62525</v>
      </c>
      <c r="AA30" s="46"/>
      <c r="AB30" s="12" t="s">
        <v>101</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5" customHeight="1" spans="1:36">
      <c r="A31" s="45">
        <f t="shared" si="0"/>
        <v>28</v>
      </c>
      <c r="B31" s="46" t="s">
        <v>230</v>
      </c>
      <c r="C31" s="47" t="s">
        <v>231</v>
      </c>
      <c r="D31" s="46" t="s">
        <v>232</v>
      </c>
      <c r="E31" s="46">
        <v>3473.25</v>
      </c>
      <c r="F31" s="46">
        <v>3245.4</v>
      </c>
      <c r="G31" s="48">
        <v>5664.75</v>
      </c>
      <c r="H31" s="46">
        <v>3473.25</v>
      </c>
      <c r="I31" s="48">
        <v>3180</v>
      </c>
      <c r="J31" s="48"/>
      <c r="K31" s="63">
        <f t="shared" si="1"/>
        <v>62.5185</v>
      </c>
      <c r="L31" s="64">
        <f t="shared" si="2"/>
        <v>519.264</v>
      </c>
      <c r="M31" s="48">
        <f t="shared" si="3"/>
        <v>453.18</v>
      </c>
      <c r="N31" s="46">
        <f t="shared" si="4"/>
        <v>24.31275</v>
      </c>
      <c r="O31" s="48">
        <f t="shared" si="5"/>
        <v>159</v>
      </c>
      <c r="P31" s="48">
        <f t="shared" si="6"/>
        <v>0</v>
      </c>
      <c r="Q31" s="48">
        <f t="shared" si="7"/>
        <v>1218.27525</v>
      </c>
      <c r="R31" s="46">
        <f t="shared" si="8"/>
        <v>0</v>
      </c>
      <c r="S31" s="46">
        <f t="shared" si="9"/>
        <v>259.63</v>
      </c>
      <c r="T31" s="48">
        <f t="shared" si="10"/>
        <v>113.3</v>
      </c>
      <c r="U31" s="46">
        <f t="shared" si="11"/>
        <v>10.42</v>
      </c>
      <c r="V31" s="46">
        <v>0</v>
      </c>
      <c r="W31" s="48">
        <f t="shared" si="12"/>
        <v>159</v>
      </c>
      <c r="X31" s="48">
        <f t="shared" si="13"/>
        <v>0</v>
      </c>
      <c r="Y31" s="46">
        <f t="shared" si="14"/>
        <v>542.35</v>
      </c>
      <c r="Z31" s="46">
        <f t="shared" si="15"/>
        <v>1760.62525</v>
      </c>
      <c r="AA31" s="46"/>
      <c r="AB31" s="12" t="s">
        <v>68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5" customHeight="1" spans="1:36">
      <c r="A32" s="45">
        <f t="shared" si="0"/>
        <v>29</v>
      </c>
      <c r="B32" s="46" t="s">
        <v>233</v>
      </c>
      <c r="C32" s="47" t="s">
        <v>234</v>
      </c>
      <c r="D32" s="46" t="s">
        <v>235</v>
      </c>
      <c r="E32" s="46">
        <v>3473.25</v>
      </c>
      <c r="F32" s="46">
        <v>3245.4</v>
      </c>
      <c r="G32" s="48">
        <v>5664.75</v>
      </c>
      <c r="H32" s="46">
        <v>3473.25</v>
      </c>
      <c r="I32" s="48">
        <v>3180</v>
      </c>
      <c r="J32" s="48"/>
      <c r="K32" s="63">
        <f t="shared" si="1"/>
        <v>62.5185</v>
      </c>
      <c r="L32" s="64">
        <f t="shared" si="2"/>
        <v>519.264</v>
      </c>
      <c r="M32" s="48">
        <f t="shared" si="3"/>
        <v>453.18</v>
      </c>
      <c r="N32" s="46">
        <f t="shared" si="4"/>
        <v>24.31275</v>
      </c>
      <c r="O32" s="48">
        <f t="shared" si="5"/>
        <v>159</v>
      </c>
      <c r="P32" s="48">
        <f t="shared" si="6"/>
        <v>0</v>
      </c>
      <c r="Q32" s="48">
        <f t="shared" si="7"/>
        <v>1218.27525</v>
      </c>
      <c r="R32" s="46">
        <f t="shared" si="8"/>
        <v>0</v>
      </c>
      <c r="S32" s="46">
        <f t="shared" si="9"/>
        <v>259.63</v>
      </c>
      <c r="T32" s="48">
        <f t="shared" si="10"/>
        <v>113.3</v>
      </c>
      <c r="U32" s="46">
        <f t="shared" si="11"/>
        <v>10.42</v>
      </c>
      <c r="V32" s="46">
        <v>0</v>
      </c>
      <c r="W32" s="48">
        <f t="shared" si="12"/>
        <v>159</v>
      </c>
      <c r="X32" s="48">
        <f t="shared" si="13"/>
        <v>0</v>
      </c>
      <c r="Y32" s="46">
        <f t="shared" si="14"/>
        <v>542.35</v>
      </c>
      <c r="Z32" s="46">
        <f t="shared" si="15"/>
        <v>1760.62525</v>
      </c>
      <c r="AA32" s="46"/>
      <c r="AB32" s="12" t="s">
        <v>101</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5" customHeight="1" spans="1:36">
      <c r="A33" s="45">
        <f t="shared" si="0"/>
        <v>30</v>
      </c>
      <c r="B33" s="46" t="s">
        <v>233</v>
      </c>
      <c r="C33" s="51" t="s">
        <v>236</v>
      </c>
      <c r="D33" s="344" t="s">
        <v>237</v>
      </c>
      <c r="E33" s="46">
        <v>3473.25</v>
      </c>
      <c r="F33" s="46">
        <v>3245.4</v>
      </c>
      <c r="G33" s="48">
        <v>5664.75</v>
      </c>
      <c r="H33" s="46">
        <v>3473.25</v>
      </c>
      <c r="I33" s="48">
        <v>3180</v>
      </c>
      <c r="J33" s="48"/>
      <c r="K33" s="63">
        <f t="shared" si="1"/>
        <v>62.5185</v>
      </c>
      <c r="L33" s="64">
        <f t="shared" si="2"/>
        <v>519.264</v>
      </c>
      <c r="M33" s="48">
        <f t="shared" si="3"/>
        <v>453.18</v>
      </c>
      <c r="N33" s="46">
        <f t="shared" si="4"/>
        <v>24.31275</v>
      </c>
      <c r="O33" s="48">
        <f t="shared" si="5"/>
        <v>159</v>
      </c>
      <c r="P33" s="48">
        <f t="shared" si="6"/>
        <v>0</v>
      </c>
      <c r="Q33" s="48">
        <f t="shared" si="7"/>
        <v>1218.27525</v>
      </c>
      <c r="R33" s="46">
        <f t="shared" si="8"/>
        <v>0</v>
      </c>
      <c r="S33" s="46">
        <f t="shared" si="9"/>
        <v>259.63</v>
      </c>
      <c r="T33" s="48">
        <f t="shared" si="10"/>
        <v>113.3</v>
      </c>
      <c r="U33" s="46">
        <f t="shared" si="11"/>
        <v>10.42</v>
      </c>
      <c r="V33" s="46">
        <v>0</v>
      </c>
      <c r="W33" s="48">
        <f t="shared" si="12"/>
        <v>159</v>
      </c>
      <c r="X33" s="48">
        <f t="shared" si="13"/>
        <v>0</v>
      </c>
      <c r="Y33" s="46">
        <f t="shared" si="14"/>
        <v>542.35</v>
      </c>
      <c r="Z33" s="46">
        <f t="shared" si="15"/>
        <v>1760.62525</v>
      </c>
      <c r="AA33" s="46"/>
      <c r="AB33" s="12" t="s">
        <v>101</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5" customHeight="1" spans="1:36">
      <c r="A34" s="45">
        <f t="shared" si="0"/>
        <v>31</v>
      </c>
      <c r="B34" s="46" t="s">
        <v>233</v>
      </c>
      <c r="C34" s="51" t="s">
        <v>238</v>
      </c>
      <c r="D34" s="344" t="s">
        <v>239</v>
      </c>
      <c r="E34" s="46">
        <v>3473.25</v>
      </c>
      <c r="F34" s="46">
        <v>3245.4</v>
      </c>
      <c r="G34" s="48">
        <v>5664.75</v>
      </c>
      <c r="H34" s="46">
        <v>3473.25</v>
      </c>
      <c r="I34" s="48">
        <v>3180</v>
      </c>
      <c r="J34" s="48"/>
      <c r="K34" s="63">
        <f t="shared" si="1"/>
        <v>62.5185</v>
      </c>
      <c r="L34" s="64">
        <f t="shared" si="2"/>
        <v>519.264</v>
      </c>
      <c r="M34" s="48">
        <f t="shared" si="3"/>
        <v>453.18</v>
      </c>
      <c r="N34" s="46">
        <f t="shared" si="4"/>
        <v>24.31275</v>
      </c>
      <c r="O34" s="48">
        <f t="shared" si="5"/>
        <v>159</v>
      </c>
      <c r="P34" s="48">
        <f t="shared" si="6"/>
        <v>0</v>
      </c>
      <c r="Q34" s="48">
        <f t="shared" si="7"/>
        <v>1218.27525</v>
      </c>
      <c r="R34" s="46">
        <f t="shared" si="8"/>
        <v>0</v>
      </c>
      <c r="S34" s="46">
        <f t="shared" si="9"/>
        <v>259.63</v>
      </c>
      <c r="T34" s="48">
        <f t="shared" si="10"/>
        <v>113.3</v>
      </c>
      <c r="U34" s="46">
        <f t="shared" si="11"/>
        <v>10.42</v>
      </c>
      <c r="V34" s="46">
        <v>0</v>
      </c>
      <c r="W34" s="48">
        <f t="shared" si="12"/>
        <v>159</v>
      </c>
      <c r="X34" s="48">
        <f t="shared" si="13"/>
        <v>0</v>
      </c>
      <c r="Y34" s="46">
        <f t="shared" si="14"/>
        <v>542.35</v>
      </c>
      <c r="Z34" s="46">
        <f t="shared" si="15"/>
        <v>1760.62525</v>
      </c>
      <c r="AA34" s="46"/>
      <c r="AB34" s="12" t="s">
        <v>101</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5" customHeight="1" spans="1:36">
      <c r="A35" s="45">
        <f t="shared" si="0"/>
        <v>32</v>
      </c>
      <c r="B35" s="46" t="s">
        <v>233</v>
      </c>
      <c r="C35" s="51" t="s">
        <v>240</v>
      </c>
      <c r="D35" s="344" t="s">
        <v>241</v>
      </c>
      <c r="E35" s="46">
        <v>3473.25</v>
      </c>
      <c r="F35" s="46">
        <v>3245.4</v>
      </c>
      <c r="G35" s="48">
        <v>5664.75</v>
      </c>
      <c r="H35" s="46">
        <v>3473.25</v>
      </c>
      <c r="I35" s="48">
        <v>3180</v>
      </c>
      <c r="J35" s="48"/>
      <c r="K35" s="63">
        <f t="shared" si="1"/>
        <v>62.5185</v>
      </c>
      <c r="L35" s="64">
        <f t="shared" si="2"/>
        <v>519.264</v>
      </c>
      <c r="M35" s="48">
        <f t="shared" si="3"/>
        <v>453.18</v>
      </c>
      <c r="N35" s="46">
        <f t="shared" si="4"/>
        <v>24.31275</v>
      </c>
      <c r="O35" s="48">
        <f t="shared" si="5"/>
        <v>159</v>
      </c>
      <c r="P35" s="48">
        <f t="shared" si="6"/>
        <v>0</v>
      </c>
      <c r="Q35" s="48">
        <f t="shared" si="7"/>
        <v>1218.27525</v>
      </c>
      <c r="R35" s="46">
        <f t="shared" si="8"/>
        <v>0</v>
      </c>
      <c r="S35" s="46">
        <f t="shared" si="9"/>
        <v>259.63</v>
      </c>
      <c r="T35" s="48">
        <f t="shared" si="10"/>
        <v>113.3</v>
      </c>
      <c r="U35" s="46">
        <f t="shared" si="11"/>
        <v>10.42</v>
      </c>
      <c r="V35" s="46">
        <v>0</v>
      </c>
      <c r="W35" s="48">
        <f t="shared" si="12"/>
        <v>159</v>
      </c>
      <c r="X35" s="48">
        <f t="shared" si="13"/>
        <v>0</v>
      </c>
      <c r="Y35" s="46">
        <f t="shared" si="14"/>
        <v>542.35</v>
      </c>
      <c r="Z35" s="46">
        <f t="shared" si="15"/>
        <v>1760.62525</v>
      </c>
      <c r="AA35" s="46"/>
      <c r="AB35" s="12" t="s">
        <v>101</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5" customHeight="1" spans="1:36">
      <c r="A36" s="45">
        <f t="shared" si="0"/>
        <v>33</v>
      </c>
      <c r="B36" s="46" t="s">
        <v>233</v>
      </c>
      <c r="C36" s="51" t="s">
        <v>242</v>
      </c>
      <c r="D36" s="344" t="s">
        <v>243</v>
      </c>
      <c r="E36" s="46">
        <v>3473.25</v>
      </c>
      <c r="F36" s="46">
        <v>3245.4</v>
      </c>
      <c r="G36" s="48">
        <v>5664.75</v>
      </c>
      <c r="H36" s="46">
        <v>3473.25</v>
      </c>
      <c r="I36" s="48">
        <v>3180</v>
      </c>
      <c r="J36" s="48"/>
      <c r="K36" s="63">
        <f t="shared" si="1"/>
        <v>62.5185</v>
      </c>
      <c r="L36" s="64">
        <f t="shared" si="2"/>
        <v>519.264</v>
      </c>
      <c r="M36" s="48">
        <f t="shared" si="3"/>
        <v>453.18</v>
      </c>
      <c r="N36" s="46">
        <f t="shared" si="4"/>
        <v>24.31275</v>
      </c>
      <c r="O36" s="48">
        <f t="shared" si="5"/>
        <v>159</v>
      </c>
      <c r="P36" s="48">
        <f t="shared" si="6"/>
        <v>0</v>
      </c>
      <c r="Q36" s="48">
        <f t="shared" si="7"/>
        <v>1218.27525</v>
      </c>
      <c r="R36" s="46">
        <f t="shared" si="8"/>
        <v>0</v>
      </c>
      <c r="S36" s="46">
        <f t="shared" si="9"/>
        <v>259.63</v>
      </c>
      <c r="T36" s="48">
        <f t="shared" si="10"/>
        <v>113.3</v>
      </c>
      <c r="U36" s="46">
        <f t="shared" si="11"/>
        <v>10.42</v>
      </c>
      <c r="V36" s="46">
        <v>0</v>
      </c>
      <c r="W36" s="48">
        <f t="shared" si="12"/>
        <v>159</v>
      </c>
      <c r="X36" s="48">
        <f t="shared" si="13"/>
        <v>0</v>
      </c>
      <c r="Y36" s="46">
        <f t="shared" si="14"/>
        <v>542.35</v>
      </c>
      <c r="Z36" s="46">
        <f t="shared" si="15"/>
        <v>1760.62525</v>
      </c>
      <c r="AA36" s="46"/>
      <c r="AB36" s="12" t="s">
        <v>101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5" customHeight="1" spans="1:36">
      <c r="A37" s="45">
        <f t="shared" si="0"/>
        <v>34</v>
      </c>
      <c r="B37" s="53" t="s">
        <v>53</v>
      </c>
      <c r="C37" s="54" t="s">
        <v>244</v>
      </c>
      <c r="D37" s="46" t="s">
        <v>245</v>
      </c>
      <c r="E37" s="46">
        <v>3473.25</v>
      </c>
      <c r="F37" s="46">
        <v>3245.4</v>
      </c>
      <c r="G37" s="48">
        <v>5664.75</v>
      </c>
      <c r="H37" s="46">
        <v>3473.25</v>
      </c>
      <c r="I37" s="48">
        <v>0</v>
      </c>
      <c r="J37" s="48"/>
      <c r="K37" s="63">
        <f t="shared" si="1"/>
        <v>62.5185</v>
      </c>
      <c r="L37" s="64">
        <f t="shared" si="2"/>
        <v>519.264</v>
      </c>
      <c r="M37" s="48">
        <f t="shared" si="3"/>
        <v>453.18</v>
      </c>
      <c r="N37" s="46">
        <f t="shared" si="4"/>
        <v>24.31275</v>
      </c>
      <c r="O37" s="48">
        <f t="shared" si="5"/>
        <v>0</v>
      </c>
      <c r="P37" s="48">
        <f t="shared" si="6"/>
        <v>0</v>
      </c>
      <c r="Q37" s="48">
        <f t="shared" si="7"/>
        <v>1059.27525</v>
      </c>
      <c r="R37" s="46">
        <f t="shared" si="8"/>
        <v>0</v>
      </c>
      <c r="S37" s="46">
        <f t="shared" si="9"/>
        <v>259.63</v>
      </c>
      <c r="T37" s="48">
        <f t="shared" si="10"/>
        <v>113.3</v>
      </c>
      <c r="U37" s="46">
        <f t="shared" si="11"/>
        <v>10.42</v>
      </c>
      <c r="V37" s="46">
        <v>0</v>
      </c>
      <c r="W37" s="48">
        <f t="shared" si="12"/>
        <v>0</v>
      </c>
      <c r="X37" s="48">
        <f t="shared" si="13"/>
        <v>0</v>
      </c>
      <c r="Y37" s="46">
        <f t="shared" si="14"/>
        <v>383.35</v>
      </c>
      <c r="Z37" s="46">
        <f t="shared" si="15"/>
        <v>1442.62525</v>
      </c>
      <c r="AA37" s="46"/>
      <c r="AB37" s="12" t="s">
        <v>54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5" customHeight="1" spans="1:36">
      <c r="A38" s="45">
        <f t="shared" si="0"/>
        <v>35</v>
      </c>
      <c r="B38" s="46" t="s">
        <v>53</v>
      </c>
      <c r="C38" s="47" t="s">
        <v>246</v>
      </c>
      <c r="D38" s="46" t="s">
        <v>247</v>
      </c>
      <c r="E38" s="46">
        <v>3473.25</v>
      </c>
      <c r="F38" s="46">
        <v>3245.4</v>
      </c>
      <c r="G38" s="48">
        <v>5664.75</v>
      </c>
      <c r="H38" s="46">
        <v>3473.25</v>
      </c>
      <c r="I38" s="48">
        <v>3180</v>
      </c>
      <c r="J38" s="48"/>
      <c r="K38" s="63">
        <f t="shared" si="1"/>
        <v>62.5185</v>
      </c>
      <c r="L38" s="64">
        <f t="shared" si="2"/>
        <v>519.264</v>
      </c>
      <c r="M38" s="48">
        <f t="shared" si="3"/>
        <v>453.18</v>
      </c>
      <c r="N38" s="46">
        <f t="shared" si="4"/>
        <v>24.31275</v>
      </c>
      <c r="O38" s="48">
        <f t="shared" si="5"/>
        <v>159</v>
      </c>
      <c r="P38" s="48">
        <f t="shared" si="6"/>
        <v>0</v>
      </c>
      <c r="Q38" s="48">
        <f t="shared" si="7"/>
        <v>1218.27525</v>
      </c>
      <c r="R38" s="46">
        <f t="shared" si="8"/>
        <v>0</v>
      </c>
      <c r="S38" s="46">
        <f t="shared" si="9"/>
        <v>259.63</v>
      </c>
      <c r="T38" s="48">
        <f t="shared" si="10"/>
        <v>113.3</v>
      </c>
      <c r="U38" s="46">
        <f t="shared" si="11"/>
        <v>10.42</v>
      </c>
      <c r="V38" s="46">
        <v>0</v>
      </c>
      <c r="W38" s="48">
        <f t="shared" si="12"/>
        <v>159</v>
      </c>
      <c r="X38" s="48">
        <f t="shared" si="13"/>
        <v>0</v>
      </c>
      <c r="Y38" s="46">
        <f t="shared" si="14"/>
        <v>542.35</v>
      </c>
      <c r="Z38" s="46">
        <f t="shared" si="15"/>
        <v>1760.62525</v>
      </c>
      <c r="AA38" s="46"/>
      <c r="AB38" s="12" t="s">
        <v>54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5" customHeight="1" spans="1:36">
      <c r="A39" s="45">
        <f t="shared" si="0"/>
        <v>36</v>
      </c>
      <c r="B39" s="46" t="s">
        <v>53</v>
      </c>
      <c r="C39" s="47" t="s">
        <v>248</v>
      </c>
      <c r="D39" s="46" t="s">
        <v>249</v>
      </c>
      <c r="E39" s="46">
        <v>3473.25</v>
      </c>
      <c r="F39" s="46">
        <v>3245.4</v>
      </c>
      <c r="G39" s="48">
        <v>5664.75</v>
      </c>
      <c r="H39" s="46">
        <v>3473.25</v>
      </c>
      <c r="I39" s="48">
        <v>4180</v>
      </c>
      <c r="J39" s="48"/>
      <c r="K39" s="63">
        <f t="shared" si="1"/>
        <v>62.5185</v>
      </c>
      <c r="L39" s="64">
        <f t="shared" si="2"/>
        <v>519.264</v>
      </c>
      <c r="M39" s="48">
        <f t="shared" si="3"/>
        <v>453.18</v>
      </c>
      <c r="N39" s="46">
        <f t="shared" si="4"/>
        <v>24.31275</v>
      </c>
      <c r="O39" s="48">
        <f t="shared" si="5"/>
        <v>209</v>
      </c>
      <c r="P39" s="48">
        <f t="shared" si="6"/>
        <v>0</v>
      </c>
      <c r="Q39" s="48">
        <f t="shared" si="7"/>
        <v>1268.27525</v>
      </c>
      <c r="R39" s="46">
        <f t="shared" si="8"/>
        <v>0</v>
      </c>
      <c r="S39" s="46">
        <f t="shared" si="9"/>
        <v>259.63</v>
      </c>
      <c r="T39" s="48">
        <f t="shared" si="10"/>
        <v>113.3</v>
      </c>
      <c r="U39" s="46">
        <f t="shared" si="11"/>
        <v>10.42</v>
      </c>
      <c r="V39" s="46">
        <v>0</v>
      </c>
      <c r="W39" s="48">
        <f t="shared" si="12"/>
        <v>209</v>
      </c>
      <c r="X39" s="48">
        <f t="shared" si="13"/>
        <v>0</v>
      </c>
      <c r="Y39" s="46">
        <f t="shared" si="14"/>
        <v>592.35</v>
      </c>
      <c r="Z39" s="46">
        <f t="shared" si="15"/>
        <v>1860.62525</v>
      </c>
      <c r="AA39" s="46"/>
      <c r="AB39" s="12" t="s">
        <v>54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5" customHeight="1" spans="1:36">
      <c r="A40" s="45">
        <f t="shared" si="0"/>
        <v>37</v>
      </c>
      <c r="B40" s="46" t="s">
        <v>53</v>
      </c>
      <c r="C40" s="47" t="s">
        <v>250</v>
      </c>
      <c r="D40" s="46" t="s">
        <v>251</v>
      </c>
      <c r="E40" s="46">
        <v>3473.25</v>
      </c>
      <c r="F40" s="46">
        <v>3245.4</v>
      </c>
      <c r="G40" s="48">
        <v>5664.75</v>
      </c>
      <c r="H40" s="46">
        <v>3473.25</v>
      </c>
      <c r="I40" s="48">
        <v>3180</v>
      </c>
      <c r="J40" s="48"/>
      <c r="K40" s="63">
        <f t="shared" si="1"/>
        <v>62.5185</v>
      </c>
      <c r="L40" s="64">
        <f t="shared" si="2"/>
        <v>519.264</v>
      </c>
      <c r="M40" s="48">
        <f t="shared" si="3"/>
        <v>453.18</v>
      </c>
      <c r="N40" s="46">
        <f t="shared" si="4"/>
        <v>24.31275</v>
      </c>
      <c r="O40" s="48">
        <f t="shared" si="5"/>
        <v>159</v>
      </c>
      <c r="P40" s="48">
        <f t="shared" si="6"/>
        <v>0</v>
      </c>
      <c r="Q40" s="48">
        <f t="shared" si="7"/>
        <v>1218.27525</v>
      </c>
      <c r="R40" s="46">
        <f t="shared" si="8"/>
        <v>0</v>
      </c>
      <c r="S40" s="46">
        <f t="shared" si="9"/>
        <v>259.63</v>
      </c>
      <c r="T40" s="48">
        <f t="shared" si="10"/>
        <v>113.3</v>
      </c>
      <c r="U40" s="46">
        <f t="shared" si="11"/>
        <v>10.42</v>
      </c>
      <c r="V40" s="46">
        <v>0</v>
      </c>
      <c r="W40" s="48">
        <f t="shared" si="12"/>
        <v>159</v>
      </c>
      <c r="X40" s="48">
        <f t="shared" si="13"/>
        <v>0</v>
      </c>
      <c r="Y40" s="46">
        <f t="shared" si="14"/>
        <v>542.35</v>
      </c>
      <c r="Z40" s="46">
        <f t="shared" si="15"/>
        <v>1760.62525</v>
      </c>
      <c r="AA40" s="46"/>
      <c r="AB40" s="12" t="s">
        <v>54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5" customHeight="1" spans="1:36">
      <c r="A41" s="45">
        <f t="shared" si="0"/>
        <v>38</v>
      </c>
      <c r="B41" s="46" t="s">
        <v>53</v>
      </c>
      <c r="C41" s="51" t="s">
        <v>252</v>
      </c>
      <c r="D41" s="55" t="s">
        <v>253</v>
      </c>
      <c r="E41" s="46">
        <v>3473.25</v>
      </c>
      <c r="F41" s="46">
        <v>3245.4</v>
      </c>
      <c r="G41" s="48">
        <v>5664.75</v>
      </c>
      <c r="H41" s="46">
        <v>3473.25</v>
      </c>
      <c r="I41" s="48">
        <v>3180</v>
      </c>
      <c r="J41" s="48"/>
      <c r="K41" s="63">
        <f t="shared" si="1"/>
        <v>62.5185</v>
      </c>
      <c r="L41" s="64">
        <f t="shared" si="2"/>
        <v>519.264</v>
      </c>
      <c r="M41" s="48">
        <f t="shared" si="3"/>
        <v>453.18</v>
      </c>
      <c r="N41" s="46">
        <f t="shared" si="4"/>
        <v>24.31275</v>
      </c>
      <c r="O41" s="48">
        <f t="shared" si="5"/>
        <v>159</v>
      </c>
      <c r="P41" s="48">
        <f t="shared" si="6"/>
        <v>0</v>
      </c>
      <c r="Q41" s="48">
        <f t="shared" si="7"/>
        <v>1218.27525</v>
      </c>
      <c r="R41" s="46">
        <f t="shared" si="8"/>
        <v>0</v>
      </c>
      <c r="S41" s="46">
        <f t="shared" si="9"/>
        <v>259.63</v>
      </c>
      <c r="T41" s="48">
        <f t="shared" si="10"/>
        <v>113.3</v>
      </c>
      <c r="U41" s="46">
        <f t="shared" si="11"/>
        <v>10.42</v>
      </c>
      <c r="V41" s="46">
        <v>0</v>
      </c>
      <c r="W41" s="48">
        <f t="shared" si="12"/>
        <v>159</v>
      </c>
      <c r="X41" s="48">
        <f t="shared" si="13"/>
        <v>0</v>
      </c>
      <c r="Y41" s="46">
        <f t="shared" si="14"/>
        <v>542.35</v>
      </c>
      <c r="Z41" s="46">
        <f t="shared" si="15"/>
        <v>1760.62525</v>
      </c>
      <c r="AA41" s="46"/>
      <c r="AB41" s="12" t="s">
        <v>54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5" customHeight="1" spans="1:36">
      <c r="A42" s="45">
        <f t="shared" si="0"/>
        <v>39</v>
      </c>
      <c r="B42" s="46" t="s">
        <v>176</v>
      </c>
      <c r="C42" s="47" t="s">
        <v>254</v>
      </c>
      <c r="D42" s="46" t="s">
        <v>255</v>
      </c>
      <c r="E42" s="46">
        <v>3473.25</v>
      </c>
      <c r="F42" s="46">
        <v>3245.4</v>
      </c>
      <c r="G42" s="48">
        <v>5664.75</v>
      </c>
      <c r="H42" s="46">
        <v>3473.25</v>
      </c>
      <c r="I42" s="48">
        <v>3180</v>
      </c>
      <c r="J42" s="48"/>
      <c r="K42" s="63">
        <f t="shared" si="1"/>
        <v>62.5185</v>
      </c>
      <c r="L42" s="64">
        <f t="shared" si="2"/>
        <v>519.264</v>
      </c>
      <c r="M42" s="48">
        <f t="shared" si="3"/>
        <v>453.18</v>
      </c>
      <c r="N42" s="46">
        <f t="shared" si="4"/>
        <v>24.31275</v>
      </c>
      <c r="O42" s="48">
        <f t="shared" si="5"/>
        <v>159</v>
      </c>
      <c r="P42" s="48">
        <f t="shared" si="6"/>
        <v>0</v>
      </c>
      <c r="Q42" s="48">
        <f t="shared" si="7"/>
        <v>1218.27525</v>
      </c>
      <c r="R42" s="46">
        <f t="shared" si="8"/>
        <v>0</v>
      </c>
      <c r="S42" s="46">
        <f t="shared" si="9"/>
        <v>259.63</v>
      </c>
      <c r="T42" s="48">
        <f t="shared" si="10"/>
        <v>113.3</v>
      </c>
      <c r="U42" s="46">
        <f t="shared" si="11"/>
        <v>10.42</v>
      </c>
      <c r="V42" s="46">
        <v>0</v>
      </c>
      <c r="W42" s="48">
        <f t="shared" si="12"/>
        <v>159</v>
      </c>
      <c r="X42" s="48">
        <f t="shared" si="13"/>
        <v>0</v>
      </c>
      <c r="Y42" s="46">
        <f t="shared" si="14"/>
        <v>542.35</v>
      </c>
      <c r="Z42" s="46">
        <f t="shared" si="15"/>
        <v>1760.62525</v>
      </c>
      <c r="AA42" s="46"/>
      <c r="AB42" s="12" t="s">
        <v>104</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5" customHeight="1" spans="1:36">
      <c r="A43" s="45">
        <f t="shared" si="0"/>
        <v>40</v>
      </c>
      <c r="B43" s="46" t="s">
        <v>256</v>
      </c>
      <c r="C43" s="47" t="s">
        <v>257</v>
      </c>
      <c r="D43" s="46" t="s">
        <v>258</v>
      </c>
      <c r="E43" s="46">
        <v>3820</v>
      </c>
      <c r="F43" s="46">
        <v>3820</v>
      </c>
      <c r="G43" s="48">
        <v>5664.75</v>
      </c>
      <c r="H43" s="46">
        <v>3820</v>
      </c>
      <c r="I43" s="48">
        <v>3180</v>
      </c>
      <c r="J43" s="48"/>
      <c r="K43" s="63">
        <f t="shared" si="1"/>
        <v>68.76</v>
      </c>
      <c r="L43" s="64">
        <f t="shared" si="2"/>
        <v>611.2</v>
      </c>
      <c r="M43" s="48">
        <f t="shared" si="3"/>
        <v>453.18</v>
      </c>
      <c r="N43" s="46">
        <f t="shared" si="4"/>
        <v>26.74</v>
      </c>
      <c r="O43" s="48">
        <f t="shared" si="5"/>
        <v>159</v>
      </c>
      <c r="P43" s="48">
        <f t="shared" si="6"/>
        <v>0</v>
      </c>
      <c r="Q43" s="48">
        <f t="shared" si="7"/>
        <v>1318.88</v>
      </c>
      <c r="R43" s="46">
        <f t="shared" si="8"/>
        <v>0</v>
      </c>
      <c r="S43" s="46">
        <f t="shared" si="9"/>
        <v>305.6</v>
      </c>
      <c r="T43" s="48">
        <f t="shared" si="10"/>
        <v>113.3</v>
      </c>
      <c r="U43" s="46">
        <f t="shared" si="11"/>
        <v>11.46</v>
      </c>
      <c r="V43" s="46">
        <v>0</v>
      </c>
      <c r="W43" s="48">
        <f t="shared" si="12"/>
        <v>159</v>
      </c>
      <c r="X43" s="48">
        <f t="shared" si="13"/>
        <v>0</v>
      </c>
      <c r="Y43" s="46">
        <f t="shared" si="14"/>
        <v>589.36</v>
      </c>
      <c r="Z43" s="46">
        <f t="shared" si="15"/>
        <v>1908.24</v>
      </c>
      <c r="AA43" s="46"/>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5" customHeight="1" spans="1:36">
      <c r="A44" s="45">
        <f t="shared" si="0"/>
        <v>41</v>
      </c>
      <c r="B44" s="46" t="s">
        <v>176</v>
      </c>
      <c r="C44" s="47" t="s">
        <v>259</v>
      </c>
      <c r="D44" s="46" t="s">
        <v>260</v>
      </c>
      <c r="E44" s="46">
        <v>3473.25</v>
      </c>
      <c r="F44" s="46">
        <v>3245.4</v>
      </c>
      <c r="G44" s="48">
        <v>5664.75</v>
      </c>
      <c r="H44" s="46">
        <v>3473.25</v>
      </c>
      <c r="I44" s="48">
        <v>3180</v>
      </c>
      <c r="J44" s="48"/>
      <c r="K44" s="63">
        <f t="shared" si="1"/>
        <v>62.5185</v>
      </c>
      <c r="L44" s="64">
        <f t="shared" si="2"/>
        <v>519.264</v>
      </c>
      <c r="M44" s="48">
        <f t="shared" si="3"/>
        <v>453.18</v>
      </c>
      <c r="N44" s="46">
        <f t="shared" si="4"/>
        <v>24.31275</v>
      </c>
      <c r="O44" s="48">
        <f t="shared" si="5"/>
        <v>159</v>
      </c>
      <c r="P44" s="48">
        <f t="shared" si="6"/>
        <v>0</v>
      </c>
      <c r="Q44" s="48">
        <f t="shared" si="7"/>
        <v>1218.27525</v>
      </c>
      <c r="R44" s="46">
        <f t="shared" si="8"/>
        <v>0</v>
      </c>
      <c r="S44" s="46">
        <f t="shared" si="9"/>
        <v>259.63</v>
      </c>
      <c r="T44" s="48">
        <f t="shared" si="10"/>
        <v>113.3</v>
      </c>
      <c r="U44" s="46">
        <f t="shared" si="11"/>
        <v>10.42</v>
      </c>
      <c r="V44" s="46">
        <v>0</v>
      </c>
      <c r="W44" s="48">
        <f t="shared" si="12"/>
        <v>159</v>
      </c>
      <c r="X44" s="48">
        <f t="shared" si="13"/>
        <v>0</v>
      </c>
      <c r="Y44" s="46">
        <f t="shared" si="14"/>
        <v>542.35</v>
      </c>
      <c r="Z44" s="46">
        <f t="shared" si="15"/>
        <v>1760.62525</v>
      </c>
      <c r="AA44" s="46"/>
      <c r="AB44" s="12" t="s">
        <v>104</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5" customHeight="1" spans="1:36">
      <c r="A45" s="45">
        <f t="shared" si="0"/>
        <v>42</v>
      </c>
      <c r="B45" s="46" t="s">
        <v>256</v>
      </c>
      <c r="C45" s="47" t="s">
        <v>261</v>
      </c>
      <c r="D45" s="46" t="s">
        <v>262</v>
      </c>
      <c r="E45" s="46">
        <v>3473.25</v>
      </c>
      <c r="F45" s="46">
        <v>3245.4</v>
      </c>
      <c r="G45" s="48">
        <v>5664.75</v>
      </c>
      <c r="H45" s="46">
        <v>3473.25</v>
      </c>
      <c r="I45" s="48">
        <v>3180</v>
      </c>
      <c r="J45" s="48"/>
      <c r="K45" s="63">
        <f t="shared" si="1"/>
        <v>62.5185</v>
      </c>
      <c r="L45" s="64">
        <f t="shared" si="2"/>
        <v>519.264</v>
      </c>
      <c r="M45" s="48">
        <f t="shared" si="3"/>
        <v>453.18</v>
      </c>
      <c r="N45" s="46">
        <f t="shared" si="4"/>
        <v>24.31275</v>
      </c>
      <c r="O45" s="48">
        <f t="shared" si="5"/>
        <v>159</v>
      </c>
      <c r="P45" s="48">
        <f t="shared" si="6"/>
        <v>0</v>
      </c>
      <c r="Q45" s="48">
        <f t="shared" si="7"/>
        <v>1218.27525</v>
      </c>
      <c r="R45" s="46">
        <f t="shared" si="8"/>
        <v>0</v>
      </c>
      <c r="S45" s="46">
        <f t="shared" si="9"/>
        <v>259.63</v>
      </c>
      <c r="T45" s="48">
        <f t="shared" si="10"/>
        <v>113.3</v>
      </c>
      <c r="U45" s="46">
        <f t="shared" si="11"/>
        <v>10.42</v>
      </c>
      <c r="V45" s="46">
        <v>0</v>
      </c>
      <c r="W45" s="48">
        <f t="shared" si="12"/>
        <v>159</v>
      </c>
      <c r="X45" s="48">
        <f t="shared" si="13"/>
        <v>0</v>
      </c>
      <c r="Y45" s="46">
        <f t="shared" si="14"/>
        <v>542.35</v>
      </c>
      <c r="Z45" s="46">
        <f t="shared" si="15"/>
        <v>1760.62525</v>
      </c>
      <c r="AA45" s="46"/>
      <c r="AB45" s="12" t="s">
        <v>101</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5" customHeight="1" spans="1:36">
      <c r="A46" s="45">
        <f t="shared" si="0"/>
        <v>43</v>
      </c>
      <c r="B46" s="46" t="s">
        <v>176</v>
      </c>
      <c r="C46" s="56" t="s">
        <v>263</v>
      </c>
      <c r="D46" s="46" t="s">
        <v>264</v>
      </c>
      <c r="E46" s="46">
        <v>3820</v>
      </c>
      <c r="F46" s="46">
        <v>3820</v>
      </c>
      <c r="G46" s="48">
        <v>5664.75</v>
      </c>
      <c r="H46" s="46">
        <v>3820</v>
      </c>
      <c r="I46" s="48">
        <v>4180</v>
      </c>
      <c r="J46" s="48"/>
      <c r="K46" s="63">
        <f t="shared" si="1"/>
        <v>68.76</v>
      </c>
      <c r="L46" s="64">
        <f t="shared" si="2"/>
        <v>611.2</v>
      </c>
      <c r="M46" s="48">
        <f t="shared" si="3"/>
        <v>453.18</v>
      </c>
      <c r="N46" s="46">
        <f t="shared" si="4"/>
        <v>26.74</v>
      </c>
      <c r="O46" s="48">
        <f t="shared" si="5"/>
        <v>209</v>
      </c>
      <c r="P46" s="48">
        <f t="shared" si="6"/>
        <v>0</v>
      </c>
      <c r="Q46" s="48">
        <f t="shared" si="7"/>
        <v>1368.88</v>
      </c>
      <c r="R46" s="46">
        <f t="shared" si="8"/>
        <v>0</v>
      </c>
      <c r="S46" s="46">
        <f t="shared" si="9"/>
        <v>305.6</v>
      </c>
      <c r="T46" s="48">
        <f t="shared" si="10"/>
        <v>113.3</v>
      </c>
      <c r="U46" s="46">
        <f t="shared" si="11"/>
        <v>11.46</v>
      </c>
      <c r="V46" s="46">
        <v>0</v>
      </c>
      <c r="W46" s="48">
        <f t="shared" si="12"/>
        <v>209</v>
      </c>
      <c r="X46" s="48">
        <f t="shared" si="13"/>
        <v>0</v>
      </c>
      <c r="Y46" s="46">
        <f t="shared" si="14"/>
        <v>639.36</v>
      </c>
      <c r="Z46" s="46">
        <f t="shared" si="15"/>
        <v>2008.24</v>
      </c>
      <c r="AA46" s="46"/>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5" customHeight="1" spans="1:36">
      <c r="A47" s="45">
        <f t="shared" si="0"/>
        <v>44</v>
      </c>
      <c r="B47" s="46" t="s">
        <v>176</v>
      </c>
      <c r="C47" s="51" t="s">
        <v>265</v>
      </c>
      <c r="D47" s="52" t="s">
        <v>266</v>
      </c>
      <c r="E47" s="46">
        <v>3473.25</v>
      </c>
      <c r="F47" s="46">
        <v>3245.4</v>
      </c>
      <c r="G47" s="48">
        <v>5664.75</v>
      </c>
      <c r="H47" s="46">
        <v>3473.25</v>
      </c>
      <c r="I47" s="48">
        <v>3180</v>
      </c>
      <c r="J47" s="48"/>
      <c r="K47" s="63">
        <f t="shared" si="1"/>
        <v>62.5185</v>
      </c>
      <c r="L47" s="64">
        <f t="shared" si="2"/>
        <v>519.264</v>
      </c>
      <c r="M47" s="48">
        <f t="shared" si="3"/>
        <v>453.18</v>
      </c>
      <c r="N47" s="46">
        <f t="shared" si="4"/>
        <v>24.31275</v>
      </c>
      <c r="O47" s="48">
        <f t="shared" si="5"/>
        <v>159</v>
      </c>
      <c r="P47" s="48">
        <f t="shared" si="6"/>
        <v>0</v>
      </c>
      <c r="Q47" s="48">
        <f t="shared" si="7"/>
        <v>1218.27525</v>
      </c>
      <c r="R47" s="46">
        <f t="shared" si="8"/>
        <v>0</v>
      </c>
      <c r="S47" s="46">
        <f t="shared" si="9"/>
        <v>259.63</v>
      </c>
      <c r="T47" s="48">
        <f t="shared" si="10"/>
        <v>113.3</v>
      </c>
      <c r="U47" s="46">
        <f t="shared" si="11"/>
        <v>10.42</v>
      </c>
      <c r="V47" s="46">
        <v>0</v>
      </c>
      <c r="W47" s="48">
        <f t="shared" si="12"/>
        <v>159</v>
      </c>
      <c r="X47" s="48">
        <f t="shared" si="13"/>
        <v>0</v>
      </c>
      <c r="Y47" s="46">
        <f t="shared" si="14"/>
        <v>542.35</v>
      </c>
      <c r="Z47" s="46">
        <f t="shared" si="15"/>
        <v>1760.62525</v>
      </c>
      <c r="AA47" s="46"/>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5" customHeight="1" spans="1:36">
      <c r="A48" s="45">
        <f t="shared" si="0"/>
        <v>45</v>
      </c>
      <c r="B48" s="46" t="s">
        <v>267</v>
      </c>
      <c r="C48" s="47" t="s">
        <v>268</v>
      </c>
      <c r="D48" s="46" t="s">
        <v>269</v>
      </c>
      <c r="E48" s="46">
        <v>3473.25</v>
      </c>
      <c r="F48" s="46">
        <v>3245.4</v>
      </c>
      <c r="G48" s="48">
        <v>5664.75</v>
      </c>
      <c r="H48" s="46">
        <v>3473.25</v>
      </c>
      <c r="I48" s="48">
        <v>3180</v>
      </c>
      <c r="J48" s="48"/>
      <c r="K48" s="63">
        <f t="shared" si="1"/>
        <v>62.5185</v>
      </c>
      <c r="L48" s="64">
        <f t="shared" si="2"/>
        <v>519.264</v>
      </c>
      <c r="M48" s="48">
        <f t="shared" si="3"/>
        <v>453.18</v>
      </c>
      <c r="N48" s="46">
        <f t="shared" si="4"/>
        <v>24.31275</v>
      </c>
      <c r="O48" s="48">
        <f t="shared" si="5"/>
        <v>159</v>
      </c>
      <c r="P48" s="48">
        <f t="shared" si="6"/>
        <v>0</v>
      </c>
      <c r="Q48" s="48">
        <f t="shared" si="7"/>
        <v>1218.27525</v>
      </c>
      <c r="R48" s="46">
        <f t="shared" si="8"/>
        <v>0</v>
      </c>
      <c r="S48" s="46">
        <f t="shared" si="9"/>
        <v>259.63</v>
      </c>
      <c r="T48" s="48">
        <f t="shared" si="10"/>
        <v>113.3</v>
      </c>
      <c r="U48" s="46">
        <f t="shared" si="11"/>
        <v>10.42</v>
      </c>
      <c r="V48" s="46">
        <v>0</v>
      </c>
      <c r="W48" s="48">
        <f t="shared" si="12"/>
        <v>159</v>
      </c>
      <c r="X48" s="48">
        <f t="shared" si="13"/>
        <v>0</v>
      </c>
      <c r="Y48" s="46">
        <f t="shared" si="14"/>
        <v>542.35</v>
      </c>
      <c r="Z48" s="46">
        <f t="shared" si="15"/>
        <v>1760.62525</v>
      </c>
      <c r="AA48" s="46"/>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5" customHeight="1" spans="1:36">
      <c r="A49" s="45">
        <f t="shared" si="0"/>
        <v>46</v>
      </c>
      <c r="B49" s="46" t="s">
        <v>173</v>
      </c>
      <c r="C49" s="47" t="s">
        <v>270</v>
      </c>
      <c r="D49" s="46" t="s">
        <v>271</v>
      </c>
      <c r="E49" s="46">
        <v>3473.25</v>
      </c>
      <c r="F49" s="46">
        <v>3245.4</v>
      </c>
      <c r="G49" s="48">
        <v>5664.75</v>
      </c>
      <c r="H49" s="46">
        <v>3473.25</v>
      </c>
      <c r="I49" s="48">
        <v>4180</v>
      </c>
      <c r="J49" s="48"/>
      <c r="K49" s="63">
        <f t="shared" si="1"/>
        <v>62.5185</v>
      </c>
      <c r="L49" s="64">
        <f t="shared" si="2"/>
        <v>519.264</v>
      </c>
      <c r="M49" s="48">
        <f t="shared" si="3"/>
        <v>453.18</v>
      </c>
      <c r="N49" s="46">
        <f t="shared" si="4"/>
        <v>24.31275</v>
      </c>
      <c r="O49" s="48">
        <f t="shared" si="5"/>
        <v>209</v>
      </c>
      <c r="P49" s="48">
        <f t="shared" si="6"/>
        <v>0</v>
      </c>
      <c r="Q49" s="48">
        <f t="shared" si="7"/>
        <v>1268.27525</v>
      </c>
      <c r="R49" s="46">
        <f t="shared" si="8"/>
        <v>0</v>
      </c>
      <c r="S49" s="46">
        <f t="shared" si="9"/>
        <v>259.63</v>
      </c>
      <c r="T49" s="48">
        <f t="shared" si="10"/>
        <v>113.3</v>
      </c>
      <c r="U49" s="46">
        <f t="shared" si="11"/>
        <v>10.42</v>
      </c>
      <c r="V49" s="46">
        <v>0</v>
      </c>
      <c r="W49" s="48">
        <f t="shared" si="12"/>
        <v>209</v>
      </c>
      <c r="X49" s="48">
        <f t="shared" si="13"/>
        <v>0</v>
      </c>
      <c r="Y49" s="46">
        <f t="shared" si="14"/>
        <v>592.35</v>
      </c>
      <c r="Z49" s="46">
        <f t="shared" si="15"/>
        <v>1860.62525</v>
      </c>
      <c r="AA49" s="46"/>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5" customHeight="1" spans="1:36">
      <c r="A50" s="45">
        <f t="shared" si="0"/>
        <v>47</v>
      </c>
      <c r="B50" s="46" t="s">
        <v>272</v>
      </c>
      <c r="C50" s="47" t="s">
        <v>273</v>
      </c>
      <c r="D50" s="46" t="s">
        <v>274</v>
      </c>
      <c r="E50" s="46">
        <v>3473.25</v>
      </c>
      <c r="F50" s="46">
        <v>3245.4</v>
      </c>
      <c r="G50" s="48">
        <v>5664.75</v>
      </c>
      <c r="H50" s="46">
        <v>3473.25</v>
      </c>
      <c r="I50" s="48">
        <v>3180</v>
      </c>
      <c r="J50" s="48"/>
      <c r="K50" s="63">
        <f t="shared" si="1"/>
        <v>62.5185</v>
      </c>
      <c r="L50" s="64">
        <f t="shared" si="2"/>
        <v>519.264</v>
      </c>
      <c r="M50" s="48">
        <f t="shared" si="3"/>
        <v>453.18</v>
      </c>
      <c r="N50" s="46">
        <f t="shared" si="4"/>
        <v>24.31275</v>
      </c>
      <c r="O50" s="48">
        <f t="shared" si="5"/>
        <v>159</v>
      </c>
      <c r="P50" s="48">
        <f t="shared" si="6"/>
        <v>0</v>
      </c>
      <c r="Q50" s="48">
        <f t="shared" si="7"/>
        <v>1218.27525</v>
      </c>
      <c r="R50" s="46">
        <f t="shared" si="8"/>
        <v>0</v>
      </c>
      <c r="S50" s="46">
        <f t="shared" si="9"/>
        <v>259.63</v>
      </c>
      <c r="T50" s="48">
        <f t="shared" si="10"/>
        <v>113.3</v>
      </c>
      <c r="U50" s="46">
        <f t="shared" si="11"/>
        <v>10.42</v>
      </c>
      <c r="V50" s="46">
        <v>0</v>
      </c>
      <c r="W50" s="48">
        <f t="shared" si="12"/>
        <v>159</v>
      </c>
      <c r="X50" s="48">
        <f t="shared" si="13"/>
        <v>0</v>
      </c>
      <c r="Y50" s="46">
        <f t="shared" si="14"/>
        <v>542.35</v>
      </c>
      <c r="Z50" s="46">
        <f t="shared" si="15"/>
        <v>1760.62525</v>
      </c>
      <c r="AA50" s="46"/>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5" customHeight="1" spans="1:36">
      <c r="A51" s="45">
        <f t="shared" si="0"/>
        <v>48</v>
      </c>
      <c r="B51" s="46" t="s">
        <v>272</v>
      </c>
      <c r="C51" s="47" t="s">
        <v>275</v>
      </c>
      <c r="D51" s="46" t="s">
        <v>276</v>
      </c>
      <c r="E51" s="46">
        <v>3473.25</v>
      </c>
      <c r="F51" s="46">
        <v>3245.4</v>
      </c>
      <c r="G51" s="48">
        <v>5664.75</v>
      </c>
      <c r="H51" s="46">
        <v>3473.25</v>
      </c>
      <c r="I51" s="48">
        <v>2544</v>
      </c>
      <c r="J51" s="48"/>
      <c r="K51" s="63">
        <f t="shared" si="1"/>
        <v>62.5185</v>
      </c>
      <c r="L51" s="64">
        <f t="shared" si="2"/>
        <v>519.264</v>
      </c>
      <c r="M51" s="48">
        <f t="shared" si="3"/>
        <v>453.18</v>
      </c>
      <c r="N51" s="46">
        <f t="shared" si="4"/>
        <v>24.31275</v>
      </c>
      <c r="O51" s="48">
        <f t="shared" si="5"/>
        <v>127.2</v>
      </c>
      <c r="P51" s="48">
        <f t="shared" si="6"/>
        <v>0</v>
      </c>
      <c r="Q51" s="48">
        <f t="shared" si="7"/>
        <v>1186.47525</v>
      </c>
      <c r="R51" s="46">
        <f t="shared" si="8"/>
        <v>0</v>
      </c>
      <c r="S51" s="46">
        <f t="shared" si="9"/>
        <v>259.63</v>
      </c>
      <c r="T51" s="48">
        <f t="shared" si="10"/>
        <v>113.3</v>
      </c>
      <c r="U51" s="46">
        <f t="shared" si="11"/>
        <v>10.42</v>
      </c>
      <c r="V51" s="46">
        <v>0</v>
      </c>
      <c r="W51" s="48">
        <f t="shared" si="12"/>
        <v>127.2</v>
      </c>
      <c r="X51" s="48">
        <f t="shared" si="13"/>
        <v>0</v>
      </c>
      <c r="Y51" s="46">
        <f t="shared" si="14"/>
        <v>510.55</v>
      </c>
      <c r="Z51" s="46">
        <f t="shared" si="15"/>
        <v>1697.02525</v>
      </c>
      <c r="AA51" s="46"/>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5" customHeight="1" spans="1:36">
      <c r="A52" s="45">
        <f t="shared" si="0"/>
        <v>49</v>
      </c>
      <c r="B52" s="46" t="s">
        <v>272</v>
      </c>
      <c r="C52" s="47" t="s">
        <v>277</v>
      </c>
      <c r="D52" s="46" t="s">
        <v>278</v>
      </c>
      <c r="E52" s="46">
        <v>3473.25</v>
      </c>
      <c r="F52" s="46">
        <v>3245.4</v>
      </c>
      <c r="G52" s="48">
        <v>5664.75</v>
      </c>
      <c r="H52" s="46">
        <v>3473.25</v>
      </c>
      <c r="I52" s="48">
        <v>3180</v>
      </c>
      <c r="J52" s="48"/>
      <c r="K52" s="63">
        <f t="shared" si="1"/>
        <v>62.5185</v>
      </c>
      <c r="L52" s="64">
        <f t="shared" si="2"/>
        <v>519.264</v>
      </c>
      <c r="M52" s="48">
        <f t="shared" si="3"/>
        <v>453.18</v>
      </c>
      <c r="N52" s="46">
        <f t="shared" si="4"/>
        <v>24.31275</v>
      </c>
      <c r="O52" s="48">
        <f t="shared" si="5"/>
        <v>159</v>
      </c>
      <c r="P52" s="48">
        <f t="shared" si="6"/>
        <v>0</v>
      </c>
      <c r="Q52" s="48">
        <f t="shared" si="7"/>
        <v>1218.27525</v>
      </c>
      <c r="R52" s="46">
        <f t="shared" si="8"/>
        <v>0</v>
      </c>
      <c r="S52" s="46">
        <f t="shared" si="9"/>
        <v>259.63</v>
      </c>
      <c r="T52" s="48">
        <f t="shared" si="10"/>
        <v>113.3</v>
      </c>
      <c r="U52" s="46">
        <f t="shared" si="11"/>
        <v>10.42</v>
      </c>
      <c r="V52" s="46">
        <v>0</v>
      </c>
      <c r="W52" s="48">
        <f t="shared" si="12"/>
        <v>159</v>
      </c>
      <c r="X52" s="48">
        <f t="shared" si="13"/>
        <v>0</v>
      </c>
      <c r="Y52" s="46">
        <f t="shared" si="14"/>
        <v>542.35</v>
      </c>
      <c r="Z52" s="46">
        <f t="shared" si="15"/>
        <v>1760.62525</v>
      </c>
      <c r="AA52" s="46"/>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5" customHeight="1" spans="1:36">
      <c r="A53" s="45">
        <f t="shared" si="0"/>
        <v>50</v>
      </c>
      <c r="B53" s="46" t="s">
        <v>272</v>
      </c>
      <c r="C53" s="47" t="s">
        <v>279</v>
      </c>
      <c r="D53" s="46" t="s">
        <v>280</v>
      </c>
      <c r="E53" s="46">
        <v>3473.25</v>
      </c>
      <c r="F53" s="46">
        <v>3245.4</v>
      </c>
      <c r="G53" s="48">
        <v>5664.75</v>
      </c>
      <c r="H53" s="46">
        <v>3473.25</v>
      </c>
      <c r="I53" s="48">
        <v>3180</v>
      </c>
      <c r="J53" s="48"/>
      <c r="K53" s="63">
        <f t="shared" si="1"/>
        <v>62.5185</v>
      </c>
      <c r="L53" s="64">
        <f t="shared" si="2"/>
        <v>519.264</v>
      </c>
      <c r="M53" s="48">
        <f t="shared" si="3"/>
        <v>453.18</v>
      </c>
      <c r="N53" s="46">
        <f t="shared" si="4"/>
        <v>24.31275</v>
      </c>
      <c r="O53" s="48">
        <f t="shared" si="5"/>
        <v>159</v>
      </c>
      <c r="P53" s="48">
        <f t="shared" si="6"/>
        <v>0</v>
      </c>
      <c r="Q53" s="48">
        <f t="shared" si="7"/>
        <v>1218.27525</v>
      </c>
      <c r="R53" s="46">
        <f t="shared" si="8"/>
        <v>0</v>
      </c>
      <c r="S53" s="46">
        <f t="shared" si="9"/>
        <v>259.63</v>
      </c>
      <c r="T53" s="48">
        <f t="shared" si="10"/>
        <v>113.3</v>
      </c>
      <c r="U53" s="46">
        <f t="shared" si="11"/>
        <v>10.42</v>
      </c>
      <c r="V53" s="46">
        <v>0</v>
      </c>
      <c r="W53" s="48">
        <f t="shared" si="12"/>
        <v>159</v>
      </c>
      <c r="X53" s="48">
        <f t="shared" si="13"/>
        <v>0</v>
      </c>
      <c r="Y53" s="46">
        <f t="shared" si="14"/>
        <v>542.35</v>
      </c>
      <c r="Z53" s="46">
        <f t="shared" si="15"/>
        <v>1760.62525</v>
      </c>
      <c r="AA53" s="46"/>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5" customHeight="1" spans="1:36">
      <c r="A54" s="45">
        <f t="shared" si="0"/>
        <v>51</v>
      </c>
      <c r="B54" s="46" t="s">
        <v>272</v>
      </c>
      <c r="C54" s="47" t="s">
        <v>281</v>
      </c>
      <c r="D54" s="46" t="s">
        <v>282</v>
      </c>
      <c r="E54" s="46">
        <v>3473.25</v>
      </c>
      <c r="F54" s="46">
        <v>3245.4</v>
      </c>
      <c r="G54" s="48">
        <v>5664.75</v>
      </c>
      <c r="H54" s="46">
        <v>3473.25</v>
      </c>
      <c r="I54" s="48">
        <v>3180</v>
      </c>
      <c r="J54" s="48"/>
      <c r="K54" s="63">
        <f t="shared" si="1"/>
        <v>62.5185</v>
      </c>
      <c r="L54" s="64">
        <f t="shared" si="2"/>
        <v>519.264</v>
      </c>
      <c r="M54" s="48">
        <f t="shared" si="3"/>
        <v>453.18</v>
      </c>
      <c r="N54" s="46">
        <f t="shared" si="4"/>
        <v>24.31275</v>
      </c>
      <c r="O54" s="48">
        <f t="shared" si="5"/>
        <v>159</v>
      </c>
      <c r="P54" s="48">
        <f t="shared" si="6"/>
        <v>0</v>
      </c>
      <c r="Q54" s="48">
        <f t="shared" si="7"/>
        <v>1218.27525</v>
      </c>
      <c r="R54" s="46">
        <f t="shared" si="8"/>
        <v>0</v>
      </c>
      <c r="S54" s="46">
        <f t="shared" si="9"/>
        <v>259.63</v>
      </c>
      <c r="T54" s="48">
        <f t="shared" si="10"/>
        <v>113.3</v>
      </c>
      <c r="U54" s="46">
        <f t="shared" si="11"/>
        <v>10.42</v>
      </c>
      <c r="V54" s="46">
        <v>0</v>
      </c>
      <c r="W54" s="48">
        <f t="shared" si="12"/>
        <v>159</v>
      </c>
      <c r="X54" s="48">
        <f t="shared" si="13"/>
        <v>0</v>
      </c>
      <c r="Y54" s="46">
        <f t="shared" si="14"/>
        <v>542.35</v>
      </c>
      <c r="Z54" s="46">
        <f t="shared" si="15"/>
        <v>1760.62525</v>
      </c>
      <c r="AA54" s="46"/>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5" customHeight="1" spans="1:36">
      <c r="A55" s="45">
        <f t="shared" si="0"/>
        <v>52</v>
      </c>
      <c r="B55" s="46" t="s">
        <v>267</v>
      </c>
      <c r="C55" s="47" t="s">
        <v>283</v>
      </c>
      <c r="D55" s="46" t="s">
        <v>284</v>
      </c>
      <c r="E55" s="46">
        <v>3820</v>
      </c>
      <c r="F55" s="46">
        <v>3820</v>
      </c>
      <c r="G55" s="48">
        <v>5664.75</v>
      </c>
      <c r="H55" s="46">
        <v>3820</v>
      </c>
      <c r="I55" s="48">
        <v>4180</v>
      </c>
      <c r="J55" s="48"/>
      <c r="K55" s="63">
        <f t="shared" si="1"/>
        <v>68.76</v>
      </c>
      <c r="L55" s="64">
        <f t="shared" si="2"/>
        <v>611.2</v>
      </c>
      <c r="M55" s="48">
        <f t="shared" si="3"/>
        <v>453.18</v>
      </c>
      <c r="N55" s="46">
        <f t="shared" si="4"/>
        <v>26.74</v>
      </c>
      <c r="O55" s="48">
        <f t="shared" si="5"/>
        <v>209</v>
      </c>
      <c r="P55" s="48">
        <f t="shared" si="6"/>
        <v>0</v>
      </c>
      <c r="Q55" s="48">
        <f t="shared" si="7"/>
        <v>1368.88</v>
      </c>
      <c r="R55" s="46">
        <f t="shared" si="8"/>
        <v>0</v>
      </c>
      <c r="S55" s="46">
        <f t="shared" si="9"/>
        <v>305.6</v>
      </c>
      <c r="T55" s="48">
        <f t="shared" si="10"/>
        <v>113.3</v>
      </c>
      <c r="U55" s="46">
        <f t="shared" si="11"/>
        <v>11.46</v>
      </c>
      <c r="V55" s="46">
        <v>0</v>
      </c>
      <c r="W55" s="48">
        <f t="shared" si="12"/>
        <v>209</v>
      </c>
      <c r="X55" s="48">
        <f t="shared" si="13"/>
        <v>0</v>
      </c>
      <c r="Y55" s="46">
        <f t="shared" si="14"/>
        <v>639.36</v>
      </c>
      <c r="Z55" s="46">
        <f t="shared" si="15"/>
        <v>2008.24</v>
      </c>
      <c r="AA55" s="46"/>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5" customHeight="1" spans="1:36">
      <c r="A56" s="45">
        <f t="shared" si="0"/>
        <v>53</v>
      </c>
      <c r="B56" s="46" t="s">
        <v>267</v>
      </c>
      <c r="C56" s="47" t="s">
        <v>285</v>
      </c>
      <c r="D56" s="46" t="s">
        <v>286</v>
      </c>
      <c r="E56" s="46">
        <v>3473.25</v>
      </c>
      <c r="F56" s="46">
        <v>3245.4</v>
      </c>
      <c r="G56" s="48">
        <v>5664.75</v>
      </c>
      <c r="H56" s="46">
        <v>3473.25</v>
      </c>
      <c r="I56" s="48">
        <v>3180</v>
      </c>
      <c r="J56" s="48"/>
      <c r="K56" s="63">
        <f t="shared" si="1"/>
        <v>62.5185</v>
      </c>
      <c r="L56" s="64">
        <f t="shared" si="2"/>
        <v>519.264</v>
      </c>
      <c r="M56" s="48">
        <f t="shared" si="3"/>
        <v>453.18</v>
      </c>
      <c r="N56" s="46">
        <f t="shared" si="4"/>
        <v>24.31275</v>
      </c>
      <c r="O56" s="48">
        <f t="shared" si="5"/>
        <v>159</v>
      </c>
      <c r="P56" s="48">
        <f t="shared" si="6"/>
        <v>0</v>
      </c>
      <c r="Q56" s="48">
        <f t="shared" si="7"/>
        <v>1218.27525</v>
      </c>
      <c r="R56" s="46">
        <f t="shared" si="8"/>
        <v>0</v>
      </c>
      <c r="S56" s="46">
        <f t="shared" si="9"/>
        <v>259.63</v>
      </c>
      <c r="T56" s="48">
        <f t="shared" si="10"/>
        <v>113.3</v>
      </c>
      <c r="U56" s="46">
        <f t="shared" si="11"/>
        <v>10.42</v>
      </c>
      <c r="V56" s="46">
        <v>0</v>
      </c>
      <c r="W56" s="48">
        <f t="shared" si="12"/>
        <v>159</v>
      </c>
      <c r="X56" s="48">
        <f t="shared" si="13"/>
        <v>0</v>
      </c>
      <c r="Y56" s="46">
        <f t="shared" si="14"/>
        <v>542.35</v>
      </c>
      <c r="Z56" s="46">
        <f t="shared" si="15"/>
        <v>1760.62525</v>
      </c>
      <c r="AA56" s="46"/>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5" customHeight="1" spans="1:36">
      <c r="A57" s="45">
        <f t="shared" si="0"/>
        <v>54</v>
      </c>
      <c r="B57" s="46" t="s">
        <v>227</v>
      </c>
      <c r="C57" s="47" t="s">
        <v>287</v>
      </c>
      <c r="D57" s="46" t="s">
        <v>288</v>
      </c>
      <c r="E57" s="46">
        <v>3820</v>
      </c>
      <c r="F57" s="46">
        <v>3820</v>
      </c>
      <c r="G57" s="48">
        <v>5664.75</v>
      </c>
      <c r="H57" s="46">
        <v>3820</v>
      </c>
      <c r="I57" s="48">
        <v>3180</v>
      </c>
      <c r="J57" s="48"/>
      <c r="K57" s="63">
        <f t="shared" si="1"/>
        <v>68.76</v>
      </c>
      <c r="L57" s="64">
        <f t="shared" si="2"/>
        <v>611.2</v>
      </c>
      <c r="M57" s="48">
        <f t="shared" si="3"/>
        <v>453.18</v>
      </c>
      <c r="N57" s="46">
        <f t="shared" si="4"/>
        <v>26.74</v>
      </c>
      <c r="O57" s="48">
        <f t="shared" si="5"/>
        <v>159</v>
      </c>
      <c r="P57" s="48">
        <f t="shared" si="6"/>
        <v>0</v>
      </c>
      <c r="Q57" s="48">
        <f t="shared" si="7"/>
        <v>1318.88</v>
      </c>
      <c r="R57" s="46">
        <f t="shared" si="8"/>
        <v>0</v>
      </c>
      <c r="S57" s="46">
        <f t="shared" si="9"/>
        <v>305.6</v>
      </c>
      <c r="T57" s="48">
        <f t="shared" si="10"/>
        <v>113.3</v>
      </c>
      <c r="U57" s="46">
        <f t="shared" si="11"/>
        <v>11.46</v>
      </c>
      <c r="V57" s="46">
        <v>0</v>
      </c>
      <c r="W57" s="48">
        <f t="shared" si="12"/>
        <v>159</v>
      </c>
      <c r="X57" s="48">
        <f t="shared" si="13"/>
        <v>0</v>
      </c>
      <c r="Y57" s="46">
        <f t="shared" si="14"/>
        <v>589.36</v>
      </c>
      <c r="Z57" s="46">
        <f t="shared" si="15"/>
        <v>1908.24</v>
      </c>
      <c r="AA57" s="46"/>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5" customHeight="1" spans="1:36">
      <c r="A58" s="45">
        <f t="shared" si="0"/>
        <v>55</v>
      </c>
      <c r="B58" s="46" t="s">
        <v>289</v>
      </c>
      <c r="C58" s="47" t="s">
        <v>290</v>
      </c>
      <c r="D58" s="46" t="s">
        <v>291</v>
      </c>
      <c r="E58" s="46">
        <v>3473.25</v>
      </c>
      <c r="F58" s="46">
        <v>3245.4</v>
      </c>
      <c r="G58" s="48">
        <v>5664.75</v>
      </c>
      <c r="H58" s="46">
        <v>3473.25</v>
      </c>
      <c r="I58" s="48">
        <v>3180</v>
      </c>
      <c r="J58" s="48"/>
      <c r="K58" s="63">
        <f t="shared" si="1"/>
        <v>62.5185</v>
      </c>
      <c r="L58" s="64">
        <f t="shared" si="2"/>
        <v>519.264</v>
      </c>
      <c r="M58" s="48">
        <f t="shared" si="3"/>
        <v>453.18</v>
      </c>
      <c r="N58" s="46">
        <f t="shared" si="4"/>
        <v>24.31275</v>
      </c>
      <c r="O58" s="48">
        <f t="shared" si="5"/>
        <v>159</v>
      </c>
      <c r="P58" s="48">
        <f t="shared" si="6"/>
        <v>0</v>
      </c>
      <c r="Q58" s="48">
        <f t="shared" si="7"/>
        <v>1218.27525</v>
      </c>
      <c r="R58" s="46">
        <f t="shared" si="8"/>
        <v>0</v>
      </c>
      <c r="S58" s="46">
        <f t="shared" si="9"/>
        <v>259.63</v>
      </c>
      <c r="T58" s="48">
        <f t="shared" si="10"/>
        <v>113.3</v>
      </c>
      <c r="U58" s="46">
        <f t="shared" si="11"/>
        <v>10.42</v>
      </c>
      <c r="V58" s="46">
        <v>0</v>
      </c>
      <c r="W58" s="48">
        <f t="shared" si="12"/>
        <v>159</v>
      </c>
      <c r="X58" s="48">
        <f t="shared" si="13"/>
        <v>0</v>
      </c>
      <c r="Y58" s="46">
        <f t="shared" si="14"/>
        <v>542.35</v>
      </c>
      <c r="Z58" s="46">
        <f t="shared" si="15"/>
        <v>1760.62525</v>
      </c>
      <c r="AA58" s="46"/>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5" customHeight="1" spans="1:36">
      <c r="A59" s="45">
        <f t="shared" si="0"/>
        <v>56</v>
      </c>
      <c r="B59" s="46" t="s">
        <v>227</v>
      </c>
      <c r="C59" s="47" t="s">
        <v>292</v>
      </c>
      <c r="D59" s="46" t="s">
        <v>293</v>
      </c>
      <c r="E59" s="46">
        <v>3473.25</v>
      </c>
      <c r="F59" s="46">
        <v>3245.4</v>
      </c>
      <c r="G59" s="48">
        <v>5664.75</v>
      </c>
      <c r="H59" s="46">
        <v>3473.25</v>
      </c>
      <c r="I59" s="48">
        <v>1790</v>
      </c>
      <c r="J59" s="48"/>
      <c r="K59" s="63">
        <f t="shared" si="1"/>
        <v>62.5185</v>
      </c>
      <c r="L59" s="64">
        <f t="shared" si="2"/>
        <v>519.264</v>
      </c>
      <c r="M59" s="48">
        <f t="shared" si="3"/>
        <v>453.18</v>
      </c>
      <c r="N59" s="46">
        <f t="shared" si="4"/>
        <v>24.31275</v>
      </c>
      <c r="O59" s="48">
        <f t="shared" si="5"/>
        <v>89.5</v>
      </c>
      <c r="P59" s="48">
        <f t="shared" si="6"/>
        <v>0</v>
      </c>
      <c r="Q59" s="48">
        <f t="shared" si="7"/>
        <v>1148.77525</v>
      </c>
      <c r="R59" s="46">
        <f t="shared" si="8"/>
        <v>0</v>
      </c>
      <c r="S59" s="46">
        <f t="shared" si="9"/>
        <v>259.63</v>
      </c>
      <c r="T59" s="48">
        <f t="shared" si="10"/>
        <v>113.3</v>
      </c>
      <c r="U59" s="46">
        <f t="shared" si="11"/>
        <v>10.42</v>
      </c>
      <c r="V59" s="46">
        <v>0</v>
      </c>
      <c r="W59" s="48">
        <f t="shared" si="12"/>
        <v>89.5</v>
      </c>
      <c r="X59" s="48">
        <f t="shared" si="13"/>
        <v>0</v>
      </c>
      <c r="Y59" s="46">
        <f t="shared" si="14"/>
        <v>472.85</v>
      </c>
      <c r="Z59" s="46">
        <f t="shared" si="15"/>
        <v>1621.62525</v>
      </c>
      <c r="AA59" s="46"/>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5" customHeight="1" spans="1:36">
      <c r="A60" s="45">
        <f t="shared" si="0"/>
        <v>57</v>
      </c>
      <c r="B60" s="46" t="s">
        <v>230</v>
      </c>
      <c r="C60" s="47" t="s">
        <v>294</v>
      </c>
      <c r="D60" s="46" t="s">
        <v>295</v>
      </c>
      <c r="E60" s="46">
        <v>3473.25</v>
      </c>
      <c r="F60" s="46">
        <v>3245.4</v>
      </c>
      <c r="G60" s="48">
        <v>5664.75</v>
      </c>
      <c r="H60" s="46">
        <v>3473.25</v>
      </c>
      <c r="I60" s="48">
        <v>3180</v>
      </c>
      <c r="J60" s="48"/>
      <c r="K60" s="63">
        <f t="shared" si="1"/>
        <v>62.5185</v>
      </c>
      <c r="L60" s="64">
        <f t="shared" si="2"/>
        <v>519.264</v>
      </c>
      <c r="M60" s="48">
        <f t="shared" si="3"/>
        <v>453.18</v>
      </c>
      <c r="N60" s="46">
        <f t="shared" si="4"/>
        <v>24.31275</v>
      </c>
      <c r="O60" s="48">
        <f t="shared" si="5"/>
        <v>159</v>
      </c>
      <c r="P60" s="48">
        <f t="shared" si="6"/>
        <v>0</v>
      </c>
      <c r="Q60" s="48">
        <f t="shared" si="7"/>
        <v>1218.27525</v>
      </c>
      <c r="R60" s="46">
        <f t="shared" si="8"/>
        <v>0</v>
      </c>
      <c r="S60" s="46">
        <f t="shared" si="9"/>
        <v>259.63</v>
      </c>
      <c r="T60" s="48">
        <f t="shared" si="10"/>
        <v>113.3</v>
      </c>
      <c r="U60" s="46">
        <f t="shared" si="11"/>
        <v>10.42</v>
      </c>
      <c r="V60" s="46">
        <v>0</v>
      </c>
      <c r="W60" s="48">
        <f t="shared" si="12"/>
        <v>159</v>
      </c>
      <c r="X60" s="48">
        <f t="shared" si="13"/>
        <v>0</v>
      </c>
      <c r="Y60" s="46">
        <f t="shared" si="14"/>
        <v>542.35</v>
      </c>
      <c r="Z60" s="46">
        <f t="shared" si="15"/>
        <v>1760.62525</v>
      </c>
      <c r="AA60" s="46"/>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5" customHeight="1" spans="1:36">
      <c r="A61" s="45">
        <f t="shared" si="0"/>
        <v>58</v>
      </c>
      <c r="B61" s="46" t="s">
        <v>227</v>
      </c>
      <c r="C61" s="47" t="s">
        <v>296</v>
      </c>
      <c r="D61" s="46" t="s">
        <v>297</v>
      </c>
      <c r="E61" s="46">
        <v>3473.25</v>
      </c>
      <c r="F61" s="46">
        <v>3245.4</v>
      </c>
      <c r="G61" s="48">
        <v>5664.75</v>
      </c>
      <c r="H61" s="46">
        <v>3473.25</v>
      </c>
      <c r="I61" s="48">
        <v>3180</v>
      </c>
      <c r="J61" s="48"/>
      <c r="K61" s="63">
        <f t="shared" si="1"/>
        <v>62.5185</v>
      </c>
      <c r="L61" s="64">
        <f t="shared" si="2"/>
        <v>519.264</v>
      </c>
      <c r="M61" s="48">
        <f t="shared" si="3"/>
        <v>453.18</v>
      </c>
      <c r="N61" s="46">
        <f t="shared" si="4"/>
        <v>24.31275</v>
      </c>
      <c r="O61" s="48">
        <f t="shared" si="5"/>
        <v>159</v>
      </c>
      <c r="P61" s="48">
        <f t="shared" si="6"/>
        <v>0</v>
      </c>
      <c r="Q61" s="48">
        <f t="shared" si="7"/>
        <v>1218.27525</v>
      </c>
      <c r="R61" s="46">
        <f t="shared" si="8"/>
        <v>0</v>
      </c>
      <c r="S61" s="46">
        <f t="shared" si="9"/>
        <v>259.63</v>
      </c>
      <c r="T61" s="48">
        <f t="shared" si="10"/>
        <v>113.3</v>
      </c>
      <c r="U61" s="46">
        <f t="shared" si="11"/>
        <v>10.42</v>
      </c>
      <c r="V61" s="46">
        <v>0</v>
      </c>
      <c r="W61" s="48">
        <f t="shared" si="12"/>
        <v>159</v>
      </c>
      <c r="X61" s="48">
        <f t="shared" si="13"/>
        <v>0</v>
      </c>
      <c r="Y61" s="46">
        <f t="shared" si="14"/>
        <v>542.35</v>
      </c>
      <c r="Z61" s="46">
        <f t="shared" si="15"/>
        <v>1760.62525</v>
      </c>
      <c r="AA61" s="46"/>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5" customHeight="1" spans="1:36">
      <c r="A62" s="45">
        <f t="shared" si="0"/>
        <v>59</v>
      </c>
      <c r="B62" s="46" t="s">
        <v>173</v>
      </c>
      <c r="C62" s="47" t="s">
        <v>298</v>
      </c>
      <c r="D62" s="46" t="s">
        <v>299</v>
      </c>
      <c r="E62" s="46">
        <v>3473.25</v>
      </c>
      <c r="F62" s="46">
        <v>3245.4</v>
      </c>
      <c r="G62" s="48">
        <v>5664.75</v>
      </c>
      <c r="H62" s="46">
        <v>3473.25</v>
      </c>
      <c r="I62" s="48">
        <v>4180</v>
      </c>
      <c r="J62" s="48"/>
      <c r="K62" s="63">
        <f t="shared" si="1"/>
        <v>62.5185</v>
      </c>
      <c r="L62" s="64">
        <f t="shared" si="2"/>
        <v>519.264</v>
      </c>
      <c r="M62" s="48">
        <f t="shared" si="3"/>
        <v>453.18</v>
      </c>
      <c r="N62" s="46">
        <f t="shared" si="4"/>
        <v>24.31275</v>
      </c>
      <c r="O62" s="48">
        <f t="shared" si="5"/>
        <v>209</v>
      </c>
      <c r="P62" s="48">
        <f t="shared" si="6"/>
        <v>0</v>
      </c>
      <c r="Q62" s="48">
        <f t="shared" si="7"/>
        <v>1268.27525</v>
      </c>
      <c r="R62" s="46">
        <f t="shared" si="8"/>
        <v>0</v>
      </c>
      <c r="S62" s="46">
        <f t="shared" si="9"/>
        <v>259.63</v>
      </c>
      <c r="T62" s="48">
        <f t="shared" si="10"/>
        <v>113.3</v>
      </c>
      <c r="U62" s="46">
        <f t="shared" si="11"/>
        <v>10.42</v>
      </c>
      <c r="V62" s="46">
        <v>0</v>
      </c>
      <c r="W62" s="48">
        <f t="shared" si="12"/>
        <v>209</v>
      </c>
      <c r="X62" s="48">
        <f t="shared" si="13"/>
        <v>0</v>
      </c>
      <c r="Y62" s="46">
        <f t="shared" si="14"/>
        <v>592.35</v>
      </c>
      <c r="Z62" s="46">
        <f t="shared" si="15"/>
        <v>1860.62525</v>
      </c>
      <c r="AA62" s="46"/>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5" customHeight="1" spans="1:36">
      <c r="A63" s="45">
        <f t="shared" si="0"/>
        <v>60</v>
      </c>
      <c r="B63" s="46" t="s">
        <v>230</v>
      </c>
      <c r="C63" s="47" t="s">
        <v>300</v>
      </c>
      <c r="D63" s="46" t="s">
        <v>301</v>
      </c>
      <c r="E63" s="46">
        <v>3473.25</v>
      </c>
      <c r="F63" s="46">
        <v>3245.4</v>
      </c>
      <c r="G63" s="48">
        <v>5664.75</v>
      </c>
      <c r="H63" s="46">
        <v>3473.25</v>
      </c>
      <c r="I63" s="48">
        <v>3180</v>
      </c>
      <c r="J63" s="48"/>
      <c r="K63" s="63">
        <f t="shared" si="1"/>
        <v>62.5185</v>
      </c>
      <c r="L63" s="64">
        <f t="shared" si="2"/>
        <v>519.264</v>
      </c>
      <c r="M63" s="48">
        <f t="shared" si="3"/>
        <v>453.18</v>
      </c>
      <c r="N63" s="46">
        <f t="shared" si="4"/>
        <v>24.31275</v>
      </c>
      <c r="O63" s="48">
        <f t="shared" si="5"/>
        <v>159</v>
      </c>
      <c r="P63" s="48">
        <f t="shared" si="6"/>
        <v>0</v>
      </c>
      <c r="Q63" s="48">
        <f t="shared" si="7"/>
        <v>1218.27525</v>
      </c>
      <c r="R63" s="46">
        <f t="shared" si="8"/>
        <v>0</v>
      </c>
      <c r="S63" s="46">
        <f t="shared" si="9"/>
        <v>259.63</v>
      </c>
      <c r="T63" s="48">
        <f t="shared" si="10"/>
        <v>113.3</v>
      </c>
      <c r="U63" s="46">
        <f t="shared" si="11"/>
        <v>10.42</v>
      </c>
      <c r="V63" s="46">
        <v>0</v>
      </c>
      <c r="W63" s="48">
        <f t="shared" si="12"/>
        <v>159</v>
      </c>
      <c r="X63" s="48">
        <f t="shared" si="13"/>
        <v>0</v>
      </c>
      <c r="Y63" s="46">
        <f t="shared" si="14"/>
        <v>542.35</v>
      </c>
      <c r="Z63" s="46">
        <f t="shared" si="15"/>
        <v>1760.62525</v>
      </c>
      <c r="AA63" s="46"/>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5" customHeight="1" spans="1:36">
      <c r="A64" s="45">
        <f t="shared" si="0"/>
        <v>61</v>
      </c>
      <c r="B64" s="46" t="s">
        <v>230</v>
      </c>
      <c r="C64" s="47" t="s">
        <v>302</v>
      </c>
      <c r="D64" s="46" t="s">
        <v>303</v>
      </c>
      <c r="E64" s="46">
        <v>3473.25</v>
      </c>
      <c r="F64" s="46">
        <v>3245.4</v>
      </c>
      <c r="G64" s="48">
        <v>5664.75</v>
      </c>
      <c r="H64" s="46">
        <v>3473.25</v>
      </c>
      <c r="I64" s="48">
        <v>3180</v>
      </c>
      <c r="J64" s="48"/>
      <c r="K64" s="63">
        <f t="shared" si="1"/>
        <v>62.5185</v>
      </c>
      <c r="L64" s="64">
        <f t="shared" si="2"/>
        <v>519.264</v>
      </c>
      <c r="M64" s="48">
        <f t="shared" si="3"/>
        <v>453.18</v>
      </c>
      <c r="N64" s="46">
        <f t="shared" si="4"/>
        <v>24.31275</v>
      </c>
      <c r="O64" s="48">
        <f t="shared" si="5"/>
        <v>159</v>
      </c>
      <c r="P64" s="48">
        <f t="shared" si="6"/>
        <v>0</v>
      </c>
      <c r="Q64" s="48">
        <f t="shared" si="7"/>
        <v>1218.27525</v>
      </c>
      <c r="R64" s="46">
        <f t="shared" si="8"/>
        <v>0</v>
      </c>
      <c r="S64" s="46">
        <f t="shared" si="9"/>
        <v>259.63</v>
      </c>
      <c r="T64" s="48">
        <f t="shared" si="10"/>
        <v>113.3</v>
      </c>
      <c r="U64" s="46">
        <f t="shared" si="11"/>
        <v>10.42</v>
      </c>
      <c r="V64" s="46">
        <v>0</v>
      </c>
      <c r="W64" s="48">
        <f t="shared" si="12"/>
        <v>159</v>
      </c>
      <c r="X64" s="48">
        <f t="shared" si="13"/>
        <v>0</v>
      </c>
      <c r="Y64" s="46">
        <f t="shared" si="14"/>
        <v>542.35</v>
      </c>
      <c r="Z64" s="46">
        <f t="shared" si="15"/>
        <v>1760.62525</v>
      </c>
      <c r="AA64" s="46"/>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5" customHeight="1" spans="1:36">
      <c r="A65" s="45">
        <f t="shared" si="0"/>
        <v>62</v>
      </c>
      <c r="B65" s="46" t="s">
        <v>227</v>
      </c>
      <c r="C65" s="47" t="s">
        <v>304</v>
      </c>
      <c r="D65" s="46" t="s">
        <v>305</v>
      </c>
      <c r="E65" s="46">
        <v>3473.25</v>
      </c>
      <c r="F65" s="46">
        <v>3245.4</v>
      </c>
      <c r="G65" s="48">
        <v>5664.75</v>
      </c>
      <c r="H65" s="46">
        <v>3473.25</v>
      </c>
      <c r="I65" s="48">
        <v>3180</v>
      </c>
      <c r="J65" s="48"/>
      <c r="K65" s="63">
        <f t="shared" si="1"/>
        <v>62.5185</v>
      </c>
      <c r="L65" s="64">
        <f t="shared" si="2"/>
        <v>519.264</v>
      </c>
      <c r="M65" s="48">
        <f t="shared" si="3"/>
        <v>453.18</v>
      </c>
      <c r="N65" s="46">
        <f t="shared" si="4"/>
        <v>24.31275</v>
      </c>
      <c r="O65" s="48">
        <f t="shared" si="5"/>
        <v>159</v>
      </c>
      <c r="P65" s="48">
        <f t="shared" si="6"/>
        <v>0</v>
      </c>
      <c r="Q65" s="48">
        <f t="shared" si="7"/>
        <v>1218.27525</v>
      </c>
      <c r="R65" s="46">
        <f t="shared" si="8"/>
        <v>0</v>
      </c>
      <c r="S65" s="46">
        <f t="shared" si="9"/>
        <v>259.63</v>
      </c>
      <c r="T65" s="48">
        <f t="shared" si="10"/>
        <v>113.3</v>
      </c>
      <c r="U65" s="46">
        <f t="shared" si="11"/>
        <v>10.42</v>
      </c>
      <c r="V65" s="46">
        <v>0</v>
      </c>
      <c r="W65" s="48">
        <f t="shared" si="12"/>
        <v>159</v>
      </c>
      <c r="X65" s="48">
        <f t="shared" si="13"/>
        <v>0</v>
      </c>
      <c r="Y65" s="46">
        <f t="shared" si="14"/>
        <v>542.35</v>
      </c>
      <c r="Z65" s="46">
        <f t="shared" si="15"/>
        <v>1760.62525</v>
      </c>
      <c r="AA65" s="46"/>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5" customHeight="1" spans="1:36">
      <c r="A66" s="45">
        <f t="shared" si="0"/>
        <v>63</v>
      </c>
      <c r="B66" s="46" t="s">
        <v>230</v>
      </c>
      <c r="C66" s="47" t="s">
        <v>306</v>
      </c>
      <c r="D66" s="46" t="s">
        <v>307</v>
      </c>
      <c r="E66" s="46">
        <v>3820</v>
      </c>
      <c r="F66" s="46">
        <v>3820</v>
      </c>
      <c r="G66" s="48">
        <v>5664.75</v>
      </c>
      <c r="H66" s="46">
        <v>3820</v>
      </c>
      <c r="I66" s="48">
        <v>4180</v>
      </c>
      <c r="J66" s="48"/>
      <c r="K66" s="63">
        <f t="shared" si="1"/>
        <v>68.76</v>
      </c>
      <c r="L66" s="64">
        <f t="shared" si="2"/>
        <v>611.2</v>
      </c>
      <c r="M66" s="48">
        <f t="shared" si="3"/>
        <v>453.18</v>
      </c>
      <c r="N66" s="46">
        <f t="shared" si="4"/>
        <v>26.74</v>
      </c>
      <c r="O66" s="48">
        <f t="shared" si="5"/>
        <v>209</v>
      </c>
      <c r="P66" s="48">
        <f t="shared" si="6"/>
        <v>0</v>
      </c>
      <c r="Q66" s="48">
        <f t="shared" si="7"/>
        <v>1368.88</v>
      </c>
      <c r="R66" s="46">
        <f t="shared" si="8"/>
        <v>0</v>
      </c>
      <c r="S66" s="46">
        <f t="shared" si="9"/>
        <v>305.6</v>
      </c>
      <c r="T66" s="48">
        <f t="shared" si="10"/>
        <v>113.3</v>
      </c>
      <c r="U66" s="46">
        <f t="shared" si="11"/>
        <v>11.46</v>
      </c>
      <c r="V66" s="46">
        <v>0</v>
      </c>
      <c r="W66" s="48">
        <f t="shared" si="12"/>
        <v>209</v>
      </c>
      <c r="X66" s="48">
        <f t="shared" si="13"/>
        <v>0</v>
      </c>
      <c r="Y66" s="46">
        <f t="shared" si="14"/>
        <v>639.36</v>
      </c>
      <c r="Z66" s="46">
        <f t="shared" si="15"/>
        <v>2008.24</v>
      </c>
      <c r="AA66" s="46"/>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5" customHeight="1" spans="1:36">
      <c r="A67" s="45">
        <f t="shared" si="0"/>
        <v>64</v>
      </c>
      <c r="B67" s="46" t="s">
        <v>227</v>
      </c>
      <c r="C67" s="47" t="s">
        <v>308</v>
      </c>
      <c r="D67" s="46" t="s">
        <v>309</v>
      </c>
      <c r="E67" s="46">
        <v>3820</v>
      </c>
      <c r="F67" s="46">
        <v>3820</v>
      </c>
      <c r="G67" s="48">
        <v>5664.75</v>
      </c>
      <c r="H67" s="46">
        <v>3820</v>
      </c>
      <c r="I67" s="48">
        <v>4180</v>
      </c>
      <c r="J67" s="48"/>
      <c r="K67" s="63">
        <f t="shared" si="1"/>
        <v>68.76</v>
      </c>
      <c r="L67" s="64">
        <f t="shared" si="2"/>
        <v>611.2</v>
      </c>
      <c r="M67" s="48">
        <f t="shared" si="3"/>
        <v>453.18</v>
      </c>
      <c r="N67" s="46">
        <f t="shared" si="4"/>
        <v>26.74</v>
      </c>
      <c r="O67" s="48">
        <f t="shared" si="5"/>
        <v>209</v>
      </c>
      <c r="P67" s="48">
        <f t="shared" si="6"/>
        <v>0</v>
      </c>
      <c r="Q67" s="48">
        <f t="shared" si="7"/>
        <v>1368.88</v>
      </c>
      <c r="R67" s="46">
        <f t="shared" si="8"/>
        <v>0</v>
      </c>
      <c r="S67" s="46">
        <f t="shared" si="9"/>
        <v>305.6</v>
      </c>
      <c r="T67" s="48">
        <f t="shared" si="10"/>
        <v>113.3</v>
      </c>
      <c r="U67" s="46">
        <f t="shared" si="11"/>
        <v>11.46</v>
      </c>
      <c r="V67" s="46">
        <v>0</v>
      </c>
      <c r="W67" s="48">
        <f t="shared" si="12"/>
        <v>209</v>
      </c>
      <c r="X67" s="48">
        <f t="shared" si="13"/>
        <v>0</v>
      </c>
      <c r="Y67" s="46">
        <f t="shared" si="14"/>
        <v>639.36</v>
      </c>
      <c r="Z67" s="46">
        <f t="shared" si="15"/>
        <v>2008.24</v>
      </c>
      <c r="AA67" s="46"/>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5" customHeight="1" spans="1:36">
      <c r="A68" s="45">
        <f t="shared" ref="A68:A131" si="145">ROW()-3</f>
        <v>65</v>
      </c>
      <c r="B68" s="46" t="s">
        <v>227</v>
      </c>
      <c r="C68" s="47" t="s">
        <v>310</v>
      </c>
      <c r="D68" s="46" t="s">
        <v>311</v>
      </c>
      <c r="E68" s="46">
        <v>3473.25</v>
      </c>
      <c r="F68" s="46">
        <v>3245.4</v>
      </c>
      <c r="G68" s="48">
        <v>5664.75</v>
      </c>
      <c r="H68" s="46">
        <v>3473.25</v>
      </c>
      <c r="I68" s="48">
        <v>3180</v>
      </c>
      <c r="J68" s="48"/>
      <c r="K68" s="63">
        <f t="shared" ref="K68:K131" si="146">E68*0.018</f>
        <v>62.5185</v>
      </c>
      <c r="L68" s="64">
        <f t="shared" ref="L68:L131" si="147">F68*0.16</f>
        <v>519.264</v>
      </c>
      <c r="M68" s="48">
        <f t="shared" ref="M68:M131" si="148">ROUND(G68*0.08,2)</f>
        <v>453.18</v>
      </c>
      <c r="N68" s="46">
        <f t="shared" ref="N68:N131" si="149">H68*0.007</f>
        <v>24.31275</v>
      </c>
      <c r="O68" s="48">
        <f t="shared" ref="O68:O131" si="150">I68*5%</f>
        <v>159</v>
      </c>
      <c r="P68" s="48">
        <f t="shared" ref="P68:P131" si="151">J68*50%</f>
        <v>0</v>
      </c>
      <c r="Q68" s="48">
        <f t="shared" ref="Q68:Q131" si="152">SUM(K68:P68)</f>
        <v>1218.27525</v>
      </c>
      <c r="R68" s="46">
        <f t="shared" ref="R68:R131" si="153">E68*0</f>
        <v>0</v>
      </c>
      <c r="S68" s="46">
        <f t="shared" ref="S68:S131" si="154">ROUND(F68*0.08,2)</f>
        <v>259.63</v>
      </c>
      <c r="T68" s="48">
        <f t="shared" ref="T68:T131" si="155">ROUND(G68*0.02,2)</f>
        <v>113.3</v>
      </c>
      <c r="U68" s="46">
        <f t="shared" ref="U68:U131" si="156">ROUND(H68*0.003,2)</f>
        <v>10.42</v>
      </c>
      <c r="V68" s="46">
        <v>0</v>
      </c>
      <c r="W68" s="48">
        <f t="shared" ref="W68:W131" si="157">I68*5%</f>
        <v>159</v>
      </c>
      <c r="X68" s="48">
        <f t="shared" ref="X68:X131" si="158">J68*50%</f>
        <v>0</v>
      </c>
      <c r="Y68" s="46">
        <f t="shared" ref="Y68:Y131" si="159">SUM(R68:X68)</f>
        <v>542.35</v>
      </c>
      <c r="Z68" s="46">
        <f t="shared" ref="Z68:Z131" si="160">Q68+Y68</f>
        <v>1760.62525</v>
      </c>
      <c r="AA68" s="46"/>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5" customHeight="1" spans="1:36">
      <c r="A69" s="45">
        <f t="shared" si="145"/>
        <v>66</v>
      </c>
      <c r="B69" s="46" t="s">
        <v>227</v>
      </c>
      <c r="C69" s="47" t="s">
        <v>312</v>
      </c>
      <c r="D69" s="46" t="s">
        <v>313</v>
      </c>
      <c r="E69" s="46">
        <v>3473.25</v>
      </c>
      <c r="F69" s="46">
        <v>3245.4</v>
      </c>
      <c r="G69" s="48">
        <v>5664.75</v>
      </c>
      <c r="H69" s="46">
        <v>3473.25</v>
      </c>
      <c r="I69" s="48">
        <v>3180</v>
      </c>
      <c r="J69" s="48"/>
      <c r="K69" s="63">
        <f t="shared" si="146"/>
        <v>62.5185</v>
      </c>
      <c r="L69" s="64">
        <f t="shared" si="147"/>
        <v>519.264</v>
      </c>
      <c r="M69" s="48">
        <f t="shared" si="148"/>
        <v>453.18</v>
      </c>
      <c r="N69" s="46">
        <f t="shared" si="149"/>
        <v>24.31275</v>
      </c>
      <c r="O69" s="48">
        <f t="shared" si="150"/>
        <v>159</v>
      </c>
      <c r="P69" s="48">
        <f t="shared" si="151"/>
        <v>0</v>
      </c>
      <c r="Q69" s="48">
        <f t="shared" si="152"/>
        <v>1218.27525</v>
      </c>
      <c r="R69" s="46">
        <f t="shared" si="153"/>
        <v>0</v>
      </c>
      <c r="S69" s="46">
        <f t="shared" si="154"/>
        <v>259.63</v>
      </c>
      <c r="T69" s="48">
        <f t="shared" si="155"/>
        <v>113.3</v>
      </c>
      <c r="U69" s="46">
        <f t="shared" si="156"/>
        <v>10.42</v>
      </c>
      <c r="V69" s="46">
        <v>0</v>
      </c>
      <c r="W69" s="48">
        <f t="shared" si="157"/>
        <v>159</v>
      </c>
      <c r="X69" s="48">
        <f t="shared" si="158"/>
        <v>0</v>
      </c>
      <c r="Y69" s="46">
        <f t="shared" si="159"/>
        <v>542.35</v>
      </c>
      <c r="Z69" s="46">
        <f t="shared" si="160"/>
        <v>1760.62525</v>
      </c>
      <c r="AA69" s="46"/>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5" customHeight="1" spans="1:36">
      <c r="A70" s="45">
        <f t="shared" si="145"/>
        <v>67</v>
      </c>
      <c r="B70" s="46" t="s">
        <v>227</v>
      </c>
      <c r="C70" s="47" t="s">
        <v>314</v>
      </c>
      <c r="D70" s="46" t="s">
        <v>315</v>
      </c>
      <c r="E70" s="46">
        <v>3473.25</v>
      </c>
      <c r="F70" s="46">
        <v>3245.4</v>
      </c>
      <c r="G70" s="48">
        <v>5664.75</v>
      </c>
      <c r="H70" s="46">
        <v>3473.25</v>
      </c>
      <c r="I70" s="48">
        <v>3180</v>
      </c>
      <c r="J70" s="48"/>
      <c r="K70" s="63">
        <f t="shared" si="146"/>
        <v>62.5185</v>
      </c>
      <c r="L70" s="64">
        <f t="shared" si="147"/>
        <v>519.264</v>
      </c>
      <c r="M70" s="48">
        <f t="shared" si="148"/>
        <v>453.18</v>
      </c>
      <c r="N70" s="46">
        <f t="shared" si="149"/>
        <v>24.31275</v>
      </c>
      <c r="O70" s="48">
        <f t="shared" si="150"/>
        <v>159</v>
      </c>
      <c r="P70" s="48">
        <f t="shared" si="151"/>
        <v>0</v>
      </c>
      <c r="Q70" s="48">
        <f t="shared" si="152"/>
        <v>1218.27525</v>
      </c>
      <c r="R70" s="46">
        <f t="shared" si="153"/>
        <v>0</v>
      </c>
      <c r="S70" s="46">
        <f t="shared" si="154"/>
        <v>259.63</v>
      </c>
      <c r="T70" s="48">
        <f t="shared" si="155"/>
        <v>113.3</v>
      </c>
      <c r="U70" s="46">
        <f t="shared" si="156"/>
        <v>10.42</v>
      </c>
      <c r="V70" s="46">
        <v>0</v>
      </c>
      <c r="W70" s="48">
        <f t="shared" si="157"/>
        <v>159</v>
      </c>
      <c r="X70" s="48">
        <f t="shared" si="158"/>
        <v>0</v>
      </c>
      <c r="Y70" s="46">
        <f t="shared" si="159"/>
        <v>542.35</v>
      </c>
      <c r="Z70" s="46">
        <f t="shared" si="160"/>
        <v>1760.62525</v>
      </c>
      <c r="AA70" s="46"/>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5" customHeight="1" spans="1:36">
      <c r="A71" s="45">
        <f t="shared" si="145"/>
        <v>68</v>
      </c>
      <c r="B71" s="46" t="s">
        <v>230</v>
      </c>
      <c r="C71" s="47" t="s">
        <v>316</v>
      </c>
      <c r="D71" s="46" t="s">
        <v>317</v>
      </c>
      <c r="E71" s="46">
        <v>3473.25</v>
      </c>
      <c r="F71" s="46">
        <v>3245.4</v>
      </c>
      <c r="G71" s="48">
        <v>5664.75</v>
      </c>
      <c r="H71" s="46">
        <v>3473.25</v>
      </c>
      <c r="I71" s="48">
        <v>4180</v>
      </c>
      <c r="J71" s="48"/>
      <c r="K71" s="63">
        <f t="shared" si="146"/>
        <v>62.5185</v>
      </c>
      <c r="L71" s="64">
        <f t="shared" si="147"/>
        <v>519.264</v>
      </c>
      <c r="M71" s="48">
        <f t="shared" si="148"/>
        <v>453.18</v>
      </c>
      <c r="N71" s="46">
        <f t="shared" si="149"/>
        <v>24.31275</v>
      </c>
      <c r="O71" s="48">
        <f t="shared" si="150"/>
        <v>209</v>
      </c>
      <c r="P71" s="48">
        <f t="shared" si="151"/>
        <v>0</v>
      </c>
      <c r="Q71" s="48">
        <f t="shared" si="152"/>
        <v>1268.27525</v>
      </c>
      <c r="R71" s="46">
        <f t="shared" si="153"/>
        <v>0</v>
      </c>
      <c r="S71" s="46">
        <f t="shared" si="154"/>
        <v>259.63</v>
      </c>
      <c r="T71" s="48">
        <f t="shared" si="155"/>
        <v>113.3</v>
      </c>
      <c r="U71" s="46">
        <f t="shared" si="156"/>
        <v>10.42</v>
      </c>
      <c r="V71" s="46">
        <v>0</v>
      </c>
      <c r="W71" s="48">
        <f t="shared" si="157"/>
        <v>209</v>
      </c>
      <c r="X71" s="48">
        <f t="shared" si="158"/>
        <v>0</v>
      </c>
      <c r="Y71" s="46">
        <f t="shared" si="159"/>
        <v>592.35</v>
      </c>
      <c r="Z71" s="46">
        <f t="shared" si="160"/>
        <v>1860.62525</v>
      </c>
      <c r="AA71" s="46"/>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5" customHeight="1" spans="1:36">
      <c r="A72" s="45">
        <f t="shared" si="145"/>
        <v>69</v>
      </c>
      <c r="B72" s="46" t="s">
        <v>230</v>
      </c>
      <c r="C72" s="47" t="s">
        <v>318</v>
      </c>
      <c r="D72" s="46" t="s">
        <v>319</v>
      </c>
      <c r="E72" s="46">
        <v>3473.25</v>
      </c>
      <c r="F72" s="46">
        <v>3245.4</v>
      </c>
      <c r="G72" s="48">
        <v>5664.75</v>
      </c>
      <c r="H72" s="46">
        <v>3473.25</v>
      </c>
      <c r="I72" s="48">
        <v>4180</v>
      </c>
      <c r="J72" s="48"/>
      <c r="K72" s="63">
        <f t="shared" si="146"/>
        <v>62.5185</v>
      </c>
      <c r="L72" s="64">
        <f t="shared" si="147"/>
        <v>519.264</v>
      </c>
      <c r="M72" s="48">
        <f t="shared" si="148"/>
        <v>453.18</v>
      </c>
      <c r="N72" s="46">
        <f t="shared" si="149"/>
        <v>24.31275</v>
      </c>
      <c r="O72" s="48">
        <f t="shared" si="150"/>
        <v>209</v>
      </c>
      <c r="P72" s="48">
        <f t="shared" si="151"/>
        <v>0</v>
      </c>
      <c r="Q72" s="48">
        <f t="shared" si="152"/>
        <v>1268.27525</v>
      </c>
      <c r="R72" s="46">
        <f t="shared" si="153"/>
        <v>0</v>
      </c>
      <c r="S72" s="46">
        <f t="shared" si="154"/>
        <v>259.63</v>
      </c>
      <c r="T72" s="48">
        <f t="shared" si="155"/>
        <v>113.3</v>
      </c>
      <c r="U72" s="46">
        <f t="shared" si="156"/>
        <v>10.42</v>
      </c>
      <c r="V72" s="46">
        <v>0</v>
      </c>
      <c r="W72" s="48">
        <f t="shared" si="157"/>
        <v>209</v>
      </c>
      <c r="X72" s="48">
        <f t="shared" si="158"/>
        <v>0</v>
      </c>
      <c r="Y72" s="46">
        <f t="shared" si="159"/>
        <v>592.35</v>
      </c>
      <c r="Z72" s="46">
        <f t="shared" si="160"/>
        <v>1860.62525</v>
      </c>
      <c r="AA72" s="46"/>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5" customHeight="1" spans="1:36">
      <c r="A73" s="45">
        <f t="shared" si="145"/>
        <v>70</v>
      </c>
      <c r="B73" s="46" t="s">
        <v>230</v>
      </c>
      <c r="C73" s="47" t="s">
        <v>320</v>
      </c>
      <c r="D73" s="46" t="s">
        <v>321</v>
      </c>
      <c r="E73" s="46">
        <v>3473.25</v>
      </c>
      <c r="F73" s="46">
        <v>3245.4</v>
      </c>
      <c r="G73" s="48">
        <v>5664.75</v>
      </c>
      <c r="H73" s="46">
        <v>3473.25</v>
      </c>
      <c r="I73" s="48">
        <v>4180</v>
      </c>
      <c r="J73" s="48"/>
      <c r="K73" s="63">
        <f t="shared" si="146"/>
        <v>62.5185</v>
      </c>
      <c r="L73" s="64">
        <f t="shared" si="147"/>
        <v>519.264</v>
      </c>
      <c r="M73" s="48">
        <f t="shared" si="148"/>
        <v>453.18</v>
      </c>
      <c r="N73" s="46">
        <f t="shared" si="149"/>
        <v>24.31275</v>
      </c>
      <c r="O73" s="48">
        <f t="shared" si="150"/>
        <v>209</v>
      </c>
      <c r="P73" s="48">
        <f t="shared" si="151"/>
        <v>0</v>
      </c>
      <c r="Q73" s="48">
        <f t="shared" si="152"/>
        <v>1268.27525</v>
      </c>
      <c r="R73" s="46">
        <f t="shared" si="153"/>
        <v>0</v>
      </c>
      <c r="S73" s="46">
        <f t="shared" si="154"/>
        <v>259.63</v>
      </c>
      <c r="T73" s="48">
        <f t="shared" si="155"/>
        <v>113.3</v>
      </c>
      <c r="U73" s="46">
        <f t="shared" si="156"/>
        <v>10.42</v>
      </c>
      <c r="V73" s="46">
        <v>0</v>
      </c>
      <c r="W73" s="48">
        <f t="shared" si="157"/>
        <v>209</v>
      </c>
      <c r="X73" s="48">
        <f t="shared" si="158"/>
        <v>0</v>
      </c>
      <c r="Y73" s="46">
        <f t="shared" si="159"/>
        <v>592.35</v>
      </c>
      <c r="Z73" s="46">
        <f t="shared" si="160"/>
        <v>1860.62525</v>
      </c>
      <c r="AA73" s="46"/>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5" customHeight="1" spans="1:36">
      <c r="A74" s="45">
        <f t="shared" si="145"/>
        <v>71</v>
      </c>
      <c r="B74" s="46" t="s">
        <v>230</v>
      </c>
      <c r="C74" s="47" t="s">
        <v>322</v>
      </c>
      <c r="D74" s="345" t="s">
        <v>323</v>
      </c>
      <c r="E74" s="46">
        <v>3473.25</v>
      </c>
      <c r="F74" s="46">
        <v>3245.4</v>
      </c>
      <c r="G74" s="48">
        <v>5664.75</v>
      </c>
      <c r="H74" s="46">
        <v>3473.25</v>
      </c>
      <c r="I74" s="48">
        <v>3180</v>
      </c>
      <c r="J74" s="48"/>
      <c r="K74" s="63">
        <f t="shared" si="146"/>
        <v>62.5185</v>
      </c>
      <c r="L74" s="64">
        <f t="shared" si="147"/>
        <v>519.264</v>
      </c>
      <c r="M74" s="48">
        <f t="shared" si="148"/>
        <v>453.18</v>
      </c>
      <c r="N74" s="46">
        <f t="shared" si="149"/>
        <v>24.31275</v>
      </c>
      <c r="O74" s="48">
        <f t="shared" si="150"/>
        <v>159</v>
      </c>
      <c r="P74" s="48">
        <f t="shared" si="151"/>
        <v>0</v>
      </c>
      <c r="Q74" s="48">
        <f t="shared" si="152"/>
        <v>1218.27525</v>
      </c>
      <c r="R74" s="46">
        <f t="shared" si="153"/>
        <v>0</v>
      </c>
      <c r="S74" s="46">
        <f t="shared" si="154"/>
        <v>259.63</v>
      </c>
      <c r="T74" s="48">
        <f t="shared" si="155"/>
        <v>113.3</v>
      </c>
      <c r="U74" s="46">
        <f t="shared" si="156"/>
        <v>10.42</v>
      </c>
      <c r="V74" s="46">
        <v>0</v>
      </c>
      <c r="W74" s="48">
        <f t="shared" si="157"/>
        <v>159</v>
      </c>
      <c r="X74" s="48">
        <f t="shared" si="158"/>
        <v>0</v>
      </c>
      <c r="Y74" s="46">
        <f t="shared" si="159"/>
        <v>542.35</v>
      </c>
      <c r="Z74" s="46">
        <f t="shared" si="160"/>
        <v>1760.62525</v>
      </c>
      <c r="AA74" s="46"/>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5" customHeight="1" spans="1:36">
      <c r="A75" s="45">
        <f t="shared" si="145"/>
        <v>72</v>
      </c>
      <c r="B75" s="46" t="s">
        <v>230</v>
      </c>
      <c r="C75" s="47" t="s">
        <v>324</v>
      </c>
      <c r="D75" s="46" t="s">
        <v>325</v>
      </c>
      <c r="E75" s="46">
        <v>3473.25</v>
      </c>
      <c r="F75" s="46">
        <v>3245.4</v>
      </c>
      <c r="G75" s="48">
        <v>5664.75</v>
      </c>
      <c r="H75" s="46">
        <v>3473.25</v>
      </c>
      <c r="I75" s="48">
        <v>4180</v>
      </c>
      <c r="J75" s="48"/>
      <c r="K75" s="63">
        <f t="shared" si="146"/>
        <v>62.5185</v>
      </c>
      <c r="L75" s="64">
        <f t="shared" si="147"/>
        <v>519.264</v>
      </c>
      <c r="M75" s="48">
        <f t="shared" si="148"/>
        <v>453.18</v>
      </c>
      <c r="N75" s="46">
        <f t="shared" si="149"/>
        <v>24.31275</v>
      </c>
      <c r="O75" s="48">
        <f t="shared" si="150"/>
        <v>209</v>
      </c>
      <c r="P75" s="48">
        <f t="shared" si="151"/>
        <v>0</v>
      </c>
      <c r="Q75" s="48">
        <f t="shared" si="152"/>
        <v>1268.27525</v>
      </c>
      <c r="R75" s="46">
        <f t="shared" si="153"/>
        <v>0</v>
      </c>
      <c r="S75" s="46">
        <f t="shared" si="154"/>
        <v>259.63</v>
      </c>
      <c r="T75" s="48">
        <f t="shared" si="155"/>
        <v>113.3</v>
      </c>
      <c r="U75" s="46">
        <f t="shared" si="156"/>
        <v>10.42</v>
      </c>
      <c r="V75" s="46">
        <v>0</v>
      </c>
      <c r="W75" s="48">
        <f t="shared" si="157"/>
        <v>209</v>
      </c>
      <c r="X75" s="48">
        <f t="shared" si="158"/>
        <v>0</v>
      </c>
      <c r="Y75" s="46">
        <f t="shared" si="159"/>
        <v>592.35</v>
      </c>
      <c r="Z75" s="46">
        <f t="shared" si="160"/>
        <v>1860.62525</v>
      </c>
      <c r="AA75" s="46"/>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5" customHeight="1" spans="1:36">
      <c r="A76" s="45">
        <f t="shared" si="145"/>
        <v>73</v>
      </c>
      <c r="B76" s="46" t="s">
        <v>230</v>
      </c>
      <c r="C76" s="47" t="s">
        <v>326</v>
      </c>
      <c r="D76" s="343" t="s">
        <v>327</v>
      </c>
      <c r="E76" s="46">
        <v>3473.25</v>
      </c>
      <c r="F76" s="46">
        <v>3245.4</v>
      </c>
      <c r="G76" s="48">
        <v>5664.75</v>
      </c>
      <c r="H76" s="46">
        <v>3473.25</v>
      </c>
      <c r="I76" s="48">
        <v>1790</v>
      </c>
      <c r="J76" s="48"/>
      <c r="K76" s="63">
        <f t="shared" si="146"/>
        <v>62.5185</v>
      </c>
      <c r="L76" s="64">
        <f t="shared" si="147"/>
        <v>519.264</v>
      </c>
      <c r="M76" s="48">
        <f t="shared" si="148"/>
        <v>453.18</v>
      </c>
      <c r="N76" s="46">
        <f t="shared" si="149"/>
        <v>24.31275</v>
      </c>
      <c r="O76" s="48">
        <f t="shared" si="150"/>
        <v>89.5</v>
      </c>
      <c r="P76" s="48">
        <f t="shared" si="151"/>
        <v>0</v>
      </c>
      <c r="Q76" s="48">
        <f t="shared" si="152"/>
        <v>1148.77525</v>
      </c>
      <c r="R76" s="46">
        <f t="shared" si="153"/>
        <v>0</v>
      </c>
      <c r="S76" s="46">
        <f t="shared" si="154"/>
        <v>259.63</v>
      </c>
      <c r="T76" s="48">
        <f t="shared" si="155"/>
        <v>113.3</v>
      </c>
      <c r="U76" s="46">
        <f t="shared" si="156"/>
        <v>10.42</v>
      </c>
      <c r="V76" s="46">
        <v>0</v>
      </c>
      <c r="W76" s="48">
        <f t="shared" si="157"/>
        <v>89.5</v>
      </c>
      <c r="X76" s="48">
        <f t="shared" si="158"/>
        <v>0</v>
      </c>
      <c r="Y76" s="46">
        <f t="shared" si="159"/>
        <v>472.85</v>
      </c>
      <c r="Z76" s="46">
        <f t="shared" si="160"/>
        <v>1621.62525</v>
      </c>
      <c r="AA76" s="46"/>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5" customHeight="1" spans="1:36">
      <c r="A77" s="45">
        <f t="shared" si="145"/>
        <v>74</v>
      </c>
      <c r="B77" s="46" t="s">
        <v>328</v>
      </c>
      <c r="C77" s="47" t="s">
        <v>329</v>
      </c>
      <c r="D77" s="46" t="s">
        <v>330</v>
      </c>
      <c r="E77" s="46">
        <v>3473.25</v>
      </c>
      <c r="F77" s="46">
        <v>3245.4</v>
      </c>
      <c r="G77" s="48">
        <v>5664.75</v>
      </c>
      <c r="H77" s="46">
        <v>3473.25</v>
      </c>
      <c r="I77" s="48">
        <v>3180</v>
      </c>
      <c r="J77" s="48"/>
      <c r="K77" s="63">
        <f t="shared" si="146"/>
        <v>62.5185</v>
      </c>
      <c r="L77" s="64">
        <f t="shared" si="147"/>
        <v>519.264</v>
      </c>
      <c r="M77" s="48">
        <f t="shared" si="148"/>
        <v>453.18</v>
      </c>
      <c r="N77" s="46">
        <f t="shared" si="149"/>
        <v>24.31275</v>
      </c>
      <c r="O77" s="48">
        <f t="shared" si="150"/>
        <v>159</v>
      </c>
      <c r="P77" s="48">
        <f t="shared" si="151"/>
        <v>0</v>
      </c>
      <c r="Q77" s="48">
        <f t="shared" si="152"/>
        <v>1218.27525</v>
      </c>
      <c r="R77" s="46">
        <f t="shared" si="153"/>
        <v>0</v>
      </c>
      <c r="S77" s="46">
        <f t="shared" si="154"/>
        <v>259.63</v>
      </c>
      <c r="T77" s="48">
        <f t="shared" si="155"/>
        <v>113.3</v>
      </c>
      <c r="U77" s="46">
        <f t="shared" si="156"/>
        <v>10.42</v>
      </c>
      <c r="V77" s="46">
        <v>0</v>
      </c>
      <c r="W77" s="48">
        <f t="shared" si="157"/>
        <v>159</v>
      </c>
      <c r="X77" s="48">
        <f t="shared" si="158"/>
        <v>0</v>
      </c>
      <c r="Y77" s="46">
        <f t="shared" si="159"/>
        <v>542.35</v>
      </c>
      <c r="Z77" s="46">
        <f t="shared" si="160"/>
        <v>1760.62525</v>
      </c>
      <c r="AA77" s="46"/>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5" customHeight="1" spans="1:36">
      <c r="A78" s="45">
        <f t="shared" si="145"/>
        <v>75</v>
      </c>
      <c r="B78" s="46" t="s">
        <v>227</v>
      </c>
      <c r="C78" s="47" t="s">
        <v>331</v>
      </c>
      <c r="D78" s="46" t="s">
        <v>332</v>
      </c>
      <c r="E78" s="46">
        <v>3473.25</v>
      </c>
      <c r="F78" s="46">
        <v>3245.4</v>
      </c>
      <c r="G78" s="48">
        <v>5664.75</v>
      </c>
      <c r="H78" s="46">
        <v>3473.25</v>
      </c>
      <c r="I78" s="48">
        <v>3180</v>
      </c>
      <c r="J78" s="48"/>
      <c r="K78" s="63">
        <f t="shared" si="146"/>
        <v>62.5185</v>
      </c>
      <c r="L78" s="64">
        <f t="shared" si="147"/>
        <v>519.264</v>
      </c>
      <c r="M78" s="48">
        <f t="shared" si="148"/>
        <v>453.18</v>
      </c>
      <c r="N78" s="46">
        <f t="shared" si="149"/>
        <v>24.31275</v>
      </c>
      <c r="O78" s="48">
        <f t="shared" si="150"/>
        <v>159</v>
      </c>
      <c r="P78" s="48">
        <f t="shared" si="151"/>
        <v>0</v>
      </c>
      <c r="Q78" s="48">
        <f t="shared" si="152"/>
        <v>1218.27525</v>
      </c>
      <c r="R78" s="46">
        <f t="shared" si="153"/>
        <v>0</v>
      </c>
      <c r="S78" s="46">
        <f t="shared" si="154"/>
        <v>259.63</v>
      </c>
      <c r="T78" s="48">
        <f t="shared" si="155"/>
        <v>113.3</v>
      </c>
      <c r="U78" s="46">
        <f t="shared" si="156"/>
        <v>10.42</v>
      </c>
      <c r="V78" s="46">
        <v>0</v>
      </c>
      <c r="W78" s="48">
        <f t="shared" si="157"/>
        <v>159</v>
      </c>
      <c r="X78" s="48">
        <f t="shared" si="158"/>
        <v>0</v>
      </c>
      <c r="Y78" s="46">
        <f t="shared" si="159"/>
        <v>542.35</v>
      </c>
      <c r="Z78" s="46">
        <f t="shared" si="160"/>
        <v>1760.62525</v>
      </c>
      <c r="AA78" s="46"/>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5" customHeight="1" spans="1:36">
      <c r="A79" s="45">
        <f t="shared" si="145"/>
        <v>76</v>
      </c>
      <c r="B79" s="46" t="s">
        <v>230</v>
      </c>
      <c r="C79" s="47" t="s">
        <v>333</v>
      </c>
      <c r="D79" s="46" t="s">
        <v>334</v>
      </c>
      <c r="E79" s="46">
        <v>3473.25</v>
      </c>
      <c r="F79" s="46">
        <v>3245.4</v>
      </c>
      <c r="G79" s="48">
        <v>5664.75</v>
      </c>
      <c r="H79" s="46">
        <v>3473.25</v>
      </c>
      <c r="I79" s="48">
        <v>3180</v>
      </c>
      <c r="J79" s="48"/>
      <c r="K79" s="63">
        <f t="shared" si="146"/>
        <v>62.5185</v>
      </c>
      <c r="L79" s="64">
        <f t="shared" si="147"/>
        <v>519.264</v>
      </c>
      <c r="M79" s="48">
        <f t="shared" si="148"/>
        <v>453.18</v>
      </c>
      <c r="N79" s="46">
        <f t="shared" si="149"/>
        <v>24.31275</v>
      </c>
      <c r="O79" s="48">
        <f t="shared" si="150"/>
        <v>159</v>
      </c>
      <c r="P79" s="48">
        <f t="shared" si="151"/>
        <v>0</v>
      </c>
      <c r="Q79" s="48">
        <f t="shared" si="152"/>
        <v>1218.27525</v>
      </c>
      <c r="R79" s="46">
        <f t="shared" si="153"/>
        <v>0</v>
      </c>
      <c r="S79" s="46">
        <f t="shared" si="154"/>
        <v>259.63</v>
      </c>
      <c r="T79" s="48">
        <f t="shared" si="155"/>
        <v>113.3</v>
      </c>
      <c r="U79" s="46">
        <f t="shared" si="156"/>
        <v>10.42</v>
      </c>
      <c r="V79" s="46">
        <v>0</v>
      </c>
      <c r="W79" s="48">
        <f t="shared" si="157"/>
        <v>159</v>
      </c>
      <c r="X79" s="48">
        <f t="shared" si="158"/>
        <v>0</v>
      </c>
      <c r="Y79" s="46">
        <f t="shared" si="159"/>
        <v>542.35</v>
      </c>
      <c r="Z79" s="46">
        <f t="shared" si="160"/>
        <v>1760.62525</v>
      </c>
      <c r="AA79" s="46"/>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5" customHeight="1" spans="1:36">
      <c r="A80" s="45">
        <f t="shared" si="145"/>
        <v>77</v>
      </c>
      <c r="B80" s="46" t="s">
        <v>230</v>
      </c>
      <c r="C80" s="51" t="s">
        <v>335</v>
      </c>
      <c r="D80" s="52" t="s">
        <v>336</v>
      </c>
      <c r="E80" s="46">
        <v>3473.25</v>
      </c>
      <c r="F80" s="46">
        <v>3245.4</v>
      </c>
      <c r="G80" s="48">
        <v>5664.75</v>
      </c>
      <c r="H80" s="46">
        <v>3473.25</v>
      </c>
      <c r="I80" s="48">
        <v>3180</v>
      </c>
      <c r="J80" s="48"/>
      <c r="K80" s="63">
        <f t="shared" si="146"/>
        <v>62.5185</v>
      </c>
      <c r="L80" s="64">
        <f t="shared" si="147"/>
        <v>519.264</v>
      </c>
      <c r="M80" s="48">
        <f t="shared" si="148"/>
        <v>453.18</v>
      </c>
      <c r="N80" s="46">
        <f t="shared" si="149"/>
        <v>24.31275</v>
      </c>
      <c r="O80" s="48">
        <f t="shared" si="150"/>
        <v>159</v>
      </c>
      <c r="P80" s="48">
        <f t="shared" si="151"/>
        <v>0</v>
      </c>
      <c r="Q80" s="48">
        <f t="shared" si="152"/>
        <v>1218.27525</v>
      </c>
      <c r="R80" s="46">
        <f t="shared" si="153"/>
        <v>0</v>
      </c>
      <c r="S80" s="46">
        <f t="shared" si="154"/>
        <v>259.63</v>
      </c>
      <c r="T80" s="48">
        <f t="shared" si="155"/>
        <v>113.3</v>
      </c>
      <c r="U80" s="46">
        <f t="shared" si="156"/>
        <v>10.42</v>
      </c>
      <c r="V80" s="46">
        <v>0</v>
      </c>
      <c r="W80" s="48">
        <f t="shared" si="157"/>
        <v>159</v>
      </c>
      <c r="X80" s="48">
        <f t="shared" si="158"/>
        <v>0</v>
      </c>
      <c r="Y80" s="46">
        <f t="shared" si="159"/>
        <v>542.35</v>
      </c>
      <c r="Z80" s="46">
        <f t="shared" si="160"/>
        <v>1760.62525</v>
      </c>
      <c r="AA80" s="46"/>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5" customHeight="1" spans="1:36">
      <c r="A81" s="45">
        <f t="shared" si="145"/>
        <v>78</v>
      </c>
      <c r="B81" s="46" t="s">
        <v>337</v>
      </c>
      <c r="C81" s="51" t="s">
        <v>338</v>
      </c>
      <c r="D81" s="52" t="s">
        <v>339</v>
      </c>
      <c r="E81" s="46">
        <v>3473.25</v>
      </c>
      <c r="F81" s="46">
        <v>3245.4</v>
      </c>
      <c r="G81" s="48">
        <v>5664.75</v>
      </c>
      <c r="H81" s="46">
        <v>3473.25</v>
      </c>
      <c r="I81" s="48">
        <v>3180</v>
      </c>
      <c r="J81" s="48"/>
      <c r="K81" s="63">
        <f t="shared" si="146"/>
        <v>62.5185</v>
      </c>
      <c r="L81" s="64">
        <f t="shared" si="147"/>
        <v>519.264</v>
      </c>
      <c r="M81" s="48">
        <f t="shared" si="148"/>
        <v>453.18</v>
      </c>
      <c r="N81" s="46">
        <f t="shared" si="149"/>
        <v>24.31275</v>
      </c>
      <c r="O81" s="48">
        <f t="shared" si="150"/>
        <v>159</v>
      </c>
      <c r="P81" s="48">
        <f t="shared" si="151"/>
        <v>0</v>
      </c>
      <c r="Q81" s="48">
        <f t="shared" si="152"/>
        <v>1218.27525</v>
      </c>
      <c r="R81" s="46">
        <f t="shared" si="153"/>
        <v>0</v>
      </c>
      <c r="S81" s="46">
        <f t="shared" si="154"/>
        <v>259.63</v>
      </c>
      <c r="T81" s="48">
        <f t="shared" si="155"/>
        <v>113.3</v>
      </c>
      <c r="U81" s="46">
        <f t="shared" si="156"/>
        <v>10.42</v>
      </c>
      <c r="V81" s="46">
        <v>0</v>
      </c>
      <c r="W81" s="48">
        <f t="shared" si="157"/>
        <v>159</v>
      </c>
      <c r="X81" s="48">
        <f t="shared" si="158"/>
        <v>0</v>
      </c>
      <c r="Y81" s="46">
        <f t="shared" si="159"/>
        <v>542.35</v>
      </c>
      <c r="Z81" s="46">
        <f t="shared" si="160"/>
        <v>1760.62525</v>
      </c>
      <c r="AA81" s="46"/>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5" customHeight="1" spans="1:36">
      <c r="A82" s="45">
        <f t="shared" si="145"/>
        <v>79</v>
      </c>
      <c r="B82" s="46" t="s">
        <v>230</v>
      </c>
      <c r="C82" s="51" t="s">
        <v>340</v>
      </c>
      <c r="D82" s="52" t="s">
        <v>341</v>
      </c>
      <c r="E82" s="46">
        <v>3473.25</v>
      </c>
      <c r="F82" s="46">
        <v>3245.4</v>
      </c>
      <c r="G82" s="48">
        <v>5664.75</v>
      </c>
      <c r="H82" s="46">
        <v>3473.25</v>
      </c>
      <c r="I82" s="48">
        <v>3180</v>
      </c>
      <c r="J82" s="48"/>
      <c r="K82" s="63">
        <f t="shared" si="146"/>
        <v>62.5185</v>
      </c>
      <c r="L82" s="64">
        <f t="shared" si="147"/>
        <v>519.264</v>
      </c>
      <c r="M82" s="48">
        <f t="shared" si="148"/>
        <v>453.18</v>
      </c>
      <c r="N82" s="46">
        <f t="shared" si="149"/>
        <v>24.31275</v>
      </c>
      <c r="O82" s="48">
        <f t="shared" si="150"/>
        <v>159</v>
      </c>
      <c r="P82" s="48">
        <f t="shared" si="151"/>
        <v>0</v>
      </c>
      <c r="Q82" s="48">
        <f t="shared" si="152"/>
        <v>1218.27525</v>
      </c>
      <c r="R82" s="46">
        <f t="shared" si="153"/>
        <v>0</v>
      </c>
      <c r="S82" s="46">
        <f t="shared" si="154"/>
        <v>259.63</v>
      </c>
      <c r="T82" s="48">
        <f t="shared" si="155"/>
        <v>113.3</v>
      </c>
      <c r="U82" s="46">
        <f t="shared" si="156"/>
        <v>10.42</v>
      </c>
      <c r="V82" s="46">
        <v>0</v>
      </c>
      <c r="W82" s="48">
        <f t="shared" si="157"/>
        <v>159</v>
      </c>
      <c r="X82" s="48">
        <f t="shared" si="158"/>
        <v>0</v>
      </c>
      <c r="Y82" s="46">
        <f t="shared" si="159"/>
        <v>542.35</v>
      </c>
      <c r="Z82" s="46">
        <f t="shared" si="160"/>
        <v>1760.62525</v>
      </c>
      <c r="AA82" s="46"/>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5" customHeight="1" spans="1:36">
      <c r="A83" s="45">
        <f t="shared" si="145"/>
        <v>80</v>
      </c>
      <c r="B83" s="46" t="s">
        <v>230</v>
      </c>
      <c r="C83" s="51" t="s">
        <v>342</v>
      </c>
      <c r="D83" s="52" t="s">
        <v>343</v>
      </c>
      <c r="E83" s="46">
        <v>3473.25</v>
      </c>
      <c r="F83" s="46">
        <v>3245.4</v>
      </c>
      <c r="G83" s="48">
        <v>5664.75</v>
      </c>
      <c r="H83" s="46">
        <v>3473.25</v>
      </c>
      <c r="I83" s="48">
        <v>1790</v>
      </c>
      <c r="J83" s="48"/>
      <c r="K83" s="63">
        <f t="shared" si="146"/>
        <v>62.5185</v>
      </c>
      <c r="L83" s="64">
        <f t="shared" si="147"/>
        <v>519.264</v>
      </c>
      <c r="M83" s="48">
        <f t="shared" si="148"/>
        <v>453.18</v>
      </c>
      <c r="N83" s="46">
        <f t="shared" si="149"/>
        <v>24.31275</v>
      </c>
      <c r="O83" s="48">
        <f t="shared" si="150"/>
        <v>89.5</v>
      </c>
      <c r="P83" s="48">
        <f t="shared" si="151"/>
        <v>0</v>
      </c>
      <c r="Q83" s="48">
        <f t="shared" si="152"/>
        <v>1148.77525</v>
      </c>
      <c r="R83" s="46">
        <f t="shared" si="153"/>
        <v>0</v>
      </c>
      <c r="S83" s="46">
        <f t="shared" si="154"/>
        <v>259.63</v>
      </c>
      <c r="T83" s="48">
        <f t="shared" si="155"/>
        <v>113.3</v>
      </c>
      <c r="U83" s="46">
        <f t="shared" si="156"/>
        <v>10.42</v>
      </c>
      <c r="V83" s="46">
        <v>0</v>
      </c>
      <c r="W83" s="48">
        <f t="shared" si="157"/>
        <v>89.5</v>
      </c>
      <c r="X83" s="48">
        <f t="shared" si="158"/>
        <v>0</v>
      </c>
      <c r="Y83" s="46">
        <f t="shared" si="159"/>
        <v>472.85</v>
      </c>
      <c r="Z83" s="46">
        <f t="shared" si="160"/>
        <v>1621.62525</v>
      </c>
      <c r="AA83" s="46"/>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5" customHeight="1" spans="1:36">
      <c r="A84" s="45">
        <f t="shared" si="145"/>
        <v>81</v>
      </c>
      <c r="B84" s="46" t="s">
        <v>227</v>
      </c>
      <c r="C84" s="51" t="s">
        <v>344</v>
      </c>
      <c r="D84" s="344" t="s">
        <v>345</v>
      </c>
      <c r="E84" s="46">
        <v>3473.25</v>
      </c>
      <c r="F84" s="46">
        <v>3245.4</v>
      </c>
      <c r="G84" s="48">
        <v>5664.75</v>
      </c>
      <c r="H84" s="46">
        <v>3473.25</v>
      </c>
      <c r="I84" s="48">
        <v>3180</v>
      </c>
      <c r="J84" s="48"/>
      <c r="K84" s="63">
        <f t="shared" si="146"/>
        <v>62.5185</v>
      </c>
      <c r="L84" s="64">
        <f t="shared" si="147"/>
        <v>519.264</v>
      </c>
      <c r="M84" s="48">
        <f t="shared" si="148"/>
        <v>453.18</v>
      </c>
      <c r="N84" s="46">
        <f t="shared" si="149"/>
        <v>24.31275</v>
      </c>
      <c r="O84" s="48">
        <f t="shared" si="150"/>
        <v>159</v>
      </c>
      <c r="P84" s="48">
        <f t="shared" si="151"/>
        <v>0</v>
      </c>
      <c r="Q84" s="48">
        <f t="shared" si="152"/>
        <v>1218.27525</v>
      </c>
      <c r="R84" s="46">
        <f t="shared" si="153"/>
        <v>0</v>
      </c>
      <c r="S84" s="46">
        <f t="shared" si="154"/>
        <v>259.63</v>
      </c>
      <c r="T84" s="48">
        <f t="shared" si="155"/>
        <v>113.3</v>
      </c>
      <c r="U84" s="46">
        <f t="shared" si="156"/>
        <v>10.42</v>
      </c>
      <c r="V84" s="46">
        <v>0</v>
      </c>
      <c r="W84" s="48">
        <f t="shared" si="157"/>
        <v>159</v>
      </c>
      <c r="X84" s="48">
        <f t="shared" si="158"/>
        <v>0</v>
      </c>
      <c r="Y84" s="46">
        <f t="shared" si="159"/>
        <v>542.35</v>
      </c>
      <c r="Z84" s="46">
        <f t="shared" si="160"/>
        <v>1760.62525</v>
      </c>
      <c r="AA84" s="46"/>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5" customHeight="1" spans="1:36">
      <c r="A85" s="45">
        <f t="shared" si="145"/>
        <v>82</v>
      </c>
      <c r="B85" s="46" t="s">
        <v>328</v>
      </c>
      <c r="C85" s="47" t="s">
        <v>346</v>
      </c>
      <c r="D85" s="46" t="s">
        <v>347</v>
      </c>
      <c r="E85" s="46">
        <v>3473.25</v>
      </c>
      <c r="F85" s="46">
        <v>3245.4</v>
      </c>
      <c r="G85" s="48">
        <v>5664.75</v>
      </c>
      <c r="H85" s="46">
        <v>3473.25</v>
      </c>
      <c r="I85" s="48">
        <v>4180</v>
      </c>
      <c r="J85" s="48"/>
      <c r="K85" s="63">
        <f t="shared" si="146"/>
        <v>62.5185</v>
      </c>
      <c r="L85" s="64">
        <f t="shared" si="147"/>
        <v>519.264</v>
      </c>
      <c r="M85" s="48">
        <f t="shared" si="148"/>
        <v>453.18</v>
      </c>
      <c r="N85" s="46">
        <f t="shared" si="149"/>
        <v>24.31275</v>
      </c>
      <c r="O85" s="48">
        <f t="shared" si="150"/>
        <v>209</v>
      </c>
      <c r="P85" s="48">
        <f t="shared" si="151"/>
        <v>0</v>
      </c>
      <c r="Q85" s="48">
        <f t="shared" si="152"/>
        <v>1268.27525</v>
      </c>
      <c r="R85" s="46">
        <f t="shared" si="153"/>
        <v>0</v>
      </c>
      <c r="S85" s="46">
        <f t="shared" si="154"/>
        <v>259.63</v>
      </c>
      <c r="T85" s="48">
        <f t="shared" si="155"/>
        <v>113.3</v>
      </c>
      <c r="U85" s="46">
        <f t="shared" si="156"/>
        <v>10.42</v>
      </c>
      <c r="V85" s="46">
        <v>0</v>
      </c>
      <c r="W85" s="48">
        <f t="shared" si="157"/>
        <v>209</v>
      </c>
      <c r="X85" s="48">
        <f t="shared" si="158"/>
        <v>0</v>
      </c>
      <c r="Y85" s="46">
        <f t="shared" si="159"/>
        <v>592.35</v>
      </c>
      <c r="Z85" s="46">
        <f t="shared" si="160"/>
        <v>1860.62525</v>
      </c>
      <c r="AA85" s="46"/>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5" customHeight="1" spans="1:36">
      <c r="A86" s="45">
        <f t="shared" si="145"/>
        <v>83</v>
      </c>
      <c r="B86" s="46" t="s">
        <v>348</v>
      </c>
      <c r="C86" s="47" t="s">
        <v>349</v>
      </c>
      <c r="D86" s="46" t="s">
        <v>350</v>
      </c>
      <c r="E86" s="46">
        <v>3473.25</v>
      </c>
      <c r="F86" s="46">
        <v>3245.4</v>
      </c>
      <c r="G86" s="48">
        <v>5664.75</v>
      </c>
      <c r="H86" s="46">
        <v>3473.25</v>
      </c>
      <c r="I86" s="48">
        <v>3180</v>
      </c>
      <c r="J86" s="48"/>
      <c r="K86" s="63">
        <f t="shared" si="146"/>
        <v>62.5185</v>
      </c>
      <c r="L86" s="64">
        <f t="shared" si="147"/>
        <v>519.264</v>
      </c>
      <c r="M86" s="48">
        <f t="shared" si="148"/>
        <v>453.18</v>
      </c>
      <c r="N86" s="46">
        <f t="shared" si="149"/>
        <v>24.31275</v>
      </c>
      <c r="O86" s="48">
        <f t="shared" si="150"/>
        <v>159</v>
      </c>
      <c r="P86" s="48">
        <f t="shared" si="151"/>
        <v>0</v>
      </c>
      <c r="Q86" s="48">
        <f t="shared" si="152"/>
        <v>1218.27525</v>
      </c>
      <c r="R86" s="46">
        <f t="shared" si="153"/>
        <v>0</v>
      </c>
      <c r="S86" s="46">
        <f t="shared" si="154"/>
        <v>259.63</v>
      </c>
      <c r="T86" s="48">
        <f t="shared" si="155"/>
        <v>113.3</v>
      </c>
      <c r="U86" s="46">
        <f t="shared" si="156"/>
        <v>10.42</v>
      </c>
      <c r="V86" s="46">
        <v>0</v>
      </c>
      <c r="W86" s="48">
        <f t="shared" si="157"/>
        <v>159</v>
      </c>
      <c r="X86" s="48">
        <f t="shared" si="158"/>
        <v>0</v>
      </c>
      <c r="Y86" s="46">
        <f t="shared" si="159"/>
        <v>542.35</v>
      </c>
      <c r="Z86" s="46">
        <f t="shared" si="160"/>
        <v>1760.62525</v>
      </c>
      <c r="AA86" s="46"/>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5" customHeight="1" spans="1:36">
      <c r="A87" s="45">
        <f t="shared" si="145"/>
        <v>84</v>
      </c>
      <c r="B87" s="46" t="s">
        <v>176</v>
      </c>
      <c r="C87" s="47" t="s">
        <v>351</v>
      </c>
      <c r="D87" s="46" t="s">
        <v>352</v>
      </c>
      <c r="E87" s="46">
        <v>3473.25</v>
      </c>
      <c r="F87" s="46">
        <v>3245.4</v>
      </c>
      <c r="G87" s="48">
        <v>5664.75</v>
      </c>
      <c r="H87" s="46">
        <v>3473.25</v>
      </c>
      <c r="I87" s="48">
        <v>4180</v>
      </c>
      <c r="J87" s="48"/>
      <c r="K87" s="63">
        <f t="shared" si="146"/>
        <v>62.5185</v>
      </c>
      <c r="L87" s="64">
        <f t="shared" si="147"/>
        <v>519.264</v>
      </c>
      <c r="M87" s="48">
        <f t="shared" si="148"/>
        <v>453.18</v>
      </c>
      <c r="N87" s="46">
        <f t="shared" si="149"/>
        <v>24.31275</v>
      </c>
      <c r="O87" s="48">
        <f t="shared" si="150"/>
        <v>209</v>
      </c>
      <c r="P87" s="48">
        <f t="shared" si="151"/>
        <v>0</v>
      </c>
      <c r="Q87" s="48">
        <f t="shared" si="152"/>
        <v>1268.27525</v>
      </c>
      <c r="R87" s="46">
        <f t="shared" si="153"/>
        <v>0</v>
      </c>
      <c r="S87" s="46">
        <f t="shared" si="154"/>
        <v>259.63</v>
      </c>
      <c r="T87" s="48">
        <f t="shared" si="155"/>
        <v>113.3</v>
      </c>
      <c r="U87" s="46">
        <f t="shared" si="156"/>
        <v>10.42</v>
      </c>
      <c r="V87" s="46">
        <v>0</v>
      </c>
      <c r="W87" s="48">
        <f t="shared" si="157"/>
        <v>209</v>
      </c>
      <c r="X87" s="48">
        <f t="shared" si="158"/>
        <v>0</v>
      </c>
      <c r="Y87" s="46">
        <f t="shared" si="159"/>
        <v>592.35</v>
      </c>
      <c r="Z87" s="46">
        <f t="shared" si="160"/>
        <v>1860.62525</v>
      </c>
      <c r="AA87" s="46"/>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5" customHeight="1" spans="1:36">
      <c r="A88" s="45">
        <f t="shared" si="145"/>
        <v>85</v>
      </c>
      <c r="B88" s="46" t="s">
        <v>176</v>
      </c>
      <c r="C88" s="51" t="s">
        <v>353</v>
      </c>
      <c r="D88" s="52" t="s">
        <v>354</v>
      </c>
      <c r="E88" s="46">
        <v>3473.25</v>
      </c>
      <c r="F88" s="46">
        <v>3245.4</v>
      </c>
      <c r="G88" s="48">
        <v>5664.75</v>
      </c>
      <c r="H88" s="46">
        <v>3473.25</v>
      </c>
      <c r="I88" s="48">
        <v>3180</v>
      </c>
      <c r="J88" s="48"/>
      <c r="K88" s="63">
        <f t="shared" si="146"/>
        <v>62.5185</v>
      </c>
      <c r="L88" s="64">
        <f t="shared" si="147"/>
        <v>519.264</v>
      </c>
      <c r="M88" s="48">
        <f t="shared" si="148"/>
        <v>453.18</v>
      </c>
      <c r="N88" s="46">
        <f t="shared" si="149"/>
        <v>24.31275</v>
      </c>
      <c r="O88" s="48">
        <f t="shared" si="150"/>
        <v>159</v>
      </c>
      <c r="P88" s="48">
        <f t="shared" si="151"/>
        <v>0</v>
      </c>
      <c r="Q88" s="48">
        <f t="shared" si="152"/>
        <v>1218.27525</v>
      </c>
      <c r="R88" s="46">
        <f t="shared" si="153"/>
        <v>0</v>
      </c>
      <c r="S88" s="46">
        <f t="shared" si="154"/>
        <v>259.63</v>
      </c>
      <c r="T88" s="48">
        <f t="shared" si="155"/>
        <v>113.3</v>
      </c>
      <c r="U88" s="46">
        <f t="shared" si="156"/>
        <v>10.42</v>
      </c>
      <c r="V88" s="46">
        <v>0</v>
      </c>
      <c r="W88" s="48">
        <f t="shared" si="157"/>
        <v>159</v>
      </c>
      <c r="X88" s="48">
        <f t="shared" si="158"/>
        <v>0</v>
      </c>
      <c r="Y88" s="46">
        <f t="shared" si="159"/>
        <v>542.35</v>
      </c>
      <c r="Z88" s="46">
        <f t="shared" si="160"/>
        <v>1760.62525</v>
      </c>
      <c r="AA88" s="46"/>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5" customHeight="1" spans="1:36">
      <c r="A89" s="45">
        <f t="shared" si="145"/>
        <v>86</v>
      </c>
      <c r="B89" s="46" t="s">
        <v>176</v>
      </c>
      <c r="C89" s="51" t="s">
        <v>355</v>
      </c>
      <c r="D89" s="346" t="s">
        <v>356</v>
      </c>
      <c r="E89" s="46">
        <v>3473.25</v>
      </c>
      <c r="F89" s="46">
        <v>3245.4</v>
      </c>
      <c r="G89" s="48">
        <v>5664.75</v>
      </c>
      <c r="H89" s="46">
        <v>3473.25</v>
      </c>
      <c r="I89" s="48">
        <v>3180</v>
      </c>
      <c r="J89" s="48"/>
      <c r="K89" s="63">
        <f t="shared" si="146"/>
        <v>62.5185</v>
      </c>
      <c r="L89" s="64">
        <f t="shared" si="147"/>
        <v>519.264</v>
      </c>
      <c r="M89" s="48">
        <f t="shared" si="148"/>
        <v>453.18</v>
      </c>
      <c r="N89" s="46">
        <f t="shared" si="149"/>
        <v>24.31275</v>
      </c>
      <c r="O89" s="48">
        <f t="shared" si="150"/>
        <v>159</v>
      </c>
      <c r="P89" s="48">
        <f t="shared" si="151"/>
        <v>0</v>
      </c>
      <c r="Q89" s="48">
        <f t="shared" si="152"/>
        <v>1218.27525</v>
      </c>
      <c r="R89" s="46">
        <f t="shared" si="153"/>
        <v>0</v>
      </c>
      <c r="S89" s="46">
        <f t="shared" si="154"/>
        <v>259.63</v>
      </c>
      <c r="T89" s="48">
        <f t="shared" si="155"/>
        <v>113.3</v>
      </c>
      <c r="U89" s="46">
        <f t="shared" si="156"/>
        <v>10.42</v>
      </c>
      <c r="V89" s="46">
        <v>0</v>
      </c>
      <c r="W89" s="48">
        <f t="shared" si="157"/>
        <v>159</v>
      </c>
      <c r="X89" s="48">
        <f t="shared" si="158"/>
        <v>0</v>
      </c>
      <c r="Y89" s="46">
        <f t="shared" si="159"/>
        <v>542.35</v>
      </c>
      <c r="Z89" s="46">
        <f t="shared" si="160"/>
        <v>1760.62525</v>
      </c>
      <c r="AA89" s="46"/>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5" customHeight="1" spans="1:36">
      <c r="A90" s="45">
        <f t="shared" si="145"/>
        <v>87</v>
      </c>
      <c r="B90" s="46" t="s">
        <v>176</v>
      </c>
      <c r="C90" s="47" t="s">
        <v>357</v>
      </c>
      <c r="D90" s="46" t="s">
        <v>358</v>
      </c>
      <c r="E90" s="46">
        <v>3820</v>
      </c>
      <c r="F90" s="46">
        <v>3820</v>
      </c>
      <c r="G90" s="48">
        <v>5664.75</v>
      </c>
      <c r="H90" s="46">
        <v>3820</v>
      </c>
      <c r="I90" s="48">
        <v>4180</v>
      </c>
      <c r="J90" s="48"/>
      <c r="K90" s="63">
        <f t="shared" si="146"/>
        <v>68.76</v>
      </c>
      <c r="L90" s="64">
        <f t="shared" si="147"/>
        <v>611.2</v>
      </c>
      <c r="M90" s="48">
        <f t="shared" si="148"/>
        <v>453.18</v>
      </c>
      <c r="N90" s="46">
        <f t="shared" si="149"/>
        <v>26.74</v>
      </c>
      <c r="O90" s="48">
        <f t="shared" si="150"/>
        <v>209</v>
      </c>
      <c r="P90" s="48">
        <f t="shared" si="151"/>
        <v>0</v>
      </c>
      <c r="Q90" s="48">
        <f t="shared" si="152"/>
        <v>1368.88</v>
      </c>
      <c r="R90" s="46">
        <f t="shared" si="153"/>
        <v>0</v>
      </c>
      <c r="S90" s="46">
        <f t="shared" si="154"/>
        <v>305.6</v>
      </c>
      <c r="T90" s="48">
        <f t="shared" si="155"/>
        <v>113.3</v>
      </c>
      <c r="U90" s="46">
        <f t="shared" si="156"/>
        <v>11.46</v>
      </c>
      <c r="V90" s="46">
        <v>0</v>
      </c>
      <c r="W90" s="48">
        <f t="shared" si="157"/>
        <v>209</v>
      </c>
      <c r="X90" s="48">
        <f t="shared" si="158"/>
        <v>0</v>
      </c>
      <c r="Y90" s="46">
        <f t="shared" si="159"/>
        <v>639.36</v>
      </c>
      <c r="Z90" s="46">
        <f t="shared" si="160"/>
        <v>2008.24</v>
      </c>
      <c r="AA90" s="46"/>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5" customHeight="1" spans="1:36">
      <c r="A91" s="45">
        <f t="shared" si="145"/>
        <v>88</v>
      </c>
      <c r="B91" s="46" t="s">
        <v>328</v>
      </c>
      <c r="C91" s="47" t="s">
        <v>359</v>
      </c>
      <c r="D91" s="46" t="s">
        <v>360</v>
      </c>
      <c r="E91" s="46">
        <v>3473.25</v>
      </c>
      <c r="F91" s="46">
        <v>3245.4</v>
      </c>
      <c r="G91" s="48">
        <v>5664.75</v>
      </c>
      <c r="H91" s="46">
        <v>3473.25</v>
      </c>
      <c r="I91" s="48">
        <v>4180</v>
      </c>
      <c r="J91" s="48"/>
      <c r="K91" s="63">
        <f t="shared" si="146"/>
        <v>62.5185</v>
      </c>
      <c r="L91" s="64">
        <f t="shared" si="147"/>
        <v>519.264</v>
      </c>
      <c r="M91" s="48">
        <f t="shared" si="148"/>
        <v>453.18</v>
      </c>
      <c r="N91" s="46">
        <f t="shared" si="149"/>
        <v>24.31275</v>
      </c>
      <c r="O91" s="48">
        <f t="shared" si="150"/>
        <v>209</v>
      </c>
      <c r="P91" s="48">
        <f t="shared" si="151"/>
        <v>0</v>
      </c>
      <c r="Q91" s="48">
        <f t="shared" si="152"/>
        <v>1268.27525</v>
      </c>
      <c r="R91" s="46">
        <f t="shared" si="153"/>
        <v>0</v>
      </c>
      <c r="S91" s="46">
        <f t="shared" si="154"/>
        <v>259.63</v>
      </c>
      <c r="T91" s="48">
        <f t="shared" si="155"/>
        <v>113.3</v>
      </c>
      <c r="U91" s="46">
        <f t="shared" si="156"/>
        <v>10.42</v>
      </c>
      <c r="V91" s="46">
        <v>0</v>
      </c>
      <c r="W91" s="48">
        <f t="shared" si="157"/>
        <v>209</v>
      </c>
      <c r="X91" s="48">
        <f t="shared" si="158"/>
        <v>0</v>
      </c>
      <c r="Y91" s="46">
        <f t="shared" si="159"/>
        <v>592.35</v>
      </c>
      <c r="Z91" s="46">
        <f t="shared" si="160"/>
        <v>1860.62525</v>
      </c>
      <c r="AA91" s="46"/>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5" customHeight="1" spans="1:36">
      <c r="A92" s="45">
        <f t="shared" si="145"/>
        <v>89</v>
      </c>
      <c r="B92" s="46" t="s">
        <v>230</v>
      </c>
      <c r="C92" s="51" t="s">
        <v>361</v>
      </c>
      <c r="D92" s="52" t="s">
        <v>362</v>
      </c>
      <c r="E92" s="46">
        <v>3473.25</v>
      </c>
      <c r="F92" s="46">
        <v>3245.4</v>
      </c>
      <c r="G92" s="48">
        <v>5664.75</v>
      </c>
      <c r="H92" s="46">
        <v>3473.25</v>
      </c>
      <c r="I92" s="48">
        <v>1790</v>
      </c>
      <c r="J92" s="48"/>
      <c r="K92" s="63">
        <f t="shared" si="146"/>
        <v>62.5185</v>
      </c>
      <c r="L92" s="64">
        <f t="shared" si="147"/>
        <v>519.264</v>
      </c>
      <c r="M92" s="48">
        <f t="shared" si="148"/>
        <v>453.18</v>
      </c>
      <c r="N92" s="46">
        <f t="shared" si="149"/>
        <v>24.31275</v>
      </c>
      <c r="O92" s="48">
        <f t="shared" si="150"/>
        <v>89.5</v>
      </c>
      <c r="P92" s="48">
        <f t="shared" si="151"/>
        <v>0</v>
      </c>
      <c r="Q92" s="48">
        <f t="shared" si="152"/>
        <v>1148.77525</v>
      </c>
      <c r="R92" s="46">
        <f t="shared" si="153"/>
        <v>0</v>
      </c>
      <c r="S92" s="46">
        <f t="shared" si="154"/>
        <v>259.63</v>
      </c>
      <c r="T92" s="48">
        <f t="shared" si="155"/>
        <v>113.3</v>
      </c>
      <c r="U92" s="46">
        <f t="shared" si="156"/>
        <v>10.42</v>
      </c>
      <c r="V92" s="46">
        <v>0</v>
      </c>
      <c r="W92" s="48">
        <f t="shared" si="157"/>
        <v>89.5</v>
      </c>
      <c r="X92" s="48">
        <f t="shared" si="158"/>
        <v>0</v>
      </c>
      <c r="Y92" s="46">
        <f t="shared" si="159"/>
        <v>472.85</v>
      </c>
      <c r="Z92" s="46">
        <f t="shared" si="160"/>
        <v>1621.62525</v>
      </c>
      <c r="AA92" s="46"/>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5" customHeight="1" spans="1:36">
      <c r="A93" s="45">
        <f t="shared" si="145"/>
        <v>90</v>
      </c>
      <c r="B93" s="46" t="s">
        <v>363</v>
      </c>
      <c r="C93" s="47" t="s">
        <v>364</v>
      </c>
      <c r="D93" s="46" t="s">
        <v>365</v>
      </c>
      <c r="E93" s="46">
        <v>3473.25</v>
      </c>
      <c r="F93" s="46">
        <v>3245.4</v>
      </c>
      <c r="G93" s="48">
        <v>5664.75</v>
      </c>
      <c r="H93" s="46">
        <v>3473.25</v>
      </c>
      <c r="I93" s="48">
        <v>1790</v>
      </c>
      <c r="J93" s="48"/>
      <c r="K93" s="63">
        <f t="shared" si="146"/>
        <v>62.5185</v>
      </c>
      <c r="L93" s="64">
        <f t="shared" si="147"/>
        <v>519.264</v>
      </c>
      <c r="M93" s="48">
        <f t="shared" si="148"/>
        <v>453.18</v>
      </c>
      <c r="N93" s="46">
        <f t="shared" si="149"/>
        <v>24.31275</v>
      </c>
      <c r="O93" s="48">
        <f t="shared" si="150"/>
        <v>89.5</v>
      </c>
      <c r="P93" s="48">
        <f t="shared" si="151"/>
        <v>0</v>
      </c>
      <c r="Q93" s="48">
        <f t="shared" si="152"/>
        <v>1148.77525</v>
      </c>
      <c r="R93" s="46">
        <f t="shared" si="153"/>
        <v>0</v>
      </c>
      <c r="S93" s="46">
        <f t="shared" si="154"/>
        <v>259.63</v>
      </c>
      <c r="T93" s="48">
        <f t="shared" si="155"/>
        <v>113.3</v>
      </c>
      <c r="U93" s="46">
        <f t="shared" si="156"/>
        <v>10.42</v>
      </c>
      <c r="V93" s="46">
        <v>0</v>
      </c>
      <c r="W93" s="48">
        <f t="shared" si="157"/>
        <v>89.5</v>
      </c>
      <c r="X93" s="48">
        <f t="shared" si="158"/>
        <v>0</v>
      </c>
      <c r="Y93" s="46">
        <f t="shared" si="159"/>
        <v>472.85</v>
      </c>
      <c r="Z93" s="46">
        <f t="shared" si="160"/>
        <v>1621.62525</v>
      </c>
      <c r="AA93" s="46"/>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5" customHeight="1" spans="1:36">
      <c r="A94" s="45">
        <f t="shared" si="145"/>
        <v>91</v>
      </c>
      <c r="B94" s="46" t="s">
        <v>363</v>
      </c>
      <c r="C94" s="47" t="s">
        <v>366</v>
      </c>
      <c r="D94" s="46" t="s">
        <v>367</v>
      </c>
      <c r="E94" s="46">
        <v>3473.25</v>
      </c>
      <c r="F94" s="46">
        <v>3245.4</v>
      </c>
      <c r="G94" s="48">
        <v>5664.75</v>
      </c>
      <c r="H94" s="46">
        <v>3473.25</v>
      </c>
      <c r="I94" s="48">
        <v>1790</v>
      </c>
      <c r="J94" s="48"/>
      <c r="K94" s="63">
        <f t="shared" si="146"/>
        <v>62.5185</v>
      </c>
      <c r="L94" s="64">
        <f t="shared" si="147"/>
        <v>519.264</v>
      </c>
      <c r="M94" s="48">
        <f t="shared" si="148"/>
        <v>453.18</v>
      </c>
      <c r="N94" s="46">
        <f t="shared" si="149"/>
        <v>24.31275</v>
      </c>
      <c r="O94" s="48">
        <f t="shared" si="150"/>
        <v>89.5</v>
      </c>
      <c r="P94" s="48">
        <f t="shared" si="151"/>
        <v>0</v>
      </c>
      <c r="Q94" s="48">
        <f t="shared" si="152"/>
        <v>1148.77525</v>
      </c>
      <c r="R94" s="46">
        <f t="shared" si="153"/>
        <v>0</v>
      </c>
      <c r="S94" s="46">
        <f t="shared" si="154"/>
        <v>259.63</v>
      </c>
      <c r="T94" s="48">
        <f t="shared" si="155"/>
        <v>113.3</v>
      </c>
      <c r="U94" s="46">
        <f t="shared" si="156"/>
        <v>10.42</v>
      </c>
      <c r="V94" s="46">
        <v>0</v>
      </c>
      <c r="W94" s="48">
        <f t="shared" si="157"/>
        <v>89.5</v>
      </c>
      <c r="X94" s="48">
        <f t="shared" si="158"/>
        <v>0</v>
      </c>
      <c r="Y94" s="46">
        <f t="shared" si="159"/>
        <v>472.85</v>
      </c>
      <c r="Z94" s="46">
        <f t="shared" si="160"/>
        <v>1621.62525</v>
      </c>
      <c r="AA94" s="46"/>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5" customHeight="1" spans="1:36">
      <c r="A95" s="45">
        <f t="shared" si="145"/>
        <v>92</v>
      </c>
      <c r="B95" s="46" t="s">
        <v>363</v>
      </c>
      <c r="C95" s="47" t="s">
        <v>368</v>
      </c>
      <c r="D95" s="46" t="s">
        <v>369</v>
      </c>
      <c r="E95" s="46">
        <v>3473.25</v>
      </c>
      <c r="F95" s="46">
        <v>3245.4</v>
      </c>
      <c r="G95" s="48">
        <v>5664.75</v>
      </c>
      <c r="H95" s="46">
        <v>3473.25</v>
      </c>
      <c r="I95" s="48">
        <v>1790</v>
      </c>
      <c r="J95" s="48"/>
      <c r="K95" s="63">
        <f t="shared" si="146"/>
        <v>62.5185</v>
      </c>
      <c r="L95" s="64">
        <f t="shared" si="147"/>
        <v>519.264</v>
      </c>
      <c r="M95" s="48">
        <f t="shared" si="148"/>
        <v>453.18</v>
      </c>
      <c r="N95" s="46">
        <f t="shared" si="149"/>
        <v>24.31275</v>
      </c>
      <c r="O95" s="48">
        <f t="shared" si="150"/>
        <v>89.5</v>
      </c>
      <c r="P95" s="48">
        <f t="shared" si="151"/>
        <v>0</v>
      </c>
      <c r="Q95" s="48">
        <f t="shared" si="152"/>
        <v>1148.77525</v>
      </c>
      <c r="R95" s="46">
        <f t="shared" si="153"/>
        <v>0</v>
      </c>
      <c r="S95" s="46">
        <f t="shared" si="154"/>
        <v>259.63</v>
      </c>
      <c r="T95" s="48">
        <f t="shared" si="155"/>
        <v>113.3</v>
      </c>
      <c r="U95" s="46">
        <f t="shared" si="156"/>
        <v>10.42</v>
      </c>
      <c r="V95" s="46">
        <v>0</v>
      </c>
      <c r="W95" s="48">
        <f t="shared" si="157"/>
        <v>89.5</v>
      </c>
      <c r="X95" s="48">
        <f t="shared" si="158"/>
        <v>0</v>
      </c>
      <c r="Y95" s="46">
        <f t="shared" si="159"/>
        <v>472.85</v>
      </c>
      <c r="Z95" s="46">
        <f t="shared" si="160"/>
        <v>1621.62525</v>
      </c>
      <c r="AA95" s="46"/>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5" customHeight="1" spans="1:36">
      <c r="A96" s="45">
        <f t="shared" si="145"/>
        <v>93</v>
      </c>
      <c r="B96" s="46" t="s">
        <v>363</v>
      </c>
      <c r="C96" s="47" t="s">
        <v>370</v>
      </c>
      <c r="D96" s="46" t="s">
        <v>371</v>
      </c>
      <c r="E96" s="46">
        <v>3473.25</v>
      </c>
      <c r="F96" s="46">
        <v>3245.4</v>
      </c>
      <c r="G96" s="48">
        <v>5664.75</v>
      </c>
      <c r="H96" s="46">
        <v>3473.25</v>
      </c>
      <c r="I96" s="48">
        <v>1790</v>
      </c>
      <c r="J96" s="48"/>
      <c r="K96" s="63">
        <f t="shared" si="146"/>
        <v>62.5185</v>
      </c>
      <c r="L96" s="64">
        <f t="shared" si="147"/>
        <v>519.264</v>
      </c>
      <c r="M96" s="48">
        <f t="shared" si="148"/>
        <v>453.18</v>
      </c>
      <c r="N96" s="46">
        <f t="shared" si="149"/>
        <v>24.31275</v>
      </c>
      <c r="O96" s="48">
        <f t="shared" si="150"/>
        <v>89.5</v>
      </c>
      <c r="P96" s="48">
        <f t="shared" si="151"/>
        <v>0</v>
      </c>
      <c r="Q96" s="48">
        <f t="shared" si="152"/>
        <v>1148.77525</v>
      </c>
      <c r="R96" s="46">
        <f t="shared" si="153"/>
        <v>0</v>
      </c>
      <c r="S96" s="46">
        <f t="shared" si="154"/>
        <v>259.63</v>
      </c>
      <c r="T96" s="48">
        <f t="shared" si="155"/>
        <v>113.3</v>
      </c>
      <c r="U96" s="46">
        <f t="shared" si="156"/>
        <v>10.42</v>
      </c>
      <c r="V96" s="46">
        <v>0</v>
      </c>
      <c r="W96" s="48">
        <f t="shared" si="157"/>
        <v>89.5</v>
      </c>
      <c r="X96" s="48">
        <f t="shared" si="158"/>
        <v>0</v>
      </c>
      <c r="Y96" s="46">
        <f t="shared" si="159"/>
        <v>472.85</v>
      </c>
      <c r="Z96" s="46">
        <f t="shared" si="160"/>
        <v>1621.62525</v>
      </c>
      <c r="AA96" s="46"/>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5" customHeight="1" spans="1:36">
      <c r="A97" s="45">
        <f t="shared" si="145"/>
        <v>94</v>
      </c>
      <c r="B97" s="46" t="s">
        <v>363</v>
      </c>
      <c r="C97" s="47" t="s">
        <v>372</v>
      </c>
      <c r="D97" s="46" t="s">
        <v>373</v>
      </c>
      <c r="E97" s="46">
        <v>3473.25</v>
      </c>
      <c r="F97" s="46">
        <v>3245.4</v>
      </c>
      <c r="G97" s="48">
        <v>5664.75</v>
      </c>
      <c r="H97" s="46">
        <v>3473.25</v>
      </c>
      <c r="I97" s="48">
        <v>1790</v>
      </c>
      <c r="J97" s="48"/>
      <c r="K97" s="63">
        <f t="shared" si="146"/>
        <v>62.5185</v>
      </c>
      <c r="L97" s="64">
        <f t="shared" si="147"/>
        <v>519.264</v>
      </c>
      <c r="M97" s="48">
        <f t="shared" si="148"/>
        <v>453.18</v>
      </c>
      <c r="N97" s="46">
        <f t="shared" si="149"/>
        <v>24.31275</v>
      </c>
      <c r="O97" s="48">
        <f t="shared" si="150"/>
        <v>89.5</v>
      </c>
      <c r="P97" s="48">
        <f t="shared" si="151"/>
        <v>0</v>
      </c>
      <c r="Q97" s="48">
        <f t="shared" si="152"/>
        <v>1148.77525</v>
      </c>
      <c r="R97" s="46">
        <f t="shared" si="153"/>
        <v>0</v>
      </c>
      <c r="S97" s="46">
        <f t="shared" si="154"/>
        <v>259.63</v>
      </c>
      <c r="T97" s="48">
        <f t="shared" si="155"/>
        <v>113.3</v>
      </c>
      <c r="U97" s="46">
        <f t="shared" si="156"/>
        <v>10.42</v>
      </c>
      <c r="V97" s="46">
        <v>0</v>
      </c>
      <c r="W97" s="48">
        <f t="shared" si="157"/>
        <v>89.5</v>
      </c>
      <c r="X97" s="48">
        <f t="shared" si="158"/>
        <v>0</v>
      </c>
      <c r="Y97" s="46">
        <f t="shared" si="159"/>
        <v>472.85</v>
      </c>
      <c r="Z97" s="46">
        <f t="shared" si="160"/>
        <v>1621.62525</v>
      </c>
      <c r="AA97" s="46"/>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5" customHeight="1" spans="1:36">
      <c r="A98" s="45">
        <f t="shared" si="145"/>
        <v>95</v>
      </c>
      <c r="B98" s="46" t="s">
        <v>363</v>
      </c>
      <c r="C98" s="47" t="s">
        <v>374</v>
      </c>
      <c r="D98" s="46" t="s">
        <v>375</v>
      </c>
      <c r="E98" s="46">
        <v>3473.25</v>
      </c>
      <c r="F98" s="46">
        <v>3245.4</v>
      </c>
      <c r="G98" s="48">
        <v>5664.75</v>
      </c>
      <c r="H98" s="46">
        <v>3473.25</v>
      </c>
      <c r="I98" s="48">
        <v>1790</v>
      </c>
      <c r="J98" s="48"/>
      <c r="K98" s="63">
        <f t="shared" si="146"/>
        <v>62.5185</v>
      </c>
      <c r="L98" s="64">
        <f t="shared" si="147"/>
        <v>519.264</v>
      </c>
      <c r="M98" s="48">
        <f t="shared" si="148"/>
        <v>453.18</v>
      </c>
      <c r="N98" s="46">
        <f t="shared" si="149"/>
        <v>24.31275</v>
      </c>
      <c r="O98" s="48">
        <f t="shared" si="150"/>
        <v>89.5</v>
      </c>
      <c r="P98" s="48">
        <f t="shared" si="151"/>
        <v>0</v>
      </c>
      <c r="Q98" s="48">
        <f t="shared" si="152"/>
        <v>1148.77525</v>
      </c>
      <c r="R98" s="46">
        <f t="shared" si="153"/>
        <v>0</v>
      </c>
      <c r="S98" s="46">
        <f t="shared" si="154"/>
        <v>259.63</v>
      </c>
      <c r="T98" s="48">
        <f t="shared" si="155"/>
        <v>113.3</v>
      </c>
      <c r="U98" s="46">
        <f t="shared" si="156"/>
        <v>10.42</v>
      </c>
      <c r="V98" s="46">
        <v>0</v>
      </c>
      <c r="W98" s="48">
        <f t="shared" si="157"/>
        <v>89.5</v>
      </c>
      <c r="X98" s="48">
        <f t="shared" si="158"/>
        <v>0</v>
      </c>
      <c r="Y98" s="46">
        <f t="shared" si="159"/>
        <v>472.85</v>
      </c>
      <c r="Z98" s="46">
        <f t="shared" si="160"/>
        <v>1621.62525</v>
      </c>
      <c r="AA98" s="46"/>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5" customHeight="1" spans="1:36">
      <c r="A99" s="45">
        <f t="shared" si="145"/>
        <v>96</v>
      </c>
      <c r="B99" s="53" t="s">
        <v>363</v>
      </c>
      <c r="C99" s="54" t="s">
        <v>376</v>
      </c>
      <c r="D99" s="46" t="s">
        <v>377</v>
      </c>
      <c r="E99" s="46">
        <v>3473.25</v>
      </c>
      <c r="F99" s="46">
        <v>3245.4</v>
      </c>
      <c r="G99" s="48">
        <v>5664.75</v>
      </c>
      <c r="H99" s="46">
        <v>3473.25</v>
      </c>
      <c r="I99" s="48">
        <v>0</v>
      </c>
      <c r="J99" s="48"/>
      <c r="K99" s="63">
        <f t="shared" si="146"/>
        <v>62.5185</v>
      </c>
      <c r="L99" s="64">
        <f t="shared" si="147"/>
        <v>519.264</v>
      </c>
      <c r="M99" s="48">
        <f t="shared" si="148"/>
        <v>453.18</v>
      </c>
      <c r="N99" s="46">
        <f t="shared" si="149"/>
        <v>24.31275</v>
      </c>
      <c r="O99" s="48">
        <f t="shared" si="150"/>
        <v>0</v>
      </c>
      <c r="P99" s="48">
        <f t="shared" si="151"/>
        <v>0</v>
      </c>
      <c r="Q99" s="48">
        <f t="shared" si="152"/>
        <v>1059.27525</v>
      </c>
      <c r="R99" s="46">
        <f t="shared" si="153"/>
        <v>0</v>
      </c>
      <c r="S99" s="46">
        <f t="shared" si="154"/>
        <v>259.63</v>
      </c>
      <c r="T99" s="48">
        <f t="shared" si="155"/>
        <v>113.3</v>
      </c>
      <c r="U99" s="46">
        <f t="shared" si="156"/>
        <v>10.42</v>
      </c>
      <c r="V99" s="46">
        <v>0</v>
      </c>
      <c r="W99" s="48">
        <f t="shared" si="157"/>
        <v>0</v>
      </c>
      <c r="X99" s="48">
        <f t="shared" si="158"/>
        <v>0</v>
      </c>
      <c r="Y99" s="46">
        <f t="shared" si="159"/>
        <v>383.35</v>
      </c>
      <c r="Z99" s="46">
        <f t="shared" si="160"/>
        <v>1442.62525</v>
      </c>
      <c r="AA99" s="46"/>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5" customHeight="1" spans="1:36">
      <c r="A100" s="45">
        <f t="shared" si="145"/>
        <v>97</v>
      </c>
      <c r="B100" s="46" t="s">
        <v>363</v>
      </c>
      <c r="C100" s="47" t="s">
        <v>378</v>
      </c>
      <c r="D100" s="46" t="s">
        <v>379</v>
      </c>
      <c r="E100" s="46">
        <v>3473.25</v>
      </c>
      <c r="F100" s="46">
        <v>3245.4</v>
      </c>
      <c r="G100" s="48">
        <v>5664.75</v>
      </c>
      <c r="H100" s="46">
        <v>3473.25</v>
      </c>
      <c r="I100" s="48">
        <v>1790</v>
      </c>
      <c r="J100" s="48"/>
      <c r="K100" s="63">
        <f t="shared" si="146"/>
        <v>62.5185</v>
      </c>
      <c r="L100" s="64">
        <f t="shared" si="147"/>
        <v>519.264</v>
      </c>
      <c r="M100" s="48">
        <f t="shared" si="148"/>
        <v>453.18</v>
      </c>
      <c r="N100" s="46">
        <f t="shared" si="149"/>
        <v>24.31275</v>
      </c>
      <c r="O100" s="48">
        <f t="shared" si="150"/>
        <v>89.5</v>
      </c>
      <c r="P100" s="48">
        <f t="shared" si="151"/>
        <v>0</v>
      </c>
      <c r="Q100" s="48">
        <f t="shared" si="152"/>
        <v>1148.77525</v>
      </c>
      <c r="R100" s="46">
        <f t="shared" si="153"/>
        <v>0</v>
      </c>
      <c r="S100" s="46">
        <f t="shared" si="154"/>
        <v>259.63</v>
      </c>
      <c r="T100" s="48">
        <f t="shared" si="155"/>
        <v>113.3</v>
      </c>
      <c r="U100" s="46">
        <f t="shared" si="156"/>
        <v>10.42</v>
      </c>
      <c r="V100" s="46">
        <v>0</v>
      </c>
      <c r="W100" s="48">
        <f t="shared" si="157"/>
        <v>89.5</v>
      </c>
      <c r="X100" s="48">
        <f t="shared" si="158"/>
        <v>0</v>
      </c>
      <c r="Y100" s="46">
        <f t="shared" si="159"/>
        <v>472.85</v>
      </c>
      <c r="Z100" s="46">
        <f t="shared" si="160"/>
        <v>1621.62525</v>
      </c>
      <c r="AA100" s="46"/>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5" customHeight="1" spans="1:36">
      <c r="A101" s="45">
        <f t="shared" si="145"/>
        <v>98</v>
      </c>
      <c r="B101" s="46" t="s">
        <v>363</v>
      </c>
      <c r="C101" s="47" t="s">
        <v>380</v>
      </c>
      <c r="D101" s="46" t="s">
        <v>381</v>
      </c>
      <c r="E101" s="46">
        <v>3473.25</v>
      </c>
      <c r="F101" s="46">
        <v>3245.4</v>
      </c>
      <c r="G101" s="48">
        <v>5664.75</v>
      </c>
      <c r="H101" s="46">
        <v>3473.25</v>
      </c>
      <c r="I101" s="48">
        <v>1790</v>
      </c>
      <c r="J101" s="48"/>
      <c r="K101" s="63">
        <f t="shared" si="146"/>
        <v>62.5185</v>
      </c>
      <c r="L101" s="64">
        <f t="shared" si="147"/>
        <v>519.264</v>
      </c>
      <c r="M101" s="48">
        <f t="shared" si="148"/>
        <v>453.18</v>
      </c>
      <c r="N101" s="46">
        <f t="shared" si="149"/>
        <v>24.31275</v>
      </c>
      <c r="O101" s="48">
        <f t="shared" si="150"/>
        <v>89.5</v>
      </c>
      <c r="P101" s="48">
        <f t="shared" si="151"/>
        <v>0</v>
      </c>
      <c r="Q101" s="48">
        <f t="shared" si="152"/>
        <v>1148.77525</v>
      </c>
      <c r="R101" s="46">
        <f t="shared" si="153"/>
        <v>0</v>
      </c>
      <c r="S101" s="46">
        <f t="shared" si="154"/>
        <v>259.63</v>
      </c>
      <c r="T101" s="48">
        <f t="shared" si="155"/>
        <v>113.3</v>
      </c>
      <c r="U101" s="46">
        <f t="shared" si="156"/>
        <v>10.42</v>
      </c>
      <c r="V101" s="46">
        <v>0</v>
      </c>
      <c r="W101" s="48">
        <f t="shared" si="157"/>
        <v>89.5</v>
      </c>
      <c r="X101" s="48">
        <f t="shared" si="158"/>
        <v>0</v>
      </c>
      <c r="Y101" s="46">
        <f t="shared" si="159"/>
        <v>472.85</v>
      </c>
      <c r="Z101" s="46">
        <f t="shared" si="160"/>
        <v>1621.62525</v>
      </c>
      <c r="AA101" s="46"/>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5" customHeight="1" spans="1:36">
      <c r="A102" s="45">
        <f t="shared" si="145"/>
        <v>99</v>
      </c>
      <c r="B102" s="53" t="s">
        <v>363</v>
      </c>
      <c r="C102" s="74" t="s">
        <v>382</v>
      </c>
      <c r="D102" s="52" t="s">
        <v>383</v>
      </c>
      <c r="E102" s="46">
        <v>3473.25</v>
      </c>
      <c r="F102" s="46">
        <v>0</v>
      </c>
      <c r="G102" s="48">
        <v>0</v>
      </c>
      <c r="H102" s="46">
        <v>0</v>
      </c>
      <c r="I102" s="48">
        <v>0</v>
      </c>
      <c r="J102" s="48"/>
      <c r="K102" s="63">
        <f t="shared" si="146"/>
        <v>62.5185</v>
      </c>
      <c r="L102" s="64">
        <f t="shared" si="147"/>
        <v>0</v>
      </c>
      <c r="M102" s="48">
        <f t="shared" si="148"/>
        <v>0</v>
      </c>
      <c r="N102" s="46">
        <f t="shared" si="149"/>
        <v>0</v>
      </c>
      <c r="O102" s="48">
        <f t="shared" si="150"/>
        <v>0</v>
      </c>
      <c r="P102" s="48">
        <f t="shared" si="151"/>
        <v>0</v>
      </c>
      <c r="Q102" s="48">
        <f t="shared" si="152"/>
        <v>62.5185</v>
      </c>
      <c r="R102" s="46">
        <f t="shared" si="153"/>
        <v>0</v>
      </c>
      <c r="S102" s="46">
        <f t="shared" si="154"/>
        <v>0</v>
      </c>
      <c r="T102" s="48">
        <f t="shared" si="155"/>
        <v>0</v>
      </c>
      <c r="U102" s="46">
        <f t="shared" si="156"/>
        <v>0</v>
      </c>
      <c r="V102" s="46">
        <v>0</v>
      </c>
      <c r="W102" s="48">
        <f t="shared" si="157"/>
        <v>0</v>
      </c>
      <c r="X102" s="48">
        <f t="shared" si="158"/>
        <v>0</v>
      </c>
      <c r="Y102" s="46">
        <f t="shared" si="159"/>
        <v>0</v>
      </c>
      <c r="Z102" s="46">
        <f t="shared" si="160"/>
        <v>62.5185</v>
      </c>
      <c r="AA102" s="46"/>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5" customHeight="1" spans="1:36">
      <c r="A103" s="45">
        <f t="shared" si="145"/>
        <v>100</v>
      </c>
      <c r="B103" s="46" t="s">
        <v>348</v>
      </c>
      <c r="C103" s="47" t="s">
        <v>386</v>
      </c>
      <c r="D103" s="46" t="s">
        <v>387</v>
      </c>
      <c r="E103" s="46">
        <v>3473.25</v>
      </c>
      <c r="F103" s="46">
        <v>3245.4</v>
      </c>
      <c r="G103" s="48">
        <v>5664.75</v>
      </c>
      <c r="H103" s="46">
        <v>3473.25</v>
      </c>
      <c r="I103" s="48">
        <v>2544</v>
      </c>
      <c r="J103" s="48"/>
      <c r="K103" s="63">
        <f t="shared" si="146"/>
        <v>62.5185</v>
      </c>
      <c r="L103" s="64">
        <f t="shared" si="147"/>
        <v>519.264</v>
      </c>
      <c r="M103" s="48">
        <f t="shared" si="148"/>
        <v>453.18</v>
      </c>
      <c r="N103" s="46">
        <f t="shared" si="149"/>
        <v>24.31275</v>
      </c>
      <c r="O103" s="48">
        <f t="shared" si="150"/>
        <v>127.2</v>
      </c>
      <c r="P103" s="48">
        <f t="shared" si="151"/>
        <v>0</v>
      </c>
      <c r="Q103" s="48">
        <f t="shared" si="152"/>
        <v>1186.47525</v>
      </c>
      <c r="R103" s="46">
        <f t="shared" si="153"/>
        <v>0</v>
      </c>
      <c r="S103" s="46">
        <f t="shared" si="154"/>
        <v>259.63</v>
      </c>
      <c r="T103" s="48">
        <f t="shared" si="155"/>
        <v>113.3</v>
      </c>
      <c r="U103" s="46">
        <f t="shared" si="156"/>
        <v>10.42</v>
      </c>
      <c r="V103" s="46">
        <v>0</v>
      </c>
      <c r="W103" s="48">
        <f t="shared" si="157"/>
        <v>127.2</v>
      </c>
      <c r="X103" s="48">
        <f t="shared" si="158"/>
        <v>0</v>
      </c>
      <c r="Y103" s="46">
        <f t="shared" si="159"/>
        <v>510.55</v>
      </c>
      <c r="Z103" s="46">
        <f t="shared" si="160"/>
        <v>1697.02525</v>
      </c>
      <c r="AA103" s="46"/>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5" customHeight="1" spans="1:36">
      <c r="A104" s="45">
        <f t="shared" si="145"/>
        <v>101</v>
      </c>
      <c r="B104" s="46" t="s">
        <v>363</v>
      </c>
      <c r="C104" s="47" t="s">
        <v>388</v>
      </c>
      <c r="D104" s="46" t="s">
        <v>389</v>
      </c>
      <c r="E104" s="46">
        <v>3473.25</v>
      </c>
      <c r="F104" s="46">
        <v>3245.4</v>
      </c>
      <c r="G104" s="48">
        <v>5664.75</v>
      </c>
      <c r="H104" s="46">
        <v>3473.25</v>
      </c>
      <c r="I104" s="48">
        <v>2544</v>
      </c>
      <c r="J104" s="48"/>
      <c r="K104" s="63">
        <f t="shared" si="146"/>
        <v>62.5185</v>
      </c>
      <c r="L104" s="64">
        <f t="shared" si="147"/>
        <v>519.264</v>
      </c>
      <c r="M104" s="48">
        <f t="shared" si="148"/>
        <v>453.18</v>
      </c>
      <c r="N104" s="46">
        <f t="shared" si="149"/>
        <v>24.31275</v>
      </c>
      <c r="O104" s="48">
        <f t="shared" si="150"/>
        <v>127.2</v>
      </c>
      <c r="P104" s="48">
        <f t="shared" si="151"/>
        <v>0</v>
      </c>
      <c r="Q104" s="48">
        <f t="shared" si="152"/>
        <v>1186.47525</v>
      </c>
      <c r="R104" s="46">
        <f t="shared" si="153"/>
        <v>0</v>
      </c>
      <c r="S104" s="46">
        <f t="shared" si="154"/>
        <v>259.63</v>
      </c>
      <c r="T104" s="48">
        <f t="shared" si="155"/>
        <v>113.3</v>
      </c>
      <c r="U104" s="46">
        <f t="shared" si="156"/>
        <v>10.42</v>
      </c>
      <c r="V104" s="46">
        <v>0</v>
      </c>
      <c r="W104" s="48">
        <f t="shared" si="157"/>
        <v>127.2</v>
      </c>
      <c r="X104" s="48">
        <f t="shared" si="158"/>
        <v>0</v>
      </c>
      <c r="Y104" s="46">
        <f t="shared" si="159"/>
        <v>510.55</v>
      </c>
      <c r="Z104" s="46">
        <f t="shared" si="160"/>
        <v>1697.02525</v>
      </c>
      <c r="AA104" s="46"/>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5" customHeight="1" spans="1:36">
      <c r="A105" s="45">
        <f t="shared" si="145"/>
        <v>102</v>
      </c>
      <c r="B105" s="46" t="s">
        <v>348</v>
      </c>
      <c r="C105" s="47" t="s">
        <v>390</v>
      </c>
      <c r="D105" s="46" t="s">
        <v>391</v>
      </c>
      <c r="E105" s="46">
        <v>3473.25</v>
      </c>
      <c r="F105" s="46">
        <v>3245.4</v>
      </c>
      <c r="G105" s="48">
        <v>5664.75</v>
      </c>
      <c r="H105" s="46">
        <v>3473.25</v>
      </c>
      <c r="I105" s="48">
        <v>1790</v>
      </c>
      <c r="J105" s="48"/>
      <c r="K105" s="63">
        <f t="shared" si="146"/>
        <v>62.5185</v>
      </c>
      <c r="L105" s="64">
        <f t="shared" si="147"/>
        <v>519.264</v>
      </c>
      <c r="M105" s="48">
        <f t="shared" si="148"/>
        <v>453.18</v>
      </c>
      <c r="N105" s="46">
        <f t="shared" si="149"/>
        <v>24.31275</v>
      </c>
      <c r="O105" s="48">
        <f t="shared" si="150"/>
        <v>89.5</v>
      </c>
      <c r="P105" s="48">
        <f t="shared" si="151"/>
        <v>0</v>
      </c>
      <c r="Q105" s="48">
        <f t="shared" si="152"/>
        <v>1148.77525</v>
      </c>
      <c r="R105" s="46">
        <f t="shared" si="153"/>
        <v>0</v>
      </c>
      <c r="S105" s="46">
        <f t="shared" si="154"/>
        <v>259.63</v>
      </c>
      <c r="T105" s="48">
        <f t="shared" si="155"/>
        <v>113.3</v>
      </c>
      <c r="U105" s="46">
        <f t="shared" si="156"/>
        <v>10.42</v>
      </c>
      <c r="V105" s="46">
        <v>0</v>
      </c>
      <c r="W105" s="48">
        <f t="shared" si="157"/>
        <v>89.5</v>
      </c>
      <c r="X105" s="48">
        <f t="shared" si="158"/>
        <v>0</v>
      </c>
      <c r="Y105" s="46">
        <f t="shared" si="159"/>
        <v>472.85</v>
      </c>
      <c r="Z105" s="46">
        <f t="shared" si="160"/>
        <v>1621.62525</v>
      </c>
      <c r="AA105" s="46"/>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5" customHeight="1" spans="1:36">
      <c r="A106" s="45">
        <f t="shared" si="145"/>
        <v>103</v>
      </c>
      <c r="B106" s="46" t="s">
        <v>348</v>
      </c>
      <c r="C106" s="47" t="s">
        <v>392</v>
      </c>
      <c r="D106" s="46" t="s">
        <v>393</v>
      </c>
      <c r="E106" s="46">
        <v>3473.25</v>
      </c>
      <c r="F106" s="46">
        <v>3245.4</v>
      </c>
      <c r="G106" s="48">
        <v>5664.75</v>
      </c>
      <c r="H106" s="46">
        <v>3473.25</v>
      </c>
      <c r="I106" s="48">
        <v>2544</v>
      </c>
      <c r="J106" s="48"/>
      <c r="K106" s="63">
        <f t="shared" si="146"/>
        <v>62.5185</v>
      </c>
      <c r="L106" s="64">
        <f t="shared" si="147"/>
        <v>519.264</v>
      </c>
      <c r="M106" s="48">
        <f t="shared" si="148"/>
        <v>453.18</v>
      </c>
      <c r="N106" s="46">
        <f t="shared" si="149"/>
        <v>24.31275</v>
      </c>
      <c r="O106" s="48">
        <f t="shared" si="150"/>
        <v>127.2</v>
      </c>
      <c r="P106" s="48">
        <f t="shared" si="151"/>
        <v>0</v>
      </c>
      <c r="Q106" s="48">
        <f t="shared" si="152"/>
        <v>1186.47525</v>
      </c>
      <c r="R106" s="46">
        <f t="shared" si="153"/>
        <v>0</v>
      </c>
      <c r="S106" s="46">
        <f t="shared" si="154"/>
        <v>259.63</v>
      </c>
      <c r="T106" s="48">
        <f t="shared" si="155"/>
        <v>113.3</v>
      </c>
      <c r="U106" s="46">
        <f t="shared" si="156"/>
        <v>10.42</v>
      </c>
      <c r="V106" s="46">
        <v>0</v>
      </c>
      <c r="W106" s="48">
        <f t="shared" si="157"/>
        <v>127.2</v>
      </c>
      <c r="X106" s="48">
        <f t="shared" si="158"/>
        <v>0</v>
      </c>
      <c r="Y106" s="46">
        <f t="shared" si="159"/>
        <v>510.55</v>
      </c>
      <c r="Z106" s="46">
        <f t="shared" si="160"/>
        <v>1697.02525</v>
      </c>
      <c r="AA106" s="46"/>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5" customHeight="1" spans="1:36">
      <c r="A107" s="45">
        <f t="shared" si="145"/>
        <v>104</v>
      </c>
      <c r="B107" s="46" t="s">
        <v>348</v>
      </c>
      <c r="C107" s="47" t="s">
        <v>394</v>
      </c>
      <c r="D107" s="46" t="s">
        <v>395</v>
      </c>
      <c r="E107" s="46">
        <v>3473.25</v>
      </c>
      <c r="F107" s="46">
        <v>3245.4</v>
      </c>
      <c r="G107" s="48">
        <v>5664.75</v>
      </c>
      <c r="H107" s="46">
        <v>3473.25</v>
      </c>
      <c r="I107" s="48">
        <v>1790</v>
      </c>
      <c r="J107" s="48"/>
      <c r="K107" s="63">
        <f t="shared" si="146"/>
        <v>62.5185</v>
      </c>
      <c r="L107" s="64">
        <f t="shared" si="147"/>
        <v>519.264</v>
      </c>
      <c r="M107" s="48">
        <f t="shared" si="148"/>
        <v>453.18</v>
      </c>
      <c r="N107" s="46">
        <f t="shared" si="149"/>
        <v>24.31275</v>
      </c>
      <c r="O107" s="48">
        <f t="shared" si="150"/>
        <v>89.5</v>
      </c>
      <c r="P107" s="48">
        <f t="shared" si="151"/>
        <v>0</v>
      </c>
      <c r="Q107" s="48">
        <f t="shared" si="152"/>
        <v>1148.77525</v>
      </c>
      <c r="R107" s="46">
        <f t="shared" si="153"/>
        <v>0</v>
      </c>
      <c r="S107" s="46">
        <f t="shared" si="154"/>
        <v>259.63</v>
      </c>
      <c r="T107" s="48">
        <f t="shared" si="155"/>
        <v>113.3</v>
      </c>
      <c r="U107" s="46">
        <f t="shared" si="156"/>
        <v>10.42</v>
      </c>
      <c r="V107" s="46">
        <v>0</v>
      </c>
      <c r="W107" s="48">
        <f t="shared" si="157"/>
        <v>89.5</v>
      </c>
      <c r="X107" s="48">
        <f t="shared" si="158"/>
        <v>0</v>
      </c>
      <c r="Y107" s="46">
        <f t="shared" si="159"/>
        <v>472.85</v>
      </c>
      <c r="Z107" s="46">
        <f t="shared" si="160"/>
        <v>1621.62525</v>
      </c>
      <c r="AA107" s="46"/>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5" customHeight="1" spans="1:36">
      <c r="A108" s="45">
        <f t="shared" si="145"/>
        <v>105</v>
      </c>
      <c r="B108" s="46" t="s">
        <v>348</v>
      </c>
      <c r="C108" s="47" t="s">
        <v>396</v>
      </c>
      <c r="D108" s="46" t="s">
        <v>397</v>
      </c>
      <c r="E108" s="46">
        <v>3473.25</v>
      </c>
      <c r="F108" s="46">
        <v>3245.4</v>
      </c>
      <c r="G108" s="48">
        <v>5664.75</v>
      </c>
      <c r="H108" s="46">
        <v>3473.25</v>
      </c>
      <c r="I108" s="48">
        <v>2544</v>
      </c>
      <c r="J108" s="48"/>
      <c r="K108" s="63">
        <f t="shared" si="146"/>
        <v>62.5185</v>
      </c>
      <c r="L108" s="64">
        <f t="shared" si="147"/>
        <v>519.264</v>
      </c>
      <c r="M108" s="48">
        <f t="shared" si="148"/>
        <v>453.18</v>
      </c>
      <c r="N108" s="46">
        <f t="shared" si="149"/>
        <v>24.31275</v>
      </c>
      <c r="O108" s="48">
        <f t="shared" si="150"/>
        <v>127.2</v>
      </c>
      <c r="P108" s="48">
        <f t="shared" si="151"/>
        <v>0</v>
      </c>
      <c r="Q108" s="48">
        <f t="shared" si="152"/>
        <v>1186.47525</v>
      </c>
      <c r="R108" s="46">
        <f t="shared" si="153"/>
        <v>0</v>
      </c>
      <c r="S108" s="46">
        <f t="shared" si="154"/>
        <v>259.63</v>
      </c>
      <c r="T108" s="48">
        <f t="shared" si="155"/>
        <v>113.3</v>
      </c>
      <c r="U108" s="46">
        <f t="shared" si="156"/>
        <v>10.42</v>
      </c>
      <c r="V108" s="46">
        <v>0</v>
      </c>
      <c r="W108" s="48">
        <f t="shared" si="157"/>
        <v>127.2</v>
      </c>
      <c r="X108" s="48">
        <f t="shared" si="158"/>
        <v>0</v>
      </c>
      <c r="Y108" s="46">
        <f t="shared" si="159"/>
        <v>510.55</v>
      </c>
      <c r="Z108" s="46">
        <f t="shared" si="160"/>
        <v>1697.02525</v>
      </c>
      <c r="AA108" s="46"/>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5" customHeight="1" spans="1:36">
      <c r="A109" s="45">
        <f t="shared" si="145"/>
        <v>106</v>
      </c>
      <c r="B109" s="46" t="s">
        <v>348</v>
      </c>
      <c r="C109" s="47" t="s">
        <v>398</v>
      </c>
      <c r="D109" s="46" t="s">
        <v>399</v>
      </c>
      <c r="E109" s="46">
        <v>3473.25</v>
      </c>
      <c r="F109" s="46">
        <v>3245.4</v>
      </c>
      <c r="G109" s="48">
        <v>5664.75</v>
      </c>
      <c r="H109" s="46">
        <v>3473.25</v>
      </c>
      <c r="I109" s="48">
        <v>1790</v>
      </c>
      <c r="J109" s="48"/>
      <c r="K109" s="63">
        <f t="shared" si="146"/>
        <v>62.5185</v>
      </c>
      <c r="L109" s="64">
        <f t="shared" si="147"/>
        <v>519.264</v>
      </c>
      <c r="M109" s="48">
        <f t="shared" si="148"/>
        <v>453.18</v>
      </c>
      <c r="N109" s="46">
        <f t="shared" si="149"/>
        <v>24.31275</v>
      </c>
      <c r="O109" s="48">
        <f t="shared" si="150"/>
        <v>89.5</v>
      </c>
      <c r="P109" s="48">
        <f t="shared" si="151"/>
        <v>0</v>
      </c>
      <c r="Q109" s="48">
        <f t="shared" si="152"/>
        <v>1148.77525</v>
      </c>
      <c r="R109" s="46">
        <f t="shared" si="153"/>
        <v>0</v>
      </c>
      <c r="S109" s="46">
        <f t="shared" si="154"/>
        <v>259.63</v>
      </c>
      <c r="T109" s="48">
        <f t="shared" si="155"/>
        <v>113.3</v>
      </c>
      <c r="U109" s="46">
        <f t="shared" si="156"/>
        <v>10.42</v>
      </c>
      <c r="V109" s="46">
        <v>0</v>
      </c>
      <c r="W109" s="48">
        <f t="shared" si="157"/>
        <v>89.5</v>
      </c>
      <c r="X109" s="48">
        <f t="shared" si="158"/>
        <v>0</v>
      </c>
      <c r="Y109" s="46">
        <f t="shared" si="159"/>
        <v>472.85</v>
      </c>
      <c r="Z109" s="46">
        <f t="shared" si="160"/>
        <v>1621.62525</v>
      </c>
      <c r="AA109" s="46"/>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5" customHeight="1" spans="1:36">
      <c r="A110" s="45">
        <f t="shared" si="145"/>
        <v>107</v>
      </c>
      <c r="B110" s="46" t="s">
        <v>348</v>
      </c>
      <c r="C110" s="47" t="s">
        <v>400</v>
      </c>
      <c r="D110" s="46" t="s">
        <v>401</v>
      </c>
      <c r="E110" s="46">
        <v>3473.25</v>
      </c>
      <c r="F110" s="46">
        <v>3245.4</v>
      </c>
      <c r="G110" s="48">
        <v>5664.75</v>
      </c>
      <c r="H110" s="46">
        <v>3473.25</v>
      </c>
      <c r="I110" s="48">
        <v>1790</v>
      </c>
      <c r="J110" s="48"/>
      <c r="K110" s="63">
        <f t="shared" si="146"/>
        <v>62.5185</v>
      </c>
      <c r="L110" s="64">
        <f t="shared" si="147"/>
        <v>519.264</v>
      </c>
      <c r="M110" s="48">
        <f t="shared" si="148"/>
        <v>453.18</v>
      </c>
      <c r="N110" s="46">
        <f t="shared" si="149"/>
        <v>24.31275</v>
      </c>
      <c r="O110" s="48">
        <f t="shared" si="150"/>
        <v>89.5</v>
      </c>
      <c r="P110" s="48">
        <f t="shared" si="151"/>
        <v>0</v>
      </c>
      <c r="Q110" s="48">
        <f t="shared" si="152"/>
        <v>1148.77525</v>
      </c>
      <c r="R110" s="46">
        <f t="shared" si="153"/>
        <v>0</v>
      </c>
      <c r="S110" s="46">
        <f t="shared" si="154"/>
        <v>259.63</v>
      </c>
      <c r="T110" s="48">
        <f t="shared" si="155"/>
        <v>113.3</v>
      </c>
      <c r="U110" s="46">
        <f t="shared" si="156"/>
        <v>10.42</v>
      </c>
      <c r="V110" s="46">
        <v>0</v>
      </c>
      <c r="W110" s="48">
        <f t="shared" si="157"/>
        <v>89.5</v>
      </c>
      <c r="X110" s="48">
        <f t="shared" si="158"/>
        <v>0</v>
      </c>
      <c r="Y110" s="46">
        <f t="shared" si="159"/>
        <v>472.85</v>
      </c>
      <c r="Z110" s="46">
        <f t="shared" si="160"/>
        <v>1621.62525</v>
      </c>
      <c r="AA110" s="46"/>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5" customHeight="1" spans="1:36">
      <c r="A111" s="45">
        <f t="shared" si="145"/>
        <v>108</v>
      </c>
      <c r="B111" s="46" t="s">
        <v>348</v>
      </c>
      <c r="C111" s="47" t="s">
        <v>402</v>
      </c>
      <c r="D111" s="46" t="s">
        <v>403</v>
      </c>
      <c r="E111" s="46">
        <v>3473.25</v>
      </c>
      <c r="F111" s="46">
        <v>3245.4</v>
      </c>
      <c r="G111" s="48">
        <v>5664.75</v>
      </c>
      <c r="H111" s="46">
        <v>3473.25</v>
      </c>
      <c r="I111" s="48">
        <v>2544</v>
      </c>
      <c r="J111" s="48"/>
      <c r="K111" s="63">
        <f t="shared" si="146"/>
        <v>62.5185</v>
      </c>
      <c r="L111" s="64">
        <f t="shared" si="147"/>
        <v>519.264</v>
      </c>
      <c r="M111" s="48">
        <f t="shared" si="148"/>
        <v>453.18</v>
      </c>
      <c r="N111" s="46">
        <f t="shared" si="149"/>
        <v>24.31275</v>
      </c>
      <c r="O111" s="48">
        <f t="shared" si="150"/>
        <v>127.2</v>
      </c>
      <c r="P111" s="48">
        <f t="shared" si="151"/>
        <v>0</v>
      </c>
      <c r="Q111" s="48">
        <f t="shared" si="152"/>
        <v>1186.47525</v>
      </c>
      <c r="R111" s="46">
        <f t="shared" si="153"/>
        <v>0</v>
      </c>
      <c r="S111" s="46">
        <f t="shared" si="154"/>
        <v>259.63</v>
      </c>
      <c r="T111" s="48">
        <f t="shared" si="155"/>
        <v>113.3</v>
      </c>
      <c r="U111" s="46">
        <f t="shared" si="156"/>
        <v>10.42</v>
      </c>
      <c r="V111" s="46">
        <v>0</v>
      </c>
      <c r="W111" s="48">
        <f t="shared" si="157"/>
        <v>127.2</v>
      </c>
      <c r="X111" s="48">
        <f t="shared" si="158"/>
        <v>0</v>
      </c>
      <c r="Y111" s="46">
        <f t="shared" si="159"/>
        <v>510.55</v>
      </c>
      <c r="Z111" s="46">
        <f t="shared" si="160"/>
        <v>1697.02525</v>
      </c>
      <c r="AA111" s="46"/>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5" customHeight="1" spans="1:36">
      <c r="A112" s="45">
        <f t="shared" si="145"/>
        <v>109</v>
      </c>
      <c r="B112" s="46" t="s">
        <v>348</v>
      </c>
      <c r="C112" s="47" t="s">
        <v>404</v>
      </c>
      <c r="D112" s="46" t="s">
        <v>405</v>
      </c>
      <c r="E112" s="46">
        <v>3473.25</v>
      </c>
      <c r="F112" s="46">
        <v>3245.4</v>
      </c>
      <c r="G112" s="48">
        <v>5664.75</v>
      </c>
      <c r="H112" s="46">
        <v>3473.25</v>
      </c>
      <c r="I112" s="48">
        <v>1790</v>
      </c>
      <c r="J112" s="48"/>
      <c r="K112" s="63">
        <f t="shared" si="146"/>
        <v>62.5185</v>
      </c>
      <c r="L112" s="64">
        <f t="shared" si="147"/>
        <v>519.264</v>
      </c>
      <c r="M112" s="48">
        <f t="shared" si="148"/>
        <v>453.18</v>
      </c>
      <c r="N112" s="46">
        <f t="shared" si="149"/>
        <v>24.31275</v>
      </c>
      <c r="O112" s="48">
        <f t="shared" si="150"/>
        <v>89.5</v>
      </c>
      <c r="P112" s="48">
        <f t="shared" si="151"/>
        <v>0</v>
      </c>
      <c r="Q112" s="48">
        <f t="shared" si="152"/>
        <v>1148.77525</v>
      </c>
      <c r="R112" s="46">
        <f t="shared" si="153"/>
        <v>0</v>
      </c>
      <c r="S112" s="46">
        <f t="shared" si="154"/>
        <v>259.63</v>
      </c>
      <c r="T112" s="48">
        <f t="shared" si="155"/>
        <v>113.3</v>
      </c>
      <c r="U112" s="46">
        <f t="shared" si="156"/>
        <v>10.42</v>
      </c>
      <c r="V112" s="46">
        <v>0</v>
      </c>
      <c r="W112" s="48">
        <f t="shared" si="157"/>
        <v>89.5</v>
      </c>
      <c r="X112" s="48">
        <f t="shared" si="158"/>
        <v>0</v>
      </c>
      <c r="Y112" s="46">
        <f t="shared" si="159"/>
        <v>472.85</v>
      </c>
      <c r="Z112" s="46">
        <f t="shared" si="160"/>
        <v>1621.62525</v>
      </c>
      <c r="AA112" s="46"/>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5" customHeight="1" spans="1:36">
      <c r="A113" s="45">
        <f t="shared" si="145"/>
        <v>110</v>
      </c>
      <c r="B113" s="46" t="s">
        <v>348</v>
      </c>
      <c r="C113" s="47" t="s">
        <v>406</v>
      </c>
      <c r="D113" s="46" t="s">
        <v>407</v>
      </c>
      <c r="E113" s="46">
        <v>3473.25</v>
      </c>
      <c r="F113" s="46">
        <v>3245.4</v>
      </c>
      <c r="G113" s="48">
        <v>5664.75</v>
      </c>
      <c r="H113" s="46">
        <v>3473.25</v>
      </c>
      <c r="I113" s="48">
        <v>1790</v>
      </c>
      <c r="J113" s="48"/>
      <c r="K113" s="63">
        <f t="shared" si="146"/>
        <v>62.5185</v>
      </c>
      <c r="L113" s="64">
        <f t="shared" si="147"/>
        <v>519.264</v>
      </c>
      <c r="M113" s="48">
        <f t="shared" si="148"/>
        <v>453.18</v>
      </c>
      <c r="N113" s="46">
        <f t="shared" si="149"/>
        <v>24.31275</v>
      </c>
      <c r="O113" s="48">
        <f t="shared" si="150"/>
        <v>89.5</v>
      </c>
      <c r="P113" s="48">
        <f t="shared" si="151"/>
        <v>0</v>
      </c>
      <c r="Q113" s="48">
        <f t="shared" si="152"/>
        <v>1148.77525</v>
      </c>
      <c r="R113" s="46">
        <f t="shared" si="153"/>
        <v>0</v>
      </c>
      <c r="S113" s="46">
        <f t="shared" si="154"/>
        <v>259.63</v>
      </c>
      <c r="T113" s="48">
        <f t="shared" si="155"/>
        <v>113.3</v>
      </c>
      <c r="U113" s="46">
        <f t="shared" si="156"/>
        <v>10.42</v>
      </c>
      <c r="V113" s="46">
        <v>0</v>
      </c>
      <c r="W113" s="48">
        <f t="shared" si="157"/>
        <v>89.5</v>
      </c>
      <c r="X113" s="48">
        <f t="shared" si="158"/>
        <v>0</v>
      </c>
      <c r="Y113" s="46">
        <f t="shared" si="159"/>
        <v>472.85</v>
      </c>
      <c r="Z113" s="46">
        <f t="shared" si="160"/>
        <v>1621.62525</v>
      </c>
      <c r="AA113" s="46"/>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5" customHeight="1" spans="1:36">
      <c r="A114" s="45">
        <f t="shared" si="145"/>
        <v>111</v>
      </c>
      <c r="B114" s="46" t="s">
        <v>348</v>
      </c>
      <c r="C114" s="47" t="s">
        <v>408</v>
      </c>
      <c r="D114" s="46" t="s">
        <v>409</v>
      </c>
      <c r="E114" s="46">
        <v>3473.25</v>
      </c>
      <c r="F114" s="46">
        <v>3245.4</v>
      </c>
      <c r="G114" s="48">
        <v>5664.75</v>
      </c>
      <c r="H114" s="46">
        <v>3473.25</v>
      </c>
      <c r="I114" s="48">
        <v>1790</v>
      </c>
      <c r="J114" s="48"/>
      <c r="K114" s="63">
        <f t="shared" si="146"/>
        <v>62.5185</v>
      </c>
      <c r="L114" s="64">
        <f t="shared" si="147"/>
        <v>519.264</v>
      </c>
      <c r="M114" s="48">
        <f t="shared" si="148"/>
        <v>453.18</v>
      </c>
      <c r="N114" s="46">
        <f t="shared" si="149"/>
        <v>24.31275</v>
      </c>
      <c r="O114" s="48">
        <f t="shared" si="150"/>
        <v>89.5</v>
      </c>
      <c r="P114" s="48">
        <f t="shared" si="151"/>
        <v>0</v>
      </c>
      <c r="Q114" s="48">
        <f t="shared" si="152"/>
        <v>1148.77525</v>
      </c>
      <c r="R114" s="46">
        <f t="shared" si="153"/>
        <v>0</v>
      </c>
      <c r="S114" s="46">
        <f t="shared" si="154"/>
        <v>259.63</v>
      </c>
      <c r="T114" s="48">
        <f t="shared" si="155"/>
        <v>113.3</v>
      </c>
      <c r="U114" s="46">
        <f t="shared" si="156"/>
        <v>10.42</v>
      </c>
      <c r="V114" s="46">
        <v>0</v>
      </c>
      <c r="W114" s="48">
        <f t="shared" si="157"/>
        <v>89.5</v>
      </c>
      <c r="X114" s="48">
        <f t="shared" si="158"/>
        <v>0</v>
      </c>
      <c r="Y114" s="46">
        <f t="shared" si="159"/>
        <v>472.85</v>
      </c>
      <c r="Z114" s="46">
        <f t="shared" si="160"/>
        <v>1621.62525</v>
      </c>
      <c r="AA114" s="46"/>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5" customHeight="1" spans="1:36">
      <c r="A115" s="45">
        <f t="shared" si="145"/>
        <v>112</v>
      </c>
      <c r="B115" s="46" t="s">
        <v>348</v>
      </c>
      <c r="C115" s="47" t="s">
        <v>410</v>
      </c>
      <c r="D115" s="46" t="s">
        <v>411</v>
      </c>
      <c r="E115" s="46">
        <v>3473.25</v>
      </c>
      <c r="F115" s="46">
        <v>3245.4</v>
      </c>
      <c r="G115" s="48">
        <v>5664.75</v>
      </c>
      <c r="H115" s="46">
        <v>3473.25</v>
      </c>
      <c r="I115" s="48">
        <v>1790</v>
      </c>
      <c r="J115" s="48"/>
      <c r="K115" s="63">
        <f t="shared" si="146"/>
        <v>62.5185</v>
      </c>
      <c r="L115" s="64">
        <f t="shared" si="147"/>
        <v>519.264</v>
      </c>
      <c r="M115" s="48">
        <f t="shared" si="148"/>
        <v>453.18</v>
      </c>
      <c r="N115" s="46">
        <f t="shared" si="149"/>
        <v>24.31275</v>
      </c>
      <c r="O115" s="48">
        <f t="shared" si="150"/>
        <v>89.5</v>
      </c>
      <c r="P115" s="48">
        <f t="shared" si="151"/>
        <v>0</v>
      </c>
      <c r="Q115" s="48">
        <f t="shared" si="152"/>
        <v>1148.77525</v>
      </c>
      <c r="R115" s="46">
        <f t="shared" si="153"/>
        <v>0</v>
      </c>
      <c r="S115" s="46">
        <f t="shared" si="154"/>
        <v>259.63</v>
      </c>
      <c r="T115" s="48">
        <f t="shared" si="155"/>
        <v>113.3</v>
      </c>
      <c r="U115" s="46">
        <f t="shared" si="156"/>
        <v>10.42</v>
      </c>
      <c r="V115" s="46">
        <v>0</v>
      </c>
      <c r="W115" s="48">
        <f t="shared" si="157"/>
        <v>89.5</v>
      </c>
      <c r="X115" s="48">
        <f t="shared" si="158"/>
        <v>0</v>
      </c>
      <c r="Y115" s="46">
        <f t="shared" si="159"/>
        <v>472.85</v>
      </c>
      <c r="Z115" s="46">
        <f t="shared" si="160"/>
        <v>1621.62525</v>
      </c>
      <c r="AA115" s="46"/>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5" customHeight="1" spans="1:36">
      <c r="A116" s="45">
        <f t="shared" si="145"/>
        <v>113</v>
      </c>
      <c r="B116" s="46" t="s">
        <v>348</v>
      </c>
      <c r="C116" s="47" t="s">
        <v>412</v>
      </c>
      <c r="D116" s="46" t="s">
        <v>413</v>
      </c>
      <c r="E116" s="46">
        <v>3473.25</v>
      </c>
      <c r="F116" s="46">
        <v>3245.4</v>
      </c>
      <c r="G116" s="48">
        <v>5664.75</v>
      </c>
      <c r="H116" s="46">
        <v>3473.25</v>
      </c>
      <c r="I116" s="48">
        <v>1790</v>
      </c>
      <c r="J116" s="48"/>
      <c r="K116" s="63">
        <f t="shared" si="146"/>
        <v>62.5185</v>
      </c>
      <c r="L116" s="64">
        <f t="shared" si="147"/>
        <v>519.264</v>
      </c>
      <c r="M116" s="48">
        <f t="shared" si="148"/>
        <v>453.18</v>
      </c>
      <c r="N116" s="46">
        <f t="shared" si="149"/>
        <v>24.31275</v>
      </c>
      <c r="O116" s="48">
        <f t="shared" si="150"/>
        <v>89.5</v>
      </c>
      <c r="P116" s="48">
        <f t="shared" si="151"/>
        <v>0</v>
      </c>
      <c r="Q116" s="48">
        <f t="shared" si="152"/>
        <v>1148.77525</v>
      </c>
      <c r="R116" s="46">
        <f t="shared" si="153"/>
        <v>0</v>
      </c>
      <c r="S116" s="46">
        <f t="shared" si="154"/>
        <v>259.63</v>
      </c>
      <c r="T116" s="48">
        <f t="shared" si="155"/>
        <v>113.3</v>
      </c>
      <c r="U116" s="46">
        <f t="shared" si="156"/>
        <v>10.42</v>
      </c>
      <c r="V116" s="46">
        <v>0</v>
      </c>
      <c r="W116" s="48">
        <f t="shared" si="157"/>
        <v>89.5</v>
      </c>
      <c r="X116" s="48">
        <f t="shared" si="158"/>
        <v>0</v>
      </c>
      <c r="Y116" s="46">
        <f t="shared" si="159"/>
        <v>472.85</v>
      </c>
      <c r="Z116" s="46">
        <f t="shared" si="160"/>
        <v>1621.62525</v>
      </c>
      <c r="AA116" s="46"/>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5" customHeight="1" spans="1:36">
      <c r="A117" s="45">
        <f t="shared" si="145"/>
        <v>114</v>
      </c>
      <c r="B117" s="46" t="s">
        <v>348</v>
      </c>
      <c r="C117" s="47" t="s">
        <v>414</v>
      </c>
      <c r="D117" s="46" t="s">
        <v>415</v>
      </c>
      <c r="E117" s="46">
        <v>3473.25</v>
      </c>
      <c r="F117" s="46">
        <v>3245.4</v>
      </c>
      <c r="G117" s="48">
        <v>5664.75</v>
      </c>
      <c r="H117" s="46">
        <v>3473.25</v>
      </c>
      <c r="I117" s="48">
        <v>1790</v>
      </c>
      <c r="J117" s="48"/>
      <c r="K117" s="63">
        <f t="shared" si="146"/>
        <v>62.5185</v>
      </c>
      <c r="L117" s="64">
        <f t="shared" si="147"/>
        <v>519.264</v>
      </c>
      <c r="M117" s="48">
        <f t="shared" si="148"/>
        <v>453.18</v>
      </c>
      <c r="N117" s="46">
        <f t="shared" si="149"/>
        <v>24.31275</v>
      </c>
      <c r="O117" s="48">
        <f t="shared" si="150"/>
        <v>89.5</v>
      </c>
      <c r="P117" s="48">
        <f t="shared" si="151"/>
        <v>0</v>
      </c>
      <c r="Q117" s="48">
        <f t="shared" si="152"/>
        <v>1148.77525</v>
      </c>
      <c r="R117" s="46">
        <f t="shared" si="153"/>
        <v>0</v>
      </c>
      <c r="S117" s="46">
        <f t="shared" si="154"/>
        <v>259.63</v>
      </c>
      <c r="T117" s="48">
        <f t="shared" si="155"/>
        <v>113.3</v>
      </c>
      <c r="U117" s="46">
        <f t="shared" si="156"/>
        <v>10.42</v>
      </c>
      <c r="V117" s="46">
        <v>0</v>
      </c>
      <c r="W117" s="48">
        <f t="shared" si="157"/>
        <v>89.5</v>
      </c>
      <c r="X117" s="48">
        <f t="shared" si="158"/>
        <v>0</v>
      </c>
      <c r="Y117" s="46">
        <f t="shared" si="159"/>
        <v>472.85</v>
      </c>
      <c r="Z117" s="46">
        <f t="shared" si="160"/>
        <v>1621.62525</v>
      </c>
      <c r="AA117" s="46"/>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5" customHeight="1" spans="1:36">
      <c r="A118" s="45">
        <f t="shared" si="145"/>
        <v>115</v>
      </c>
      <c r="B118" s="46" t="s">
        <v>348</v>
      </c>
      <c r="C118" s="47" t="s">
        <v>416</v>
      </c>
      <c r="D118" s="46" t="s">
        <v>417</v>
      </c>
      <c r="E118" s="46">
        <v>3473.25</v>
      </c>
      <c r="F118" s="46">
        <v>3245.4</v>
      </c>
      <c r="G118" s="48">
        <v>5664.75</v>
      </c>
      <c r="H118" s="46">
        <v>3473.25</v>
      </c>
      <c r="I118" s="48">
        <v>1790</v>
      </c>
      <c r="J118" s="48"/>
      <c r="K118" s="63">
        <f t="shared" si="146"/>
        <v>62.5185</v>
      </c>
      <c r="L118" s="64">
        <f t="shared" si="147"/>
        <v>519.264</v>
      </c>
      <c r="M118" s="48">
        <f t="shared" si="148"/>
        <v>453.18</v>
      </c>
      <c r="N118" s="46">
        <f t="shared" si="149"/>
        <v>24.31275</v>
      </c>
      <c r="O118" s="48">
        <f t="shared" si="150"/>
        <v>89.5</v>
      </c>
      <c r="P118" s="48">
        <f t="shared" si="151"/>
        <v>0</v>
      </c>
      <c r="Q118" s="48">
        <f t="shared" si="152"/>
        <v>1148.77525</v>
      </c>
      <c r="R118" s="46">
        <f t="shared" si="153"/>
        <v>0</v>
      </c>
      <c r="S118" s="46">
        <f t="shared" si="154"/>
        <v>259.63</v>
      </c>
      <c r="T118" s="48">
        <f t="shared" si="155"/>
        <v>113.3</v>
      </c>
      <c r="U118" s="46">
        <f t="shared" si="156"/>
        <v>10.42</v>
      </c>
      <c r="V118" s="46">
        <v>0</v>
      </c>
      <c r="W118" s="48">
        <f t="shared" si="157"/>
        <v>89.5</v>
      </c>
      <c r="X118" s="48">
        <f t="shared" si="158"/>
        <v>0</v>
      </c>
      <c r="Y118" s="46">
        <f t="shared" si="159"/>
        <v>472.85</v>
      </c>
      <c r="Z118" s="46">
        <f t="shared" si="160"/>
        <v>1621.62525</v>
      </c>
      <c r="AA118" s="46"/>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5" customHeight="1" spans="1:36">
      <c r="A119" s="45">
        <f t="shared" si="145"/>
        <v>116</v>
      </c>
      <c r="B119" s="46" t="s">
        <v>348</v>
      </c>
      <c r="C119" s="47" t="s">
        <v>418</v>
      </c>
      <c r="D119" s="46" t="s">
        <v>419</v>
      </c>
      <c r="E119" s="46">
        <v>3473.25</v>
      </c>
      <c r="F119" s="46">
        <v>3245.4</v>
      </c>
      <c r="G119" s="48">
        <v>5664.75</v>
      </c>
      <c r="H119" s="46">
        <v>3473.25</v>
      </c>
      <c r="I119" s="48">
        <v>1790</v>
      </c>
      <c r="J119" s="48"/>
      <c r="K119" s="63">
        <f t="shared" si="146"/>
        <v>62.5185</v>
      </c>
      <c r="L119" s="64">
        <f t="shared" si="147"/>
        <v>519.264</v>
      </c>
      <c r="M119" s="48">
        <f t="shared" si="148"/>
        <v>453.18</v>
      </c>
      <c r="N119" s="46">
        <f t="shared" si="149"/>
        <v>24.31275</v>
      </c>
      <c r="O119" s="48">
        <f t="shared" si="150"/>
        <v>89.5</v>
      </c>
      <c r="P119" s="48">
        <f t="shared" si="151"/>
        <v>0</v>
      </c>
      <c r="Q119" s="48">
        <f t="shared" si="152"/>
        <v>1148.77525</v>
      </c>
      <c r="R119" s="46">
        <f t="shared" si="153"/>
        <v>0</v>
      </c>
      <c r="S119" s="46">
        <f t="shared" si="154"/>
        <v>259.63</v>
      </c>
      <c r="T119" s="48">
        <f t="shared" si="155"/>
        <v>113.3</v>
      </c>
      <c r="U119" s="46">
        <f t="shared" si="156"/>
        <v>10.42</v>
      </c>
      <c r="V119" s="46">
        <v>0</v>
      </c>
      <c r="W119" s="48">
        <f t="shared" si="157"/>
        <v>89.5</v>
      </c>
      <c r="X119" s="48">
        <f t="shared" si="158"/>
        <v>0</v>
      </c>
      <c r="Y119" s="46">
        <f t="shared" si="159"/>
        <v>472.85</v>
      </c>
      <c r="Z119" s="46">
        <f t="shared" si="160"/>
        <v>1621.62525</v>
      </c>
      <c r="AA119" s="46"/>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5" customHeight="1" spans="1:36">
      <c r="A120" s="45">
        <f t="shared" si="145"/>
        <v>117</v>
      </c>
      <c r="B120" s="46" t="s">
        <v>348</v>
      </c>
      <c r="C120" s="47" t="s">
        <v>420</v>
      </c>
      <c r="D120" s="46" t="s">
        <v>421</v>
      </c>
      <c r="E120" s="46">
        <v>3473.25</v>
      </c>
      <c r="F120" s="46">
        <v>3245.4</v>
      </c>
      <c r="G120" s="48">
        <v>5664.75</v>
      </c>
      <c r="H120" s="46">
        <v>3473.25</v>
      </c>
      <c r="I120" s="48">
        <v>1790</v>
      </c>
      <c r="J120" s="48"/>
      <c r="K120" s="63">
        <f t="shared" si="146"/>
        <v>62.5185</v>
      </c>
      <c r="L120" s="64">
        <f t="shared" si="147"/>
        <v>519.264</v>
      </c>
      <c r="M120" s="48">
        <f t="shared" si="148"/>
        <v>453.18</v>
      </c>
      <c r="N120" s="46">
        <f t="shared" si="149"/>
        <v>24.31275</v>
      </c>
      <c r="O120" s="48">
        <f t="shared" si="150"/>
        <v>89.5</v>
      </c>
      <c r="P120" s="48">
        <f t="shared" si="151"/>
        <v>0</v>
      </c>
      <c r="Q120" s="48">
        <f t="shared" si="152"/>
        <v>1148.77525</v>
      </c>
      <c r="R120" s="46">
        <f t="shared" si="153"/>
        <v>0</v>
      </c>
      <c r="S120" s="46">
        <f t="shared" si="154"/>
        <v>259.63</v>
      </c>
      <c r="T120" s="48">
        <f t="shared" si="155"/>
        <v>113.3</v>
      </c>
      <c r="U120" s="46">
        <f t="shared" si="156"/>
        <v>10.42</v>
      </c>
      <c r="V120" s="46">
        <v>0</v>
      </c>
      <c r="W120" s="48">
        <f t="shared" si="157"/>
        <v>89.5</v>
      </c>
      <c r="X120" s="48">
        <f t="shared" si="158"/>
        <v>0</v>
      </c>
      <c r="Y120" s="46">
        <f t="shared" si="159"/>
        <v>472.85</v>
      </c>
      <c r="Z120" s="46">
        <f t="shared" si="160"/>
        <v>1621.62525</v>
      </c>
      <c r="AA120" s="46"/>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5" customHeight="1" spans="1:36">
      <c r="A121" s="45">
        <f t="shared" si="145"/>
        <v>118</v>
      </c>
      <c r="B121" s="46" t="s">
        <v>348</v>
      </c>
      <c r="C121" s="47" t="s">
        <v>422</v>
      </c>
      <c r="D121" s="46" t="s">
        <v>423</v>
      </c>
      <c r="E121" s="46">
        <v>3473.25</v>
      </c>
      <c r="F121" s="46">
        <v>3245.4</v>
      </c>
      <c r="G121" s="48">
        <v>5664.75</v>
      </c>
      <c r="H121" s="46">
        <v>3473.25</v>
      </c>
      <c r="I121" s="48">
        <v>1790</v>
      </c>
      <c r="J121" s="48"/>
      <c r="K121" s="63">
        <f t="shared" si="146"/>
        <v>62.5185</v>
      </c>
      <c r="L121" s="64">
        <f t="shared" si="147"/>
        <v>519.264</v>
      </c>
      <c r="M121" s="48">
        <f t="shared" si="148"/>
        <v>453.18</v>
      </c>
      <c r="N121" s="46">
        <f t="shared" si="149"/>
        <v>24.31275</v>
      </c>
      <c r="O121" s="48">
        <f t="shared" si="150"/>
        <v>89.5</v>
      </c>
      <c r="P121" s="48">
        <f t="shared" si="151"/>
        <v>0</v>
      </c>
      <c r="Q121" s="48">
        <f t="shared" si="152"/>
        <v>1148.77525</v>
      </c>
      <c r="R121" s="46">
        <f t="shared" si="153"/>
        <v>0</v>
      </c>
      <c r="S121" s="46">
        <f t="shared" si="154"/>
        <v>259.63</v>
      </c>
      <c r="T121" s="48">
        <f t="shared" si="155"/>
        <v>113.3</v>
      </c>
      <c r="U121" s="46">
        <f t="shared" si="156"/>
        <v>10.42</v>
      </c>
      <c r="V121" s="46">
        <v>0</v>
      </c>
      <c r="W121" s="48">
        <f t="shared" si="157"/>
        <v>89.5</v>
      </c>
      <c r="X121" s="48">
        <f t="shared" si="158"/>
        <v>0</v>
      </c>
      <c r="Y121" s="46">
        <f t="shared" si="159"/>
        <v>472.85</v>
      </c>
      <c r="Z121" s="46">
        <f t="shared" si="160"/>
        <v>1621.62525</v>
      </c>
      <c r="AA121" s="46"/>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5" customHeight="1" spans="1:36">
      <c r="A122" s="45">
        <f t="shared" si="145"/>
        <v>119</v>
      </c>
      <c r="B122" s="46" t="s">
        <v>348</v>
      </c>
      <c r="C122" s="47" t="s">
        <v>424</v>
      </c>
      <c r="D122" s="345" t="s">
        <v>425</v>
      </c>
      <c r="E122" s="46">
        <v>3473.25</v>
      </c>
      <c r="F122" s="46">
        <v>3245.4</v>
      </c>
      <c r="G122" s="48">
        <v>5664.75</v>
      </c>
      <c r="H122" s="46">
        <v>3473.25</v>
      </c>
      <c r="I122" s="48">
        <v>1790</v>
      </c>
      <c r="J122" s="48"/>
      <c r="K122" s="63">
        <f t="shared" si="146"/>
        <v>62.5185</v>
      </c>
      <c r="L122" s="64">
        <f t="shared" si="147"/>
        <v>519.264</v>
      </c>
      <c r="M122" s="48">
        <f t="shared" si="148"/>
        <v>453.18</v>
      </c>
      <c r="N122" s="46">
        <f t="shared" si="149"/>
        <v>24.31275</v>
      </c>
      <c r="O122" s="48">
        <f t="shared" si="150"/>
        <v>89.5</v>
      </c>
      <c r="P122" s="48">
        <f t="shared" si="151"/>
        <v>0</v>
      </c>
      <c r="Q122" s="48">
        <f t="shared" si="152"/>
        <v>1148.77525</v>
      </c>
      <c r="R122" s="46">
        <f t="shared" si="153"/>
        <v>0</v>
      </c>
      <c r="S122" s="46">
        <f t="shared" si="154"/>
        <v>259.63</v>
      </c>
      <c r="T122" s="48">
        <f t="shared" si="155"/>
        <v>113.3</v>
      </c>
      <c r="U122" s="46">
        <f t="shared" si="156"/>
        <v>10.42</v>
      </c>
      <c r="V122" s="46">
        <v>0</v>
      </c>
      <c r="W122" s="48">
        <f t="shared" si="157"/>
        <v>89.5</v>
      </c>
      <c r="X122" s="48">
        <f t="shared" si="158"/>
        <v>0</v>
      </c>
      <c r="Y122" s="46">
        <f t="shared" si="159"/>
        <v>472.85</v>
      </c>
      <c r="Z122" s="46">
        <f t="shared" si="160"/>
        <v>1621.62525</v>
      </c>
      <c r="AA122" s="46"/>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5" customHeight="1" spans="1:36">
      <c r="A123" s="45">
        <f t="shared" si="145"/>
        <v>120</v>
      </c>
      <c r="B123" s="46" t="s">
        <v>348</v>
      </c>
      <c r="C123" s="47" t="s">
        <v>426</v>
      </c>
      <c r="D123" s="46" t="s">
        <v>427</v>
      </c>
      <c r="E123" s="46">
        <v>3473.25</v>
      </c>
      <c r="F123" s="46">
        <v>3245.4</v>
      </c>
      <c r="G123" s="48">
        <v>5664.75</v>
      </c>
      <c r="H123" s="46">
        <v>3473.25</v>
      </c>
      <c r="I123" s="48">
        <v>2544</v>
      </c>
      <c r="J123" s="48"/>
      <c r="K123" s="63">
        <f t="shared" si="146"/>
        <v>62.5185</v>
      </c>
      <c r="L123" s="64">
        <f t="shared" si="147"/>
        <v>519.264</v>
      </c>
      <c r="M123" s="48">
        <f t="shared" si="148"/>
        <v>453.18</v>
      </c>
      <c r="N123" s="46">
        <f t="shared" si="149"/>
        <v>24.31275</v>
      </c>
      <c r="O123" s="48">
        <f t="shared" si="150"/>
        <v>127.2</v>
      </c>
      <c r="P123" s="48">
        <f t="shared" si="151"/>
        <v>0</v>
      </c>
      <c r="Q123" s="48">
        <f t="shared" si="152"/>
        <v>1186.47525</v>
      </c>
      <c r="R123" s="46">
        <f t="shared" si="153"/>
        <v>0</v>
      </c>
      <c r="S123" s="46">
        <f t="shared" si="154"/>
        <v>259.63</v>
      </c>
      <c r="T123" s="48">
        <f t="shared" si="155"/>
        <v>113.3</v>
      </c>
      <c r="U123" s="46">
        <f t="shared" si="156"/>
        <v>10.42</v>
      </c>
      <c r="V123" s="46">
        <v>0</v>
      </c>
      <c r="W123" s="48">
        <f t="shared" si="157"/>
        <v>127.2</v>
      </c>
      <c r="X123" s="48">
        <f t="shared" si="158"/>
        <v>0</v>
      </c>
      <c r="Y123" s="46">
        <f t="shared" si="159"/>
        <v>510.55</v>
      </c>
      <c r="Z123" s="46">
        <f t="shared" si="160"/>
        <v>1697.02525</v>
      </c>
      <c r="AA123" s="46"/>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5" customHeight="1" spans="1:36">
      <c r="A124" s="45">
        <f t="shared" si="145"/>
        <v>121</v>
      </c>
      <c r="B124" s="46" t="s">
        <v>348</v>
      </c>
      <c r="C124" s="47" t="s">
        <v>428</v>
      </c>
      <c r="D124" s="46" t="s">
        <v>429</v>
      </c>
      <c r="E124" s="46">
        <v>3473.25</v>
      </c>
      <c r="F124" s="46">
        <v>3245.4</v>
      </c>
      <c r="G124" s="48">
        <v>5664.75</v>
      </c>
      <c r="H124" s="46">
        <v>3473.25</v>
      </c>
      <c r="I124" s="48">
        <v>1790</v>
      </c>
      <c r="J124" s="48"/>
      <c r="K124" s="63">
        <f t="shared" si="146"/>
        <v>62.5185</v>
      </c>
      <c r="L124" s="64">
        <f t="shared" si="147"/>
        <v>519.264</v>
      </c>
      <c r="M124" s="48">
        <f t="shared" si="148"/>
        <v>453.18</v>
      </c>
      <c r="N124" s="46">
        <f t="shared" si="149"/>
        <v>24.31275</v>
      </c>
      <c r="O124" s="48">
        <f t="shared" si="150"/>
        <v>89.5</v>
      </c>
      <c r="P124" s="48">
        <f t="shared" si="151"/>
        <v>0</v>
      </c>
      <c r="Q124" s="48">
        <f t="shared" si="152"/>
        <v>1148.77525</v>
      </c>
      <c r="R124" s="46">
        <f t="shared" si="153"/>
        <v>0</v>
      </c>
      <c r="S124" s="46">
        <f t="shared" si="154"/>
        <v>259.63</v>
      </c>
      <c r="T124" s="48">
        <f t="shared" si="155"/>
        <v>113.3</v>
      </c>
      <c r="U124" s="46">
        <f t="shared" si="156"/>
        <v>10.42</v>
      </c>
      <c r="V124" s="46">
        <v>0</v>
      </c>
      <c r="W124" s="48">
        <f t="shared" si="157"/>
        <v>89.5</v>
      </c>
      <c r="X124" s="48">
        <f t="shared" si="158"/>
        <v>0</v>
      </c>
      <c r="Y124" s="46">
        <f t="shared" si="159"/>
        <v>472.85</v>
      </c>
      <c r="Z124" s="46">
        <f t="shared" si="160"/>
        <v>1621.62525</v>
      </c>
      <c r="AA124" s="46"/>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5" customHeight="1" spans="1:36">
      <c r="A125" s="45">
        <f t="shared" si="145"/>
        <v>122</v>
      </c>
      <c r="B125" s="46" t="s">
        <v>348</v>
      </c>
      <c r="C125" s="47" t="s">
        <v>430</v>
      </c>
      <c r="D125" s="46" t="s">
        <v>431</v>
      </c>
      <c r="E125" s="46">
        <v>3473.25</v>
      </c>
      <c r="F125" s="46">
        <v>3245.4</v>
      </c>
      <c r="G125" s="48">
        <v>5664.75</v>
      </c>
      <c r="H125" s="46">
        <v>3473.25</v>
      </c>
      <c r="I125" s="48">
        <v>2544</v>
      </c>
      <c r="J125" s="48"/>
      <c r="K125" s="63">
        <f t="shared" si="146"/>
        <v>62.5185</v>
      </c>
      <c r="L125" s="64">
        <f t="shared" si="147"/>
        <v>519.264</v>
      </c>
      <c r="M125" s="48">
        <f t="shared" si="148"/>
        <v>453.18</v>
      </c>
      <c r="N125" s="46">
        <f t="shared" si="149"/>
        <v>24.31275</v>
      </c>
      <c r="O125" s="48">
        <f t="shared" si="150"/>
        <v>127.2</v>
      </c>
      <c r="P125" s="48">
        <f t="shared" si="151"/>
        <v>0</v>
      </c>
      <c r="Q125" s="48">
        <f t="shared" si="152"/>
        <v>1186.47525</v>
      </c>
      <c r="R125" s="46">
        <f t="shared" si="153"/>
        <v>0</v>
      </c>
      <c r="S125" s="46">
        <f t="shared" si="154"/>
        <v>259.63</v>
      </c>
      <c r="T125" s="48">
        <f t="shared" si="155"/>
        <v>113.3</v>
      </c>
      <c r="U125" s="46">
        <f t="shared" si="156"/>
        <v>10.42</v>
      </c>
      <c r="V125" s="46">
        <v>0</v>
      </c>
      <c r="W125" s="48">
        <f t="shared" si="157"/>
        <v>127.2</v>
      </c>
      <c r="X125" s="48">
        <f t="shared" si="158"/>
        <v>0</v>
      </c>
      <c r="Y125" s="46">
        <f t="shared" si="159"/>
        <v>510.55</v>
      </c>
      <c r="Z125" s="46">
        <f t="shared" si="160"/>
        <v>1697.02525</v>
      </c>
      <c r="AA125" s="46"/>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5" customHeight="1" spans="1:36">
      <c r="A126" s="45">
        <f t="shared" si="145"/>
        <v>123</v>
      </c>
      <c r="B126" s="46" t="s">
        <v>348</v>
      </c>
      <c r="C126" s="47" t="s">
        <v>432</v>
      </c>
      <c r="D126" s="46" t="s">
        <v>433</v>
      </c>
      <c r="E126" s="46">
        <v>3473.25</v>
      </c>
      <c r="F126" s="46">
        <v>3245.4</v>
      </c>
      <c r="G126" s="48">
        <v>5664.75</v>
      </c>
      <c r="H126" s="46">
        <v>3473.25</v>
      </c>
      <c r="I126" s="48">
        <v>2544</v>
      </c>
      <c r="J126" s="48"/>
      <c r="K126" s="63">
        <f t="shared" si="146"/>
        <v>62.5185</v>
      </c>
      <c r="L126" s="64">
        <f t="shared" si="147"/>
        <v>519.264</v>
      </c>
      <c r="M126" s="48">
        <f t="shared" si="148"/>
        <v>453.18</v>
      </c>
      <c r="N126" s="46">
        <f t="shared" si="149"/>
        <v>24.31275</v>
      </c>
      <c r="O126" s="48">
        <f t="shared" si="150"/>
        <v>127.2</v>
      </c>
      <c r="P126" s="48">
        <f t="shared" si="151"/>
        <v>0</v>
      </c>
      <c r="Q126" s="48">
        <f t="shared" si="152"/>
        <v>1186.47525</v>
      </c>
      <c r="R126" s="46">
        <f t="shared" si="153"/>
        <v>0</v>
      </c>
      <c r="S126" s="46">
        <f t="shared" si="154"/>
        <v>259.63</v>
      </c>
      <c r="T126" s="48">
        <f t="shared" si="155"/>
        <v>113.3</v>
      </c>
      <c r="U126" s="46">
        <f t="shared" si="156"/>
        <v>10.42</v>
      </c>
      <c r="V126" s="46">
        <v>0</v>
      </c>
      <c r="W126" s="48">
        <f t="shared" si="157"/>
        <v>127.2</v>
      </c>
      <c r="X126" s="48">
        <f t="shared" si="158"/>
        <v>0</v>
      </c>
      <c r="Y126" s="46">
        <f t="shared" si="159"/>
        <v>510.55</v>
      </c>
      <c r="Z126" s="46">
        <f t="shared" si="160"/>
        <v>1697.02525</v>
      </c>
      <c r="AA126" s="46"/>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5" customHeight="1" spans="1:36">
      <c r="A127" s="45">
        <f t="shared" si="145"/>
        <v>124</v>
      </c>
      <c r="B127" s="46" t="s">
        <v>348</v>
      </c>
      <c r="C127" s="47" t="s">
        <v>434</v>
      </c>
      <c r="D127" s="46" t="s">
        <v>435</v>
      </c>
      <c r="E127" s="46">
        <v>3473.25</v>
      </c>
      <c r="F127" s="46">
        <v>3245.4</v>
      </c>
      <c r="G127" s="48">
        <v>5664.75</v>
      </c>
      <c r="H127" s="46">
        <v>3473.25</v>
      </c>
      <c r="I127" s="48">
        <v>2544</v>
      </c>
      <c r="J127" s="48"/>
      <c r="K127" s="63">
        <f t="shared" si="146"/>
        <v>62.5185</v>
      </c>
      <c r="L127" s="64">
        <f t="shared" si="147"/>
        <v>519.264</v>
      </c>
      <c r="M127" s="48">
        <f t="shared" si="148"/>
        <v>453.18</v>
      </c>
      <c r="N127" s="46">
        <f t="shared" si="149"/>
        <v>24.31275</v>
      </c>
      <c r="O127" s="48">
        <f t="shared" si="150"/>
        <v>127.2</v>
      </c>
      <c r="P127" s="48">
        <f t="shared" si="151"/>
        <v>0</v>
      </c>
      <c r="Q127" s="48">
        <f t="shared" si="152"/>
        <v>1186.47525</v>
      </c>
      <c r="R127" s="46">
        <f t="shared" si="153"/>
        <v>0</v>
      </c>
      <c r="S127" s="46">
        <f t="shared" si="154"/>
        <v>259.63</v>
      </c>
      <c r="T127" s="48">
        <f t="shared" si="155"/>
        <v>113.3</v>
      </c>
      <c r="U127" s="46">
        <f t="shared" si="156"/>
        <v>10.42</v>
      </c>
      <c r="V127" s="46">
        <v>0</v>
      </c>
      <c r="W127" s="48">
        <f t="shared" si="157"/>
        <v>127.2</v>
      </c>
      <c r="X127" s="48">
        <f t="shared" si="158"/>
        <v>0</v>
      </c>
      <c r="Y127" s="46">
        <f t="shared" si="159"/>
        <v>510.55</v>
      </c>
      <c r="Z127" s="46">
        <f t="shared" si="160"/>
        <v>1697.02525</v>
      </c>
      <c r="AA127" s="46"/>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5" customHeight="1" spans="1:36">
      <c r="A128" s="45">
        <f t="shared" si="145"/>
        <v>125</v>
      </c>
      <c r="B128" s="46" t="s">
        <v>348</v>
      </c>
      <c r="C128" s="47" t="s">
        <v>436</v>
      </c>
      <c r="D128" s="46" t="s">
        <v>437</v>
      </c>
      <c r="E128" s="46">
        <v>3473.25</v>
      </c>
      <c r="F128" s="46">
        <v>3245.4</v>
      </c>
      <c r="G128" s="48">
        <v>5664.75</v>
      </c>
      <c r="H128" s="46">
        <v>3473.25</v>
      </c>
      <c r="I128" s="48">
        <v>3180</v>
      </c>
      <c r="J128" s="48"/>
      <c r="K128" s="63">
        <f t="shared" si="146"/>
        <v>62.5185</v>
      </c>
      <c r="L128" s="64">
        <f t="shared" si="147"/>
        <v>519.264</v>
      </c>
      <c r="M128" s="48">
        <f t="shared" si="148"/>
        <v>453.18</v>
      </c>
      <c r="N128" s="46">
        <f t="shared" si="149"/>
        <v>24.31275</v>
      </c>
      <c r="O128" s="48">
        <f t="shared" si="150"/>
        <v>159</v>
      </c>
      <c r="P128" s="48">
        <f t="shared" si="151"/>
        <v>0</v>
      </c>
      <c r="Q128" s="48">
        <f t="shared" si="152"/>
        <v>1218.27525</v>
      </c>
      <c r="R128" s="46">
        <f t="shared" si="153"/>
        <v>0</v>
      </c>
      <c r="S128" s="46">
        <f t="shared" si="154"/>
        <v>259.63</v>
      </c>
      <c r="T128" s="48">
        <f t="shared" si="155"/>
        <v>113.3</v>
      </c>
      <c r="U128" s="46">
        <f t="shared" si="156"/>
        <v>10.42</v>
      </c>
      <c r="V128" s="46">
        <v>0</v>
      </c>
      <c r="W128" s="48">
        <f t="shared" si="157"/>
        <v>159</v>
      </c>
      <c r="X128" s="48">
        <f t="shared" si="158"/>
        <v>0</v>
      </c>
      <c r="Y128" s="46">
        <f t="shared" si="159"/>
        <v>542.35</v>
      </c>
      <c r="Z128" s="46">
        <f t="shared" si="160"/>
        <v>1760.62525</v>
      </c>
      <c r="AA128" s="46"/>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5" customHeight="1" spans="1:36">
      <c r="A129" s="45">
        <f t="shared" si="145"/>
        <v>126</v>
      </c>
      <c r="B129" s="46" t="s">
        <v>348</v>
      </c>
      <c r="C129" s="47" t="s">
        <v>438</v>
      </c>
      <c r="D129" s="46" t="s">
        <v>439</v>
      </c>
      <c r="E129" s="46">
        <v>3473.25</v>
      </c>
      <c r="F129" s="46">
        <v>3245.4</v>
      </c>
      <c r="G129" s="48">
        <v>5664.75</v>
      </c>
      <c r="H129" s="46">
        <v>3473.25</v>
      </c>
      <c r="I129" s="48">
        <v>1790</v>
      </c>
      <c r="J129" s="48"/>
      <c r="K129" s="63">
        <f t="shared" si="146"/>
        <v>62.5185</v>
      </c>
      <c r="L129" s="64">
        <f t="shared" si="147"/>
        <v>519.264</v>
      </c>
      <c r="M129" s="48">
        <f t="shared" si="148"/>
        <v>453.18</v>
      </c>
      <c r="N129" s="46">
        <f t="shared" si="149"/>
        <v>24.31275</v>
      </c>
      <c r="O129" s="48">
        <f t="shared" si="150"/>
        <v>89.5</v>
      </c>
      <c r="P129" s="48">
        <f t="shared" si="151"/>
        <v>0</v>
      </c>
      <c r="Q129" s="48">
        <f t="shared" si="152"/>
        <v>1148.77525</v>
      </c>
      <c r="R129" s="46">
        <f t="shared" si="153"/>
        <v>0</v>
      </c>
      <c r="S129" s="46">
        <f t="shared" si="154"/>
        <v>259.63</v>
      </c>
      <c r="T129" s="48">
        <f t="shared" si="155"/>
        <v>113.3</v>
      </c>
      <c r="U129" s="46">
        <f t="shared" si="156"/>
        <v>10.42</v>
      </c>
      <c r="V129" s="46">
        <v>0</v>
      </c>
      <c r="W129" s="48">
        <f t="shared" si="157"/>
        <v>89.5</v>
      </c>
      <c r="X129" s="48">
        <f t="shared" si="158"/>
        <v>0</v>
      </c>
      <c r="Y129" s="46">
        <f t="shared" si="159"/>
        <v>472.85</v>
      </c>
      <c r="Z129" s="46">
        <f t="shared" si="160"/>
        <v>1621.62525</v>
      </c>
      <c r="AA129" s="46"/>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5" customHeight="1" spans="1:36">
      <c r="A130" s="45">
        <f t="shared" si="145"/>
        <v>127</v>
      </c>
      <c r="B130" s="46" t="s">
        <v>348</v>
      </c>
      <c r="C130" s="47" t="s">
        <v>440</v>
      </c>
      <c r="D130" s="55" t="s">
        <v>441</v>
      </c>
      <c r="E130" s="46">
        <v>3473.25</v>
      </c>
      <c r="F130" s="46">
        <v>3245.4</v>
      </c>
      <c r="G130" s="48">
        <v>5664.75</v>
      </c>
      <c r="H130" s="46">
        <v>3473.25</v>
      </c>
      <c r="I130" s="48">
        <v>0</v>
      </c>
      <c r="J130" s="48"/>
      <c r="K130" s="63">
        <f t="shared" si="146"/>
        <v>62.5185</v>
      </c>
      <c r="L130" s="64">
        <f t="shared" si="147"/>
        <v>519.264</v>
      </c>
      <c r="M130" s="48">
        <f t="shared" si="148"/>
        <v>453.18</v>
      </c>
      <c r="N130" s="46">
        <f t="shared" si="149"/>
        <v>24.31275</v>
      </c>
      <c r="O130" s="48">
        <f t="shared" si="150"/>
        <v>0</v>
      </c>
      <c r="P130" s="48">
        <f t="shared" si="151"/>
        <v>0</v>
      </c>
      <c r="Q130" s="48">
        <f t="shared" si="152"/>
        <v>1059.27525</v>
      </c>
      <c r="R130" s="46">
        <f t="shared" si="153"/>
        <v>0</v>
      </c>
      <c r="S130" s="46">
        <f t="shared" si="154"/>
        <v>259.63</v>
      </c>
      <c r="T130" s="48">
        <f t="shared" si="155"/>
        <v>113.3</v>
      </c>
      <c r="U130" s="46">
        <f t="shared" si="156"/>
        <v>10.42</v>
      </c>
      <c r="V130" s="46">
        <v>0</v>
      </c>
      <c r="W130" s="48">
        <f t="shared" si="157"/>
        <v>0</v>
      </c>
      <c r="X130" s="48">
        <f t="shared" si="158"/>
        <v>0</v>
      </c>
      <c r="Y130" s="46">
        <f t="shared" si="159"/>
        <v>383.35</v>
      </c>
      <c r="Z130" s="46">
        <f t="shared" si="160"/>
        <v>1442.62525</v>
      </c>
      <c r="AA130" s="46"/>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5" customHeight="1" spans="1:36">
      <c r="A131" s="45">
        <f t="shared" si="145"/>
        <v>128</v>
      </c>
      <c r="B131" s="46" t="s">
        <v>348</v>
      </c>
      <c r="C131" s="47" t="s">
        <v>442</v>
      </c>
      <c r="D131" s="347" t="s">
        <v>443</v>
      </c>
      <c r="E131" s="46">
        <v>3473.25</v>
      </c>
      <c r="F131" s="46">
        <v>3245.4</v>
      </c>
      <c r="G131" s="48">
        <v>5664.75</v>
      </c>
      <c r="H131" s="46">
        <v>3473.25</v>
      </c>
      <c r="I131" s="48">
        <v>1790</v>
      </c>
      <c r="J131" s="48"/>
      <c r="K131" s="63">
        <f t="shared" si="146"/>
        <v>62.5185</v>
      </c>
      <c r="L131" s="64">
        <f t="shared" si="147"/>
        <v>519.264</v>
      </c>
      <c r="M131" s="48">
        <f t="shared" si="148"/>
        <v>453.18</v>
      </c>
      <c r="N131" s="46">
        <f t="shared" si="149"/>
        <v>24.31275</v>
      </c>
      <c r="O131" s="48">
        <f t="shared" si="150"/>
        <v>89.5</v>
      </c>
      <c r="P131" s="48">
        <f t="shared" si="151"/>
        <v>0</v>
      </c>
      <c r="Q131" s="48">
        <f t="shared" si="152"/>
        <v>1148.77525</v>
      </c>
      <c r="R131" s="46">
        <f t="shared" si="153"/>
        <v>0</v>
      </c>
      <c r="S131" s="46">
        <f t="shared" si="154"/>
        <v>259.63</v>
      </c>
      <c r="T131" s="48">
        <f t="shared" si="155"/>
        <v>113.3</v>
      </c>
      <c r="U131" s="46">
        <f t="shared" si="156"/>
        <v>10.42</v>
      </c>
      <c r="V131" s="46">
        <v>0</v>
      </c>
      <c r="W131" s="48">
        <f t="shared" si="157"/>
        <v>89.5</v>
      </c>
      <c r="X131" s="48">
        <f t="shared" si="158"/>
        <v>0</v>
      </c>
      <c r="Y131" s="46">
        <f t="shared" si="159"/>
        <v>472.85</v>
      </c>
      <c r="Z131" s="46">
        <f t="shared" si="160"/>
        <v>1621.62525</v>
      </c>
      <c r="AA131" s="46"/>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5" customHeight="1" spans="1:36">
      <c r="A132" s="45">
        <f t="shared" ref="A132:A153" si="290">ROW()-3</f>
        <v>129</v>
      </c>
      <c r="B132" s="53" t="s">
        <v>348</v>
      </c>
      <c r="C132" s="54" t="s">
        <v>444</v>
      </c>
      <c r="D132" s="347" t="s">
        <v>445</v>
      </c>
      <c r="E132" s="46">
        <v>3473.25</v>
      </c>
      <c r="F132" s="46">
        <v>3245.4</v>
      </c>
      <c r="G132" s="48">
        <v>0</v>
      </c>
      <c r="H132" s="46">
        <v>3473.25</v>
      </c>
      <c r="I132" s="48">
        <v>0</v>
      </c>
      <c r="J132" s="48"/>
      <c r="K132" s="63">
        <f t="shared" ref="K132:K153" si="291">E132*0.018</f>
        <v>62.5185</v>
      </c>
      <c r="L132" s="64">
        <f t="shared" ref="L132:L153" si="292">F132*0.16</f>
        <v>519.264</v>
      </c>
      <c r="M132" s="48">
        <f t="shared" ref="M132:M153" si="293">ROUND(G132*0.08,2)</f>
        <v>0</v>
      </c>
      <c r="N132" s="46">
        <f t="shared" ref="N132:N153" si="294">H132*0.007</f>
        <v>24.31275</v>
      </c>
      <c r="O132" s="48">
        <f t="shared" ref="O132:O153" si="295">I132*5%</f>
        <v>0</v>
      </c>
      <c r="P132" s="48">
        <f t="shared" ref="P132:P153" si="296">J132*50%</f>
        <v>0</v>
      </c>
      <c r="Q132" s="48">
        <f t="shared" ref="Q132:Q153" si="297">SUM(K132:P132)</f>
        <v>606.09525</v>
      </c>
      <c r="R132" s="46">
        <f t="shared" ref="R132:R153" si="298">E132*0</f>
        <v>0</v>
      </c>
      <c r="S132" s="46">
        <f t="shared" ref="S132:S153" si="299">ROUND(F132*0.08,2)</f>
        <v>259.63</v>
      </c>
      <c r="T132" s="48">
        <f t="shared" ref="T132:T153" si="300">ROUND(G132*0.02,2)</f>
        <v>0</v>
      </c>
      <c r="U132" s="46">
        <f t="shared" ref="U132:U153" si="301">ROUND(H132*0.003,2)</f>
        <v>10.42</v>
      </c>
      <c r="V132" s="46">
        <v>0</v>
      </c>
      <c r="W132" s="48">
        <f t="shared" ref="W132:W153" si="302">I132*5%</f>
        <v>0</v>
      </c>
      <c r="X132" s="48">
        <f t="shared" ref="X132:X153" si="303">J132*50%</f>
        <v>0</v>
      </c>
      <c r="Y132" s="46">
        <f t="shared" ref="Y132:Y153" si="304">SUM(R132:X132)</f>
        <v>270.05</v>
      </c>
      <c r="Z132" s="46">
        <f t="shared" ref="Z132:Z153" si="305">Q132+Y132</f>
        <v>876.14525</v>
      </c>
      <c r="AA132" s="46"/>
      <c r="AB132" s="12" t="s">
        <v>86</v>
      </c>
      <c r="AC132" s="11">
        <f t="shared" ref="AC132:AE132" si="306">K132+R132</f>
        <v>62.5185</v>
      </c>
      <c r="AD132" s="11">
        <f t="shared" si="306"/>
        <v>778.894</v>
      </c>
      <c r="AE132" s="11">
        <f t="shared" si="306"/>
        <v>0</v>
      </c>
      <c r="AF132" s="11">
        <f t="shared" ref="AF132:AF153" si="307">N132+U132+V132</f>
        <v>34.73275</v>
      </c>
      <c r="AG132" s="11">
        <f t="shared" ref="AG132:AI132" si="308">O132+W132</f>
        <v>0</v>
      </c>
      <c r="AH132" s="11">
        <f t="shared" si="308"/>
        <v>0</v>
      </c>
      <c r="AI132" s="11">
        <f t="shared" si="308"/>
        <v>876.14525</v>
      </c>
      <c r="AJ132" s="12" t="s">
        <v>33</v>
      </c>
    </row>
    <row r="133" s="9" customFormat="1" ht="15" customHeight="1" spans="1:36">
      <c r="A133" s="45">
        <f t="shared" si="290"/>
        <v>130</v>
      </c>
      <c r="B133" s="46" t="s">
        <v>348</v>
      </c>
      <c r="C133" s="47" t="s">
        <v>446</v>
      </c>
      <c r="D133" s="75" t="s">
        <v>447</v>
      </c>
      <c r="E133" s="46">
        <v>3473.25</v>
      </c>
      <c r="F133" s="46">
        <v>3245.4</v>
      </c>
      <c r="G133" s="48">
        <v>5664.75</v>
      </c>
      <c r="H133" s="46">
        <v>3473.25</v>
      </c>
      <c r="I133" s="48">
        <v>1790</v>
      </c>
      <c r="J133" s="48"/>
      <c r="K133" s="63">
        <f t="shared" si="291"/>
        <v>62.5185</v>
      </c>
      <c r="L133" s="64">
        <f t="shared" si="292"/>
        <v>519.264</v>
      </c>
      <c r="M133" s="48">
        <f t="shared" si="293"/>
        <v>453.18</v>
      </c>
      <c r="N133" s="46">
        <f t="shared" si="294"/>
        <v>24.31275</v>
      </c>
      <c r="O133" s="48">
        <f t="shared" si="295"/>
        <v>89.5</v>
      </c>
      <c r="P133" s="48">
        <f t="shared" si="296"/>
        <v>0</v>
      </c>
      <c r="Q133" s="48">
        <f t="shared" si="297"/>
        <v>1148.77525</v>
      </c>
      <c r="R133" s="46">
        <f t="shared" si="298"/>
        <v>0</v>
      </c>
      <c r="S133" s="46">
        <f t="shared" si="299"/>
        <v>259.63</v>
      </c>
      <c r="T133" s="48">
        <f t="shared" si="300"/>
        <v>113.3</v>
      </c>
      <c r="U133" s="46">
        <f t="shared" si="301"/>
        <v>10.42</v>
      </c>
      <c r="V133" s="46">
        <v>0</v>
      </c>
      <c r="W133" s="48">
        <f t="shared" si="302"/>
        <v>89.5</v>
      </c>
      <c r="X133" s="48">
        <f t="shared" si="303"/>
        <v>0</v>
      </c>
      <c r="Y133" s="46">
        <f t="shared" si="304"/>
        <v>472.85</v>
      </c>
      <c r="Z133" s="46">
        <f t="shared" si="305"/>
        <v>1621.62525</v>
      </c>
      <c r="AA133" s="46"/>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5" customHeight="1" spans="1:36">
      <c r="A134" s="45">
        <f t="shared" si="290"/>
        <v>131</v>
      </c>
      <c r="B134" s="46" t="s">
        <v>363</v>
      </c>
      <c r="C134" s="47" t="s">
        <v>448</v>
      </c>
      <c r="D134" s="75" t="s">
        <v>449</v>
      </c>
      <c r="E134" s="46">
        <v>3473.25</v>
      </c>
      <c r="F134" s="46">
        <v>3245.4</v>
      </c>
      <c r="G134" s="48">
        <v>5664.75</v>
      </c>
      <c r="H134" s="46">
        <v>3473.25</v>
      </c>
      <c r="I134" s="48">
        <v>2544</v>
      </c>
      <c r="J134" s="48"/>
      <c r="K134" s="63">
        <f t="shared" si="291"/>
        <v>62.5185</v>
      </c>
      <c r="L134" s="64">
        <f t="shared" si="292"/>
        <v>519.264</v>
      </c>
      <c r="M134" s="48">
        <f t="shared" si="293"/>
        <v>453.18</v>
      </c>
      <c r="N134" s="46">
        <f t="shared" si="294"/>
        <v>24.31275</v>
      </c>
      <c r="O134" s="48">
        <f t="shared" si="295"/>
        <v>127.2</v>
      </c>
      <c r="P134" s="48">
        <f t="shared" si="296"/>
        <v>0</v>
      </c>
      <c r="Q134" s="48">
        <f t="shared" si="297"/>
        <v>1186.47525</v>
      </c>
      <c r="R134" s="46">
        <f t="shared" si="298"/>
        <v>0</v>
      </c>
      <c r="S134" s="46">
        <f t="shared" si="299"/>
        <v>259.63</v>
      </c>
      <c r="T134" s="48">
        <f t="shared" si="300"/>
        <v>113.3</v>
      </c>
      <c r="U134" s="46">
        <f t="shared" si="301"/>
        <v>10.42</v>
      </c>
      <c r="V134" s="46">
        <v>0</v>
      </c>
      <c r="W134" s="48">
        <f t="shared" si="302"/>
        <v>127.2</v>
      </c>
      <c r="X134" s="48">
        <f t="shared" si="303"/>
        <v>0</v>
      </c>
      <c r="Y134" s="46">
        <f t="shared" si="304"/>
        <v>510.55</v>
      </c>
      <c r="Z134" s="46">
        <f t="shared" si="305"/>
        <v>1697.02525</v>
      </c>
      <c r="AA134" s="46"/>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5" customHeight="1" spans="1:36">
      <c r="A135" s="45">
        <f t="shared" si="290"/>
        <v>132</v>
      </c>
      <c r="B135" s="46" t="s">
        <v>348</v>
      </c>
      <c r="C135" s="47" t="s">
        <v>450</v>
      </c>
      <c r="D135" s="75" t="s">
        <v>451</v>
      </c>
      <c r="E135" s="46">
        <v>3473.25</v>
      </c>
      <c r="F135" s="46">
        <v>3245.4</v>
      </c>
      <c r="G135" s="48">
        <v>5664.75</v>
      </c>
      <c r="H135" s="46">
        <v>3473.25</v>
      </c>
      <c r="I135" s="48">
        <v>2544</v>
      </c>
      <c r="J135" s="48"/>
      <c r="K135" s="63">
        <f t="shared" si="291"/>
        <v>62.5185</v>
      </c>
      <c r="L135" s="64">
        <f t="shared" si="292"/>
        <v>519.264</v>
      </c>
      <c r="M135" s="48">
        <f t="shared" si="293"/>
        <v>453.18</v>
      </c>
      <c r="N135" s="46">
        <f t="shared" si="294"/>
        <v>24.31275</v>
      </c>
      <c r="O135" s="48">
        <f t="shared" si="295"/>
        <v>127.2</v>
      </c>
      <c r="P135" s="48">
        <f t="shared" si="296"/>
        <v>0</v>
      </c>
      <c r="Q135" s="48">
        <f t="shared" si="297"/>
        <v>1186.47525</v>
      </c>
      <c r="R135" s="46">
        <f t="shared" si="298"/>
        <v>0</v>
      </c>
      <c r="S135" s="46">
        <f t="shared" si="299"/>
        <v>259.63</v>
      </c>
      <c r="T135" s="48">
        <f t="shared" si="300"/>
        <v>113.3</v>
      </c>
      <c r="U135" s="46">
        <f t="shared" si="301"/>
        <v>10.42</v>
      </c>
      <c r="V135" s="46">
        <v>0</v>
      </c>
      <c r="W135" s="48">
        <f t="shared" si="302"/>
        <v>127.2</v>
      </c>
      <c r="X135" s="48">
        <f t="shared" si="303"/>
        <v>0</v>
      </c>
      <c r="Y135" s="46">
        <f t="shared" si="304"/>
        <v>510.55</v>
      </c>
      <c r="Z135" s="46">
        <f t="shared" si="305"/>
        <v>1697.02525</v>
      </c>
      <c r="AA135" s="46"/>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5" customHeight="1" spans="1:36">
      <c r="A136" s="45">
        <f t="shared" si="290"/>
        <v>133</v>
      </c>
      <c r="B136" s="46" t="s">
        <v>173</v>
      </c>
      <c r="C136" s="51" t="s">
        <v>452</v>
      </c>
      <c r="D136" s="52" t="s">
        <v>453</v>
      </c>
      <c r="E136" s="46">
        <v>3473.25</v>
      </c>
      <c r="F136" s="46">
        <v>3245.4</v>
      </c>
      <c r="G136" s="48">
        <v>5664.75</v>
      </c>
      <c r="H136" s="46">
        <v>3473.25</v>
      </c>
      <c r="I136" s="48">
        <v>1790</v>
      </c>
      <c r="J136" s="48"/>
      <c r="K136" s="63">
        <f t="shared" si="291"/>
        <v>62.5185</v>
      </c>
      <c r="L136" s="64">
        <f t="shared" si="292"/>
        <v>519.264</v>
      </c>
      <c r="M136" s="48">
        <f t="shared" si="293"/>
        <v>453.18</v>
      </c>
      <c r="N136" s="46">
        <f t="shared" si="294"/>
        <v>24.31275</v>
      </c>
      <c r="O136" s="48">
        <f t="shared" si="295"/>
        <v>89.5</v>
      </c>
      <c r="P136" s="48">
        <f t="shared" si="296"/>
        <v>0</v>
      </c>
      <c r="Q136" s="48">
        <f t="shared" si="297"/>
        <v>1148.77525</v>
      </c>
      <c r="R136" s="46">
        <f t="shared" si="298"/>
        <v>0</v>
      </c>
      <c r="S136" s="46">
        <f t="shared" si="299"/>
        <v>259.63</v>
      </c>
      <c r="T136" s="48">
        <f t="shared" si="300"/>
        <v>113.3</v>
      </c>
      <c r="U136" s="46">
        <f t="shared" si="301"/>
        <v>10.42</v>
      </c>
      <c r="V136" s="46">
        <v>0</v>
      </c>
      <c r="W136" s="48">
        <f t="shared" si="302"/>
        <v>89.5</v>
      </c>
      <c r="X136" s="48">
        <f t="shared" si="303"/>
        <v>0</v>
      </c>
      <c r="Y136" s="46">
        <f t="shared" si="304"/>
        <v>472.85</v>
      </c>
      <c r="Z136" s="46">
        <f t="shared" si="305"/>
        <v>1621.62525</v>
      </c>
      <c r="AA136" s="46"/>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5" customHeight="1" spans="1:36">
      <c r="A137" s="45">
        <f t="shared" si="290"/>
        <v>134</v>
      </c>
      <c r="B137" s="46" t="s">
        <v>348</v>
      </c>
      <c r="C137" s="51" t="s">
        <v>454</v>
      </c>
      <c r="D137" s="52" t="s">
        <v>455</v>
      </c>
      <c r="E137" s="46">
        <v>3473.25</v>
      </c>
      <c r="F137" s="46">
        <v>3245.4</v>
      </c>
      <c r="G137" s="48">
        <v>5664.75</v>
      </c>
      <c r="H137" s="46">
        <v>3473.25</v>
      </c>
      <c r="I137" s="48">
        <v>1790</v>
      </c>
      <c r="J137" s="48"/>
      <c r="K137" s="63">
        <f t="shared" si="291"/>
        <v>62.5185</v>
      </c>
      <c r="L137" s="64">
        <f t="shared" si="292"/>
        <v>519.264</v>
      </c>
      <c r="M137" s="48">
        <f t="shared" si="293"/>
        <v>453.18</v>
      </c>
      <c r="N137" s="46">
        <f t="shared" si="294"/>
        <v>24.31275</v>
      </c>
      <c r="O137" s="48">
        <f t="shared" si="295"/>
        <v>89.5</v>
      </c>
      <c r="P137" s="48">
        <f t="shared" si="296"/>
        <v>0</v>
      </c>
      <c r="Q137" s="48">
        <f t="shared" si="297"/>
        <v>1148.77525</v>
      </c>
      <c r="R137" s="46">
        <f t="shared" si="298"/>
        <v>0</v>
      </c>
      <c r="S137" s="46">
        <f t="shared" si="299"/>
        <v>259.63</v>
      </c>
      <c r="T137" s="48">
        <f t="shared" si="300"/>
        <v>113.3</v>
      </c>
      <c r="U137" s="46">
        <f t="shared" si="301"/>
        <v>10.42</v>
      </c>
      <c r="V137" s="46">
        <v>0</v>
      </c>
      <c r="W137" s="48">
        <f t="shared" si="302"/>
        <v>89.5</v>
      </c>
      <c r="X137" s="48">
        <f t="shared" si="303"/>
        <v>0</v>
      </c>
      <c r="Y137" s="46">
        <f t="shared" si="304"/>
        <v>472.85</v>
      </c>
      <c r="Z137" s="46">
        <f t="shared" si="305"/>
        <v>1621.62525</v>
      </c>
      <c r="AA137" s="46"/>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5" customHeight="1" spans="1:36">
      <c r="A138" s="45">
        <f t="shared" si="290"/>
        <v>135</v>
      </c>
      <c r="B138" s="46" t="s">
        <v>363</v>
      </c>
      <c r="C138" s="51" t="s">
        <v>456</v>
      </c>
      <c r="D138" s="52" t="s">
        <v>457</v>
      </c>
      <c r="E138" s="46">
        <v>3473.25</v>
      </c>
      <c r="F138" s="46">
        <v>3245.4</v>
      </c>
      <c r="G138" s="48">
        <v>5664.75</v>
      </c>
      <c r="H138" s="46">
        <v>3473.25</v>
      </c>
      <c r="I138" s="48">
        <v>1790</v>
      </c>
      <c r="J138" s="48"/>
      <c r="K138" s="63">
        <f t="shared" si="291"/>
        <v>62.5185</v>
      </c>
      <c r="L138" s="64">
        <f t="shared" si="292"/>
        <v>519.264</v>
      </c>
      <c r="M138" s="48">
        <f t="shared" si="293"/>
        <v>453.18</v>
      </c>
      <c r="N138" s="46">
        <f t="shared" si="294"/>
        <v>24.31275</v>
      </c>
      <c r="O138" s="48">
        <f t="shared" si="295"/>
        <v>89.5</v>
      </c>
      <c r="P138" s="48">
        <f t="shared" si="296"/>
        <v>0</v>
      </c>
      <c r="Q138" s="48">
        <f t="shared" si="297"/>
        <v>1148.77525</v>
      </c>
      <c r="R138" s="46">
        <f t="shared" si="298"/>
        <v>0</v>
      </c>
      <c r="S138" s="46">
        <f t="shared" si="299"/>
        <v>259.63</v>
      </c>
      <c r="T138" s="48">
        <f t="shared" si="300"/>
        <v>113.3</v>
      </c>
      <c r="U138" s="46">
        <f t="shared" si="301"/>
        <v>10.42</v>
      </c>
      <c r="V138" s="46">
        <v>0</v>
      </c>
      <c r="W138" s="48">
        <f t="shared" si="302"/>
        <v>89.5</v>
      </c>
      <c r="X138" s="48">
        <f t="shared" si="303"/>
        <v>0</v>
      </c>
      <c r="Y138" s="46">
        <f t="shared" si="304"/>
        <v>472.85</v>
      </c>
      <c r="Z138" s="46">
        <f t="shared" si="305"/>
        <v>1621.62525</v>
      </c>
      <c r="AA138" s="46"/>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5" customHeight="1" spans="1:36">
      <c r="A139" s="45">
        <f t="shared" si="290"/>
        <v>136</v>
      </c>
      <c r="B139" s="46" t="s">
        <v>348</v>
      </c>
      <c r="C139" s="51" t="s">
        <v>458</v>
      </c>
      <c r="D139" s="52" t="s">
        <v>459</v>
      </c>
      <c r="E139" s="46">
        <v>3473.25</v>
      </c>
      <c r="F139" s="46">
        <v>3245.4</v>
      </c>
      <c r="G139" s="48">
        <v>5664.75</v>
      </c>
      <c r="H139" s="46">
        <v>3473.25</v>
      </c>
      <c r="I139" s="48">
        <v>1790</v>
      </c>
      <c r="J139" s="48"/>
      <c r="K139" s="63">
        <f t="shared" si="291"/>
        <v>62.5185</v>
      </c>
      <c r="L139" s="64">
        <f t="shared" si="292"/>
        <v>519.264</v>
      </c>
      <c r="M139" s="48">
        <f t="shared" si="293"/>
        <v>453.18</v>
      </c>
      <c r="N139" s="46">
        <f t="shared" si="294"/>
        <v>24.31275</v>
      </c>
      <c r="O139" s="48">
        <f t="shared" si="295"/>
        <v>89.5</v>
      </c>
      <c r="P139" s="48">
        <f t="shared" si="296"/>
        <v>0</v>
      </c>
      <c r="Q139" s="48">
        <f t="shared" si="297"/>
        <v>1148.77525</v>
      </c>
      <c r="R139" s="46">
        <f t="shared" si="298"/>
        <v>0</v>
      </c>
      <c r="S139" s="46">
        <f t="shared" si="299"/>
        <v>259.63</v>
      </c>
      <c r="T139" s="48">
        <f t="shared" si="300"/>
        <v>113.3</v>
      </c>
      <c r="U139" s="46">
        <f t="shared" si="301"/>
        <v>10.42</v>
      </c>
      <c r="V139" s="46">
        <v>0</v>
      </c>
      <c r="W139" s="48">
        <f t="shared" si="302"/>
        <v>89.5</v>
      </c>
      <c r="X139" s="48">
        <f t="shared" si="303"/>
        <v>0</v>
      </c>
      <c r="Y139" s="46">
        <f t="shared" si="304"/>
        <v>472.85</v>
      </c>
      <c r="Z139" s="46">
        <f t="shared" si="305"/>
        <v>1621.62525</v>
      </c>
      <c r="AA139" s="46"/>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5" customHeight="1" spans="1:36">
      <c r="A140" s="45">
        <f t="shared" si="290"/>
        <v>137</v>
      </c>
      <c r="B140" s="46" t="s">
        <v>363</v>
      </c>
      <c r="C140" s="47" t="s">
        <v>460</v>
      </c>
      <c r="D140" s="46" t="s">
        <v>461</v>
      </c>
      <c r="E140" s="46">
        <v>3473.25</v>
      </c>
      <c r="F140" s="46">
        <v>3245.4</v>
      </c>
      <c r="G140" s="48">
        <v>5664.75</v>
      </c>
      <c r="H140" s="46">
        <v>3473.25</v>
      </c>
      <c r="I140" s="48">
        <v>1790</v>
      </c>
      <c r="J140" s="48"/>
      <c r="K140" s="63">
        <f t="shared" si="291"/>
        <v>62.5185</v>
      </c>
      <c r="L140" s="64">
        <f t="shared" si="292"/>
        <v>519.264</v>
      </c>
      <c r="M140" s="48">
        <f t="shared" si="293"/>
        <v>453.18</v>
      </c>
      <c r="N140" s="46">
        <f t="shared" si="294"/>
        <v>24.31275</v>
      </c>
      <c r="O140" s="48">
        <f t="shared" si="295"/>
        <v>89.5</v>
      </c>
      <c r="P140" s="48">
        <f t="shared" si="296"/>
        <v>0</v>
      </c>
      <c r="Q140" s="48">
        <f t="shared" si="297"/>
        <v>1148.77525</v>
      </c>
      <c r="R140" s="46">
        <f t="shared" si="298"/>
        <v>0</v>
      </c>
      <c r="S140" s="46">
        <f t="shared" si="299"/>
        <v>259.63</v>
      </c>
      <c r="T140" s="48">
        <f t="shared" si="300"/>
        <v>113.3</v>
      </c>
      <c r="U140" s="46">
        <f t="shared" si="301"/>
        <v>10.42</v>
      </c>
      <c r="V140" s="46">
        <v>0</v>
      </c>
      <c r="W140" s="48">
        <f t="shared" si="302"/>
        <v>89.5</v>
      </c>
      <c r="X140" s="48">
        <f t="shared" si="303"/>
        <v>0</v>
      </c>
      <c r="Y140" s="46">
        <f t="shared" si="304"/>
        <v>472.85</v>
      </c>
      <c r="Z140" s="46">
        <f t="shared" si="305"/>
        <v>1621.62525</v>
      </c>
      <c r="AA140" s="46"/>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5" customHeight="1" spans="1:36">
      <c r="A141" s="45">
        <f t="shared" si="290"/>
        <v>138</v>
      </c>
      <c r="B141" s="46" t="s">
        <v>337</v>
      </c>
      <c r="C141" s="47" t="s">
        <v>462</v>
      </c>
      <c r="D141" s="46" t="s">
        <v>463</v>
      </c>
      <c r="E141" s="46">
        <v>3473.25</v>
      </c>
      <c r="F141" s="46">
        <v>3245.4</v>
      </c>
      <c r="G141" s="48">
        <v>5664.75</v>
      </c>
      <c r="H141" s="46">
        <v>3473.25</v>
      </c>
      <c r="I141" s="48">
        <v>1790</v>
      </c>
      <c r="J141" s="48"/>
      <c r="K141" s="63">
        <f t="shared" si="291"/>
        <v>62.5185</v>
      </c>
      <c r="L141" s="64">
        <f t="shared" si="292"/>
        <v>519.264</v>
      </c>
      <c r="M141" s="48">
        <f t="shared" si="293"/>
        <v>453.18</v>
      </c>
      <c r="N141" s="46">
        <f t="shared" si="294"/>
        <v>24.31275</v>
      </c>
      <c r="O141" s="48">
        <f t="shared" si="295"/>
        <v>89.5</v>
      </c>
      <c r="P141" s="48">
        <f t="shared" si="296"/>
        <v>0</v>
      </c>
      <c r="Q141" s="48">
        <f t="shared" si="297"/>
        <v>1148.77525</v>
      </c>
      <c r="R141" s="46">
        <f t="shared" si="298"/>
        <v>0</v>
      </c>
      <c r="S141" s="46">
        <f t="shared" si="299"/>
        <v>259.63</v>
      </c>
      <c r="T141" s="48">
        <f t="shared" si="300"/>
        <v>113.3</v>
      </c>
      <c r="U141" s="46">
        <f t="shared" si="301"/>
        <v>10.42</v>
      </c>
      <c r="V141" s="46">
        <v>0</v>
      </c>
      <c r="W141" s="48">
        <f t="shared" si="302"/>
        <v>89.5</v>
      </c>
      <c r="X141" s="48">
        <f t="shared" si="303"/>
        <v>0</v>
      </c>
      <c r="Y141" s="46">
        <f t="shared" si="304"/>
        <v>472.85</v>
      </c>
      <c r="Z141" s="46">
        <f t="shared" si="305"/>
        <v>1621.62525</v>
      </c>
      <c r="AA141" s="46"/>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5" customHeight="1" spans="1:36">
      <c r="A142" s="45">
        <f t="shared" si="290"/>
        <v>139</v>
      </c>
      <c r="B142" s="46" t="s">
        <v>337</v>
      </c>
      <c r="C142" s="47" t="s">
        <v>464</v>
      </c>
      <c r="D142" s="46" t="s">
        <v>465</v>
      </c>
      <c r="E142" s="46">
        <v>3473.25</v>
      </c>
      <c r="F142" s="46">
        <v>3245.4</v>
      </c>
      <c r="G142" s="48">
        <v>5664.75</v>
      </c>
      <c r="H142" s="46">
        <v>3473.25</v>
      </c>
      <c r="I142" s="48">
        <v>1790</v>
      </c>
      <c r="J142" s="48"/>
      <c r="K142" s="63">
        <f t="shared" si="291"/>
        <v>62.5185</v>
      </c>
      <c r="L142" s="64">
        <f t="shared" si="292"/>
        <v>519.264</v>
      </c>
      <c r="M142" s="48">
        <f t="shared" si="293"/>
        <v>453.18</v>
      </c>
      <c r="N142" s="46">
        <f t="shared" si="294"/>
        <v>24.31275</v>
      </c>
      <c r="O142" s="48">
        <f t="shared" si="295"/>
        <v>89.5</v>
      </c>
      <c r="P142" s="48">
        <f t="shared" si="296"/>
        <v>0</v>
      </c>
      <c r="Q142" s="48">
        <f t="shared" si="297"/>
        <v>1148.77525</v>
      </c>
      <c r="R142" s="46">
        <f t="shared" si="298"/>
        <v>0</v>
      </c>
      <c r="S142" s="46">
        <f t="shared" si="299"/>
        <v>259.63</v>
      </c>
      <c r="T142" s="48">
        <f t="shared" si="300"/>
        <v>113.3</v>
      </c>
      <c r="U142" s="46">
        <f t="shared" si="301"/>
        <v>10.42</v>
      </c>
      <c r="V142" s="46">
        <v>0</v>
      </c>
      <c r="W142" s="48">
        <f t="shared" si="302"/>
        <v>89.5</v>
      </c>
      <c r="X142" s="48">
        <f t="shared" si="303"/>
        <v>0</v>
      </c>
      <c r="Y142" s="46">
        <f t="shared" si="304"/>
        <v>472.85</v>
      </c>
      <c r="Z142" s="46">
        <f t="shared" si="305"/>
        <v>1621.62525</v>
      </c>
      <c r="AA142" s="46"/>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5" customHeight="1" spans="1:36">
      <c r="A143" s="45">
        <f t="shared" si="290"/>
        <v>140</v>
      </c>
      <c r="B143" s="46" t="s">
        <v>337</v>
      </c>
      <c r="C143" s="47" t="s">
        <v>466</v>
      </c>
      <c r="D143" s="46" t="s">
        <v>467</v>
      </c>
      <c r="E143" s="46">
        <v>3473.25</v>
      </c>
      <c r="F143" s="46">
        <v>3245.4</v>
      </c>
      <c r="G143" s="48">
        <v>5664.75</v>
      </c>
      <c r="H143" s="46">
        <v>3473.25</v>
      </c>
      <c r="I143" s="48">
        <v>1790</v>
      </c>
      <c r="J143" s="48"/>
      <c r="K143" s="63">
        <f t="shared" si="291"/>
        <v>62.5185</v>
      </c>
      <c r="L143" s="64">
        <f t="shared" si="292"/>
        <v>519.264</v>
      </c>
      <c r="M143" s="48">
        <f t="shared" si="293"/>
        <v>453.18</v>
      </c>
      <c r="N143" s="46">
        <f t="shared" si="294"/>
        <v>24.31275</v>
      </c>
      <c r="O143" s="48">
        <f t="shared" si="295"/>
        <v>89.5</v>
      </c>
      <c r="P143" s="48">
        <f t="shared" si="296"/>
        <v>0</v>
      </c>
      <c r="Q143" s="48">
        <f t="shared" si="297"/>
        <v>1148.77525</v>
      </c>
      <c r="R143" s="46">
        <f t="shared" si="298"/>
        <v>0</v>
      </c>
      <c r="S143" s="46">
        <f t="shared" si="299"/>
        <v>259.63</v>
      </c>
      <c r="T143" s="48">
        <f t="shared" si="300"/>
        <v>113.3</v>
      </c>
      <c r="U143" s="46">
        <f t="shared" si="301"/>
        <v>10.42</v>
      </c>
      <c r="V143" s="46">
        <v>0</v>
      </c>
      <c r="W143" s="48">
        <f t="shared" si="302"/>
        <v>89.5</v>
      </c>
      <c r="X143" s="48">
        <f t="shared" si="303"/>
        <v>0</v>
      </c>
      <c r="Y143" s="46">
        <f t="shared" si="304"/>
        <v>472.85</v>
      </c>
      <c r="Z143" s="46">
        <f t="shared" si="305"/>
        <v>1621.62525</v>
      </c>
      <c r="AA143" s="46"/>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5" customHeight="1" spans="1:36">
      <c r="A144" s="45">
        <f t="shared" si="290"/>
        <v>141</v>
      </c>
      <c r="B144" s="46" t="s">
        <v>337</v>
      </c>
      <c r="C144" s="47" t="s">
        <v>468</v>
      </c>
      <c r="D144" s="46" t="s">
        <v>469</v>
      </c>
      <c r="E144" s="46">
        <v>3473.25</v>
      </c>
      <c r="F144" s="46">
        <v>3245.4</v>
      </c>
      <c r="G144" s="48">
        <v>5664.75</v>
      </c>
      <c r="H144" s="46">
        <v>3473.25</v>
      </c>
      <c r="I144" s="48">
        <v>1790</v>
      </c>
      <c r="J144" s="48"/>
      <c r="K144" s="63">
        <f t="shared" si="291"/>
        <v>62.5185</v>
      </c>
      <c r="L144" s="64">
        <f t="shared" si="292"/>
        <v>519.264</v>
      </c>
      <c r="M144" s="48">
        <f t="shared" si="293"/>
        <v>453.18</v>
      </c>
      <c r="N144" s="46">
        <f t="shared" si="294"/>
        <v>24.31275</v>
      </c>
      <c r="O144" s="48">
        <f t="shared" si="295"/>
        <v>89.5</v>
      </c>
      <c r="P144" s="48">
        <f t="shared" si="296"/>
        <v>0</v>
      </c>
      <c r="Q144" s="48">
        <f t="shared" si="297"/>
        <v>1148.77525</v>
      </c>
      <c r="R144" s="46">
        <f t="shared" si="298"/>
        <v>0</v>
      </c>
      <c r="S144" s="46">
        <f t="shared" si="299"/>
        <v>259.63</v>
      </c>
      <c r="T144" s="48">
        <f t="shared" si="300"/>
        <v>113.3</v>
      </c>
      <c r="U144" s="46">
        <f t="shared" si="301"/>
        <v>10.42</v>
      </c>
      <c r="V144" s="46">
        <v>0</v>
      </c>
      <c r="W144" s="48">
        <f t="shared" si="302"/>
        <v>89.5</v>
      </c>
      <c r="X144" s="48">
        <f t="shared" si="303"/>
        <v>0</v>
      </c>
      <c r="Y144" s="46">
        <f t="shared" si="304"/>
        <v>472.85</v>
      </c>
      <c r="Z144" s="46">
        <f t="shared" si="305"/>
        <v>1621.62525</v>
      </c>
      <c r="AA144" s="46"/>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5" customHeight="1" spans="1:36">
      <c r="A145" s="45">
        <f t="shared" si="290"/>
        <v>142</v>
      </c>
      <c r="B145" s="46" t="s">
        <v>337</v>
      </c>
      <c r="C145" s="47" t="s">
        <v>470</v>
      </c>
      <c r="D145" s="46" t="s">
        <v>471</v>
      </c>
      <c r="E145" s="46">
        <v>3473.25</v>
      </c>
      <c r="F145" s="46">
        <v>3245.4</v>
      </c>
      <c r="G145" s="48">
        <v>5664.75</v>
      </c>
      <c r="H145" s="46">
        <v>3473.25</v>
      </c>
      <c r="I145" s="48">
        <v>1790</v>
      </c>
      <c r="J145" s="48"/>
      <c r="K145" s="63">
        <f t="shared" si="291"/>
        <v>62.5185</v>
      </c>
      <c r="L145" s="64">
        <f t="shared" si="292"/>
        <v>519.264</v>
      </c>
      <c r="M145" s="48">
        <f t="shared" si="293"/>
        <v>453.18</v>
      </c>
      <c r="N145" s="46">
        <f t="shared" si="294"/>
        <v>24.31275</v>
      </c>
      <c r="O145" s="48">
        <f t="shared" si="295"/>
        <v>89.5</v>
      </c>
      <c r="P145" s="48">
        <f t="shared" si="296"/>
        <v>0</v>
      </c>
      <c r="Q145" s="48">
        <f t="shared" si="297"/>
        <v>1148.77525</v>
      </c>
      <c r="R145" s="46">
        <f t="shared" si="298"/>
        <v>0</v>
      </c>
      <c r="S145" s="46">
        <f t="shared" si="299"/>
        <v>259.63</v>
      </c>
      <c r="T145" s="48">
        <f t="shared" si="300"/>
        <v>113.3</v>
      </c>
      <c r="U145" s="46">
        <f t="shared" si="301"/>
        <v>10.42</v>
      </c>
      <c r="V145" s="46">
        <v>0</v>
      </c>
      <c r="W145" s="48">
        <f t="shared" si="302"/>
        <v>89.5</v>
      </c>
      <c r="X145" s="48">
        <f t="shared" si="303"/>
        <v>0</v>
      </c>
      <c r="Y145" s="46">
        <f t="shared" si="304"/>
        <v>472.85</v>
      </c>
      <c r="Z145" s="46">
        <f t="shared" si="305"/>
        <v>1621.62525</v>
      </c>
      <c r="AA145" s="46"/>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5" customHeight="1" spans="1:36">
      <c r="A146" s="45">
        <f t="shared" si="290"/>
        <v>143</v>
      </c>
      <c r="B146" s="46" t="s">
        <v>337</v>
      </c>
      <c r="C146" s="47" t="s">
        <v>472</v>
      </c>
      <c r="D146" s="46" t="s">
        <v>473</v>
      </c>
      <c r="E146" s="46">
        <v>3473.25</v>
      </c>
      <c r="F146" s="46">
        <v>3245.4</v>
      </c>
      <c r="G146" s="48">
        <v>5664.75</v>
      </c>
      <c r="H146" s="46">
        <v>3473.25</v>
      </c>
      <c r="I146" s="48">
        <v>1790</v>
      </c>
      <c r="J146" s="48"/>
      <c r="K146" s="63">
        <f t="shared" si="291"/>
        <v>62.5185</v>
      </c>
      <c r="L146" s="64">
        <f t="shared" si="292"/>
        <v>519.264</v>
      </c>
      <c r="M146" s="48">
        <f t="shared" si="293"/>
        <v>453.18</v>
      </c>
      <c r="N146" s="46">
        <f t="shared" si="294"/>
        <v>24.31275</v>
      </c>
      <c r="O146" s="48">
        <f t="shared" si="295"/>
        <v>89.5</v>
      </c>
      <c r="P146" s="48">
        <f t="shared" si="296"/>
        <v>0</v>
      </c>
      <c r="Q146" s="48">
        <f t="shared" si="297"/>
        <v>1148.77525</v>
      </c>
      <c r="R146" s="46">
        <f t="shared" si="298"/>
        <v>0</v>
      </c>
      <c r="S146" s="46">
        <f t="shared" si="299"/>
        <v>259.63</v>
      </c>
      <c r="T146" s="48">
        <f t="shared" si="300"/>
        <v>113.3</v>
      </c>
      <c r="U146" s="46">
        <f t="shared" si="301"/>
        <v>10.42</v>
      </c>
      <c r="V146" s="46">
        <v>0</v>
      </c>
      <c r="W146" s="48">
        <f t="shared" si="302"/>
        <v>89.5</v>
      </c>
      <c r="X146" s="48">
        <f t="shared" si="303"/>
        <v>0</v>
      </c>
      <c r="Y146" s="46">
        <f t="shared" si="304"/>
        <v>472.85</v>
      </c>
      <c r="Z146" s="46">
        <f t="shared" si="305"/>
        <v>1621.62525</v>
      </c>
      <c r="AA146" s="46"/>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5" customHeight="1" spans="1:36">
      <c r="A147" s="45">
        <f t="shared" si="290"/>
        <v>144</v>
      </c>
      <c r="B147" s="46" t="s">
        <v>337</v>
      </c>
      <c r="C147" s="47" t="s">
        <v>474</v>
      </c>
      <c r="D147" s="46" t="s">
        <v>475</v>
      </c>
      <c r="E147" s="46">
        <v>3473.25</v>
      </c>
      <c r="F147" s="46">
        <v>3245.4</v>
      </c>
      <c r="G147" s="48">
        <v>5664.75</v>
      </c>
      <c r="H147" s="46">
        <v>3473.25</v>
      </c>
      <c r="I147" s="48">
        <v>1790</v>
      </c>
      <c r="J147" s="48"/>
      <c r="K147" s="63">
        <f t="shared" si="291"/>
        <v>62.5185</v>
      </c>
      <c r="L147" s="64">
        <f t="shared" si="292"/>
        <v>519.264</v>
      </c>
      <c r="M147" s="48">
        <f t="shared" si="293"/>
        <v>453.18</v>
      </c>
      <c r="N147" s="46">
        <f t="shared" si="294"/>
        <v>24.31275</v>
      </c>
      <c r="O147" s="48">
        <f t="shared" si="295"/>
        <v>89.5</v>
      </c>
      <c r="P147" s="48">
        <f t="shared" si="296"/>
        <v>0</v>
      </c>
      <c r="Q147" s="48">
        <f t="shared" si="297"/>
        <v>1148.77525</v>
      </c>
      <c r="R147" s="46">
        <f t="shared" si="298"/>
        <v>0</v>
      </c>
      <c r="S147" s="46">
        <f t="shared" si="299"/>
        <v>259.63</v>
      </c>
      <c r="T147" s="48">
        <f t="shared" si="300"/>
        <v>113.3</v>
      </c>
      <c r="U147" s="46">
        <f t="shared" si="301"/>
        <v>10.42</v>
      </c>
      <c r="V147" s="46">
        <v>0</v>
      </c>
      <c r="W147" s="48">
        <f t="shared" si="302"/>
        <v>89.5</v>
      </c>
      <c r="X147" s="48">
        <f t="shared" si="303"/>
        <v>0</v>
      </c>
      <c r="Y147" s="46">
        <f t="shared" si="304"/>
        <v>472.85</v>
      </c>
      <c r="Z147" s="46">
        <f t="shared" si="305"/>
        <v>1621.62525</v>
      </c>
      <c r="AA147" s="46"/>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5" customHeight="1" spans="1:36">
      <c r="A148" s="45">
        <f t="shared" si="290"/>
        <v>145</v>
      </c>
      <c r="B148" s="46" t="s">
        <v>337</v>
      </c>
      <c r="C148" s="47" t="s">
        <v>476</v>
      </c>
      <c r="D148" s="46" t="s">
        <v>477</v>
      </c>
      <c r="E148" s="46">
        <v>3473.25</v>
      </c>
      <c r="F148" s="46">
        <v>3245.4</v>
      </c>
      <c r="G148" s="48">
        <v>5664.75</v>
      </c>
      <c r="H148" s="46">
        <v>3473.25</v>
      </c>
      <c r="I148" s="48">
        <v>1790</v>
      </c>
      <c r="J148" s="48"/>
      <c r="K148" s="63">
        <f t="shared" si="291"/>
        <v>62.5185</v>
      </c>
      <c r="L148" s="64">
        <f t="shared" si="292"/>
        <v>519.264</v>
      </c>
      <c r="M148" s="48">
        <f t="shared" si="293"/>
        <v>453.18</v>
      </c>
      <c r="N148" s="46">
        <f t="shared" si="294"/>
        <v>24.31275</v>
      </c>
      <c r="O148" s="48">
        <f t="shared" si="295"/>
        <v>89.5</v>
      </c>
      <c r="P148" s="48">
        <f t="shared" si="296"/>
        <v>0</v>
      </c>
      <c r="Q148" s="48">
        <f t="shared" si="297"/>
        <v>1148.77525</v>
      </c>
      <c r="R148" s="46">
        <f t="shared" si="298"/>
        <v>0</v>
      </c>
      <c r="S148" s="46">
        <f t="shared" si="299"/>
        <v>259.63</v>
      </c>
      <c r="T148" s="48">
        <f t="shared" si="300"/>
        <v>113.3</v>
      </c>
      <c r="U148" s="46">
        <f t="shared" si="301"/>
        <v>10.42</v>
      </c>
      <c r="V148" s="46">
        <v>0</v>
      </c>
      <c r="W148" s="48">
        <f t="shared" si="302"/>
        <v>89.5</v>
      </c>
      <c r="X148" s="48">
        <f t="shared" si="303"/>
        <v>0</v>
      </c>
      <c r="Y148" s="46">
        <f t="shared" si="304"/>
        <v>472.85</v>
      </c>
      <c r="Z148" s="46">
        <f t="shared" si="305"/>
        <v>1621.62525</v>
      </c>
      <c r="AA148" s="46"/>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5" customHeight="1" spans="1:36">
      <c r="A149" s="45">
        <f t="shared" si="290"/>
        <v>146</v>
      </c>
      <c r="B149" s="46" t="s">
        <v>337</v>
      </c>
      <c r="C149" s="47" t="s">
        <v>478</v>
      </c>
      <c r="D149" s="46" t="s">
        <v>479</v>
      </c>
      <c r="E149" s="46">
        <v>3473.25</v>
      </c>
      <c r="F149" s="46">
        <v>3245.4</v>
      </c>
      <c r="G149" s="48">
        <v>5664.75</v>
      </c>
      <c r="H149" s="46">
        <v>3473.25</v>
      </c>
      <c r="I149" s="48">
        <v>1790</v>
      </c>
      <c r="J149" s="48"/>
      <c r="K149" s="63">
        <f t="shared" si="291"/>
        <v>62.5185</v>
      </c>
      <c r="L149" s="64">
        <f t="shared" si="292"/>
        <v>519.264</v>
      </c>
      <c r="M149" s="48">
        <f t="shared" si="293"/>
        <v>453.18</v>
      </c>
      <c r="N149" s="46">
        <f t="shared" si="294"/>
        <v>24.31275</v>
      </c>
      <c r="O149" s="48">
        <f t="shared" si="295"/>
        <v>89.5</v>
      </c>
      <c r="P149" s="48">
        <f t="shared" si="296"/>
        <v>0</v>
      </c>
      <c r="Q149" s="48">
        <f t="shared" si="297"/>
        <v>1148.77525</v>
      </c>
      <c r="R149" s="46">
        <f t="shared" si="298"/>
        <v>0</v>
      </c>
      <c r="S149" s="46">
        <f t="shared" si="299"/>
        <v>259.63</v>
      </c>
      <c r="T149" s="48">
        <f t="shared" si="300"/>
        <v>113.3</v>
      </c>
      <c r="U149" s="46">
        <f t="shared" si="301"/>
        <v>10.42</v>
      </c>
      <c r="V149" s="46">
        <v>0</v>
      </c>
      <c r="W149" s="48">
        <f t="shared" si="302"/>
        <v>89.5</v>
      </c>
      <c r="X149" s="48">
        <f t="shared" si="303"/>
        <v>0</v>
      </c>
      <c r="Y149" s="46">
        <f t="shared" si="304"/>
        <v>472.85</v>
      </c>
      <c r="Z149" s="46">
        <f t="shared" si="305"/>
        <v>1621.62525</v>
      </c>
      <c r="AA149" s="46"/>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5" customHeight="1" spans="1:36">
      <c r="A150" s="45">
        <f t="shared" si="290"/>
        <v>147</v>
      </c>
      <c r="B150" s="46" t="s">
        <v>337</v>
      </c>
      <c r="C150" s="47" t="s">
        <v>480</v>
      </c>
      <c r="D150" s="46" t="s">
        <v>481</v>
      </c>
      <c r="E150" s="46">
        <v>3473.25</v>
      </c>
      <c r="F150" s="46">
        <v>3245.4</v>
      </c>
      <c r="G150" s="48">
        <v>5664.75</v>
      </c>
      <c r="H150" s="46">
        <v>3473.25</v>
      </c>
      <c r="I150" s="48">
        <v>1790</v>
      </c>
      <c r="J150" s="48"/>
      <c r="K150" s="63">
        <f t="shared" si="291"/>
        <v>62.5185</v>
      </c>
      <c r="L150" s="64">
        <f t="shared" si="292"/>
        <v>519.264</v>
      </c>
      <c r="M150" s="48">
        <f t="shared" si="293"/>
        <v>453.18</v>
      </c>
      <c r="N150" s="46">
        <f t="shared" si="294"/>
        <v>24.31275</v>
      </c>
      <c r="O150" s="48">
        <f t="shared" si="295"/>
        <v>89.5</v>
      </c>
      <c r="P150" s="48">
        <f t="shared" si="296"/>
        <v>0</v>
      </c>
      <c r="Q150" s="48">
        <f t="shared" si="297"/>
        <v>1148.77525</v>
      </c>
      <c r="R150" s="46">
        <f t="shared" si="298"/>
        <v>0</v>
      </c>
      <c r="S150" s="46">
        <f t="shared" si="299"/>
        <v>259.63</v>
      </c>
      <c r="T150" s="48">
        <f t="shared" si="300"/>
        <v>113.3</v>
      </c>
      <c r="U150" s="46">
        <f t="shared" si="301"/>
        <v>10.42</v>
      </c>
      <c r="V150" s="46">
        <v>0</v>
      </c>
      <c r="W150" s="48">
        <f t="shared" si="302"/>
        <v>89.5</v>
      </c>
      <c r="X150" s="48">
        <f t="shared" si="303"/>
        <v>0</v>
      </c>
      <c r="Y150" s="46">
        <f t="shared" si="304"/>
        <v>472.85</v>
      </c>
      <c r="Z150" s="46">
        <f t="shared" si="305"/>
        <v>1621.62525</v>
      </c>
      <c r="AA150" s="46"/>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5" customHeight="1" spans="1:36">
      <c r="A151" s="45">
        <f t="shared" si="290"/>
        <v>148</v>
      </c>
      <c r="B151" s="46" t="s">
        <v>337</v>
      </c>
      <c r="C151" s="47" t="s">
        <v>482</v>
      </c>
      <c r="D151" s="345" t="s">
        <v>483</v>
      </c>
      <c r="E151" s="46">
        <v>3473.25</v>
      </c>
      <c r="F151" s="46">
        <v>3245.4</v>
      </c>
      <c r="G151" s="48">
        <v>5664.75</v>
      </c>
      <c r="H151" s="46">
        <v>3473.25</v>
      </c>
      <c r="I151" s="48">
        <v>1790</v>
      </c>
      <c r="J151" s="48"/>
      <c r="K151" s="63">
        <f t="shared" si="291"/>
        <v>62.5185</v>
      </c>
      <c r="L151" s="64">
        <f t="shared" si="292"/>
        <v>519.264</v>
      </c>
      <c r="M151" s="48">
        <f t="shared" si="293"/>
        <v>453.18</v>
      </c>
      <c r="N151" s="46">
        <f t="shared" si="294"/>
        <v>24.31275</v>
      </c>
      <c r="O151" s="48">
        <f t="shared" si="295"/>
        <v>89.5</v>
      </c>
      <c r="P151" s="48">
        <f t="shared" si="296"/>
        <v>0</v>
      </c>
      <c r="Q151" s="48">
        <f t="shared" si="297"/>
        <v>1148.77525</v>
      </c>
      <c r="R151" s="46">
        <f t="shared" si="298"/>
        <v>0</v>
      </c>
      <c r="S151" s="46">
        <f t="shared" si="299"/>
        <v>259.63</v>
      </c>
      <c r="T151" s="48">
        <f t="shared" si="300"/>
        <v>113.3</v>
      </c>
      <c r="U151" s="46">
        <f t="shared" si="301"/>
        <v>10.42</v>
      </c>
      <c r="V151" s="46">
        <v>0</v>
      </c>
      <c r="W151" s="48">
        <f t="shared" si="302"/>
        <v>89.5</v>
      </c>
      <c r="X151" s="48">
        <f t="shared" si="303"/>
        <v>0</v>
      </c>
      <c r="Y151" s="46">
        <f t="shared" si="304"/>
        <v>472.85</v>
      </c>
      <c r="Z151" s="46">
        <f t="shared" si="305"/>
        <v>1621.62525</v>
      </c>
      <c r="AA151" s="46"/>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5" customHeight="1" spans="1:36">
      <c r="A152" s="45">
        <f t="shared" si="290"/>
        <v>149</v>
      </c>
      <c r="B152" s="46" t="s">
        <v>484</v>
      </c>
      <c r="C152" s="51" t="s">
        <v>485</v>
      </c>
      <c r="D152" s="76" t="s">
        <v>486</v>
      </c>
      <c r="E152" s="46">
        <v>3473.25</v>
      </c>
      <c r="F152" s="46">
        <v>3245.4</v>
      </c>
      <c r="G152" s="48">
        <v>5664.75</v>
      </c>
      <c r="H152" s="46">
        <v>3473.25</v>
      </c>
      <c r="I152" s="48">
        <v>1790</v>
      </c>
      <c r="J152" s="48"/>
      <c r="K152" s="63">
        <f t="shared" si="291"/>
        <v>62.5185</v>
      </c>
      <c r="L152" s="64">
        <f t="shared" si="292"/>
        <v>519.264</v>
      </c>
      <c r="M152" s="48">
        <f t="shared" si="293"/>
        <v>453.18</v>
      </c>
      <c r="N152" s="46">
        <f t="shared" si="294"/>
        <v>24.31275</v>
      </c>
      <c r="O152" s="48">
        <f t="shared" si="295"/>
        <v>89.5</v>
      </c>
      <c r="P152" s="48">
        <f t="shared" si="296"/>
        <v>0</v>
      </c>
      <c r="Q152" s="48">
        <f t="shared" si="297"/>
        <v>1148.77525</v>
      </c>
      <c r="R152" s="46">
        <f t="shared" si="298"/>
        <v>0</v>
      </c>
      <c r="S152" s="46">
        <f t="shared" si="299"/>
        <v>259.63</v>
      </c>
      <c r="T152" s="48">
        <f t="shared" si="300"/>
        <v>113.3</v>
      </c>
      <c r="U152" s="46">
        <f t="shared" si="301"/>
        <v>10.42</v>
      </c>
      <c r="V152" s="46">
        <v>0</v>
      </c>
      <c r="W152" s="48">
        <f t="shared" si="302"/>
        <v>89.5</v>
      </c>
      <c r="X152" s="48">
        <f t="shared" si="303"/>
        <v>0</v>
      </c>
      <c r="Y152" s="46">
        <f t="shared" si="304"/>
        <v>472.85</v>
      </c>
      <c r="Z152" s="46">
        <f t="shared" si="305"/>
        <v>1621.62525</v>
      </c>
      <c r="AA152" s="78"/>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5" customHeight="1" spans="1:36">
      <c r="A153" s="45">
        <f t="shared" si="290"/>
        <v>150</v>
      </c>
      <c r="B153" s="46" t="s">
        <v>337</v>
      </c>
      <c r="C153" s="51" t="s">
        <v>487</v>
      </c>
      <c r="D153" s="348" t="s">
        <v>488</v>
      </c>
      <c r="E153" s="46">
        <v>3473.25</v>
      </c>
      <c r="F153" s="46">
        <v>3245.4</v>
      </c>
      <c r="G153" s="48">
        <v>5664.75</v>
      </c>
      <c r="H153" s="46">
        <v>3473.25</v>
      </c>
      <c r="I153" s="48">
        <v>1790</v>
      </c>
      <c r="J153" s="48"/>
      <c r="K153" s="63">
        <f t="shared" si="291"/>
        <v>62.5185</v>
      </c>
      <c r="L153" s="64">
        <f t="shared" si="292"/>
        <v>519.264</v>
      </c>
      <c r="M153" s="48">
        <f t="shared" si="293"/>
        <v>453.18</v>
      </c>
      <c r="N153" s="46">
        <f t="shared" si="294"/>
        <v>24.31275</v>
      </c>
      <c r="O153" s="48">
        <f t="shared" si="295"/>
        <v>89.5</v>
      </c>
      <c r="P153" s="48">
        <f t="shared" si="296"/>
        <v>0</v>
      </c>
      <c r="Q153" s="48">
        <f t="shared" si="297"/>
        <v>1148.77525</v>
      </c>
      <c r="R153" s="46">
        <f t="shared" si="298"/>
        <v>0</v>
      </c>
      <c r="S153" s="46">
        <f t="shared" si="299"/>
        <v>259.63</v>
      </c>
      <c r="T153" s="48">
        <f t="shared" si="300"/>
        <v>113.3</v>
      </c>
      <c r="U153" s="46">
        <f t="shared" si="301"/>
        <v>10.42</v>
      </c>
      <c r="V153" s="46">
        <v>0</v>
      </c>
      <c r="W153" s="48">
        <f t="shared" si="302"/>
        <v>89.5</v>
      </c>
      <c r="X153" s="48">
        <f t="shared" si="303"/>
        <v>0</v>
      </c>
      <c r="Y153" s="46">
        <f t="shared" si="304"/>
        <v>472.85</v>
      </c>
      <c r="Z153" s="46">
        <f t="shared" si="305"/>
        <v>1621.62525</v>
      </c>
      <c r="AA153" s="78"/>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5" customHeight="1" spans="1:36">
      <c r="A154" s="45">
        <f t="shared" ref="A154:A217" si="351">ROW()-3</f>
        <v>151</v>
      </c>
      <c r="B154" s="46" t="s">
        <v>484</v>
      </c>
      <c r="C154" s="47" t="s">
        <v>491</v>
      </c>
      <c r="D154" s="46" t="s">
        <v>492</v>
      </c>
      <c r="E154" s="46">
        <v>3473.25</v>
      </c>
      <c r="F154" s="46">
        <v>3245.4</v>
      </c>
      <c r="G154" s="48">
        <v>5664.75</v>
      </c>
      <c r="H154" s="46">
        <v>3473.25</v>
      </c>
      <c r="I154" s="48">
        <v>1790</v>
      </c>
      <c r="J154" s="48"/>
      <c r="K154" s="63">
        <f t="shared" ref="K154:K217" si="352">E154*0.018</f>
        <v>62.5185</v>
      </c>
      <c r="L154" s="64">
        <f t="shared" ref="L154:L217" si="353">F154*0.16</f>
        <v>519.264</v>
      </c>
      <c r="M154" s="48">
        <f t="shared" ref="M154:M217" si="354">ROUND(G154*0.08,2)</f>
        <v>453.18</v>
      </c>
      <c r="N154" s="46">
        <f t="shared" ref="N154:N217" si="355">H154*0.007</f>
        <v>24.31275</v>
      </c>
      <c r="O154" s="48">
        <f t="shared" ref="O154:O217" si="356">I154*5%</f>
        <v>89.5</v>
      </c>
      <c r="P154" s="48">
        <f t="shared" ref="P154:P217" si="357">J154*50%</f>
        <v>0</v>
      </c>
      <c r="Q154" s="48">
        <f t="shared" ref="Q154:Q217" si="358">SUM(K154:P154)</f>
        <v>1148.77525</v>
      </c>
      <c r="R154" s="46">
        <f t="shared" ref="R154:R217" si="359">E154*0</f>
        <v>0</v>
      </c>
      <c r="S154" s="46">
        <f t="shared" ref="S154:S217" si="360">ROUND(F154*0.08,2)</f>
        <v>259.63</v>
      </c>
      <c r="T154" s="48">
        <f t="shared" ref="T154:T217" si="361">ROUND(G154*0.02,2)</f>
        <v>113.3</v>
      </c>
      <c r="U154" s="46">
        <f t="shared" ref="U154:U217" si="362">ROUND(H154*0.003,2)</f>
        <v>10.42</v>
      </c>
      <c r="V154" s="46">
        <v>0</v>
      </c>
      <c r="W154" s="48">
        <f t="shared" ref="W154:W217" si="363">I154*5%</f>
        <v>89.5</v>
      </c>
      <c r="X154" s="48">
        <f t="shared" ref="X154:X217" si="364">J154*50%</f>
        <v>0</v>
      </c>
      <c r="Y154" s="46">
        <f t="shared" ref="Y154:Y217" si="365">SUM(R154:X154)</f>
        <v>472.85</v>
      </c>
      <c r="Z154" s="46">
        <f t="shared" ref="Z154:Z217" si="366">Q154+Y154</f>
        <v>1621.62525</v>
      </c>
      <c r="AA154" s="46"/>
      <c r="AB154" s="12" t="s">
        <v>77</v>
      </c>
      <c r="AC154" s="11">
        <f t="shared" ref="AC154:AE154" si="367">K154+R154</f>
        <v>62.5185</v>
      </c>
      <c r="AD154" s="11">
        <f t="shared" si="367"/>
        <v>778.894</v>
      </c>
      <c r="AE154" s="11">
        <f t="shared" si="367"/>
        <v>566.48</v>
      </c>
      <c r="AF154" s="11">
        <f t="shared" ref="AF154:AF217" si="368">N154+U154+V154</f>
        <v>34.73275</v>
      </c>
      <c r="AG154" s="11">
        <f t="shared" ref="AG154:AI154" si="369">O154+W154</f>
        <v>179</v>
      </c>
      <c r="AH154" s="11">
        <f t="shared" si="369"/>
        <v>0</v>
      </c>
      <c r="AI154" s="11">
        <f t="shared" si="369"/>
        <v>1621.62525</v>
      </c>
      <c r="AJ154" s="12" t="s">
        <v>33</v>
      </c>
    </row>
    <row r="155" s="9" customFormat="1" ht="15" customHeight="1" spans="1:36">
      <c r="A155" s="45">
        <f t="shared" si="351"/>
        <v>152</v>
      </c>
      <c r="B155" s="46" t="s">
        <v>484</v>
      </c>
      <c r="C155" s="47" t="s">
        <v>493</v>
      </c>
      <c r="D155" s="46" t="s">
        <v>494</v>
      </c>
      <c r="E155" s="46">
        <v>3473.25</v>
      </c>
      <c r="F155" s="46">
        <v>3245.4</v>
      </c>
      <c r="G155" s="48">
        <v>5664.75</v>
      </c>
      <c r="H155" s="46">
        <v>3473.25</v>
      </c>
      <c r="I155" s="48">
        <v>1790</v>
      </c>
      <c r="J155" s="48"/>
      <c r="K155" s="63">
        <f t="shared" si="352"/>
        <v>62.5185</v>
      </c>
      <c r="L155" s="64">
        <f t="shared" si="353"/>
        <v>519.264</v>
      </c>
      <c r="M155" s="48">
        <f t="shared" si="354"/>
        <v>453.18</v>
      </c>
      <c r="N155" s="46">
        <f t="shared" si="355"/>
        <v>24.31275</v>
      </c>
      <c r="O155" s="48">
        <f t="shared" si="356"/>
        <v>89.5</v>
      </c>
      <c r="P155" s="48">
        <f t="shared" si="357"/>
        <v>0</v>
      </c>
      <c r="Q155" s="48">
        <f t="shared" si="358"/>
        <v>1148.77525</v>
      </c>
      <c r="R155" s="46">
        <f t="shared" si="359"/>
        <v>0</v>
      </c>
      <c r="S155" s="46">
        <f t="shared" si="360"/>
        <v>259.63</v>
      </c>
      <c r="T155" s="48">
        <f t="shared" si="361"/>
        <v>113.3</v>
      </c>
      <c r="U155" s="46">
        <f t="shared" si="362"/>
        <v>10.42</v>
      </c>
      <c r="V155" s="46">
        <v>0</v>
      </c>
      <c r="W155" s="48">
        <f t="shared" si="363"/>
        <v>89.5</v>
      </c>
      <c r="X155" s="48">
        <f t="shared" si="364"/>
        <v>0</v>
      </c>
      <c r="Y155" s="46">
        <f t="shared" si="365"/>
        <v>472.85</v>
      </c>
      <c r="Z155" s="46">
        <f t="shared" si="366"/>
        <v>1621.62525</v>
      </c>
      <c r="AA155" s="46"/>
      <c r="AB155" s="12" t="s">
        <v>77</v>
      </c>
      <c r="AC155" s="11">
        <f t="shared" ref="AC155:AE155" si="370">K155+R155</f>
        <v>62.5185</v>
      </c>
      <c r="AD155" s="11">
        <f t="shared" si="370"/>
        <v>778.894</v>
      </c>
      <c r="AE155" s="11">
        <f t="shared" si="370"/>
        <v>566.48</v>
      </c>
      <c r="AF155" s="11">
        <f t="shared" si="368"/>
        <v>34.73275</v>
      </c>
      <c r="AG155" s="11">
        <f t="shared" ref="AG155:AI155" si="371">O155+W155</f>
        <v>179</v>
      </c>
      <c r="AH155" s="11">
        <f t="shared" si="371"/>
        <v>0</v>
      </c>
      <c r="AI155" s="11">
        <f t="shared" si="371"/>
        <v>1621.62525</v>
      </c>
      <c r="AJ155" s="12" t="s">
        <v>33</v>
      </c>
    </row>
    <row r="156" s="9" customFormat="1" ht="15" customHeight="1" spans="1:36">
      <c r="A156" s="45">
        <f t="shared" si="351"/>
        <v>153</v>
      </c>
      <c r="B156" s="46" t="s">
        <v>484</v>
      </c>
      <c r="C156" s="47" t="s">
        <v>495</v>
      </c>
      <c r="D156" s="46" t="s">
        <v>496</v>
      </c>
      <c r="E156" s="46">
        <v>3473.25</v>
      </c>
      <c r="F156" s="46">
        <v>3245.4</v>
      </c>
      <c r="G156" s="48">
        <v>5664.75</v>
      </c>
      <c r="H156" s="46">
        <v>3473.25</v>
      </c>
      <c r="I156" s="48">
        <v>1790</v>
      </c>
      <c r="J156" s="48"/>
      <c r="K156" s="63">
        <f t="shared" si="352"/>
        <v>62.5185</v>
      </c>
      <c r="L156" s="64">
        <f t="shared" si="353"/>
        <v>519.264</v>
      </c>
      <c r="M156" s="48">
        <f t="shared" si="354"/>
        <v>453.18</v>
      </c>
      <c r="N156" s="46">
        <f t="shared" si="355"/>
        <v>24.31275</v>
      </c>
      <c r="O156" s="48">
        <f t="shared" si="356"/>
        <v>89.5</v>
      </c>
      <c r="P156" s="48">
        <f t="shared" si="357"/>
        <v>0</v>
      </c>
      <c r="Q156" s="48">
        <f t="shared" si="358"/>
        <v>1148.77525</v>
      </c>
      <c r="R156" s="46">
        <f t="shared" si="359"/>
        <v>0</v>
      </c>
      <c r="S156" s="46">
        <f t="shared" si="360"/>
        <v>259.63</v>
      </c>
      <c r="T156" s="48">
        <f t="shared" si="361"/>
        <v>113.3</v>
      </c>
      <c r="U156" s="46">
        <f t="shared" si="362"/>
        <v>10.42</v>
      </c>
      <c r="V156" s="46">
        <v>0</v>
      </c>
      <c r="W156" s="48">
        <f t="shared" si="363"/>
        <v>89.5</v>
      </c>
      <c r="X156" s="48">
        <f t="shared" si="364"/>
        <v>0</v>
      </c>
      <c r="Y156" s="46">
        <f t="shared" si="365"/>
        <v>472.85</v>
      </c>
      <c r="Z156" s="46">
        <f t="shared" si="366"/>
        <v>1621.62525</v>
      </c>
      <c r="AA156" s="46"/>
      <c r="AB156" s="12" t="s">
        <v>77</v>
      </c>
      <c r="AC156" s="11">
        <f t="shared" ref="AC156:AE156" si="372">K156+R156</f>
        <v>62.5185</v>
      </c>
      <c r="AD156" s="11">
        <f t="shared" si="372"/>
        <v>778.894</v>
      </c>
      <c r="AE156" s="11">
        <f t="shared" si="372"/>
        <v>566.48</v>
      </c>
      <c r="AF156" s="11">
        <f t="shared" si="368"/>
        <v>34.73275</v>
      </c>
      <c r="AG156" s="11">
        <f t="shared" ref="AG156:AI156" si="373">O156+W156</f>
        <v>179</v>
      </c>
      <c r="AH156" s="11">
        <f t="shared" si="373"/>
        <v>0</v>
      </c>
      <c r="AI156" s="11">
        <f t="shared" si="373"/>
        <v>1621.62525</v>
      </c>
      <c r="AJ156" s="12" t="s">
        <v>33</v>
      </c>
    </row>
    <row r="157" s="9" customFormat="1" ht="15" customHeight="1" spans="1:36">
      <c r="A157" s="45">
        <f t="shared" si="351"/>
        <v>154</v>
      </c>
      <c r="B157" s="46" t="s">
        <v>484</v>
      </c>
      <c r="C157" s="47" t="s">
        <v>497</v>
      </c>
      <c r="D157" s="46" t="s">
        <v>498</v>
      </c>
      <c r="E157" s="46">
        <v>3473.25</v>
      </c>
      <c r="F157" s="46">
        <v>3245.4</v>
      </c>
      <c r="G157" s="48">
        <v>5664.75</v>
      </c>
      <c r="H157" s="46">
        <v>3473.25</v>
      </c>
      <c r="I157" s="48">
        <v>1790</v>
      </c>
      <c r="J157" s="48"/>
      <c r="K157" s="63">
        <f t="shared" si="352"/>
        <v>62.5185</v>
      </c>
      <c r="L157" s="64">
        <f t="shared" si="353"/>
        <v>519.264</v>
      </c>
      <c r="M157" s="48">
        <f t="shared" si="354"/>
        <v>453.18</v>
      </c>
      <c r="N157" s="46">
        <f t="shared" si="355"/>
        <v>24.31275</v>
      </c>
      <c r="O157" s="48">
        <f t="shared" si="356"/>
        <v>89.5</v>
      </c>
      <c r="P157" s="48">
        <f t="shared" si="357"/>
        <v>0</v>
      </c>
      <c r="Q157" s="48">
        <f t="shared" si="358"/>
        <v>1148.77525</v>
      </c>
      <c r="R157" s="46">
        <f t="shared" si="359"/>
        <v>0</v>
      </c>
      <c r="S157" s="46">
        <f t="shared" si="360"/>
        <v>259.63</v>
      </c>
      <c r="T157" s="48">
        <f t="shared" si="361"/>
        <v>113.3</v>
      </c>
      <c r="U157" s="46">
        <f t="shared" si="362"/>
        <v>10.42</v>
      </c>
      <c r="V157" s="46">
        <v>0</v>
      </c>
      <c r="W157" s="48">
        <f t="shared" si="363"/>
        <v>89.5</v>
      </c>
      <c r="X157" s="48">
        <f t="shared" si="364"/>
        <v>0</v>
      </c>
      <c r="Y157" s="46">
        <f t="shared" si="365"/>
        <v>472.85</v>
      </c>
      <c r="Z157" s="46">
        <f t="shared" si="366"/>
        <v>1621.62525</v>
      </c>
      <c r="AA157" s="46"/>
      <c r="AB157" s="12" t="s">
        <v>77</v>
      </c>
      <c r="AC157" s="11">
        <f t="shared" ref="AC157:AE157" si="374">K157+R157</f>
        <v>62.5185</v>
      </c>
      <c r="AD157" s="11">
        <f t="shared" si="374"/>
        <v>778.894</v>
      </c>
      <c r="AE157" s="11">
        <f t="shared" si="374"/>
        <v>566.48</v>
      </c>
      <c r="AF157" s="11">
        <f t="shared" si="368"/>
        <v>34.73275</v>
      </c>
      <c r="AG157" s="11">
        <f t="shared" ref="AG157:AI157" si="375">O157+W157</f>
        <v>179</v>
      </c>
      <c r="AH157" s="11">
        <f t="shared" si="375"/>
        <v>0</v>
      </c>
      <c r="AI157" s="11">
        <f t="shared" si="375"/>
        <v>1621.62525</v>
      </c>
      <c r="AJ157" s="12" t="s">
        <v>33</v>
      </c>
    </row>
    <row r="158" s="9" customFormat="1" ht="15" customHeight="1" spans="1:36">
      <c r="A158" s="45">
        <f t="shared" si="351"/>
        <v>155</v>
      </c>
      <c r="B158" s="46" t="s">
        <v>289</v>
      </c>
      <c r="C158" s="47" t="s">
        <v>499</v>
      </c>
      <c r="D158" s="46" t="s">
        <v>500</v>
      </c>
      <c r="E158" s="46">
        <v>3473.25</v>
      </c>
      <c r="F158" s="46">
        <v>3245.4</v>
      </c>
      <c r="G158" s="48">
        <v>5664.75</v>
      </c>
      <c r="H158" s="46">
        <v>3473.25</v>
      </c>
      <c r="I158" s="48">
        <v>1790</v>
      </c>
      <c r="J158" s="48"/>
      <c r="K158" s="63">
        <f t="shared" si="352"/>
        <v>62.5185</v>
      </c>
      <c r="L158" s="64">
        <f t="shared" si="353"/>
        <v>519.264</v>
      </c>
      <c r="M158" s="48">
        <f t="shared" si="354"/>
        <v>453.18</v>
      </c>
      <c r="N158" s="46">
        <f t="shared" si="355"/>
        <v>24.31275</v>
      </c>
      <c r="O158" s="48">
        <f t="shared" si="356"/>
        <v>89.5</v>
      </c>
      <c r="P158" s="48">
        <f t="shared" si="357"/>
        <v>0</v>
      </c>
      <c r="Q158" s="48">
        <f t="shared" si="358"/>
        <v>1148.77525</v>
      </c>
      <c r="R158" s="46">
        <f t="shared" si="359"/>
        <v>0</v>
      </c>
      <c r="S158" s="46">
        <f t="shared" si="360"/>
        <v>259.63</v>
      </c>
      <c r="T158" s="48">
        <f t="shared" si="361"/>
        <v>113.3</v>
      </c>
      <c r="U158" s="46">
        <f t="shared" si="362"/>
        <v>10.42</v>
      </c>
      <c r="V158" s="46">
        <v>0</v>
      </c>
      <c r="W158" s="48">
        <f t="shared" si="363"/>
        <v>89.5</v>
      </c>
      <c r="X158" s="48">
        <f t="shared" si="364"/>
        <v>0</v>
      </c>
      <c r="Y158" s="46">
        <f t="shared" si="365"/>
        <v>472.85</v>
      </c>
      <c r="Z158" s="46">
        <f t="shared" si="366"/>
        <v>1621.62525</v>
      </c>
      <c r="AA158" s="46"/>
      <c r="AB158" s="12" t="s">
        <v>80</v>
      </c>
      <c r="AC158" s="11">
        <f t="shared" ref="AC158:AE158" si="376">K158+R158</f>
        <v>62.5185</v>
      </c>
      <c r="AD158" s="11">
        <f t="shared" si="376"/>
        <v>778.894</v>
      </c>
      <c r="AE158" s="11">
        <f t="shared" si="376"/>
        <v>566.48</v>
      </c>
      <c r="AF158" s="11">
        <f t="shared" si="368"/>
        <v>34.73275</v>
      </c>
      <c r="AG158" s="11">
        <f t="shared" ref="AG158:AI158" si="377">O158+W158</f>
        <v>179</v>
      </c>
      <c r="AH158" s="11">
        <f t="shared" si="377"/>
        <v>0</v>
      </c>
      <c r="AI158" s="11">
        <f t="shared" si="377"/>
        <v>1621.62525</v>
      </c>
      <c r="AJ158" s="12" t="s">
        <v>33</v>
      </c>
    </row>
    <row r="159" s="9" customFormat="1" ht="15" customHeight="1" spans="1:36">
      <c r="A159" s="45">
        <f t="shared" si="351"/>
        <v>156</v>
      </c>
      <c r="B159" s="46" t="s">
        <v>289</v>
      </c>
      <c r="C159" s="47" t="s">
        <v>501</v>
      </c>
      <c r="D159" s="46" t="s">
        <v>502</v>
      </c>
      <c r="E159" s="46">
        <v>3473.25</v>
      </c>
      <c r="F159" s="46">
        <v>3245.4</v>
      </c>
      <c r="G159" s="48">
        <v>5664.75</v>
      </c>
      <c r="H159" s="46">
        <v>3473.25</v>
      </c>
      <c r="I159" s="48">
        <v>1790</v>
      </c>
      <c r="J159" s="48"/>
      <c r="K159" s="63">
        <f t="shared" si="352"/>
        <v>62.5185</v>
      </c>
      <c r="L159" s="64">
        <f t="shared" si="353"/>
        <v>519.264</v>
      </c>
      <c r="M159" s="48">
        <f t="shared" si="354"/>
        <v>453.18</v>
      </c>
      <c r="N159" s="46">
        <f t="shared" si="355"/>
        <v>24.31275</v>
      </c>
      <c r="O159" s="48">
        <f t="shared" si="356"/>
        <v>89.5</v>
      </c>
      <c r="P159" s="48">
        <f t="shared" si="357"/>
        <v>0</v>
      </c>
      <c r="Q159" s="48">
        <f t="shared" si="358"/>
        <v>1148.77525</v>
      </c>
      <c r="R159" s="46">
        <f t="shared" si="359"/>
        <v>0</v>
      </c>
      <c r="S159" s="46">
        <f t="shared" si="360"/>
        <v>259.63</v>
      </c>
      <c r="T159" s="48">
        <f t="shared" si="361"/>
        <v>113.3</v>
      </c>
      <c r="U159" s="46">
        <f t="shared" si="362"/>
        <v>10.42</v>
      </c>
      <c r="V159" s="46">
        <v>0</v>
      </c>
      <c r="W159" s="48">
        <f t="shared" si="363"/>
        <v>89.5</v>
      </c>
      <c r="X159" s="48">
        <f t="shared" si="364"/>
        <v>0</v>
      </c>
      <c r="Y159" s="46">
        <f t="shared" si="365"/>
        <v>472.85</v>
      </c>
      <c r="Z159" s="46">
        <f t="shared" si="366"/>
        <v>1621.62525</v>
      </c>
      <c r="AA159" s="46"/>
      <c r="AB159" s="12" t="s">
        <v>80</v>
      </c>
      <c r="AC159" s="11">
        <f t="shared" ref="AC159:AE159" si="378">K159+R159</f>
        <v>62.5185</v>
      </c>
      <c r="AD159" s="11">
        <f t="shared" si="378"/>
        <v>778.894</v>
      </c>
      <c r="AE159" s="11">
        <f t="shared" si="378"/>
        <v>566.48</v>
      </c>
      <c r="AF159" s="11">
        <f t="shared" si="368"/>
        <v>34.73275</v>
      </c>
      <c r="AG159" s="11">
        <f t="shared" ref="AG159:AI159" si="379">O159+W159</f>
        <v>179</v>
      </c>
      <c r="AH159" s="11">
        <f t="shared" si="379"/>
        <v>0</v>
      </c>
      <c r="AI159" s="11">
        <f t="shared" si="379"/>
        <v>1621.62525</v>
      </c>
      <c r="AJ159" s="12" t="s">
        <v>33</v>
      </c>
    </row>
    <row r="160" s="9" customFormat="1" ht="15" customHeight="1" spans="1:36">
      <c r="A160" s="45">
        <f t="shared" si="351"/>
        <v>157</v>
      </c>
      <c r="B160" s="46" t="s">
        <v>289</v>
      </c>
      <c r="C160" s="47" t="s">
        <v>503</v>
      </c>
      <c r="D160" s="46" t="s">
        <v>504</v>
      </c>
      <c r="E160" s="46">
        <v>3473.25</v>
      </c>
      <c r="F160" s="46">
        <v>3245.4</v>
      </c>
      <c r="G160" s="48">
        <v>5664.75</v>
      </c>
      <c r="H160" s="46">
        <v>3473.25</v>
      </c>
      <c r="I160" s="48">
        <v>1790</v>
      </c>
      <c r="J160" s="48"/>
      <c r="K160" s="63">
        <f t="shared" si="352"/>
        <v>62.5185</v>
      </c>
      <c r="L160" s="64">
        <f t="shared" si="353"/>
        <v>519.264</v>
      </c>
      <c r="M160" s="48">
        <f t="shared" si="354"/>
        <v>453.18</v>
      </c>
      <c r="N160" s="46">
        <f t="shared" si="355"/>
        <v>24.31275</v>
      </c>
      <c r="O160" s="48">
        <f t="shared" si="356"/>
        <v>89.5</v>
      </c>
      <c r="P160" s="48">
        <f t="shared" si="357"/>
        <v>0</v>
      </c>
      <c r="Q160" s="48">
        <f t="shared" si="358"/>
        <v>1148.77525</v>
      </c>
      <c r="R160" s="46">
        <f t="shared" si="359"/>
        <v>0</v>
      </c>
      <c r="S160" s="46">
        <f t="shared" si="360"/>
        <v>259.63</v>
      </c>
      <c r="T160" s="48">
        <f t="shared" si="361"/>
        <v>113.3</v>
      </c>
      <c r="U160" s="46">
        <f t="shared" si="362"/>
        <v>10.42</v>
      </c>
      <c r="V160" s="46">
        <v>0</v>
      </c>
      <c r="W160" s="48">
        <f t="shared" si="363"/>
        <v>89.5</v>
      </c>
      <c r="X160" s="48">
        <f t="shared" si="364"/>
        <v>0</v>
      </c>
      <c r="Y160" s="46">
        <f t="shared" si="365"/>
        <v>472.85</v>
      </c>
      <c r="Z160" s="46">
        <f t="shared" si="366"/>
        <v>1621.62525</v>
      </c>
      <c r="AA160" s="46"/>
      <c r="AB160" s="12" t="s">
        <v>80</v>
      </c>
      <c r="AC160" s="11">
        <f t="shared" ref="AC160:AE160" si="380">K160+R160</f>
        <v>62.5185</v>
      </c>
      <c r="AD160" s="11">
        <f t="shared" si="380"/>
        <v>778.894</v>
      </c>
      <c r="AE160" s="11">
        <f t="shared" si="380"/>
        <v>566.48</v>
      </c>
      <c r="AF160" s="11">
        <f t="shared" si="368"/>
        <v>34.73275</v>
      </c>
      <c r="AG160" s="11">
        <f t="shared" ref="AG160:AI160" si="381">O160+W160</f>
        <v>179</v>
      </c>
      <c r="AH160" s="11">
        <f t="shared" si="381"/>
        <v>0</v>
      </c>
      <c r="AI160" s="11">
        <f t="shared" si="381"/>
        <v>1621.62525</v>
      </c>
      <c r="AJ160" s="12" t="s">
        <v>33</v>
      </c>
    </row>
    <row r="161" s="9" customFormat="1" ht="15" customHeight="1" spans="1:36">
      <c r="A161" s="45">
        <f t="shared" si="351"/>
        <v>158</v>
      </c>
      <c r="B161" s="46" t="s">
        <v>289</v>
      </c>
      <c r="C161" s="47" t="s">
        <v>505</v>
      </c>
      <c r="D161" s="46" t="s">
        <v>506</v>
      </c>
      <c r="E161" s="46">
        <v>3473.25</v>
      </c>
      <c r="F161" s="46">
        <v>3245.4</v>
      </c>
      <c r="G161" s="48">
        <v>5664.75</v>
      </c>
      <c r="H161" s="46">
        <v>3473.25</v>
      </c>
      <c r="I161" s="48">
        <v>1790</v>
      </c>
      <c r="J161" s="48"/>
      <c r="K161" s="63">
        <f t="shared" si="352"/>
        <v>62.5185</v>
      </c>
      <c r="L161" s="64">
        <f t="shared" si="353"/>
        <v>519.264</v>
      </c>
      <c r="M161" s="48">
        <f t="shared" si="354"/>
        <v>453.18</v>
      </c>
      <c r="N161" s="46">
        <f t="shared" si="355"/>
        <v>24.31275</v>
      </c>
      <c r="O161" s="48">
        <f t="shared" si="356"/>
        <v>89.5</v>
      </c>
      <c r="P161" s="48">
        <f t="shared" si="357"/>
        <v>0</v>
      </c>
      <c r="Q161" s="48">
        <f t="shared" si="358"/>
        <v>1148.77525</v>
      </c>
      <c r="R161" s="46">
        <f t="shared" si="359"/>
        <v>0</v>
      </c>
      <c r="S161" s="46">
        <f t="shared" si="360"/>
        <v>259.63</v>
      </c>
      <c r="T161" s="48">
        <f t="shared" si="361"/>
        <v>113.3</v>
      </c>
      <c r="U161" s="46">
        <f t="shared" si="362"/>
        <v>10.42</v>
      </c>
      <c r="V161" s="46">
        <v>0</v>
      </c>
      <c r="W161" s="48">
        <f t="shared" si="363"/>
        <v>89.5</v>
      </c>
      <c r="X161" s="48">
        <f t="shared" si="364"/>
        <v>0</v>
      </c>
      <c r="Y161" s="46">
        <f t="shared" si="365"/>
        <v>472.85</v>
      </c>
      <c r="Z161" s="46">
        <f t="shared" si="366"/>
        <v>1621.62525</v>
      </c>
      <c r="AA161" s="46"/>
      <c r="AB161" s="12" t="s">
        <v>80</v>
      </c>
      <c r="AC161" s="11">
        <f t="shared" ref="AC161:AE161" si="382">K161+R161</f>
        <v>62.5185</v>
      </c>
      <c r="AD161" s="11">
        <f t="shared" si="382"/>
        <v>778.894</v>
      </c>
      <c r="AE161" s="11">
        <f t="shared" si="382"/>
        <v>566.48</v>
      </c>
      <c r="AF161" s="11">
        <f t="shared" si="368"/>
        <v>34.73275</v>
      </c>
      <c r="AG161" s="11">
        <f t="shared" ref="AG161:AI161" si="383">O161+W161</f>
        <v>179</v>
      </c>
      <c r="AH161" s="11">
        <f t="shared" si="383"/>
        <v>0</v>
      </c>
      <c r="AI161" s="11">
        <f t="shared" si="383"/>
        <v>1621.62525</v>
      </c>
      <c r="AJ161" s="12" t="s">
        <v>33</v>
      </c>
    </row>
    <row r="162" s="9" customFormat="1" ht="15" customHeight="1" spans="1:36">
      <c r="A162" s="45">
        <f t="shared" si="351"/>
        <v>159</v>
      </c>
      <c r="B162" s="46" t="s">
        <v>289</v>
      </c>
      <c r="C162" s="51" t="s">
        <v>507</v>
      </c>
      <c r="D162" s="52" t="s">
        <v>508</v>
      </c>
      <c r="E162" s="46">
        <v>3473.25</v>
      </c>
      <c r="F162" s="46">
        <v>3245.4</v>
      </c>
      <c r="G162" s="48">
        <v>5664.75</v>
      </c>
      <c r="H162" s="46">
        <v>3473.25</v>
      </c>
      <c r="I162" s="48">
        <v>1790</v>
      </c>
      <c r="J162" s="48"/>
      <c r="K162" s="63">
        <f t="shared" si="352"/>
        <v>62.5185</v>
      </c>
      <c r="L162" s="64">
        <f t="shared" si="353"/>
        <v>519.264</v>
      </c>
      <c r="M162" s="48">
        <f t="shared" si="354"/>
        <v>453.18</v>
      </c>
      <c r="N162" s="46">
        <f t="shared" si="355"/>
        <v>24.31275</v>
      </c>
      <c r="O162" s="48">
        <f t="shared" si="356"/>
        <v>89.5</v>
      </c>
      <c r="P162" s="48">
        <f t="shared" si="357"/>
        <v>0</v>
      </c>
      <c r="Q162" s="48">
        <f t="shared" si="358"/>
        <v>1148.77525</v>
      </c>
      <c r="R162" s="46">
        <f t="shared" si="359"/>
        <v>0</v>
      </c>
      <c r="S162" s="46">
        <f t="shared" si="360"/>
        <v>259.63</v>
      </c>
      <c r="T162" s="48">
        <f t="shared" si="361"/>
        <v>113.3</v>
      </c>
      <c r="U162" s="46">
        <f t="shared" si="362"/>
        <v>10.42</v>
      </c>
      <c r="V162" s="46">
        <v>0</v>
      </c>
      <c r="W162" s="48">
        <f t="shared" si="363"/>
        <v>89.5</v>
      </c>
      <c r="X162" s="48">
        <f t="shared" si="364"/>
        <v>0</v>
      </c>
      <c r="Y162" s="46">
        <f t="shared" si="365"/>
        <v>472.85</v>
      </c>
      <c r="Z162" s="46">
        <f t="shared" si="366"/>
        <v>1621.62525</v>
      </c>
      <c r="AA162" s="78"/>
      <c r="AB162" s="12" t="s">
        <v>80</v>
      </c>
      <c r="AC162" s="11">
        <f t="shared" ref="AC162:AE162" si="384">K162+R162</f>
        <v>62.5185</v>
      </c>
      <c r="AD162" s="11">
        <f t="shared" si="384"/>
        <v>778.894</v>
      </c>
      <c r="AE162" s="11">
        <f t="shared" si="384"/>
        <v>566.48</v>
      </c>
      <c r="AF162" s="11">
        <f t="shared" si="368"/>
        <v>34.73275</v>
      </c>
      <c r="AG162" s="11">
        <f t="shared" ref="AG162:AI162" si="385">O162+W162</f>
        <v>179</v>
      </c>
      <c r="AH162" s="11">
        <f t="shared" si="385"/>
        <v>0</v>
      </c>
      <c r="AI162" s="11">
        <f t="shared" si="385"/>
        <v>1621.62525</v>
      </c>
      <c r="AJ162" s="12" t="s">
        <v>33</v>
      </c>
    </row>
    <row r="163" s="9" customFormat="1" ht="15" customHeight="1" spans="1:36">
      <c r="A163" s="45">
        <f t="shared" si="351"/>
        <v>160</v>
      </c>
      <c r="B163" s="46" t="s">
        <v>509</v>
      </c>
      <c r="C163" s="47" t="s">
        <v>510</v>
      </c>
      <c r="D163" s="46" t="s">
        <v>511</v>
      </c>
      <c r="E163" s="46">
        <v>3473.25</v>
      </c>
      <c r="F163" s="46">
        <v>3245.4</v>
      </c>
      <c r="G163" s="48">
        <v>5664.75</v>
      </c>
      <c r="H163" s="46">
        <v>3473.25</v>
      </c>
      <c r="I163" s="48">
        <v>1790</v>
      </c>
      <c r="J163" s="48"/>
      <c r="K163" s="63">
        <f t="shared" si="352"/>
        <v>62.5185</v>
      </c>
      <c r="L163" s="64">
        <f t="shared" si="353"/>
        <v>519.264</v>
      </c>
      <c r="M163" s="48">
        <f t="shared" si="354"/>
        <v>453.18</v>
      </c>
      <c r="N163" s="46">
        <f t="shared" si="355"/>
        <v>24.31275</v>
      </c>
      <c r="O163" s="48">
        <f t="shared" si="356"/>
        <v>89.5</v>
      </c>
      <c r="P163" s="48">
        <f t="shared" si="357"/>
        <v>0</v>
      </c>
      <c r="Q163" s="48">
        <f t="shared" si="358"/>
        <v>1148.77525</v>
      </c>
      <c r="R163" s="46">
        <f t="shared" si="359"/>
        <v>0</v>
      </c>
      <c r="S163" s="46">
        <f t="shared" si="360"/>
        <v>259.63</v>
      </c>
      <c r="T163" s="48">
        <f t="shared" si="361"/>
        <v>113.3</v>
      </c>
      <c r="U163" s="46">
        <f t="shared" si="362"/>
        <v>10.42</v>
      </c>
      <c r="V163" s="46">
        <v>0</v>
      </c>
      <c r="W163" s="48">
        <f t="shared" si="363"/>
        <v>89.5</v>
      </c>
      <c r="X163" s="48">
        <f t="shared" si="364"/>
        <v>0</v>
      </c>
      <c r="Y163" s="46">
        <f t="shared" si="365"/>
        <v>472.85</v>
      </c>
      <c r="Z163" s="46">
        <f t="shared" si="366"/>
        <v>1621.62525</v>
      </c>
      <c r="AA163" s="46"/>
      <c r="AB163" s="12" t="s">
        <v>83</v>
      </c>
      <c r="AC163" s="11">
        <f t="shared" ref="AC163:AE163" si="386">K163+R163</f>
        <v>62.5185</v>
      </c>
      <c r="AD163" s="11">
        <f t="shared" si="386"/>
        <v>778.894</v>
      </c>
      <c r="AE163" s="11">
        <f t="shared" si="386"/>
        <v>566.48</v>
      </c>
      <c r="AF163" s="11">
        <f t="shared" si="368"/>
        <v>34.73275</v>
      </c>
      <c r="AG163" s="11">
        <f t="shared" ref="AG163:AI163" si="387">O163+W163</f>
        <v>179</v>
      </c>
      <c r="AH163" s="11">
        <f t="shared" si="387"/>
        <v>0</v>
      </c>
      <c r="AI163" s="11">
        <f t="shared" si="387"/>
        <v>1621.62525</v>
      </c>
      <c r="AJ163" s="12" t="s">
        <v>33</v>
      </c>
    </row>
    <row r="164" s="9" customFormat="1" ht="15" customHeight="1" spans="1:36">
      <c r="A164" s="45">
        <f t="shared" si="351"/>
        <v>161</v>
      </c>
      <c r="B164" s="46" t="s">
        <v>509</v>
      </c>
      <c r="C164" s="47" t="s">
        <v>512</v>
      </c>
      <c r="D164" s="46" t="s">
        <v>513</v>
      </c>
      <c r="E164" s="46">
        <v>3473.25</v>
      </c>
      <c r="F164" s="46">
        <v>3245.4</v>
      </c>
      <c r="G164" s="48">
        <v>5664.75</v>
      </c>
      <c r="H164" s="46">
        <v>3473.25</v>
      </c>
      <c r="I164" s="48">
        <v>1790</v>
      </c>
      <c r="J164" s="48"/>
      <c r="K164" s="63">
        <f t="shared" si="352"/>
        <v>62.5185</v>
      </c>
      <c r="L164" s="64">
        <f t="shared" si="353"/>
        <v>519.264</v>
      </c>
      <c r="M164" s="48">
        <f t="shared" si="354"/>
        <v>453.18</v>
      </c>
      <c r="N164" s="46">
        <f t="shared" si="355"/>
        <v>24.31275</v>
      </c>
      <c r="O164" s="48">
        <f t="shared" si="356"/>
        <v>89.5</v>
      </c>
      <c r="P164" s="48">
        <f t="shared" si="357"/>
        <v>0</v>
      </c>
      <c r="Q164" s="48">
        <f t="shared" si="358"/>
        <v>1148.77525</v>
      </c>
      <c r="R164" s="46">
        <f t="shared" si="359"/>
        <v>0</v>
      </c>
      <c r="S164" s="46">
        <f t="shared" si="360"/>
        <v>259.63</v>
      </c>
      <c r="T164" s="48">
        <f t="shared" si="361"/>
        <v>113.3</v>
      </c>
      <c r="U164" s="46">
        <f t="shared" si="362"/>
        <v>10.42</v>
      </c>
      <c r="V164" s="46">
        <v>0</v>
      </c>
      <c r="W164" s="48">
        <f t="shared" si="363"/>
        <v>89.5</v>
      </c>
      <c r="X164" s="48">
        <f t="shared" si="364"/>
        <v>0</v>
      </c>
      <c r="Y164" s="46">
        <f t="shared" si="365"/>
        <v>472.85</v>
      </c>
      <c r="Z164" s="46">
        <f t="shared" si="366"/>
        <v>1621.62525</v>
      </c>
      <c r="AA164" s="46"/>
      <c r="AB164" s="12" t="s">
        <v>83</v>
      </c>
      <c r="AC164" s="11">
        <f t="shared" ref="AC164:AE164" si="388">K164+R164</f>
        <v>62.5185</v>
      </c>
      <c r="AD164" s="11">
        <f t="shared" si="388"/>
        <v>778.894</v>
      </c>
      <c r="AE164" s="11">
        <f t="shared" si="388"/>
        <v>566.48</v>
      </c>
      <c r="AF164" s="11">
        <f t="shared" si="368"/>
        <v>34.73275</v>
      </c>
      <c r="AG164" s="11">
        <f t="shared" ref="AG164:AI164" si="389">O164+W164</f>
        <v>179</v>
      </c>
      <c r="AH164" s="11">
        <f t="shared" si="389"/>
        <v>0</v>
      </c>
      <c r="AI164" s="11">
        <f t="shared" si="389"/>
        <v>1621.62525</v>
      </c>
      <c r="AJ164" s="12" t="s">
        <v>33</v>
      </c>
    </row>
    <row r="165" s="9" customFormat="1" ht="15" customHeight="1" spans="1:36">
      <c r="A165" s="45">
        <f t="shared" si="351"/>
        <v>162</v>
      </c>
      <c r="B165" s="46" t="s">
        <v>509</v>
      </c>
      <c r="C165" s="47" t="s">
        <v>514</v>
      </c>
      <c r="D165" s="46" t="s">
        <v>515</v>
      </c>
      <c r="E165" s="46">
        <v>3473.25</v>
      </c>
      <c r="F165" s="46">
        <v>3245.4</v>
      </c>
      <c r="G165" s="48">
        <v>5664.75</v>
      </c>
      <c r="H165" s="46">
        <v>3473.25</v>
      </c>
      <c r="I165" s="48">
        <v>1790</v>
      </c>
      <c r="J165" s="48"/>
      <c r="K165" s="63">
        <f t="shared" si="352"/>
        <v>62.5185</v>
      </c>
      <c r="L165" s="64">
        <f t="shared" si="353"/>
        <v>519.264</v>
      </c>
      <c r="M165" s="48">
        <f t="shared" si="354"/>
        <v>453.18</v>
      </c>
      <c r="N165" s="46">
        <f t="shared" si="355"/>
        <v>24.31275</v>
      </c>
      <c r="O165" s="48">
        <f t="shared" si="356"/>
        <v>89.5</v>
      </c>
      <c r="P165" s="48">
        <f t="shared" si="357"/>
        <v>0</v>
      </c>
      <c r="Q165" s="48">
        <f t="shared" si="358"/>
        <v>1148.77525</v>
      </c>
      <c r="R165" s="46">
        <f t="shared" si="359"/>
        <v>0</v>
      </c>
      <c r="S165" s="46">
        <f t="shared" si="360"/>
        <v>259.63</v>
      </c>
      <c r="T165" s="48">
        <f t="shared" si="361"/>
        <v>113.3</v>
      </c>
      <c r="U165" s="46">
        <f t="shared" si="362"/>
        <v>10.42</v>
      </c>
      <c r="V165" s="46">
        <v>0</v>
      </c>
      <c r="W165" s="48">
        <f t="shared" si="363"/>
        <v>89.5</v>
      </c>
      <c r="X165" s="48">
        <f t="shared" si="364"/>
        <v>0</v>
      </c>
      <c r="Y165" s="46">
        <f t="shared" si="365"/>
        <v>472.85</v>
      </c>
      <c r="Z165" s="46">
        <f t="shared" si="366"/>
        <v>1621.62525</v>
      </c>
      <c r="AA165" s="46"/>
      <c r="AB165" s="12" t="s">
        <v>83</v>
      </c>
      <c r="AC165" s="11">
        <f t="shared" ref="AC165:AE165" si="390">K165+R165</f>
        <v>62.5185</v>
      </c>
      <c r="AD165" s="11">
        <f t="shared" si="390"/>
        <v>778.894</v>
      </c>
      <c r="AE165" s="11">
        <f t="shared" si="390"/>
        <v>566.48</v>
      </c>
      <c r="AF165" s="11">
        <f t="shared" si="368"/>
        <v>34.73275</v>
      </c>
      <c r="AG165" s="11">
        <f t="shared" ref="AG165:AI165" si="391">O165+W165</f>
        <v>179</v>
      </c>
      <c r="AH165" s="11">
        <f t="shared" si="391"/>
        <v>0</v>
      </c>
      <c r="AI165" s="11">
        <f t="shared" si="391"/>
        <v>1621.62525</v>
      </c>
      <c r="AJ165" s="12" t="s">
        <v>33</v>
      </c>
    </row>
    <row r="166" s="9" customFormat="1" ht="15" customHeight="1" spans="1:36">
      <c r="A166" s="45">
        <f t="shared" si="351"/>
        <v>163</v>
      </c>
      <c r="B166" s="46" t="s">
        <v>509</v>
      </c>
      <c r="C166" s="47" t="s">
        <v>516</v>
      </c>
      <c r="D166" s="46" t="s">
        <v>517</v>
      </c>
      <c r="E166" s="46">
        <v>3473.25</v>
      </c>
      <c r="F166" s="46">
        <v>3245.4</v>
      </c>
      <c r="G166" s="48">
        <v>5664.75</v>
      </c>
      <c r="H166" s="46">
        <v>3473.25</v>
      </c>
      <c r="I166" s="48">
        <v>1790</v>
      </c>
      <c r="J166" s="48"/>
      <c r="K166" s="63">
        <f t="shared" si="352"/>
        <v>62.5185</v>
      </c>
      <c r="L166" s="64">
        <f t="shared" si="353"/>
        <v>519.264</v>
      </c>
      <c r="M166" s="48">
        <f t="shared" si="354"/>
        <v>453.18</v>
      </c>
      <c r="N166" s="46">
        <f t="shared" si="355"/>
        <v>24.31275</v>
      </c>
      <c r="O166" s="48">
        <f t="shared" si="356"/>
        <v>89.5</v>
      </c>
      <c r="P166" s="48">
        <f t="shared" si="357"/>
        <v>0</v>
      </c>
      <c r="Q166" s="48">
        <f t="shared" si="358"/>
        <v>1148.77525</v>
      </c>
      <c r="R166" s="46">
        <f t="shared" si="359"/>
        <v>0</v>
      </c>
      <c r="S166" s="46">
        <f t="shared" si="360"/>
        <v>259.63</v>
      </c>
      <c r="T166" s="48">
        <f t="shared" si="361"/>
        <v>113.3</v>
      </c>
      <c r="U166" s="46">
        <f t="shared" si="362"/>
        <v>10.42</v>
      </c>
      <c r="V166" s="46">
        <v>0</v>
      </c>
      <c r="W166" s="48">
        <f t="shared" si="363"/>
        <v>89.5</v>
      </c>
      <c r="X166" s="48">
        <f t="shared" si="364"/>
        <v>0</v>
      </c>
      <c r="Y166" s="46">
        <f t="shared" si="365"/>
        <v>472.85</v>
      </c>
      <c r="Z166" s="46">
        <f t="shared" si="366"/>
        <v>1621.62525</v>
      </c>
      <c r="AA166" s="46"/>
      <c r="AB166" s="12" t="s">
        <v>83</v>
      </c>
      <c r="AC166" s="11">
        <f t="shared" ref="AC166:AE166" si="392">K166+R166</f>
        <v>62.5185</v>
      </c>
      <c r="AD166" s="11">
        <f t="shared" si="392"/>
        <v>778.894</v>
      </c>
      <c r="AE166" s="11">
        <f t="shared" si="392"/>
        <v>566.48</v>
      </c>
      <c r="AF166" s="11">
        <f t="shared" si="368"/>
        <v>34.73275</v>
      </c>
      <c r="AG166" s="11">
        <f t="shared" ref="AG166:AI166" si="393">O166+W166</f>
        <v>179</v>
      </c>
      <c r="AH166" s="11">
        <f t="shared" si="393"/>
        <v>0</v>
      </c>
      <c r="AI166" s="11">
        <f t="shared" si="393"/>
        <v>1621.62525</v>
      </c>
      <c r="AJ166" s="12" t="s">
        <v>33</v>
      </c>
    </row>
    <row r="167" s="9" customFormat="1" ht="15" customHeight="1" spans="1:36">
      <c r="A167" s="45">
        <f t="shared" si="351"/>
        <v>164</v>
      </c>
      <c r="B167" s="46" t="s">
        <v>509</v>
      </c>
      <c r="C167" s="47" t="s">
        <v>518</v>
      </c>
      <c r="D167" s="46" t="s">
        <v>519</v>
      </c>
      <c r="E167" s="46">
        <v>3473.25</v>
      </c>
      <c r="F167" s="46">
        <v>3245.4</v>
      </c>
      <c r="G167" s="48">
        <v>5664.75</v>
      </c>
      <c r="H167" s="46">
        <v>3473.25</v>
      </c>
      <c r="I167" s="48">
        <v>1790</v>
      </c>
      <c r="J167" s="48"/>
      <c r="K167" s="63">
        <f t="shared" si="352"/>
        <v>62.5185</v>
      </c>
      <c r="L167" s="64">
        <f t="shared" si="353"/>
        <v>519.264</v>
      </c>
      <c r="M167" s="48">
        <f t="shared" si="354"/>
        <v>453.18</v>
      </c>
      <c r="N167" s="46">
        <f t="shared" si="355"/>
        <v>24.31275</v>
      </c>
      <c r="O167" s="48">
        <f t="shared" si="356"/>
        <v>89.5</v>
      </c>
      <c r="P167" s="48">
        <f t="shared" si="357"/>
        <v>0</v>
      </c>
      <c r="Q167" s="48">
        <f t="shared" si="358"/>
        <v>1148.77525</v>
      </c>
      <c r="R167" s="46">
        <f t="shared" si="359"/>
        <v>0</v>
      </c>
      <c r="S167" s="46">
        <f t="shared" si="360"/>
        <v>259.63</v>
      </c>
      <c r="T167" s="48">
        <f t="shared" si="361"/>
        <v>113.3</v>
      </c>
      <c r="U167" s="46">
        <f t="shared" si="362"/>
        <v>10.42</v>
      </c>
      <c r="V167" s="46">
        <v>0</v>
      </c>
      <c r="W167" s="48">
        <f t="shared" si="363"/>
        <v>89.5</v>
      </c>
      <c r="X167" s="48">
        <f t="shared" si="364"/>
        <v>0</v>
      </c>
      <c r="Y167" s="46">
        <f t="shared" si="365"/>
        <v>472.85</v>
      </c>
      <c r="Z167" s="46">
        <f t="shared" si="366"/>
        <v>1621.62525</v>
      </c>
      <c r="AA167" s="46"/>
      <c r="AB167" s="12" t="s">
        <v>83</v>
      </c>
      <c r="AC167" s="11">
        <f t="shared" ref="AC167:AE167" si="394">K167+R167</f>
        <v>62.5185</v>
      </c>
      <c r="AD167" s="11">
        <f t="shared" si="394"/>
        <v>778.894</v>
      </c>
      <c r="AE167" s="11">
        <f t="shared" si="394"/>
        <v>566.48</v>
      </c>
      <c r="AF167" s="11">
        <f t="shared" si="368"/>
        <v>34.73275</v>
      </c>
      <c r="AG167" s="11">
        <f t="shared" ref="AG167:AI167" si="395">O167+W167</f>
        <v>179</v>
      </c>
      <c r="AH167" s="11">
        <f t="shared" si="395"/>
        <v>0</v>
      </c>
      <c r="AI167" s="11">
        <f t="shared" si="395"/>
        <v>1621.62525</v>
      </c>
      <c r="AJ167" s="12" t="s">
        <v>33</v>
      </c>
    </row>
    <row r="168" s="9" customFormat="1" ht="15" customHeight="1" spans="1:36">
      <c r="A168" s="45">
        <f t="shared" si="351"/>
        <v>165</v>
      </c>
      <c r="B168" s="46" t="s">
        <v>509</v>
      </c>
      <c r="C168" s="47" t="s">
        <v>520</v>
      </c>
      <c r="D168" s="46" t="s">
        <v>521</v>
      </c>
      <c r="E168" s="46">
        <v>3473.25</v>
      </c>
      <c r="F168" s="46">
        <v>3245.4</v>
      </c>
      <c r="G168" s="48">
        <v>5664.75</v>
      </c>
      <c r="H168" s="46">
        <v>3473.25</v>
      </c>
      <c r="I168" s="48">
        <v>1790</v>
      </c>
      <c r="J168" s="48"/>
      <c r="K168" s="63">
        <f t="shared" si="352"/>
        <v>62.5185</v>
      </c>
      <c r="L168" s="64">
        <f t="shared" si="353"/>
        <v>519.264</v>
      </c>
      <c r="M168" s="48">
        <f t="shared" si="354"/>
        <v>453.18</v>
      </c>
      <c r="N168" s="46">
        <f t="shared" si="355"/>
        <v>24.31275</v>
      </c>
      <c r="O168" s="48">
        <f t="shared" si="356"/>
        <v>89.5</v>
      </c>
      <c r="P168" s="48">
        <f t="shared" si="357"/>
        <v>0</v>
      </c>
      <c r="Q168" s="48">
        <f t="shared" si="358"/>
        <v>1148.77525</v>
      </c>
      <c r="R168" s="46">
        <f t="shared" si="359"/>
        <v>0</v>
      </c>
      <c r="S168" s="46">
        <f t="shared" si="360"/>
        <v>259.63</v>
      </c>
      <c r="T168" s="48">
        <f t="shared" si="361"/>
        <v>113.3</v>
      </c>
      <c r="U168" s="46">
        <f t="shared" si="362"/>
        <v>10.42</v>
      </c>
      <c r="V168" s="46">
        <v>0</v>
      </c>
      <c r="W168" s="48">
        <f t="shared" si="363"/>
        <v>89.5</v>
      </c>
      <c r="X168" s="48">
        <f t="shared" si="364"/>
        <v>0</v>
      </c>
      <c r="Y168" s="46">
        <f t="shared" si="365"/>
        <v>472.85</v>
      </c>
      <c r="Z168" s="46">
        <f t="shared" si="366"/>
        <v>1621.62525</v>
      </c>
      <c r="AA168" s="46"/>
      <c r="AB168" s="12" t="s">
        <v>83</v>
      </c>
      <c r="AC168" s="11">
        <f t="shared" ref="AC168:AE168" si="396">K168+R168</f>
        <v>62.5185</v>
      </c>
      <c r="AD168" s="11">
        <f t="shared" si="396"/>
        <v>778.894</v>
      </c>
      <c r="AE168" s="11">
        <f t="shared" si="396"/>
        <v>566.48</v>
      </c>
      <c r="AF168" s="11">
        <f t="shared" si="368"/>
        <v>34.73275</v>
      </c>
      <c r="AG168" s="11">
        <f t="shared" ref="AG168:AI168" si="397">O168+W168</f>
        <v>179</v>
      </c>
      <c r="AH168" s="11">
        <f t="shared" si="397"/>
        <v>0</v>
      </c>
      <c r="AI168" s="11">
        <f t="shared" si="397"/>
        <v>1621.62525</v>
      </c>
      <c r="AJ168" s="12" t="s">
        <v>33</v>
      </c>
    </row>
    <row r="169" s="9" customFormat="1" ht="15" customHeight="1" spans="1:36">
      <c r="A169" s="45">
        <f t="shared" si="351"/>
        <v>166</v>
      </c>
      <c r="B169" s="46" t="s">
        <v>509</v>
      </c>
      <c r="C169" s="47" t="s">
        <v>522</v>
      </c>
      <c r="D169" s="46" t="s">
        <v>523</v>
      </c>
      <c r="E169" s="46">
        <v>3473.25</v>
      </c>
      <c r="F169" s="46">
        <v>3245.4</v>
      </c>
      <c r="G169" s="48">
        <v>5664.75</v>
      </c>
      <c r="H169" s="46">
        <v>3473.25</v>
      </c>
      <c r="I169" s="48">
        <v>1790</v>
      </c>
      <c r="J169" s="48"/>
      <c r="K169" s="63">
        <f t="shared" si="352"/>
        <v>62.5185</v>
      </c>
      <c r="L169" s="64">
        <f t="shared" si="353"/>
        <v>519.264</v>
      </c>
      <c r="M169" s="48">
        <f t="shared" si="354"/>
        <v>453.18</v>
      </c>
      <c r="N169" s="46">
        <f t="shared" si="355"/>
        <v>24.31275</v>
      </c>
      <c r="O169" s="48">
        <f t="shared" si="356"/>
        <v>89.5</v>
      </c>
      <c r="P169" s="48">
        <f t="shared" si="357"/>
        <v>0</v>
      </c>
      <c r="Q169" s="48">
        <f t="shared" si="358"/>
        <v>1148.77525</v>
      </c>
      <c r="R169" s="46">
        <f t="shared" si="359"/>
        <v>0</v>
      </c>
      <c r="S169" s="46">
        <f t="shared" si="360"/>
        <v>259.63</v>
      </c>
      <c r="T169" s="48">
        <f t="shared" si="361"/>
        <v>113.3</v>
      </c>
      <c r="U169" s="46">
        <f t="shared" si="362"/>
        <v>10.42</v>
      </c>
      <c r="V169" s="46">
        <v>0</v>
      </c>
      <c r="W169" s="48">
        <f t="shared" si="363"/>
        <v>89.5</v>
      </c>
      <c r="X169" s="48">
        <f t="shared" si="364"/>
        <v>0</v>
      </c>
      <c r="Y169" s="46">
        <f t="shared" si="365"/>
        <v>472.85</v>
      </c>
      <c r="Z169" s="46">
        <f t="shared" si="366"/>
        <v>1621.62525</v>
      </c>
      <c r="AA169" s="46"/>
      <c r="AB169" s="12" t="s">
        <v>83</v>
      </c>
      <c r="AC169" s="11">
        <f t="shared" ref="AC169:AE169" si="398">K169+R169</f>
        <v>62.5185</v>
      </c>
      <c r="AD169" s="11">
        <f t="shared" si="398"/>
        <v>778.894</v>
      </c>
      <c r="AE169" s="11">
        <f t="shared" si="398"/>
        <v>566.48</v>
      </c>
      <c r="AF169" s="11">
        <f t="shared" si="368"/>
        <v>34.73275</v>
      </c>
      <c r="AG169" s="11">
        <f t="shared" ref="AG169:AI169" si="399">O169+W169</f>
        <v>179</v>
      </c>
      <c r="AH169" s="11">
        <f t="shared" si="399"/>
        <v>0</v>
      </c>
      <c r="AI169" s="11">
        <f t="shared" si="399"/>
        <v>1621.62525</v>
      </c>
      <c r="AJ169" s="12" t="s">
        <v>33</v>
      </c>
    </row>
    <row r="170" s="9" customFormat="1" ht="15" customHeight="1" spans="1:36">
      <c r="A170" s="45">
        <f t="shared" si="351"/>
        <v>167</v>
      </c>
      <c r="B170" s="46" t="s">
        <v>509</v>
      </c>
      <c r="C170" s="47" t="s">
        <v>524</v>
      </c>
      <c r="D170" s="46" t="s">
        <v>525</v>
      </c>
      <c r="E170" s="46">
        <v>3473.25</v>
      </c>
      <c r="F170" s="46">
        <v>3245.4</v>
      </c>
      <c r="G170" s="48">
        <v>5664.75</v>
      </c>
      <c r="H170" s="46">
        <v>3473.25</v>
      </c>
      <c r="I170" s="48">
        <v>1790</v>
      </c>
      <c r="J170" s="48"/>
      <c r="K170" s="63">
        <f t="shared" si="352"/>
        <v>62.5185</v>
      </c>
      <c r="L170" s="64">
        <f t="shared" si="353"/>
        <v>519.264</v>
      </c>
      <c r="M170" s="48">
        <f t="shared" si="354"/>
        <v>453.18</v>
      </c>
      <c r="N170" s="46">
        <f t="shared" si="355"/>
        <v>24.31275</v>
      </c>
      <c r="O170" s="48">
        <f t="shared" si="356"/>
        <v>89.5</v>
      </c>
      <c r="P170" s="48">
        <f t="shared" si="357"/>
        <v>0</v>
      </c>
      <c r="Q170" s="48">
        <f t="shared" si="358"/>
        <v>1148.77525</v>
      </c>
      <c r="R170" s="46">
        <f t="shared" si="359"/>
        <v>0</v>
      </c>
      <c r="S170" s="46">
        <f t="shared" si="360"/>
        <v>259.63</v>
      </c>
      <c r="T170" s="48">
        <f t="shared" si="361"/>
        <v>113.3</v>
      </c>
      <c r="U170" s="46">
        <f t="shared" si="362"/>
        <v>10.42</v>
      </c>
      <c r="V170" s="46">
        <v>0</v>
      </c>
      <c r="W170" s="48">
        <f t="shared" si="363"/>
        <v>89.5</v>
      </c>
      <c r="X170" s="48">
        <f t="shared" si="364"/>
        <v>0</v>
      </c>
      <c r="Y170" s="46">
        <f t="shared" si="365"/>
        <v>472.85</v>
      </c>
      <c r="Z170" s="46">
        <f t="shared" si="366"/>
        <v>1621.62525</v>
      </c>
      <c r="AA170" s="46"/>
      <c r="AB170" s="12" t="s">
        <v>83</v>
      </c>
      <c r="AC170" s="11">
        <f t="shared" ref="AC170:AE170" si="400">K170+R170</f>
        <v>62.5185</v>
      </c>
      <c r="AD170" s="11">
        <f t="shared" si="400"/>
        <v>778.894</v>
      </c>
      <c r="AE170" s="11">
        <f t="shared" si="400"/>
        <v>566.48</v>
      </c>
      <c r="AF170" s="11">
        <f t="shared" si="368"/>
        <v>34.73275</v>
      </c>
      <c r="AG170" s="11">
        <f t="shared" ref="AG170:AI170" si="401">O170+W170</f>
        <v>179</v>
      </c>
      <c r="AH170" s="11">
        <f t="shared" si="401"/>
        <v>0</v>
      </c>
      <c r="AI170" s="11">
        <f t="shared" si="401"/>
        <v>1621.62525</v>
      </c>
      <c r="AJ170" s="12" t="s">
        <v>33</v>
      </c>
    </row>
    <row r="171" s="9" customFormat="1" ht="15" customHeight="1" spans="1:36">
      <c r="A171" s="45">
        <f t="shared" si="351"/>
        <v>168</v>
      </c>
      <c r="B171" s="46" t="s">
        <v>509</v>
      </c>
      <c r="C171" s="47" t="s">
        <v>526</v>
      </c>
      <c r="D171" s="46" t="s">
        <v>527</v>
      </c>
      <c r="E171" s="46">
        <v>3473.25</v>
      </c>
      <c r="F171" s="46">
        <v>3245.4</v>
      </c>
      <c r="G171" s="48">
        <v>5664.75</v>
      </c>
      <c r="H171" s="46">
        <v>3473.25</v>
      </c>
      <c r="I171" s="48">
        <v>1790</v>
      </c>
      <c r="J171" s="48"/>
      <c r="K171" s="63">
        <f t="shared" si="352"/>
        <v>62.5185</v>
      </c>
      <c r="L171" s="64">
        <f t="shared" si="353"/>
        <v>519.264</v>
      </c>
      <c r="M171" s="48">
        <f t="shared" si="354"/>
        <v>453.18</v>
      </c>
      <c r="N171" s="46">
        <f t="shared" si="355"/>
        <v>24.31275</v>
      </c>
      <c r="O171" s="48">
        <f t="shared" si="356"/>
        <v>89.5</v>
      </c>
      <c r="P171" s="48">
        <f t="shared" si="357"/>
        <v>0</v>
      </c>
      <c r="Q171" s="48">
        <f t="shared" si="358"/>
        <v>1148.77525</v>
      </c>
      <c r="R171" s="46">
        <f t="shared" si="359"/>
        <v>0</v>
      </c>
      <c r="S171" s="46">
        <f t="shared" si="360"/>
        <v>259.63</v>
      </c>
      <c r="T171" s="48">
        <f t="shared" si="361"/>
        <v>113.3</v>
      </c>
      <c r="U171" s="46">
        <f t="shared" si="362"/>
        <v>10.42</v>
      </c>
      <c r="V171" s="46">
        <v>0</v>
      </c>
      <c r="W171" s="48">
        <f t="shared" si="363"/>
        <v>89.5</v>
      </c>
      <c r="X171" s="48">
        <f t="shared" si="364"/>
        <v>0</v>
      </c>
      <c r="Y171" s="46">
        <f t="shared" si="365"/>
        <v>472.85</v>
      </c>
      <c r="Z171" s="46">
        <f t="shared" si="366"/>
        <v>1621.62525</v>
      </c>
      <c r="AA171" s="46"/>
      <c r="AB171" s="12" t="s">
        <v>83</v>
      </c>
      <c r="AC171" s="11">
        <f t="shared" ref="AC171:AE171" si="402">K171+R171</f>
        <v>62.5185</v>
      </c>
      <c r="AD171" s="11">
        <f t="shared" si="402"/>
        <v>778.894</v>
      </c>
      <c r="AE171" s="11">
        <f t="shared" si="402"/>
        <v>566.48</v>
      </c>
      <c r="AF171" s="11">
        <f t="shared" si="368"/>
        <v>34.73275</v>
      </c>
      <c r="AG171" s="11">
        <f t="shared" ref="AG171:AI171" si="403">O171+W171</f>
        <v>179</v>
      </c>
      <c r="AH171" s="11">
        <f t="shared" si="403"/>
        <v>0</v>
      </c>
      <c r="AI171" s="11">
        <f t="shared" si="403"/>
        <v>1621.62525</v>
      </c>
      <c r="AJ171" s="12" t="s">
        <v>33</v>
      </c>
    </row>
    <row r="172" s="9" customFormat="1" ht="15" customHeight="1" spans="1:36">
      <c r="A172" s="45">
        <f t="shared" si="351"/>
        <v>169</v>
      </c>
      <c r="B172" s="46" t="s">
        <v>509</v>
      </c>
      <c r="C172" s="47" t="s">
        <v>528</v>
      </c>
      <c r="D172" s="46" t="s">
        <v>529</v>
      </c>
      <c r="E172" s="46">
        <v>3473.25</v>
      </c>
      <c r="F172" s="46">
        <v>3245.4</v>
      </c>
      <c r="G172" s="48">
        <v>5664.75</v>
      </c>
      <c r="H172" s="46">
        <v>3473.25</v>
      </c>
      <c r="I172" s="48">
        <v>1790</v>
      </c>
      <c r="J172" s="48"/>
      <c r="K172" s="63">
        <f t="shared" si="352"/>
        <v>62.5185</v>
      </c>
      <c r="L172" s="64">
        <f t="shared" si="353"/>
        <v>519.264</v>
      </c>
      <c r="M172" s="48">
        <f t="shared" si="354"/>
        <v>453.18</v>
      </c>
      <c r="N172" s="46">
        <f t="shared" si="355"/>
        <v>24.31275</v>
      </c>
      <c r="O172" s="48">
        <f t="shared" si="356"/>
        <v>89.5</v>
      </c>
      <c r="P172" s="48">
        <f t="shared" si="357"/>
        <v>0</v>
      </c>
      <c r="Q172" s="48">
        <f t="shared" si="358"/>
        <v>1148.77525</v>
      </c>
      <c r="R172" s="46">
        <f t="shared" si="359"/>
        <v>0</v>
      </c>
      <c r="S172" s="46">
        <f t="shared" si="360"/>
        <v>259.63</v>
      </c>
      <c r="T172" s="48">
        <f t="shared" si="361"/>
        <v>113.3</v>
      </c>
      <c r="U172" s="46">
        <f t="shared" si="362"/>
        <v>10.42</v>
      </c>
      <c r="V172" s="46">
        <v>0</v>
      </c>
      <c r="W172" s="48">
        <f t="shared" si="363"/>
        <v>89.5</v>
      </c>
      <c r="X172" s="48">
        <f t="shared" si="364"/>
        <v>0</v>
      </c>
      <c r="Y172" s="46">
        <f t="shared" si="365"/>
        <v>472.85</v>
      </c>
      <c r="Z172" s="46">
        <f t="shared" si="366"/>
        <v>1621.62525</v>
      </c>
      <c r="AA172" s="46"/>
      <c r="AB172" s="12" t="s">
        <v>83</v>
      </c>
      <c r="AC172" s="11">
        <f t="shared" ref="AC172:AE172" si="404">K172+R172</f>
        <v>62.5185</v>
      </c>
      <c r="AD172" s="11">
        <f t="shared" si="404"/>
        <v>778.894</v>
      </c>
      <c r="AE172" s="11">
        <f t="shared" si="404"/>
        <v>566.48</v>
      </c>
      <c r="AF172" s="11">
        <f t="shared" si="368"/>
        <v>34.73275</v>
      </c>
      <c r="AG172" s="11">
        <f t="shared" ref="AG172:AI172" si="405">O172+W172</f>
        <v>179</v>
      </c>
      <c r="AH172" s="11">
        <f t="shared" si="405"/>
        <v>0</v>
      </c>
      <c r="AI172" s="11">
        <f t="shared" si="405"/>
        <v>1621.62525</v>
      </c>
      <c r="AJ172" s="12" t="s">
        <v>33</v>
      </c>
    </row>
    <row r="173" s="9" customFormat="1" ht="15" customHeight="1" spans="1:36">
      <c r="A173" s="45">
        <f t="shared" si="351"/>
        <v>170</v>
      </c>
      <c r="B173" s="46" t="s">
        <v>509</v>
      </c>
      <c r="C173" s="47" t="s">
        <v>530</v>
      </c>
      <c r="D173" s="46" t="s">
        <v>531</v>
      </c>
      <c r="E173" s="46">
        <v>3473.25</v>
      </c>
      <c r="F173" s="46">
        <v>3245.4</v>
      </c>
      <c r="G173" s="48">
        <v>5664.75</v>
      </c>
      <c r="H173" s="46">
        <v>3473.25</v>
      </c>
      <c r="I173" s="48">
        <v>1790</v>
      </c>
      <c r="J173" s="48"/>
      <c r="K173" s="63">
        <f t="shared" si="352"/>
        <v>62.5185</v>
      </c>
      <c r="L173" s="64">
        <f t="shared" si="353"/>
        <v>519.264</v>
      </c>
      <c r="M173" s="48">
        <f t="shared" si="354"/>
        <v>453.18</v>
      </c>
      <c r="N173" s="46">
        <f t="shared" si="355"/>
        <v>24.31275</v>
      </c>
      <c r="O173" s="48">
        <f t="shared" si="356"/>
        <v>89.5</v>
      </c>
      <c r="P173" s="48">
        <f t="shared" si="357"/>
        <v>0</v>
      </c>
      <c r="Q173" s="48">
        <f t="shared" si="358"/>
        <v>1148.77525</v>
      </c>
      <c r="R173" s="46">
        <f t="shared" si="359"/>
        <v>0</v>
      </c>
      <c r="S173" s="46">
        <f t="shared" si="360"/>
        <v>259.63</v>
      </c>
      <c r="T173" s="48">
        <f t="shared" si="361"/>
        <v>113.3</v>
      </c>
      <c r="U173" s="46">
        <f t="shared" si="362"/>
        <v>10.42</v>
      </c>
      <c r="V173" s="46">
        <v>0</v>
      </c>
      <c r="W173" s="48">
        <f t="shared" si="363"/>
        <v>89.5</v>
      </c>
      <c r="X173" s="48">
        <f t="shared" si="364"/>
        <v>0</v>
      </c>
      <c r="Y173" s="46">
        <f t="shared" si="365"/>
        <v>472.85</v>
      </c>
      <c r="Z173" s="46">
        <f t="shared" si="366"/>
        <v>1621.62525</v>
      </c>
      <c r="AA173" s="46"/>
      <c r="AB173" s="12" t="s">
        <v>83</v>
      </c>
      <c r="AC173" s="11">
        <f t="shared" ref="AC173:AE173" si="406">K173+R173</f>
        <v>62.5185</v>
      </c>
      <c r="AD173" s="11">
        <f t="shared" si="406"/>
        <v>778.894</v>
      </c>
      <c r="AE173" s="11">
        <f t="shared" si="406"/>
        <v>566.48</v>
      </c>
      <c r="AF173" s="11">
        <f t="shared" si="368"/>
        <v>34.73275</v>
      </c>
      <c r="AG173" s="11">
        <f t="shared" ref="AG173:AI173" si="407">O173+W173</f>
        <v>179</v>
      </c>
      <c r="AH173" s="11">
        <f t="shared" si="407"/>
        <v>0</v>
      </c>
      <c r="AI173" s="11">
        <f t="shared" si="407"/>
        <v>1621.62525</v>
      </c>
      <c r="AJ173" s="12" t="s">
        <v>33</v>
      </c>
    </row>
    <row r="174" s="9" customFormat="1" ht="15" customHeight="1" spans="1:36">
      <c r="A174" s="45">
        <f t="shared" si="351"/>
        <v>171</v>
      </c>
      <c r="B174" s="46" t="s">
        <v>509</v>
      </c>
      <c r="C174" s="47" t="s">
        <v>532</v>
      </c>
      <c r="D174" s="46" t="s">
        <v>533</v>
      </c>
      <c r="E174" s="46">
        <v>3473.25</v>
      </c>
      <c r="F174" s="46">
        <v>3245.4</v>
      </c>
      <c r="G174" s="48">
        <v>5664.75</v>
      </c>
      <c r="H174" s="46">
        <v>3473.25</v>
      </c>
      <c r="I174" s="48">
        <v>1790</v>
      </c>
      <c r="J174" s="48"/>
      <c r="K174" s="63">
        <f t="shared" si="352"/>
        <v>62.5185</v>
      </c>
      <c r="L174" s="64">
        <f t="shared" si="353"/>
        <v>519.264</v>
      </c>
      <c r="M174" s="48">
        <f t="shared" si="354"/>
        <v>453.18</v>
      </c>
      <c r="N174" s="46">
        <f t="shared" si="355"/>
        <v>24.31275</v>
      </c>
      <c r="O174" s="48">
        <f t="shared" si="356"/>
        <v>89.5</v>
      </c>
      <c r="P174" s="48">
        <f t="shared" si="357"/>
        <v>0</v>
      </c>
      <c r="Q174" s="48">
        <f t="shared" si="358"/>
        <v>1148.77525</v>
      </c>
      <c r="R174" s="46">
        <f t="shared" si="359"/>
        <v>0</v>
      </c>
      <c r="S174" s="46">
        <f t="shared" si="360"/>
        <v>259.63</v>
      </c>
      <c r="T174" s="48">
        <f t="shared" si="361"/>
        <v>113.3</v>
      </c>
      <c r="U174" s="46">
        <f t="shared" si="362"/>
        <v>10.42</v>
      </c>
      <c r="V174" s="46">
        <v>0</v>
      </c>
      <c r="W174" s="48">
        <f t="shared" si="363"/>
        <v>89.5</v>
      </c>
      <c r="X174" s="48">
        <f t="shared" si="364"/>
        <v>0</v>
      </c>
      <c r="Y174" s="46">
        <f t="shared" si="365"/>
        <v>472.85</v>
      </c>
      <c r="Z174" s="46">
        <f t="shared" si="366"/>
        <v>1621.62525</v>
      </c>
      <c r="AA174" s="46"/>
      <c r="AB174" s="12" t="s">
        <v>83</v>
      </c>
      <c r="AC174" s="11">
        <f t="shared" ref="AC174:AE174" si="408">K174+R174</f>
        <v>62.5185</v>
      </c>
      <c r="AD174" s="11">
        <f t="shared" si="408"/>
        <v>778.894</v>
      </c>
      <c r="AE174" s="11">
        <f t="shared" si="408"/>
        <v>566.48</v>
      </c>
      <c r="AF174" s="11">
        <f t="shared" si="368"/>
        <v>34.73275</v>
      </c>
      <c r="AG174" s="11">
        <f t="shared" ref="AG174:AI174" si="409">O174+W174</f>
        <v>179</v>
      </c>
      <c r="AH174" s="11">
        <f t="shared" si="409"/>
        <v>0</v>
      </c>
      <c r="AI174" s="11">
        <f t="shared" si="409"/>
        <v>1621.62525</v>
      </c>
      <c r="AJ174" s="12" t="s">
        <v>33</v>
      </c>
    </row>
    <row r="175" s="9" customFormat="1" ht="15" customHeight="1" spans="1:36">
      <c r="A175" s="45">
        <f t="shared" si="351"/>
        <v>172</v>
      </c>
      <c r="B175" s="46" t="s">
        <v>509</v>
      </c>
      <c r="C175" s="47" t="s">
        <v>534</v>
      </c>
      <c r="D175" s="46" t="s">
        <v>535</v>
      </c>
      <c r="E175" s="46">
        <v>3473.25</v>
      </c>
      <c r="F175" s="46">
        <v>3245.4</v>
      </c>
      <c r="G175" s="48">
        <v>5664.75</v>
      </c>
      <c r="H175" s="46">
        <v>3473.25</v>
      </c>
      <c r="I175" s="48">
        <v>1790</v>
      </c>
      <c r="J175" s="48"/>
      <c r="K175" s="63">
        <f t="shared" si="352"/>
        <v>62.5185</v>
      </c>
      <c r="L175" s="64">
        <f t="shared" si="353"/>
        <v>519.264</v>
      </c>
      <c r="M175" s="48">
        <f t="shared" si="354"/>
        <v>453.18</v>
      </c>
      <c r="N175" s="46">
        <f t="shared" si="355"/>
        <v>24.31275</v>
      </c>
      <c r="O175" s="48">
        <f t="shared" si="356"/>
        <v>89.5</v>
      </c>
      <c r="P175" s="48">
        <f t="shared" si="357"/>
        <v>0</v>
      </c>
      <c r="Q175" s="48">
        <f t="shared" si="358"/>
        <v>1148.77525</v>
      </c>
      <c r="R175" s="46">
        <f t="shared" si="359"/>
        <v>0</v>
      </c>
      <c r="S175" s="46">
        <f t="shared" si="360"/>
        <v>259.63</v>
      </c>
      <c r="T175" s="48">
        <f t="shared" si="361"/>
        <v>113.3</v>
      </c>
      <c r="U175" s="46">
        <f t="shared" si="362"/>
        <v>10.42</v>
      </c>
      <c r="V175" s="46">
        <v>0</v>
      </c>
      <c r="W175" s="48">
        <f t="shared" si="363"/>
        <v>89.5</v>
      </c>
      <c r="X175" s="48">
        <f t="shared" si="364"/>
        <v>0</v>
      </c>
      <c r="Y175" s="46">
        <f t="shared" si="365"/>
        <v>472.85</v>
      </c>
      <c r="Z175" s="46">
        <f t="shared" si="366"/>
        <v>1621.62525</v>
      </c>
      <c r="AA175" s="46"/>
      <c r="AB175" s="12" t="s">
        <v>83</v>
      </c>
      <c r="AC175" s="11">
        <f t="shared" ref="AC175:AE175" si="410">K175+R175</f>
        <v>62.5185</v>
      </c>
      <c r="AD175" s="11">
        <f t="shared" si="410"/>
        <v>778.894</v>
      </c>
      <c r="AE175" s="11">
        <f t="shared" si="410"/>
        <v>566.48</v>
      </c>
      <c r="AF175" s="11">
        <f t="shared" si="368"/>
        <v>34.73275</v>
      </c>
      <c r="AG175" s="11">
        <f t="shared" ref="AG175:AI175" si="411">O175+W175</f>
        <v>179</v>
      </c>
      <c r="AH175" s="11">
        <f t="shared" si="411"/>
        <v>0</v>
      </c>
      <c r="AI175" s="11">
        <f t="shared" si="411"/>
        <v>1621.62525</v>
      </c>
      <c r="AJ175" s="12" t="s">
        <v>33</v>
      </c>
    </row>
    <row r="176" s="9" customFormat="1" ht="15" customHeight="1" spans="1:36">
      <c r="A176" s="45">
        <f t="shared" si="351"/>
        <v>173</v>
      </c>
      <c r="B176" s="46" t="s">
        <v>509</v>
      </c>
      <c r="C176" s="47" t="s">
        <v>536</v>
      </c>
      <c r="D176" s="46" t="s">
        <v>537</v>
      </c>
      <c r="E176" s="46">
        <v>3473.25</v>
      </c>
      <c r="F176" s="46">
        <v>3245.4</v>
      </c>
      <c r="G176" s="48">
        <v>5664.75</v>
      </c>
      <c r="H176" s="46">
        <v>3473.25</v>
      </c>
      <c r="I176" s="48">
        <v>1790</v>
      </c>
      <c r="J176" s="48"/>
      <c r="K176" s="63">
        <f t="shared" si="352"/>
        <v>62.5185</v>
      </c>
      <c r="L176" s="64">
        <f t="shared" si="353"/>
        <v>519.264</v>
      </c>
      <c r="M176" s="48">
        <f t="shared" si="354"/>
        <v>453.18</v>
      </c>
      <c r="N176" s="46">
        <f t="shared" si="355"/>
        <v>24.31275</v>
      </c>
      <c r="O176" s="48">
        <f t="shared" si="356"/>
        <v>89.5</v>
      </c>
      <c r="P176" s="48">
        <f t="shared" si="357"/>
        <v>0</v>
      </c>
      <c r="Q176" s="48">
        <f t="shared" si="358"/>
        <v>1148.77525</v>
      </c>
      <c r="R176" s="46">
        <f t="shared" si="359"/>
        <v>0</v>
      </c>
      <c r="S176" s="46">
        <f t="shared" si="360"/>
        <v>259.63</v>
      </c>
      <c r="T176" s="48">
        <f t="shared" si="361"/>
        <v>113.3</v>
      </c>
      <c r="U176" s="46">
        <f t="shared" si="362"/>
        <v>10.42</v>
      </c>
      <c r="V176" s="46">
        <v>0</v>
      </c>
      <c r="W176" s="48">
        <f t="shared" si="363"/>
        <v>89.5</v>
      </c>
      <c r="X176" s="48">
        <f t="shared" si="364"/>
        <v>0</v>
      </c>
      <c r="Y176" s="46">
        <f t="shared" si="365"/>
        <v>472.85</v>
      </c>
      <c r="Z176" s="46">
        <f t="shared" si="366"/>
        <v>1621.62525</v>
      </c>
      <c r="AA176" s="46"/>
      <c r="AB176" s="12" t="s">
        <v>83</v>
      </c>
      <c r="AC176" s="11">
        <f t="shared" ref="AC176:AE176" si="412">K176+R176</f>
        <v>62.5185</v>
      </c>
      <c r="AD176" s="11">
        <f t="shared" si="412"/>
        <v>778.894</v>
      </c>
      <c r="AE176" s="11">
        <f t="shared" si="412"/>
        <v>566.48</v>
      </c>
      <c r="AF176" s="11">
        <f t="shared" si="368"/>
        <v>34.73275</v>
      </c>
      <c r="AG176" s="11">
        <f t="shared" ref="AG176:AI176" si="413">O176+W176</f>
        <v>179</v>
      </c>
      <c r="AH176" s="11">
        <f t="shared" si="413"/>
        <v>0</v>
      </c>
      <c r="AI176" s="11">
        <f t="shared" si="413"/>
        <v>1621.62525</v>
      </c>
      <c r="AJ176" s="12" t="s">
        <v>33</v>
      </c>
    </row>
    <row r="177" s="9" customFormat="1" ht="15" customHeight="1" spans="1:36">
      <c r="A177" s="45">
        <f t="shared" si="351"/>
        <v>174</v>
      </c>
      <c r="B177" s="46" t="s">
        <v>509</v>
      </c>
      <c r="C177" s="47" t="s">
        <v>538</v>
      </c>
      <c r="D177" s="46" t="s">
        <v>539</v>
      </c>
      <c r="E177" s="46">
        <v>3473.25</v>
      </c>
      <c r="F177" s="46">
        <v>3245.4</v>
      </c>
      <c r="G177" s="48">
        <v>5664.75</v>
      </c>
      <c r="H177" s="46">
        <v>3473.25</v>
      </c>
      <c r="I177" s="48">
        <v>1790</v>
      </c>
      <c r="J177" s="48"/>
      <c r="K177" s="63">
        <f t="shared" si="352"/>
        <v>62.5185</v>
      </c>
      <c r="L177" s="64">
        <f t="shared" si="353"/>
        <v>519.264</v>
      </c>
      <c r="M177" s="48">
        <f t="shared" si="354"/>
        <v>453.18</v>
      </c>
      <c r="N177" s="46">
        <f t="shared" si="355"/>
        <v>24.31275</v>
      </c>
      <c r="O177" s="48">
        <f t="shared" si="356"/>
        <v>89.5</v>
      </c>
      <c r="P177" s="48">
        <f t="shared" si="357"/>
        <v>0</v>
      </c>
      <c r="Q177" s="48">
        <f t="shared" si="358"/>
        <v>1148.77525</v>
      </c>
      <c r="R177" s="46">
        <f t="shared" si="359"/>
        <v>0</v>
      </c>
      <c r="S177" s="46">
        <f t="shared" si="360"/>
        <v>259.63</v>
      </c>
      <c r="T177" s="48">
        <f t="shared" si="361"/>
        <v>113.3</v>
      </c>
      <c r="U177" s="46">
        <f t="shared" si="362"/>
        <v>10.42</v>
      </c>
      <c r="V177" s="46">
        <v>0</v>
      </c>
      <c r="W177" s="48">
        <f t="shared" si="363"/>
        <v>89.5</v>
      </c>
      <c r="X177" s="48">
        <f t="shared" si="364"/>
        <v>0</v>
      </c>
      <c r="Y177" s="46">
        <f t="shared" si="365"/>
        <v>472.85</v>
      </c>
      <c r="Z177" s="46">
        <f t="shared" si="366"/>
        <v>1621.62525</v>
      </c>
      <c r="AA177" s="46"/>
      <c r="AB177" s="12" t="s">
        <v>83</v>
      </c>
      <c r="AC177" s="11">
        <f t="shared" ref="AC177:AE177" si="414">K177+R177</f>
        <v>62.5185</v>
      </c>
      <c r="AD177" s="11">
        <f t="shared" si="414"/>
        <v>778.894</v>
      </c>
      <c r="AE177" s="11">
        <f t="shared" si="414"/>
        <v>566.48</v>
      </c>
      <c r="AF177" s="11">
        <f t="shared" si="368"/>
        <v>34.73275</v>
      </c>
      <c r="AG177" s="11">
        <f t="shared" ref="AG177:AI177" si="415">O177+W177</f>
        <v>179</v>
      </c>
      <c r="AH177" s="11">
        <f t="shared" si="415"/>
        <v>0</v>
      </c>
      <c r="AI177" s="11">
        <f t="shared" si="415"/>
        <v>1621.62525</v>
      </c>
      <c r="AJ177" s="12" t="s">
        <v>33</v>
      </c>
    </row>
    <row r="178" s="9" customFormat="1" ht="15" customHeight="1" spans="1:36">
      <c r="A178" s="45">
        <f t="shared" si="351"/>
        <v>175</v>
      </c>
      <c r="B178" s="46" t="s">
        <v>509</v>
      </c>
      <c r="C178" s="47" t="s">
        <v>540</v>
      </c>
      <c r="D178" s="46" t="s">
        <v>541</v>
      </c>
      <c r="E178" s="46">
        <v>3473.25</v>
      </c>
      <c r="F178" s="46">
        <v>3245.4</v>
      </c>
      <c r="G178" s="48">
        <v>5664.75</v>
      </c>
      <c r="H178" s="46">
        <v>3473.25</v>
      </c>
      <c r="I178" s="48">
        <v>1790</v>
      </c>
      <c r="J178" s="48"/>
      <c r="K178" s="63">
        <f t="shared" si="352"/>
        <v>62.5185</v>
      </c>
      <c r="L178" s="64">
        <f t="shared" si="353"/>
        <v>519.264</v>
      </c>
      <c r="M178" s="48">
        <f t="shared" si="354"/>
        <v>453.18</v>
      </c>
      <c r="N178" s="46">
        <f t="shared" si="355"/>
        <v>24.31275</v>
      </c>
      <c r="O178" s="48">
        <f t="shared" si="356"/>
        <v>89.5</v>
      </c>
      <c r="P178" s="48">
        <f t="shared" si="357"/>
        <v>0</v>
      </c>
      <c r="Q178" s="48">
        <f t="shared" si="358"/>
        <v>1148.77525</v>
      </c>
      <c r="R178" s="46">
        <f t="shared" si="359"/>
        <v>0</v>
      </c>
      <c r="S178" s="46">
        <f t="shared" si="360"/>
        <v>259.63</v>
      </c>
      <c r="T178" s="48">
        <f t="shared" si="361"/>
        <v>113.3</v>
      </c>
      <c r="U178" s="46">
        <f t="shared" si="362"/>
        <v>10.42</v>
      </c>
      <c r="V178" s="46">
        <v>0</v>
      </c>
      <c r="W178" s="48">
        <f t="shared" si="363"/>
        <v>89.5</v>
      </c>
      <c r="X178" s="48">
        <f t="shared" si="364"/>
        <v>0</v>
      </c>
      <c r="Y178" s="46">
        <f t="shared" si="365"/>
        <v>472.85</v>
      </c>
      <c r="Z178" s="46">
        <f t="shared" si="366"/>
        <v>1621.62525</v>
      </c>
      <c r="AA178" s="46"/>
      <c r="AB178" s="12" t="s">
        <v>83</v>
      </c>
      <c r="AC178" s="11">
        <f t="shared" ref="AC178:AE178" si="416">K178+R178</f>
        <v>62.5185</v>
      </c>
      <c r="AD178" s="11">
        <f t="shared" si="416"/>
        <v>778.894</v>
      </c>
      <c r="AE178" s="11">
        <f t="shared" si="416"/>
        <v>566.48</v>
      </c>
      <c r="AF178" s="11">
        <f t="shared" si="368"/>
        <v>34.73275</v>
      </c>
      <c r="AG178" s="11">
        <f t="shared" ref="AG178:AI178" si="417">O178+W178</f>
        <v>179</v>
      </c>
      <c r="AH178" s="11">
        <f t="shared" si="417"/>
        <v>0</v>
      </c>
      <c r="AI178" s="11">
        <f t="shared" si="417"/>
        <v>1621.62525</v>
      </c>
      <c r="AJ178" s="12" t="s">
        <v>33</v>
      </c>
    </row>
    <row r="179" s="9" customFormat="1" ht="15" customHeight="1" spans="1:36">
      <c r="A179" s="45">
        <f t="shared" si="351"/>
        <v>176</v>
      </c>
      <c r="B179" s="46" t="s">
        <v>509</v>
      </c>
      <c r="C179" s="47" t="s">
        <v>542</v>
      </c>
      <c r="D179" s="46" t="s">
        <v>543</v>
      </c>
      <c r="E179" s="46">
        <v>3473.25</v>
      </c>
      <c r="F179" s="46">
        <v>3245.4</v>
      </c>
      <c r="G179" s="48">
        <v>5664.75</v>
      </c>
      <c r="H179" s="46">
        <v>3473.25</v>
      </c>
      <c r="I179" s="48">
        <v>1790</v>
      </c>
      <c r="J179" s="48"/>
      <c r="K179" s="63">
        <f t="shared" si="352"/>
        <v>62.5185</v>
      </c>
      <c r="L179" s="64">
        <f t="shared" si="353"/>
        <v>519.264</v>
      </c>
      <c r="M179" s="48">
        <f t="shared" si="354"/>
        <v>453.18</v>
      </c>
      <c r="N179" s="46">
        <f t="shared" si="355"/>
        <v>24.31275</v>
      </c>
      <c r="O179" s="48">
        <f t="shared" si="356"/>
        <v>89.5</v>
      </c>
      <c r="P179" s="48">
        <f t="shared" si="357"/>
        <v>0</v>
      </c>
      <c r="Q179" s="48">
        <f t="shared" si="358"/>
        <v>1148.77525</v>
      </c>
      <c r="R179" s="46">
        <f t="shared" si="359"/>
        <v>0</v>
      </c>
      <c r="S179" s="46">
        <f t="shared" si="360"/>
        <v>259.63</v>
      </c>
      <c r="T179" s="48">
        <f t="shared" si="361"/>
        <v>113.3</v>
      </c>
      <c r="U179" s="46">
        <f t="shared" si="362"/>
        <v>10.42</v>
      </c>
      <c r="V179" s="46">
        <v>0</v>
      </c>
      <c r="W179" s="48">
        <f t="shared" si="363"/>
        <v>89.5</v>
      </c>
      <c r="X179" s="48">
        <f t="shared" si="364"/>
        <v>0</v>
      </c>
      <c r="Y179" s="46">
        <f t="shared" si="365"/>
        <v>472.85</v>
      </c>
      <c r="Z179" s="46">
        <f t="shared" si="366"/>
        <v>1621.62525</v>
      </c>
      <c r="AA179" s="46"/>
      <c r="AB179" s="12" t="s">
        <v>83</v>
      </c>
      <c r="AC179" s="11">
        <f t="shared" ref="AC179:AE179" si="418">K179+R179</f>
        <v>62.5185</v>
      </c>
      <c r="AD179" s="11">
        <f t="shared" si="418"/>
        <v>778.894</v>
      </c>
      <c r="AE179" s="11">
        <f t="shared" si="418"/>
        <v>566.48</v>
      </c>
      <c r="AF179" s="11">
        <f t="shared" si="368"/>
        <v>34.73275</v>
      </c>
      <c r="AG179" s="11">
        <f t="shared" ref="AG179:AI179" si="419">O179+W179</f>
        <v>179</v>
      </c>
      <c r="AH179" s="11">
        <f t="shared" si="419"/>
        <v>0</v>
      </c>
      <c r="AI179" s="11">
        <f t="shared" si="419"/>
        <v>1621.62525</v>
      </c>
      <c r="AJ179" s="12" t="s">
        <v>33</v>
      </c>
    </row>
    <row r="180" s="9" customFormat="1" ht="15" customHeight="1" spans="1:36">
      <c r="A180" s="45">
        <f t="shared" si="351"/>
        <v>177</v>
      </c>
      <c r="B180" s="46" t="s">
        <v>509</v>
      </c>
      <c r="C180" s="47" t="s">
        <v>544</v>
      </c>
      <c r="D180" s="46" t="s">
        <v>545</v>
      </c>
      <c r="E180" s="46">
        <v>3473.25</v>
      </c>
      <c r="F180" s="46">
        <v>3245.4</v>
      </c>
      <c r="G180" s="48">
        <v>5664.75</v>
      </c>
      <c r="H180" s="46">
        <v>3473.25</v>
      </c>
      <c r="I180" s="48">
        <v>1790</v>
      </c>
      <c r="J180" s="48"/>
      <c r="K180" s="63">
        <f t="shared" si="352"/>
        <v>62.5185</v>
      </c>
      <c r="L180" s="64">
        <f t="shared" si="353"/>
        <v>519.264</v>
      </c>
      <c r="M180" s="48">
        <f t="shared" si="354"/>
        <v>453.18</v>
      </c>
      <c r="N180" s="46">
        <f t="shared" si="355"/>
        <v>24.31275</v>
      </c>
      <c r="O180" s="48">
        <f t="shared" si="356"/>
        <v>89.5</v>
      </c>
      <c r="P180" s="48">
        <f t="shared" si="357"/>
        <v>0</v>
      </c>
      <c r="Q180" s="48">
        <f t="shared" si="358"/>
        <v>1148.77525</v>
      </c>
      <c r="R180" s="46">
        <f t="shared" si="359"/>
        <v>0</v>
      </c>
      <c r="S180" s="46">
        <f t="shared" si="360"/>
        <v>259.63</v>
      </c>
      <c r="T180" s="48">
        <f t="shared" si="361"/>
        <v>113.3</v>
      </c>
      <c r="U180" s="46">
        <f t="shared" si="362"/>
        <v>10.42</v>
      </c>
      <c r="V180" s="46">
        <v>0</v>
      </c>
      <c r="W180" s="48">
        <f t="shared" si="363"/>
        <v>89.5</v>
      </c>
      <c r="X180" s="48">
        <f t="shared" si="364"/>
        <v>0</v>
      </c>
      <c r="Y180" s="46">
        <f t="shared" si="365"/>
        <v>472.85</v>
      </c>
      <c r="Z180" s="46">
        <f t="shared" si="366"/>
        <v>1621.62525</v>
      </c>
      <c r="AA180" s="46"/>
      <c r="AB180" s="12" t="s">
        <v>83</v>
      </c>
      <c r="AC180" s="11">
        <f t="shared" ref="AC180:AE180" si="420">K180+R180</f>
        <v>62.5185</v>
      </c>
      <c r="AD180" s="11">
        <f t="shared" si="420"/>
        <v>778.894</v>
      </c>
      <c r="AE180" s="11">
        <f t="shared" si="420"/>
        <v>566.48</v>
      </c>
      <c r="AF180" s="11">
        <f t="shared" si="368"/>
        <v>34.73275</v>
      </c>
      <c r="AG180" s="11">
        <f t="shared" ref="AG180:AI180" si="421">O180+W180</f>
        <v>179</v>
      </c>
      <c r="AH180" s="11">
        <f t="shared" si="421"/>
        <v>0</v>
      </c>
      <c r="AI180" s="11">
        <f t="shared" si="421"/>
        <v>1621.62525</v>
      </c>
      <c r="AJ180" s="12" t="s">
        <v>33</v>
      </c>
    </row>
    <row r="181" s="9" customFormat="1" ht="15" customHeight="1" spans="1:36">
      <c r="A181" s="45">
        <f t="shared" si="351"/>
        <v>178</v>
      </c>
      <c r="B181" s="46" t="s">
        <v>509</v>
      </c>
      <c r="C181" s="47" t="s">
        <v>546</v>
      </c>
      <c r="D181" s="46" t="s">
        <v>547</v>
      </c>
      <c r="E181" s="46">
        <v>3473.25</v>
      </c>
      <c r="F181" s="46">
        <v>3245.4</v>
      </c>
      <c r="G181" s="48">
        <v>5664.75</v>
      </c>
      <c r="H181" s="46">
        <v>3473.25</v>
      </c>
      <c r="I181" s="48">
        <v>1790</v>
      </c>
      <c r="J181" s="48"/>
      <c r="K181" s="63">
        <f t="shared" si="352"/>
        <v>62.5185</v>
      </c>
      <c r="L181" s="64">
        <f t="shared" si="353"/>
        <v>519.264</v>
      </c>
      <c r="M181" s="48">
        <f t="shared" si="354"/>
        <v>453.18</v>
      </c>
      <c r="N181" s="46">
        <f t="shared" si="355"/>
        <v>24.31275</v>
      </c>
      <c r="O181" s="48">
        <f t="shared" si="356"/>
        <v>89.5</v>
      </c>
      <c r="P181" s="48">
        <f t="shared" si="357"/>
        <v>0</v>
      </c>
      <c r="Q181" s="48">
        <f t="shared" si="358"/>
        <v>1148.77525</v>
      </c>
      <c r="R181" s="46">
        <f t="shared" si="359"/>
        <v>0</v>
      </c>
      <c r="S181" s="46">
        <f t="shared" si="360"/>
        <v>259.63</v>
      </c>
      <c r="T181" s="48">
        <f t="shared" si="361"/>
        <v>113.3</v>
      </c>
      <c r="U181" s="46">
        <f t="shared" si="362"/>
        <v>10.42</v>
      </c>
      <c r="V181" s="46">
        <v>0</v>
      </c>
      <c r="W181" s="48">
        <f t="shared" si="363"/>
        <v>89.5</v>
      </c>
      <c r="X181" s="48">
        <f t="shared" si="364"/>
        <v>0</v>
      </c>
      <c r="Y181" s="46">
        <f t="shared" si="365"/>
        <v>472.85</v>
      </c>
      <c r="Z181" s="46">
        <f t="shared" si="366"/>
        <v>1621.62525</v>
      </c>
      <c r="AA181" s="46"/>
      <c r="AB181" s="12" t="s">
        <v>83</v>
      </c>
      <c r="AC181" s="11">
        <f t="shared" ref="AC181:AE181" si="422">K181+R181</f>
        <v>62.5185</v>
      </c>
      <c r="AD181" s="11">
        <f t="shared" si="422"/>
        <v>778.894</v>
      </c>
      <c r="AE181" s="11">
        <f t="shared" si="422"/>
        <v>566.48</v>
      </c>
      <c r="AF181" s="11">
        <f t="shared" si="368"/>
        <v>34.73275</v>
      </c>
      <c r="AG181" s="11">
        <f t="shared" ref="AG181:AI181" si="423">O181+W181</f>
        <v>179</v>
      </c>
      <c r="AH181" s="11">
        <f t="shared" si="423"/>
        <v>0</v>
      </c>
      <c r="AI181" s="11">
        <f t="shared" si="423"/>
        <v>1621.62525</v>
      </c>
      <c r="AJ181" s="12" t="s">
        <v>33</v>
      </c>
    </row>
    <row r="182" s="9" customFormat="1" ht="15" customHeight="1" spans="1:36">
      <c r="A182" s="45">
        <f t="shared" si="351"/>
        <v>179</v>
      </c>
      <c r="B182" s="46" t="s">
        <v>509</v>
      </c>
      <c r="C182" s="47" t="s">
        <v>548</v>
      </c>
      <c r="D182" s="46" t="s">
        <v>549</v>
      </c>
      <c r="E182" s="46">
        <v>3473.25</v>
      </c>
      <c r="F182" s="46">
        <v>3245.4</v>
      </c>
      <c r="G182" s="48">
        <v>5664.75</v>
      </c>
      <c r="H182" s="46">
        <v>3473.25</v>
      </c>
      <c r="I182" s="48">
        <v>1790</v>
      </c>
      <c r="J182" s="48"/>
      <c r="K182" s="63">
        <f t="shared" si="352"/>
        <v>62.5185</v>
      </c>
      <c r="L182" s="64">
        <f t="shared" si="353"/>
        <v>519.264</v>
      </c>
      <c r="M182" s="48">
        <f t="shared" si="354"/>
        <v>453.18</v>
      </c>
      <c r="N182" s="46">
        <f t="shared" si="355"/>
        <v>24.31275</v>
      </c>
      <c r="O182" s="48">
        <f t="shared" si="356"/>
        <v>89.5</v>
      </c>
      <c r="P182" s="48">
        <f t="shared" si="357"/>
        <v>0</v>
      </c>
      <c r="Q182" s="48">
        <f t="shared" si="358"/>
        <v>1148.77525</v>
      </c>
      <c r="R182" s="46">
        <f t="shared" si="359"/>
        <v>0</v>
      </c>
      <c r="S182" s="46">
        <f t="shared" si="360"/>
        <v>259.63</v>
      </c>
      <c r="T182" s="48">
        <f t="shared" si="361"/>
        <v>113.3</v>
      </c>
      <c r="U182" s="46">
        <f t="shared" si="362"/>
        <v>10.42</v>
      </c>
      <c r="V182" s="46">
        <v>0</v>
      </c>
      <c r="W182" s="48">
        <f t="shared" si="363"/>
        <v>89.5</v>
      </c>
      <c r="X182" s="48">
        <f t="shared" si="364"/>
        <v>0</v>
      </c>
      <c r="Y182" s="46">
        <f t="shared" si="365"/>
        <v>472.85</v>
      </c>
      <c r="Z182" s="46">
        <f t="shared" si="366"/>
        <v>1621.62525</v>
      </c>
      <c r="AA182" s="46"/>
      <c r="AB182" s="12" t="s">
        <v>83</v>
      </c>
      <c r="AC182" s="11">
        <f t="shared" ref="AC182:AE182" si="424">K182+R182</f>
        <v>62.5185</v>
      </c>
      <c r="AD182" s="11">
        <f t="shared" si="424"/>
        <v>778.894</v>
      </c>
      <c r="AE182" s="11">
        <f t="shared" si="424"/>
        <v>566.48</v>
      </c>
      <c r="AF182" s="11">
        <f t="shared" si="368"/>
        <v>34.73275</v>
      </c>
      <c r="AG182" s="11">
        <f t="shared" ref="AG182:AI182" si="425">O182+W182</f>
        <v>179</v>
      </c>
      <c r="AH182" s="11">
        <f t="shared" si="425"/>
        <v>0</v>
      </c>
      <c r="AI182" s="11">
        <f t="shared" si="425"/>
        <v>1621.62525</v>
      </c>
      <c r="AJ182" s="12" t="s">
        <v>33</v>
      </c>
    </row>
    <row r="183" s="9" customFormat="1" ht="15" customHeight="1" spans="1:36">
      <c r="A183" s="45">
        <f t="shared" si="351"/>
        <v>180</v>
      </c>
      <c r="B183" s="46" t="s">
        <v>509</v>
      </c>
      <c r="C183" s="47" t="s">
        <v>550</v>
      </c>
      <c r="D183" s="46" t="s">
        <v>551</v>
      </c>
      <c r="E183" s="46">
        <v>3473.25</v>
      </c>
      <c r="F183" s="46">
        <v>3245.4</v>
      </c>
      <c r="G183" s="48">
        <v>5664.75</v>
      </c>
      <c r="H183" s="46">
        <v>3473.25</v>
      </c>
      <c r="I183" s="48">
        <v>1790</v>
      </c>
      <c r="J183" s="48"/>
      <c r="K183" s="63">
        <f t="shared" si="352"/>
        <v>62.5185</v>
      </c>
      <c r="L183" s="64">
        <f t="shared" si="353"/>
        <v>519.264</v>
      </c>
      <c r="M183" s="48">
        <f t="shared" si="354"/>
        <v>453.18</v>
      </c>
      <c r="N183" s="46">
        <f t="shared" si="355"/>
        <v>24.31275</v>
      </c>
      <c r="O183" s="48">
        <f t="shared" si="356"/>
        <v>89.5</v>
      </c>
      <c r="P183" s="48">
        <f t="shared" si="357"/>
        <v>0</v>
      </c>
      <c r="Q183" s="48">
        <f t="shared" si="358"/>
        <v>1148.77525</v>
      </c>
      <c r="R183" s="46">
        <f t="shared" si="359"/>
        <v>0</v>
      </c>
      <c r="S183" s="46">
        <f t="shared" si="360"/>
        <v>259.63</v>
      </c>
      <c r="T183" s="48">
        <f t="shared" si="361"/>
        <v>113.3</v>
      </c>
      <c r="U183" s="46">
        <f t="shared" si="362"/>
        <v>10.42</v>
      </c>
      <c r="V183" s="46">
        <v>0</v>
      </c>
      <c r="W183" s="48">
        <f t="shared" si="363"/>
        <v>89.5</v>
      </c>
      <c r="X183" s="48">
        <f t="shared" si="364"/>
        <v>0</v>
      </c>
      <c r="Y183" s="46">
        <f t="shared" si="365"/>
        <v>472.85</v>
      </c>
      <c r="Z183" s="46">
        <f t="shared" si="366"/>
        <v>1621.62525</v>
      </c>
      <c r="AA183" s="46"/>
      <c r="AB183" s="12" t="s">
        <v>83</v>
      </c>
      <c r="AC183" s="11">
        <f t="shared" ref="AC183:AE183" si="426">K183+R183</f>
        <v>62.5185</v>
      </c>
      <c r="AD183" s="11">
        <f t="shared" si="426"/>
        <v>778.894</v>
      </c>
      <c r="AE183" s="11">
        <f t="shared" si="426"/>
        <v>566.48</v>
      </c>
      <c r="AF183" s="11">
        <f t="shared" si="368"/>
        <v>34.73275</v>
      </c>
      <c r="AG183" s="11">
        <f t="shared" ref="AG183:AI183" si="427">O183+W183</f>
        <v>179</v>
      </c>
      <c r="AH183" s="11">
        <f t="shared" si="427"/>
        <v>0</v>
      </c>
      <c r="AI183" s="11">
        <f t="shared" si="427"/>
        <v>1621.62525</v>
      </c>
      <c r="AJ183" s="12" t="s">
        <v>33</v>
      </c>
    </row>
    <row r="184" s="9" customFormat="1" ht="15" customHeight="1" spans="1:36">
      <c r="A184" s="45">
        <f t="shared" si="351"/>
        <v>181</v>
      </c>
      <c r="B184" s="46" t="s">
        <v>509</v>
      </c>
      <c r="C184" s="47" t="s">
        <v>552</v>
      </c>
      <c r="D184" s="46" t="s">
        <v>553</v>
      </c>
      <c r="E184" s="46">
        <v>3473.25</v>
      </c>
      <c r="F184" s="46">
        <v>3245.4</v>
      </c>
      <c r="G184" s="48">
        <v>5664.75</v>
      </c>
      <c r="H184" s="46">
        <v>3473.25</v>
      </c>
      <c r="I184" s="48">
        <v>1790</v>
      </c>
      <c r="J184" s="48"/>
      <c r="K184" s="63">
        <f t="shared" si="352"/>
        <v>62.5185</v>
      </c>
      <c r="L184" s="64">
        <f t="shared" si="353"/>
        <v>519.264</v>
      </c>
      <c r="M184" s="48">
        <f t="shared" si="354"/>
        <v>453.18</v>
      </c>
      <c r="N184" s="46">
        <f t="shared" si="355"/>
        <v>24.31275</v>
      </c>
      <c r="O184" s="48">
        <f t="shared" si="356"/>
        <v>89.5</v>
      </c>
      <c r="P184" s="48">
        <f t="shared" si="357"/>
        <v>0</v>
      </c>
      <c r="Q184" s="48">
        <f t="shared" si="358"/>
        <v>1148.77525</v>
      </c>
      <c r="R184" s="46">
        <f t="shared" si="359"/>
        <v>0</v>
      </c>
      <c r="S184" s="46">
        <f t="shared" si="360"/>
        <v>259.63</v>
      </c>
      <c r="T184" s="48">
        <f t="shared" si="361"/>
        <v>113.3</v>
      </c>
      <c r="U184" s="46">
        <f t="shared" si="362"/>
        <v>10.42</v>
      </c>
      <c r="V184" s="46">
        <v>0</v>
      </c>
      <c r="W184" s="48">
        <f t="shared" si="363"/>
        <v>89.5</v>
      </c>
      <c r="X184" s="48">
        <f t="shared" si="364"/>
        <v>0</v>
      </c>
      <c r="Y184" s="46">
        <f t="shared" si="365"/>
        <v>472.85</v>
      </c>
      <c r="Z184" s="46">
        <f t="shared" si="366"/>
        <v>1621.62525</v>
      </c>
      <c r="AA184" s="46"/>
      <c r="AB184" s="12" t="s">
        <v>83</v>
      </c>
      <c r="AC184" s="11">
        <f t="shared" ref="AC184:AE184" si="428">K184+R184</f>
        <v>62.5185</v>
      </c>
      <c r="AD184" s="11">
        <f t="shared" si="428"/>
        <v>778.894</v>
      </c>
      <c r="AE184" s="11">
        <f t="shared" si="428"/>
        <v>566.48</v>
      </c>
      <c r="AF184" s="11">
        <f t="shared" si="368"/>
        <v>34.73275</v>
      </c>
      <c r="AG184" s="11">
        <f t="shared" ref="AG184:AI184" si="429">O184+W184</f>
        <v>179</v>
      </c>
      <c r="AH184" s="11">
        <f t="shared" si="429"/>
        <v>0</v>
      </c>
      <c r="AI184" s="11">
        <f t="shared" si="429"/>
        <v>1621.62525</v>
      </c>
      <c r="AJ184" s="12" t="s">
        <v>33</v>
      </c>
    </row>
    <row r="185" s="9" customFormat="1" ht="15" customHeight="1" spans="1:36">
      <c r="A185" s="45">
        <f t="shared" si="351"/>
        <v>182</v>
      </c>
      <c r="B185" s="46" t="s">
        <v>509</v>
      </c>
      <c r="C185" s="47" t="s">
        <v>554</v>
      </c>
      <c r="D185" s="46" t="s">
        <v>555</v>
      </c>
      <c r="E185" s="46">
        <v>3473.25</v>
      </c>
      <c r="F185" s="46">
        <v>3245.4</v>
      </c>
      <c r="G185" s="48">
        <v>5664.75</v>
      </c>
      <c r="H185" s="46">
        <v>3473.25</v>
      </c>
      <c r="I185" s="48">
        <v>1790</v>
      </c>
      <c r="J185" s="48"/>
      <c r="K185" s="63">
        <f t="shared" si="352"/>
        <v>62.5185</v>
      </c>
      <c r="L185" s="64">
        <f t="shared" si="353"/>
        <v>519.264</v>
      </c>
      <c r="M185" s="48">
        <f t="shared" si="354"/>
        <v>453.18</v>
      </c>
      <c r="N185" s="46">
        <f t="shared" si="355"/>
        <v>24.31275</v>
      </c>
      <c r="O185" s="48">
        <f t="shared" si="356"/>
        <v>89.5</v>
      </c>
      <c r="P185" s="48">
        <f t="shared" si="357"/>
        <v>0</v>
      </c>
      <c r="Q185" s="48">
        <f t="shared" si="358"/>
        <v>1148.77525</v>
      </c>
      <c r="R185" s="46">
        <f t="shared" si="359"/>
        <v>0</v>
      </c>
      <c r="S185" s="46">
        <f t="shared" si="360"/>
        <v>259.63</v>
      </c>
      <c r="T185" s="48">
        <f t="shared" si="361"/>
        <v>113.3</v>
      </c>
      <c r="U185" s="46">
        <f t="shared" si="362"/>
        <v>10.42</v>
      </c>
      <c r="V185" s="46">
        <v>0</v>
      </c>
      <c r="W185" s="48">
        <f t="shared" si="363"/>
        <v>89.5</v>
      </c>
      <c r="X185" s="48">
        <f t="shared" si="364"/>
        <v>0</v>
      </c>
      <c r="Y185" s="46">
        <f t="shared" si="365"/>
        <v>472.85</v>
      </c>
      <c r="Z185" s="46">
        <f t="shared" si="366"/>
        <v>1621.62525</v>
      </c>
      <c r="AA185" s="46"/>
      <c r="AB185" s="12" t="s">
        <v>83</v>
      </c>
      <c r="AC185" s="11">
        <f t="shared" ref="AC185:AE185" si="430">K185+R185</f>
        <v>62.5185</v>
      </c>
      <c r="AD185" s="11">
        <f t="shared" si="430"/>
        <v>778.894</v>
      </c>
      <c r="AE185" s="11">
        <f t="shared" si="430"/>
        <v>566.48</v>
      </c>
      <c r="AF185" s="11">
        <f t="shared" si="368"/>
        <v>34.73275</v>
      </c>
      <c r="AG185" s="11">
        <f t="shared" ref="AG185:AI185" si="431">O185+W185</f>
        <v>179</v>
      </c>
      <c r="AH185" s="11">
        <f t="shared" si="431"/>
        <v>0</v>
      </c>
      <c r="AI185" s="11">
        <f t="shared" si="431"/>
        <v>1621.62525</v>
      </c>
      <c r="AJ185" s="12" t="s">
        <v>33</v>
      </c>
    </row>
    <row r="186" s="9" customFormat="1" ht="15" customHeight="1" spans="1:36">
      <c r="A186" s="45">
        <f t="shared" si="351"/>
        <v>183</v>
      </c>
      <c r="B186" s="46" t="s">
        <v>509</v>
      </c>
      <c r="C186" s="51" t="s">
        <v>556</v>
      </c>
      <c r="D186" s="55" t="s">
        <v>557</v>
      </c>
      <c r="E186" s="46">
        <v>3473.25</v>
      </c>
      <c r="F186" s="46">
        <v>3245.4</v>
      </c>
      <c r="G186" s="48">
        <v>5664.75</v>
      </c>
      <c r="H186" s="46">
        <v>3473.25</v>
      </c>
      <c r="I186" s="48">
        <v>1790</v>
      </c>
      <c r="J186" s="48"/>
      <c r="K186" s="63">
        <f t="shared" si="352"/>
        <v>62.5185</v>
      </c>
      <c r="L186" s="64">
        <f t="shared" si="353"/>
        <v>519.264</v>
      </c>
      <c r="M186" s="48">
        <f t="shared" si="354"/>
        <v>453.18</v>
      </c>
      <c r="N186" s="46">
        <f t="shared" si="355"/>
        <v>24.31275</v>
      </c>
      <c r="O186" s="48">
        <f t="shared" si="356"/>
        <v>89.5</v>
      </c>
      <c r="P186" s="48">
        <f t="shared" si="357"/>
        <v>0</v>
      </c>
      <c r="Q186" s="48">
        <f t="shared" si="358"/>
        <v>1148.77525</v>
      </c>
      <c r="R186" s="46">
        <f t="shared" si="359"/>
        <v>0</v>
      </c>
      <c r="S186" s="46">
        <f t="shared" si="360"/>
        <v>259.63</v>
      </c>
      <c r="T186" s="48">
        <f t="shared" si="361"/>
        <v>113.3</v>
      </c>
      <c r="U186" s="46">
        <f t="shared" si="362"/>
        <v>10.42</v>
      </c>
      <c r="V186" s="46">
        <v>0</v>
      </c>
      <c r="W186" s="48">
        <f t="shared" si="363"/>
        <v>89.5</v>
      </c>
      <c r="X186" s="48">
        <f t="shared" si="364"/>
        <v>0</v>
      </c>
      <c r="Y186" s="46">
        <f t="shared" si="365"/>
        <v>472.85</v>
      </c>
      <c r="Z186" s="46">
        <f t="shared" si="366"/>
        <v>1621.62525</v>
      </c>
      <c r="AA186" s="46"/>
      <c r="AB186" s="12" t="s">
        <v>83</v>
      </c>
      <c r="AC186" s="11">
        <f t="shared" ref="AC186:AE186" si="432">K186+R186</f>
        <v>62.5185</v>
      </c>
      <c r="AD186" s="11">
        <f t="shared" si="432"/>
        <v>778.894</v>
      </c>
      <c r="AE186" s="11">
        <f t="shared" si="432"/>
        <v>566.48</v>
      </c>
      <c r="AF186" s="11">
        <f t="shared" si="368"/>
        <v>34.73275</v>
      </c>
      <c r="AG186" s="11">
        <f t="shared" ref="AG186:AI186" si="433">O186+W186</f>
        <v>179</v>
      </c>
      <c r="AH186" s="11">
        <f t="shared" si="433"/>
        <v>0</v>
      </c>
      <c r="AI186" s="11">
        <f t="shared" si="433"/>
        <v>1621.62525</v>
      </c>
      <c r="AJ186" s="12" t="s">
        <v>33</v>
      </c>
    </row>
    <row r="187" s="9" customFormat="1" ht="15" customHeight="1" spans="1:36">
      <c r="A187" s="45">
        <f t="shared" si="351"/>
        <v>184</v>
      </c>
      <c r="B187" s="46" t="s">
        <v>558</v>
      </c>
      <c r="C187" s="47" t="s">
        <v>559</v>
      </c>
      <c r="D187" s="46" t="s">
        <v>560</v>
      </c>
      <c r="E187" s="46">
        <v>3473.25</v>
      </c>
      <c r="F187" s="46">
        <v>3245.4</v>
      </c>
      <c r="G187" s="48">
        <v>5664.75</v>
      </c>
      <c r="H187" s="46">
        <v>3473.25</v>
      </c>
      <c r="I187" s="48">
        <v>1790</v>
      </c>
      <c r="J187" s="48"/>
      <c r="K187" s="63">
        <f t="shared" si="352"/>
        <v>62.5185</v>
      </c>
      <c r="L187" s="64">
        <f t="shared" si="353"/>
        <v>519.264</v>
      </c>
      <c r="M187" s="48">
        <f t="shared" si="354"/>
        <v>453.18</v>
      </c>
      <c r="N187" s="46">
        <f t="shared" si="355"/>
        <v>24.31275</v>
      </c>
      <c r="O187" s="48">
        <f t="shared" si="356"/>
        <v>89.5</v>
      </c>
      <c r="P187" s="48">
        <f t="shared" si="357"/>
        <v>0</v>
      </c>
      <c r="Q187" s="48">
        <f t="shared" si="358"/>
        <v>1148.77525</v>
      </c>
      <c r="R187" s="46">
        <f t="shared" si="359"/>
        <v>0</v>
      </c>
      <c r="S187" s="46">
        <f t="shared" si="360"/>
        <v>259.63</v>
      </c>
      <c r="T187" s="48">
        <f t="shared" si="361"/>
        <v>113.3</v>
      </c>
      <c r="U187" s="46">
        <f t="shared" si="362"/>
        <v>10.42</v>
      </c>
      <c r="V187" s="46">
        <v>0</v>
      </c>
      <c r="W187" s="48">
        <f t="shared" si="363"/>
        <v>89.5</v>
      </c>
      <c r="X187" s="48">
        <f t="shared" si="364"/>
        <v>0</v>
      </c>
      <c r="Y187" s="46">
        <f t="shared" si="365"/>
        <v>472.85</v>
      </c>
      <c r="Z187" s="46">
        <f t="shared" si="366"/>
        <v>1621.62525</v>
      </c>
      <c r="AA187" s="46"/>
      <c r="AB187" s="12" t="s">
        <v>98</v>
      </c>
      <c r="AC187" s="11">
        <f t="shared" ref="AC187:AE187" si="434">K187+R187</f>
        <v>62.5185</v>
      </c>
      <c r="AD187" s="11">
        <f t="shared" si="434"/>
        <v>778.894</v>
      </c>
      <c r="AE187" s="11">
        <f t="shared" si="434"/>
        <v>566.48</v>
      </c>
      <c r="AF187" s="11">
        <f t="shared" si="368"/>
        <v>34.73275</v>
      </c>
      <c r="AG187" s="11">
        <f t="shared" ref="AG187:AI187" si="435">O187+W187</f>
        <v>179</v>
      </c>
      <c r="AH187" s="11">
        <f t="shared" si="435"/>
        <v>0</v>
      </c>
      <c r="AI187" s="11">
        <f t="shared" si="435"/>
        <v>1621.62525</v>
      </c>
      <c r="AJ187" s="12" t="s">
        <v>33</v>
      </c>
    </row>
    <row r="188" s="9" customFormat="1" ht="15" customHeight="1" spans="1:36">
      <c r="A188" s="45">
        <f t="shared" si="351"/>
        <v>185</v>
      </c>
      <c r="B188" s="46" t="s">
        <v>558</v>
      </c>
      <c r="C188" s="47" t="s">
        <v>561</v>
      </c>
      <c r="D188" s="46" t="s">
        <v>562</v>
      </c>
      <c r="E188" s="46">
        <v>3473.25</v>
      </c>
      <c r="F188" s="46">
        <v>3245.4</v>
      </c>
      <c r="G188" s="48">
        <v>5664.75</v>
      </c>
      <c r="H188" s="46">
        <v>3473.25</v>
      </c>
      <c r="I188" s="48">
        <v>1790</v>
      </c>
      <c r="J188" s="48"/>
      <c r="K188" s="63">
        <f t="shared" si="352"/>
        <v>62.5185</v>
      </c>
      <c r="L188" s="64">
        <f t="shared" si="353"/>
        <v>519.264</v>
      </c>
      <c r="M188" s="48">
        <f t="shared" si="354"/>
        <v>453.18</v>
      </c>
      <c r="N188" s="46">
        <f t="shared" si="355"/>
        <v>24.31275</v>
      </c>
      <c r="O188" s="48">
        <f t="shared" si="356"/>
        <v>89.5</v>
      </c>
      <c r="P188" s="48">
        <f t="shared" si="357"/>
        <v>0</v>
      </c>
      <c r="Q188" s="48">
        <f t="shared" si="358"/>
        <v>1148.77525</v>
      </c>
      <c r="R188" s="46">
        <f t="shared" si="359"/>
        <v>0</v>
      </c>
      <c r="S188" s="46">
        <f t="shared" si="360"/>
        <v>259.63</v>
      </c>
      <c r="T188" s="48">
        <f t="shared" si="361"/>
        <v>113.3</v>
      </c>
      <c r="U188" s="46">
        <f t="shared" si="362"/>
        <v>10.42</v>
      </c>
      <c r="V188" s="46">
        <v>0</v>
      </c>
      <c r="W188" s="48">
        <f t="shared" si="363"/>
        <v>89.5</v>
      </c>
      <c r="X188" s="48">
        <f t="shared" si="364"/>
        <v>0</v>
      </c>
      <c r="Y188" s="46">
        <f t="shared" si="365"/>
        <v>472.85</v>
      </c>
      <c r="Z188" s="46">
        <f t="shared" si="366"/>
        <v>1621.62525</v>
      </c>
      <c r="AA188" s="46"/>
      <c r="AB188" s="12" t="s">
        <v>98</v>
      </c>
      <c r="AC188" s="11">
        <f t="shared" ref="AC188:AE188" si="436">K188+R188</f>
        <v>62.5185</v>
      </c>
      <c r="AD188" s="11">
        <f t="shared" si="436"/>
        <v>778.894</v>
      </c>
      <c r="AE188" s="11">
        <f t="shared" si="436"/>
        <v>566.48</v>
      </c>
      <c r="AF188" s="11">
        <f t="shared" si="368"/>
        <v>34.73275</v>
      </c>
      <c r="AG188" s="11">
        <f t="shared" ref="AG188:AI188" si="437">O188+W188</f>
        <v>179</v>
      </c>
      <c r="AH188" s="11">
        <f t="shared" si="437"/>
        <v>0</v>
      </c>
      <c r="AI188" s="11">
        <f t="shared" si="437"/>
        <v>1621.62525</v>
      </c>
      <c r="AJ188" s="12" t="s">
        <v>33</v>
      </c>
    </row>
    <row r="189" s="9" customFormat="1" ht="15" customHeight="1" spans="1:36">
      <c r="A189" s="45">
        <f t="shared" si="351"/>
        <v>186</v>
      </c>
      <c r="B189" s="46" t="s">
        <v>558</v>
      </c>
      <c r="C189" s="47" t="s">
        <v>563</v>
      </c>
      <c r="D189" s="46" t="s">
        <v>564</v>
      </c>
      <c r="E189" s="46">
        <v>3473.25</v>
      </c>
      <c r="F189" s="46">
        <v>3245.4</v>
      </c>
      <c r="G189" s="48">
        <v>5664.75</v>
      </c>
      <c r="H189" s="46">
        <v>3473.25</v>
      </c>
      <c r="I189" s="48">
        <v>1790</v>
      </c>
      <c r="J189" s="48"/>
      <c r="K189" s="63">
        <f t="shared" si="352"/>
        <v>62.5185</v>
      </c>
      <c r="L189" s="64">
        <f t="shared" si="353"/>
        <v>519.264</v>
      </c>
      <c r="M189" s="48">
        <f t="shared" si="354"/>
        <v>453.18</v>
      </c>
      <c r="N189" s="46">
        <f t="shared" si="355"/>
        <v>24.31275</v>
      </c>
      <c r="O189" s="48">
        <f t="shared" si="356"/>
        <v>89.5</v>
      </c>
      <c r="P189" s="48">
        <f t="shared" si="357"/>
        <v>0</v>
      </c>
      <c r="Q189" s="48">
        <f t="shared" si="358"/>
        <v>1148.77525</v>
      </c>
      <c r="R189" s="46">
        <f t="shared" si="359"/>
        <v>0</v>
      </c>
      <c r="S189" s="46">
        <f t="shared" si="360"/>
        <v>259.63</v>
      </c>
      <c r="T189" s="48">
        <f t="shared" si="361"/>
        <v>113.3</v>
      </c>
      <c r="U189" s="46">
        <f t="shared" si="362"/>
        <v>10.42</v>
      </c>
      <c r="V189" s="46">
        <v>0</v>
      </c>
      <c r="W189" s="48">
        <f t="shared" si="363"/>
        <v>89.5</v>
      </c>
      <c r="X189" s="48">
        <f t="shared" si="364"/>
        <v>0</v>
      </c>
      <c r="Y189" s="46">
        <f t="shared" si="365"/>
        <v>472.85</v>
      </c>
      <c r="Z189" s="46">
        <f t="shared" si="366"/>
        <v>1621.62525</v>
      </c>
      <c r="AA189" s="46"/>
      <c r="AB189" s="12" t="s">
        <v>98</v>
      </c>
      <c r="AC189" s="11">
        <f t="shared" ref="AC189:AE189" si="438">K189+R189</f>
        <v>62.5185</v>
      </c>
      <c r="AD189" s="11">
        <f t="shared" si="438"/>
        <v>778.894</v>
      </c>
      <c r="AE189" s="11">
        <f t="shared" si="438"/>
        <v>566.48</v>
      </c>
      <c r="AF189" s="11">
        <f t="shared" si="368"/>
        <v>34.73275</v>
      </c>
      <c r="AG189" s="11">
        <f t="shared" ref="AG189:AI189" si="439">O189+W189</f>
        <v>179</v>
      </c>
      <c r="AH189" s="11">
        <f t="shared" si="439"/>
        <v>0</v>
      </c>
      <c r="AI189" s="11">
        <f t="shared" si="439"/>
        <v>1621.62525</v>
      </c>
      <c r="AJ189" s="12" t="s">
        <v>33</v>
      </c>
    </row>
    <row r="190" s="9" customFormat="1" ht="15" customHeight="1" spans="1:36">
      <c r="A190" s="45">
        <f t="shared" si="351"/>
        <v>187</v>
      </c>
      <c r="B190" s="46" t="s">
        <v>558</v>
      </c>
      <c r="C190" s="47" t="s">
        <v>565</v>
      </c>
      <c r="D190" s="46" t="s">
        <v>566</v>
      </c>
      <c r="E190" s="46">
        <v>3473.25</v>
      </c>
      <c r="F190" s="46">
        <v>3245.4</v>
      </c>
      <c r="G190" s="48">
        <v>5664.75</v>
      </c>
      <c r="H190" s="46">
        <v>3473.25</v>
      </c>
      <c r="I190" s="48">
        <v>4180</v>
      </c>
      <c r="J190" s="48"/>
      <c r="K190" s="63">
        <f t="shared" si="352"/>
        <v>62.5185</v>
      </c>
      <c r="L190" s="64">
        <f t="shared" si="353"/>
        <v>519.264</v>
      </c>
      <c r="M190" s="48">
        <f t="shared" si="354"/>
        <v>453.18</v>
      </c>
      <c r="N190" s="46">
        <f t="shared" si="355"/>
        <v>24.31275</v>
      </c>
      <c r="O190" s="48">
        <f t="shared" si="356"/>
        <v>209</v>
      </c>
      <c r="P190" s="48">
        <f t="shared" si="357"/>
        <v>0</v>
      </c>
      <c r="Q190" s="48">
        <f t="shared" si="358"/>
        <v>1268.27525</v>
      </c>
      <c r="R190" s="46">
        <f t="shared" si="359"/>
        <v>0</v>
      </c>
      <c r="S190" s="46">
        <f t="shared" si="360"/>
        <v>259.63</v>
      </c>
      <c r="T190" s="48">
        <f t="shared" si="361"/>
        <v>113.3</v>
      </c>
      <c r="U190" s="46">
        <f t="shared" si="362"/>
        <v>10.42</v>
      </c>
      <c r="V190" s="46">
        <v>0</v>
      </c>
      <c r="W190" s="48">
        <f t="shared" si="363"/>
        <v>209</v>
      </c>
      <c r="X190" s="48">
        <f t="shared" si="364"/>
        <v>0</v>
      </c>
      <c r="Y190" s="46">
        <f t="shared" si="365"/>
        <v>592.35</v>
      </c>
      <c r="Z190" s="46">
        <f t="shared" si="366"/>
        <v>1860.62525</v>
      </c>
      <c r="AA190" s="46"/>
      <c r="AB190" s="12" t="s">
        <v>98</v>
      </c>
      <c r="AC190" s="11">
        <f t="shared" ref="AC190:AE190" si="440">K190+R190</f>
        <v>62.5185</v>
      </c>
      <c r="AD190" s="11">
        <f t="shared" si="440"/>
        <v>778.894</v>
      </c>
      <c r="AE190" s="11">
        <f t="shared" si="440"/>
        <v>566.48</v>
      </c>
      <c r="AF190" s="11">
        <f t="shared" si="368"/>
        <v>34.73275</v>
      </c>
      <c r="AG190" s="11">
        <f t="shared" ref="AG190:AI190" si="441">O190+W190</f>
        <v>418</v>
      </c>
      <c r="AH190" s="11">
        <f t="shared" si="441"/>
        <v>0</v>
      </c>
      <c r="AI190" s="11">
        <f t="shared" si="441"/>
        <v>1860.62525</v>
      </c>
      <c r="AJ190" s="12" t="s">
        <v>33</v>
      </c>
    </row>
    <row r="191" s="9" customFormat="1" ht="15" customHeight="1" spans="1:36">
      <c r="A191" s="45">
        <f t="shared" si="351"/>
        <v>188</v>
      </c>
      <c r="B191" s="46" t="s">
        <v>558</v>
      </c>
      <c r="C191" s="47" t="s">
        <v>567</v>
      </c>
      <c r="D191" s="46" t="s">
        <v>568</v>
      </c>
      <c r="E191" s="46">
        <v>3473.25</v>
      </c>
      <c r="F191" s="46">
        <v>3245.4</v>
      </c>
      <c r="G191" s="48">
        <v>5664.75</v>
      </c>
      <c r="H191" s="46">
        <v>3473.25</v>
      </c>
      <c r="I191" s="48">
        <v>4180</v>
      </c>
      <c r="J191" s="48"/>
      <c r="K191" s="63">
        <f t="shared" si="352"/>
        <v>62.5185</v>
      </c>
      <c r="L191" s="64">
        <f t="shared" si="353"/>
        <v>519.264</v>
      </c>
      <c r="M191" s="48">
        <f t="shared" si="354"/>
        <v>453.18</v>
      </c>
      <c r="N191" s="46">
        <f t="shared" si="355"/>
        <v>24.31275</v>
      </c>
      <c r="O191" s="48">
        <f t="shared" si="356"/>
        <v>209</v>
      </c>
      <c r="P191" s="48">
        <f t="shared" si="357"/>
        <v>0</v>
      </c>
      <c r="Q191" s="48">
        <f t="shared" si="358"/>
        <v>1268.27525</v>
      </c>
      <c r="R191" s="46">
        <f t="shared" si="359"/>
        <v>0</v>
      </c>
      <c r="S191" s="46">
        <f t="shared" si="360"/>
        <v>259.63</v>
      </c>
      <c r="T191" s="48">
        <f t="shared" si="361"/>
        <v>113.3</v>
      </c>
      <c r="U191" s="46">
        <f t="shared" si="362"/>
        <v>10.42</v>
      </c>
      <c r="V191" s="46">
        <v>0</v>
      </c>
      <c r="W191" s="48">
        <f t="shared" si="363"/>
        <v>209</v>
      </c>
      <c r="X191" s="48">
        <f t="shared" si="364"/>
        <v>0</v>
      </c>
      <c r="Y191" s="46">
        <f t="shared" si="365"/>
        <v>592.35</v>
      </c>
      <c r="Z191" s="46">
        <f t="shared" si="366"/>
        <v>1860.62525</v>
      </c>
      <c r="AA191" s="46"/>
      <c r="AB191" s="12" t="s">
        <v>98</v>
      </c>
      <c r="AC191" s="11">
        <f t="shared" ref="AC191:AE191" si="442">K191+R191</f>
        <v>62.5185</v>
      </c>
      <c r="AD191" s="11">
        <f t="shared" si="442"/>
        <v>778.894</v>
      </c>
      <c r="AE191" s="11">
        <f t="shared" si="442"/>
        <v>566.48</v>
      </c>
      <c r="AF191" s="11">
        <f t="shared" si="368"/>
        <v>34.73275</v>
      </c>
      <c r="AG191" s="11">
        <f t="shared" ref="AG191:AI191" si="443">O191+W191</f>
        <v>418</v>
      </c>
      <c r="AH191" s="11">
        <f t="shared" si="443"/>
        <v>0</v>
      </c>
      <c r="AI191" s="11">
        <f t="shared" si="443"/>
        <v>1860.62525</v>
      </c>
      <c r="AJ191" s="12" t="s">
        <v>33</v>
      </c>
    </row>
    <row r="192" s="9" customFormat="1" ht="15" customHeight="1" spans="1:36">
      <c r="A192" s="45">
        <f t="shared" si="351"/>
        <v>189</v>
      </c>
      <c r="B192" s="46" t="s">
        <v>558</v>
      </c>
      <c r="C192" s="47" t="s">
        <v>569</v>
      </c>
      <c r="D192" s="46" t="s">
        <v>570</v>
      </c>
      <c r="E192" s="46">
        <v>3473.25</v>
      </c>
      <c r="F192" s="46">
        <v>3245.4</v>
      </c>
      <c r="G192" s="48">
        <v>5664.75</v>
      </c>
      <c r="H192" s="46">
        <v>3473.25</v>
      </c>
      <c r="I192" s="48">
        <v>4180</v>
      </c>
      <c r="J192" s="48"/>
      <c r="K192" s="63">
        <f t="shared" si="352"/>
        <v>62.5185</v>
      </c>
      <c r="L192" s="64">
        <f t="shared" si="353"/>
        <v>519.264</v>
      </c>
      <c r="M192" s="48">
        <f t="shared" si="354"/>
        <v>453.18</v>
      </c>
      <c r="N192" s="46">
        <f t="shared" si="355"/>
        <v>24.31275</v>
      </c>
      <c r="O192" s="48">
        <f t="shared" si="356"/>
        <v>209</v>
      </c>
      <c r="P192" s="48">
        <f t="shared" si="357"/>
        <v>0</v>
      </c>
      <c r="Q192" s="48">
        <f t="shared" si="358"/>
        <v>1268.27525</v>
      </c>
      <c r="R192" s="46">
        <f t="shared" si="359"/>
        <v>0</v>
      </c>
      <c r="S192" s="46">
        <f t="shared" si="360"/>
        <v>259.63</v>
      </c>
      <c r="T192" s="48">
        <f t="shared" si="361"/>
        <v>113.3</v>
      </c>
      <c r="U192" s="46">
        <f t="shared" si="362"/>
        <v>10.42</v>
      </c>
      <c r="V192" s="46">
        <v>0</v>
      </c>
      <c r="W192" s="48">
        <f t="shared" si="363"/>
        <v>209</v>
      </c>
      <c r="X192" s="48">
        <f t="shared" si="364"/>
        <v>0</v>
      </c>
      <c r="Y192" s="46">
        <f t="shared" si="365"/>
        <v>592.35</v>
      </c>
      <c r="Z192" s="46">
        <f t="shared" si="366"/>
        <v>1860.62525</v>
      </c>
      <c r="AA192" s="46"/>
      <c r="AB192" s="12" t="s">
        <v>98</v>
      </c>
      <c r="AC192" s="11">
        <f t="shared" ref="AC192:AE192" si="444">K192+R192</f>
        <v>62.5185</v>
      </c>
      <c r="AD192" s="11">
        <f t="shared" si="444"/>
        <v>778.894</v>
      </c>
      <c r="AE192" s="11">
        <f t="shared" si="444"/>
        <v>566.48</v>
      </c>
      <c r="AF192" s="11">
        <f t="shared" si="368"/>
        <v>34.73275</v>
      </c>
      <c r="AG192" s="11">
        <f t="shared" ref="AG192:AI192" si="445">O192+W192</f>
        <v>418</v>
      </c>
      <c r="AH192" s="11">
        <f t="shared" si="445"/>
        <v>0</v>
      </c>
      <c r="AI192" s="11">
        <f t="shared" si="445"/>
        <v>1860.62525</v>
      </c>
      <c r="AJ192" s="12" t="s">
        <v>33</v>
      </c>
    </row>
    <row r="193" s="9" customFormat="1" ht="15" customHeight="1" spans="1:36">
      <c r="A193" s="45">
        <f t="shared" si="351"/>
        <v>190</v>
      </c>
      <c r="B193" s="46" t="s">
        <v>233</v>
      </c>
      <c r="C193" s="47" t="s">
        <v>571</v>
      </c>
      <c r="D193" s="46" t="s">
        <v>572</v>
      </c>
      <c r="E193" s="46">
        <v>3473.25</v>
      </c>
      <c r="F193" s="46">
        <v>3245.4</v>
      </c>
      <c r="G193" s="48">
        <v>5664.75</v>
      </c>
      <c r="H193" s="46">
        <v>3473.25</v>
      </c>
      <c r="I193" s="48">
        <v>4180</v>
      </c>
      <c r="J193" s="48"/>
      <c r="K193" s="63">
        <f t="shared" si="352"/>
        <v>62.5185</v>
      </c>
      <c r="L193" s="64">
        <f t="shared" si="353"/>
        <v>519.264</v>
      </c>
      <c r="M193" s="48">
        <f t="shared" si="354"/>
        <v>453.18</v>
      </c>
      <c r="N193" s="46">
        <f t="shared" si="355"/>
        <v>24.31275</v>
      </c>
      <c r="O193" s="48">
        <f t="shared" si="356"/>
        <v>209</v>
      </c>
      <c r="P193" s="48">
        <f t="shared" si="357"/>
        <v>0</v>
      </c>
      <c r="Q193" s="48">
        <f t="shared" si="358"/>
        <v>1268.27525</v>
      </c>
      <c r="R193" s="46">
        <f t="shared" si="359"/>
        <v>0</v>
      </c>
      <c r="S193" s="46">
        <f t="shared" si="360"/>
        <v>259.63</v>
      </c>
      <c r="T193" s="48">
        <f t="shared" si="361"/>
        <v>113.3</v>
      </c>
      <c r="U193" s="46">
        <f t="shared" si="362"/>
        <v>10.42</v>
      </c>
      <c r="V193" s="46">
        <v>0</v>
      </c>
      <c r="W193" s="48">
        <f t="shared" si="363"/>
        <v>209</v>
      </c>
      <c r="X193" s="48">
        <f t="shared" si="364"/>
        <v>0</v>
      </c>
      <c r="Y193" s="46">
        <f t="shared" si="365"/>
        <v>592.35</v>
      </c>
      <c r="Z193" s="46">
        <f t="shared" si="366"/>
        <v>1860.62525</v>
      </c>
      <c r="AA193" s="46"/>
      <c r="AB193" s="12" t="s">
        <v>101</v>
      </c>
      <c r="AC193" s="11">
        <f t="shared" ref="AC193:AE193" si="446">K193+R193</f>
        <v>62.5185</v>
      </c>
      <c r="AD193" s="11">
        <f t="shared" si="446"/>
        <v>778.894</v>
      </c>
      <c r="AE193" s="11">
        <f t="shared" si="446"/>
        <v>566.48</v>
      </c>
      <c r="AF193" s="11">
        <f t="shared" si="368"/>
        <v>34.73275</v>
      </c>
      <c r="AG193" s="11">
        <f t="shared" ref="AG193:AI193" si="447">O193+W193</f>
        <v>418</v>
      </c>
      <c r="AH193" s="11">
        <f t="shared" si="447"/>
        <v>0</v>
      </c>
      <c r="AI193" s="11">
        <f t="shared" si="447"/>
        <v>1860.62525</v>
      </c>
      <c r="AJ193" s="12" t="s">
        <v>34</v>
      </c>
    </row>
    <row r="194" s="9" customFormat="1" ht="15" customHeight="1" spans="1:36">
      <c r="A194" s="45">
        <f t="shared" si="351"/>
        <v>191</v>
      </c>
      <c r="B194" s="46" t="s">
        <v>558</v>
      </c>
      <c r="C194" s="47" t="s">
        <v>573</v>
      </c>
      <c r="D194" s="46" t="s">
        <v>574</v>
      </c>
      <c r="E194" s="46">
        <v>3473.25</v>
      </c>
      <c r="F194" s="46">
        <v>3245.4</v>
      </c>
      <c r="G194" s="48">
        <v>5664.75</v>
      </c>
      <c r="H194" s="46">
        <v>3473.25</v>
      </c>
      <c r="I194" s="48">
        <v>4180</v>
      </c>
      <c r="J194" s="48"/>
      <c r="K194" s="63">
        <f t="shared" si="352"/>
        <v>62.5185</v>
      </c>
      <c r="L194" s="64">
        <f t="shared" si="353"/>
        <v>519.264</v>
      </c>
      <c r="M194" s="48">
        <f t="shared" si="354"/>
        <v>453.18</v>
      </c>
      <c r="N194" s="46">
        <f t="shared" si="355"/>
        <v>24.31275</v>
      </c>
      <c r="O194" s="48">
        <f t="shared" si="356"/>
        <v>209</v>
      </c>
      <c r="P194" s="48">
        <f t="shared" si="357"/>
        <v>0</v>
      </c>
      <c r="Q194" s="48">
        <f t="shared" si="358"/>
        <v>1268.27525</v>
      </c>
      <c r="R194" s="46">
        <f t="shared" si="359"/>
        <v>0</v>
      </c>
      <c r="S194" s="46">
        <f t="shared" si="360"/>
        <v>259.63</v>
      </c>
      <c r="T194" s="48">
        <f t="shared" si="361"/>
        <v>113.3</v>
      </c>
      <c r="U194" s="46">
        <f t="shared" si="362"/>
        <v>10.42</v>
      </c>
      <c r="V194" s="46">
        <v>0</v>
      </c>
      <c r="W194" s="48">
        <f t="shared" si="363"/>
        <v>209</v>
      </c>
      <c r="X194" s="48">
        <f t="shared" si="364"/>
        <v>0</v>
      </c>
      <c r="Y194" s="46">
        <f t="shared" si="365"/>
        <v>592.35</v>
      </c>
      <c r="Z194" s="46">
        <f t="shared" si="366"/>
        <v>1860.62525</v>
      </c>
      <c r="AA194" s="46"/>
      <c r="AB194" s="12" t="s">
        <v>98</v>
      </c>
      <c r="AC194" s="11">
        <f t="shared" ref="AC194:AE194" si="448">K194+R194</f>
        <v>62.5185</v>
      </c>
      <c r="AD194" s="11">
        <f t="shared" si="448"/>
        <v>778.894</v>
      </c>
      <c r="AE194" s="11">
        <f t="shared" si="448"/>
        <v>566.48</v>
      </c>
      <c r="AF194" s="11">
        <f t="shared" si="368"/>
        <v>34.73275</v>
      </c>
      <c r="AG194" s="11">
        <f t="shared" ref="AG194:AI194" si="449">O194+W194</f>
        <v>418</v>
      </c>
      <c r="AH194" s="11">
        <f t="shared" si="449"/>
        <v>0</v>
      </c>
      <c r="AI194" s="11">
        <f t="shared" si="449"/>
        <v>1860.62525</v>
      </c>
      <c r="AJ194" s="12" t="s">
        <v>33</v>
      </c>
    </row>
    <row r="195" s="9" customFormat="1" ht="15" customHeight="1" spans="1:36">
      <c r="A195" s="45">
        <f t="shared" si="351"/>
        <v>192</v>
      </c>
      <c r="B195" s="46" t="s">
        <v>558</v>
      </c>
      <c r="C195" s="47" t="s">
        <v>575</v>
      </c>
      <c r="D195" s="46" t="s">
        <v>576</v>
      </c>
      <c r="E195" s="46">
        <v>3473.25</v>
      </c>
      <c r="F195" s="46">
        <v>3245.4</v>
      </c>
      <c r="G195" s="48">
        <v>5664.75</v>
      </c>
      <c r="H195" s="46">
        <v>3473.25</v>
      </c>
      <c r="I195" s="48">
        <v>4180</v>
      </c>
      <c r="J195" s="48"/>
      <c r="K195" s="63">
        <f t="shared" si="352"/>
        <v>62.5185</v>
      </c>
      <c r="L195" s="64">
        <f t="shared" si="353"/>
        <v>519.264</v>
      </c>
      <c r="M195" s="48">
        <f t="shared" si="354"/>
        <v>453.18</v>
      </c>
      <c r="N195" s="46">
        <f t="shared" si="355"/>
        <v>24.31275</v>
      </c>
      <c r="O195" s="48">
        <f t="shared" si="356"/>
        <v>209</v>
      </c>
      <c r="P195" s="48">
        <f t="shared" si="357"/>
        <v>0</v>
      </c>
      <c r="Q195" s="48">
        <f t="shared" si="358"/>
        <v>1268.27525</v>
      </c>
      <c r="R195" s="46">
        <f t="shared" si="359"/>
        <v>0</v>
      </c>
      <c r="S195" s="46">
        <f t="shared" si="360"/>
        <v>259.63</v>
      </c>
      <c r="T195" s="48">
        <f t="shared" si="361"/>
        <v>113.3</v>
      </c>
      <c r="U195" s="46">
        <f t="shared" si="362"/>
        <v>10.42</v>
      </c>
      <c r="V195" s="46">
        <v>0</v>
      </c>
      <c r="W195" s="48">
        <f t="shared" si="363"/>
        <v>209</v>
      </c>
      <c r="X195" s="48">
        <f t="shared" si="364"/>
        <v>0</v>
      </c>
      <c r="Y195" s="46">
        <f t="shared" si="365"/>
        <v>592.35</v>
      </c>
      <c r="Z195" s="46">
        <f t="shared" si="366"/>
        <v>1860.62525</v>
      </c>
      <c r="AA195" s="46"/>
      <c r="AB195" s="12" t="s">
        <v>98</v>
      </c>
      <c r="AC195" s="11">
        <f t="shared" ref="AC195:AE195" si="450">K195+R195</f>
        <v>62.5185</v>
      </c>
      <c r="AD195" s="11">
        <f t="shared" si="450"/>
        <v>778.894</v>
      </c>
      <c r="AE195" s="11">
        <f t="shared" si="450"/>
        <v>566.48</v>
      </c>
      <c r="AF195" s="11">
        <f t="shared" si="368"/>
        <v>34.73275</v>
      </c>
      <c r="AG195" s="11">
        <f t="shared" ref="AG195:AI195" si="451">O195+W195</f>
        <v>418</v>
      </c>
      <c r="AH195" s="11">
        <f t="shared" si="451"/>
        <v>0</v>
      </c>
      <c r="AI195" s="11">
        <f t="shared" si="451"/>
        <v>1860.62525</v>
      </c>
      <c r="AJ195" s="12" t="s">
        <v>33</v>
      </c>
    </row>
    <row r="196" s="9" customFormat="1" ht="15" customHeight="1" spans="1:36">
      <c r="A196" s="45">
        <f t="shared" si="351"/>
        <v>193</v>
      </c>
      <c r="B196" s="46" t="s">
        <v>558</v>
      </c>
      <c r="C196" s="47" t="s">
        <v>577</v>
      </c>
      <c r="D196" s="46" t="s">
        <v>578</v>
      </c>
      <c r="E196" s="46">
        <v>3473.25</v>
      </c>
      <c r="F196" s="46">
        <v>3245.4</v>
      </c>
      <c r="G196" s="48">
        <v>5664.75</v>
      </c>
      <c r="H196" s="46">
        <v>3473.25</v>
      </c>
      <c r="I196" s="48">
        <v>1790</v>
      </c>
      <c r="J196" s="48"/>
      <c r="K196" s="63">
        <f t="shared" si="352"/>
        <v>62.5185</v>
      </c>
      <c r="L196" s="64">
        <f t="shared" si="353"/>
        <v>519.264</v>
      </c>
      <c r="M196" s="48">
        <f t="shared" si="354"/>
        <v>453.18</v>
      </c>
      <c r="N196" s="46">
        <f t="shared" si="355"/>
        <v>24.31275</v>
      </c>
      <c r="O196" s="48">
        <f t="shared" si="356"/>
        <v>89.5</v>
      </c>
      <c r="P196" s="48">
        <f t="shared" si="357"/>
        <v>0</v>
      </c>
      <c r="Q196" s="48">
        <f t="shared" si="358"/>
        <v>1148.77525</v>
      </c>
      <c r="R196" s="46">
        <f t="shared" si="359"/>
        <v>0</v>
      </c>
      <c r="S196" s="46">
        <f t="shared" si="360"/>
        <v>259.63</v>
      </c>
      <c r="T196" s="48">
        <f t="shared" si="361"/>
        <v>113.3</v>
      </c>
      <c r="U196" s="46">
        <f t="shared" si="362"/>
        <v>10.42</v>
      </c>
      <c r="V196" s="46">
        <v>0</v>
      </c>
      <c r="W196" s="48">
        <f t="shared" si="363"/>
        <v>89.5</v>
      </c>
      <c r="X196" s="48">
        <f t="shared" si="364"/>
        <v>0</v>
      </c>
      <c r="Y196" s="46">
        <f t="shared" si="365"/>
        <v>472.85</v>
      </c>
      <c r="Z196" s="46">
        <f t="shared" si="366"/>
        <v>1621.62525</v>
      </c>
      <c r="AA196" s="46"/>
      <c r="AB196" s="12" t="s">
        <v>98</v>
      </c>
      <c r="AC196" s="11">
        <f t="shared" ref="AC196:AE196" si="452">K196+R196</f>
        <v>62.5185</v>
      </c>
      <c r="AD196" s="11">
        <f t="shared" si="452"/>
        <v>778.894</v>
      </c>
      <c r="AE196" s="11">
        <f t="shared" si="452"/>
        <v>566.48</v>
      </c>
      <c r="AF196" s="11">
        <f t="shared" si="368"/>
        <v>34.73275</v>
      </c>
      <c r="AG196" s="11">
        <f t="shared" ref="AG196:AI196" si="453">O196+W196</f>
        <v>179</v>
      </c>
      <c r="AH196" s="11">
        <f t="shared" si="453"/>
        <v>0</v>
      </c>
      <c r="AI196" s="11">
        <f t="shared" si="453"/>
        <v>1621.62525</v>
      </c>
      <c r="AJ196" s="12" t="s">
        <v>33</v>
      </c>
    </row>
    <row r="197" s="9" customFormat="1" ht="15" customHeight="1" spans="1:36">
      <c r="A197" s="45">
        <f t="shared" si="351"/>
        <v>194</v>
      </c>
      <c r="B197" s="46" t="s">
        <v>230</v>
      </c>
      <c r="C197" s="47" t="s">
        <v>579</v>
      </c>
      <c r="D197" s="46" t="s">
        <v>580</v>
      </c>
      <c r="E197" s="46">
        <v>3473.25</v>
      </c>
      <c r="F197" s="46">
        <v>3245.4</v>
      </c>
      <c r="G197" s="48">
        <v>5664.75</v>
      </c>
      <c r="H197" s="46">
        <v>3473.25</v>
      </c>
      <c r="I197" s="48">
        <v>1790</v>
      </c>
      <c r="J197" s="48"/>
      <c r="K197" s="63">
        <f t="shared" si="352"/>
        <v>62.5185</v>
      </c>
      <c r="L197" s="64">
        <f t="shared" si="353"/>
        <v>519.264</v>
      </c>
      <c r="M197" s="48">
        <f t="shared" si="354"/>
        <v>453.18</v>
      </c>
      <c r="N197" s="46">
        <f t="shared" si="355"/>
        <v>24.31275</v>
      </c>
      <c r="O197" s="48">
        <f t="shared" si="356"/>
        <v>89.5</v>
      </c>
      <c r="P197" s="48">
        <f t="shared" si="357"/>
        <v>0</v>
      </c>
      <c r="Q197" s="48">
        <f t="shared" si="358"/>
        <v>1148.77525</v>
      </c>
      <c r="R197" s="46">
        <f t="shared" si="359"/>
        <v>0</v>
      </c>
      <c r="S197" s="46">
        <f t="shared" si="360"/>
        <v>259.63</v>
      </c>
      <c r="T197" s="48">
        <f t="shared" si="361"/>
        <v>113.3</v>
      </c>
      <c r="U197" s="46">
        <f t="shared" si="362"/>
        <v>10.42</v>
      </c>
      <c r="V197" s="46">
        <v>0</v>
      </c>
      <c r="W197" s="48">
        <f t="shared" si="363"/>
        <v>89.5</v>
      </c>
      <c r="X197" s="48">
        <f t="shared" si="364"/>
        <v>0</v>
      </c>
      <c r="Y197" s="46">
        <f t="shared" si="365"/>
        <v>472.85</v>
      </c>
      <c r="Z197" s="46">
        <f t="shared" si="366"/>
        <v>1621.62525</v>
      </c>
      <c r="AA197" s="46"/>
      <c r="AB197" s="12" t="s">
        <v>68</v>
      </c>
      <c r="AC197" s="11">
        <f t="shared" ref="AC197:AE197" si="454">K197+R197</f>
        <v>62.5185</v>
      </c>
      <c r="AD197" s="11">
        <f t="shared" si="454"/>
        <v>778.894</v>
      </c>
      <c r="AE197" s="11">
        <f t="shared" si="454"/>
        <v>566.48</v>
      </c>
      <c r="AF197" s="11">
        <f t="shared" si="368"/>
        <v>34.73275</v>
      </c>
      <c r="AG197" s="11">
        <f t="shared" ref="AG197:AI197" si="455">O197+W197</f>
        <v>179</v>
      </c>
      <c r="AH197" s="11">
        <f t="shared" si="455"/>
        <v>0</v>
      </c>
      <c r="AI197" s="11">
        <f t="shared" si="455"/>
        <v>1621.62525</v>
      </c>
      <c r="AJ197" s="12" t="s">
        <v>32</v>
      </c>
    </row>
    <row r="198" s="9" customFormat="1" ht="15" customHeight="1" spans="1:36">
      <c r="A198" s="45">
        <f t="shared" si="351"/>
        <v>195</v>
      </c>
      <c r="B198" s="46" t="s">
        <v>558</v>
      </c>
      <c r="C198" s="47" t="s">
        <v>581</v>
      </c>
      <c r="D198" s="343" t="s">
        <v>582</v>
      </c>
      <c r="E198" s="46">
        <v>3473.25</v>
      </c>
      <c r="F198" s="46">
        <v>3245.4</v>
      </c>
      <c r="G198" s="48">
        <v>5664.75</v>
      </c>
      <c r="H198" s="46">
        <v>3473.25</v>
      </c>
      <c r="I198" s="48">
        <v>1790</v>
      </c>
      <c r="J198" s="48"/>
      <c r="K198" s="63">
        <f t="shared" si="352"/>
        <v>62.5185</v>
      </c>
      <c r="L198" s="64">
        <f t="shared" si="353"/>
        <v>519.264</v>
      </c>
      <c r="M198" s="48">
        <f t="shared" si="354"/>
        <v>453.18</v>
      </c>
      <c r="N198" s="46">
        <f t="shared" si="355"/>
        <v>24.31275</v>
      </c>
      <c r="O198" s="48">
        <f t="shared" si="356"/>
        <v>89.5</v>
      </c>
      <c r="P198" s="48">
        <f t="shared" si="357"/>
        <v>0</v>
      </c>
      <c r="Q198" s="48">
        <f t="shared" si="358"/>
        <v>1148.77525</v>
      </c>
      <c r="R198" s="46">
        <f t="shared" si="359"/>
        <v>0</v>
      </c>
      <c r="S198" s="46">
        <f t="shared" si="360"/>
        <v>259.63</v>
      </c>
      <c r="T198" s="48">
        <f t="shared" si="361"/>
        <v>113.3</v>
      </c>
      <c r="U198" s="46">
        <f t="shared" si="362"/>
        <v>10.42</v>
      </c>
      <c r="V198" s="46">
        <v>0</v>
      </c>
      <c r="W198" s="48">
        <f t="shared" si="363"/>
        <v>89.5</v>
      </c>
      <c r="X198" s="48">
        <f t="shared" si="364"/>
        <v>0</v>
      </c>
      <c r="Y198" s="46">
        <f t="shared" si="365"/>
        <v>472.85</v>
      </c>
      <c r="Z198" s="46">
        <f t="shared" si="366"/>
        <v>1621.62525</v>
      </c>
      <c r="AA198" s="46"/>
      <c r="AB198" s="12" t="s">
        <v>98</v>
      </c>
      <c r="AC198" s="11">
        <f t="shared" ref="AC198:AE198" si="456">K198+R198</f>
        <v>62.5185</v>
      </c>
      <c r="AD198" s="11">
        <f t="shared" si="456"/>
        <v>778.894</v>
      </c>
      <c r="AE198" s="11">
        <f t="shared" si="456"/>
        <v>566.48</v>
      </c>
      <c r="AF198" s="11">
        <f t="shared" si="368"/>
        <v>34.73275</v>
      </c>
      <c r="AG198" s="11">
        <f t="shared" ref="AG198:AI198" si="457">O198+W198</f>
        <v>179</v>
      </c>
      <c r="AH198" s="11">
        <f t="shared" si="457"/>
        <v>0</v>
      </c>
      <c r="AI198" s="11">
        <f t="shared" si="457"/>
        <v>1621.62525</v>
      </c>
      <c r="AJ198" s="12" t="s">
        <v>33</v>
      </c>
    </row>
    <row r="199" s="9" customFormat="1" ht="15" customHeight="1" spans="1:36">
      <c r="A199" s="45">
        <f t="shared" si="351"/>
        <v>196</v>
      </c>
      <c r="B199" s="46" t="s">
        <v>558</v>
      </c>
      <c r="C199" s="47" t="s">
        <v>583</v>
      </c>
      <c r="D199" s="46" t="s">
        <v>584</v>
      </c>
      <c r="E199" s="46">
        <v>3473.25</v>
      </c>
      <c r="F199" s="46">
        <v>3245.4</v>
      </c>
      <c r="G199" s="48">
        <v>5664.75</v>
      </c>
      <c r="H199" s="46">
        <v>3473.25</v>
      </c>
      <c r="I199" s="48">
        <v>3180</v>
      </c>
      <c r="J199" s="48"/>
      <c r="K199" s="63">
        <f t="shared" si="352"/>
        <v>62.5185</v>
      </c>
      <c r="L199" s="64">
        <f t="shared" si="353"/>
        <v>519.264</v>
      </c>
      <c r="M199" s="48">
        <f t="shared" si="354"/>
        <v>453.18</v>
      </c>
      <c r="N199" s="46">
        <f t="shared" si="355"/>
        <v>24.31275</v>
      </c>
      <c r="O199" s="48">
        <f t="shared" si="356"/>
        <v>159</v>
      </c>
      <c r="P199" s="48">
        <f t="shared" si="357"/>
        <v>0</v>
      </c>
      <c r="Q199" s="48">
        <f t="shared" si="358"/>
        <v>1218.27525</v>
      </c>
      <c r="R199" s="46">
        <f t="shared" si="359"/>
        <v>0</v>
      </c>
      <c r="S199" s="46">
        <f t="shared" si="360"/>
        <v>259.63</v>
      </c>
      <c r="T199" s="48">
        <f t="shared" si="361"/>
        <v>113.3</v>
      </c>
      <c r="U199" s="46">
        <f t="shared" si="362"/>
        <v>10.42</v>
      </c>
      <c r="V199" s="46">
        <v>0</v>
      </c>
      <c r="W199" s="48">
        <f t="shared" si="363"/>
        <v>159</v>
      </c>
      <c r="X199" s="48">
        <f t="shared" si="364"/>
        <v>0</v>
      </c>
      <c r="Y199" s="46">
        <f t="shared" si="365"/>
        <v>542.35</v>
      </c>
      <c r="Z199" s="46">
        <f t="shared" si="366"/>
        <v>1760.62525</v>
      </c>
      <c r="AA199" s="46"/>
      <c r="AB199" s="12" t="s">
        <v>98</v>
      </c>
      <c r="AC199" s="11">
        <f t="shared" ref="AC199:AE199" si="458">K199+R199</f>
        <v>62.5185</v>
      </c>
      <c r="AD199" s="11">
        <f t="shared" si="458"/>
        <v>778.894</v>
      </c>
      <c r="AE199" s="11">
        <f t="shared" si="458"/>
        <v>566.48</v>
      </c>
      <c r="AF199" s="11">
        <f t="shared" si="368"/>
        <v>34.73275</v>
      </c>
      <c r="AG199" s="11">
        <f t="shared" ref="AG199:AI199" si="459">O199+W199</f>
        <v>318</v>
      </c>
      <c r="AH199" s="11">
        <f t="shared" si="459"/>
        <v>0</v>
      </c>
      <c r="AI199" s="11">
        <f t="shared" si="459"/>
        <v>1760.62525</v>
      </c>
      <c r="AJ199" s="12" t="s">
        <v>33</v>
      </c>
    </row>
    <row r="200" s="9" customFormat="1" ht="15" customHeight="1" spans="1:36">
      <c r="A200" s="45">
        <f t="shared" si="351"/>
        <v>197</v>
      </c>
      <c r="B200" s="46" t="s">
        <v>558</v>
      </c>
      <c r="C200" s="47" t="s">
        <v>585</v>
      </c>
      <c r="D200" s="349" t="s">
        <v>586</v>
      </c>
      <c r="E200" s="46">
        <v>3473.25</v>
      </c>
      <c r="F200" s="46">
        <v>3245.4</v>
      </c>
      <c r="G200" s="48">
        <v>5664.75</v>
      </c>
      <c r="H200" s="46">
        <v>3473.25</v>
      </c>
      <c r="I200" s="48">
        <v>1790</v>
      </c>
      <c r="J200" s="48"/>
      <c r="K200" s="63">
        <f t="shared" si="352"/>
        <v>62.5185</v>
      </c>
      <c r="L200" s="64">
        <f t="shared" si="353"/>
        <v>519.264</v>
      </c>
      <c r="M200" s="48">
        <f t="shared" si="354"/>
        <v>453.18</v>
      </c>
      <c r="N200" s="46">
        <f t="shared" si="355"/>
        <v>24.31275</v>
      </c>
      <c r="O200" s="48">
        <f t="shared" si="356"/>
        <v>89.5</v>
      </c>
      <c r="P200" s="48">
        <f t="shared" si="357"/>
        <v>0</v>
      </c>
      <c r="Q200" s="48">
        <f t="shared" si="358"/>
        <v>1148.77525</v>
      </c>
      <c r="R200" s="46">
        <f t="shared" si="359"/>
        <v>0</v>
      </c>
      <c r="S200" s="46">
        <f t="shared" si="360"/>
        <v>259.63</v>
      </c>
      <c r="T200" s="48">
        <f t="shared" si="361"/>
        <v>113.3</v>
      </c>
      <c r="U200" s="46">
        <f t="shared" si="362"/>
        <v>10.42</v>
      </c>
      <c r="V200" s="46">
        <v>0</v>
      </c>
      <c r="W200" s="48">
        <f t="shared" si="363"/>
        <v>89.5</v>
      </c>
      <c r="X200" s="48">
        <f t="shared" si="364"/>
        <v>0</v>
      </c>
      <c r="Y200" s="46">
        <f t="shared" si="365"/>
        <v>472.85</v>
      </c>
      <c r="Z200" s="46">
        <f t="shared" si="366"/>
        <v>1621.62525</v>
      </c>
      <c r="AA200" s="46"/>
      <c r="AB200" s="12" t="s">
        <v>98</v>
      </c>
      <c r="AC200" s="11">
        <f t="shared" ref="AC200:AE200" si="460">K200+R200</f>
        <v>62.5185</v>
      </c>
      <c r="AD200" s="11">
        <f t="shared" si="460"/>
        <v>778.894</v>
      </c>
      <c r="AE200" s="11">
        <f t="shared" si="460"/>
        <v>566.48</v>
      </c>
      <c r="AF200" s="11">
        <f t="shared" si="368"/>
        <v>34.73275</v>
      </c>
      <c r="AG200" s="11">
        <f t="shared" ref="AG200:AI200" si="461">O200+W200</f>
        <v>179</v>
      </c>
      <c r="AH200" s="11">
        <f t="shared" si="461"/>
        <v>0</v>
      </c>
      <c r="AI200" s="11">
        <f t="shared" si="461"/>
        <v>1621.62525</v>
      </c>
      <c r="AJ200" s="12" t="s">
        <v>33</v>
      </c>
    </row>
    <row r="201" s="9" customFormat="1" ht="15" customHeight="1" spans="1:36">
      <c r="A201" s="45">
        <f t="shared" si="351"/>
        <v>198</v>
      </c>
      <c r="B201" s="46" t="s">
        <v>558</v>
      </c>
      <c r="C201" s="51" t="s">
        <v>587</v>
      </c>
      <c r="D201" s="52" t="s">
        <v>588</v>
      </c>
      <c r="E201" s="46">
        <v>3473.25</v>
      </c>
      <c r="F201" s="46">
        <v>3245.4</v>
      </c>
      <c r="G201" s="48">
        <v>5664.75</v>
      </c>
      <c r="H201" s="46">
        <v>3473.25</v>
      </c>
      <c r="I201" s="48">
        <v>0</v>
      </c>
      <c r="J201" s="48"/>
      <c r="K201" s="63">
        <f t="shared" si="352"/>
        <v>62.5185</v>
      </c>
      <c r="L201" s="64">
        <f t="shared" si="353"/>
        <v>519.264</v>
      </c>
      <c r="M201" s="48">
        <f t="shared" si="354"/>
        <v>453.18</v>
      </c>
      <c r="N201" s="46">
        <f t="shared" si="355"/>
        <v>24.31275</v>
      </c>
      <c r="O201" s="48">
        <f t="shared" si="356"/>
        <v>0</v>
      </c>
      <c r="P201" s="48">
        <f t="shared" si="357"/>
        <v>0</v>
      </c>
      <c r="Q201" s="48">
        <f t="shared" si="358"/>
        <v>1059.27525</v>
      </c>
      <c r="R201" s="46">
        <f t="shared" si="359"/>
        <v>0</v>
      </c>
      <c r="S201" s="46">
        <f t="shared" si="360"/>
        <v>259.63</v>
      </c>
      <c r="T201" s="48">
        <f t="shared" si="361"/>
        <v>113.3</v>
      </c>
      <c r="U201" s="46">
        <f t="shared" si="362"/>
        <v>10.42</v>
      </c>
      <c r="V201" s="46">
        <v>0</v>
      </c>
      <c r="W201" s="48">
        <f t="shared" si="363"/>
        <v>0</v>
      </c>
      <c r="X201" s="48">
        <f t="shared" si="364"/>
        <v>0</v>
      </c>
      <c r="Y201" s="46">
        <f t="shared" si="365"/>
        <v>383.35</v>
      </c>
      <c r="Z201" s="46">
        <f t="shared" si="366"/>
        <v>1442.62525</v>
      </c>
      <c r="AA201" s="46"/>
      <c r="AB201" s="12" t="s">
        <v>98</v>
      </c>
      <c r="AC201" s="11">
        <f t="shared" ref="AC201:AE201" si="462">K201+R201</f>
        <v>62.5185</v>
      </c>
      <c r="AD201" s="11">
        <f t="shared" si="462"/>
        <v>778.894</v>
      </c>
      <c r="AE201" s="11">
        <f t="shared" si="462"/>
        <v>566.48</v>
      </c>
      <c r="AF201" s="11">
        <f t="shared" si="368"/>
        <v>34.73275</v>
      </c>
      <c r="AG201" s="11">
        <f t="shared" ref="AG201:AI201" si="463">O201+W201</f>
        <v>0</v>
      </c>
      <c r="AH201" s="11">
        <f t="shared" si="463"/>
        <v>0</v>
      </c>
      <c r="AI201" s="11">
        <f t="shared" si="463"/>
        <v>1442.62525</v>
      </c>
      <c r="AJ201" s="12" t="s">
        <v>33</v>
      </c>
    </row>
    <row r="202" s="9" customFormat="1" ht="15" customHeight="1" spans="1:36">
      <c r="A202" s="45">
        <f t="shared" si="351"/>
        <v>199</v>
      </c>
      <c r="B202" s="46" t="s">
        <v>558</v>
      </c>
      <c r="C202" s="51" t="s">
        <v>589</v>
      </c>
      <c r="D202" s="52" t="s">
        <v>590</v>
      </c>
      <c r="E202" s="46">
        <v>3473.25</v>
      </c>
      <c r="F202" s="46">
        <v>3245.4</v>
      </c>
      <c r="G202" s="48">
        <v>5664.75</v>
      </c>
      <c r="H202" s="46">
        <v>3473.25</v>
      </c>
      <c r="I202" s="48">
        <v>1790</v>
      </c>
      <c r="J202" s="48"/>
      <c r="K202" s="63">
        <f t="shared" si="352"/>
        <v>62.5185</v>
      </c>
      <c r="L202" s="64">
        <f t="shared" si="353"/>
        <v>519.264</v>
      </c>
      <c r="M202" s="48">
        <f t="shared" si="354"/>
        <v>453.18</v>
      </c>
      <c r="N202" s="46">
        <f t="shared" si="355"/>
        <v>24.31275</v>
      </c>
      <c r="O202" s="48">
        <f t="shared" si="356"/>
        <v>89.5</v>
      </c>
      <c r="P202" s="48">
        <f t="shared" si="357"/>
        <v>0</v>
      </c>
      <c r="Q202" s="48">
        <f t="shared" si="358"/>
        <v>1148.77525</v>
      </c>
      <c r="R202" s="46">
        <f t="shared" si="359"/>
        <v>0</v>
      </c>
      <c r="S202" s="46">
        <f t="shared" si="360"/>
        <v>259.63</v>
      </c>
      <c r="T202" s="48">
        <f t="shared" si="361"/>
        <v>113.3</v>
      </c>
      <c r="U202" s="46">
        <f t="shared" si="362"/>
        <v>10.42</v>
      </c>
      <c r="V202" s="46">
        <v>0</v>
      </c>
      <c r="W202" s="48">
        <f t="shared" si="363"/>
        <v>89.5</v>
      </c>
      <c r="X202" s="48">
        <f t="shared" si="364"/>
        <v>0</v>
      </c>
      <c r="Y202" s="46">
        <f t="shared" si="365"/>
        <v>472.85</v>
      </c>
      <c r="Z202" s="46">
        <f t="shared" si="366"/>
        <v>1621.62525</v>
      </c>
      <c r="AA202" s="46"/>
      <c r="AB202" s="12" t="s">
        <v>98</v>
      </c>
      <c r="AC202" s="11">
        <f t="shared" ref="AC202:AE202" si="464">K202+R202</f>
        <v>62.5185</v>
      </c>
      <c r="AD202" s="11">
        <f t="shared" si="464"/>
        <v>778.894</v>
      </c>
      <c r="AE202" s="11">
        <f t="shared" si="464"/>
        <v>566.48</v>
      </c>
      <c r="AF202" s="11">
        <f t="shared" si="368"/>
        <v>34.73275</v>
      </c>
      <c r="AG202" s="11">
        <f t="shared" ref="AG202:AI202" si="465">O202+W202</f>
        <v>179</v>
      </c>
      <c r="AH202" s="11">
        <f t="shared" si="465"/>
        <v>0</v>
      </c>
      <c r="AI202" s="11">
        <f t="shared" si="465"/>
        <v>1621.62525</v>
      </c>
      <c r="AJ202" s="12" t="s">
        <v>33</v>
      </c>
    </row>
    <row r="203" s="9" customFormat="1" ht="15" customHeight="1" spans="1:36">
      <c r="A203" s="45">
        <f t="shared" si="351"/>
        <v>200</v>
      </c>
      <c r="B203" s="46" t="s">
        <v>558</v>
      </c>
      <c r="C203" s="51" t="s">
        <v>591</v>
      </c>
      <c r="D203" s="52" t="s">
        <v>592</v>
      </c>
      <c r="E203" s="46">
        <v>3473.25</v>
      </c>
      <c r="F203" s="46">
        <v>3245.4</v>
      </c>
      <c r="G203" s="48">
        <v>5664.75</v>
      </c>
      <c r="H203" s="46">
        <v>3473.25</v>
      </c>
      <c r="I203" s="48">
        <v>1790</v>
      </c>
      <c r="J203" s="48"/>
      <c r="K203" s="63">
        <f t="shared" si="352"/>
        <v>62.5185</v>
      </c>
      <c r="L203" s="64">
        <f t="shared" si="353"/>
        <v>519.264</v>
      </c>
      <c r="M203" s="48">
        <f t="shared" si="354"/>
        <v>453.18</v>
      </c>
      <c r="N203" s="46">
        <f t="shared" si="355"/>
        <v>24.31275</v>
      </c>
      <c r="O203" s="48">
        <f t="shared" si="356"/>
        <v>89.5</v>
      </c>
      <c r="P203" s="48">
        <f t="shared" si="357"/>
        <v>0</v>
      </c>
      <c r="Q203" s="48">
        <f t="shared" si="358"/>
        <v>1148.77525</v>
      </c>
      <c r="R203" s="46">
        <f t="shared" si="359"/>
        <v>0</v>
      </c>
      <c r="S203" s="46">
        <f t="shared" si="360"/>
        <v>259.63</v>
      </c>
      <c r="T203" s="48">
        <f t="shared" si="361"/>
        <v>113.3</v>
      </c>
      <c r="U203" s="46">
        <f t="shared" si="362"/>
        <v>10.42</v>
      </c>
      <c r="V203" s="46">
        <v>0</v>
      </c>
      <c r="W203" s="48">
        <f t="shared" si="363"/>
        <v>89.5</v>
      </c>
      <c r="X203" s="48">
        <f t="shared" si="364"/>
        <v>0</v>
      </c>
      <c r="Y203" s="46">
        <f t="shared" si="365"/>
        <v>472.85</v>
      </c>
      <c r="Z203" s="46">
        <f t="shared" si="366"/>
        <v>1621.62525</v>
      </c>
      <c r="AA203" s="46"/>
      <c r="AB203" s="12" t="s">
        <v>98</v>
      </c>
      <c r="AC203" s="11">
        <f t="shared" ref="AC203:AE203" si="466">K203+R203</f>
        <v>62.5185</v>
      </c>
      <c r="AD203" s="11">
        <f t="shared" si="466"/>
        <v>778.894</v>
      </c>
      <c r="AE203" s="11">
        <f t="shared" si="466"/>
        <v>566.48</v>
      </c>
      <c r="AF203" s="11">
        <f t="shared" si="368"/>
        <v>34.73275</v>
      </c>
      <c r="AG203" s="11">
        <f t="shared" ref="AG203:AI203" si="467">O203+W203</f>
        <v>179</v>
      </c>
      <c r="AH203" s="11">
        <f t="shared" si="467"/>
        <v>0</v>
      </c>
      <c r="AI203" s="11">
        <f t="shared" si="467"/>
        <v>1621.62525</v>
      </c>
      <c r="AJ203" s="12" t="s">
        <v>33</v>
      </c>
    </row>
    <row r="204" s="9" customFormat="1" ht="15" customHeight="1" spans="1:36">
      <c r="A204" s="45">
        <f t="shared" si="351"/>
        <v>201</v>
      </c>
      <c r="B204" s="46" t="s">
        <v>558</v>
      </c>
      <c r="C204" s="51" t="s">
        <v>593</v>
      </c>
      <c r="D204" s="52" t="s">
        <v>594</v>
      </c>
      <c r="E204" s="46">
        <v>3473.25</v>
      </c>
      <c r="F204" s="46">
        <v>3245.4</v>
      </c>
      <c r="G204" s="48">
        <v>5664.75</v>
      </c>
      <c r="H204" s="46">
        <v>3473.25</v>
      </c>
      <c r="I204" s="48">
        <v>1790</v>
      </c>
      <c r="J204" s="48"/>
      <c r="K204" s="63">
        <f t="shared" si="352"/>
        <v>62.5185</v>
      </c>
      <c r="L204" s="64">
        <f t="shared" si="353"/>
        <v>519.264</v>
      </c>
      <c r="M204" s="48">
        <f t="shared" si="354"/>
        <v>453.18</v>
      </c>
      <c r="N204" s="46">
        <f t="shared" si="355"/>
        <v>24.31275</v>
      </c>
      <c r="O204" s="48">
        <f t="shared" si="356"/>
        <v>89.5</v>
      </c>
      <c r="P204" s="48">
        <f t="shared" si="357"/>
        <v>0</v>
      </c>
      <c r="Q204" s="48">
        <f t="shared" si="358"/>
        <v>1148.77525</v>
      </c>
      <c r="R204" s="46">
        <f t="shared" si="359"/>
        <v>0</v>
      </c>
      <c r="S204" s="46">
        <f t="shared" si="360"/>
        <v>259.63</v>
      </c>
      <c r="T204" s="48">
        <f t="shared" si="361"/>
        <v>113.3</v>
      </c>
      <c r="U204" s="46">
        <f t="shared" si="362"/>
        <v>10.42</v>
      </c>
      <c r="V204" s="46">
        <v>0</v>
      </c>
      <c r="W204" s="48">
        <f t="shared" si="363"/>
        <v>89.5</v>
      </c>
      <c r="X204" s="48">
        <f t="shared" si="364"/>
        <v>0</v>
      </c>
      <c r="Y204" s="46">
        <f t="shared" si="365"/>
        <v>472.85</v>
      </c>
      <c r="Z204" s="46">
        <f t="shared" si="366"/>
        <v>1621.62525</v>
      </c>
      <c r="AA204" s="46"/>
      <c r="AB204" s="12" t="s">
        <v>98</v>
      </c>
      <c r="AC204" s="11">
        <f t="shared" ref="AC204:AE204" si="468">K204+R204</f>
        <v>62.5185</v>
      </c>
      <c r="AD204" s="11">
        <f t="shared" si="468"/>
        <v>778.894</v>
      </c>
      <c r="AE204" s="11">
        <f t="shared" si="468"/>
        <v>566.48</v>
      </c>
      <c r="AF204" s="11">
        <f t="shared" si="368"/>
        <v>34.73275</v>
      </c>
      <c r="AG204" s="11">
        <f t="shared" ref="AG204:AI204" si="469">O204+W204</f>
        <v>179</v>
      </c>
      <c r="AH204" s="11">
        <f t="shared" si="469"/>
        <v>0</v>
      </c>
      <c r="AI204" s="11">
        <f t="shared" si="469"/>
        <v>1621.62525</v>
      </c>
      <c r="AJ204" s="12" t="s">
        <v>33</v>
      </c>
    </row>
    <row r="205" s="9" customFormat="1" ht="15" customHeight="1" spans="1:36">
      <c r="A205" s="45">
        <f t="shared" si="351"/>
        <v>202</v>
      </c>
      <c r="B205" s="46" t="s">
        <v>558</v>
      </c>
      <c r="C205" s="51" t="s">
        <v>595</v>
      </c>
      <c r="D205" s="52" t="s">
        <v>596</v>
      </c>
      <c r="E205" s="46">
        <v>3473.25</v>
      </c>
      <c r="F205" s="46">
        <v>3245.4</v>
      </c>
      <c r="G205" s="48">
        <v>5664.75</v>
      </c>
      <c r="H205" s="46">
        <v>3473.25</v>
      </c>
      <c r="I205" s="48">
        <v>1790</v>
      </c>
      <c r="J205" s="48"/>
      <c r="K205" s="63">
        <f t="shared" si="352"/>
        <v>62.5185</v>
      </c>
      <c r="L205" s="64">
        <f t="shared" si="353"/>
        <v>519.264</v>
      </c>
      <c r="M205" s="48">
        <f t="shared" si="354"/>
        <v>453.18</v>
      </c>
      <c r="N205" s="46">
        <f t="shared" si="355"/>
        <v>24.31275</v>
      </c>
      <c r="O205" s="48">
        <f t="shared" si="356"/>
        <v>89.5</v>
      </c>
      <c r="P205" s="48">
        <f t="shared" si="357"/>
        <v>0</v>
      </c>
      <c r="Q205" s="48">
        <f t="shared" si="358"/>
        <v>1148.77525</v>
      </c>
      <c r="R205" s="46">
        <f t="shared" si="359"/>
        <v>0</v>
      </c>
      <c r="S205" s="46">
        <f t="shared" si="360"/>
        <v>259.63</v>
      </c>
      <c r="T205" s="48">
        <f t="shared" si="361"/>
        <v>113.3</v>
      </c>
      <c r="U205" s="46">
        <f t="shared" si="362"/>
        <v>10.42</v>
      </c>
      <c r="V205" s="46">
        <v>0</v>
      </c>
      <c r="W205" s="48">
        <f t="shared" si="363"/>
        <v>89.5</v>
      </c>
      <c r="X205" s="48">
        <f t="shared" si="364"/>
        <v>0</v>
      </c>
      <c r="Y205" s="46">
        <f t="shared" si="365"/>
        <v>472.85</v>
      </c>
      <c r="Z205" s="46">
        <f t="shared" si="366"/>
        <v>1621.62525</v>
      </c>
      <c r="AA205" s="46"/>
      <c r="AB205" s="12" t="s">
        <v>98</v>
      </c>
      <c r="AC205" s="11">
        <f t="shared" ref="AC205:AE205" si="470">K205+R205</f>
        <v>62.5185</v>
      </c>
      <c r="AD205" s="11">
        <f t="shared" si="470"/>
        <v>778.894</v>
      </c>
      <c r="AE205" s="11">
        <f t="shared" si="470"/>
        <v>566.48</v>
      </c>
      <c r="AF205" s="11">
        <f t="shared" si="368"/>
        <v>34.73275</v>
      </c>
      <c r="AG205" s="11">
        <f t="shared" ref="AG205:AI205" si="471">O205+W205</f>
        <v>179</v>
      </c>
      <c r="AH205" s="11">
        <f t="shared" si="471"/>
        <v>0</v>
      </c>
      <c r="AI205" s="11">
        <f t="shared" si="471"/>
        <v>1621.62525</v>
      </c>
      <c r="AJ205" s="12" t="s">
        <v>33</v>
      </c>
    </row>
    <row r="206" s="9" customFormat="1" ht="15" customHeight="1" spans="1:36">
      <c r="A206" s="45">
        <f t="shared" si="351"/>
        <v>203</v>
      </c>
      <c r="B206" s="46" t="s">
        <v>558</v>
      </c>
      <c r="C206" s="51" t="s">
        <v>597</v>
      </c>
      <c r="D206" s="52" t="s">
        <v>598</v>
      </c>
      <c r="E206" s="46">
        <v>3473.25</v>
      </c>
      <c r="F206" s="46">
        <v>3245.4</v>
      </c>
      <c r="G206" s="48">
        <v>5664.75</v>
      </c>
      <c r="H206" s="46">
        <v>3473.25</v>
      </c>
      <c r="I206" s="48">
        <v>1790</v>
      </c>
      <c r="J206" s="48"/>
      <c r="K206" s="89">
        <f t="shared" si="352"/>
        <v>62.5185</v>
      </c>
      <c r="L206" s="90">
        <f t="shared" si="353"/>
        <v>519.264</v>
      </c>
      <c r="M206" s="91">
        <f t="shared" si="354"/>
        <v>453.18</v>
      </c>
      <c r="N206" s="92">
        <f t="shared" si="355"/>
        <v>24.31275</v>
      </c>
      <c r="O206" s="91">
        <f t="shared" si="356"/>
        <v>89.5</v>
      </c>
      <c r="P206" s="91">
        <f t="shared" si="357"/>
        <v>0</v>
      </c>
      <c r="Q206" s="48">
        <f t="shared" si="358"/>
        <v>1148.77525</v>
      </c>
      <c r="R206" s="92">
        <f t="shared" si="359"/>
        <v>0</v>
      </c>
      <c r="S206" s="92">
        <f t="shared" si="360"/>
        <v>259.63</v>
      </c>
      <c r="T206" s="91">
        <f t="shared" si="361"/>
        <v>113.3</v>
      </c>
      <c r="U206" s="92">
        <f t="shared" si="362"/>
        <v>10.42</v>
      </c>
      <c r="V206" s="46">
        <v>0</v>
      </c>
      <c r="W206" s="91">
        <f t="shared" si="363"/>
        <v>89.5</v>
      </c>
      <c r="X206" s="91">
        <f t="shared" si="364"/>
        <v>0</v>
      </c>
      <c r="Y206" s="46">
        <f t="shared" si="365"/>
        <v>472.85</v>
      </c>
      <c r="Z206" s="46">
        <f t="shared" si="366"/>
        <v>1621.62525</v>
      </c>
      <c r="AA206" s="46"/>
      <c r="AB206" s="12" t="s">
        <v>98</v>
      </c>
      <c r="AC206" s="11">
        <f t="shared" ref="AC206:AE206" si="472">K206+R206</f>
        <v>62.5185</v>
      </c>
      <c r="AD206" s="11">
        <f t="shared" si="472"/>
        <v>778.894</v>
      </c>
      <c r="AE206" s="11">
        <f t="shared" si="472"/>
        <v>566.48</v>
      </c>
      <c r="AF206" s="11">
        <f t="shared" si="368"/>
        <v>34.73275</v>
      </c>
      <c r="AG206" s="11">
        <f t="shared" ref="AG206:AI206" si="473">O206+W206</f>
        <v>179</v>
      </c>
      <c r="AH206" s="11">
        <f t="shared" si="473"/>
        <v>0</v>
      </c>
      <c r="AI206" s="11">
        <f t="shared" si="473"/>
        <v>1621.62525</v>
      </c>
      <c r="AJ206" s="12" t="s">
        <v>33</v>
      </c>
    </row>
    <row r="207" s="9" customFormat="1" ht="15" customHeight="1" spans="1:36">
      <c r="A207" s="45">
        <f t="shared" si="351"/>
        <v>204</v>
      </c>
      <c r="B207" s="46" t="s">
        <v>558</v>
      </c>
      <c r="C207" s="51" t="s">
        <v>599</v>
      </c>
      <c r="D207" s="52" t="s">
        <v>600</v>
      </c>
      <c r="E207" s="46">
        <v>3473.25</v>
      </c>
      <c r="F207" s="46">
        <v>3245.4</v>
      </c>
      <c r="G207" s="48">
        <v>5664.75</v>
      </c>
      <c r="H207" s="46">
        <v>3473.25</v>
      </c>
      <c r="I207" s="48">
        <v>1790</v>
      </c>
      <c r="J207" s="48"/>
      <c r="K207" s="63">
        <f t="shared" si="352"/>
        <v>62.5185</v>
      </c>
      <c r="L207" s="64">
        <f t="shared" si="353"/>
        <v>519.264</v>
      </c>
      <c r="M207" s="48">
        <f t="shared" si="354"/>
        <v>453.18</v>
      </c>
      <c r="N207" s="46">
        <f t="shared" si="355"/>
        <v>24.31275</v>
      </c>
      <c r="O207" s="48">
        <f t="shared" si="356"/>
        <v>89.5</v>
      </c>
      <c r="P207" s="48">
        <f t="shared" si="357"/>
        <v>0</v>
      </c>
      <c r="Q207" s="48">
        <f t="shared" si="358"/>
        <v>1148.77525</v>
      </c>
      <c r="R207" s="46">
        <f t="shared" si="359"/>
        <v>0</v>
      </c>
      <c r="S207" s="46">
        <f t="shared" si="360"/>
        <v>259.63</v>
      </c>
      <c r="T207" s="48">
        <f t="shared" si="361"/>
        <v>113.3</v>
      </c>
      <c r="U207" s="46">
        <f t="shared" si="362"/>
        <v>10.42</v>
      </c>
      <c r="V207" s="46">
        <v>0</v>
      </c>
      <c r="W207" s="48">
        <f t="shared" si="363"/>
        <v>89.5</v>
      </c>
      <c r="X207" s="48">
        <f t="shared" si="364"/>
        <v>0</v>
      </c>
      <c r="Y207" s="46">
        <f t="shared" si="365"/>
        <v>472.85</v>
      </c>
      <c r="Z207" s="46">
        <f t="shared" si="366"/>
        <v>1621.62525</v>
      </c>
      <c r="AA207" s="46"/>
      <c r="AB207" s="12" t="s">
        <v>98</v>
      </c>
      <c r="AC207" s="11">
        <f t="shared" ref="AC207:AE207" si="474">K207+R207</f>
        <v>62.5185</v>
      </c>
      <c r="AD207" s="11">
        <f t="shared" si="474"/>
        <v>778.894</v>
      </c>
      <c r="AE207" s="11">
        <f t="shared" si="474"/>
        <v>566.48</v>
      </c>
      <c r="AF207" s="11">
        <f t="shared" si="368"/>
        <v>34.73275</v>
      </c>
      <c r="AG207" s="11">
        <f t="shared" ref="AG207:AI207" si="475">O207+W207</f>
        <v>179</v>
      </c>
      <c r="AH207" s="11">
        <f t="shared" si="475"/>
        <v>0</v>
      </c>
      <c r="AI207" s="11">
        <f t="shared" si="475"/>
        <v>1621.62525</v>
      </c>
      <c r="AJ207" s="12" t="s">
        <v>33</v>
      </c>
    </row>
    <row r="208" s="9" customFormat="1" ht="15" customHeight="1" spans="1:36">
      <c r="A208" s="45">
        <f t="shared" si="351"/>
        <v>205</v>
      </c>
      <c r="B208" s="46" t="s">
        <v>558</v>
      </c>
      <c r="C208" s="51" t="s">
        <v>601</v>
      </c>
      <c r="D208" s="55" t="s">
        <v>602</v>
      </c>
      <c r="E208" s="46">
        <v>3473.25</v>
      </c>
      <c r="F208" s="46">
        <v>3245.4</v>
      </c>
      <c r="G208" s="48">
        <v>5664.75</v>
      </c>
      <c r="H208" s="46">
        <v>3473.25</v>
      </c>
      <c r="I208" s="48">
        <v>1790</v>
      </c>
      <c r="J208" s="48"/>
      <c r="K208" s="63">
        <f t="shared" si="352"/>
        <v>62.5185</v>
      </c>
      <c r="L208" s="64">
        <f t="shared" si="353"/>
        <v>519.264</v>
      </c>
      <c r="M208" s="48">
        <f t="shared" si="354"/>
        <v>453.18</v>
      </c>
      <c r="N208" s="46">
        <f t="shared" si="355"/>
        <v>24.31275</v>
      </c>
      <c r="O208" s="48">
        <f t="shared" si="356"/>
        <v>89.5</v>
      </c>
      <c r="P208" s="48">
        <f t="shared" si="357"/>
        <v>0</v>
      </c>
      <c r="Q208" s="48">
        <f t="shared" si="358"/>
        <v>1148.77525</v>
      </c>
      <c r="R208" s="46">
        <f t="shared" si="359"/>
        <v>0</v>
      </c>
      <c r="S208" s="46">
        <f t="shared" si="360"/>
        <v>259.63</v>
      </c>
      <c r="T208" s="48">
        <f t="shared" si="361"/>
        <v>113.3</v>
      </c>
      <c r="U208" s="46">
        <f t="shared" si="362"/>
        <v>10.42</v>
      </c>
      <c r="V208" s="46">
        <v>0</v>
      </c>
      <c r="W208" s="48">
        <f t="shared" si="363"/>
        <v>89.5</v>
      </c>
      <c r="X208" s="48">
        <f t="shared" si="364"/>
        <v>0</v>
      </c>
      <c r="Y208" s="46">
        <f t="shared" si="365"/>
        <v>472.85</v>
      </c>
      <c r="Z208" s="46">
        <f t="shared" si="366"/>
        <v>1621.62525</v>
      </c>
      <c r="AA208" s="46"/>
      <c r="AB208" s="12" t="s">
        <v>98</v>
      </c>
      <c r="AC208" s="11">
        <f t="shared" ref="AC208:AE208" si="476">K208+R208</f>
        <v>62.5185</v>
      </c>
      <c r="AD208" s="11">
        <f t="shared" si="476"/>
        <v>778.894</v>
      </c>
      <c r="AE208" s="11">
        <f t="shared" si="476"/>
        <v>566.48</v>
      </c>
      <c r="AF208" s="11">
        <f t="shared" si="368"/>
        <v>34.73275</v>
      </c>
      <c r="AG208" s="11">
        <f t="shared" ref="AG208:AI208" si="477">O208+W208</f>
        <v>179</v>
      </c>
      <c r="AH208" s="11">
        <f t="shared" si="477"/>
        <v>0</v>
      </c>
      <c r="AI208" s="11">
        <f t="shared" si="477"/>
        <v>1621.62525</v>
      </c>
      <c r="AJ208" s="12" t="s">
        <v>33</v>
      </c>
    </row>
    <row r="209" s="9" customFormat="1" ht="15" customHeight="1" spans="1:36">
      <c r="A209" s="45">
        <f t="shared" si="351"/>
        <v>206</v>
      </c>
      <c r="B209" s="46" t="s">
        <v>558</v>
      </c>
      <c r="C209" s="51" t="s">
        <v>603</v>
      </c>
      <c r="D209" s="55" t="s">
        <v>604</v>
      </c>
      <c r="E209" s="46">
        <v>3473.25</v>
      </c>
      <c r="F209" s="46">
        <v>3245.4</v>
      </c>
      <c r="G209" s="48">
        <v>5664.75</v>
      </c>
      <c r="H209" s="46">
        <v>3473.25</v>
      </c>
      <c r="I209" s="48">
        <v>0</v>
      </c>
      <c r="J209" s="48"/>
      <c r="K209" s="63">
        <f t="shared" si="352"/>
        <v>62.5185</v>
      </c>
      <c r="L209" s="64">
        <f t="shared" si="353"/>
        <v>519.264</v>
      </c>
      <c r="M209" s="48">
        <f t="shared" si="354"/>
        <v>453.18</v>
      </c>
      <c r="N209" s="46">
        <f t="shared" si="355"/>
        <v>24.31275</v>
      </c>
      <c r="O209" s="48">
        <f t="shared" si="356"/>
        <v>0</v>
      </c>
      <c r="P209" s="48">
        <f t="shared" si="357"/>
        <v>0</v>
      </c>
      <c r="Q209" s="48">
        <f t="shared" si="358"/>
        <v>1059.27525</v>
      </c>
      <c r="R209" s="46">
        <f t="shared" si="359"/>
        <v>0</v>
      </c>
      <c r="S209" s="46">
        <f t="shared" si="360"/>
        <v>259.63</v>
      </c>
      <c r="T209" s="48">
        <f t="shared" si="361"/>
        <v>113.3</v>
      </c>
      <c r="U209" s="46">
        <f t="shared" si="362"/>
        <v>10.42</v>
      </c>
      <c r="V209" s="46">
        <v>0</v>
      </c>
      <c r="W209" s="48">
        <f t="shared" si="363"/>
        <v>0</v>
      </c>
      <c r="X209" s="48">
        <f t="shared" si="364"/>
        <v>0</v>
      </c>
      <c r="Y209" s="46">
        <f t="shared" si="365"/>
        <v>383.35</v>
      </c>
      <c r="Z209" s="46">
        <f t="shared" si="366"/>
        <v>1442.62525</v>
      </c>
      <c r="AA209" s="46"/>
      <c r="AB209" s="12" t="s">
        <v>98</v>
      </c>
      <c r="AC209" s="11">
        <f t="shared" ref="AC209:AE209" si="478">K209+R209</f>
        <v>62.5185</v>
      </c>
      <c r="AD209" s="11">
        <f t="shared" si="478"/>
        <v>778.894</v>
      </c>
      <c r="AE209" s="11">
        <f t="shared" si="478"/>
        <v>566.48</v>
      </c>
      <c r="AF209" s="11">
        <f t="shared" si="368"/>
        <v>34.73275</v>
      </c>
      <c r="AG209" s="11">
        <f t="shared" ref="AG209:AI209" si="479">O209+W209</f>
        <v>0</v>
      </c>
      <c r="AH209" s="11">
        <f t="shared" si="479"/>
        <v>0</v>
      </c>
      <c r="AI209" s="11">
        <f t="shared" si="479"/>
        <v>1442.62525</v>
      </c>
      <c r="AJ209" s="12" t="s">
        <v>33</v>
      </c>
    </row>
    <row r="210" s="9" customFormat="1" ht="15" customHeight="1" spans="1:36">
      <c r="A210" s="45">
        <f t="shared" si="351"/>
        <v>207</v>
      </c>
      <c r="B210" s="46" t="s">
        <v>233</v>
      </c>
      <c r="C210" s="51" t="s">
        <v>605</v>
      </c>
      <c r="D210" s="344" t="s">
        <v>606</v>
      </c>
      <c r="E210" s="46">
        <v>3473.25</v>
      </c>
      <c r="F210" s="46">
        <v>3245.4</v>
      </c>
      <c r="G210" s="48">
        <v>5664.75</v>
      </c>
      <c r="H210" s="46">
        <v>3473.25</v>
      </c>
      <c r="I210" s="48">
        <v>3180</v>
      </c>
      <c r="J210" s="48"/>
      <c r="K210" s="63">
        <f t="shared" si="352"/>
        <v>62.5185</v>
      </c>
      <c r="L210" s="64">
        <f t="shared" si="353"/>
        <v>519.264</v>
      </c>
      <c r="M210" s="48">
        <f t="shared" si="354"/>
        <v>453.18</v>
      </c>
      <c r="N210" s="46">
        <f t="shared" si="355"/>
        <v>24.31275</v>
      </c>
      <c r="O210" s="48">
        <f t="shared" si="356"/>
        <v>159</v>
      </c>
      <c r="P210" s="48">
        <f t="shared" si="357"/>
        <v>0</v>
      </c>
      <c r="Q210" s="48">
        <f t="shared" si="358"/>
        <v>1218.27525</v>
      </c>
      <c r="R210" s="46">
        <f t="shared" si="359"/>
        <v>0</v>
      </c>
      <c r="S210" s="46">
        <f t="shared" si="360"/>
        <v>259.63</v>
      </c>
      <c r="T210" s="48">
        <f t="shared" si="361"/>
        <v>113.3</v>
      </c>
      <c r="U210" s="46">
        <f t="shared" si="362"/>
        <v>10.42</v>
      </c>
      <c r="V210" s="46">
        <v>0</v>
      </c>
      <c r="W210" s="48">
        <f t="shared" si="363"/>
        <v>159</v>
      </c>
      <c r="X210" s="48">
        <f t="shared" si="364"/>
        <v>0</v>
      </c>
      <c r="Y210" s="46">
        <f t="shared" si="365"/>
        <v>542.35</v>
      </c>
      <c r="Z210" s="46">
        <f t="shared" si="366"/>
        <v>1760.62525</v>
      </c>
      <c r="AA210" s="46"/>
      <c r="AB210" s="12" t="s">
        <v>101</v>
      </c>
      <c r="AC210" s="11">
        <f t="shared" ref="AC210:AE210" si="480">K210+R210</f>
        <v>62.5185</v>
      </c>
      <c r="AD210" s="11">
        <f t="shared" si="480"/>
        <v>778.894</v>
      </c>
      <c r="AE210" s="11">
        <f t="shared" si="480"/>
        <v>566.48</v>
      </c>
      <c r="AF210" s="11">
        <f t="shared" si="368"/>
        <v>34.73275</v>
      </c>
      <c r="AG210" s="11">
        <f t="shared" ref="AG210:AI210" si="481">O210+W210</f>
        <v>318</v>
      </c>
      <c r="AH210" s="11">
        <f t="shared" si="481"/>
        <v>0</v>
      </c>
      <c r="AI210" s="11">
        <f t="shared" si="481"/>
        <v>1760.62525</v>
      </c>
      <c r="AJ210" s="12" t="s">
        <v>34</v>
      </c>
    </row>
    <row r="211" s="9" customFormat="1" ht="15" customHeight="1" spans="1:36">
      <c r="A211" s="45">
        <f t="shared" si="351"/>
        <v>208</v>
      </c>
      <c r="B211" s="46" t="s">
        <v>558</v>
      </c>
      <c r="C211" s="51" t="s">
        <v>607</v>
      </c>
      <c r="D211" s="55" t="s">
        <v>608</v>
      </c>
      <c r="E211" s="46">
        <v>3473.25</v>
      </c>
      <c r="F211" s="46">
        <v>3245.4</v>
      </c>
      <c r="G211" s="48">
        <v>5664.75</v>
      </c>
      <c r="H211" s="46">
        <v>3473.25</v>
      </c>
      <c r="I211" s="48">
        <v>1790</v>
      </c>
      <c r="J211" s="48"/>
      <c r="K211" s="63">
        <f t="shared" si="352"/>
        <v>62.5185</v>
      </c>
      <c r="L211" s="64">
        <f t="shared" si="353"/>
        <v>519.264</v>
      </c>
      <c r="M211" s="48">
        <f t="shared" si="354"/>
        <v>453.18</v>
      </c>
      <c r="N211" s="46">
        <f t="shared" si="355"/>
        <v>24.31275</v>
      </c>
      <c r="O211" s="48">
        <f t="shared" si="356"/>
        <v>89.5</v>
      </c>
      <c r="P211" s="48">
        <f t="shared" si="357"/>
        <v>0</v>
      </c>
      <c r="Q211" s="48">
        <f t="shared" si="358"/>
        <v>1148.77525</v>
      </c>
      <c r="R211" s="46">
        <f t="shared" si="359"/>
        <v>0</v>
      </c>
      <c r="S211" s="46">
        <f t="shared" si="360"/>
        <v>259.63</v>
      </c>
      <c r="T211" s="48">
        <f t="shared" si="361"/>
        <v>113.3</v>
      </c>
      <c r="U211" s="46">
        <f t="shared" si="362"/>
        <v>10.42</v>
      </c>
      <c r="V211" s="46">
        <v>0</v>
      </c>
      <c r="W211" s="48">
        <f t="shared" si="363"/>
        <v>89.5</v>
      </c>
      <c r="X211" s="48">
        <f t="shared" si="364"/>
        <v>0</v>
      </c>
      <c r="Y211" s="46">
        <f t="shared" si="365"/>
        <v>472.85</v>
      </c>
      <c r="Z211" s="46">
        <f t="shared" si="366"/>
        <v>1621.62525</v>
      </c>
      <c r="AA211" s="46"/>
      <c r="AB211" s="12" t="s">
        <v>98</v>
      </c>
      <c r="AC211" s="11">
        <f t="shared" ref="AC211:AE211" si="482">K211+R211</f>
        <v>62.5185</v>
      </c>
      <c r="AD211" s="11">
        <f t="shared" si="482"/>
        <v>778.894</v>
      </c>
      <c r="AE211" s="11">
        <f t="shared" si="482"/>
        <v>566.48</v>
      </c>
      <c r="AF211" s="11">
        <f t="shared" si="368"/>
        <v>34.73275</v>
      </c>
      <c r="AG211" s="11">
        <f t="shared" ref="AG211:AI211" si="483">O211+W211</f>
        <v>179</v>
      </c>
      <c r="AH211" s="11">
        <f t="shared" si="483"/>
        <v>0</v>
      </c>
      <c r="AI211" s="11">
        <f t="shared" si="483"/>
        <v>1621.62525</v>
      </c>
      <c r="AJ211" s="12" t="s">
        <v>33</v>
      </c>
    </row>
    <row r="212" s="9" customFormat="1" ht="15" customHeight="1" spans="1:36">
      <c r="A212" s="45">
        <f t="shared" si="351"/>
        <v>209</v>
      </c>
      <c r="B212" s="46" t="s">
        <v>272</v>
      </c>
      <c r="C212" s="79" t="s">
        <v>609</v>
      </c>
      <c r="D212" s="80" t="s">
        <v>610</v>
      </c>
      <c r="E212" s="48">
        <v>3820</v>
      </c>
      <c r="F212" s="46">
        <v>3820</v>
      </c>
      <c r="G212" s="48">
        <v>5664.75</v>
      </c>
      <c r="H212" s="48">
        <v>3820</v>
      </c>
      <c r="I212" s="48">
        <v>4180</v>
      </c>
      <c r="J212" s="48"/>
      <c r="K212" s="93">
        <f t="shared" si="352"/>
        <v>68.76</v>
      </c>
      <c r="L212" s="94">
        <f t="shared" si="353"/>
        <v>611.2</v>
      </c>
      <c r="M212" s="48">
        <f t="shared" si="354"/>
        <v>453.18</v>
      </c>
      <c r="N212" s="48">
        <f t="shared" si="355"/>
        <v>26.74</v>
      </c>
      <c r="O212" s="48">
        <f t="shared" si="356"/>
        <v>209</v>
      </c>
      <c r="P212" s="48">
        <f t="shared" si="357"/>
        <v>0</v>
      </c>
      <c r="Q212" s="48">
        <f t="shared" si="358"/>
        <v>1368.88</v>
      </c>
      <c r="R212" s="46">
        <f t="shared" si="359"/>
        <v>0</v>
      </c>
      <c r="S212" s="48">
        <f t="shared" si="360"/>
        <v>305.6</v>
      </c>
      <c r="T212" s="48">
        <f t="shared" si="361"/>
        <v>113.3</v>
      </c>
      <c r="U212" s="48">
        <f t="shared" si="362"/>
        <v>11.46</v>
      </c>
      <c r="V212" s="46">
        <v>0</v>
      </c>
      <c r="W212" s="48">
        <f t="shared" si="363"/>
        <v>209</v>
      </c>
      <c r="X212" s="48">
        <f t="shared" si="364"/>
        <v>0</v>
      </c>
      <c r="Y212" s="46">
        <f t="shared" si="365"/>
        <v>639.36</v>
      </c>
      <c r="Z212" s="48">
        <f t="shared" si="366"/>
        <v>2008.24</v>
      </c>
      <c r="AA212" s="48"/>
      <c r="AB212" s="12" t="s">
        <v>128</v>
      </c>
      <c r="AC212" s="11">
        <f t="shared" ref="AC212:AE212" si="484">K212+R212</f>
        <v>68.76</v>
      </c>
      <c r="AD212" s="11">
        <f t="shared" si="484"/>
        <v>916.8</v>
      </c>
      <c r="AE212" s="11">
        <f t="shared" si="484"/>
        <v>566.48</v>
      </c>
      <c r="AF212" s="11">
        <f t="shared" si="368"/>
        <v>38.2</v>
      </c>
      <c r="AG212" s="11">
        <f t="shared" ref="AG212:AI212" si="485">O212+W212</f>
        <v>418</v>
      </c>
      <c r="AH212" s="11">
        <f t="shared" si="485"/>
        <v>0</v>
      </c>
      <c r="AI212" s="11">
        <f t="shared" si="485"/>
        <v>2008.24</v>
      </c>
      <c r="AJ212" s="12" t="s">
        <v>36</v>
      </c>
    </row>
    <row r="213" s="9" customFormat="1" ht="15" customHeight="1" spans="1:36">
      <c r="A213" s="45">
        <f t="shared" si="351"/>
        <v>210</v>
      </c>
      <c r="B213" s="46" t="s">
        <v>337</v>
      </c>
      <c r="C213" s="79" t="s">
        <v>611</v>
      </c>
      <c r="D213" s="81" t="s">
        <v>612</v>
      </c>
      <c r="E213" s="48">
        <v>3473.25</v>
      </c>
      <c r="F213" s="46">
        <v>3245.5</v>
      </c>
      <c r="G213" s="48">
        <v>5664.75</v>
      </c>
      <c r="H213" s="48">
        <v>3473.25</v>
      </c>
      <c r="I213" s="48">
        <v>1790</v>
      </c>
      <c r="J213" s="48"/>
      <c r="K213" s="93">
        <f t="shared" si="352"/>
        <v>62.5185</v>
      </c>
      <c r="L213" s="94">
        <f t="shared" si="353"/>
        <v>519.28</v>
      </c>
      <c r="M213" s="48">
        <f t="shared" si="354"/>
        <v>453.18</v>
      </c>
      <c r="N213" s="48">
        <f t="shared" si="355"/>
        <v>24.31275</v>
      </c>
      <c r="O213" s="48">
        <f t="shared" si="356"/>
        <v>89.5</v>
      </c>
      <c r="P213" s="48">
        <f t="shared" si="357"/>
        <v>0</v>
      </c>
      <c r="Q213" s="48">
        <f t="shared" si="358"/>
        <v>1148.79125</v>
      </c>
      <c r="R213" s="46">
        <f t="shared" si="359"/>
        <v>0</v>
      </c>
      <c r="S213" s="48">
        <f t="shared" si="360"/>
        <v>259.64</v>
      </c>
      <c r="T213" s="48">
        <f t="shared" si="361"/>
        <v>113.3</v>
      </c>
      <c r="U213" s="48">
        <f t="shared" si="362"/>
        <v>10.42</v>
      </c>
      <c r="V213" s="46">
        <v>0</v>
      </c>
      <c r="W213" s="48">
        <f t="shared" si="363"/>
        <v>89.5</v>
      </c>
      <c r="X213" s="48">
        <f t="shared" si="364"/>
        <v>0</v>
      </c>
      <c r="Y213" s="46">
        <f t="shared" si="365"/>
        <v>472.86</v>
      </c>
      <c r="Z213" s="48">
        <f t="shared" si="366"/>
        <v>1621.65125</v>
      </c>
      <c r="AA213" s="48"/>
      <c r="AB213" s="12" t="s">
        <v>74</v>
      </c>
      <c r="AC213" s="11">
        <f t="shared" ref="AC213:AE213" si="486">K213+R213</f>
        <v>62.5185</v>
      </c>
      <c r="AD213" s="11">
        <f t="shared" si="486"/>
        <v>778.92</v>
      </c>
      <c r="AE213" s="11">
        <f t="shared" si="486"/>
        <v>566.48</v>
      </c>
      <c r="AF213" s="11">
        <f t="shared" si="368"/>
        <v>34.73275</v>
      </c>
      <c r="AG213" s="11">
        <f t="shared" ref="AG213:AI213" si="487">O213+W213</f>
        <v>179</v>
      </c>
      <c r="AH213" s="11">
        <f t="shared" si="487"/>
        <v>0</v>
      </c>
      <c r="AI213" s="11">
        <f t="shared" si="487"/>
        <v>1621.65125</v>
      </c>
      <c r="AJ213" s="12" t="s">
        <v>33</v>
      </c>
    </row>
    <row r="214" s="9" customFormat="1" ht="15" customHeight="1" spans="1:36">
      <c r="A214" s="45">
        <f t="shared" si="351"/>
        <v>211</v>
      </c>
      <c r="B214" s="46" t="s">
        <v>289</v>
      </c>
      <c r="C214" s="79" t="s">
        <v>613</v>
      </c>
      <c r="D214" s="81" t="s">
        <v>614</v>
      </c>
      <c r="E214" s="48">
        <v>3473.25</v>
      </c>
      <c r="F214" s="46">
        <v>3245.5</v>
      </c>
      <c r="G214" s="48">
        <v>5664.75</v>
      </c>
      <c r="H214" s="48">
        <v>3473.25</v>
      </c>
      <c r="I214" s="48">
        <v>1790</v>
      </c>
      <c r="J214" s="48"/>
      <c r="K214" s="93">
        <f t="shared" si="352"/>
        <v>62.5185</v>
      </c>
      <c r="L214" s="94">
        <f t="shared" si="353"/>
        <v>519.28</v>
      </c>
      <c r="M214" s="48">
        <f t="shared" si="354"/>
        <v>453.18</v>
      </c>
      <c r="N214" s="48">
        <f t="shared" si="355"/>
        <v>24.31275</v>
      </c>
      <c r="O214" s="48">
        <f t="shared" si="356"/>
        <v>89.5</v>
      </c>
      <c r="P214" s="48">
        <f t="shared" si="357"/>
        <v>0</v>
      </c>
      <c r="Q214" s="48">
        <f t="shared" si="358"/>
        <v>1148.79125</v>
      </c>
      <c r="R214" s="46">
        <f t="shared" si="359"/>
        <v>0</v>
      </c>
      <c r="S214" s="48">
        <f t="shared" si="360"/>
        <v>259.64</v>
      </c>
      <c r="T214" s="48">
        <f t="shared" si="361"/>
        <v>113.3</v>
      </c>
      <c r="U214" s="48">
        <f t="shared" si="362"/>
        <v>10.42</v>
      </c>
      <c r="V214" s="46">
        <v>0</v>
      </c>
      <c r="W214" s="48">
        <f t="shared" si="363"/>
        <v>89.5</v>
      </c>
      <c r="X214" s="48">
        <f t="shared" si="364"/>
        <v>0</v>
      </c>
      <c r="Y214" s="46">
        <f t="shared" si="365"/>
        <v>472.86</v>
      </c>
      <c r="Z214" s="48">
        <f t="shared" si="366"/>
        <v>1621.65125</v>
      </c>
      <c r="AA214" s="48"/>
      <c r="AB214" s="12" t="s">
        <v>80</v>
      </c>
      <c r="AC214" s="11">
        <f t="shared" ref="AC214:AE214" si="488">K214+R214</f>
        <v>62.5185</v>
      </c>
      <c r="AD214" s="11">
        <f t="shared" si="488"/>
        <v>778.92</v>
      </c>
      <c r="AE214" s="11">
        <f t="shared" si="488"/>
        <v>566.48</v>
      </c>
      <c r="AF214" s="11">
        <f t="shared" si="368"/>
        <v>34.73275</v>
      </c>
      <c r="AG214" s="11">
        <f t="shared" ref="AG214:AI214" si="489">O214+W214</f>
        <v>179</v>
      </c>
      <c r="AH214" s="11">
        <f t="shared" si="489"/>
        <v>0</v>
      </c>
      <c r="AI214" s="11">
        <f t="shared" si="489"/>
        <v>1621.65125</v>
      </c>
      <c r="AJ214" s="12" t="s">
        <v>33</v>
      </c>
    </row>
    <row r="215" s="9" customFormat="1" ht="15" customHeight="1" spans="1:36">
      <c r="A215" s="45">
        <f t="shared" si="351"/>
        <v>212</v>
      </c>
      <c r="B215" s="46" t="s">
        <v>363</v>
      </c>
      <c r="C215" s="79" t="s">
        <v>615</v>
      </c>
      <c r="D215" s="80" t="s">
        <v>616</v>
      </c>
      <c r="E215" s="48">
        <v>3473.25</v>
      </c>
      <c r="F215" s="46">
        <v>3245.5</v>
      </c>
      <c r="G215" s="48">
        <v>5664.75</v>
      </c>
      <c r="H215" s="48">
        <v>3473.25</v>
      </c>
      <c r="I215" s="48">
        <v>1790</v>
      </c>
      <c r="J215" s="48"/>
      <c r="K215" s="178">
        <f t="shared" si="352"/>
        <v>62.5185</v>
      </c>
      <c r="L215" s="179">
        <f t="shared" si="353"/>
        <v>519.28</v>
      </c>
      <c r="M215" s="91">
        <f t="shared" si="354"/>
        <v>453.18</v>
      </c>
      <c r="N215" s="91">
        <f t="shared" si="355"/>
        <v>24.31275</v>
      </c>
      <c r="O215" s="91">
        <f t="shared" si="356"/>
        <v>89.5</v>
      </c>
      <c r="P215" s="91">
        <f t="shared" si="357"/>
        <v>0</v>
      </c>
      <c r="Q215" s="48">
        <f t="shared" si="358"/>
        <v>1148.79125</v>
      </c>
      <c r="R215" s="92">
        <f t="shared" si="359"/>
        <v>0</v>
      </c>
      <c r="S215" s="91">
        <f t="shared" si="360"/>
        <v>259.64</v>
      </c>
      <c r="T215" s="91">
        <f t="shared" si="361"/>
        <v>113.3</v>
      </c>
      <c r="U215" s="91">
        <f t="shared" si="362"/>
        <v>10.42</v>
      </c>
      <c r="V215" s="46">
        <v>0</v>
      </c>
      <c r="W215" s="91">
        <f t="shared" si="363"/>
        <v>89.5</v>
      </c>
      <c r="X215" s="91">
        <f t="shared" si="364"/>
        <v>0</v>
      </c>
      <c r="Y215" s="46">
        <f t="shared" si="365"/>
        <v>472.86</v>
      </c>
      <c r="Z215" s="48">
        <f t="shared" si="366"/>
        <v>1621.65125</v>
      </c>
      <c r="AA215" s="48"/>
      <c r="AB215" s="12" t="s">
        <v>71</v>
      </c>
      <c r="AC215" s="11">
        <f t="shared" ref="AC215:AE215" si="490">K215+R215</f>
        <v>62.5185</v>
      </c>
      <c r="AD215" s="11">
        <f t="shared" si="490"/>
        <v>778.92</v>
      </c>
      <c r="AE215" s="11">
        <f t="shared" si="490"/>
        <v>566.48</v>
      </c>
      <c r="AF215" s="11">
        <f t="shared" si="368"/>
        <v>34.73275</v>
      </c>
      <c r="AG215" s="11">
        <f t="shared" ref="AG215:AI215" si="491">O215+W215</f>
        <v>179</v>
      </c>
      <c r="AH215" s="11">
        <f t="shared" si="491"/>
        <v>0</v>
      </c>
      <c r="AI215" s="11">
        <f t="shared" si="491"/>
        <v>1621.65125</v>
      </c>
      <c r="AJ215" s="12" t="s">
        <v>33</v>
      </c>
    </row>
    <row r="216" s="9" customFormat="1" ht="15" customHeight="1" spans="1:36">
      <c r="A216" s="45">
        <f t="shared" si="351"/>
        <v>213</v>
      </c>
      <c r="B216" s="46" t="s">
        <v>363</v>
      </c>
      <c r="C216" s="79" t="s">
        <v>617</v>
      </c>
      <c r="D216" s="80" t="s">
        <v>618</v>
      </c>
      <c r="E216" s="48">
        <v>3473.25</v>
      </c>
      <c r="F216" s="46">
        <v>3245.5</v>
      </c>
      <c r="G216" s="48">
        <v>5664.75</v>
      </c>
      <c r="H216" s="48">
        <v>3473.25</v>
      </c>
      <c r="I216" s="48">
        <v>1790</v>
      </c>
      <c r="J216" s="48"/>
      <c r="K216" s="93">
        <f t="shared" si="352"/>
        <v>62.5185</v>
      </c>
      <c r="L216" s="94">
        <f t="shared" si="353"/>
        <v>519.28</v>
      </c>
      <c r="M216" s="48">
        <f t="shared" si="354"/>
        <v>453.18</v>
      </c>
      <c r="N216" s="48">
        <f t="shared" si="355"/>
        <v>24.31275</v>
      </c>
      <c r="O216" s="48">
        <f t="shared" si="356"/>
        <v>89.5</v>
      </c>
      <c r="P216" s="48">
        <f t="shared" si="357"/>
        <v>0</v>
      </c>
      <c r="Q216" s="48">
        <f t="shared" si="358"/>
        <v>1148.79125</v>
      </c>
      <c r="R216" s="46">
        <f t="shared" si="359"/>
        <v>0</v>
      </c>
      <c r="S216" s="48">
        <f t="shared" si="360"/>
        <v>259.64</v>
      </c>
      <c r="T216" s="48">
        <f t="shared" si="361"/>
        <v>113.3</v>
      </c>
      <c r="U216" s="48">
        <f t="shared" si="362"/>
        <v>10.42</v>
      </c>
      <c r="V216" s="46">
        <v>0</v>
      </c>
      <c r="W216" s="48">
        <f t="shared" si="363"/>
        <v>89.5</v>
      </c>
      <c r="X216" s="48">
        <f t="shared" si="364"/>
        <v>0</v>
      </c>
      <c r="Y216" s="46">
        <f t="shared" si="365"/>
        <v>472.86</v>
      </c>
      <c r="Z216" s="48">
        <f t="shared" si="366"/>
        <v>1621.65125</v>
      </c>
      <c r="AA216" s="48"/>
      <c r="AB216" s="12" t="s">
        <v>71</v>
      </c>
      <c r="AC216" s="11">
        <f t="shared" ref="AC216:AE216" si="492">K216+R216</f>
        <v>62.5185</v>
      </c>
      <c r="AD216" s="11">
        <f t="shared" si="492"/>
        <v>778.92</v>
      </c>
      <c r="AE216" s="11">
        <f t="shared" si="492"/>
        <v>566.48</v>
      </c>
      <c r="AF216" s="11">
        <f t="shared" si="368"/>
        <v>34.73275</v>
      </c>
      <c r="AG216" s="11">
        <f t="shared" ref="AG216:AI216" si="493">O216+W216</f>
        <v>179</v>
      </c>
      <c r="AH216" s="11">
        <f t="shared" si="493"/>
        <v>0</v>
      </c>
      <c r="AI216" s="11">
        <f t="shared" si="493"/>
        <v>1621.65125</v>
      </c>
      <c r="AJ216" s="12" t="s">
        <v>33</v>
      </c>
    </row>
    <row r="217" s="9" customFormat="1" ht="15" customHeight="1" spans="1:36">
      <c r="A217" s="45">
        <f t="shared" si="351"/>
        <v>214</v>
      </c>
      <c r="B217" s="46" t="s">
        <v>363</v>
      </c>
      <c r="C217" s="79" t="s">
        <v>619</v>
      </c>
      <c r="D217" s="80" t="s">
        <v>620</v>
      </c>
      <c r="E217" s="48">
        <v>3473.25</v>
      </c>
      <c r="F217" s="46">
        <v>3245.5</v>
      </c>
      <c r="G217" s="48">
        <v>5664.75</v>
      </c>
      <c r="H217" s="48">
        <v>3473.25</v>
      </c>
      <c r="I217" s="48">
        <v>1790</v>
      </c>
      <c r="J217" s="48"/>
      <c r="K217" s="93">
        <f t="shared" si="352"/>
        <v>62.5185</v>
      </c>
      <c r="L217" s="94">
        <f t="shared" si="353"/>
        <v>519.28</v>
      </c>
      <c r="M217" s="48">
        <f t="shared" si="354"/>
        <v>453.18</v>
      </c>
      <c r="N217" s="48">
        <f t="shared" si="355"/>
        <v>24.31275</v>
      </c>
      <c r="O217" s="48">
        <f t="shared" si="356"/>
        <v>89.5</v>
      </c>
      <c r="P217" s="48">
        <f t="shared" si="357"/>
        <v>0</v>
      </c>
      <c r="Q217" s="48">
        <f t="shared" si="358"/>
        <v>1148.79125</v>
      </c>
      <c r="R217" s="46">
        <f t="shared" si="359"/>
        <v>0</v>
      </c>
      <c r="S217" s="48">
        <f t="shared" si="360"/>
        <v>259.64</v>
      </c>
      <c r="T217" s="48">
        <f t="shared" si="361"/>
        <v>113.3</v>
      </c>
      <c r="U217" s="48">
        <f t="shared" si="362"/>
        <v>10.42</v>
      </c>
      <c r="V217" s="46">
        <v>0</v>
      </c>
      <c r="W217" s="48">
        <f t="shared" si="363"/>
        <v>89.5</v>
      </c>
      <c r="X217" s="48">
        <f t="shared" si="364"/>
        <v>0</v>
      </c>
      <c r="Y217" s="46">
        <f t="shared" si="365"/>
        <v>472.86</v>
      </c>
      <c r="Z217" s="48">
        <f t="shared" si="366"/>
        <v>1621.65125</v>
      </c>
      <c r="AA217" s="48"/>
      <c r="AB217" s="12" t="s">
        <v>71</v>
      </c>
      <c r="AC217" s="11">
        <f t="shared" ref="AC217:AE217" si="494">K217+R217</f>
        <v>62.5185</v>
      </c>
      <c r="AD217" s="11">
        <f t="shared" si="494"/>
        <v>778.92</v>
      </c>
      <c r="AE217" s="11">
        <f t="shared" si="494"/>
        <v>566.48</v>
      </c>
      <c r="AF217" s="11">
        <f t="shared" si="368"/>
        <v>34.73275</v>
      </c>
      <c r="AG217" s="11">
        <f t="shared" ref="AG217:AI217" si="495">O217+W217</f>
        <v>179</v>
      </c>
      <c r="AH217" s="11">
        <f t="shared" si="495"/>
        <v>0</v>
      </c>
      <c r="AI217" s="11">
        <f t="shared" si="495"/>
        <v>1621.65125</v>
      </c>
      <c r="AJ217" s="12" t="s">
        <v>33</v>
      </c>
    </row>
    <row r="218" s="9" customFormat="1" ht="15" customHeight="1" spans="1:36">
      <c r="A218" s="45">
        <f>ROW()-3</f>
        <v>215</v>
      </c>
      <c r="B218" s="46" t="s">
        <v>558</v>
      </c>
      <c r="C218" s="79" t="s">
        <v>621</v>
      </c>
      <c r="D218" s="80" t="s">
        <v>622</v>
      </c>
      <c r="E218" s="48">
        <v>3473.25</v>
      </c>
      <c r="F218" s="46">
        <v>3245.5</v>
      </c>
      <c r="G218" s="48">
        <v>5664.75</v>
      </c>
      <c r="H218" s="48">
        <v>3473.25</v>
      </c>
      <c r="I218" s="48">
        <v>1790</v>
      </c>
      <c r="J218" s="48"/>
      <c r="K218" s="178">
        <f>E218*0.018</f>
        <v>62.5185</v>
      </c>
      <c r="L218" s="179">
        <f>F218*0.16</f>
        <v>519.28</v>
      </c>
      <c r="M218" s="91">
        <f>ROUND(G218*0.08,2)</f>
        <v>453.18</v>
      </c>
      <c r="N218" s="91">
        <f>H218*0.007</f>
        <v>24.31275</v>
      </c>
      <c r="O218" s="91">
        <f>I218*5%</f>
        <v>89.5</v>
      </c>
      <c r="P218" s="91">
        <f>J218*50%</f>
        <v>0</v>
      </c>
      <c r="Q218" s="48">
        <f>SUM(K218:P218)</f>
        <v>1148.79125</v>
      </c>
      <c r="R218" s="92">
        <f>E218*0</f>
        <v>0</v>
      </c>
      <c r="S218" s="91">
        <f>ROUND(F218*0.08,2)</f>
        <v>259.64</v>
      </c>
      <c r="T218" s="91">
        <f>ROUND(G218*0.02,2)</f>
        <v>113.3</v>
      </c>
      <c r="U218" s="91">
        <f>ROUND(H218*0.003,2)</f>
        <v>10.42</v>
      </c>
      <c r="V218" s="46">
        <v>0</v>
      </c>
      <c r="W218" s="91">
        <f>I218*5%</f>
        <v>89.5</v>
      </c>
      <c r="X218" s="91">
        <f>J218*50%</f>
        <v>0</v>
      </c>
      <c r="Y218" s="46">
        <f>SUM(R218:X218)</f>
        <v>472.86</v>
      </c>
      <c r="Z218" s="48">
        <f>Q218+Y218</f>
        <v>1621.65125</v>
      </c>
      <c r="AA218" s="48"/>
      <c r="AB218" s="12" t="s">
        <v>98</v>
      </c>
      <c r="AC218" s="11">
        <f t="shared" ref="AC218:AE218" si="496">K218+R218</f>
        <v>62.5185</v>
      </c>
      <c r="AD218" s="11">
        <f t="shared" si="496"/>
        <v>778.92</v>
      </c>
      <c r="AE218" s="11">
        <f t="shared" si="496"/>
        <v>566.48</v>
      </c>
      <c r="AF218" s="11">
        <f>N218+U218+V218</f>
        <v>34.73275</v>
      </c>
      <c r="AG218" s="11">
        <f t="shared" ref="AG218:AI218" si="497">O218+W218</f>
        <v>179</v>
      </c>
      <c r="AH218" s="11">
        <f t="shared" si="497"/>
        <v>0</v>
      </c>
      <c r="AI218" s="11">
        <f t="shared" si="497"/>
        <v>1621.65125</v>
      </c>
      <c r="AJ218" s="12" t="s">
        <v>33</v>
      </c>
    </row>
    <row r="219" s="21" customFormat="1" ht="15" customHeight="1" spans="1:36">
      <c r="A219" s="45">
        <f>ROW()-3</f>
        <v>216</v>
      </c>
      <c r="B219" s="46" t="s">
        <v>558</v>
      </c>
      <c r="C219" s="79" t="s">
        <v>623</v>
      </c>
      <c r="D219" s="80" t="s">
        <v>624</v>
      </c>
      <c r="E219" s="48">
        <v>3473.25</v>
      </c>
      <c r="F219" s="46">
        <v>3245.5</v>
      </c>
      <c r="G219" s="48">
        <v>5664.75</v>
      </c>
      <c r="H219" s="48">
        <v>3473.25</v>
      </c>
      <c r="I219" s="48">
        <v>1790</v>
      </c>
      <c r="J219" s="48"/>
      <c r="K219" s="93">
        <f>E219*0.018</f>
        <v>62.5185</v>
      </c>
      <c r="L219" s="94">
        <f>F219*0.16</f>
        <v>519.28</v>
      </c>
      <c r="M219" s="48">
        <f>ROUND(G219*0.08,2)</f>
        <v>453.18</v>
      </c>
      <c r="N219" s="48">
        <f>H219*0.007</f>
        <v>24.31275</v>
      </c>
      <c r="O219" s="48">
        <f>I219*5%</f>
        <v>89.5</v>
      </c>
      <c r="P219" s="48">
        <f>J219*50%</f>
        <v>0</v>
      </c>
      <c r="Q219" s="48">
        <f>SUM(K219:P219)</f>
        <v>1148.79125</v>
      </c>
      <c r="R219" s="46">
        <f>E219*0</f>
        <v>0</v>
      </c>
      <c r="S219" s="48">
        <f>ROUND(F219*0.08,2)</f>
        <v>259.64</v>
      </c>
      <c r="T219" s="48">
        <f>ROUND(G219*0.02,2)</f>
        <v>113.3</v>
      </c>
      <c r="U219" s="48">
        <f>ROUND(H219*0.003,2)</f>
        <v>10.42</v>
      </c>
      <c r="V219" s="46">
        <v>0</v>
      </c>
      <c r="W219" s="48">
        <f>I219*5%</f>
        <v>89.5</v>
      </c>
      <c r="X219" s="48">
        <f>J219*50%</f>
        <v>0</v>
      </c>
      <c r="Y219" s="46">
        <f>SUM(R219:X219)</f>
        <v>472.86</v>
      </c>
      <c r="Z219" s="48">
        <f>Q219+Y219</f>
        <v>1621.65125</v>
      </c>
      <c r="AA219" s="48"/>
      <c r="AB219" s="12" t="s">
        <v>98</v>
      </c>
      <c r="AC219" s="11">
        <f t="shared" ref="AC219:AE219" si="498">K219+R219</f>
        <v>62.5185</v>
      </c>
      <c r="AD219" s="11">
        <f t="shared" si="498"/>
        <v>778.92</v>
      </c>
      <c r="AE219" s="11">
        <f t="shared" si="498"/>
        <v>566.48</v>
      </c>
      <c r="AF219" s="11">
        <f>N219+U219+V219</f>
        <v>34.73275</v>
      </c>
      <c r="AG219" s="11">
        <f t="shared" ref="AG219:AI219" si="499">O219+W219</f>
        <v>179</v>
      </c>
      <c r="AH219" s="11">
        <f t="shared" si="499"/>
        <v>0</v>
      </c>
      <c r="AI219" s="11">
        <f t="shared" si="499"/>
        <v>1621.65125</v>
      </c>
      <c r="AJ219" s="12" t="s">
        <v>33</v>
      </c>
    </row>
    <row r="220" s="21" customFormat="1" ht="15" customHeight="1" spans="1:36">
      <c r="A220" s="45">
        <f>ROW()-3</f>
        <v>217</v>
      </c>
      <c r="B220" s="46" t="s">
        <v>625</v>
      </c>
      <c r="C220" s="79" t="s">
        <v>626</v>
      </c>
      <c r="D220" s="80" t="s">
        <v>627</v>
      </c>
      <c r="E220" s="48">
        <v>3473.25</v>
      </c>
      <c r="F220" s="46">
        <v>3245.5</v>
      </c>
      <c r="G220" s="48">
        <v>5664.75</v>
      </c>
      <c r="H220" s="48">
        <v>3473.25</v>
      </c>
      <c r="I220" s="48">
        <v>3180</v>
      </c>
      <c r="J220" s="48"/>
      <c r="K220" s="93">
        <f>E220*0.018</f>
        <v>62.5185</v>
      </c>
      <c r="L220" s="94">
        <f>F220*0.16</f>
        <v>519.28</v>
      </c>
      <c r="M220" s="48">
        <f>ROUND(G220*0.08,2)</f>
        <v>453.18</v>
      </c>
      <c r="N220" s="48">
        <f>H220*0.007</f>
        <v>24.31275</v>
      </c>
      <c r="O220" s="48">
        <f>I220*5%</f>
        <v>159</v>
      </c>
      <c r="P220" s="48">
        <f>J220*50%</f>
        <v>0</v>
      </c>
      <c r="Q220" s="48">
        <f>SUM(K220:P220)</f>
        <v>1218.29125</v>
      </c>
      <c r="R220" s="46">
        <f>E220*0</f>
        <v>0</v>
      </c>
      <c r="S220" s="48">
        <f>ROUND(F220*0.08,2)</f>
        <v>259.64</v>
      </c>
      <c r="T220" s="48">
        <f>ROUND(G220*0.02,2)</f>
        <v>113.3</v>
      </c>
      <c r="U220" s="48">
        <f>ROUND(H220*0.003,2)</f>
        <v>10.42</v>
      </c>
      <c r="V220" s="46">
        <v>0</v>
      </c>
      <c r="W220" s="48">
        <f>I220*5%</f>
        <v>159</v>
      </c>
      <c r="X220" s="48">
        <f>J220*50%</f>
        <v>0</v>
      </c>
      <c r="Y220" s="46">
        <f>SUM(R220:X220)</f>
        <v>542.36</v>
      </c>
      <c r="Z220" s="48">
        <f>Q220+Y220</f>
        <v>1760.65125</v>
      </c>
      <c r="AA220" s="48"/>
      <c r="AB220" s="12" t="s">
        <v>101</v>
      </c>
      <c r="AC220" s="11">
        <f t="shared" ref="AC220:AE220" si="500">K220+R220</f>
        <v>62.5185</v>
      </c>
      <c r="AD220" s="11">
        <f t="shared" si="500"/>
        <v>778.92</v>
      </c>
      <c r="AE220" s="11">
        <f t="shared" si="500"/>
        <v>566.48</v>
      </c>
      <c r="AF220" s="11">
        <f>N220+U220+V220</f>
        <v>34.73275</v>
      </c>
      <c r="AG220" s="11">
        <f t="shared" ref="AG220:AI220" si="501">O220+W220</f>
        <v>318</v>
      </c>
      <c r="AH220" s="11">
        <f t="shared" si="501"/>
        <v>0</v>
      </c>
      <c r="AI220" s="11">
        <f t="shared" si="501"/>
        <v>1760.65125</v>
      </c>
      <c r="AJ220" s="12" t="s">
        <v>34</v>
      </c>
    </row>
    <row r="221" s="21" customFormat="1" ht="15" customHeight="1" spans="1:36">
      <c r="A221" s="45">
        <f t="shared" ref="A221:A284" si="502">ROW()-3</f>
        <v>218</v>
      </c>
      <c r="B221" s="46" t="s">
        <v>328</v>
      </c>
      <c r="C221" s="79" t="s">
        <v>630</v>
      </c>
      <c r="D221" s="80" t="s">
        <v>631</v>
      </c>
      <c r="E221" s="48">
        <v>3820</v>
      </c>
      <c r="F221" s="46">
        <v>3820</v>
      </c>
      <c r="G221" s="48">
        <v>5664.75</v>
      </c>
      <c r="H221" s="48">
        <v>3820</v>
      </c>
      <c r="I221" s="48">
        <v>4180</v>
      </c>
      <c r="J221" s="48"/>
      <c r="K221" s="93">
        <f t="shared" ref="K221:K284" si="503">E221*0.018</f>
        <v>68.76</v>
      </c>
      <c r="L221" s="94">
        <f t="shared" ref="L221:L284" si="504">F221*0.16</f>
        <v>611.2</v>
      </c>
      <c r="M221" s="48">
        <f t="shared" ref="M221:M284" si="505">ROUND(G221*0.08,2)</f>
        <v>453.18</v>
      </c>
      <c r="N221" s="48">
        <f t="shared" ref="N221:N284" si="506">H221*0.007</f>
        <v>26.74</v>
      </c>
      <c r="O221" s="48">
        <f t="shared" ref="O221:O284" si="507">I221*5%</f>
        <v>209</v>
      </c>
      <c r="P221" s="48">
        <f t="shared" ref="P221:P284" si="508">J221*50%</f>
        <v>0</v>
      </c>
      <c r="Q221" s="48">
        <f t="shared" ref="Q221:Q284" si="509">SUM(K221:P221)</f>
        <v>1368.88</v>
      </c>
      <c r="R221" s="46">
        <f t="shared" ref="R221:R284" si="510">E221*0</f>
        <v>0</v>
      </c>
      <c r="S221" s="48">
        <f t="shared" ref="S221:S284" si="511">ROUND(F221*0.08,2)</f>
        <v>305.6</v>
      </c>
      <c r="T221" s="48">
        <f t="shared" ref="T221:T284" si="512">ROUND(G221*0.02,2)</f>
        <v>113.3</v>
      </c>
      <c r="U221" s="48">
        <f t="shared" ref="U221:U284" si="513">ROUND(H221*0.003,2)</f>
        <v>11.46</v>
      </c>
      <c r="V221" s="46">
        <v>0</v>
      </c>
      <c r="W221" s="48">
        <f t="shared" ref="W221:W284" si="514">I221*5%</f>
        <v>209</v>
      </c>
      <c r="X221" s="48">
        <f t="shared" ref="X221:X284" si="515">J221*50%</f>
        <v>0</v>
      </c>
      <c r="Y221" s="46">
        <f t="shared" ref="Y221:Y284" si="516">SUM(R221:X221)</f>
        <v>639.36</v>
      </c>
      <c r="Z221" s="48">
        <f t="shared" ref="Z221:Z284" si="517">Q221+Y221</f>
        <v>2008.24</v>
      </c>
      <c r="AA221" s="48"/>
      <c r="AB221" s="12" t="s">
        <v>104</v>
      </c>
      <c r="AC221" s="11">
        <f t="shared" ref="AC221:AE221" si="518">K221+R221</f>
        <v>68.76</v>
      </c>
      <c r="AD221" s="11">
        <f t="shared" si="518"/>
        <v>916.8</v>
      </c>
      <c r="AE221" s="11">
        <f t="shared" si="518"/>
        <v>566.48</v>
      </c>
      <c r="AF221" s="11">
        <f t="shared" ref="AF221:AF284" si="519">N221+U221+V221</f>
        <v>38.2</v>
      </c>
      <c r="AG221" s="11">
        <f t="shared" ref="AG221:AI221" si="520">O221+W221</f>
        <v>418</v>
      </c>
      <c r="AH221" s="11">
        <f t="shared" si="520"/>
        <v>0</v>
      </c>
      <c r="AI221" s="11">
        <f t="shared" si="520"/>
        <v>2008.24</v>
      </c>
      <c r="AJ221" s="12" t="s">
        <v>35</v>
      </c>
    </row>
    <row r="222" s="21" customFormat="1" ht="15" customHeight="1" spans="1:36">
      <c r="A222" s="45">
        <f t="shared" si="502"/>
        <v>219</v>
      </c>
      <c r="B222" s="46" t="s">
        <v>53</v>
      </c>
      <c r="C222" s="82" t="s">
        <v>632</v>
      </c>
      <c r="D222" s="46" t="s">
        <v>633</v>
      </c>
      <c r="E222" s="46">
        <v>3473.25</v>
      </c>
      <c r="F222" s="46">
        <v>3245.4</v>
      </c>
      <c r="G222" s="48">
        <v>5664.75</v>
      </c>
      <c r="H222" s="46">
        <v>3473.25</v>
      </c>
      <c r="I222" s="48">
        <v>4180</v>
      </c>
      <c r="J222" s="48"/>
      <c r="K222" s="63">
        <f t="shared" si="503"/>
        <v>62.5185</v>
      </c>
      <c r="L222" s="64">
        <f t="shared" si="504"/>
        <v>519.264</v>
      </c>
      <c r="M222" s="48">
        <f t="shared" si="505"/>
        <v>453.18</v>
      </c>
      <c r="N222" s="46">
        <f t="shared" si="506"/>
        <v>24.31275</v>
      </c>
      <c r="O222" s="48">
        <f t="shared" si="507"/>
        <v>209</v>
      </c>
      <c r="P222" s="48">
        <f t="shared" si="508"/>
        <v>0</v>
      </c>
      <c r="Q222" s="48">
        <f t="shared" si="509"/>
        <v>1268.27525</v>
      </c>
      <c r="R222" s="46">
        <f t="shared" si="510"/>
        <v>0</v>
      </c>
      <c r="S222" s="46">
        <f t="shared" si="511"/>
        <v>259.63</v>
      </c>
      <c r="T222" s="48">
        <f t="shared" si="512"/>
        <v>113.3</v>
      </c>
      <c r="U222" s="46">
        <f t="shared" si="513"/>
        <v>10.42</v>
      </c>
      <c r="V222" s="46">
        <v>0</v>
      </c>
      <c r="W222" s="48">
        <f t="shared" si="514"/>
        <v>209</v>
      </c>
      <c r="X222" s="48">
        <f t="shared" si="515"/>
        <v>0</v>
      </c>
      <c r="Y222" s="46">
        <f t="shared" si="516"/>
        <v>592.35</v>
      </c>
      <c r="Z222" s="46">
        <f t="shared" si="517"/>
        <v>1860.62525</v>
      </c>
      <c r="AA222" s="46"/>
      <c r="AB222" s="12" t="s">
        <v>54</v>
      </c>
      <c r="AC222" s="11">
        <f t="shared" ref="AC222:AE222" si="521">K222+R222</f>
        <v>62.5185</v>
      </c>
      <c r="AD222" s="11">
        <f t="shared" si="521"/>
        <v>778.894</v>
      </c>
      <c r="AE222" s="11">
        <f t="shared" si="521"/>
        <v>566.48</v>
      </c>
      <c r="AF222" s="11">
        <f t="shared" si="519"/>
        <v>34.73275</v>
      </c>
      <c r="AG222" s="11">
        <f t="shared" ref="AG222:AI222" si="522">O222+W222</f>
        <v>418</v>
      </c>
      <c r="AH222" s="11">
        <f t="shared" si="522"/>
        <v>0</v>
      </c>
      <c r="AI222" s="11">
        <f t="shared" si="522"/>
        <v>1860.62525</v>
      </c>
      <c r="AJ222" s="12" t="s">
        <v>32</v>
      </c>
    </row>
    <row r="223" s="21" customFormat="1" ht="15" customHeight="1" spans="1:36">
      <c r="A223" s="45">
        <f t="shared" si="502"/>
        <v>220</v>
      </c>
      <c r="B223" s="46" t="s">
        <v>210</v>
      </c>
      <c r="C223" s="82" t="s">
        <v>634</v>
      </c>
      <c r="D223" s="46" t="s">
        <v>635</v>
      </c>
      <c r="E223" s="46">
        <v>3473.25</v>
      </c>
      <c r="F223" s="46">
        <v>3245.4</v>
      </c>
      <c r="G223" s="48">
        <v>5664.75</v>
      </c>
      <c r="H223" s="46">
        <v>3473.25</v>
      </c>
      <c r="I223" s="48">
        <v>4180</v>
      </c>
      <c r="J223" s="48"/>
      <c r="K223" s="63">
        <f t="shared" si="503"/>
        <v>62.5185</v>
      </c>
      <c r="L223" s="64">
        <f t="shared" si="504"/>
        <v>519.264</v>
      </c>
      <c r="M223" s="48">
        <f t="shared" si="505"/>
        <v>453.18</v>
      </c>
      <c r="N223" s="46">
        <f t="shared" si="506"/>
        <v>24.31275</v>
      </c>
      <c r="O223" s="48">
        <f t="shared" si="507"/>
        <v>209</v>
      </c>
      <c r="P223" s="48">
        <f t="shared" si="508"/>
        <v>0</v>
      </c>
      <c r="Q223" s="48">
        <f t="shared" si="509"/>
        <v>1268.27525</v>
      </c>
      <c r="R223" s="46">
        <f t="shared" si="510"/>
        <v>0</v>
      </c>
      <c r="S223" s="46">
        <f t="shared" si="511"/>
        <v>259.63</v>
      </c>
      <c r="T223" s="48">
        <f t="shared" si="512"/>
        <v>113.3</v>
      </c>
      <c r="U223" s="46">
        <f t="shared" si="513"/>
        <v>10.42</v>
      </c>
      <c r="V223" s="46">
        <v>0</v>
      </c>
      <c r="W223" s="48">
        <f t="shared" si="514"/>
        <v>209</v>
      </c>
      <c r="X223" s="48">
        <f t="shared" si="515"/>
        <v>0</v>
      </c>
      <c r="Y223" s="46">
        <f t="shared" si="516"/>
        <v>592.35</v>
      </c>
      <c r="Z223" s="46">
        <f t="shared" si="517"/>
        <v>1860.62525</v>
      </c>
      <c r="AA223" s="46"/>
      <c r="AB223" s="12" t="s">
        <v>49</v>
      </c>
      <c r="AC223" s="11">
        <f t="shared" ref="AC223:AE223" si="523">K223+R223</f>
        <v>62.5185</v>
      </c>
      <c r="AD223" s="11">
        <f t="shared" si="523"/>
        <v>778.894</v>
      </c>
      <c r="AE223" s="11">
        <f t="shared" si="523"/>
        <v>566.48</v>
      </c>
      <c r="AF223" s="11">
        <f t="shared" si="519"/>
        <v>34.73275</v>
      </c>
      <c r="AG223" s="11">
        <f t="shared" ref="AG223:AI223" si="524">O223+W223</f>
        <v>418</v>
      </c>
      <c r="AH223" s="11">
        <f t="shared" si="524"/>
        <v>0</v>
      </c>
      <c r="AI223" s="11">
        <f t="shared" si="524"/>
        <v>1860.62525</v>
      </c>
      <c r="AJ223" s="12" t="s">
        <v>32</v>
      </c>
    </row>
    <row r="224" s="21" customFormat="1" ht="15" customHeight="1" spans="1:36">
      <c r="A224" s="45">
        <f t="shared" si="502"/>
        <v>221</v>
      </c>
      <c r="B224" s="46" t="s">
        <v>176</v>
      </c>
      <c r="C224" s="56" t="s">
        <v>636</v>
      </c>
      <c r="D224" s="83" t="s">
        <v>637</v>
      </c>
      <c r="E224" s="46">
        <v>3473.25</v>
      </c>
      <c r="F224" s="46">
        <v>3245.4</v>
      </c>
      <c r="G224" s="48">
        <v>5664.75</v>
      </c>
      <c r="H224" s="46">
        <v>3473.25</v>
      </c>
      <c r="I224" s="48">
        <v>3180</v>
      </c>
      <c r="J224" s="48"/>
      <c r="K224" s="63">
        <f t="shared" si="503"/>
        <v>62.5185</v>
      </c>
      <c r="L224" s="64">
        <f t="shared" si="504"/>
        <v>519.264</v>
      </c>
      <c r="M224" s="48">
        <f t="shared" si="505"/>
        <v>453.18</v>
      </c>
      <c r="N224" s="46">
        <f t="shared" si="506"/>
        <v>24.31275</v>
      </c>
      <c r="O224" s="48">
        <f t="shared" si="507"/>
        <v>159</v>
      </c>
      <c r="P224" s="48">
        <f t="shared" si="508"/>
        <v>0</v>
      </c>
      <c r="Q224" s="48">
        <f t="shared" si="509"/>
        <v>1218.27525</v>
      </c>
      <c r="R224" s="46">
        <f t="shared" si="510"/>
        <v>0</v>
      </c>
      <c r="S224" s="46">
        <f t="shared" si="511"/>
        <v>259.63</v>
      </c>
      <c r="T224" s="48">
        <f t="shared" si="512"/>
        <v>113.3</v>
      </c>
      <c r="U224" s="46">
        <f t="shared" si="513"/>
        <v>10.42</v>
      </c>
      <c r="V224" s="46">
        <v>0</v>
      </c>
      <c r="W224" s="48">
        <f t="shared" si="514"/>
        <v>159</v>
      </c>
      <c r="X224" s="48">
        <f t="shared" si="515"/>
        <v>0</v>
      </c>
      <c r="Y224" s="46">
        <f t="shared" si="516"/>
        <v>542.35</v>
      </c>
      <c r="Z224" s="46">
        <f t="shared" si="517"/>
        <v>1760.62525</v>
      </c>
      <c r="AA224" s="46"/>
      <c r="AB224" s="12" t="s">
        <v>104</v>
      </c>
      <c r="AC224" s="11">
        <f t="shared" ref="AC224:AE224" si="525">K224+R224</f>
        <v>62.5185</v>
      </c>
      <c r="AD224" s="11">
        <f t="shared" si="525"/>
        <v>778.894</v>
      </c>
      <c r="AE224" s="11">
        <f t="shared" si="525"/>
        <v>566.48</v>
      </c>
      <c r="AF224" s="11">
        <f t="shared" si="519"/>
        <v>34.73275</v>
      </c>
      <c r="AG224" s="11">
        <f t="shared" ref="AG224:AI224" si="526">O224+W224</f>
        <v>318</v>
      </c>
      <c r="AH224" s="11">
        <f t="shared" si="526"/>
        <v>0</v>
      </c>
      <c r="AI224" s="11">
        <f t="shared" si="526"/>
        <v>1760.62525</v>
      </c>
      <c r="AJ224" s="12" t="s">
        <v>35</v>
      </c>
    </row>
    <row r="225" s="21" customFormat="1" ht="15" customHeight="1" spans="1:36">
      <c r="A225" s="45">
        <f t="shared" si="502"/>
        <v>222</v>
      </c>
      <c r="B225" s="46" t="s">
        <v>173</v>
      </c>
      <c r="C225" s="56" t="s">
        <v>638</v>
      </c>
      <c r="D225" s="83" t="s">
        <v>639</v>
      </c>
      <c r="E225" s="46">
        <v>3473.25</v>
      </c>
      <c r="F225" s="46">
        <v>3245.4</v>
      </c>
      <c r="G225" s="48">
        <v>5664.75</v>
      </c>
      <c r="H225" s="46">
        <v>3473.25</v>
      </c>
      <c r="I225" s="48">
        <v>3180</v>
      </c>
      <c r="J225" s="48"/>
      <c r="K225" s="63">
        <f t="shared" si="503"/>
        <v>62.5185</v>
      </c>
      <c r="L225" s="64">
        <f t="shared" si="504"/>
        <v>519.264</v>
      </c>
      <c r="M225" s="48">
        <f t="shared" si="505"/>
        <v>453.18</v>
      </c>
      <c r="N225" s="46">
        <f t="shared" si="506"/>
        <v>24.31275</v>
      </c>
      <c r="O225" s="48">
        <f t="shared" si="507"/>
        <v>159</v>
      </c>
      <c r="P225" s="48">
        <f t="shared" si="508"/>
        <v>0</v>
      </c>
      <c r="Q225" s="48">
        <f t="shared" si="509"/>
        <v>1218.27525</v>
      </c>
      <c r="R225" s="46">
        <f t="shared" si="510"/>
        <v>0</v>
      </c>
      <c r="S225" s="46">
        <f t="shared" si="511"/>
        <v>259.63</v>
      </c>
      <c r="T225" s="48">
        <f t="shared" si="512"/>
        <v>113.3</v>
      </c>
      <c r="U225" s="46">
        <f t="shared" si="513"/>
        <v>10.42</v>
      </c>
      <c r="V225" s="46">
        <v>0</v>
      </c>
      <c r="W225" s="48">
        <f t="shared" si="514"/>
        <v>159</v>
      </c>
      <c r="X225" s="48">
        <f t="shared" si="515"/>
        <v>0</v>
      </c>
      <c r="Y225" s="46">
        <f t="shared" si="516"/>
        <v>542.35</v>
      </c>
      <c r="Z225" s="46">
        <f t="shared" si="517"/>
        <v>1760.62525</v>
      </c>
      <c r="AA225" s="46"/>
      <c r="AB225" s="12" t="s">
        <v>104</v>
      </c>
      <c r="AC225" s="11">
        <f t="shared" ref="AC225:AE225" si="527">K225+R225</f>
        <v>62.5185</v>
      </c>
      <c r="AD225" s="11">
        <f t="shared" si="527"/>
        <v>778.894</v>
      </c>
      <c r="AE225" s="11">
        <f t="shared" si="527"/>
        <v>566.48</v>
      </c>
      <c r="AF225" s="11">
        <f t="shared" si="519"/>
        <v>34.73275</v>
      </c>
      <c r="AG225" s="11">
        <f t="shared" ref="AG225:AI225" si="528">O225+W225</f>
        <v>318</v>
      </c>
      <c r="AH225" s="11">
        <f t="shared" si="528"/>
        <v>0</v>
      </c>
      <c r="AI225" s="11">
        <f t="shared" si="528"/>
        <v>1760.62525</v>
      </c>
      <c r="AJ225" s="12" t="s">
        <v>35</v>
      </c>
    </row>
    <row r="226" s="21" customFormat="1" ht="15" customHeight="1" spans="1:36">
      <c r="A226" s="45">
        <f t="shared" si="502"/>
        <v>223</v>
      </c>
      <c r="B226" s="46" t="s">
        <v>640</v>
      </c>
      <c r="C226" s="56" t="s">
        <v>641</v>
      </c>
      <c r="D226" s="83" t="s">
        <v>642</v>
      </c>
      <c r="E226" s="46">
        <v>3473.25</v>
      </c>
      <c r="F226" s="46">
        <v>3245.4</v>
      </c>
      <c r="G226" s="48">
        <v>5664.75</v>
      </c>
      <c r="H226" s="46">
        <v>3473.25</v>
      </c>
      <c r="I226" s="48">
        <v>3180</v>
      </c>
      <c r="J226" s="48"/>
      <c r="K226" s="63">
        <f t="shared" si="503"/>
        <v>62.5185</v>
      </c>
      <c r="L226" s="64">
        <f t="shared" si="504"/>
        <v>519.264</v>
      </c>
      <c r="M226" s="48">
        <f t="shared" si="505"/>
        <v>453.18</v>
      </c>
      <c r="N226" s="46">
        <f t="shared" si="506"/>
        <v>24.31275</v>
      </c>
      <c r="O226" s="48">
        <f t="shared" si="507"/>
        <v>159</v>
      </c>
      <c r="P226" s="48">
        <f t="shared" si="508"/>
        <v>0</v>
      </c>
      <c r="Q226" s="48">
        <f t="shared" si="509"/>
        <v>1218.27525</v>
      </c>
      <c r="R226" s="46">
        <f t="shared" si="510"/>
        <v>0</v>
      </c>
      <c r="S226" s="46">
        <f t="shared" si="511"/>
        <v>259.63</v>
      </c>
      <c r="T226" s="48">
        <f t="shared" si="512"/>
        <v>113.3</v>
      </c>
      <c r="U226" s="46">
        <f t="shared" si="513"/>
        <v>10.42</v>
      </c>
      <c r="V226" s="46">
        <v>0</v>
      </c>
      <c r="W226" s="48">
        <f t="shared" si="514"/>
        <v>159</v>
      </c>
      <c r="X226" s="48">
        <f t="shared" si="515"/>
        <v>0</v>
      </c>
      <c r="Y226" s="46">
        <f t="shared" si="516"/>
        <v>542.35</v>
      </c>
      <c r="Z226" s="46">
        <f t="shared" si="517"/>
        <v>1760.62525</v>
      </c>
      <c r="AA226" s="46"/>
      <c r="AB226" s="12" t="s">
        <v>95</v>
      </c>
      <c r="AC226" s="11">
        <f t="shared" ref="AC226:AE226" si="529">K226+R226</f>
        <v>62.5185</v>
      </c>
      <c r="AD226" s="11">
        <f t="shared" si="529"/>
        <v>778.894</v>
      </c>
      <c r="AE226" s="11">
        <f t="shared" si="529"/>
        <v>566.48</v>
      </c>
      <c r="AF226" s="11">
        <f t="shared" si="519"/>
        <v>34.73275</v>
      </c>
      <c r="AG226" s="11">
        <f t="shared" ref="AG226:AI226" si="530">O226+W226</f>
        <v>318</v>
      </c>
      <c r="AH226" s="11">
        <f t="shared" si="530"/>
        <v>0</v>
      </c>
      <c r="AI226" s="11">
        <f t="shared" si="530"/>
        <v>1760.62525</v>
      </c>
      <c r="AJ226" s="12" t="s">
        <v>33</v>
      </c>
    </row>
    <row r="227" s="21" customFormat="1" ht="15" customHeight="1" spans="1:36">
      <c r="A227" s="45">
        <f t="shared" si="502"/>
        <v>224</v>
      </c>
      <c r="B227" s="46" t="s">
        <v>328</v>
      </c>
      <c r="C227" s="56" t="s">
        <v>643</v>
      </c>
      <c r="D227" s="83" t="s">
        <v>644</v>
      </c>
      <c r="E227" s="46">
        <v>3473.25</v>
      </c>
      <c r="F227" s="46">
        <v>3245.4</v>
      </c>
      <c r="G227" s="48">
        <v>5664.75</v>
      </c>
      <c r="H227" s="46">
        <v>3473.25</v>
      </c>
      <c r="I227" s="48">
        <v>4180</v>
      </c>
      <c r="J227" s="48"/>
      <c r="K227" s="63">
        <f t="shared" si="503"/>
        <v>62.5185</v>
      </c>
      <c r="L227" s="64">
        <f t="shared" si="504"/>
        <v>519.264</v>
      </c>
      <c r="M227" s="48">
        <f t="shared" si="505"/>
        <v>453.18</v>
      </c>
      <c r="N227" s="46">
        <f t="shared" si="506"/>
        <v>24.31275</v>
      </c>
      <c r="O227" s="48">
        <f t="shared" si="507"/>
        <v>209</v>
      </c>
      <c r="P227" s="48">
        <f t="shared" si="508"/>
        <v>0</v>
      </c>
      <c r="Q227" s="48">
        <f t="shared" si="509"/>
        <v>1268.27525</v>
      </c>
      <c r="R227" s="46">
        <f t="shared" si="510"/>
        <v>0</v>
      </c>
      <c r="S227" s="46">
        <f t="shared" si="511"/>
        <v>259.63</v>
      </c>
      <c r="T227" s="48">
        <f t="shared" si="512"/>
        <v>113.3</v>
      </c>
      <c r="U227" s="46">
        <f t="shared" si="513"/>
        <v>10.42</v>
      </c>
      <c r="V227" s="46">
        <v>0</v>
      </c>
      <c r="W227" s="48">
        <f t="shared" si="514"/>
        <v>209</v>
      </c>
      <c r="X227" s="48">
        <f t="shared" si="515"/>
        <v>0</v>
      </c>
      <c r="Y227" s="46">
        <f t="shared" si="516"/>
        <v>592.35</v>
      </c>
      <c r="Z227" s="46">
        <f t="shared" si="517"/>
        <v>1860.62525</v>
      </c>
      <c r="AA227" s="46"/>
      <c r="AB227" s="12" t="s">
        <v>104</v>
      </c>
      <c r="AC227" s="11">
        <f t="shared" ref="AC227:AE227" si="531">K227+R227</f>
        <v>62.5185</v>
      </c>
      <c r="AD227" s="11">
        <f t="shared" si="531"/>
        <v>778.894</v>
      </c>
      <c r="AE227" s="11">
        <f t="shared" si="531"/>
        <v>566.48</v>
      </c>
      <c r="AF227" s="11">
        <f t="shared" si="519"/>
        <v>34.73275</v>
      </c>
      <c r="AG227" s="11">
        <f t="shared" ref="AG227:AI227" si="532">O227+W227</f>
        <v>418</v>
      </c>
      <c r="AH227" s="11">
        <f t="shared" si="532"/>
        <v>0</v>
      </c>
      <c r="AI227" s="11">
        <f t="shared" si="532"/>
        <v>1860.62525</v>
      </c>
      <c r="AJ227" s="12" t="s">
        <v>35</v>
      </c>
    </row>
    <row r="228" s="21" customFormat="1" ht="15" customHeight="1" spans="1:36">
      <c r="A228" s="45">
        <f t="shared" si="502"/>
        <v>225</v>
      </c>
      <c r="B228" s="46" t="s">
        <v>230</v>
      </c>
      <c r="C228" s="56" t="s">
        <v>645</v>
      </c>
      <c r="D228" s="83" t="s">
        <v>646</v>
      </c>
      <c r="E228" s="46">
        <v>3473.25</v>
      </c>
      <c r="F228" s="46">
        <v>3245.4</v>
      </c>
      <c r="G228" s="48">
        <v>5664.75</v>
      </c>
      <c r="H228" s="46">
        <v>3473.25</v>
      </c>
      <c r="I228" s="48">
        <v>1790</v>
      </c>
      <c r="J228" s="48"/>
      <c r="K228" s="63">
        <f t="shared" si="503"/>
        <v>62.5185</v>
      </c>
      <c r="L228" s="64">
        <f t="shared" si="504"/>
        <v>519.264</v>
      </c>
      <c r="M228" s="48">
        <f t="shared" si="505"/>
        <v>453.18</v>
      </c>
      <c r="N228" s="46">
        <f t="shared" si="506"/>
        <v>24.31275</v>
      </c>
      <c r="O228" s="48">
        <f t="shared" si="507"/>
        <v>89.5</v>
      </c>
      <c r="P228" s="48">
        <f t="shared" si="508"/>
        <v>0</v>
      </c>
      <c r="Q228" s="48">
        <f t="shared" si="509"/>
        <v>1148.77525</v>
      </c>
      <c r="R228" s="46">
        <f t="shared" si="510"/>
        <v>0</v>
      </c>
      <c r="S228" s="46">
        <f t="shared" si="511"/>
        <v>259.63</v>
      </c>
      <c r="T228" s="48">
        <f t="shared" si="512"/>
        <v>113.3</v>
      </c>
      <c r="U228" s="46">
        <f t="shared" si="513"/>
        <v>10.42</v>
      </c>
      <c r="V228" s="46">
        <v>0</v>
      </c>
      <c r="W228" s="48">
        <f t="shared" si="514"/>
        <v>89.5</v>
      </c>
      <c r="X228" s="48">
        <f t="shared" si="515"/>
        <v>0</v>
      </c>
      <c r="Y228" s="46">
        <f t="shared" si="516"/>
        <v>472.85</v>
      </c>
      <c r="Z228" s="46">
        <f t="shared" si="517"/>
        <v>1621.62525</v>
      </c>
      <c r="AA228" s="46"/>
      <c r="AB228" s="12" t="s">
        <v>60</v>
      </c>
      <c r="AC228" s="11">
        <f t="shared" ref="AC228:AE228" si="533">K228+R228</f>
        <v>62.5185</v>
      </c>
      <c r="AD228" s="11">
        <f t="shared" si="533"/>
        <v>778.894</v>
      </c>
      <c r="AE228" s="11">
        <f t="shared" si="533"/>
        <v>566.48</v>
      </c>
      <c r="AF228" s="11">
        <f t="shared" si="519"/>
        <v>34.73275</v>
      </c>
      <c r="AG228" s="11">
        <f t="shared" ref="AG228:AI228" si="534">O228+W228</f>
        <v>179</v>
      </c>
      <c r="AH228" s="11">
        <f t="shared" si="534"/>
        <v>0</v>
      </c>
      <c r="AI228" s="11">
        <f t="shared" si="534"/>
        <v>1621.62525</v>
      </c>
      <c r="AJ228" s="12" t="s">
        <v>32</v>
      </c>
    </row>
    <row r="229" s="21" customFormat="1" ht="15" customHeight="1" spans="1:36">
      <c r="A229" s="45">
        <f t="shared" si="502"/>
        <v>226</v>
      </c>
      <c r="B229" s="46" t="s">
        <v>227</v>
      </c>
      <c r="C229" s="56" t="s">
        <v>647</v>
      </c>
      <c r="D229" s="83" t="s">
        <v>648</v>
      </c>
      <c r="E229" s="46">
        <v>3473.25</v>
      </c>
      <c r="F229" s="46">
        <v>3245.4</v>
      </c>
      <c r="G229" s="48">
        <v>5664.75</v>
      </c>
      <c r="H229" s="46">
        <v>3473.25</v>
      </c>
      <c r="I229" s="48">
        <v>3180</v>
      </c>
      <c r="J229" s="48"/>
      <c r="K229" s="63">
        <f t="shared" si="503"/>
        <v>62.5185</v>
      </c>
      <c r="L229" s="64">
        <f t="shared" si="504"/>
        <v>519.264</v>
      </c>
      <c r="M229" s="48">
        <f t="shared" si="505"/>
        <v>453.18</v>
      </c>
      <c r="N229" s="46">
        <f t="shared" si="506"/>
        <v>24.31275</v>
      </c>
      <c r="O229" s="48">
        <f t="shared" si="507"/>
        <v>159</v>
      </c>
      <c r="P229" s="48">
        <f t="shared" si="508"/>
        <v>0</v>
      </c>
      <c r="Q229" s="48">
        <f t="shared" si="509"/>
        <v>1218.27525</v>
      </c>
      <c r="R229" s="46">
        <f t="shared" si="510"/>
        <v>0</v>
      </c>
      <c r="S229" s="46">
        <f t="shared" si="511"/>
        <v>259.63</v>
      </c>
      <c r="T229" s="48">
        <f t="shared" si="512"/>
        <v>113.3</v>
      </c>
      <c r="U229" s="46">
        <f t="shared" si="513"/>
        <v>10.42</v>
      </c>
      <c r="V229" s="46">
        <v>0</v>
      </c>
      <c r="W229" s="48">
        <f t="shared" si="514"/>
        <v>159</v>
      </c>
      <c r="X229" s="48">
        <f t="shared" si="515"/>
        <v>0</v>
      </c>
      <c r="Y229" s="46">
        <f t="shared" si="516"/>
        <v>542.35</v>
      </c>
      <c r="Z229" s="46">
        <f t="shared" si="517"/>
        <v>1760.62525</v>
      </c>
      <c r="AA229" s="46"/>
      <c r="AB229" s="12" t="s">
        <v>101</v>
      </c>
      <c r="AC229" s="11">
        <f t="shared" ref="AC229:AE229" si="535">K229+R229</f>
        <v>62.5185</v>
      </c>
      <c r="AD229" s="11">
        <f t="shared" si="535"/>
        <v>778.894</v>
      </c>
      <c r="AE229" s="11">
        <f t="shared" si="535"/>
        <v>566.48</v>
      </c>
      <c r="AF229" s="11">
        <f t="shared" si="519"/>
        <v>34.73275</v>
      </c>
      <c r="AG229" s="11">
        <f t="shared" ref="AG229:AI229" si="536">O229+W229</f>
        <v>318</v>
      </c>
      <c r="AH229" s="11">
        <f t="shared" si="536"/>
        <v>0</v>
      </c>
      <c r="AI229" s="11">
        <f t="shared" si="536"/>
        <v>1760.62525</v>
      </c>
      <c r="AJ229" s="12" t="s">
        <v>34</v>
      </c>
    </row>
    <row r="230" s="9" customFormat="1" ht="15" customHeight="1" spans="1:36">
      <c r="A230" s="45">
        <f t="shared" si="502"/>
        <v>227</v>
      </c>
      <c r="B230" s="46" t="s">
        <v>230</v>
      </c>
      <c r="C230" s="56" t="s">
        <v>649</v>
      </c>
      <c r="D230" s="46" t="s">
        <v>650</v>
      </c>
      <c r="E230" s="46">
        <v>3473.25</v>
      </c>
      <c r="F230" s="46">
        <v>3342.69</v>
      </c>
      <c r="G230" s="48">
        <v>5664.75</v>
      </c>
      <c r="H230" s="46">
        <v>3473.25</v>
      </c>
      <c r="I230" s="48">
        <v>3180</v>
      </c>
      <c r="J230" s="48"/>
      <c r="K230" s="63">
        <f t="shared" si="503"/>
        <v>62.5185</v>
      </c>
      <c r="L230" s="64">
        <f t="shared" si="504"/>
        <v>534.8304</v>
      </c>
      <c r="M230" s="48">
        <f t="shared" si="505"/>
        <v>453.18</v>
      </c>
      <c r="N230" s="46">
        <f t="shared" si="506"/>
        <v>24.31275</v>
      </c>
      <c r="O230" s="48">
        <f t="shared" si="507"/>
        <v>159</v>
      </c>
      <c r="P230" s="48">
        <f t="shared" si="508"/>
        <v>0</v>
      </c>
      <c r="Q230" s="48">
        <f t="shared" si="509"/>
        <v>1233.84165</v>
      </c>
      <c r="R230" s="46">
        <f t="shared" si="510"/>
        <v>0</v>
      </c>
      <c r="S230" s="46">
        <f t="shared" si="511"/>
        <v>267.42</v>
      </c>
      <c r="T230" s="48">
        <f t="shared" si="512"/>
        <v>113.3</v>
      </c>
      <c r="U230" s="46">
        <f t="shared" si="513"/>
        <v>10.42</v>
      </c>
      <c r="V230" s="46">
        <v>0</v>
      </c>
      <c r="W230" s="48">
        <f t="shared" si="514"/>
        <v>159</v>
      </c>
      <c r="X230" s="48">
        <f t="shared" si="515"/>
        <v>0</v>
      </c>
      <c r="Y230" s="46">
        <f t="shared" si="516"/>
        <v>550.14</v>
      </c>
      <c r="Z230" s="46">
        <f t="shared" si="517"/>
        <v>1783.98165</v>
      </c>
      <c r="AA230" s="46"/>
      <c r="AB230" s="12" t="s">
        <v>60</v>
      </c>
      <c r="AC230" s="11">
        <f t="shared" ref="AC230:AE230" si="537">K230+R230</f>
        <v>62.5185</v>
      </c>
      <c r="AD230" s="11">
        <f t="shared" si="537"/>
        <v>802.2504</v>
      </c>
      <c r="AE230" s="11">
        <f t="shared" si="537"/>
        <v>566.48</v>
      </c>
      <c r="AF230" s="11">
        <f t="shared" si="519"/>
        <v>34.73275</v>
      </c>
      <c r="AG230" s="11">
        <f t="shared" ref="AG230:AI230" si="538">O230+W230</f>
        <v>318</v>
      </c>
      <c r="AH230" s="11">
        <f t="shared" si="538"/>
        <v>0</v>
      </c>
      <c r="AI230" s="11">
        <f t="shared" si="538"/>
        <v>1783.98165</v>
      </c>
      <c r="AJ230" s="12" t="s">
        <v>32</v>
      </c>
    </row>
    <row r="231" s="9" customFormat="1" ht="15" customHeight="1" spans="1:36">
      <c r="A231" s="45">
        <f t="shared" si="502"/>
        <v>228</v>
      </c>
      <c r="B231" s="46" t="s">
        <v>230</v>
      </c>
      <c r="C231" s="56" t="s">
        <v>651</v>
      </c>
      <c r="D231" s="46" t="s">
        <v>652</v>
      </c>
      <c r="E231" s="46">
        <v>3473.25</v>
      </c>
      <c r="F231" s="46">
        <v>3245.4</v>
      </c>
      <c r="G231" s="48">
        <v>5664.75</v>
      </c>
      <c r="H231" s="46">
        <v>3473.25</v>
      </c>
      <c r="I231" s="48">
        <v>3180</v>
      </c>
      <c r="J231" s="48"/>
      <c r="K231" s="63">
        <f t="shared" si="503"/>
        <v>62.5185</v>
      </c>
      <c r="L231" s="64">
        <f t="shared" si="504"/>
        <v>519.264</v>
      </c>
      <c r="M231" s="48">
        <f t="shared" si="505"/>
        <v>453.18</v>
      </c>
      <c r="N231" s="46">
        <f t="shared" si="506"/>
        <v>24.31275</v>
      </c>
      <c r="O231" s="48">
        <f t="shared" si="507"/>
        <v>159</v>
      </c>
      <c r="P231" s="48">
        <f t="shared" si="508"/>
        <v>0</v>
      </c>
      <c r="Q231" s="48">
        <f t="shared" si="509"/>
        <v>1218.27525</v>
      </c>
      <c r="R231" s="46">
        <f t="shared" si="510"/>
        <v>0</v>
      </c>
      <c r="S231" s="46">
        <f t="shared" si="511"/>
        <v>259.63</v>
      </c>
      <c r="T231" s="48">
        <f t="shared" si="512"/>
        <v>113.3</v>
      </c>
      <c r="U231" s="46">
        <f t="shared" si="513"/>
        <v>10.42</v>
      </c>
      <c r="V231" s="46">
        <v>0</v>
      </c>
      <c r="W231" s="48">
        <f t="shared" si="514"/>
        <v>159</v>
      </c>
      <c r="X231" s="48">
        <f t="shared" si="515"/>
        <v>0</v>
      </c>
      <c r="Y231" s="46">
        <f t="shared" si="516"/>
        <v>542.35</v>
      </c>
      <c r="Z231" s="46">
        <f t="shared" si="517"/>
        <v>1760.62525</v>
      </c>
      <c r="AA231" s="46"/>
      <c r="AB231" s="12" t="s">
        <v>60</v>
      </c>
      <c r="AC231" s="11">
        <f t="shared" ref="AC231:AE231" si="539">K231+R231</f>
        <v>62.5185</v>
      </c>
      <c r="AD231" s="11">
        <f t="shared" si="539"/>
        <v>778.894</v>
      </c>
      <c r="AE231" s="11">
        <f t="shared" si="539"/>
        <v>566.48</v>
      </c>
      <c r="AF231" s="11">
        <f t="shared" si="519"/>
        <v>34.73275</v>
      </c>
      <c r="AG231" s="11">
        <f t="shared" ref="AG231:AI231" si="540">O231+W231</f>
        <v>318</v>
      </c>
      <c r="AH231" s="11">
        <f t="shared" si="540"/>
        <v>0</v>
      </c>
      <c r="AI231" s="11">
        <f t="shared" si="540"/>
        <v>1760.62525</v>
      </c>
      <c r="AJ231" s="12" t="s">
        <v>32</v>
      </c>
    </row>
    <row r="232" s="9" customFormat="1" ht="15" customHeight="1" spans="1:36">
      <c r="A232" s="45">
        <f t="shared" si="502"/>
        <v>229</v>
      </c>
      <c r="B232" s="46" t="s">
        <v>653</v>
      </c>
      <c r="C232" s="56" t="s">
        <v>654</v>
      </c>
      <c r="D232" s="46" t="s">
        <v>655</v>
      </c>
      <c r="E232" s="46">
        <v>3820</v>
      </c>
      <c r="F232" s="46">
        <v>3820</v>
      </c>
      <c r="G232" s="48">
        <v>5664.75</v>
      </c>
      <c r="H232" s="46">
        <v>3820</v>
      </c>
      <c r="I232" s="48">
        <v>4180</v>
      </c>
      <c r="J232" s="48"/>
      <c r="K232" s="63">
        <f t="shared" si="503"/>
        <v>68.76</v>
      </c>
      <c r="L232" s="64">
        <f t="shared" si="504"/>
        <v>611.2</v>
      </c>
      <c r="M232" s="48">
        <f t="shared" si="505"/>
        <v>453.18</v>
      </c>
      <c r="N232" s="46">
        <f t="shared" si="506"/>
        <v>26.74</v>
      </c>
      <c r="O232" s="48">
        <f t="shared" si="507"/>
        <v>209</v>
      </c>
      <c r="P232" s="48">
        <f t="shared" si="508"/>
        <v>0</v>
      </c>
      <c r="Q232" s="48">
        <f t="shared" si="509"/>
        <v>1368.88</v>
      </c>
      <c r="R232" s="46">
        <f t="shared" si="510"/>
        <v>0</v>
      </c>
      <c r="S232" s="46">
        <f t="shared" si="511"/>
        <v>305.6</v>
      </c>
      <c r="T232" s="48">
        <f t="shared" si="512"/>
        <v>113.3</v>
      </c>
      <c r="U232" s="46">
        <f t="shared" si="513"/>
        <v>11.46</v>
      </c>
      <c r="V232" s="46">
        <v>0</v>
      </c>
      <c r="W232" s="48">
        <f t="shared" si="514"/>
        <v>209</v>
      </c>
      <c r="X232" s="48">
        <f t="shared" si="515"/>
        <v>0</v>
      </c>
      <c r="Y232" s="46">
        <f t="shared" si="516"/>
        <v>639.36</v>
      </c>
      <c r="Z232" s="46">
        <f t="shared" si="517"/>
        <v>2008.24</v>
      </c>
      <c r="AA232" s="46"/>
      <c r="AB232" s="12" t="s">
        <v>60</v>
      </c>
      <c r="AC232" s="11">
        <f t="shared" ref="AC232:AE232" si="541">K232+R232</f>
        <v>68.76</v>
      </c>
      <c r="AD232" s="11">
        <f t="shared" si="541"/>
        <v>916.8</v>
      </c>
      <c r="AE232" s="11">
        <f t="shared" si="541"/>
        <v>566.48</v>
      </c>
      <c r="AF232" s="11">
        <f t="shared" si="519"/>
        <v>38.2</v>
      </c>
      <c r="AG232" s="11">
        <f t="shared" ref="AG232:AI232" si="542">O232+W232</f>
        <v>418</v>
      </c>
      <c r="AH232" s="11">
        <f t="shared" si="542"/>
        <v>0</v>
      </c>
      <c r="AI232" s="11">
        <f t="shared" si="542"/>
        <v>2008.24</v>
      </c>
      <c r="AJ232" s="12" t="s">
        <v>32</v>
      </c>
    </row>
    <row r="233" s="9" customFormat="1" ht="15" customHeight="1" spans="1:36">
      <c r="A233" s="45">
        <f t="shared" si="502"/>
        <v>230</v>
      </c>
      <c r="B233" s="46" t="s">
        <v>625</v>
      </c>
      <c r="C233" s="56" t="s">
        <v>656</v>
      </c>
      <c r="D233" s="46" t="s">
        <v>657</v>
      </c>
      <c r="E233" s="46">
        <v>3820</v>
      </c>
      <c r="F233" s="46">
        <v>3820</v>
      </c>
      <c r="G233" s="48">
        <v>5664.75</v>
      </c>
      <c r="H233" s="46">
        <v>3820</v>
      </c>
      <c r="I233" s="48">
        <v>4180</v>
      </c>
      <c r="J233" s="48"/>
      <c r="K233" s="63">
        <f t="shared" si="503"/>
        <v>68.76</v>
      </c>
      <c r="L233" s="64">
        <f t="shared" si="504"/>
        <v>611.2</v>
      </c>
      <c r="M233" s="48">
        <f t="shared" si="505"/>
        <v>453.18</v>
      </c>
      <c r="N233" s="46">
        <f t="shared" si="506"/>
        <v>26.74</v>
      </c>
      <c r="O233" s="48">
        <f t="shared" si="507"/>
        <v>209</v>
      </c>
      <c r="P233" s="48">
        <f t="shared" si="508"/>
        <v>0</v>
      </c>
      <c r="Q233" s="48">
        <f t="shared" si="509"/>
        <v>1368.88</v>
      </c>
      <c r="R233" s="46">
        <f t="shared" si="510"/>
        <v>0</v>
      </c>
      <c r="S233" s="46">
        <f t="shared" si="511"/>
        <v>305.6</v>
      </c>
      <c r="T233" s="48">
        <f t="shared" si="512"/>
        <v>113.3</v>
      </c>
      <c r="U233" s="46">
        <f t="shared" si="513"/>
        <v>11.46</v>
      </c>
      <c r="V233" s="46">
        <v>0</v>
      </c>
      <c r="W233" s="48">
        <f t="shared" si="514"/>
        <v>209</v>
      </c>
      <c r="X233" s="48">
        <f t="shared" si="515"/>
        <v>0</v>
      </c>
      <c r="Y233" s="46">
        <f t="shared" si="516"/>
        <v>639.36</v>
      </c>
      <c r="Z233" s="46">
        <f t="shared" si="517"/>
        <v>2008.24</v>
      </c>
      <c r="AA233" s="46"/>
      <c r="AB233" s="12" t="s">
        <v>101</v>
      </c>
      <c r="AC233" s="11">
        <f t="shared" ref="AC233:AE233" si="543">K233+R233</f>
        <v>68.76</v>
      </c>
      <c r="AD233" s="11">
        <f t="shared" si="543"/>
        <v>916.8</v>
      </c>
      <c r="AE233" s="11">
        <f t="shared" si="543"/>
        <v>566.48</v>
      </c>
      <c r="AF233" s="11">
        <f t="shared" si="519"/>
        <v>38.2</v>
      </c>
      <c r="AG233" s="11">
        <f t="shared" ref="AG233:AI233" si="544">O233+W233</f>
        <v>418</v>
      </c>
      <c r="AH233" s="11">
        <f t="shared" si="544"/>
        <v>0</v>
      </c>
      <c r="AI233" s="11">
        <f t="shared" si="544"/>
        <v>2008.24</v>
      </c>
      <c r="AJ233" s="12" t="s">
        <v>34</v>
      </c>
    </row>
    <row r="234" s="9" customFormat="1" ht="15" customHeight="1" spans="1:36">
      <c r="A234" s="45">
        <f t="shared" si="502"/>
        <v>231</v>
      </c>
      <c r="B234" s="46" t="s">
        <v>233</v>
      </c>
      <c r="C234" s="56" t="s">
        <v>658</v>
      </c>
      <c r="D234" s="46" t="s">
        <v>659</v>
      </c>
      <c r="E234" s="46">
        <v>3473.25</v>
      </c>
      <c r="F234" s="46">
        <v>3245.4</v>
      </c>
      <c r="G234" s="48">
        <v>5664.75</v>
      </c>
      <c r="H234" s="46">
        <v>3473.25</v>
      </c>
      <c r="I234" s="48">
        <v>3180</v>
      </c>
      <c r="J234" s="48"/>
      <c r="K234" s="63">
        <f t="shared" si="503"/>
        <v>62.5185</v>
      </c>
      <c r="L234" s="64">
        <f t="shared" si="504"/>
        <v>519.264</v>
      </c>
      <c r="M234" s="48">
        <f t="shared" si="505"/>
        <v>453.18</v>
      </c>
      <c r="N234" s="46">
        <f t="shared" si="506"/>
        <v>24.31275</v>
      </c>
      <c r="O234" s="48">
        <f t="shared" si="507"/>
        <v>159</v>
      </c>
      <c r="P234" s="48">
        <f t="shared" si="508"/>
        <v>0</v>
      </c>
      <c r="Q234" s="48">
        <f t="shared" si="509"/>
        <v>1218.27525</v>
      </c>
      <c r="R234" s="46">
        <f t="shared" si="510"/>
        <v>0</v>
      </c>
      <c r="S234" s="46">
        <f t="shared" si="511"/>
        <v>259.63</v>
      </c>
      <c r="T234" s="48">
        <f t="shared" si="512"/>
        <v>113.3</v>
      </c>
      <c r="U234" s="46">
        <f t="shared" si="513"/>
        <v>10.42</v>
      </c>
      <c r="V234" s="46">
        <v>0</v>
      </c>
      <c r="W234" s="48">
        <f t="shared" si="514"/>
        <v>159</v>
      </c>
      <c r="X234" s="48">
        <f t="shared" si="515"/>
        <v>0</v>
      </c>
      <c r="Y234" s="46">
        <f t="shared" si="516"/>
        <v>542.35</v>
      </c>
      <c r="Z234" s="46">
        <f t="shared" si="517"/>
        <v>1760.62525</v>
      </c>
      <c r="AA234" s="46"/>
      <c r="AB234" s="12" t="s">
        <v>101</v>
      </c>
      <c r="AC234" s="11">
        <f t="shared" ref="AC234:AE234" si="545">K234+R234</f>
        <v>62.5185</v>
      </c>
      <c r="AD234" s="11">
        <f t="shared" si="545"/>
        <v>778.894</v>
      </c>
      <c r="AE234" s="11">
        <f t="shared" si="545"/>
        <v>566.48</v>
      </c>
      <c r="AF234" s="11">
        <f t="shared" si="519"/>
        <v>34.73275</v>
      </c>
      <c r="AG234" s="11">
        <f t="shared" ref="AG234:AI234" si="546">O234+W234</f>
        <v>318</v>
      </c>
      <c r="AH234" s="11">
        <f t="shared" si="546"/>
        <v>0</v>
      </c>
      <c r="AI234" s="11">
        <f t="shared" si="546"/>
        <v>1760.62525</v>
      </c>
      <c r="AJ234" s="12" t="s">
        <v>34</v>
      </c>
    </row>
    <row r="235" s="9" customFormat="1" ht="15" customHeight="1" spans="1:36">
      <c r="A235" s="45">
        <f t="shared" si="502"/>
        <v>232</v>
      </c>
      <c r="B235" s="46" t="s">
        <v>233</v>
      </c>
      <c r="C235" s="56" t="s">
        <v>660</v>
      </c>
      <c r="D235" s="46" t="s">
        <v>661</v>
      </c>
      <c r="E235" s="46">
        <v>3473.25</v>
      </c>
      <c r="F235" s="46">
        <v>3245.4</v>
      </c>
      <c r="G235" s="48">
        <v>5664.75</v>
      </c>
      <c r="H235" s="46">
        <v>3473.25</v>
      </c>
      <c r="I235" s="48">
        <v>3180</v>
      </c>
      <c r="J235" s="48"/>
      <c r="K235" s="63">
        <f t="shared" si="503"/>
        <v>62.5185</v>
      </c>
      <c r="L235" s="64">
        <f t="shared" si="504"/>
        <v>519.264</v>
      </c>
      <c r="M235" s="48">
        <f t="shared" si="505"/>
        <v>453.18</v>
      </c>
      <c r="N235" s="46">
        <f t="shared" si="506"/>
        <v>24.31275</v>
      </c>
      <c r="O235" s="48">
        <f t="shared" si="507"/>
        <v>159</v>
      </c>
      <c r="P235" s="48">
        <f t="shared" si="508"/>
        <v>0</v>
      </c>
      <c r="Q235" s="48">
        <f t="shared" si="509"/>
        <v>1218.27525</v>
      </c>
      <c r="R235" s="46">
        <f t="shared" si="510"/>
        <v>0</v>
      </c>
      <c r="S235" s="46">
        <f t="shared" si="511"/>
        <v>259.63</v>
      </c>
      <c r="T235" s="48">
        <f t="shared" si="512"/>
        <v>113.3</v>
      </c>
      <c r="U235" s="46">
        <f t="shared" si="513"/>
        <v>10.42</v>
      </c>
      <c r="V235" s="46">
        <v>0</v>
      </c>
      <c r="W235" s="48">
        <f t="shared" si="514"/>
        <v>159</v>
      </c>
      <c r="X235" s="48">
        <f t="shared" si="515"/>
        <v>0</v>
      </c>
      <c r="Y235" s="46">
        <f t="shared" si="516"/>
        <v>542.35</v>
      </c>
      <c r="Z235" s="46">
        <f t="shared" si="517"/>
        <v>1760.62525</v>
      </c>
      <c r="AA235" s="46"/>
      <c r="AB235" s="12" t="s">
        <v>101</v>
      </c>
      <c r="AC235" s="11">
        <f t="shared" ref="AC235:AE235" si="547">K235+R235</f>
        <v>62.5185</v>
      </c>
      <c r="AD235" s="11">
        <f t="shared" si="547"/>
        <v>778.894</v>
      </c>
      <c r="AE235" s="11">
        <f t="shared" si="547"/>
        <v>566.48</v>
      </c>
      <c r="AF235" s="11">
        <f t="shared" si="519"/>
        <v>34.73275</v>
      </c>
      <c r="AG235" s="11">
        <f t="shared" ref="AG235:AI235" si="548">O235+W235</f>
        <v>318</v>
      </c>
      <c r="AH235" s="11">
        <f t="shared" si="548"/>
        <v>0</v>
      </c>
      <c r="AI235" s="11">
        <f t="shared" si="548"/>
        <v>1760.62525</v>
      </c>
      <c r="AJ235" s="12" t="s">
        <v>34</v>
      </c>
    </row>
    <row r="236" s="9" customFormat="1" ht="15" customHeight="1" spans="1:36">
      <c r="A236" s="45">
        <f t="shared" si="502"/>
        <v>233</v>
      </c>
      <c r="B236" s="46" t="s">
        <v>227</v>
      </c>
      <c r="C236" s="56" t="s">
        <v>662</v>
      </c>
      <c r="D236" s="46" t="s">
        <v>663</v>
      </c>
      <c r="E236" s="46">
        <v>3473.25</v>
      </c>
      <c r="F236" s="46">
        <v>3245.4</v>
      </c>
      <c r="G236" s="48">
        <v>5664.75</v>
      </c>
      <c r="H236" s="46">
        <v>3473.25</v>
      </c>
      <c r="I236" s="48">
        <v>3180</v>
      </c>
      <c r="J236" s="48"/>
      <c r="K236" s="63">
        <f t="shared" si="503"/>
        <v>62.5185</v>
      </c>
      <c r="L236" s="64">
        <f t="shared" si="504"/>
        <v>519.264</v>
      </c>
      <c r="M236" s="48">
        <f t="shared" si="505"/>
        <v>453.18</v>
      </c>
      <c r="N236" s="46">
        <f t="shared" si="506"/>
        <v>24.31275</v>
      </c>
      <c r="O236" s="48">
        <f t="shared" si="507"/>
        <v>159</v>
      </c>
      <c r="P236" s="48">
        <f t="shared" si="508"/>
        <v>0</v>
      </c>
      <c r="Q236" s="48">
        <f t="shared" si="509"/>
        <v>1218.27525</v>
      </c>
      <c r="R236" s="46">
        <f t="shared" si="510"/>
        <v>0</v>
      </c>
      <c r="S236" s="46">
        <f t="shared" si="511"/>
        <v>259.63</v>
      </c>
      <c r="T236" s="48">
        <f t="shared" si="512"/>
        <v>113.3</v>
      </c>
      <c r="U236" s="46">
        <f t="shared" si="513"/>
        <v>10.42</v>
      </c>
      <c r="V236" s="46">
        <v>0</v>
      </c>
      <c r="W236" s="48">
        <f t="shared" si="514"/>
        <v>159</v>
      </c>
      <c r="X236" s="48">
        <f t="shared" si="515"/>
        <v>0</v>
      </c>
      <c r="Y236" s="46">
        <f t="shared" si="516"/>
        <v>542.35</v>
      </c>
      <c r="Z236" s="46">
        <f t="shared" si="517"/>
        <v>1760.62525</v>
      </c>
      <c r="AA236" s="46"/>
      <c r="AB236" s="12" t="s">
        <v>101</v>
      </c>
      <c r="AC236" s="11">
        <f t="shared" ref="AC236:AE236" si="549">K236+R236</f>
        <v>62.5185</v>
      </c>
      <c r="AD236" s="11">
        <f t="shared" si="549"/>
        <v>778.894</v>
      </c>
      <c r="AE236" s="11">
        <f t="shared" si="549"/>
        <v>566.48</v>
      </c>
      <c r="AF236" s="11">
        <f t="shared" si="519"/>
        <v>34.73275</v>
      </c>
      <c r="AG236" s="11">
        <f t="shared" ref="AG236:AI236" si="550">O236+W236</f>
        <v>318</v>
      </c>
      <c r="AH236" s="11">
        <f t="shared" si="550"/>
        <v>0</v>
      </c>
      <c r="AI236" s="11">
        <f t="shared" si="550"/>
        <v>1760.62525</v>
      </c>
      <c r="AJ236" s="12" t="s">
        <v>34</v>
      </c>
    </row>
    <row r="237" s="9" customFormat="1" ht="15" customHeight="1" spans="1:36">
      <c r="A237" s="45">
        <f t="shared" si="502"/>
        <v>234</v>
      </c>
      <c r="B237" s="46" t="s">
        <v>173</v>
      </c>
      <c r="C237" s="56" t="s">
        <v>664</v>
      </c>
      <c r="D237" s="46" t="s">
        <v>665</v>
      </c>
      <c r="E237" s="46">
        <v>3473.25</v>
      </c>
      <c r="F237" s="46">
        <v>3245.4</v>
      </c>
      <c r="G237" s="48">
        <v>5664.75</v>
      </c>
      <c r="H237" s="46">
        <v>3473.25</v>
      </c>
      <c r="I237" s="48">
        <v>3180</v>
      </c>
      <c r="J237" s="48"/>
      <c r="K237" s="63">
        <f t="shared" si="503"/>
        <v>62.5185</v>
      </c>
      <c r="L237" s="64">
        <f t="shared" si="504"/>
        <v>519.264</v>
      </c>
      <c r="M237" s="48">
        <f t="shared" si="505"/>
        <v>453.18</v>
      </c>
      <c r="N237" s="46">
        <f t="shared" si="506"/>
        <v>24.31275</v>
      </c>
      <c r="O237" s="48">
        <f t="shared" si="507"/>
        <v>159</v>
      </c>
      <c r="P237" s="48">
        <f t="shared" si="508"/>
        <v>0</v>
      </c>
      <c r="Q237" s="48">
        <f t="shared" si="509"/>
        <v>1218.27525</v>
      </c>
      <c r="R237" s="46">
        <f t="shared" si="510"/>
        <v>0</v>
      </c>
      <c r="S237" s="46">
        <f t="shared" si="511"/>
        <v>259.63</v>
      </c>
      <c r="T237" s="48">
        <f t="shared" si="512"/>
        <v>113.3</v>
      </c>
      <c r="U237" s="46">
        <f t="shared" si="513"/>
        <v>10.42</v>
      </c>
      <c r="V237" s="46">
        <v>0</v>
      </c>
      <c r="W237" s="48">
        <f t="shared" si="514"/>
        <v>159</v>
      </c>
      <c r="X237" s="48">
        <f t="shared" si="515"/>
        <v>0</v>
      </c>
      <c r="Y237" s="46">
        <f t="shared" si="516"/>
        <v>542.35</v>
      </c>
      <c r="Z237" s="46">
        <f t="shared" si="517"/>
        <v>1760.62525</v>
      </c>
      <c r="AA237" s="46"/>
      <c r="AB237" s="12" t="s">
        <v>104</v>
      </c>
      <c r="AC237" s="11">
        <f t="shared" ref="AC237:AE237" si="551">K237+R237</f>
        <v>62.5185</v>
      </c>
      <c r="AD237" s="11">
        <f t="shared" si="551"/>
        <v>778.894</v>
      </c>
      <c r="AE237" s="11">
        <f t="shared" si="551"/>
        <v>566.48</v>
      </c>
      <c r="AF237" s="11">
        <f t="shared" si="519"/>
        <v>34.73275</v>
      </c>
      <c r="AG237" s="11">
        <f t="shared" ref="AG237:AI237" si="552">O237+W237</f>
        <v>318</v>
      </c>
      <c r="AH237" s="11">
        <f t="shared" si="552"/>
        <v>0</v>
      </c>
      <c r="AI237" s="11">
        <f t="shared" si="552"/>
        <v>1760.62525</v>
      </c>
      <c r="AJ237" s="12" t="s">
        <v>35</v>
      </c>
    </row>
    <row r="238" s="9" customFormat="1" ht="15" customHeight="1" spans="1:36">
      <c r="A238" s="45">
        <f t="shared" si="502"/>
        <v>235</v>
      </c>
      <c r="B238" s="46" t="s">
        <v>328</v>
      </c>
      <c r="C238" s="56" t="s">
        <v>666</v>
      </c>
      <c r="D238" s="46" t="s">
        <v>667</v>
      </c>
      <c r="E238" s="46">
        <v>3473.25</v>
      </c>
      <c r="F238" s="46">
        <v>3245.4</v>
      </c>
      <c r="G238" s="48">
        <v>5664.75</v>
      </c>
      <c r="H238" s="46">
        <v>3473.25</v>
      </c>
      <c r="I238" s="48">
        <v>4180</v>
      </c>
      <c r="J238" s="48"/>
      <c r="K238" s="63">
        <f t="shared" si="503"/>
        <v>62.5185</v>
      </c>
      <c r="L238" s="64">
        <f t="shared" si="504"/>
        <v>519.264</v>
      </c>
      <c r="M238" s="48">
        <f t="shared" si="505"/>
        <v>453.18</v>
      </c>
      <c r="N238" s="46">
        <f t="shared" si="506"/>
        <v>24.31275</v>
      </c>
      <c r="O238" s="48">
        <f t="shared" si="507"/>
        <v>209</v>
      </c>
      <c r="P238" s="48">
        <f t="shared" si="508"/>
        <v>0</v>
      </c>
      <c r="Q238" s="48">
        <f t="shared" si="509"/>
        <v>1268.27525</v>
      </c>
      <c r="R238" s="46">
        <f t="shared" si="510"/>
        <v>0</v>
      </c>
      <c r="S238" s="46">
        <f t="shared" si="511"/>
        <v>259.63</v>
      </c>
      <c r="T238" s="48">
        <f t="shared" si="512"/>
        <v>113.3</v>
      </c>
      <c r="U238" s="46">
        <f t="shared" si="513"/>
        <v>10.42</v>
      </c>
      <c r="V238" s="46">
        <v>0</v>
      </c>
      <c r="W238" s="48">
        <f t="shared" si="514"/>
        <v>209</v>
      </c>
      <c r="X238" s="48">
        <f t="shared" si="515"/>
        <v>0</v>
      </c>
      <c r="Y238" s="46">
        <f t="shared" si="516"/>
        <v>592.35</v>
      </c>
      <c r="Z238" s="46">
        <f t="shared" si="517"/>
        <v>1860.62525</v>
      </c>
      <c r="AA238" s="46"/>
      <c r="AB238" s="12" t="s">
        <v>104</v>
      </c>
      <c r="AC238" s="11">
        <f t="shared" ref="AC238:AE238" si="553">K238+R238</f>
        <v>62.5185</v>
      </c>
      <c r="AD238" s="11">
        <f t="shared" si="553"/>
        <v>778.894</v>
      </c>
      <c r="AE238" s="11">
        <f t="shared" si="553"/>
        <v>566.48</v>
      </c>
      <c r="AF238" s="11">
        <f t="shared" si="519"/>
        <v>34.73275</v>
      </c>
      <c r="AG238" s="11">
        <f t="shared" ref="AG238:AI238" si="554">O238+W238</f>
        <v>418</v>
      </c>
      <c r="AH238" s="11">
        <f t="shared" si="554"/>
        <v>0</v>
      </c>
      <c r="AI238" s="11">
        <f t="shared" si="554"/>
        <v>1860.62525</v>
      </c>
      <c r="AJ238" s="12" t="s">
        <v>35</v>
      </c>
    </row>
    <row r="239" s="9" customFormat="1" ht="15" customHeight="1" spans="1:36">
      <c r="A239" s="45">
        <f t="shared" si="502"/>
        <v>236</v>
      </c>
      <c r="B239" s="46" t="s">
        <v>328</v>
      </c>
      <c r="C239" s="56" t="s">
        <v>668</v>
      </c>
      <c r="D239" s="343" t="s">
        <v>669</v>
      </c>
      <c r="E239" s="46">
        <v>3473.25</v>
      </c>
      <c r="F239" s="46">
        <v>3245.4</v>
      </c>
      <c r="G239" s="48">
        <v>5664.75</v>
      </c>
      <c r="H239" s="46">
        <v>3473.25</v>
      </c>
      <c r="I239" s="48">
        <v>4180</v>
      </c>
      <c r="J239" s="48"/>
      <c r="K239" s="63">
        <f t="shared" si="503"/>
        <v>62.5185</v>
      </c>
      <c r="L239" s="64">
        <f t="shared" si="504"/>
        <v>519.264</v>
      </c>
      <c r="M239" s="48">
        <f t="shared" si="505"/>
        <v>453.18</v>
      </c>
      <c r="N239" s="46">
        <f t="shared" si="506"/>
        <v>24.31275</v>
      </c>
      <c r="O239" s="48">
        <f t="shared" si="507"/>
        <v>209</v>
      </c>
      <c r="P239" s="48">
        <f t="shared" si="508"/>
        <v>0</v>
      </c>
      <c r="Q239" s="48">
        <f t="shared" si="509"/>
        <v>1268.27525</v>
      </c>
      <c r="R239" s="46">
        <f t="shared" si="510"/>
        <v>0</v>
      </c>
      <c r="S239" s="46">
        <f t="shared" si="511"/>
        <v>259.63</v>
      </c>
      <c r="T239" s="48">
        <f t="shared" si="512"/>
        <v>113.3</v>
      </c>
      <c r="U239" s="46">
        <f t="shared" si="513"/>
        <v>10.42</v>
      </c>
      <c r="V239" s="46">
        <v>0</v>
      </c>
      <c r="W239" s="48">
        <f t="shared" si="514"/>
        <v>209</v>
      </c>
      <c r="X239" s="48">
        <f t="shared" si="515"/>
        <v>0</v>
      </c>
      <c r="Y239" s="46">
        <f t="shared" si="516"/>
        <v>592.35</v>
      </c>
      <c r="Z239" s="46">
        <f t="shared" si="517"/>
        <v>1860.62525</v>
      </c>
      <c r="AA239" s="46"/>
      <c r="AB239" s="12" t="s">
        <v>104</v>
      </c>
      <c r="AC239" s="11">
        <f t="shared" ref="AC239:AE239" si="555">K239+R239</f>
        <v>62.5185</v>
      </c>
      <c r="AD239" s="11">
        <f t="shared" si="555"/>
        <v>778.894</v>
      </c>
      <c r="AE239" s="11">
        <f t="shared" si="555"/>
        <v>566.48</v>
      </c>
      <c r="AF239" s="11">
        <f t="shared" si="519"/>
        <v>34.73275</v>
      </c>
      <c r="AG239" s="11">
        <f t="shared" ref="AG239:AI239" si="556">O239+W239</f>
        <v>418</v>
      </c>
      <c r="AH239" s="11">
        <f t="shared" si="556"/>
        <v>0</v>
      </c>
      <c r="AI239" s="11">
        <f t="shared" si="556"/>
        <v>1860.62525</v>
      </c>
      <c r="AJ239" s="12" t="s">
        <v>35</v>
      </c>
    </row>
    <row r="240" s="9" customFormat="1" ht="15" customHeight="1" spans="1:36">
      <c r="A240" s="45">
        <f t="shared" si="502"/>
        <v>237</v>
      </c>
      <c r="B240" s="46" t="s">
        <v>670</v>
      </c>
      <c r="C240" s="56" t="s">
        <v>671</v>
      </c>
      <c r="D240" s="46" t="s">
        <v>672</v>
      </c>
      <c r="E240" s="46">
        <v>3473.25</v>
      </c>
      <c r="F240" s="46">
        <v>3245.4</v>
      </c>
      <c r="G240" s="48">
        <v>5664.75</v>
      </c>
      <c r="H240" s="46">
        <v>3473.25</v>
      </c>
      <c r="I240" s="48">
        <v>1790</v>
      </c>
      <c r="J240" s="48"/>
      <c r="K240" s="63">
        <f t="shared" si="503"/>
        <v>62.5185</v>
      </c>
      <c r="L240" s="64">
        <f t="shared" si="504"/>
        <v>519.264</v>
      </c>
      <c r="M240" s="48">
        <f t="shared" si="505"/>
        <v>453.18</v>
      </c>
      <c r="N240" s="46">
        <f t="shared" si="506"/>
        <v>24.31275</v>
      </c>
      <c r="O240" s="48">
        <f t="shared" si="507"/>
        <v>89.5</v>
      </c>
      <c r="P240" s="48">
        <f t="shared" si="508"/>
        <v>0</v>
      </c>
      <c r="Q240" s="48">
        <f t="shared" si="509"/>
        <v>1148.77525</v>
      </c>
      <c r="R240" s="46">
        <f t="shared" si="510"/>
        <v>0</v>
      </c>
      <c r="S240" s="46">
        <f t="shared" si="511"/>
        <v>259.63</v>
      </c>
      <c r="T240" s="48">
        <f t="shared" si="512"/>
        <v>113.3</v>
      </c>
      <c r="U240" s="46">
        <f t="shared" si="513"/>
        <v>10.42</v>
      </c>
      <c r="V240" s="46">
        <v>0</v>
      </c>
      <c r="W240" s="48">
        <f t="shared" si="514"/>
        <v>89.5</v>
      </c>
      <c r="X240" s="48">
        <f t="shared" si="515"/>
        <v>0</v>
      </c>
      <c r="Y240" s="46">
        <f t="shared" si="516"/>
        <v>472.85</v>
      </c>
      <c r="Z240" s="46">
        <f t="shared" si="517"/>
        <v>1621.62525</v>
      </c>
      <c r="AA240" s="46"/>
      <c r="AB240" s="12" t="s">
        <v>92</v>
      </c>
      <c r="AC240" s="11">
        <f t="shared" ref="AC240:AE240" si="557">K240+R240</f>
        <v>62.5185</v>
      </c>
      <c r="AD240" s="11">
        <f t="shared" si="557"/>
        <v>778.894</v>
      </c>
      <c r="AE240" s="11">
        <f t="shared" si="557"/>
        <v>566.48</v>
      </c>
      <c r="AF240" s="11">
        <f t="shared" si="519"/>
        <v>34.73275</v>
      </c>
      <c r="AG240" s="11">
        <f t="shared" ref="AG240:AI240" si="558">O240+W240</f>
        <v>179</v>
      </c>
      <c r="AH240" s="11">
        <f t="shared" si="558"/>
        <v>0</v>
      </c>
      <c r="AI240" s="11">
        <f t="shared" si="558"/>
        <v>1621.62525</v>
      </c>
      <c r="AJ240" s="12" t="s">
        <v>33</v>
      </c>
    </row>
    <row r="241" s="9" customFormat="1" ht="15" customHeight="1" spans="1:36">
      <c r="A241" s="45">
        <f t="shared" si="502"/>
        <v>238</v>
      </c>
      <c r="B241" s="46" t="s">
        <v>670</v>
      </c>
      <c r="C241" s="56" t="s">
        <v>673</v>
      </c>
      <c r="D241" s="46" t="s">
        <v>674</v>
      </c>
      <c r="E241" s="46">
        <v>3473.25</v>
      </c>
      <c r="F241" s="46">
        <v>3245.4</v>
      </c>
      <c r="G241" s="48">
        <v>5664.75</v>
      </c>
      <c r="H241" s="46">
        <v>3473.25</v>
      </c>
      <c r="I241" s="48">
        <v>1790</v>
      </c>
      <c r="J241" s="48"/>
      <c r="K241" s="63">
        <f t="shared" si="503"/>
        <v>62.5185</v>
      </c>
      <c r="L241" s="64">
        <f t="shared" si="504"/>
        <v>519.264</v>
      </c>
      <c r="M241" s="48">
        <f t="shared" si="505"/>
        <v>453.18</v>
      </c>
      <c r="N241" s="46">
        <f t="shared" si="506"/>
        <v>24.31275</v>
      </c>
      <c r="O241" s="48">
        <f t="shared" si="507"/>
        <v>89.5</v>
      </c>
      <c r="P241" s="48">
        <f t="shared" si="508"/>
        <v>0</v>
      </c>
      <c r="Q241" s="48">
        <f t="shared" si="509"/>
        <v>1148.77525</v>
      </c>
      <c r="R241" s="46">
        <f t="shared" si="510"/>
        <v>0</v>
      </c>
      <c r="S241" s="46">
        <f t="shared" si="511"/>
        <v>259.63</v>
      </c>
      <c r="T241" s="48">
        <f t="shared" si="512"/>
        <v>113.3</v>
      </c>
      <c r="U241" s="46">
        <f t="shared" si="513"/>
        <v>10.42</v>
      </c>
      <c r="V241" s="46">
        <v>0</v>
      </c>
      <c r="W241" s="48">
        <f t="shared" si="514"/>
        <v>89.5</v>
      </c>
      <c r="X241" s="48">
        <f t="shared" si="515"/>
        <v>0</v>
      </c>
      <c r="Y241" s="46">
        <f t="shared" si="516"/>
        <v>472.85</v>
      </c>
      <c r="Z241" s="46">
        <f t="shared" si="517"/>
        <v>1621.62525</v>
      </c>
      <c r="AA241" s="46"/>
      <c r="AB241" s="12" t="s">
        <v>92</v>
      </c>
      <c r="AC241" s="11">
        <f t="shared" ref="AC241:AE241" si="559">K241+R241</f>
        <v>62.5185</v>
      </c>
      <c r="AD241" s="11">
        <f t="shared" si="559"/>
        <v>778.894</v>
      </c>
      <c r="AE241" s="11">
        <f t="shared" si="559"/>
        <v>566.48</v>
      </c>
      <c r="AF241" s="11">
        <f t="shared" si="519"/>
        <v>34.73275</v>
      </c>
      <c r="AG241" s="11">
        <f t="shared" ref="AG241:AI241" si="560">O241+W241</f>
        <v>179</v>
      </c>
      <c r="AH241" s="11">
        <f t="shared" si="560"/>
        <v>0</v>
      </c>
      <c r="AI241" s="11">
        <f t="shared" si="560"/>
        <v>1621.62525</v>
      </c>
      <c r="AJ241" s="12" t="s">
        <v>33</v>
      </c>
    </row>
    <row r="242" s="9" customFormat="1" ht="15" customHeight="1" spans="1:36">
      <c r="A242" s="45">
        <f t="shared" si="502"/>
        <v>239</v>
      </c>
      <c r="B242" s="46" t="s">
        <v>670</v>
      </c>
      <c r="C242" s="56" t="s">
        <v>675</v>
      </c>
      <c r="D242" s="46" t="s">
        <v>676</v>
      </c>
      <c r="E242" s="46">
        <v>3473.25</v>
      </c>
      <c r="F242" s="46">
        <v>3245.4</v>
      </c>
      <c r="G242" s="48">
        <v>5664.75</v>
      </c>
      <c r="H242" s="46">
        <v>3473.25</v>
      </c>
      <c r="I242" s="48">
        <v>3180</v>
      </c>
      <c r="J242" s="48"/>
      <c r="K242" s="63">
        <f t="shared" si="503"/>
        <v>62.5185</v>
      </c>
      <c r="L242" s="64">
        <f t="shared" si="504"/>
        <v>519.264</v>
      </c>
      <c r="M242" s="48">
        <f t="shared" si="505"/>
        <v>453.18</v>
      </c>
      <c r="N242" s="46">
        <f t="shared" si="506"/>
        <v>24.31275</v>
      </c>
      <c r="O242" s="48">
        <f t="shared" si="507"/>
        <v>159</v>
      </c>
      <c r="P242" s="48">
        <f t="shared" si="508"/>
        <v>0</v>
      </c>
      <c r="Q242" s="48">
        <f t="shared" si="509"/>
        <v>1218.27525</v>
      </c>
      <c r="R242" s="46">
        <f t="shared" si="510"/>
        <v>0</v>
      </c>
      <c r="S242" s="46">
        <f t="shared" si="511"/>
        <v>259.63</v>
      </c>
      <c r="T242" s="48">
        <f t="shared" si="512"/>
        <v>113.3</v>
      </c>
      <c r="U242" s="46">
        <f t="shared" si="513"/>
        <v>10.42</v>
      </c>
      <c r="V242" s="46">
        <v>0</v>
      </c>
      <c r="W242" s="48">
        <f t="shared" si="514"/>
        <v>159</v>
      </c>
      <c r="X242" s="48">
        <f t="shared" si="515"/>
        <v>0</v>
      </c>
      <c r="Y242" s="46">
        <f t="shared" si="516"/>
        <v>542.35</v>
      </c>
      <c r="Z242" s="46">
        <f t="shared" si="517"/>
        <v>1760.62525</v>
      </c>
      <c r="AA242" s="46"/>
      <c r="AB242" s="12" t="s">
        <v>92</v>
      </c>
      <c r="AC242" s="11">
        <f t="shared" ref="AC242:AE242" si="561">K242+R242</f>
        <v>62.5185</v>
      </c>
      <c r="AD242" s="11">
        <f t="shared" si="561"/>
        <v>778.894</v>
      </c>
      <c r="AE242" s="11">
        <f t="shared" si="561"/>
        <v>566.48</v>
      </c>
      <c r="AF242" s="11">
        <f t="shared" si="519"/>
        <v>34.73275</v>
      </c>
      <c r="AG242" s="11">
        <f t="shared" ref="AG242:AI242" si="562">O242+W242</f>
        <v>318</v>
      </c>
      <c r="AH242" s="11">
        <f t="shared" si="562"/>
        <v>0</v>
      </c>
      <c r="AI242" s="11">
        <f t="shared" si="562"/>
        <v>1760.62525</v>
      </c>
      <c r="AJ242" s="12" t="s">
        <v>33</v>
      </c>
    </row>
    <row r="243" s="9" customFormat="1" ht="15" customHeight="1" spans="1:36">
      <c r="A243" s="45">
        <f t="shared" si="502"/>
        <v>240</v>
      </c>
      <c r="B243" s="46" t="s">
        <v>670</v>
      </c>
      <c r="C243" s="56" t="s">
        <v>677</v>
      </c>
      <c r="D243" s="46" t="s">
        <v>678</v>
      </c>
      <c r="E243" s="46">
        <v>3473.25</v>
      </c>
      <c r="F243" s="46">
        <v>3245.4</v>
      </c>
      <c r="G243" s="48">
        <v>5664.75</v>
      </c>
      <c r="H243" s="46">
        <v>3473.25</v>
      </c>
      <c r="I243" s="48">
        <v>1790</v>
      </c>
      <c r="J243" s="48"/>
      <c r="K243" s="63">
        <f t="shared" si="503"/>
        <v>62.5185</v>
      </c>
      <c r="L243" s="64">
        <f t="shared" si="504"/>
        <v>519.264</v>
      </c>
      <c r="M243" s="48">
        <f t="shared" si="505"/>
        <v>453.18</v>
      </c>
      <c r="N243" s="46">
        <f t="shared" si="506"/>
        <v>24.31275</v>
      </c>
      <c r="O243" s="48">
        <f t="shared" si="507"/>
        <v>89.5</v>
      </c>
      <c r="P243" s="48">
        <f t="shared" si="508"/>
        <v>0</v>
      </c>
      <c r="Q243" s="48">
        <f t="shared" si="509"/>
        <v>1148.77525</v>
      </c>
      <c r="R243" s="46">
        <f t="shared" si="510"/>
        <v>0</v>
      </c>
      <c r="S243" s="46">
        <f t="shared" si="511"/>
        <v>259.63</v>
      </c>
      <c r="T243" s="48">
        <f t="shared" si="512"/>
        <v>113.3</v>
      </c>
      <c r="U243" s="46">
        <f t="shared" si="513"/>
        <v>10.42</v>
      </c>
      <c r="V243" s="46">
        <v>0</v>
      </c>
      <c r="W243" s="48">
        <f t="shared" si="514"/>
        <v>89.5</v>
      </c>
      <c r="X243" s="48">
        <f t="shared" si="515"/>
        <v>0</v>
      </c>
      <c r="Y243" s="46">
        <f t="shared" si="516"/>
        <v>472.85</v>
      </c>
      <c r="Z243" s="46">
        <f t="shared" si="517"/>
        <v>1621.62525</v>
      </c>
      <c r="AA243" s="46"/>
      <c r="AB243" s="12" t="s">
        <v>92</v>
      </c>
      <c r="AC243" s="11">
        <f t="shared" ref="AC243:AE243" si="563">K243+R243</f>
        <v>62.5185</v>
      </c>
      <c r="AD243" s="11">
        <f t="shared" si="563"/>
        <v>778.894</v>
      </c>
      <c r="AE243" s="11">
        <f t="shared" si="563"/>
        <v>566.48</v>
      </c>
      <c r="AF243" s="11">
        <f t="shared" si="519"/>
        <v>34.73275</v>
      </c>
      <c r="AG243" s="11">
        <f t="shared" ref="AG243:AI243" si="564">O243+W243</f>
        <v>179</v>
      </c>
      <c r="AH243" s="11">
        <f t="shared" si="564"/>
        <v>0</v>
      </c>
      <c r="AI243" s="11">
        <f t="shared" si="564"/>
        <v>1621.62525</v>
      </c>
      <c r="AJ243" s="12" t="s">
        <v>33</v>
      </c>
    </row>
    <row r="244" s="9" customFormat="1" ht="15" customHeight="1" spans="1:36">
      <c r="A244" s="45">
        <f t="shared" si="502"/>
        <v>241</v>
      </c>
      <c r="B244" s="46" t="s">
        <v>670</v>
      </c>
      <c r="C244" s="56" t="s">
        <v>679</v>
      </c>
      <c r="D244" s="46" t="s">
        <v>680</v>
      </c>
      <c r="E244" s="46">
        <v>3473.25</v>
      </c>
      <c r="F244" s="46">
        <v>3245.4</v>
      </c>
      <c r="G244" s="48">
        <v>5664.75</v>
      </c>
      <c r="H244" s="46">
        <v>3473.25</v>
      </c>
      <c r="I244" s="48">
        <v>3180</v>
      </c>
      <c r="J244" s="48"/>
      <c r="K244" s="63">
        <f t="shared" si="503"/>
        <v>62.5185</v>
      </c>
      <c r="L244" s="64">
        <f t="shared" si="504"/>
        <v>519.264</v>
      </c>
      <c r="M244" s="48">
        <f t="shared" si="505"/>
        <v>453.18</v>
      </c>
      <c r="N244" s="46">
        <f t="shared" si="506"/>
        <v>24.31275</v>
      </c>
      <c r="O244" s="48">
        <f t="shared" si="507"/>
        <v>159</v>
      </c>
      <c r="P244" s="48">
        <f t="shared" si="508"/>
        <v>0</v>
      </c>
      <c r="Q244" s="48">
        <f t="shared" si="509"/>
        <v>1218.27525</v>
      </c>
      <c r="R244" s="46">
        <f t="shared" si="510"/>
        <v>0</v>
      </c>
      <c r="S244" s="46">
        <f t="shared" si="511"/>
        <v>259.63</v>
      </c>
      <c r="T244" s="48">
        <f t="shared" si="512"/>
        <v>113.3</v>
      </c>
      <c r="U244" s="46">
        <f t="shared" si="513"/>
        <v>10.42</v>
      </c>
      <c r="V244" s="46">
        <v>0</v>
      </c>
      <c r="W244" s="48">
        <f t="shared" si="514"/>
        <v>159</v>
      </c>
      <c r="X244" s="48">
        <f t="shared" si="515"/>
        <v>0</v>
      </c>
      <c r="Y244" s="46">
        <f t="shared" si="516"/>
        <v>542.35</v>
      </c>
      <c r="Z244" s="46">
        <f t="shared" si="517"/>
        <v>1760.62525</v>
      </c>
      <c r="AA244" s="46"/>
      <c r="AB244" s="12" t="s">
        <v>92</v>
      </c>
      <c r="AC244" s="11">
        <f t="shared" ref="AC244:AE244" si="565">K244+R244</f>
        <v>62.5185</v>
      </c>
      <c r="AD244" s="11">
        <f t="shared" si="565"/>
        <v>778.894</v>
      </c>
      <c r="AE244" s="11">
        <f t="shared" si="565"/>
        <v>566.48</v>
      </c>
      <c r="AF244" s="11">
        <f t="shared" si="519"/>
        <v>34.73275</v>
      </c>
      <c r="AG244" s="11">
        <f t="shared" ref="AG244:AI244" si="566">O244+W244</f>
        <v>318</v>
      </c>
      <c r="AH244" s="11">
        <f t="shared" si="566"/>
        <v>0</v>
      </c>
      <c r="AI244" s="11">
        <f t="shared" si="566"/>
        <v>1760.62525</v>
      </c>
      <c r="AJ244" s="12" t="s">
        <v>33</v>
      </c>
    </row>
    <row r="245" s="9" customFormat="1" ht="15" customHeight="1" spans="1:36">
      <c r="A245" s="45">
        <f t="shared" si="502"/>
        <v>242</v>
      </c>
      <c r="B245" s="46" t="s">
        <v>640</v>
      </c>
      <c r="C245" s="84" t="s">
        <v>681</v>
      </c>
      <c r="D245" s="46" t="s">
        <v>682</v>
      </c>
      <c r="E245" s="46">
        <v>3473.25</v>
      </c>
      <c r="F245" s="46">
        <v>3245.4</v>
      </c>
      <c r="G245" s="48">
        <v>5664.75</v>
      </c>
      <c r="H245" s="46">
        <v>3473.25</v>
      </c>
      <c r="I245" s="48">
        <v>1790</v>
      </c>
      <c r="J245" s="48"/>
      <c r="K245" s="63">
        <f t="shared" si="503"/>
        <v>62.5185</v>
      </c>
      <c r="L245" s="64">
        <f t="shared" si="504"/>
        <v>519.264</v>
      </c>
      <c r="M245" s="48">
        <f t="shared" si="505"/>
        <v>453.18</v>
      </c>
      <c r="N245" s="46">
        <f t="shared" si="506"/>
        <v>24.31275</v>
      </c>
      <c r="O245" s="48">
        <f t="shared" si="507"/>
        <v>89.5</v>
      </c>
      <c r="P245" s="48">
        <f t="shared" si="508"/>
        <v>0</v>
      </c>
      <c r="Q245" s="48">
        <f t="shared" si="509"/>
        <v>1148.77525</v>
      </c>
      <c r="R245" s="46">
        <f t="shared" si="510"/>
        <v>0</v>
      </c>
      <c r="S245" s="46">
        <f t="shared" si="511"/>
        <v>259.63</v>
      </c>
      <c r="T245" s="48">
        <f t="shared" si="512"/>
        <v>113.3</v>
      </c>
      <c r="U245" s="46">
        <f t="shared" si="513"/>
        <v>10.42</v>
      </c>
      <c r="V245" s="46">
        <v>0</v>
      </c>
      <c r="W245" s="48">
        <f t="shared" si="514"/>
        <v>89.5</v>
      </c>
      <c r="X245" s="48">
        <f t="shared" si="515"/>
        <v>0</v>
      </c>
      <c r="Y245" s="46">
        <f t="shared" si="516"/>
        <v>472.85</v>
      </c>
      <c r="Z245" s="46">
        <f t="shared" si="517"/>
        <v>1621.62525</v>
      </c>
      <c r="AA245" s="46"/>
      <c r="AB245" s="12" t="s">
        <v>95</v>
      </c>
      <c r="AC245" s="11">
        <f t="shared" ref="AC245:AE245" si="567">K245+R245</f>
        <v>62.5185</v>
      </c>
      <c r="AD245" s="11">
        <f t="shared" si="567"/>
        <v>778.894</v>
      </c>
      <c r="AE245" s="11">
        <f t="shared" si="567"/>
        <v>566.48</v>
      </c>
      <c r="AF245" s="11">
        <f t="shared" si="519"/>
        <v>34.73275</v>
      </c>
      <c r="AG245" s="11">
        <f t="shared" ref="AG245:AI245" si="568">O245+W245</f>
        <v>179</v>
      </c>
      <c r="AH245" s="11">
        <f t="shared" si="568"/>
        <v>0</v>
      </c>
      <c r="AI245" s="11">
        <f t="shared" si="568"/>
        <v>1621.62525</v>
      </c>
      <c r="AJ245" s="12" t="s">
        <v>33</v>
      </c>
    </row>
    <row r="246" s="9" customFormat="1" ht="15" customHeight="1" spans="1:36">
      <c r="A246" s="45">
        <f t="shared" si="502"/>
        <v>243</v>
      </c>
      <c r="B246" s="46" t="s">
        <v>640</v>
      </c>
      <c r="C246" s="56" t="s">
        <v>683</v>
      </c>
      <c r="D246" s="46" t="s">
        <v>684</v>
      </c>
      <c r="E246" s="46">
        <v>3473.25</v>
      </c>
      <c r="F246" s="46">
        <v>3245.4</v>
      </c>
      <c r="G246" s="48">
        <v>5664.75</v>
      </c>
      <c r="H246" s="46">
        <v>3473.25</v>
      </c>
      <c r="I246" s="48">
        <v>1790</v>
      </c>
      <c r="J246" s="48"/>
      <c r="K246" s="63">
        <f t="shared" si="503"/>
        <v>62.5185</v>
      </c>
      <c r="L246" s="64">
        <f t="shared" si="504"/>
        <v>519.264</v>
      </c>
      <c r="M246" s="48">
        <f t="shared" si="505"/>
        <v>453.18</v>
      </c>
      <c r="N246" s="46">
        <f t="shared" si="506"/>
        <v>24.31275</v>
      </c>
      <c r="O246" s="48">
        <f t="shared" si="507"/>
        <v>89.5</v>
      </c>
      <c r="P246" s="48">
        <f t="shared" si="508"/>
        <v>0</v>
      </c>
      <c r="Q246" s="48">
        <f t="shared" si="509"/>
        <v>1148.77525</v>
      </c>
      <c r="R246" s="46">
        <f t="shared" si="510"/>
        <v>0</v>
      </c>
      <c r="S246" s="46">
        <f t="shared" si="511"/>
        <v>259.63</v>
      </c>
      <c r="T246" s="48">
        <f t="shared" si="512"/>
        <v>113.3</v>
      </c>
      <c r="U246" s="46">
        <f t="shared" si="513"/>
        <v>10.42</v>
      </c>
      <c r="V246" s="46">
        <v>0</v>
      </c>
      <c r="W246" s="48">
        <f t="shared" si="514"/>
        <v>89.5</v>
      </c>
      <c r="X246" s="48">
        <f t="shared" si="515"/>
        <v>0</v>
      </c>
      <c r="Y246" s="46">
        <f t="shared" si="516"/>
        <v>472.85</v>
      </c>
      <c r="Z246" s="46">
        <f t="shared" si="517"/>
        <v>1621.62525</v>
      </c>
      <c r="AA246" s="46"/>
      <c r="AB246" s="12" t="s">
        <v>95</v>
      </c>
      <c r="AC246" s="11">
        <f t="shared" ref="AC246:AE246" si="569">K246+R246</f>
        <v>62.5185</v>
      </c>
      <c r="AD246" s="11">
        <f t="shared" si="569"/>
        <v>778.894</v>
      </c>
      <c r="AE246" s="11">
        <f t="shared" si="569"/>
        <v>566.48</v>
      </c>
      <c r="AF246" s="11">
        <f t="shared" si="519"/>
        <v>34.73275</v>
      </c>
      <c r="AG246" s="11">
        <f t="shared" ref="AG246:AI246" si="570">O246+W246</f>
        <v>179</v>
      </c>
      <c r="AH246" s="11">
        <f t="shared" si="570"/>
        <v>0</v>
      </c>
      <c r="AI246" s="11">
        <f t="shared" si="570"/>
        <v>1621.62525</v>
      </c>
      <c r="AJ246" s="12" t="s">
        <v>33</v>
      </c>
    </row>
    <row r="247" s="9" customFormat="1" ht="15" customHeight="1" spans="1:36">
      <c r="A247" s="45">
        <f t="shared" si="502"/>
        <v>244</v>
      </c>
      <c r="B247" s="46" t="s">
        <v>685</v>
      </c>
      <c r="C247" s="56" t="s">
        <v>686</v>
      </c>
      <c r="D247" s="46" t="s">
        <v>687</v>
      </c>
      <c r="E247" s="46">
        <v>3473.25</v>
      </c>
      <c r="F247" s="46">
        <v>3245.4</v>
      </c>
      <c r="G247" s="48">
        <v>5664.75</v>
      </c>
      <c r="H247" s="46">
        <v>3473.25</v>
      </c>
      <c r="I247" s="48">
        <v>1790</v>
      </c>
      <c r="J247" s="48"/>
      <c r="K247" s="63">
        <f t="shared" si="503"/>
        <v>62.5185</v>
      </c>
      <c r="L247" s="64">
        <f t="shared" si="504"/>
        <v>519.264</v>
      </c>
      <c r="M247" s="48">
        <f t="shared" si="505"/>
        <v>453.18</v>
      </c>
      <c r="N247" s="46">
        <f t="shared" si="506"/>
        <v>24.31275</v>
      </c>
      <c r="O247" s="48">
        <f t="shared" si="507"/>
        <v>89.5</v>
      </c>
      <c r="P247" s="48">
        <f t="shared" si="508"/>
        <v>0</v>
      </c>
      <c r="Q247" s="48">
        <f t="shared" si="509"/>
        <v>1148.77525</v>
      </c>
      <c r="R247" s="46">
        <f t="shared" si="510"/>
        <v>0</v>
      </c>
      <c r="S247" s="46">
        <f t="shared" si="511"/>
        <v>259.63</v>
      </c>
      <c r="T247" s="48">
        <f t="shared" si="512"/>
        <v>113.3</v>
      </c>
      <c r="U247" s="46">
        <f t="shared" si="513"/>
        <v>10.42</v>
      </c>
      <c r="V247" s="46">
        <v>0</v>
      </c>
      <c r="W247" s="48">
        <f t="shared" si="514"/>
        <v>89.5</v>
      </c>
      <c r="X247" s="48">
        <f t="shared" si="515"/>
        <v>0</v>
      </c>
      <c r="Y247" s="46">
        <f t="shared" si="516"/>
        <v>472.85</v>
      </c>
      <c r="Z247" s="46">
        <f t="shared" si="517"/>
        <v>1621.62525</v>
      </c>
      <c r="AA247" s="46"/>
      <c r="AB247" s="12" t="s">
        <v>89</v>
      </c>
      <c r="AC247" s="11">
        <f t="shared" ref="AC247:AE247" si="571">K247+R247</f>
        <v>62.5185</v>
      </c>
      <c r="AD247" s="11">
        <f t="shared" si="571"/>
        <v>778.894</v>
      </c>
      <c r="AE247" s="11">
        <f t="shared" si="571"/>
        <v>566.48</v>
      </c>
      <c r="AF247" s="11">
        <f t="shared" si="519"/>
        <v>34.73275</v>
      </c>
      <c r="AG247" s="11">
        <f t="shared" ref="AG247:AI247" si="572">O247+W247</f>
        <v>179</v>
      </c>
      <c r="AH247" s="11">
        <f t="shared" si="572"/>
        <v>0</v>
      </c>
      <c r="AI247" s="11">
        <f t="shared" si="572"/>
        <v>1621.62525</v>
      </c>
      <c r="AJ247" s="12" t="s">
        <v>33</v>
      </c>
    </row>
    <row r="248" s="9" customFormat="1" ht="15" customHeight="1" spans="1:36">
      <c r="A248" s="45">
        <f t="shared" si="502"/>
        <v>245</v>
      </c>
      <c r="B248" s="46" t="s">
        <v>685</v>
      </c>
      <c r="C248" s="56" t="s">
        <v>688</v>
      </c>
      <c r="D248" s="46" t="s">
        <v>689</v>
      </c>
      <c r="E248" s="46">
        <v>3473.25</v>
      </c>
      <c r="F248" s="46">
        <v>3245.4</v>
      </c>
      <c r="G248" s="48">
        <v>5664.75</v>
      </c>
      <c r="H248" s="46">
        <v>3473.25</v>
      </c>
      <c r="I248" s="48">
        <v>1790</v>
      </c>
      <c r="J248" s="48"/>
      <c r="K248" s="63">
        <f t="shared" si="503"/>
        <v>62.5185</v>
      </c>
      <c r="L248" s="64">
        <f t="shared" si="504"/>
        <v>519.264</v>
      </c>
      <c r="M248" s="48">
        <f t="shared" si="505"/>
        <v>453.18</v>
      </c>
      <c r="N248" s="46">
        <f t="shared" si="506"/>
        <v>24.31275</v>
      </c>
      <c r="O248" s="48">
        <f t="shared" si="507"/>
        <v>89.5</v>
      </c>
      <c r="P248" s="48">
        <f t="shared" si="508"/>
        <v>0</v>
      </c>
      <c r="Q248" s="48">
        <f t="shared" si="509"/>
        <v>1148.77525</v>
      </c>
      <c r="R248" s="46">
        <f t="shared" si="510"/>
        <v>0</v>
      </c>
      <c r="S248" s="46">
        <f t="shared" si="511"/>
        <v>259.63</v>
      </c>
      <c r="T248" s="48">
        <f t="shared" si="512"/>
        <v>113.3</v>
      </c>
      <c r="U248" s="46">
        <f t="shared" si="513"/>
        <v>10.42</v>
      </c>
      <c r="V248" s="46">
        <v>0</v>
      </c>
      <c r="W248" s="48">
        <f t="shared" si="514"/>
        <v>89.5</v>
      </c>
      <c r="X248" s="48">
        <f t="shared" si="515"/>
        <v>0</v>
      </c>
      <c r="Y248" s="46">
        <f t="shared" si="516"/>
        <v>472.85</v>
      </c>
      <c r="Z248" s="46">
        <f t="shared" si="517"/>
        <v>1621.62525</v>
      </c>
      <c r="AA248" s="46"/>
      <c r="AB248" s="12" t="s">
        <v>89</v>
      </c>
      <c r="AC248" s="11">
        <f t="shared" ref="AC248:AE248" si="573">K248+R248</f>
        <v>62.5185</v>
      </c>
      <c r="AD248" s="11">
        <f t="shared" si="573"/>
        <v>778.894</v>
      </c>
      <c r="AE248" s="11">
        <f t="shared" si="573"/>
        <v>566.48</v>
      </c>
      <c r="AF248" s="11">
        <f t="shared" si="519"/>
        <v>34.73275</v>
      </c>
      <c r="AG248" s="11">
        <f t="shared" ref="AG248:AI248" si="574">O248+W248</f>
        <v>179</v>
      </c>
      <c r="AH248" s="11">
        <f t="shared" si="574"/>
        <v>0</v>
      </c>
      <c r="AI248" s="11">
        <f t="shared" si="574"/>
        <v>1621.62525</v>
      </c>
      <c r="AJ248" s="12" t="s">
        <v>33</v>
      </c>
    </row>
    <row r="249" s="9" customFormat="1" ht="15" customHeight="1" spans="1:36">
      <c r="A249" s="45">
        <f t="shared" si="502"/>
        <v>246</v>
      </c>
      <c r="B249" s="46" t="s">
        <v>558</v>
      </c>
      <c r="C249" s="56" t="s">
        <v>690</v>
      </c>
      <c r="D249" s="46" t="s">
        <v>691</v>
      </c>
      <c r="E249" s="46">
        <v>3473.25</v>
      </c>
      <c r="F249" s="46">
        <v>3245.4</v>
      </c>
      <c r="G249" s="48">
        <v>5664.75</v>
      </c>
      <c r="H249" s="46">
        <v>3473.25</v>
      </c>
      <c r="I249" s="48">
        <v>1790</v>
      </c>
      <c r="J249" s="48"/>
      <c r="K249" s="63">
        <f t="shared" si="503"/>
        <v>62.5185</v>
      </c>
      <c r="L249" s="64">
        <f t="shared" si="504"/>
        <v>519.264</v>
      </c>
      <c r="M249" s="48">
        <f t="shared" si="505"/>
        <v>453.18</v>
      </c>
      <c r="N249" s="46">
        <f t="shared" si="506"/>
        <v>24.31275</v>
      </c>
      <c r="O249" s="48">
        <f t="shared" si="507"/>
        <v>89.5</v>
      </c>
      <c r="P249" s="48">
        <f t="shared" si="508"/>
        <v>0</v>
      </c>
      <c r="Q249" s="48">
        <f t="shared" si="509"/>
        <v>1148.77525</v>
      </c>
      <c r="R249" s="46">
        <f t="shared" si="510"/>
        <v>0</v>
      </c>
      <c r="S249" s="46">
        <f t="shared" si="511"/>
        <v>259.63</v>
      </c>
      <c r="T249" s="48">
        <f t="shared" si="512"/>
        <v>113.3</v>
      </c>
      <c r="U249" s="46">
        <f t="shared" si="513"/>
        <v>10.42</v>
      </c>
      <c r="V249" s="46">
        <v>0</v>
      </c>
      <c r="W249" s="48">
        <f t="shared" si="514"/>
        <v>89.5</v>
      </c>
      <c r="X249" s="48">
        <f t="shared" si="515"/>
        <v>0</v>
      </c>
      <c r="Y249" s="46">
        <f t="shared" si="516"/>
        <v>472.85</v>
      </c>
      <c r="Z249" s="46">
        <f t="shared" si="517"/>
        <v>1621.62525</v>
      </c>
      <c r="AA249" s="46"/>
      <c r="AB249" s="12" t="s">
        <v>98</v>
      </c>
      <c r="AC249" s="11">
        <f t="shared" ref="AC249:AE249" si="575">K249+R249</f>
        <v>62.5185</v>
      </c>
      <c r="AD249" s="11">
        <f t="shared" si="575"/>
        <v>778.894</v>
      </c>
      <c r="AE249" s="11">
        <f t="shared" si="575"/>
        <v>566.48</v>
      </c>
      <c r="AF249" s="11">
        <f t="shared" si="519"/>
        <v>34.73275</v>
      </c>
      <c r="AG249" s="11">
        <f t="shared" ref="AG249:AI249" si="576">O249+W249</f>
        <v>179</v>
      </c>
      <c r="AH249" s="11">
        <f t="shared" si="576"/>
        <v>0</v>
      </c>
      <c r="AI249" s="11">
        <f t="shared" si="576"/>
        <v>1621.62525</v>
      </c>
      <c r="AJ249" s="12" t="s">
        <v>33</v>
      </c>
    </row>
    <row r="250" s="9" customFormat="1" ht="15" customHeight="1" spans="1:36">
      <c r="A250" s="45">
        <f t="shared" si="502"/>
        <v>247</v>
      </c>
      <c r="B250" s="46" t="s">
        <v>685</v>
      </c>
      <c r="C250" s="56" t="s">
        <v>692</v>
      </c>
      <c r="D250" s="46" t="s">
        <v>693</v>
      </c>
      <c r="E250" s="46">
        <v>3473.25</v>
      </c>
      <c r="F250" s="46">
        <v>3245.4</v>
      </c>
      <c r="G250" s="48">
        <v>5664.75</v>
      </c>
      <c r="H250" s="46">
        <v>3473.25</v>
      </c>
      <c r="I250" s="48">
        <v>1790</v>
      </c>
      <c r="J250" s="48"/>
      <c r="K250" s="63">
        <f t="shared" si="503"/>
        <v>62.5185</v>
      </c>
      <c r="L250" s="64">
        <f t="shared" si="504"/>
        <v>519.264</v>
      </c>
      <c r="M250" s="48">
        <f t="shared" si="505"/>
        <v>453.18</v>
      </c>
      <c r="N250" s="46">
        <f t="shared" si="506"/>
        <v>24.31275</v>
      </c>
      <c r="O250" s="48">
        <f t="shared" si="507"/>
        <v>89.5</v>
      </c>
      <c r="P250" s="48">
        <f t="shared" si="508"/>
        <v>0</v>
      </c>
      <c r="Q250" s="48">
        <f t="shared" si="509"/>
        <v>1148.77525</v>
      </c>
      <c r="R250" s="46">
        <f t="shared" si="510"/>
        <v>0</v>
      </c>
      <c r="S250" s="46">
        <f t="shared" si="511"/>
        <v>259.63</v>
      </c>
      <c r="T250" s="48">
        <f t="shared" si="512"/>
        <v>113.3</v>
      </c>
      <c r="U250" s="46">
        <f t="shared" si="513"/>
        <v>10.42</v>
      </c>
      <c r="V250" s="46">
        <v>0</v>
      </c>
      <c r="W250" s="48">
        <f t="shared" si="514"/>
        <v>89.5</v>
      </c>
      <c r="X250" s="48">
        <f t="shared" si="515"/>
        <v>0</v>
      </c>
      <c r="Y250" s="46">
        <f t="shared" si="516"/>
        <v>472.85</v>
      </c>
      <c r="Z250" s="46">
        <f t="shared" si="517"/>
        <v>1621.62525</v>
      </c>
      <c r="AA250" s="46"/>
      <c r="AB250" s="12" t="s">
        <v>89</v>
      </c>
      <c r="AC250" s="11">
        <f t="shared" ref="AC250:AE250" si="577">K250+R250</f>
        <v>62.5185</v>
      </c>
      <c r="AD250" s="11">
        <f t="shared" si="577"/>
        <v>778.894</v>
      </c>
      <c r="AE250" s="11">
        <f t="shared" si="577"/>
        <v>566.48</v>
      </c>
      <c r="AF250" s="11">
        <f t="shared" si="519"/>
        <v>34.73275</v>
      </c>
      <c r="AG250" s="11">
        <f t="shared" ref="AG250:AI250" si="578">O250+W250</f>
        <v>179</v>
      </c>
      <c r="AH250" s="11">
        <f t="shared" si="578"/>
        <v>0</v>
      </c>
      <c r="AI250" s="11">
        <f t="shared" si="578"/>
        <v>1621.62525</v>
      </c>
      <c r="AJ250" s="12" t="s">
        <v>33</v>
      </c>
    </row>
    <row r="251" s="9" customFormat="1" ht="15" customHeight="1" spans="1:36">
      <c r="A251" s="45">
        <f t="shared" si="502"/>
        <v>248</v>
      </c>
      <c r="B251" s="46" t="s">
        <v>685</v>
      </c>
      <c r="C251" s="56" t="s">
        <v>694</v>
      </c>
      <c r="D251" s="46" t="s">
        <v>695</v>
      </c>
      <c r="E251" s="46">
        <v>3473.25</v>
      </c>
      <c r="F251" s="46">
        <v>3245.4</v>
      </c>
      <c r="G251" s="48">
        <v>5664.75</v>
      </c>
      <c r="H251" s="46">
        <v>3473.25</v>
      </c>
      <c r="I251" s="48">
        <v>1790</v>
      </c>
      <c r="J251" s="48"/>
      <c r="K251" s="63">
        <f t="shared" si="503"/>
        <v>62.5185</v>
      </c>
      <c r="L251" s="64">
        <f t="shared" si="504"/>
        <v>519.264</v>
      </c>
      <c r="M251" s="48">
        <f t="shared" si="505"/>
        <v>453.18</v>
      </c>
      <c r="N251" s="46">
        <f t="shared" si="506"/>
        <v>24.31275</v>
      </c>
      <c r="O251" s="48">
        <f t="shared" si="507"/>
        <v>89.5</v>
      </c>
      <c r="P251" s="48">
        <f t="shared" si="508"/>
        <v>0</v>
      </c>
      <c r="Q251" s="48">
        <f t="shared" si="509"/>
        <v>1148.77525</v>
      </c>
      <c r="R251" s="46">
        <f t="shared" si="510"/>
        <v>0</v>
      </c>
      <c r="S251" s="46">
        <f t="shared" si="511"/>
        <v>259.63</v>
      </c>
      <c r="T251" s="48">
        <f t="shared" si="512"/>
        <v>113.3</v>
      </c>
      <c r="U251" s="46">
        <f t="shared" si="513"/>
        <v>10.42</v>
      </c>
      <c r="V251" s="46">
        <v>0</v>
      </c>
      <c r="W251" s="48">
        <f t="shared" si="514"/>
        <v>89.5</v>
      </c>
      <c r="X251" s="48">
        <f t="shared" si="515"/>
        <v>0</v>
      </c>
      <c r="Y251" s="46">
        <f t="shared" si="516"/>
        <v>472.85</v>
      </c>
      <c r="Z251" s="46">
        <f t="shared" si="517"/>
        <v>1621.62525</v>
      </c>
      <c r="AA251" s="46"/>
      <c r="AB251" s="12" t="s">
        <v>89</v>
      </c>
      <c r="AC251" s="11">
        <f t="shared" ref="AC251:AE251" si="579">K251+R251</f>
        <v>62.5185</v>
      </c>
      <c r="AD251" s="11">
        <f t="shared" si="579"/>
        <v>778.894</v>
      </c>
      <c r="AE251" s="11">
        <f t="shared" si="579"/>
        <v>566.48</v>
      </c>
      <c r="AF251" s="11">
        <f t="shared" si="519"/>
        <v>34.73275</v>
      </c>
      <c r="AG251" s="11">
        <f t="shared" ref="AG251:AI251" si="580">O251+W251</f>
        <v>179</v>
      </c>
      <c r="AH251" s="11">
        <f t="shared" si="580"/>
        <v>0</v>
      </c>
      <c r="AI251" s="11">
        <f t="shared" si="580"/>
        <v>1621.62525</v>
      </c>
      <c r="AJ251" s="12" t="s">
        <v>33</v>
      </c>
    </row>
    <row r="252" s="9" customFormat="1" ht="15" customHeight="1" spans="1:36">
      <c r="A252" s="45">
        <f t="shared" si="502"/>
        <v>249</v>
      </c>
      <c r="B252" s="46" t="s">
        <v>685</v>
      </c>
      <c r="C252" s="56" t="s">
        <v>696</v>
      </c>
      <c r="D252" s="46" t="s">
        <v>697</v>
      </c>
      <c r="E252" s="46">
        <v>3473.25</v>
      </c>
      <c r="F252" s="46">
        <v>3245.4</v>
      </c>
      <c r="G252" s="48">
        <v>5664.75</v>
      </c>
      <c r="H252" s="46">
        <v>3473.25</v>
      </c>
      <c r="I252" s="48">
        <v>1790</v>
      </c>
      <c r="J252" s="48"/>
      <c r="K252" s="63">
        <f t="shared" si="503"/>
        <v>62.5185</v>
      </c>
      <c r="L252" s="64">
        <f t="shared" si="504"/>
        <v>519.264</v>
      </c>
      <c r="M252" s="48">
        <f t="shared" si="505"/>
        <v>453.18</v>
      </c>
      <c r="N252" s="46">
        <f t="shared" si="506"/>
        <v>24.31275</v>
      </c>
      <c r="O252" s="48">
        <f t="shared" si="507"/>
        <v>89.5</v>
      </c>
      <c r="P252" s="48">
        <f t="shared" si="508"/>
        <v>0</v>
      </c>
      <c r="Q252" s="48">
        <f t="shared" si="509"/>
        <v>1148.77525</v>
      </c>
      <c r="R252" s="92">
        <f t="shared" si="510"/>
        <v>0</v>
      </c>
      <c r="S252" s="92">
        <f t="shared" si="511"/>
        <v>259.63</v>
      </c>
      <c r="T252" s="91">
        <f t="shared" si="512"/>
        <v>113.3</v>
      </c>
      <c r="U252" s="92">
        <f t="shared" si="513"/>
        <v>10.42</v>
      </c>
      <c r="V252" s="46">
        <v>0</v>
      </c>
      <c r="W252" s="91">
        <f t="shared" si="514"/>
        <v>89.5</v>
      </c>
      <c r="X252" s="91">
        <f t="shared" si="515"/>
        <v>0</v>
      </c>
      <c r="Y252" s="46">
        <f t="shared" si="516"/>
        <v>472.85</v>
      </c>
      <c r="Z252" s="46">
        <f t="shared" si="517"/>
        <v>1621.62525</v>
      </c>
      <c r="AA252" s="46"/>
      <c r="AB252" s="12" t="s">
        <v>89</v>
      </c>
      <c r="AC252" s="11">
        <f t="shared" ref="AC252:AE252" si="581">K252+R252</f>
        <v>62.5185</v>
      </c>
      <c r="AD252" s="11">
        <f t="shared" si="581"/>
        <v>778.894</v>
      </c>
      <c r="AE252" s="11">
        <f t="shared" si="581"/>
        <v>566.48</v>
      </c>
      <c r="AF252" s="11">
        <f t="shared" si="519"/>
        <v>34.73275</v>
      </c>
      <c r="AG252" s="11">
        <f t="shared" ref="AG252:AI252" si="582">O252+W252</f>
        <v>179</v>
      </c>
      <c r="AH252" s="11">
        <f t="shared" si="582"/>
        <v>0</v>
      </c>
      <c r="AI252" s="11">
        <f t="shared" si="582"/>
        <v>1621.62525</v>
      </c>
      <c r="AJ252" s="12" t="s">
        <v>33</v>
      </c>
    </row>
    <row r="253" s="9" customFormat="1" ht="15" customHeight="1" spans="1:36">
      <c r="A253" s="45">
        <f t="shared" si="502"/>
        <v>250</v>
      </c>
      <c r="B253" s="46" t="s">
        <v>685</v>
      </c>
      <c r="C253" s="56" t="s">
        <v>698</v>
      </c>
      <c r="D253" s="46" t="s">
        <v>699</v>
      </c>
      <c r="E253" s="46">
        <v>3473.25</v>
      </c>
      <c r="F253" s="46">
        <v>3245.4</v>
      </c>
      <c r="G253" s="48">
        <v>5664.75</v>
      </c>
      <c r="H253" s="46">
        <v>3473.25</v>
      </c>
      <c r="I253" s="48">
        <v>1790</v>
      </c>
      <c r="J253" s="48"/>
      <c r="K253" s="63">
        <f t="shared" si="503"/>
        <v>62.5185</v>
      </c>
      <c r="L253" s="64">
        <f t="shared" si="504"/>
        <v>519.264</v>
      </c>
      <c r="M253" s="48">
        <f t="shared" si="505"/>
        <v>453.18</v>
      </c>
      <c r="N253" s="46">
        <f t="shared" si="506"/>
        <v>24.31275</v>
      </c>
      <c r="O253" s="48">
        <f t="shared" si="507"/>
        <v>89.5</v>
      </c>
      <c r="P253" s="48">
        <f t="shared" si="508"/>
        <v>0</v>
      </c>
      <c r="Q253" s="48">
        <f t="shared" si="509"/>
        <v>1148.77525</v>
      </c>
      <c r="R253" s="46">
        <f t="shared" si="510"/>
        <v>0</v>
      </c>
      <c r="S253" s="46">
        <f t="shared" si="511"/>
        <v>259.63</v>
      </c>
      <c r="T253" s="48">
        <f t="shared" si="512"/>
        <v>113.3</v>
      </c>
      <c r="U253" s="46">
        <f t="shared" si="513"/>
        <v>10.42</v>
      </c>
      <c r="V253" s="46">
        <v>0</v>
      </c>
      <c r="W253" s="48">
        <f t="shared" si="514"/>
        <v>89.5</v>
      </c>
      <c r="X253" s="48">
        <f t="shared" si="515"/>
        <v>0</v>
      </c>
      <c r="Y253" s="46">
        <f t="shared" si="516"/>
        <v>472.85</v>
      </c>
      <c r="Z253" s="46">
        <f t="shared" si="517"/>
        <v>1621.62525</v>
      </c>
      <c r="AA253" s="46"/>
      <c r="AB253" s="12" t="s">
        <v>89</v>
      </c>
      <c r="AC253" s="11">
        <f t="shared" ref="AC253:AE253" si="583">K253+R253</f>
        <v>62.5185</v>
      </c>
      <c r="AD253" s="11">
        <f t="shared" si="583"/>
        <v>778.894</v>
      </c>
      <c r="AE253" s="11">
        <f t="shared" si="583"/>
        <v>566.48</v>
      </c>
      <c r="AF253" s="11">
        <f t="shared" si="519"/>
        <v>34.73275</v>
      </c>
      <c r="AG253" s="11">
        <f t="shared" ref="AG253:AI253" si="584">O253+W253</f>
        <v>179</v>
      </c>
      <c r="AH253" s="11">
        <f t="shared" si="584"/>
        <v>0</v>
      </c>
      <c r="AI253" s="11">
        <f t="shared" si="584"/>
        <v>1621.62525</v>
      </c>
      <c r="AJ253" s="12" t="s">
        <v>33</v>
      </c>
    </row>
    <row r="254" s="9" customFormat="1" ht="15" customHeight="1" spans="1:36">
      <c r="A254" s="45">
        <f t="shared" si="502"/>
        <v>251</v>
      </c>
      <c r="B254" s="46" t="s">
        <v>685</v>
      </c>
      <c r="C254" s="56" t="s">
        <v>700</v>
      </c>
      <c r="D254" s="46" t="s">
        <v>701</v>
      </c>
      <c r="E254" s="46">
        <v>3473.25</v>
      </c>
      <c r="F254" s="46">
        <v>3245.4</v>
      </c>
      <c r="G254" s="48">
        <v>5664.75</v>
      </c>
      <c r="H254" s="46">
        <v>3473.25</v>
      </c>
      <c r="I254" s="48">
        <v>1790</v>
      </c>
      <c r="J254" s="48"/>
      <c r="K254" s="63">
        <f t="shared" si="503"/>
        <v>62.5185</v>
      </c>
      <c r="L254" s="64">
        <f t="shared" si="504"/>
        <v>519.264</v>
      </c>
      <c r="M254" s="48">
        <f t="shared" si="505"/>
        <v>453.18</v>
      </c>
      <c r="N254" s="46">
        <f t="shared" si="506"/>
        <v>24.31275</v>
      </c>
      <c r="O254" s="48">
        <f t="shared" si="507"/>
        <v>89.5</v>
      </c>
      <c r="P254" s="48">
        <f t="shared" si="508"/>
        <v>0</v>
      </c>
      <c r="Q254" s="48">
        <f t="shared" si="509"/>
        <v>1148.77525</v>
      </c>
      <c r="R254" s="46">
        <f t="shared" si="510"/>
        <v>0</v>
      </c>
      <c r="S254" s="46">
        <f t="shared" si="511"/>
        <v>259.63</v>
      </c>
      <c r="T254" s="48">
        <f t="shared" si="512"/>
        <v>113.3</v>
      </c>
      <c r="U254" s="46">
        <f t="shared" si="513"/>
        <v>10.42</v>
      </c>
      <c r="V254" s="46">
        <v>0</v>
      </c>
      <c r="W254" s="48">
        <f t="shared" si="514"/>
        <v>89.5</v>
      </c>
      <c r="X254" s="48">
        <f t="shared" si="515"/>
        <v>0</v>
      </c>
      <c r="Y254" s="46">
        <f t="shared" si="516"/>
        <v>472.85</v>
      </c>
      <c r="Z254" s="46">
        <f t="shared" si="517"/>
        <v>1621.62525</v>
      </c>
      <c r="AA254" s="46"/>
      <c r="AB254" s="12" t="s">
        <v>89</v>
      </c>
      <c r="AC254" s="11">
        <f t="shared" ref="AC254:AE254" si="585">K254+R254</f>
        <v>62.5185</v>
      </c>
      <c r="AD254" s="11">
        <f t="shared" si="585"/>
        <v>778.894</v>
      </c>
      <c r="AE254" s="11">
        <f t="shared" si="585"/>
        <v>566.48</v>
      </c>
      <c r="AF254" s="11">
        <f t="shared" si="519"/>
        <v>34.73275</v>
      </c>
      <c r="AG254" s="11">
        <f t="shared" ref="AG254:AI254" si="586">O254+W254</f>
        <v>179</v>
      </c>
      <c r="AH254" s="11">
        <f t="shared" si="586"/>
        <v>0</v>
      </c>
      <c r="AI254" s="11">
        <f t="shared" si="586"/>
        <v>1621.62525</v>
      </c>
      <c r="AJ254" s="12" t="s">
        <v>33</v>
      </c>
    </row>
    <row r="255" s="9" customFormat="1" ht="15" customHeight="1" spans="1:36">
      <c r="A255" s="45">
        <f t="shared" si="502"/>
        <v>252</v>
      </c>
      <c r="B255" s="46" t="s">
        <v>685</v>
      </c>
      <c r="C255" s="56" t="s">
        <v>702</v>
      </c>
      <c r="D255" s="46" t="s">
        <v>703</v>
      </c>
      <c r="E255" s="46">
        <v>3473.25</v>
      </c>
      <c r="F255" s="46">
        <v>3245.4</v>
      </c>
      <c r="G255" s="48">
        <v>5664.75</v>
      </c>
      <c r="H255" s="46">
        <v>3473.25</v>
      </c>
      <c r="I255" s="48">
        <v>1790</v>
      </c>
      <c r="J255" s="48"/>
      <c r="K255" s="63">
        <f t="shared" si="503"/>
        <v>62.5185</v>
      </c>
      <c r="L255" s="64">
        <f t="shared" si="504"/>
        <v>519.264</v>
      </c>
      <c r="M255" s="48">
        <f t="shared" si="505"/>
        <v>453.18</v>
      </c>
      <c r="N255" s="46">
        <f t="shared" si="506"/>
        <v>24.31275</v>
      </c>
      <c r="O255" s="48">
        <f t="shared" si="507"/>
        <v>89.5</v>
      </c>
      <c r="P255" s="48">
        <f t="shared" si="508"/>
        <v>0</v>
      </c>
      <c r="Q255" s="48">
        <f t="shared" si="509"/>
        <v>1148.77525</v>
      </c>
      <c r="R255" s="46">
        <f t="shared" si="510"/>
        <v>0</v>
      </c>
      <c r="S255" s="46">
        <f t="shared" si="511"/>
        <v>259.63</v>
      </c>
      <c r="T255" s="48">
        <f t="shared" si="512"/>
        <v>113.3</v>
      </c>
      <c r="U255" s="46">
        <f t="shared" si="513"/>
        <v>10.42</v>
      </c>
      <c r="V255" s="46">
        <v>0</v>
      </c>
      <c r="W255" s="48">
        <f t="shared" si="514"/>
        <v>89.5</v>
      </c>
      <c r="X255" s="48">
        <f t="shared" si="515"/>
        <v>0</v>
      </c>
      <c r="Y255" s="46">
        <f t="shared" si="516"/>
        <v>472.85</v>
      </c>
      <c r="Z255" s="46">
        <f t="shared" si="517"/>
        <v>1621.62525</v>
      </c>
      <c r="AA255" s="46"/>
      <c r="AB255" s="12" t="s">
        <v>89</v>
      </c>
      <c r="AC255" s="11">
        <f t="shared" ref="AC255:AE255" si="587">K255+R255</f>
        <v>62.5185</v>
      </c>
      <c r="AD255" s="11">
        <f t="shared" si="587"/>
        <v>778.894</v>
      </c>
      <c r="AE255" s="11">
        <f t="shared" si="587"/>
        <v>566.48</v>
      </c>
      <c r="AF255" s="11">
        <f t="shared" si="519"/>
        <v>34.73275</v>
      </c>
      <c r="AG255" s="11">
        <f t="shared" ref="AG255:AI255" si="588">O255+W255</f>
        <v>179</v>
      </c>
      <c r="AH255" s="11">
        <f t="shared" si="588"/>
        <v>0</v>
      </c>
      <c r="AI255" s="11">
        <f t="shared" si="588"/>
        <v>1621.62525</v>
      </c>
      <c r="AJ255" s="12" t="s">
        <v>33</v>
      </c>
    </row>
    <row r="256" s="9" customFormat="1" ht="15" customHeight="1" spans="1:36">
      <c r="A256" s="45">
        <f t="shared" si="502"/>
        <v>253</v>
      </c>
      <c r="B256" s="46" t="s">
        <v>558</v>
      </c>
      <c r="C256" s="56" t="s">
        <v>704</v>
      </c>
      <c r="D256" s="46" t="s">
        <v>705</v>
      </c>
      <c r="E256" s="46">
        <v>3473.25</v>
      </c>
      <c r="F256" s="46">
        <v>3245.4</v>
      </c>
      <c r="G256" s="48">
        <v>5664.75</v>
      </c>
      <c r="H256" s="46">
        <v>3473.25</v>
      </c>
      <c r="I256" s="48">
        <v>3180</v>
      </c>
      <c r="J256" s="48"/>
      <c r="K256" s="63">
        <f t="shared" si="503"/>
        <v>62.5185</v>
      </c>
      <c r="L256" s="64">
        <f t="shared" si="504"/>
        <v>519.264</v>
      </c>
      <c r="M256" s="48">
        <f t="shared" si="505"/>
        <v>453.18</v>
      </c>
      <c r="N256" s="46">
        <f t="shared" si="506"/>
        <v>24.31275</v>
      </c>
      <c r="O256" s="48">
        <f t="shared" si="507"/>
        <v>159</v>
      </c>
      <c r="P256" s="48">
        <f t="shared" si="508"/>
        <v>0</v>
      </c>
      <c r="Q256" s="48">
        <f t="shared" si="509"/>
        <v>1218.27525</v>
      </c>
      <c r="R256" s="46">
        <f t="shared" si="510"/>
        <v>0</v>
      </c>
      <c r="S256" s="46">
        <f t="shared" si="511"/>
        <v>259.63</v>
      </c>
      <c r="T256" s="48">
        <f t="shared" si="512"/>
        <v>113.3</v>
      </c>
      <c r="U256" s="46">
        <f t="shared" si="513"/>
        <v>10.42</v>
      </c>
      <c r="V256" s="46">
        <v>0</v>
      </c>
      <c r="W256" s="48">
        <f t="shared" si="514"/>
        <v>159</v>
      </c>
      <c r="X256" s="48">
        <f t="shared" si="515"/>
        <v>0</v>
      </c>
      <c r="Y256" s="46">
        <f t="shared" si="516"/>
        <v>542.35</v>
      </c>
      <c r="Z256" s="46">
        <f t="shared" si="517"/>
        <v>1760.62525</v>
      </c>
      <c r="AA256" s="46"/>
      <c r="AB256" s="12" t="s">
        <v>98</v>
      </c>
      <c r="AC256" s="11">
        <f t="shared" ref="AC256:AE256" si="589">K256+R256</f>
        <v>62.5185</v>
      </c>
      <c r="AD256" s="11">
        <f t="shared" si="589"/>
        <v>778.894</v>
      </c>
      <c r="AE256" s="11">
        <f t="shared" si="589"/>
        <v>566.48</v>
      </c>
      <c r="AF256" s="11">
        <f t="shared" si="519"/>
        <v>34.73275</v>
      </c>
      <c r="AG256" s="11">
        <f t="shared" ref="AG256:AI256" si="590">O256+W256</f>
        <v>318</v>
      </c>
      <c r="AH256" s="11">
        <f t="shared" si="590"/>
        <v>0</v>
      </c>
      <c r="AI256" s="11">
        <f t="shared" si="590"/>
        <v>1760.62525</v>
      </c>
      <c r="AJ256" s="12" t="s">
        <v>33</v>
      </c>
    </row>
    <row r="257" s="9" customFormat="1" ht="15" customHeight="1" spans="1:36">
      <c r="A257" s="45">
        <f t="shared" si="502"/>
        <v>254</v>
      </c>
      <c r="B257" s="46" t="s">
        <v>685</v>
      </c>
      <c r="C257" s="56" t="s">
        <v>706</v>
      </c>
      <c r="D257" s="46" t="s">
        <v>707</v>
      </c>
      <c r="E257" s="46">
        <v>3473.25</v>
      </c>
      <c r="F257" s="46">
        <v>3245.4</v>
      </c>
      <c r="G257" s="48">
        <v>5664.75</v>
      </c>
      <c r="H257" s="46">
        <v>3473.25</v>
      </c>
      <c r="I257" s="48">
        <v>1790</v>
      </c>
      <c r="J257" s="48"/>
      <c r="K257" s="63">
        <f t="shared" si="503"/>
        <v>62.5185</v>
      </c>
      <c r="L257" s="64">
        <f t="shared" si="504"/>
        <v>519.264</v>
      </c>
      <c r="M257" s="48">
        <f t="shared" si="505"/>
        <v>453.18</v>
      </c>
      <c r="N257" s="46">
        <f t="shared" si="506"/>
        <v>24.31275</v>
      </c>
      <c r="O257" s="48">
        <f t="shared" si="507"/>
        <v>89.5</v>
      </c>
      <c r="P257" s="48">
        <f t="shared" si="508"/>
        <v>0</v>
      </c>
      <c r="Q257" s="48">
        <f t="shared" si="509"/>
        <v>1148.77525</v>
      </c>
      <c r="R257" s="46">
        <f t="shared" si="510"/>
        <v>0</v>
      </c>
      <c r="S257" s="46">
        <f t="shared" si="511"/>
        <v>259.63</v>
      </c>
      <c r="T257" s="48">
        <f t="shared" si="512"/>
        <v>113.3</v>
      </c>
      <c r="U257" s="46">
        <f t="shared" si="513"/>
        <v>10.42</v>
      </c>
      <c r="V257" s="46">
        <v>0</v>
      </c>
      <c r="W257" s="48">
        <f t="shared" si="514"/>
        <v>89.5</v>
      </c>
      <c r="X257" s="48">
        <f t="shared" si="515"/>
        <v>0</v>
      </c>
      <c r="Y257" s="46">
        <f t="shared" si="516"/>
        <v>472.85</v>
      </c>
      <c r="Z257" s="46">
        <f t="shared" si="517"/>
        <v>1621.62525</v>
      </c>
      <c r="AA257" s="46"/>
      <c r="AB257" s="12" t="s">
        <v>89</v>
      </c>
      <c r="AC257" s="11">
        <f t="shared" ref="AC257:AE257" si="591">K257+R257</f>
        <v>62.5185</v>
      </c>
      <c r="AD257" s="11">
        <f t="shared" si="591"/>
        <v>778.894</v>
      </c>
      <c r="AE257" s="11">
        <f t="shared" si="591"/>
        <v>566.48</v>
      </c>
      <c r="AF257" s="11">
        <f t="shared" si="519"/>
        <v>34.73275</v>
      </c>
      <c r="AG257" s="11">
        <f t="shared" ref="AG257:AI257" si="592">O257+W257</f>
        <v>179</v>
      </c>
      <c r="AH257" s="11">
        <f t="shared" si="592"/>
        <v>0</v>
      </c>
      <c r="AI257" s="11">
        <f t="shared" si="592"/>
        <v>1621.62525</v>
      </c>
      <c r="AJ257" s="12" t="s">
        <v>33</v>
      </c>
    </row>
    <row r="258" s="9" customFormat="1" ht="15" customHeight="1" spans="1:36">
      <c r="A258" s="45">
        <f t="shared" si="502"/>
        <v>255</v>
      </c>
      <c r="B258" s="46" t="s">
        <v>685</v>
      </c>
      <c r="C258" s="56" t="s">
        <v>708</v>
      </c>
      <c r="D258" s="46" t="s">
        <v>709</v>
      </c>
      <c r="E258" s="46">
        <v>3473.25</v>
      </c>
      <c r="F258" s="46">
        <v>3245.4</v>
      </c>
      <c r="G258" s="48">
        <v>5664.75</v>
      </c>
      <c r="H258" s="46">
        <v>3473.25</v>
      </c>
      <c r="I258" s="48">
        <v>1790</v>
      </c>
      <c r="J258" s="48"/>
      <c r="K258" s="63">
        <f t="shared" si="503"/>
        <v>62.5185</v>
      </c>
      <c r="L258" s="64">
        <f t="shared" si="504"/>
        <v>519.264</v>
      </c>
      <c r="M258" s="48">
        <f t="shared" si="505"/>
        <v>453.18</v>
      </c>
      <c r="N258" s="46">
        <f t="shared" si="506"/>
        <v>24.31275</v>
      </c>
      <c r="O258" s="48">
        <f t="shared" si="507"/>
        <v>89.5</v>
      </c>
      <c r="P258" s="48">
        <f t="shared" si="508"/>
        <v>0</v>
      </c>
      <c r="Q258" s="48">
        <f t="shared" si="509"/>
        <v>1148.77525</v>
      </c>
      <c r="R258" s="46">
        <f t="shared" si="510"/>
        <v>0</v>
      </c>
      <c r="S258" s="46">
        <f t="shared" si="511"/>
        <v>259.63</v>
      </c>
      <c r="T258" s="48">
        <f t="shared" si="512"/>
        <v>113.3</v>
      </c>
      <c r="U258" s="46">
        <f t="shared" si="513"/>
        <v>10.42</v>
      </c>
      <c r="V258" s="46">
        <v>0</v>
      </c>
      <c r="W258" s="48">
        <f t="shared" si="514"/>
        <v>89.5</v>
      </c>
      <c r="X258" s="48">
        <f t="shared" si="515"/>
        <v>0</v>
      </c>
      <c r="Y258" s="46">
        <f t="shared" si="516"/>
        <v>472.85</v>
      </c>
      <c r="Z258" s="46">
        <f t="shared" si="517"/>
        <v>1621.62525</v>
      </c>
      <c r="AA258" s="46"/>
      <c r="AB258" s="12" t="s">
        <v>89</v>
      </c>
      <c r="AC258" s="11">
        <f t="shared" ref="AC258:AE258" si="593">K258+R258</f>
        <v>62.5185</v>
      </c>
      <c r="AD258" s="11">
        <f t="shared" si="593"/>
        <v>778.894</v>
      </c>
      <c r="AE258" s="11">
        <f t="shared" si="593"/>
        <v>566.48</v>
      </c>
      <c r="AF258" s="11">
        <f t="shared" si="519"/>
        <v>34.73275</v>
      </c>
      <c r="AG258" s="11">
        <f t="shared" ref="AG258:AI258" si="594">O258+W258</f>
        <v>179</v>
      </c>
      <c r="AH258" s="11">
        <f t="shared" si="594"/>
        <v>0</v>
      </c>
      <c r="AI258" s="11">
        <f t="shared" si="594"/>
        <v>1621.62525</v>
      </c>
      <c r="AJ258" s="12" t="s">
        <v>33</v>
      </c>
    </row>
    <row r="259" s="9" customFormat="1" ht="15" customHeight="1" spans="1:36">
      <c r="A259" s="45">
        <f t="shared" si="502"/>
        <v>256</v>
      </c>
      <c r="B259" s="46" t="s">
        <v>685</v>
      </c>
      <c r="C259" s="56" t="s">
        <v>710</v>
      </c>
      <c r="D259" s="46" t="s">
        <v>711</v>
      </c>
      <c r="E259" s="46">
        <v>3473.25</v>
      </c>
      <c r="F259" s="46">
        <v>3245.4</v>
      </c>
      <c r="G259" s="48">
        <v>5664.75</v>
      </c>
      <c r="H259" s="46">
        <v>3473.25</v>
      </c>
      <c r="I259" s="48">
        <v>1790</v>
      </c>
      <c r="J259" s="48"/>
      <c r="K259" s="63">
        <f t="shared" si="503"/>
        <v>62.5185</v>
      </c>
      <c r="L259" s="64">
        <f t="shared" si="504"/>
        <v>519.264</v>
      </c>
      <c r="M259" s="48">
        <f t="shared" si="505"/>
        <v>453.18</v>
      </c>
      <c r="N259" s="46">
        <f t="shared" si="506"/>
        <v>24.31275</v>
      </c>
      <c r="O259" s="48">
        <f t="shared" si="507"/>
        <v>89.5</v>
      </c>
      <c r="P259" s="48">
        <f t="shared" si="508"/>
        <v>0</v>
      </c>
      <c r="Q259" s="48">
        <f t="shared" si="509"/>
        <v>1148.77525</v>
      </c>
      <c r="R259" s="46">
        <f t="shared" si="510"/>
        <v>0</v>
      </c>
      <c r="S259" s="46">
        <f t="shared" si="511"/>
        <v>259.63</v>
      </c>
      <c r="T259" s="48">
        <f t="shared" si="512"/>
        <v>113.3</v>
      </c>
      <c r="U259" s="46">
        <f t="shared" si="513"/>
        <v>10.42</v>
      </c>
      <c r="V259" s="46">
        <v>0</v>
      </c>
      <c r="W259" s="48">
        <f t="shared" si="514"/>
        <v>89.5</v>
      </c>
      <c r="X259" s="48">
        <f t="shared" si="515"/>
        <v>0</v>
      </c>
      <c r="Y259" s="46">
        <f t="shared" si="516"/>
        <v>472.85</v>
      </c>
      <c r="Z259" s="46">
        <f t="shared" si="517"/>
        <v>1621.62525</v>
      </c>
      <c r="AA259" s="46"/>
      <c r="AB259" s="12" t="s">
        <v>89</v>
      </c>
      <c r="AC259" s="11">
        <f t="shared" ref="AC259:AE259" si="595">K259+R259</f>
        <v>62.5185</v>
      </c>
      <c r="AD259" s="11">
        <f t="shared" si="595"/>
        <v>778.894</v>
      </c>
      <c r="AE259" s="11">
        <f t="shared" si="595"/>
        <v>566.48</v>
      </c>
      <c r="AF259" s="11">
        <f t="shared" si="519"/>
        <v>34.73275</v>
      </c>
      <c r="AG259" s="11">
        <f t="shared" ref="AG259:AI259" si="596">O259+W259</f>
        <v>179</v>
      </c>
      <c r="AH259" s="11">
        <f t="shared" si="596"/>
        <v>0</v>
      </c>
      <c r="AI259" s="11">
        <f t="shared" si="596"/>
        <v>1621.62525</v>
      </c>
      <c r="AJ259" s="12" t="s">
        <v>33</v>
      </c>
    </row>
    <row r="260" s="9" customFormat="1" ht="15" customHeight="1" spans="1:36">
      <c r="A260" s="45">
        <f t="shared" si="502"/>
        <v>257</v>
      </c>
      <c r="B260" s="46" t="s">
        <v>685</v>
      </c>
      <c r="C260" s="56" t="s">
        <v>712</v>
      </c>
      <c r="D260" s="46" t="s">
        <v>713</v>
      </c>
      <c r="E260" s="46">
        <v>3473.25</v>
      </c>
      <c r="F260" s="46">
        <v>3245.4</v>
      </c>
      <c r="G260" s="48">
        <v>5664.75</v>
      </c>
      <c r="H260" s="46">
        <v>3473.25</v>
      </c>
      <c r="I260" s="48">
        <v>1790</v>
      </c>
      <c r="J260" s="48"/>
      <c r="K260" s="63">
        <f t="shared" si="503"/>
        <v>62.5185</v>
      </c>
      <c r="L260" s="64">
        <f t="shared" si="504"/>
        <v>519.264</v>
      </c>
      <c r="M260" s="48">
        <f t="shared" si="505"/>
        <v>453.18</v>
      </c>
      <c r="N260" s="46">
        <f t="shared" si="506"/>
        <v>24.31275</v>
      </c>
      <c r="O260" s="48">
        <f t="shared" si="507"/>
        <v>89.5</v>
      </c>
      <c r="P260" s="48">
        <f t="shared" si="508"/>
        <v>0</v>
      </c>
      <c r="Q260" s="48">
        <f t="shared" si="509"/>
        <v>1148.77525</v>
      </c>
      <c r="R260" s="46">
        <f t="shared" si="510"/>
        <v>0</v>
      </c>
      <c r="S260" s="46">
        <f t="shared" si="511"/>
        <v>259.63</v>
      </c>
      <c r="T260" s="48">
        <f t="shared" si="512"/>
        <v>113.3</v>
      </c>
      <c r="U260" s="46">
        <f t="shared" si="513"/>
        <v>10.42</v>
      </c>
      <c r="V260" s="46">
        <v>0</v>
      </c>
      <c r="W260" s="48">
        <f t="shared" si="514"/>
        <v>89.5</v>
      </c>
      <c r="X260" s="48">
        <f t="shared" si="515"/>
        <v>0</v>
      </c>
      <c r="Y260" s="46">
        <f t="shared" si="516"/>
        <v>472.85</v>
      </c>
      <c r="Z260" s="46">
        <f t="shared" si="517"/>
        <v>1621.62525</v>
      </c>
      <c r="AA260" s="46"/>
      <c r="AB260" s="12" t="s">
        <v>89</v>
      </c>
      <c r="AC260" s="11">
        <f t="shared" ref="AC260:AE260" si="597">K260+R260</f>
        <v>62.5185</v>
      </c>
      <c r="AD260" s="11">
        <f t="shared" si="597"/>
        <v>778.894</v>
      </c>
      <c r="AE260" s="11">
        <f t="shared" si="597"/>
        <v>566.48</v>
      </c>
      <c r="AF260" s="11">
        <f t="shared" si="519"/>
        <v>34.73275</v>
      </c>
      <c r="AG260" s="11">
        <f t="shared" ref="AG260:AI260" si="598">O260+W260</f>
        <v>179</v>
      </c>
      <c r="AH260" s="11">
        <f t="shared" si="598"/>
        <v>0</v>
      </c>
      <c r="AI260" s="11">
        <f t="shared" si="598"/>
        <v>1621.62525</v>
      </c>
      <c r="AJ260" s="12" t="s">
        <v>33</v>
      </c>
    </row>
    <row r="261" s="9" customFormat="1" ht="15" customHeight="1" spans="1:36">
      <c r="A261" s="45">
        <f t="shared" si="502"/>
        <v>258</v>
      </c>
      <c r="B261" s="46" t="s">
        <v>685</v>
      </c>
      <c r="C261" s="56" t="s">
        <v>714</v>
      </c>
      <c r="D261" s="46" t="s">
        <v>715</v>
      </c>
      <c r="E261" s="46">
        <v>3473.25</v>
      </c>
      <c r="F261" s="46">
        <v>3245.4</v>
      </c>
      <c r="G261" s="48">
        <v>5664.75</v>
      </c>
      <c r="H261" s="46">
        <v>3473.25</v>
      </c>
      <c r="I261" s="48">
        <v>1790</v>
      </c>
      <c r="J261" s="48"/>
      <c r="K261" s="63">
        <f t="shared" si="503"/>
        <v>62.5185</v>
      </c>
      <c r="L261" s="64">
        <f t="shared" si="504"/>
        <v>519.264</v>
      </c>
      <c r="M261" s="48">
        <f t="shared" si="505"/>
        <v>453.18</v>
      </c>
      <c r="N261" s="46">
        <f t="shared" si="506"/>
        <v>24.31275</v>
      </c>
      <c r="O261" s="48">
        <f t="shared" si="507"/>
        <v>89.5</v>
      </c>
      <c r="P261" s="48">
        <f t="shared" si="508"/>
        <v>0</v>
      </c>
      <c r="Q261" s="48">
        <f t="shared" si="509"/>
        <v>1148.77525</v>
      </c>
      <c r="R261" s="46">
        <f t="shared" si="510"/>
        <v>0</v>
      </c>
      <c r="S261" s="46">
        <f t="shared" si="511"/>
        <v>259.63</v>
      </c>
      <c r="T261" s="48">
        <f t="shared" si="512"/>
        <v>113.3</v>
      </c>
      <c r="U261" s="46">
        <f t="shared" si="513"/>
        <v>10.42</v>
      </c>
      <c r="V261" s="46">
        <v>0</v>
      </c>
      <c r="W261" s="48">
        <f t="shared" si="514"/>
        <v>89.5</v>
      </c>
      <c r="X261" s="48">
        <f t="shared" si="515"/>
        <v>0</v>
      </c>
      <c r="Y261" s="46">
        <f t="shared" si="516"/>
        <v>472.85</v>
      </c>
      <c r="Z261" s="46">
        <f t="shared" si="517"/>
        <v>1621.62525</v>
      </c>
      <c r="AA261" s="46"/>
      <c r="AB261" s="12" t="s">
        <v>89</v>
      </c>
      <c r="AC261" s="11">
        <f t="shared" ref="AC261:AE261" si="599">K261+R261</f>
        <v>62.5185</v>
      </c>
      <c r="AD261" s="11">
        <f t="shared" si="599"/>
        <v>778.894</v>
      </c>
      <c r="AE261" s="11">
        <f t="shared" si="599"/>
        <v>566.48</v>
      </c>
      <c r="AF261" s="11">
        <f t="shared" si="519"/>
        <v>34.73275</v>
      </c>
      <c r="AG261" s="11">
        <f t="shared" ref="AG261:AI261" si="600">O261+W261</f>
        <v>179</v>
      </c>
      <c r="AH261" s="11">
        <f t="shared" si="600"/>
        <v>0</v>
      </c>
      <c r="AI261" s="11">
        <f t="shared" si="600"/>
        <v>1621.62525</v>
      </c>
      <c r="AJ261" s="12" t="s">
        <v>33</v>
      </c>
    </row>
    <row r="262" s="9" customFormat="1" ht="15" customHeight="1" spans="1:36">
      <c r="A262" s="45">
        <f t="shared" si="502"/>
        <v>259</v>
      </c>
      <c r="B262" s="46" t="s">
        <v>685</v>
      </c>
      <c r="C262" s="56" t="s">
        <v>720</v>
      </c>
      <c r="D262" s="46" t="s">
        <v>721</v>
      </c>
      <c r="E262" s="46">
        <v>3473.25</v>
      </c>
      <c r="F262" s="46">
        <v>3245.4</v>
      </c>
      <c r="G262" s="48">
        <v>5664.75</v>
      </c>
      <c r="H262" s="46">
        <v>3473.25</v>
      </c>
      <c r="I262" s="48">
        <v>1790</v>
      </c>
      <c r="J262" s="48"/>
      <c r="K262" s="63">
        <f t="shared" si="503"/>
        <v>62.5185</v>
      </c>
      <c r="L262" s="64">
        <f t="shared" si="504"/>
        <v>519.264</v>
      </c>
      <c r="M262" s="48">
        <f t="shared" si="505"/>
        <v>453.18</v>
      </c>
      <c r="N262" s="46">
        <f t="shared" si="506"/>
        <v>24.31275</v>
      </c>
      <c r="O262" s="48">
        <f t="shared" si="507"/>
        <v>89.5</v>
      </c>
      <c r="P262" s="48">
        <f t="shared" si="508"/>
        <v>0</v>
      </c>
      <c r="Q262" s="48">
        <f t="shared" si="509"/>
        <v>1148.77525</v>
      </c>
      <c r="R262" s="46">
        <f t="shared" si="510"/>
        <v>0</v>
      </c>
      <c r="S262" s="46">
        <f t="shared" si="511"/>
        <v>259.63</v>
      </c>
      <c r="T262" s="48">
        <f t="shared" si="512"/>
        <v>113.3</v>
      </c>
      <c r="U262" s="46">
        <f t="shared" si="513"/>
        <v>10.42</v>
      </c>
      <c r="V262" s="46">
        <v>0</v>
      </c>
      <c r="W262" s="48">
        <f t="shared" si="514"/>
        <v>89.5</v>
      </c>
      <c r="X262" s="48">
        <f t="shared" si="515"/>
        <v>0</v>
      </c>
      <c r="Y262" s="46">
        <f t="shared" si="516"/>
        <v>472.85</v>
      </c>
      <c r="Z262" s="46">
        <f t="shared" si="517"/>
        <v>1621.62525</v>
      </c>
      <c r="AA262" s="46"/>
      <c r="AB262" s="12" t="s">
        <v>89</v>
      </c>
      <c r="AC262" s="11">
        <f t="shared" ref="AC262:AE262" si="601">K262+R262</f>
        <v>62.5185</v>
      </c>
      <c r="AD262" s="11">
        <f t="shared" si="601"/>
        <v>778.894</v>
      </c>
      <c r="AE262" s="11">
        <f t="shared" si="601"/>
        <v>566.48</v>
      </c>
      <c r="AF262" s="11">
        <f t="shared" si="519"/>
        <v>34.73275</v>
      </c>
      <c r="AG262" s="11">
        <f t="shared" ref="AG262:AI262" si="602">O262+W262</f>
        <v>179</v>
      </c>
      <c r="AH262" s="11">
        <f t="shared" si="602"/>
        <v>0</v>
      </c>
      <c r="AI262" s="11">
        <f t="shared" si="602"/>
        <v>1621.62525</v>
      </c>
      <c r="AJ262" s="12" t="s">
        <v>33</v>
      </c>
    </row>
    <row r="263" s="9" customFormat="1" ht="15" customHeight="1" spans="1:36">
      <c r="A263" s="45">
        <f t="shared" si="502"/>
        <v>260</v>
      </c>
      <c r="B263" s="46" t="s">
        <v>685</v>
      </c>
      <c r="C263" s="56" t="s">
        <v>722</v>
      </c>
      <c r="D263" s="46" t="s">
        <v>723</v>
      </c>
      <c r="E263" s="46">
        <v>3473.25</v>
      </c>
      <c r="F263" s="46">
        <v>3245.4</v>
      </c>
      <c r="G263" s="48">
        <v>5664.75</v>
      </c>
      <c r="H263" s="46">
        <v>3473.25</v>
      </c>
      <c r="I263" s="48">
        <v>1790</v>
      </c>
      <c r="J263" s="48"/>
      <c r="K263" s="63">
        <f t="shared" si="503"/>
        <v>62.5185</v>
      </c>
      <c r="L263" s="64">
        <f t="shared" si="504"/>
        <v>519.264</v>
      </c>
      <c r="M263" s="48">
        <f t="shared" si="505"/>
        <v>453.18</v>
      </c>
      <c r="N263" s="46">
        <f t="shared" si="506"/>
        <v>24.31275</v>
      </c>
      <c r="O263" s="48">
        <f t="shared" si="507"/>
        <v>89.5</v>
      </c>
      <c r="P263" s="48">
        <f t="shared" si="508"/>
        <v>0</v>
      </c>
      <c r="Q263" s="48">
        <f t="shared" si="509"/>
        <v>1148.77525</v>
      </c>
      <c r="R263" s="46">
        <f t="shared" si="510"/>
        <v>0</v>
      </c>
      <c r="S263" s="46">
        <f t="shared" si="511"/>
        <v>259.63</v>
      </c>
      <c r="T263" s="48">
        <f t="shared" si="512"/>
        <v>113.3</v>
      </c>
      <c r="U263" s="46">
        <f t="shared" si="513"/>
        <v>10.42</v>
      </c>
      <c r="V263" s="46">
        <v>0</v>
      </c>
      <c r="W263" s="48">
        <f t="shared" si="514"/>
        <v>89.5</v>
      </c>
      <c r="X263" s="48">
        <f t="shared" si="515"/>
        <v>0</v>
      </c>
      <c r="Y263" s="46">
        <f t="shared" si="516"/>
        <v>472.85</v>
      </c>
      <c r="Z263" s="46">
        <f t="shared" si="517"/>
        <v>1621.62525</v>
      </c>
      <c r="AA263" s="46"/>
      <c r="AB263" s="12" t="s">
        <v>89</v>
      </c>
      <c r="AC263" s="11">
        <f t="shared" ref="AC263:AE263" si="603">K263+R263</f>
        <v>62.5185</v>
      </c>
      <c r="AD263" s="11">
        <f t="shared" si="603"/>
        <v>778.894</v>
      </c>
      <c r="AE263" s="11">
        <f t="shared" si="603"/>
        <v>566.48</v>
      </c>
      <c r="AF263" s="11">
        <f t="shared" si="519"/>
        <v>34.73275</v>
      </c>
      <c r="AG263" s="11">
        <f t="shared" ref="AG263:AI263" si="604">O263+W263</f>
        <v>179</v>
      </c>
      <c r="AH263" s="11">
        <f t="shared" si="604"/>
        <v>0</v>
      </c>
      <c r="AI263" s="11">
        <f t="shared" si="604"/>
        <v>1621.62525</v>
      </c>
      <c r="AJ263" s="12" t="s">
        <v>33</v>
      </c>
    </row>
    <row r="264" s="9" customFormat="1" ht="15" customHeight="1" spans="1:36">
      <c r="A264" s="45">
        <f t="shared" si="502"/>
        <v>261</v>
      </c>
      <c r="B264" s="46" t="s">
        <v>685</v>
      </c>
      <c r="C264" s="56" t="s">
        <v>724</v>
      </c>
      <c r="D264" s="46" t="s">
        <v>725</v>
      </c>
      <c r="E264" s="46">
        <v>3473.25</v>
      </c>
      <c r="F264" s="46">
        <v>3245.4</v>
      </c>
      <c r="G264" s="48">
        <v>5664.75</v>
      </c>
      <c r="H264" s="46">
        <v>3473.25</v>
      </c>
      <c r="I264" s="48">
        <v>1790</v>
      </c>
      <c r="J264" s="48"/>
      <c r="K264" s="63">
        <f t="shared" si="503"/>
        <v>62.5185</v>
      </c>
      <c r="L264" s="64">
        <f t="shared" si="504"/>
        <v>519.264</v>
      </c>
      <c r="M264" s="48">
        <f t="shared" si="505"/>
        <v>453.18</v>
      </c>
      <c r="N264" s="46">
        <f t="shared" si="506"/>
        <v>24.31275</v>
      </c>
      <c r="O264" s="48">
        <f t="shared" si="507"/>
        <v>89.5</v>
      </c>
      <c r="P264" s="48">
        <f t="shared" si="508"/>
        <v>0</v>
      </c>
      <c r="Q264" s="48">
        <f t="shared" si="509"/>
        <v>1148.77525</v>
      </c>
      <c r="R264" s="46">
        <f t="shared" si="510"/>
        <v>0</v>
      </c>
      <c r="S264" s="46">
        <f t="shared" si="511"/>
        <v>259.63</v>
      </c>
      <c r="T264" s="48">
        <f t="shared" si="512"/>
        <v>113.3</v>
      </c>
      <c r="U264" s="46">
        <f t="shared" si="513"/>
        <v>10.42</v>
      </c>
      <c r="V264" s="46">
        <v>0</v>
      </c>
      <c r="W264" s="48">
        <f t="shared" si="514"/>
        <v>89.5</v>
      </c>
      <c r="X264" s="48">
        <f t="shared" si="515"/>
        <v>0</v>
      </c>
      <c r="Y264" s="46">
        <f t="shared" si="516"/>
        <v>472.85</v>
      </c>
      <c r="Z264" s="46">
        <f t="shared" si="517"/>
        <v>1621.62525</v>
      </c>
      <c r="AA264" s="46"/>
      <c r="AB264" s="12" t="s">
        <v>89</v>
      </c>
      <c r="AC264" s="11">
        <f t="shared" ref="AC264:AE264" si="605">K264+R264</f>
        <v>62.5185</v>
      </c>
      <c r="AD264" s="11">
        <f t="shared" si="605"/>
        <v>778.894</v>
      </c>
      <c r="AE264" s="11">
        <f t="shared" si="605"/>
        <v>566.48</v>
      </c>
      <c r="AF264" s="11">
        <f t="shared" si="519"/>
        <v>34.73275</v>
      </c>
      <c r="AG264" s="11">
        <f t="shared" ref="AG264:AI264" si="606">O264+W264</f>
        <v>179</v>
      </c>
      <c r="AH264" s="11">
        <f t="shared" si="606"/>
        <v>0</v>
      </c>
      <c r="AI264" s="11">
        <f t="shared" si="606"/>
        <v>1621.62525</v>
      </c>
      <c r="AJ264" s="12" t="s">
        <v>33</v>
      </c>
    </row>
    <row r="265" s="9" customFormat="1" ht="15" customHeight="1" spans="1:36">
      <c r="A265" s="45">
        <f t="shared" si="502"/>
        <v>262</v>
      </c>
      <c r="B265" s="46" t="s">
        <v>230</v>
      </c>
      <c r="C265" s="56" t="s">
        <v>726</v>
      </c>
      <c r="D265" s="46" t="s">
        <v>727</v>
      </c>
      <c r="E265" s="46">
        <v>3473.25</v>
      </c>
      <c r="F265" s="46">
        <v>3245.4</v>
      </c>
      <c r="G265" s="48">
        <v>5664.75</v>
      </c>
      <c r="H265" s="46">
        <v>3473.25</v>
      </c>
      <c r="I265" s="48">
        <v>3180</v>
      </c>
      <c r="J265" s="48"/>
      <c r="K265" s="63">
        <f t="shared" si="503"/>
        <v>62.5185</v>
      </c>
      <c r="L265" s="64">
        <f t="shared" si="504"/>
        <v>519.264</v>
      </c>
      <c r="M265" s="48">
        <f t="shared" si="505"/>
        <v>453.18</v>
      </c>
      <c r="N265" s="46">
        <f t="shared" si="506"/>
        <v>24.31275</v>
      </c>
      <c r="O265" s="48">
        <f t="shared" si="507"/>
        <v>159</v>
      </c>
      <c r="P265" s="48">
        <f t="shared" si="508"/>
        <v>0</v>
      </c>
      <c r="Q265" s="48">
        <f t="shared" si="509"/>
        <v>1218.27525</v>
      </c>
      <c r="R265" s="46">
        <f t="shared" si="510"/>
        <v>0</v>
      </c>
      <c r="S265" s="46">
        <f t="shared" si="511"/>
        <v>259.63</v>
      </c>
      <c r="T265" s="48">
        <f t="shared" si="512"/>
        <v>113.3</v>
      </c>
      <c r="U265" s="46">
        <f t="shared" si="513"/>
        <v>10.42</v>
      </c>
      <c r="V265" s="46">
        <v>0</v>
      </c>
      <c r="W265" s="48">
        <f t="shared" si="514"/>
        <v>159</v>
      </c>
      <c r="X265" s="48">
        <f t="shared" si="515"/>
        <v>0</v>
      </c>
      <c r="Y265" s="46">
        <f t="shared" si="516"/>
        <v>542.35</v>
      </c>
      <c r="Z265" s="46">
        <f t="shared" si="517"/>
        <v>1760.62525</v>
      </c>
      <c r="AA265" s="46"/>
      <c r="AB265" s="12" t="s">
        <v>60</v>
      </c>
      <c r="AC265" s="11">
        <f t="shared" ref="AC265:AE265" si="607">K265+R265</f>
        <v>62.5185</v>
      </c>
      <c r="AD265" s="11">
        <f t="shared" si="607"/>
        <v>778.894</v>
      </c>
      <c r="AE265" s="11">
        <f t="shared" si="607"/>
        <v>566.48</v>
      </c>
      <c r="AF265" s="11">
        <f t="shared" si="519"/>
        <v>34.73275</v>
      </c>
      <c r="AG265" s="11">
        <f t="shared" ref="AG265:AI265" si="608">O265+W265</f>
        <v>318</v>
      </c>
      <c r="AH265" s="11">
        <f t="shared" si="608"/>
        <v>0</v>
      </c>
      <c r="AI265" s="11">
        <f t="shared" si="608"/>
        <v>1760.62525</v>
      </c>
      <c r="AJ265" s="12" t="s">
        <v>32</v>
      </c>
    </row>
    <row r="266" s="9" customFormat="1" ht="15" customHeight="1" spans="1:36">
      <c r="A266" s="45">
        <f t="shared" si="502"/>
        <v>263</v>
      </c>
      <c r="B266" s="46" t="s">
        <v>210</v>
      </c>
      <c r="C266" s="56" t="s">
        <v>728</v>
      </c>
      <c r="D266" s="46" t="s">
        <v>729</v>
      </c>
      <c r="E266" s="46">
        <v>3473.25</v>
      </c>
      <c r="F266" s="46">
        <v>3245.4</v>
      </c>
      <c r="G266" s="48">
        <v>5664.75</v>
      </c>
      <c r="H266" s="46">
        <v>3473.25</v>
      </c>
      <c r="I266" s="48">
        <v>3180</v>
      </c>
      <c r="J266" s="48"/>
      <c r="K266" s="63">
        <f t="shared" si="503"/>
        <v>62.5185</v>
      </c>
      <c r="L266" s="64">
        <f t="shared" si="504"/>
        <v>519.264</v>
      </c>
      <c r="M266" s="48">
        <f t="shared" si="505"/>
        <v>453.18</v>
      </c>
      <c r="N266" s="46">
        <f t="shared" si="506"/>
        <v>24.31275</v>
      </c>
      <c r="O266" s="48">
        <f t="shared" si="507"/>
        <v>159</v>
      </c>
      <c r="P266" s="48">
        <f t="shared" si="508"/>
        <v>0</v>
      </c>
      <c r="Q266" s="48">
        <f t="shared" si="509"/>
        <v>1218.27525</v>
      </c>
      <c r="R266" s="46">
        <f t="shared" si="510"/>
        <v>0</v>
      </c>
      <c r="S266" s="46">
        <f t="shared" si="511"/>
        <v>259.63</v>
      </c>
      <c r="T266" s="48">
        <f t="shared" si="512"/>
        <v>113.3</v>
      </c>
      <c r="U266" s="46">
        <f t="shared" si="513"/>
        <v>10.42</v>
      </c>
      <c r="V266" s="46">
        <v>0</v>
      </c>
      <c r="W266" s="48">
        <f t="shared" si="514"/>
        <v>159</v>
      </c>
      <c r="X266" s="48">
        <f t="shared" si="515"/>
        <v>0</v>
      </c>
      <c r="Y266" s="46">
        <f t="shared" si="516"/>
        <v>542.35</v>
      </c>
      <c r="Z266" s="46">
        <f t="shared" si="517"/>
        <v>1760.62525</v>
      </c>
      <c r="AA266" s="46"/>
      <c r="AB266" s="12" t="s">
        <v>48</v>
      </c>
      <c r="AC266" s="11">
        <f t="shared" ref="AC266:AE266" si="609">K266+R266</f>
        <v>62.5185</v>
      </c>
      <c r="AD266" s="11">
        <f t="shared" si="609"/>
        <v>778.894</v>
      </c>
      <c r="AE266" s="11">
        <f t="shared" si="609"/>
        <v>566.48</v>
      </c>
      <c r="AF266" s="11">
        <f t="shared" si="519"/>
        <v>34.73275</v>
      </c>
      <c r="AG266" s="11">
        <f t="shared" ref="AG266:AI266" si="610">O266+W266</f>
        <v>318</v>
      </c>
      <c r="AH266" s="11">
        <f t="shared" si="610"/>
        <v>0</v>
      </c>
      <c r="AI266" s="11">
        <f t="shared" si="610"/>
        <v>1760.62525</v>
      </c>
      <c r="AJ266" s="12" t="s">
        <v>31</v>
      </c>
    </row>
    <row r="267" s="9" customFormat="1" ht="15" customHeight="1" spans="1:36">
      <c r="A267" s="45">
        <f t="shared" si="502"/>
        <v>264</v>
      </c>
      <c r="B267" s="46" t="s">
        <v>640</v>
      </c>
      <c r="C267" s="56" t="s">
        <v>730</v>
      </c>
      <c r="D267" s="46" t="s">
        <v>731</v>
      </c>
      <c r="E267" s="46">
        <v>3473.25</v>
      </c>
      <c r="F267" s="46">
        <v>3245.4</v>
      </c>
      <c r="G267" s="48">
        <v>5664.75</v>
      </c>
      <c r="H267" s="46">
        <v>3473.25</v>
      </c>
      <c r="I267" s="48">
        <v>1790</v>
      </c>
      <c r="J267" s="48"/>
      <c r="K267" s="63">
        <f t="shared" si="503"/>
        <v>62.5185</v>
      </c>
      <c r="L267" s="64">
        <f t="shared" si="504"/>
        <v>519.264</v>
      </c>
      <c r="M267" s="48">
        <f t="shared" si="505"/>
        <v>453.18</v>
      </c>
      <c r="N267" s="46">
        <f t="shared" si="506"/>
        <v>24.31275</v>
      </c>
      <c r="O267" s="48">
        <f t="shared" si="507"/>
        <v>89.5</v>
      </c>
      <c r="P267" s="48">
        <f t="shared" si="508"/>
        <v>0</v>
      </c>
      <c r="Q267" s="48">
        <f t="shared" si="509"/>
        <v>1148.77525</v>
      </c>
      <c r="R267" s="46">
        <f t="shared" si="510"/>
        <v>0</v>
      </c>
      <c r="S267" s="46">
        <f t="shared" si="511"/>
        <v>259.63</v>
      </c>
      <c r="T267" s="48">
        <f t="shared" si="512"/>
        <v>113.3</v>
      </c>
      <c r="U267" s="46">
        <f t="shared" si="513"/>
        <v>10.42</v>
      </c>
      <c r="V267" s="46">
        <v>0</v>
      </c>
      <c r="W267" s="48">
        <f t="shared" si="514"/>
        <v>89.5</v>
      </c>
      <c r="X267" s="48">
        <f t="shared" si="515"/>
        <v>0</v>
      </c>
      <c r="Y267" s="46">
        <f t="shared" si="516"/>
        <v>472.85</v>
      </c>
      <c r="Z267" s="46">
        <f t="shared" si="517"/>
        <v>1621.62525</v>
      </c>
      <c r="AA267" s="46"/>
      <c r="AB267" s="12" t="s">
        <v>95</v>
      </c>
      <c r="AC267" s="11">
        <f t="shared" ref="AC267:AE267" si="611">K267+R267</f>
        <v>62.5185</v>
      </c>
      <c r="AD267" s="11">
        <f t="shared" si="611"/>
        <v>778.894</v>
      </c>
      <c r="AE267" s="11">
        <f t="shared" si="611"/>
        <v>566.48</v>
      </c>
      <c r="AF267" s="11">
        <f t="shared" si="519"/>
        <v>34.73275</v>
      </c>
      <c r="AG267" s="11">
        <f t="shared" ref="AG267:AI267" si="612">O267+W267</f>
        <v>179</v>
      </c>
      <c r="AH267" s="11">
        <f t="shared" si="612"/>
        <v>0</v>
      </c>
      <c r="AI267" s="11">
        <f t="shared" si="612"/>
        <v>1621.62525</v>
      </c>
      <c r="AJ267" s="12" t="s">
        <v>33</v>
      </c>
    </row>
    <row r="268" s="9" customFormat="1" ht="15" customHeight="1" spans="1:36">
      <c r="A268" s="45">
        <f t="shared" si="502"/>
        <v>265</v>
      </c>
      <c r="B268" s="46" t="s">
        <v>685</v>
      </c>
      <c r="C268" s="56" t="s">
        <v>732</v>
      </c>
      <c r="D268" s="46" t="s">
        <v>733</v>
      </c>
      <c r="E268" s="46">
        <v>3473.25</v>
      </c>
      <c r="F268" s="46">
        <v>3245.4</v>
      </c>
      <c r="G268" s="48">
        <v>5664.75</v>
      </c>
      <c r="H268" s="46">
        <v>3473.25</v>
      </c>
      <c r="I268" s="48">
        <v>1790</v>
      </c>
      <c r="J268" s="48"/>
      <c r="K268" s="63">
        <f t="shared" si="503"/>
        <v>62.5185</v>
      </c>
      <c r="L268" s="64">
        <f t="shared" si="504"/>
        <v>519.264</v>
      </c>
      <c r="M268" s="48">
        <f t="shared" si="505"/>
        <v>453.18</v>
      </c>
      <c r="N268" s="46">
        <f t="shared" si="506"/>
        <v>24.31275</v>
      </c>
      <c r="O268" s="48">
        <f t="shared" si="507"/>
        <v>89.5</v>
      </c>
      <c r="P268" s="48">
        <f t="shared" si="508"/>
        <v>0</v>
      </c>
      <c r="Q268" s="48">
        <f t="shared" si="509"/>
        <v>1148.77525</v>
      </c>
      <c r="R268" s="46">
        <f t="shared" si="510"/>
        <v>0</v>
      </c>
      <c r="S268" s="46">
        <f t="shared" si="511"/>
        <v>259.63</v>
      </c>
      <c r="T268" s="48">
        <f t="shared" si="512"/>
        <v>113.3</v>
      </c>
      <c r="U268" s="46">
        <f t="shared" si="513"/>
        <v>10.42</v>
      </c>
      <c r="V268" s="46">
        <v>0</v>
      </c>
      <c r="W268" s="48">
        <f t="shared" si="514"/>
        <v>89.5</v>
      </c>
      <c r="X268" s="48">
        <f t="shared" si="515"/>
        <v>0</v>
      </c>
      <c r="Y268" s="46">
        <f t="shared" si="516"/>
        <v>472.85</v>
      </c>
      <c r="Z268" s="46">
        <f t="shared" si="517"/>
        <v>1621.62525</v>
      </c>
      <c r="AA268" s="46"/>
      <c r="AB268" s="12" t="s">
        <v>89</v>
      </c>
      <c r="AC268" s="11">
        <f t="shared" ref="AC268:AE268" si="613">K268+R268</f>
        <v>62.5185</v>
      </c>
      <c r="AD268" s="11">
        <f t="shared" si="613"/>
        <v>778.894</v>
      </c>
      <c r="AE268" s="11">
        <f t="shared" si="613"/>
        <v>566.48</v>
      </c>
      <c r="AF268" s="11">
        <f t="shared" si="519"/>
        <v>34.73275</v>
      </c>
      <c r="AG268" s="11">
        <f t="shared" ref="AG268:AI268" si="614">O268+W268</f>
        <v>179</v>
      </c>
      <c r="AH268" s="11">
        <f t="shared" si="614"/>
        <v>0</v>
      </c>
      <c r="AI268" s="11">
        <f t="shared" si="614"/>
        <v>1621.62525</v>
      </c>
      <c r="AJ268" s="12" t="s">
        <v>33</v>
      </c>
    </row>
    <row r="269" s="9" customFormat="1" ht="15" customHeight="1" spans="1:36">
      <c r="A269" s="45">
        <f t="shared" si="502"/>
        <v>266</v>
      </c>
      <c r="B269" s="46" t="s">
        <v>685</v>
      </c>
      <c r="C269" s="56" t="s">
        <v>734</v>
      </c>
      <c r="D269" s="46" t="s">
        <v>735</v>
      </c>
      <c r="E269" s="46">
        <v>3473.25</v>
      </c>
      <c r="F269" s="46">
        <v>3245.4</v>
      </c>
      <c r="G269" s="48">
        <v>5664.75</v>
      </c>
      <c r="H269" s="46">
        <v>3473.25</v>
      </c>
      <c r="I269" s="48">
        <v>1790</v>
      </c>
      <c r="J269" s="48"/>
      <c r="K269" s="63">
        <f t="shared" si="503"/>
        <v>62.5185</v>
      </c>
      <c r="L269" s="64">
        <f t="shared" si="504"/>
        <v>519.264</v>
      </c>
      <c r="M269" s="48">
        <f t="shared" si="505"/>
        <v>453.18</v>
      </c>
      <c r="N269" s="46">
        <f t="shared" si="506"/>
        <v>24.31275</v>
      </c>
      <c r="O269" s="48">
        <f t="shared" si="507"/>
        <v>89.5</v>
      </c>
      <c r="P269" s="48">
        <f t="shared" si="508"/>
        <v>0</v>
      </c>
      <c r="Q269" s="48">
        <f t="shared" si="509"/>
        <v>1148.77525</v>
      </c>
      <c r="R269" s="46">
        <f t="shared" si="510"/>
        <v>0</v>
      </c>
      <c r="S269" s="46">
        <f t="shared" si="511"/>
        <v>259.63</v>
      </c>
      <c r="T269" s="48">
        <f t="shared" si="512"/>
        <v>113.3</v>
      </c>
      <c r="U269" s="46">
        <f t="shared" si="513"/>
        <v>10.42</v>
      </c>
      <c r="V269" s="46">
        <v>0</v>
      </c>
      <c r="W269" s="48">
        <f t="shared" si="514"/>
        <v>89.5</v>
      </c>
      <c r="X269" s="48">
        <f t="shared" si="515"/>
        <v>0</v>
      </c>
      <c r="Y269" s="46">
        <f t="shared" si="516"/>
        <v>472.85</v>
      </c>
      <c r="Z269" s="46">
        <f t="shared" si="517"/>
        <v>1621.62525</v>
      </c>
      <c r="AA269" s="46"/>
      <c r="AB269" s="12" t="s">
        <v>89</v>
      </c>
      <c r="AC269" s="11">
        <f t="shared" ref="AC269:AE269" si="615">K269+R269</f>
        <v>62.5185</v>
      </c>
      <c r="AD269" s="11">
        <f t="shared" si="615"/>
        <v>778.894</v>
      </c>
      <c r="AE269" s="11">
        <f t="shared" si="615"/>
        <v>566.48</v>
      </c>
      <c r="AF269" s="11">
        <f t="shared" si="519"/>
        <v>34.73275</v>
      </c>
      <c r="AG269" s="11">
        <f t="shared" ref="AG269:AI269" si="616">O269+W269</f>
        <v>179</v>
      </c>
      <c r="AH269" s="11">
        <f t="shared" si="616"/>
        <v>0</v>
      </c>
      <c r="AI269" s="11">
        <f t="shared" si="616"/>
        <v>1621.62525</v>
      </c>
      <c r="AJ269" s="12" t="s">
        <v>33</v>
      </c>
    </row>
    <row r="270" s="9" customFormat="1" ht="15" customHeight="1" spans="1:36">
      <c r="A270" s="45">
        <f t="shared" si="502"/>
        <v>267</v>
      </c>
      <c r="B270" s="46" t="s">
        <v>685</v>
      </c>
      <c r="C270" s="85" t="s">
        <v>736</v>
      </c>
      <c r="D270" s="46" t="s">
        <v>737</v>
      </c>
      <c r="E270" s="46">
        <v>3473.25</v>
      </c>
      <c r="F270" s="46">
        <v>3245.4</v>
      </c>
      <c r="G270" s="48">
        <v>5664.75</v>
      </c>
      <c r="H270" s="46">
        <v>3473.25</v>
      </c>
      <c r="I270" s="48">
        <v>1790</v>
      </c>
      <c r="J270" s="48"/>
      <c r="K270" s="63">
        <f t="shared" si="503"/>
        <v>62.5185</v>
      </c>
      <c r="L270" s="64">
        <f t="shared" si="504"/>
        <v>519.264</v>
      </c>
      <c r="M270" s="48">
        <f t="shared" si="505"/>
        <v>453.18</v>
      </c>
      <c r="N270" s="46">
        <f t="shared" si="506"/>
        <v>24.31275</v>
      </c>
      <c r="O270" s="48">
        <f t="shared" si="507"/>
        <v>89.5</v>
      </c>
      <c r="P270" s="48">
        <f t="shared" si="508"/>
        <v>0</v>
      </c>
      <c r="Q270" s="48">
        <f t="shared" si="509"/>
        <v>1148.77525</v>
      </c>
      <c r="R270" s="46">
        <f t="shared" si="510"/>
        <v>0</v>
      </c>
      <c r="S270" s="46">
        <f t="shared" si="511"/>
        <v>259.63</v>
      </c>
      <c r="T270" s="48">
        <f t="shared" si="512"/>
        <v>113.3</v>
      </c>
      <c r="U270" s="46">
        <f t="shared" si="513"/>
        <v>10.42</v>
      </c>
      <c r="V270" s="46">
        <v>0</v>
      </c>
      <c r="W270" s="48">
        <f t="shared" si="514"/>
        <v>89.5</v>
      </c>
      <c r="X270" s="48">
        <f t="shared" si="515"/>
        <v>0</v>
      </c>
      <c r="Y270" s="46">
        <f t="shared" si="516"/>
        <v>472.85</v>
      </c>
      <c r="Z270" s="46">
        <f t="shared" si="517"/>
        <v>1621.62525</v>
      </c>
      <c r="AA270" s="46"/>
      <c r="AB270" s="12" t="s">
        <v>89</v>
      </c>
      <c r="AC270" s="11">
        <f t="shared" ref="AC270:AE270" si="617">K270+R270</f>
        <v>62.5185</v>
      </c>
      <c r="AD270" s="11">
        <f t="shared" si="617"/>
        <v>778.894</v>
      </c>
      <c r="AE270" s="11">
        <f t="shared" si="617"/>
        <v>566.48</v>
      </c>
      <c r="AF270" s="11">
        <f t="shared" si="519"/>
        <v>34.73275</v>
      </c>
      <c r="AG270" s="11">
        <f t="shared" ref="AG270:AI270" si="618">O270+W270</f>
        <v>179</v>
      </c>
      <c r="AH270" s="11">
        <f t="shared" si="618"/>
        <v>0</v>
      </c>
      <c r="AI270" s="11">
        <f t="shared" si="618"/>
        <v>1621.62525</v>
      </c>
      <c r="AJ270" s="12" t="s">
        <v>33</v>
      </c>
    </row>
    <row r="271" s="9" customFormat="1" ht="15" customHeight="1" spans="1:36">
      <c r="A271" s="45">
        <f t="shared" si="502"/>
        <v>268</v>
      </c>
      <c r="B271" s="46" t="s">
        <v>640</v>
      </c>
      <c r="C271" s="51" t="s">
        <v>738</v>
      </c>
      <c r="D271" s="55" t="s">
        <v>739</v>
      </c>
      <c r="E271" s="46">
        <v>3473.25</v>
      </c>
      <c r="F271" s="46">
        <v>3245.4</v>
      </c>
      <c r="G271" s="48">
        <v>5664.75</v>
      </c>
      <c r="H271" s="46">
        <v>3473.25</v>
      </c>
      <c r="I271" s="48">
        <v>1790</v>
      </c>
      <c r="J271" s="48"/>
      <c r="K271" s="63">
        <f t="shared" si="503"/>
        <v>62.5185</v>
      </c>
      <c r="L271" s="64">
        <f t="shared" si="504"/>
        <v>519.264</v>
      </c>
      <c r="M271" s="48">
        <f t="shared" si="505"/>
        <v>453.18</v>
      </c>
      <c r="N271" s="46">
        <f t="shared" si="506"/>
        <v>24.31275</v>
      </c>
      <c r="O271" s="48">
        <f t="shared" si="507"/>
        <v>89.5</v>
      </c>
      <c r="P271" s="48">
        <f t="shared" si="508"/>
        <v>0</v>
      </c>
      <c r="Q271" s="48">
        <f t="shared" si="509"/>
        <v>1148.77525</v>
      </c>
      <c r="R271" s="46">
        <f t="shared" si="510"/>
        <v>0</v>
      </c>
      <c r="S271" s="46">
        <f t="shared" si="511"/>
        <v>259.63</v>
      </c>
      <c r="T271" s="48">
        <f t="shared" si="512"/>
        <v>113.3</v>
      </c>
      <c r="U271" s="46">
        <f t="shared" si="513"/>
        <v>10.42</v>
      </c>
      <c r="V271" s="46">
        <v>0</v>
      </c>
      <c r="W271" s="48">
        <f t="shared" si="514"/>
        <v>89.5</v>
      </c>
      <c r="X271" s="48">
        <f t="shared" si="515"/>
        <v>0</v>
      </c>
      <c r="Y271" s="46">
        <f t="shared" si="516"/>
        <v>472.85</v>
      </c>
      <c r="Z271" s="46">
        <f t="shared" si="517"/>
        <v>1621.62525</v>
      </c>
      <c r="AA271" s="46"/>
      <c r="AB271" s="12" t="s">
        <v>95</v>
      </c>
      <c r="AC271" s="11">
        <f t="shared" ref="AC271:AE271" si="619">K271+R271</f>
        <v>62.5185</v>
      </c>
      <c r="AD271" s="11">
        <f t="shared" si="619"/>
        <v>778.894</v>
      </c>
      <c r="AE271" s="11">
        <f t="shared" si="619"/>
        <v>566.48</v>
      </c>
      <c r="AF271" s="11">
        <f t="shared" si="519"/>
        <v>34.73275</v>
      </c>
      <c r="AG271" s="11">
        <f t="shared" ref="AG271:AI271" si="620">O271+W271</f>
        <v>179</v>
      </c>
      <c r="AH271" s="11">
        <f t="shared" si="620"/>
        <v>0</v>
      </c>
      <c r="AI271" s="11">
        <f t="shared" si="620"/>
        <v>1621.62525</v>
      </c>
      <c r="AJ271" s="12" t="s">
        <v>33</v>
      </c>
    </row>
    <row r="272" s="9" customFormat="1" ht="15" customHeight="1" spans="1:36">
      <c r="A272" s="45">
        <f t="shared" si="502"/>
        <v>269</v>
      </c>
      <c r="B272" s="46" t="s">
        <v>685</v>
      </c>
      <c r="C272" s="51" t="s">
        <v>740</v>
      </c>
      <c r="D272" s="55" t="s">
        <v>741</v>
      </c>
      <c r="E272" s="46">
        <v>3473.25</v>
      </c>
      <c r="F272" s="46">
        <v>3245.4</v>
      </c>
      <c r="G272" s="48">
        <v>5664.75</v>
      </c>
      <c r="H272" s="46">
        <v>3473.25</v>
      </c>
      <c r="I272" s="48">
        <v>1790</v>
      </c>
      <c r="J272" s="48"/>
      <c r="K272" s="63">
        <f t="shared" si="503"/>
        <v>62.5185</v>
      </c>
      <c r="L272" s="64">
        <f t="shared" si="504"/>
        <v>519.264</v>
      </c>
      <c r="M272" s="48">
        <f t="shared" si="505"/>
        <v>453.18</v>
      </c>
      <c r="N272" s="46">
        <f t="shared" si="506"/>
        <v>24.31275</v>
      </c>
      <c r="O272" s="48">
        <f t="shared" si="507"/>
        <v>89.5</v>
      </c>
      <c r="P272" s="48">
        <f t="shared" si="508"/>
        <v>0</v>
      </c>
      <c r="Q272" s="48">
        <f t="shared" si="509"/>
        <v>1148.77525</v>
      </c>
      <c r="R272" s="46">
        <f t="shared" si="510"/>
        <v>0</v>
      </c>
      <c r="S272" s="46">
        <f t="shared" si="511"/>
        <v>259.63</v>
      </c>
      <c r="T272" s="48">
        <f t="shared" si="512"/>
        <v>113.3</v>
      </c>
      <c r="U272" s="46">
        <f t="shared" si="513"/>
        <v>10.42</v>
      </c>
      <c r="V272" s="46">
        <v>0</v>
      </c>
      <c r="W272" s="48">
        <f t="shared" si="514"/>
        <v>89.5</v>
      </c>
      <c r="X272" s="48">
        <f t="shared" si="515"/>
        <v>0</v>
      </c>
      <c r="Y272" s="46">
        <f t="shared" si="516"/>
        <v>472.85</v>
      </c>
      <c r="Z272" s="46">
        <f t="shared" si="517"/>
        <v>1621.62525</v>
      </c>
      <c r="AA272" s="46"/>
      <c r="AB272" s="12" t="s">
        <v>89</v>
      </c>
      <c r="AC272" s="11">
        <f t="shared" ref="AC272:AE272" si="621">K272+R272</f>
        <v>62.5185</v>
      </c>
      <c r="AD272" s="11">
        <f t="shared" si="621"/>
        <v>778.894</v>
      </c>
      <c r="AE272" s="11">
        <f t="shared" si="621"/>
        <v>566.48</v>
      </c>
      <c r="AF272" s="11">
        <f t="shared" si="519"/>
        <v>34.73275</v>
      </c>
      <c r="AG272" s="11">
        <f t="shared" ref="AG272:AI272" si="622">O272+W272</f>
        <v>179</v>
      </c>
      <c r="AH272" s="11">
        <f t="shared" si="622"/>
        <v>0</v>
      </c>
      <c r="AI272" s="11">
        <f t="shared" si="622"/>
        <v>1621.62525</v>
      </c>
      <c r="AJ272" s="12" t="s">
        <v>33</v>
      </c>
    </row>
    <row r="273" s="9" customFormat="1" ht="15" customHeight="1" spans="1:36">
      <c r="A273" s="45">
        <f t="shared" si="502"/>
        <v>270</v>
      </c>
      <c r="B273" s="46" t="s">
        <v>230</v>
      </c>
      <c r="C273" s="86" t="s">
        <v>742</v>
      </c>
      <c r="D273" s="87" t="s">
        <v>743</v>
      </c>
      <c r="E273" s="46">
        <v>3473.25</v>
      </c>
      <c r="F273" s="46">
        <v>3245.4</v>
      </c>
      <c r="G273" s="48">
        <v>5664.75</v>
      </c>
      <c r="H273" s="46">
        <v>3473.25</v>
      </c>
      <c r="I273" s="48">
        <v>3180</v>
      </c>
      <c r="J273" s="48"/>
      <c r="K273" s="63">
        <f t="shared" si="503"/>
        <v>62.5185</v>
      </c>
      <c r="L273" s="64">
        <f t="shared" si="504"/>
        <v>519.264</v>
      </c>
      <c r="M273" s="48">
        <f t="shared" si="505"/>
        <v>453.18</v>
      </c>
      <c r="N273" s="46">
        <f t="shared" si="506"/>
        <v>24.31275</v>
      </c>
      <c r="O273" s="48">
        <f t="shared" si="507"/>
        <v>159</v>
      </c>
      <c r="P273" s="48">
        <f t="shared" si="508"/>
        <v>0</v>
      </c>
      <c r="Q273" s="48">
        <f t="shared" si="509"/>
        <v>1218.27525</v>
      </c>
      <c r="R273" s="46">
        <f t="shared" si="510"/>
        <v>0</v>
      </c>
      <c r="S273" s="46">
        <f t="shared" si="511"/>
        <v>259.63</v>
      </c>
      <c r="T273" s="48">
        <f t="shared" si="512"/>
        <v>113.3</v>
      </c>
      <c r="U273" s="46">
        <f t="shared" si="513"/>
        <v>10.42</v>
      </c>
      <c r="V273" s="46">
        <v>0</v>
      </c>
      <c r="W273" s="48">
        <f t="shared" si="514"/>
        <v>159</v>
      </c>
      <c r="X273" s="48">
        <f t="shared" si="515"/>
        <v>0</v>
      </c>
      <c r="Y273" s="46">
        <f t="shared" si="516"/>
        <v>542.35</v>
      </c>
      <c r="Z273" s="46">
        <f t="shared" si="517"/>
        <v>1760.62525</v>
      </c>
      <c r="AA273" s="46"/>
      <c r="AB273" s="12" t="s">
        <v>60</v>
      </c>
      <c r="AC273" s="11">
        <f t="shared" ref="AC273:AE273" si="623">K273+R273</f>
        <v>62.5185</v>
      </c>
      <c r="AD273" s="11">
        <f t="shared" si="623"/>
        <v>778.894</v>
      </c>
      <c r="AE273" s="11">
        <f t="shared" si="623"/>
        <v>566.48</v>
      </c>
      <c r="AF273" s="11">
        <f t="shared" si="519"/>
        <v>34.73275</v>
      </c>
      <c r="AG273" s="11">
        <f t="shared" ref="AG273:AI273" si="624">O273+W273</f>
        <v>318</v>
      </c>
      <c r="AH273" s="11">
        <f t="shared" si="624"/>
        <v>0</v>
      </c>
      <c r="AI273" s="11">
        <f t="shared" si="624"/>
        <v>1760.62525</v>
      </c>
      <c r="AJ273" s="12" t="s">
        <v>32</v>
      </c>
    </row>
    <row r="274" s="9" customFormat="1" ht="15" customHeight="1" spans="1:36">
      <c r="A274" s="45">
        <f t="shared" si="502"/>
        <v>271</v>
      </c>
      <c r="B274" s="46" t="s">
        <v>685</v>
      </c>
      <c r="C274" s="51" t="s">
        <v>744</v>
      </c>
      <c r="D274" s="88" t="s">
        <v>745</v>
      </c>
      <c r="E274" s="46">
        <v>3473.25</v>
      </c>
      <c r="F274" s="46">
        <v>3245.4</v>
      </c>
      <c r="G274" s="48">
        <v>5664.75</v>
      </c>
      <c r="H274" s="46">
        <v>3473.25</v>
      </c>
      <c r="I274" s="48">
        <v>1790</v>
      </c>
      <c r="J274" s="48"/>
      <c r="K274" s="63">
        <f t="shared" si="503"/>
        <v>62.5185</v>
      </c>
      <c r="L274" s="64">
        <f t="shared" si="504"/>
        <v>519.264</v>
      </c>
      <c r="M274" s="48">
        <f t="shared" si="505"/>
        <v>453.18</v>
      </c>
      <c r="N274" s="46">
        <f t="shared" si="506"/>
        <v>24.31275</v>
      </c>
      <c r="O274" s="48">
        <f t="shared" si="507"/>
        <v>89.5</v>
      </c>
      <c r="P274" s="48">
        <f t="shared" si="508"/>
        <v>0</v>
      </c>
      <c r="Q274" s="48">
        <f t="shared" si="509"/>
        <v>1148.77525</v>
      </c>
      <c r="R274" s="46">
        <f t="shared" si="510"/>
        <v>0</v>
      </c>
      <c r="S274" s="46">
        <f t="shared" si="511"/>
        <v>259.63</v>
      </c>
      <c r="T274" s="48">
        <f t="shared" si="512"/>
        <v>113.3</v>
      </c>
      <c r="U274" s="46">
        <f t="shared" si="513"/>
        <v>10.42</v>
      </c>
      <c r="V274" s="46">
        <v>0</v>
      </c>
      <c r="W274" s="48">
        <f t="shared" si="514"/>
        <v>89.5</v>
      </c>
      <c r="X274" s="48">
        <f t="shared" si="515"/>
        <v>0</v>
      </c>
      <c r="Y274" s="46">
        <f t="shared" si="516"/>
        <v>472.85</v>
      </c>
      <c r="Z274" s="46">
        <f t="shared" si="517"/>
        <v>1621.62525</v>
      </c>
      <c r="AA274" s="46"/>
      <c r="AB274" s="12" t="s">
        <v>89</v>
      </c>
      <c r="AC274" s="11">
        <f t="shared" ref="AC274:AE274" si="625">K274+R274</f>
        <v>62.5185</v>
      </c>
      <c r="AD274" s="11">
        <f t="shared" si="625"/>
        <v>778.894</v>
      </c>
      <c r="AE274" s="11">
        <f t="shared" si="625"/>
        <v>566.48</v>
      </c>
      <c r="AF274" s="11">
        <f t="shared" si="519"/>
        <v>34.73275</v>
      </c>
      <c r="AG274" s="11">
        <f t="shared" ref="AG274:AI274" si="626">O274+W274</f>
        <v>179</v>
      </c>
      <c r="AH274" s="11">
        <f t="shared" si="626"/>
        <v>0</v>
      </c>
      <c r="AI274" s="11">
        <f t="shared" si="626"/>
        <v>1621.62525</v>
      </c>
      <c r="AJ274" s="12" t="s">
        <v>33</v>
      </c>
    </row>
    <row r="275" s="9" customFormat="1" ht="15" customHeight="1" spans="1:36">
      <c r="A275" s="45">
        <f t="shared" si="502"/>
        <v>272</v>
      </c>
      <c r="B275" s="46" t="s">
        <v>640</v>
      </c>
      <c r="C275" s="51" t="s">
        <v>746</v>
      </c>
      <c r="D275" s="88" t="s">
        <v>747</v>
      </c>
      <c r="E275" s="46">
        <v>3473.25</v>
      </c>
      <c r="F275" s="46">
        <v>3245.4</v>
      </c>
      <c r="G275" s="48">
        <v>5664.75</v>
      </c>
      <c r="H275" s="46">
        <v>3473.25</v>
      </c>
      <c r="I275" s="48">
        <v>1790</v>
      </c>
      <c r="J275" s="48"/>
      <c r="K275" s="63">
        <f t="shared" si="503"/>
        <v>62.5185</v>
      </c>
      <c r="L275" s="64">
        <f t="shared" si="504"/>
        <v>519.264</v>
      </c>
      <c r="M275" s="48">
        <f t="shared" si="505"/>
        <v>453.18</v>
      </c>
      <c r="N275" s="46">
        <f t="shared" si="506"/>
        <v>24.31275</v>
      </c>
      <c r="O275" s="48">
        <f t="shared" si="507"/>
        <v>89.5</v>
      </c>
      <c r="P275" s="48">
        <f t="shared" si="508"/>
        <v>0</v>
      </c>
      <c r="Q275" s="48">
        <f t="shared" si="509"/>
        <v>1148.77525</v>
      </c>
      <c r="R275" s="46">
        <f t="shared" si="510"/>
        <v>0</v>
      </c>
      <c r="S275" s="46">
        <f t="shared" si="511"/>
        <v>259.63</v>
      </c>
      <c r="T275" s="48">
        <f t="shared" si="512"/>
        <v>113.3</v>
      </c>
      <c r="U275" s="46">
        <f t="shared" si="513"/>
        <v>10.42</v>
      </c>
      <c r="V275" s="46">
        <v>0</v>
      </c>
      <c r="W275" s="48">
        <f t="shared" si="514"/>
        <v>89.5</v>
      </c>
      <c r="X275" s="48">
        <f t="shared" si="515"/>
        <v>0</v>
      </c>
      <c r="Y275" s="46">
        <f t="shared" si="516"/>
        <v>472.85</v>
      </c>
      <c r="Z275" s="46">
        <f t="shared" si="517"/>
        <v>1621.62525</v>
      </c>
      <c r="AA275" s="46"/>
      <c r="AB275" s="12" t="s">
        <v>95</v>
      </c>
      <c r="AC275" s="11">
        <f t="shared" ref="AC275:AE275" si="627">K275+R275</f>
        <v>62.5185</v>
      </c>
      <c r="AD275" s="11">
        <f t="shared" si="627"/>
        <v>778.894</v>
      </c>
      <c r="AE275" s="11">
        <f t="shared" si="627"/>
        <v>566.48</v>
      </c>
      <c r="AF275" s="11">
        <f t="shared" si="519"/>
        <v>34.73275</v>
      </c>
      <c r="AG275" s="11">
        <f t="shared" ref="AG275:AI275" si="628">O275+W275</f>
        <v>179</v>
      </c>
      <c r="AH275" s="11">
        <f t="shared" si="628"/>
        <v>0</v>
      </c>
      <c r="AI275" s="11">
        <f t="shared" si="628"/>
        <v>1621.62525</v>
      </c>
      <c r="AJ275" s="12" t="s">
        <v>33</v>
      </c>
    </row>
    <row r="276" s="9" customFormat="1" ht="15" customHeight="1" spans="1:36">
      <c r="A276" s="45">
        <f t="shared" si="502"/>
        <v>273</v>
      </c>
      <c r="B276" s="46" t="s">
        <v>558</v>
      </c>
      <c r="C276" s="51" t="s">
        <v>758</v>
      </c>
      <c r="D276" s="76" t="s">
        <v>759</v>
      </c>
      <c r="E276" s="95">
        <v>3473.25</v>
      </c>
      <c r="F276" s="46">
        <v>3245.5</v>
      </c>
      <c r="G276" s="96">
        <v>5664.75</v>
      </c>
      <c r="H276" s="95">
        <v>3473.25</v>
      </c>
      <c r="I276" s="96">
        <v>1790</v>
      </c>
      <c r="J276" s="48"/>
      <c r="K276" s="63">
        <f t="shared" si="503"/>
        <v>62.5185</v>
      </c>
      <c r="L276" s="64">
        <f t="shared" si="504"/>
        <v>519.28</v>
      </c>
      <c r="M276" s="48">
        <f t="shared" si="505"/>
        <v>453.18</v>
      </c>
      <c r="N276" s="46">
        <f t="shared" si="506"/>
        <v>24.31275</v>
      </c>
      <c r="O276" s="48">
        <f t="shared" si="507"/>
        <v>89.5</v>
      </c>
      <c r="P276" s="48">
        <f t="shared" si="508"/>
        <v>0</v>
      </c>
      <c r="Q276" s="48">
        <f t="shared" si="509"/>
        <v>1148.79125</v>
      </c>
      <c r="R276" s="46">
        <f t="shared" si="510"/>
        <v>0</v>
      </c>
      <c r="S276" s="46">
        <f t="shared" si="511"/>
        <v>259.64</v>
      </c>
      <c r="T276" s="48">
        <f t="shared" si="512"/>
        <v>113.3</v>
      </c>
      <c r="U276" s="46">
        <f t="shared" si="513"/>
        <v>10.42</v>
      </c>
      <c r="V276" s="46">
        <v>0</v>
      </c>
      <c r="W276" s="48">
        <f t="shared" si="514"/>
        <v>89.5</v>
      </c>
      <c r="X276" s="48">
        <f t="shared" si="515"/>
        <v>0</v>
      </c>
      <c r="Y276" s="46">
        <f t="shared" si="516"/>
        <v>472.86</v>
      </c>
      <c r="Z276" s="46">
        <f t="shared" si="517"/>
        <v>1621.65125</v>
      </c>
      <c r="AA276" s="46"/>
      <c r="AB276" s="12" t="s">
        <v>98</v>
      </c>
      <c r="AC276" s="11">
        <f t="shared" ref="AC276:AE276" si="629">K276+R276</f>
        <v>62.5185</v>
      </c>
      <c r="AD276" s="11">
        <f t="shared" si="629"/>
        <v>778.92</v>
      </c>
      <c r="AE276" s="11">
        <f t="shared" si="629"/>
        <v>566.48</v>
      </c>
      <c r="AF276" s="11">
        <f t="shared" si="519"/>
        <v>34.73275</v>
      </c>
      <c r="AG276" s="11">
        <f t="shared" ref="AG276:AI276" si="630">O276+W276</f>
        <v>179</v>
      </c>
      <c r="AH276" s="11">
        <f t="shared" si="630"/>
        <v>0</v>
      </c>
      <c r="AI276" s="11">
        <f t="shared" si="630"/>
        <v>1621.65125</v>
      </c>
      <c r="AJ276" s="12" t="s">
        <v>33</v>
      </c>
    </row>
    <row r="277" s="9" customFormat="1" ht="15" customHeight="1" spans="1:36">
      <c r="A277" s="45">
        <f t="shared" si="502"/>
        <v>274</v>
      </c>
      <c r="B277" s="46" t="s">
        <v>210</v>
      </c>
      <c r="C277" s="51" t="s">
        <v>760</v>
      </c>
      <c r="D277" s="348" t="s">
        <v>761</v>
      </c>
      <c r="E277" s="95">
        <v>3473.25</v>
      </c>
      <c r="F277" s="46">
        <v>3245.5</v>
      </c>
      <c r="G277" s="96">
        <v>5664.75</v>
      </c>
      <c r="H277" s="95">
        <v>3473.25</v>
      </c>
      <c r="I277" s="96">
        <v>3180</v>
      </c>
      <c r="J277" s="48"/>
      <c r="K277" s="63">
        <f t="shared" si="503"/>
        <v>62.5185</v>
      </c>
      <c r="L277" s="64">
        <f t="shared" si="504"/>
        <v>519.28</v>
      </c>
      <c r="M277" s="48">
        <f t="shared" si="505"/>
        <v>453.18</v>
      </c>
      <c r="N277" s="46">
        <f t="shared" si="506"/>
        <v>24.31275</v>
      </c>
      <c r="O277" s="48">
        <f t="shared" si="507"/>
        <v>159</v>
      </c>
      <c r="P277" s="48">
        <f t="shared" si="508"/>
        <v>0</v>
      </c>
      <c r="Q277" s="48">
        <f t="shared" si="509"/>
        <v>1218.29125</v>
      </c>
      <c r="R277" s="46">
        <f t="shared" si="510"/>
        <v>0</v>
      </c>
      <c r="S277" s="46">
        <f t="shared" si="511"/>
        <v>259.64</v>
      </c>
      <c r="T277" s="48">
        <f t="shared" si="512"/>
        <v>113.3</v>
      </c>
      <c r="U277" s="46">
        <f t="shared" si="513"/>
        <v>10.42</v>
      </c>
      <c r="V277" s="46">
        <v>0</v>
      </c>
      <c r="W277" s="48">
        <f t="shared" si="514"/>
        <v>159</v>
      </c>
      <c r="X277" s="48">
        <f t="shared" si="515"/>
        <v>0</v>
      </c>
      <c r="Y277" s="46">
        <f t="shared" si="516"/>
        <v>542.36</v>
      </c>
      <c r="Z277" s="46">
        <f t="shared" si="517"/>
        <v>1760.65125</v>
      </c>
      <c r="AA277" s="46"/>
      <c r="AB277" s="12" t="s">
        <v>48</v>
      </c>
      <c r="AC277" s="11">
        <f t="shared" ref="AC277:AE277" si="631">K277+R277</f>
        <v>62.5185</v>
      </c>
      <c r="AD277" s="11">
        <f t="shared" si="631"/>
        <v>778.92</v>
      </c>
      <c r="AE277" s="11">
        <f t="shared" si="631"/>
        <v>566.48</v>
      </c>
      <c r="AF277" s="11">
        <f t="shared" si="519"/>
        <v>34.73275</v>
      </c>
      <c r="AG277" s="11">
        <f t="shared" ref="AG277:AI277" si="632">O277+W277</f>
        <v>318</v>
      </c>
      <c r="AH277" s="11">
        <f t="shared" si="632"/>
        <v>0</v>
      </c>
      <c r="AI277" s="11">
        <f t="shared" si="632"/>
        <v>1760.65125</v>
      </c>
      <c r="AJ277" s="12" t="s">
        <v>31</v>
      </c>
    </row>
    <row r="278" s="9" customFormat="1" ht="15" customHeight="1" spans="1:36">
      <c r="A278" s="45">
        <f t="shared" si="502"/>
        <v>275</v>
      </c>
      <c r="B278" s="46" t="s">
        <v>230</v>
      </c>
      <c r="C278" s="79" t="s">
        <v>762</v>
      </c>
      <c r="D278" s="55" t="s">
        <v>763</v>
      </c>
      <c r="E278" s="95">
        <v>3473.25</v>
      </c>
      <c r="F278" s="46">
        <v>3245.5</v>
      </c>
      <c r="G278" s="96">
        <v>5664.75</v>
      </c>
      <c r="H278" s="95">
        <v>3473.25</v>
      </c>
      <c r="I278" s="48">
        <v>3180</v>
      </c>
      <c r="J278" s="48"/>
      <c r="K278" s="63">
        <f t="shared" si="503"/>
        <v>62.5185</v>
      </c>
      <c r="L278" s="64">
        <f t="shared" si="504"/>
        <v>519.28</v>
      </c>
      <c r="M278" s="48">
        <f t="shared" si="505"/>
        <v>453.18</v>
      </c>
      <c r="N278" s="46">
        <f t="shared" si="506"/>
        <v>24.31275</v>
      </c>
      <c r="O278" s="48">
        <f t="shared" si="507"/>
        <v>159</v>
      </c>
      <c r="P278" s="48">
        <f t="shared" si="508"/>
        <v>0</v>
      </c>
      <c r="Q278" s="48">
        <f t="shared" si="509"/>
        <v>1218.29125</v>
      </c>
      <c r="R278" s="46">
        <f t="shared" si="510"/>
        <v>0</v>
      </c>
      <c r="S278" s="46">
        <f t="shared" si="511"/>
        <v>259.64</v>
      </c>
      <c r="T278" s="48">
        <f t="shared" si="512"/>
        <v>113.3</v>
      </c>
      <c r="U278" s="46">
        <f t="shared" si="513"/>
        <v>10.42</v>
      </c>
      <c r="V278" s="46">
        <v>0</v>
      </c>
      <c r="W278" s="48">
        <f t="shared" si="514"/>
        <v>159</v>
      </c>
      <c r="X278" s="48">
        <f t="shared" si="515"/>
        <v>0</v>
      </c>
      <c r="Y278" s="46">
        <f t="shared" si="516"/>
        <v>542.36</v>
      </c>
      <c r="Z278" s="46">
        <f t="shared" si="517"/>
        <v>1760.65125</v>
      </c>
      <c r="AA278" s="46"/>
      <c r="AB278" s="12" t="s">
        <v>60</v>
      </c>
      <c r="AC278" s="11">
        <f t="shared" ref="AC278:AE278" si="633">K278+R278</f>
        <v>62.5185</v>
      </c>
      <c r="AD278" s="11">
        <f t="shared" si="633"/>
        <v>778.92</v>
      </c>
      <c r="AE278" s="11">
        <f t="shared" si="633"/>
        <v>566.48</v>
      </c>
      <c r="AF278" s="11">
        <f t="shared" si="519"/>
        <v>34.73275</v>
      </c>
      <c r="AG278" s="11">
        <f t="shared" ref="AG278:AI278" si="634">O278+W278</f>
        <v>318</v>
      </c>
      <c r="AH278" s="11">
        <f t="shared" si="634"/>
        <v>0</v>
      </c>
      <c r="AI278" s="11">
        <f t="shared" si="634"/>
        <v>1760.65125</v>
      </c>
      <c r="AJ278" s="12" t="s">
        <v>32</v>
      </c>
    </row>
    <row r="279" s="9" customFormat="1" ht="15" customHeight="1" spans="1:36">
      <c r="A279" s="45">
        <f t="shared" si="502"/>
        <v>276</v>
      </c>
      <c r="B279" s="46" t="s">
        <v>230</v>
      </c>
      <c r="C279" s="79" t="s">
        <v>764</v>
      </c>
      <c r="D279" s="55" t="s">
        <v>765</v>
      </c>
      <c r="E279" s="95">
        <v>3473.25</v>
      </c>
      <c r="F279" s="46">
        <v>3245.5</v>
      </c>
      <c r="G279" s="96">
        <v>5664.75</v>
      </c>
      <c r="H279" s="95">
        <v>3473.25</v>
      </c>
      <c r="I279" s="48">
        <v>3180</v>
      </c>
      <c r="J279" s="48"/>
      <c r="K279" s="63">
        <f t="shared" si="503"/>
        <v>62.5185</v>
      </c>
      <c r="L279" s="64">
        <f t="shared" si="504"/>
        <v>519.28</v>
      </c>
      <c r="M279" s="48">
        <f t="shared" si="505"/>
        <v>453.18</v>
      </c>
      <c r="N279" s="46">
        <f t="shared" si="506"/>
        <v>24.31275</v>
      </c>
      <c r="O279" s="48">
        <f t="shared" si="507"/>
        <v>159</v>
      </c>
      <c r="P279" s="48">
        <f t="shared" si="508"/>
        <v>0</v>
      </c>
      <c r="Q279" s="48">
        <f t="shared" si="509"/>
        <v>1218.29125</v>
      </c>
      <c r="R279" s="46">
        <f t="shared" si="510"/>
        <v>0</v>
      </c>
      <c r="S279" s="46">
        <f t="shared" si="511"/>
        <v>259.64</v>
      </c>
      <c r="T279" s="48">
        <f t="shared" si="512"/>
        <v>113.3</v>
      </c>
      <c r="U279" s="46">
        <f t="shared" si="513"/>
        <v>10.42</v>
      </c>
      <c r="V279" s="46">
        <v>0</v>
      </c>
      <c r="W279" s="48">
        <f t="shared" si="514"/>
        <v>159</v>
      </c>
      <c r="X279" s="48">
        <f t="shared" si="515"/>
        <v>0</v>
      </c>
      <c r="Y279" s="46">
        <f t="shared" si="516"/>
        <v>542.36</v>
      </c>
      <c r="Z279" s="46">
        <f t="shared" si="517"/>
        <v>1760.65125</v>
      </c>
      <c r="AA279" s="46"/>
      <c r="AB279" s="12" t="s">
        <v>60</v>
      </c>
      <c r="AC279" s="11">
        <f t="shared" ref="AC279:AE279" si="635">K279+R279</f>
        <v>62.5185</v>
      </c>
      <c r="AD279" s="11">
        <f t="shared" si="635"/>
        <v>778.92</v>
      </c>
      <c r="AE279" s="11">
        <f t="shared" si="635"/>
        <v>566.48</v>
      </c>
      <c r="AF279" s="11">
        <f t="shared" si="519"/>
        <v>34.73275</v>
      </c>
      <c r="AG279" s="11">
        <f t="shared" ref="AG279:AI279" si="636">O279+W279</f>
        <v>318</v>
      </c>
      <c r="AH279" s="11">
        <f t="shared" si="636"/>
        <v>0</v>
      </c>
      <c r="AI279" s="11">
        <f t="shared" si="636"/>
        <v>1760.65125</v>
      </c>
      <c r="AJ279" s="12" t="s">
        <v>32</v>
      </c>
    </row>
    <row r="280" s="9" customFormat="1" ht="15" customHeight="1" spans="1:36">
      <c r="A280" s="45">
        <f t="shared" si="502"/>
        <v>277</v>
      </c>
      <c r="B280" s="46" t="s">
        <v>230</v>
      </c>
      <c r="C280" s="79" t="s">
        <v>766</v>
      </c>
      <c r="D280" s="81" t="s">
        <v>767</v>
      </c>
      <c r="E280" s="96">
        <v>3473.25</v>
      </c>
      <c r="F280" s="46">
        <v>3245.5</v>
      </c>
      <c r="G280" s="96">
        <v>5664.75</v>
      </c>
      <c r="H280" s="96">
        <v>3473.25</v>
      </c>
      <c r="I280" s="48">
        <v>3180</v>
      </c>
      <c r="J280" s="48"/>
      <c r="K280" s="93">
        <f t="shared" si="503"/>
        <v>62.5185</v>
      </c>
      <c r="L280" s="94">
        <f t="shared" si="504"/>
        <v>519.28</v>
      </c>
      <c r="M280" s="48">
        <f t="shared" si="505"/>
        <v>453.18</v>
      </c>
      <c r="N280" s="48">
        <f t="shared" si="506"/>
        <v>24.31275</v>
      </c>
      <c r="O280" s="48">
        <f t="shared" si="507"/>
        <v>159</v>
      </c>
      <c r="P280" s="48">
        <f t="shared" si="508"/>
        <v>0</v>
      </c>
      <c r="Q280" s="48">
        <f t="shared" si="509"/>
        <v>1218.29125</v>
      </c>
      <c r="R280" s="46">
        <f t="shared" si="510"/>
        <v>0</v>
      </c>
      <c r="S280" s="48">
        <f t="shared" si="511"/>
        <v>259.64</v>
      </c>
      <c r="T280" s="48">
        <f t="shared" si="512"/>
        <v>113.3</v>
      </c>
      <c r="U280" s="48">
        <f t="shared" si="513"/>
        <v>10.42</v>
      </c>
      <c r="V280" s="46">
        <v>0</v>
      </c>
      <c r="W280" s="48">
        <f t="shared" si="514"/>
        <v>159</v>
      </c>
      <c r="X280" s="48">
        <f t="shared" si="515"/>
        <v>0</v>
      </c>
      <c r="Y280" s="46">
        <f t="shared" si="516"/>
        <v>542.36</v>
      </c>
      <c r="Z280" s="48">
        <f t="shared" si="517"/>
        <v>1760.65125</v>
      </c>
      <c r="AA280" s="48"/>
      <c r="AB280" s="12" t="s">
        <v>57</v>
      </c>
      <c r="AC280" s="11">
        <f t="shared" ref="AC280:AE280" si="637">K280+R280</f>
        <v>62.5185</v>
      </c>
      <c r="AD280" s="11">
        <f t="shared" si="637"/>
        <v>778.92</v>
      </c>
      <c r="AE280" s="11">
        <f t="shared" si="637"/>
        <v>566.48</v>
      </c>
      <c r="AF280" s="11">
        <f t="shared" si="519"/>
        <v>34.73275</v>
      </c>
      <c r="AG280" s="11">
        <f t="shared" ref="AG280:AI280" si="638">O280+W280</f>
        <v>318</v>
      </c>
      <c r="AH280" s="11">
        <f t="shared" si="638"/>
        <v>0</v>
      </c>
      <c r="AI280" s="11">
        <f t="shared" si="638"/>
        <v>1760.65125</v>
      </c>
      <c r="AJ280" s="12" t="s">
        <v>32</v>
      </c>
    </row>
    <row r="281" s="9" customFormat="1" ht="15" customHeight="1" spans="1:36">
      <c r="A281" s="45">
        <f t="shared" si="502"/>
        <v>278</v>
      </c>
      <c r="B281" s="46" t="s">
        <v>509</v>
      </c>
      <c r="C281" s="51" t="s">
        <v>768</v>
      </c>
      <c r="D281" s="348" t="s">
        <v>769</v>
      </c>
      <c r="E281" s="95">
        <v>3473.25</v>
      </c>
      <c r="F281" s="46">
        <v>3245.5</v>
      </c>
      <c r="G281" s="96">
        <v>5664.75</v>
      </c>
      <c r="H281" s="95">
        <v>3473.25</v>
      </c>
      <c r="I281" s="48">
        <v>1790</v>
      </c>
      <c r="J281" s="48"/>
      <c r="K281" s="63">
        <f t="shared" si="503"/>
        <v>62.5185</v>
      </c>
      <c r="L281" s="64">
        <f t="shared" si="504"/>
        <v>519.28</v>
      </c>
      <c r="M281" s="48">
        <f t="shared" si="505"/>
        <v>453.18</v>
      </c>
      <c r="N281" s="46">
        <f t="shared" si="506"/>
        <v>24.31275</v>
      </c>
      <c r="O281" s="48">
        <f t="shared" si="507"/>
        <v>89.5</v>
      </c>
      <c r="P281" s="48">
        <f t="shared" si="508"/>
        <v>0</v>
      </c>
      <c r="Q281" s="48">
        <f t="shared" si="509"/>
        <v>1148.79125</v>
      </c>
      <c r="R281" s="46">
        <f t="shared" si="510"/>
        <v>0</v>
      </c>
      <c r="S281" s="46">
        <f t="shared" si="511"/>
        <v>259.64</v>
      </c>
      <c r="T281" s="48">
        <f t="shared" si="512"/>
        <v>113.3</v>
      </c>
      <c r="U281" s="46">
        <f t="shared" si="513"/>
        <v>10.42</v>
      </c>
      <c r="V281" s="46">
        <v>0</v>
      </c>
      <c r="W281" s="48">
        <f t="shared" si="514"/>
        <v>89.5</v>
      </c>
      <c r="X281" s="48">
        <f t="shared" si="515"/>
        <v>0</v>
      </c>
      <c r="Y281" s="46">
        <f t="shared" si="516"/>
        <v>472.86</v>
      </c>
      <c r="Z281" s="46">
        <f t="shared" si="517"/>
        <v>1621.65125</v>
      </c>
      <c r="AA281" s="46"/>
      <c r="AB281" s="12" t="s">
        <v>83</v>
      </c>
      <c r="AC281" s="11">
        <f t="shared" ref="AC281:AE281" si="639">K281+R281</f>
        <v>62.5185</v>
      </c>
      <c r="AD281" s="11">
        <f t="shared" si="639"/>
        <v>778.92</v>
      </c>
      <c r="AE281" s="11">
        <f t="shared" si="639"/>
        <v>566.48</v>
      </c>
      <c r="AF281" s="11">
        <f t="shared" si="519"/>
        <v>34.73275</v>
      </c>
      <c r="AG281" s="11">
        <f t="shared" ref="AG281:AI281" si="640">O281+W281</f>
        <v>179</v>
      </c>
      <c r="AH281" s="11">
        <f t="shared" si="640"/>
        <v>0</v>
      </c>
      <c r="AI281" s="11">
        <f t="shared" si="640"/>
        <v>1621.65125</v>
      </c>
      <c r="AJ281" s="12" t="s">
        <v>33</v>
      </c>
    </row>
    <row r="282" s="9" customFormat="1" ht="15" customHeight="1" spans="1:36">
      <c r="A282" s="45">
        <f t="shared" si="502"/>
        <v>279</v>
      </c>
      <c r="B282" s="46" t="s">
        <v>337</v>
      </c>
      <c r="C282" s="51" t="s">
        <v>770</v>
      </c>
      <c r="D282" s="348" t="s">
        <v>771</v>
      </c>
      <c r="E282" s="95">
        <v>3473.25</v>
      </c>
      <c r="F282" s="46">
        <v>3245.5</v>
      </c>
      <c r="G282" s="96">
        <v>5664.75</v>
      </c>
      <c r="H282" s="95">
        <v>3473.25</v>
      </c>
      <c r="I282" s="48">
        <v>1790</v>
      </c>
      <c r="J282" s="48"/>
      <c r="K282" s="63">
        <f t="shared" si="503"/>
        <v>62.5185</v>
      </c>
      <c r="L282" s="64">
        <f t="shared" si="504"/>
        <v>519.28</v>
      </c>
      <c r="M282" s="48">
        <f t="shared" si="505"/>
        <v>453.18</v>
      </c>
      <c r="N282" s="46">
        <f t="shared" si="506"/>
        <v>24.31275</v>
      </c>
      <c r="O282" s="48">
        <f t="shared" si="507"/>
        <v>89.5</v>
      </c>
      <c r="P282" s="48">
        <f t="shared" si="508"/>
        <v>0</v>
      </c>
      <c r="Q282" s="48">
        <f t="shared" si="509"/>
        <v>1148.79125</v>
      </c>
      <c r="R282" s="46">
        <f t="shared" si="510"/>
        <v>0</v>
      </c>
      <c r="S282" s="46">
        <f t="shared" si="511"/>
        <v>259.64</v>
      </c>
      <c r="T282" s="48">
        <f t="shared" si="512"/>
        <v>113.3</v>
      </c>
      <c r="U282" s="46">
        <f t="shared" si="513"/>
        <v>10.42</v>
      </c>
      <c r="V282" s="46">
        <v>0</v>
      </c>
      <c r="W282" s="48">
        <f t="shared" si="514"/>
        <v>89.5</v>
      </c>
      <c r="X282" s="48">
        <f t="shared" si="515"/>
        <v>0</v>
      </c>
      <c r="Y282" s="46">
        <f t="shared" si="516"/>
        <v>472.86</v>
      </c>
      <c r="Z282" s="46">
        <f t="shared" si="517"/>
        <v>1621.65125</v>
      </c>
      <c r="AA282" s="46"/>
      <c r="AB282" s="12" t="s">
        <v>74</v>
      </c>
      <c r="AC282" s="11">
        <f t="shared" ref="AC282:AE282" si="641">K282+R282</f>
        <v>62.5185</v>
      </c>
      <c r="AD282" s="11">
        <f t="shared" si="641"/>
        <v>778.92</v>
      </c>
      <c r="AE282" s="11">
        <f t="shared" si="641"/>
        <v>566.48</v>
      </c>
      <c r="AF282" s="11">
        <f t="shared" si="519"/>
        <v>34.73275</v>
      </c>
      <c r="AG282" s="11">
        <f t="shared" ref="AG282:AI282" si="642">O282+W282</f>
        <v>179</v>
      </c>
      <c r="AH282" s="11">
        <f t="shared" si="642"/>
        <v>0</v>
      </c>
      <c r="AI282" s="11">
        <f t="shared" si="642"/>
        <v>1621.65125</v>
      </c>
      <c r="AJ282" s="12" t="s">
        <v>33</v>
      </c>
    </row>
    <row r="283" s="9" customFormat="1" ht="15" customHeight="1" spans="1:36">
      <c r="A283" s="45">
        <f t="shared" si="502"/>
        <v>280</v>
      </c>
      <c r="B283" s="46" t="s">
        <v>484</v>
      </c>
      <c r="C283" s="51" t="s">
        <v>772</v>
      </c>
      <c r="D283" s="348" t="s">
        <v>773</v>
      </c>
      <c r="E283" s="95">
        <v>3473.25</v>
      </c>
      <c r="F283" s="46">
        <v>3245.5</v>
      </c>
      <c r="G283" s="96">
        <v>5664.75</v>
      </c>
      <c r="H283" s="95">
        <v>3473.25</v>
      </c>
      <c r="I283" s="48">
        <v>1790</v>
      </c>
      <c r="J283" s="48"/>
      <c r="K283" s="63">
        <f t="shared" si="503"/>
        <v>62.5185</v>
      </c>
      <c r="L283" s="64">
        <f t="shared" si="504"/>
        <v>519.28</v>
      </c>
      <c r="M283" s="48">
        <f t="shared" si="505"/>
        <v>453.18</v>
      </c>
      <c r="N283" s="46">
        <f t="shared" si="506"/>
        <v>24.31275</v>
      </c>
      <c r="O283" s="48">
        <f t="shared" si="507"/>
        <v>89.5</v>
      </c>
      <c r="P283" s="48">
        <f t="shared" si="508"/>
        <v>0</v>
      </c>
      <c r="Q283" s="48">
        <f t="shared" si="509"/>
        <v>1148.79125</v>
      </c>
      <c r="R283" s="46">
        <f t="shared" si="510"/>
        <v>0</v>
      </c>
      <c r="S283" s="46">
        <f t="shared" si="511"/>
        <v>259.64</v>
      </c>
      <c r="T283" s="48">
        <f t="shared" si="512"/>
        <v>113.3</v>
      </c>
      <c r="U283" s="46">
        <f t="shared" si="513"/>
        <v>10.42</v>
      </c>
      <c r="V283" s="46">
        <v>0</v>
      </c>
      <c r="W283" s="48">
        <f t="shared" si="514"/>
        <v>89.5</v>
      </c>
      <c r="X283" s="48">
        <f t="shared" si="515"/>
        <v>0</v>
      </c>
      <c r="Y283" s="46">
        <f t="shared" si="516"/>
        <v>472.86</v>
      </c>
      <c r="Z283" s="46">
        <f t="shared" si="517"/>
        <v>1621.65125</v>
      </c>
      <c r="AA283" s="46"/>
      <c r="AB283" s="12" t="s">
        <v>77</v>
      </c>
      <c r="AC283" s="11">
        <f t="shared" ref="AC283:AE283" si="643">K283+R283</f>
        <v>62.5185</v>
      </c>
      <c r="AD283" s="11">
        <f t="shared" si="643"/>
        <v>778.92</v>
      </c>
      <c r="AE283" s="11">
        <f t="shared" si="643"/>
        <v>566.48</v>
      </c>
      <c r="AF283" s="11">
        <f t="shared" si="519"/>
        <v>34.73275</v>
      </c>
      <c r="AG283" s="11">
        <f t="shared" ref="AG283:AI283" si="644">O283+W283</f>
        <v>179</v>
      </c>
      <c r="AH283" s="11">
        <f t="shared" si="644"/>
        <v>0</v>
      </c>
      <c r="AI283" s="11">
        <f t="shared" si="644"/>
        <v>1621.65125</v>
      </c>
      <c r="AJ283" s="12" t="s">
        <v>33</v>
      </c>
    </row>
    <row r="284" s="9" customFormat="1" ht="15" customHeight="1" spans="1:36">
      <c r="A284" s="45">
        <f t="shared" si="502"/>
        <v>281</v>
      </c>
      <c r="B284" s="46" t="s">
        <v>363</v>
      </c>
      <c r="C284" s="97" t="s">
        <v>774</v>
      </c>
      <c r="D284" s="351" t="s">
        <v>775</v>
      </c>
      <c r="E284" s="95">
        <v>3473.25</v>
      </c>
      <c r="F284" s="46">
        <v>3245.5</v>
      </c>
      <c r="G284" s="96">
        <v>5664.75</v>
      </c>
      <c r="H284" s="95">
        <v>3473.25</v>
      </c>
      <c r="I284" s="48">
        <v>1790</v>
      </c>
      <c r="J284" s="48"/>
      <c r="K284" s="63">
        <f t="shared" si="503"/>
        <v>62.5185</v>
      </c>
      <c r="L284" s="64">
        <f t="shared" si="504"/>
        <v>519.28</v>
      </c>
      <c r="M284" s="48">
        <f t="shared" si="505"/>
        <v>453.18</v>
      </c>
      <c r="N284" s="46">
        <f t="shared" si="506"/>
        <v>24.31275</v>
      </c>
      <c r="O284" s="48">
        <f t="shared" si="507"/>
        <v>89.5</v>
      </c>
      <c r="P284" s="48">
        <f t="shared" si="508"/>
        <v>0</v>
      </c>
      <c r="Q284" s="48">
        <f t="shared" si="509"/>
        <v>1148.79125</v>
      </c>
      <c r="R284" s="46">
        <f t="shared" si="510"/>
        <v>0</v>
      </c>
      <c r="S284" s="46">
        <f t="shared" si="511"/>
        <v>259.64</v>
      </c>
      <c r="T284" s="48">
        <f t="shared" si="512"/>
        <v>113.3</v>
      </c>
      <c r="U284" s="46">
        <f t="shared" si="513"/>
        <v>10.42</v>
      </c>
      <c r="V284" s="46">
        <v>0</v>
      </c>
      <c r="W284" s="48">
        <f t="shared" si="514"/>
        <v>89.5</v>
      </c>
      <c r="X284" s="48">
        <f t="shared" si="515"/>
        <v>0</v>
      </c>
      <c r="Y284" s="46">
        <f t="shared" si="516"/>
        <v>472.86</v>
      </c>
      <c r="Z284" s="46">
        <f t="shared" si="517"/>
        <v>1621.65125</v>
      </c>
      <c r="AA284" s="46"/>
      <c r="AB284" s="12" t="s">
        <v>71</v>
      </c>
      <c r="AC284" s="11">
        <f t="shared" ref="AC284:AE284" si="645">K284+R284</f>
        <v>62.5185</v>
      </c>
      <c r="AD284" s="11">
        <f t="shared" si="645"/>
        <v>778.92</v>
      </c>
      <c r="AE284" s="11">
        <f t="shared" si="645"/>
        <v>566.48</v>
      </c>
      <c r="AF284" s="11">
        <f t="shared" si="519"/>
        <v>34.73275</v>
      </c>
      <c r="AG284" s="11">
        <f t="shared" ref="AG284:AI284" si="646">O284+W284</f>
        <v>179</v>
      </c>
      <c r="AH284" s="11">
        <f t="shared" si="646"/>
        <v>0</v>
      </c>
      <c r="AI284" s="11">
        <f t="shared" si="646"/>
        <v>1621.65125</v>
      </c>
      <c r="AJ284" s="12" t="s">
        <v>33</v>
      </c>
    </row>
    <row r="285" s="21" customFormat="1" ht="15" customHeight="1" spans="1:36">
      <c r="A285" s="45">
        <f>ROW()-3</f>
        <v>282</v>
      </c>
      <c r="B285" s="46" t="s">
        <v>337</v>
      </c>
      <c r="C285" s="51" t="s">
        <v>776</v>
      </c>
      <c r="D285" s="352" t="s">
        <v>777</v>
      </c>
      <c r="E285" s="46">
        <v>3473.25</v>
      </c>
      <c r="F285" s="46">
        <v>3245.5</v>
      </c>
      <c r="G285" s="48">
        <v>5664.75</v>
      </c>
      <c r="H285" s="46">
        <v>3473.25</v>
      </c>
      <c r="I285" s="48">
        <v>1790</v>
      </c>
      <c r="J285" s="48"/>
      <c r="K285" s="63">
        <f>E285*0.018</f>
        <v>62.5185</v>
      </c>
      <c r="L285" s="64">
        <f>F285*0.16</f>
        <v>519.28</v>
      </c>
      <c r="M285" s="48">
        <f>ROUND(G285*0.08,2)</f>
        <v>453.18</v>
      </c>
      <c r="N285" s="46">
        <f>H285*0.007</f>
        <v>24.31275</v>
      </c>
      <c r="O285" s="48">
        <f>I285*5%</f>
        <v>89.5</v>
      </c>
      <c r="P285" s="48">
        <f>J285*50%</f>
        <v>0</v>
      </c>
      <c r="Q285" s="48">
        <f>SUM(K285:P285)</f>
        <v>1148.79125</v>
      </c>
      <c r="R285" s="46">
        <f>E285*0</f>
        <v>0</v>
      </c>
      <c r="S285" s="46">
        <f>ROUND(F285*0.08,2)</f>
        <v>259.64</v>
      </c>
      <c r="T285" s="48">
        <f>ROUND(G285*0.02,2)</f>
        <v>113.3</v>
      </c>
      <c r="U285" s="46">
        <f>ROUND(H285*0.003,2)</f>
        <v>10.42</v>
      </c>
      <c r="V285" s="46">
        <v>0</v>
      </c>
      <c r="W285" s="48">
        <f>I285*5%</f>
        <v>89.5</v>
      </c>
      <c r="X285" s="48">
        <f>J285*50%</f>
        <v>0</v>
      </c>
      <c r="Y285" s="46">
        <f>SUM(R285:X285)</f>
        <v>472.86</v>
      </c>
      <c r="Z285" s="46">
        <f>Q285+Y285</f>
        <v>1621.65125</v>
      </c>
      <c r="AA285" s="46"/>
      <c r="AB285" s="12" t="s">
        <v>74</v>
      </c>
      <c r="AC285" s="11">
        <f t="shared" ref="AC285:AE285" si="647">K285+R285</f>
        <v>62.5185</v>
      </c>
      <c r="AD285" s="11">
        <f t="shared" si="647"/>
        <v>778.92</v>
      </c>
      <c r="AE285" s="11">
        <f t="shared" si="647"/>
        <v>566.48</v>
      </c>
      <c r="AF285" s="11">
        <f>N285+U285+V285</f>
        <v>34.73275</v>
      </c>
      <c r="AG285" s="11">
        <f t="shared" ref="AG285:AI285" si="648">O285+W285</f>
        <v>179</v>
      </c>
      <c r="AH285" s="11">
        <f t="shared" si="648"/>
        <v>0</v>
      </c>
      <c r="AI285" s="11">
        <f t="shared" si="648"/>
        <v>1621.65125</v>
      </c>
      <c r="AJ285" s="12" t="s">
        <v>33</v>
      </c>
    </row>
    <row r="286" s="9" customFormat="1" ht="15" customHeight="1" spans="1:36">
      <c r="A286" s="45">
        <f t="shared" ref="A286:A324" si="649">ROW()-3</f>
        <v>283</v>
      </c>
      <c r="B286" s="46" t="s">
        <v>193</v>
      </c>
      <c r="C286" s="100" t="s">
        <v>780</v>
      </c>
      <c r="D286" s="55" t="s">
        <v>781</v>
      </c>
      <c r="E286" s="95">
        <v>3473.25</v>
      </c>
      <c r="F286" s="46">
        <v>3245.5</v>
      </c>
      <c r="G286" s="96">
        <v>5664.75</v>
      </c>
      <c r="H286" s="95">
        <v>3473.25</v>
      </c>
      <c r="I286" s="48">
        <v>3180</v>
      </c>
      <c r="J286" s="48"/>
      <c r="K286" s="63">
        <f t="shared" ref="K286:K324" si="650">E286*0.018</f>
        <v>62.5185</v>
      </c>
      <c r="L286" s="64">
        <f t="shared" ref="L286:L324" si="651">F286*0.16</f>
        <v>519.28</v>
      </c>
      <c r="M286" s="48">
        <f t="shared" ref="M286:M324" si="652">ROUND(G286*0.08,2)</f>
        <v>453.18</v>
      </c>
      <c r="N286" s="46">
        <f t="shared" ref="N286:N324" si="653">H286*0.007</f>
        <v>24.31275</v>
      </c>
      <c r="O286" s="48">
        <f t="shared" ref="O286:O324" si="654">I286*5%</f>
        <v>159</v>
      </c>
      <c r="P286" s="48">
        <f t="shared" ref="P286:P324" si="655">J286*50%</f>
        <v>0</v>
      </c>
      <c r="Q286" s="48">
        <f t="shared" ref="Q286:Q324" si="656">SUM(K286:P286)</f>
        <v>1218.29125</v>
      </c>
      <c r="R286" s="46">
        <f t="shared" ref="R286:R324" si="657">E286*0</f>
        <v>0</v>
      </c>
      <c r="S286" s="46">
        <f t="shared" ref="S286:S324" si="658">ROUND(F286*0.08,2)</f>
        <v>259.64</v>
      </c>
      <c r="T286" s="48">
        <f t="shared" ref="T286:T324" si="659">ROUND(G286*0.02,2)</f>
        <v>113.3</v>
      </c>
      <c r="U286" s="46">
        <f t="shared" ref="U286:U324" si="660">ROUND(H286*0.003,2)</f>
        <v>10.42</v>
      </c>
      <c r="V286" s="46">
        <v>0</v>
      </c>
      <c r="W286" s="48">
        <f t="shared" ref="W286:W324" si="661">I286*5%</f>
        <v>159</v>
      </c>
      <c r="X286" s="48">
        <f t="shared" ref="X286:X324" si="662">J286*50%</f>
        <v>0</v>
      </c>
      <c r="Y286" s="46">
        <f t="shared" ref="Y286:Y324" si="663">SUM(R286:X286)</f>
        <v>542.36</v>
      </c>
      <c r="Z286" s="46">
        <f t="shared" ref="Z286:Z324" si="664">Q286+Y286</f>
        <v>1760.65125</v>
      </c>
      <c r="AA286" s="46"/>
      <c r="AB286" s="12" t="s">
        <v>104</v>
      </c>
      <c r="AC286" s="11">
        <f t="shared" ref="AC286:AE286" si="665">K286+R286</f>
        <v>62.5185</v>
      </c>
      <c r="AD286" s="11">
        <f t="shared" si="665"/>
        <v>778.92</v>
      </c>
      <c r="AE286" s="11">
        <f t="shared" si="665"/>
        <v>566.48</v>
      </c>
      <c r="AF286" s="11">
        <f t="shared" ref="AF286:AF324" si="666">N286+U286+V286</f>
        <v>34.73275</v>
      </c>
      <c r="AG286" s="11">
        <f t="shared" ref="AG286:AI286" si="667">O286+W286</f>
        <v>318</v>
      </c>
      <c r="AH286" s="11">
        <f t="shared" si="667"/>
        <v>0</v>
      </c>
      <c r="AI286" s="11">
        <f t="shared" si="667"/>
        <v>1760.65125</v>
      </c>
      <c r="AJ286" s="12" t="s">
        <v>35</v>
      </c>
    </row>
    <row r="287" s="9" customFormat="1" ht="15" customHeight="1" spans="1:36">
      <c r="A287" s="45">
        <f t="shared" si="649"/>
        <v>284</v>
      </c>
      <c r="B287" s="46" t="s">
        <v>227</v>
      </c>
      <c r="C287" s="100" t="s">
        <v>782</v>
      </c>
      <c r="D287" s="55" t="s">
        <v>783</v>
      </c>
      <c r="E287" s="95">
        <v>3473.25</v>
      </c>
      <c r="F287" s="46">
        <v>3245.5</v>
      </c>
      <c r="G287" s="96">
        <v>5664.75</v>
      </c>
      <c r="H287" s="95">
        <v>3473.25</v>
      </c>
      <c r="I287" s="48">
        <v>3180</v>
      </c>
      <c r="J287" s="48"/>
      <c r="K287" s="63">
        <f t="shared" si="650"/>
        <v>62.5185</v>
      </c>
      <c r="L287" s="64">
        <f t="shared" si="651"/>
        <v>519.28</v>
      </c>
      <c r="M287" s="48">
        <f t="shared" si="652"/>
        <v>453.18</v>
      </c>
      <c r="N287" s="46">
        <f t="shared" si="653"/>
        <v>24.31275</v>
      </c>
      <c r="O287" s="48">
        <f t="shared" si="654"/>
        <v>159</v>
      </c>
      <c r="P287" s="48">
        <f t="shared" si="655"/>
        <v>0</v>
      </c>
      <c r="Q287" s="48">
        <f t="shared" si="656"/>
        <v>1218.29125</v>
      </c>
      <c r="R287" s="46">
        <f t="shared" si="657"/>
        <v>0</v>
      </c>
      <c r="S287" s="46">
        <f t="shared" si="658"/>
        <v>259.64</v>
      </c>
      <c r="T287" s="48">
        <f t="shared" si="659"/>
        <v>113.3</v>
      </c>
      <c r="U287" s="46">
        <f t="shared" si="660"/>
        <v>10.42</v>
      </c>
      <c r="V287" s="46">
        <v>0</v>
      </c>
      <c r="W287" s="48">
        <f t="shared" si="661"/>
        <v>159</v>
      </c>
      <c r="X287" s="48">
        <f t="shared" si="662"/>
        <v>0</v>
      </c>
      <c r="Y287" s="46">
        <f t="shared" si="663"/>
        <v>542.36</v>
      </c>
      <c r="Z287" s="46">
        <f t="shared" si="664"/>
        <v>1760.65125</v>
      </c>
      <c r="AA287" s="46"/>
      <c r="AB287" s="12" t="s">
        <v>101</v>
      </c>
      <c r="AC287" s="11">
        <f t="shared" ref="AC287:AE287" si="668">K287+R287</f>
        <v>62.5185</v>
      </c>
      <c r="AD287" s="11">
        <f t="shared" si="668"/>
        <v>778.92</v>
      </c>
      <c r="AE287" s="11">
        <f t="shared" si="668"/>
        <v>566.48</v>
      </c>
      <c r="AF287" s="11">
        <f t="shared" si="666"/>
        <v>34.73275</v>
      </c>
      <c r="AG287" s="11">
        <f t="shared" ref="AG287:AI287" si="669">O287+W287</f>
        <v>318</v>
      </c>
      <c r="AH287" s="11">
        <f t="shared" si="669"/>
        <v>0</v>
      </c>
      <c r="AI287" s="11">
        <f t="shared" si="669"/>
        <v>1760.65125</v>
      </c>
      <c r="AJ287" s="12" t="s">
        <v>34</v>
      </c>
    </row>
    <row r="288" s="9" customFormat="1" ht="15" customHeight="1" spans="1:36">
      <c r="A288" s="45">
        <f t="shared" si="649"/>
        <v>285</v>
      </c>
      <c r="B288" s="46" t="s">
        <v>176</v>
      </c>
      <c r="C288" s="101" t="s">
        <v>786</v>
      </c>
      <c r="D288" s="353" t="s">
        <v>787</v>
      </c>
      <c r="E288" s="95">
        <v>3473.25</v>
      </c>
      <c r="F288" s="46">
        <v>3245.5</v>
      </c>
      <c r="G288" s="96">
        <v>5664.75</v>
      </c>
      <c r="H288" s="95">
        <v>3473.25</v>
      </c>
      <c r="I288" s="48">
        <v>3180</v>
      </c>
      <c r="J288" s="48"/>
      <c r="K288" s="63">
        <f t="shared" si="650"/>
        <v>62.5185</v>
      </c>
      <c r="L288" s="64">
        <f t="shared" si="651"/>
        <v>519.28</v>
      </c>
      <c r="M288" s="48">
        <f t="shared" si="652"/>
        <v>453.18</v>
      </c>
      <c r="N288" s="46">
        <f t="shared" si="653"/>
        <v>24.31275</v>
      </c>
      <c r="O288" s="48">
        <f t="shared" si="654"/>
        <v>159</v>
      </c>
      <c r="P288" s="48">
        <f t="shared" si="655"/>
        <v>0</v>
      </c>
      <c r="Q288" s="48">
        <f t="shared" si="656"/>
        <v>1218.29125</v>
      </c>
      <c r="R288" s="46">
        <f t="shared" si="657"/>
        <v>0</v>
      </c>
      <c r="S288" s="46">
        <f t="shared" si="658"/>
        <v>259.64</v>
      </c>
      <c r="T288" s="48">
        <f t="shared" si="659"/>
        <v>113.3</v>
      </c>
      <c r="U288" s="46">
        <f t="shared" si="660"/>
        <v>10.42</v>
      </c>
      <c r="V288" s="46">
        <v>0</v>
      </c>
      <c r="W288" s="48">
        <f t="shared" si="661"/>
        <v>159</v>
      </c>
      <c r="X288" s="48">
        <f t="shared" si="662"/>
        <v>0</v>
      </c>
      <c r="Y288" s="46">
        <f t="shared" si="663"/>
        <v>542.36</v>
      </c>
      <c r="Z288" s="46">
        <f t="shared" si="664"/>
        <v>1760.65125</v>
      </c>
      <c r="AA288" s="46"/>
      <c r="AB288" s="12" t="s">
        <v>104</v>
      </c>
      <c r="AC288" s="11">
        <f t="shared" ref="AC288:AE288" si="670">K288+R288</f>
        <v>62.5185</v>
      </c>
      <c r="AD288" s="11">
        <f t="shared" si="670"/>
        <v>778.92</v>
      </c>
      <c r="AE288" s="11">
        <f t="shared" si="670"/>
        <v>566.48</v>
      </c>
      <c r="AF288" s="11">
        <f t="shared" si="666"/>
        <v>34.73275</v>
      </c>
      <c r="AG288" s="11">
        <f t="shared" ref="AG288:AI288" si="671">O288+W288</f>
        <v>318</v>
      </c>
      <c r="AH288" s="11">
        <f t="shared" si="671"/>
        <v>0</v>
      </c>
      <c r="AI288" s="11">
        <f t="shared" si="671"/>
        <v>1760.65125</v>
      </c>
      <c r="AJ288" s="12" t="s">
        <v>35</v>
      </c>
    </row>
    <row r="289" s="9" customFormat="1" ht="15" customHeight="1" spans="1:36">
      <c r="A289" s="45">
        <f t="shared" si="649"/>
        <v>286</v>
      </c>
      <c r="B289" s="46" t="s">
        <v>509</v>
      </c>
      <c r="C289" s="100" t="s">
        <v>788</v>
      </c>
      <c r="D289" s="346" t="s">
        <v>789</v>
      </c>
      <c r="E289" s="95">
        <v>3473.25</v>
      </c>
      <c r="F289" s="46">
        <v>3245.5</v>
      </c>
      <c r="G289" s="96">
        <v>5664.75</v>
      </c>
      <c r="H289" s="95">
        <v>3473.25</v>
      </c>
      <c r="I289" s="48">
        <v>1790</v>
      </c>
      <c r="J289" s="48"/>
      <c r="K289" s="63">
        <f t="shared" si="650"/>
        <v>62.5185</v>
      </c>
      <c r="L289" s="64">
        <f t="shared" si="651"/>
        <v>519.28</v>
      </c>
      <c r="M289" s="48">
        <f t="shared" si="652"/>
        <v>453.18</v>
      </c>
      <c r="N289" s="46">
        <f t="shared" si="653"/>
        <v>24.31275</v>
      </c>
      <c r="O289" s="48">
        <f t="shared" si="654"/>
        <v>89.5</v>
      </c>
      <c r="P289" s="48">
        <f t="shared" si="655"/>
        <v>0</v>
      </c>
      <c r="Q289" s="48">
        <f t="shared" si="656"/>
        <v>1148.79125</v>
      </c>
      <c r="R289" s="46">
        <f t="shared" si="657"/>
        <v>0</v>
      </c>
      <c r="S289" s="46">
        <f t="shared" si="658"/>
        <v>259.64</v>
      </c>
      <c r="T289" s="48">
        <f t="shared" si="659"/>
        <v>113.3</v>
      </c>
      <c r="U289" s="46">
        <f t="shared" si="660"/>
        <v>10.42</v>
      </c>
      <c r="V289" s="46">
        <v>0</v>
      </c>
      <c r="W289" s="48">
        <f t="shared" si="661"/>
        <v>89.5</v>
      </c>
      <c r="X289" s="48">
        <f t="shared" si="662"/>
        <v>0</v>
      </c>
      <c r="Y289" s="46">
        <f t="shared" si="663"/>
        <v>472.86</v>
      </c>
      <c r="Z289" s="46">
        <f t="shared" si="664"/>
        <v>1621.65125</v>
      </c>
      <c r="AA289" s="46"/>
      <c r="AB289" s="12" t="s">
        <v>83</v>
      </c>
      <c r="AC289" s="11">
        <f t="shared" ref="AC289:AE289" si="672">K289+R289</f>
        <v>62.5185</v>
      </c>
      <c r="AD289" s="11">
        <f t="shared" si="672"/>
        <v>778.92</v>
      </c>
      <c r="AE289" s="11">
        <f t="shared" si="672"/>
        <v>566.48</v>
      </c>
      <c r="AF289" s="11">
        <f t="shared" si="666"/>
        <v>34.73275</v>
      </c>
      <c r="AG289" s="11">
        <f t="shared" ref="AG289:AI289" si="673">O289+W289</f>
        <v>179</v>
      </c>
      <c r="AH289" s="11">
        <f t="shared" si="673"/>
        <v>0</v>
      </c>
      <c r="AI289" s="11">
        <f t="shared" si="673"/>
        <v>1621.65125</v>
      </c>
      <c r="AJ289" s="12" t="s">
        <v>33</v>
      </c>
    </row>
    <row r="290" s="9" customFormat="1" ht="15" customHeight="1" spans="1:36">
      <c r="A290" s="45">
        <f t="shared" si="649"/>
        <v>287</v>
      </c>
      <c r="B290" s="46" t="s">
        <v>53</v>
      </c>
      <c r="C290" s="101" t="s">
        <v>790</v>
      </c>
      <c r="D290" s="102" t="s">
        <v>791</v>
      </c>
      <c r="E290" s="95">
        <v>3473.25</v>
      </c>
      <c r="F290" s="46">
        <v>3245.5</v>
      </c>
      <c r="G290" s="96">
        <v>5664.75</v>
      </c>
      <c r="H290" s="95">
        <v>3473.25</v>
      </c>
      <c r="I290" s="48">
        <v>3180</v>
      </c>
      <c r="J290" s="48"/>
      <c r="K290" s="63">
        <f t="shared" si="650"/>
        <v>62.5185</v>
      </c>
      <c r="L290" s="64">
        <f t="shared" si="651"/>
        <v>519.28</v>
      </c>
      <c r="M290" s="48">
        <f t="shared" si="652"/>
        <v>453.18</v>
      </c>
      <c r="N290" s="46">
        <f t="shared" si="653"/>
        <v>24.31275</v>
      </c>
      <c r="O290" s="48">
        <f t="shared" si="654"/>
        <v>159</v>
      </c>
      <c r="P290" s="48">
        <f t="shared" si="655"/>
        <v>0</v>
      </c>
      <c r="Q290" s="48">
        <f t="shared" si="656"/>
        <v>1218.29125</v>
      </c>
      <c r="R290" s="46">
        <f t="shared" si="657"/>
        <v>0</v>
      </c>
      <c r="S290" s="46">
        <f t="shared" si="658"/>
        <v>259.64</v>
      </c>
      <c r="T290" s="48">
        <f t="shared" si="659"/>
        <v>113.3</v>
      </c>
      <c r="U290" s="46">
        <f t="shared" si="660"/>
        <v>10.42</v>
      </c>
      <c r="V290" s="46">
        <v>0</v>
      </c>
      <c r="W290" s="48">
        <f t="shared" si="661"/>
        <v>159</v>
      </c>
      <c r="X290" s="48">
        <f t="shared" si="662"/>
        <v>0</v>
      </c>
      <c r="Y290" s="46">
        <f t="shared" si="663"/>
        <v>542.36</v>
      </c>
      <c r="Z290" s="46">
        <f t="shared" si="664"/>
        <v>1760.65125</v>
      </c>
      <c r="AA290" s="46"/>
      <c r="AB290" s="12" t="s">
        <v>54</v>
      </c>
      <c r="AC290" s="11">
        <f t="shared" ref="AC290:AE290" si="674">K290+R290</f>
        <v>62.5185</v>
      </c>
      <c r="AD290" s="11">
        <f t="shared" si="674"/>
        <v>778.92</v>
      </c>
      <c r="AE290" s="11">
        <f t="shared" si="674"/>
        <v>566.48</v>
      </c>
      <c r="AF290" s="11">
        <f t="shared" si="666"/>
        <v>34.73275</v>
      </c>
      <c r="AG290" s="11">
        <f t="shared" ref="AG290:AI290" si="675">O290+W290</f>
        <v>318</v>
      </c>
      <c r="AH290" s="11">
        <f t="shared" si="675"/>
        <v>0</v>
      </c>
      <c r="AI290" s="11">
        <f t="shared" si="675"/>
        <v>1760.65125</v>
      </c>
      <c r="AJ290" s="12" t="s">
        <v>32</v>
      </c>
    </row>
    <row r="291" s="9" customFormat="1" ht="15" customHeight="1" spans="1:36">
      <c r="A291" s="45">
        <f t="shared" si="649"/>
        <v>288</v>
      </c>
      <c r="B291" s="46" t="s">
        <v>363</v>
      </c>
      <c r="C291" s="52" t="s">
        <v>792</v>
      </c>
      <c r="D291" s="346" t="s">
        <v>793</v>
      </c>
      <c r="E291" s="95">
        <v>3473.25</v>
      </c>
      <c r="F291" s="46">
        <v>3245.5</v>
      </c>
      <c r="G291" s="96">
        <v>5664.75</v>
      </c>
      <c r="H291" s="95">
        <v>3473.25</v>
      </c>
      <c r="I291" s="48">
        <v>1790</v>
      </c>
      <c r="J291" s="48"/>
      <c r="K291" s="63">
        <f t="shared" si="650"/>
        <v>62.5185</v>
      </c>
      <c r="L291" s="64">
        <f t="shared" si="651"/>
        <v>519.28</v>
      </c>
      <c r="M291" s="48">
        <f t="shared" si="652"/>
        <v>453.18</v>
      </c>
      <c r="N291" s="46">
        <f t="shared" si="653"/>
        <v>24.31275</v>
      </c>
      <c r="O291" s="48">
        <f t="shared" si="654"/>
        <v>89.5</v>
      </c>
      <c r="P291" s="48">
        <f t="shared" si="655"/>
        <v>0</v>
      </c>
      <c r="Q291" s="48">
        <f t="shared" si="656"/>
        <v>1148.79125</v>
      </c>
      <c r="R291" s="46">
        <f t="shared" si="657"/>
        <v>0</v>
      </c>
      <c r="S291" s="46">
        <f t="shared" si="658"/>
        <v>259.64</v>
      </c>
      <c r="T291" s="48">
        <f t="shared" si="659"/>
        <v>113.3</v>
      </c>
      <c r="U291" s="46">
        <f t="shared" si="660"/>
        <v>10.42</v>
      </c>
      <c r="V291" s="46">
        <v>0</v>
      </c>
      <c r="W291" s="48">
        <f t="shared" si="661"/>
        <v>89.5</v>
      </c>
      <c r="X291" s="48">
        <f t="shared" si="662"/>
        <v>0</v>
      </c>
      <c r="Y291" s="46">
        <f t="shared" si="663"/>
        <v>472.86</v>
      </c>
      <c r="Z291" s="46">
        <f t="shared" si="664"/>
        <v>1621.65125</v>
      </c>
      <c r="AA291" s="46"/>
      <c r="AB291" s="12" t="s">
        <v>71</v>
      </c>
      <c r="AC291" s="11">
        <f t="shared" ref="AC291:AE291" si="676">K291+R291</f>
        <v>62.5185</v>
      </c>
      <c r="AD291" s="11">
        <f t="shared" si="676"/>
        <v>778.92</v>
      </c>
      <c r="AE291" s="11">
        <f t="shared" si="676"/>
        <v>566.48</v>
      </c>
      <c r="AF291" s="11">
        <f t="shared" si="666"/>
        <v>34.73275</v>
      </c>
      <c r="AG291" s="11">
        <f t="shared" ref="AG291:AI291" si="677">O291+W291</f>
        <v>179</v>
      </c>
      <c r="AH291" s="11">
        <f t="shared" si="677"/>
        <v>0</v>
      </c>
      <c r="AI291" s="11">
        <f t="shared" si="677"/>
        <v>1621.65125</v>
      </c>
      <c r="AJ291" s="12" t="s">
        <v>33</v>
      </c>
    </row>
    <row r="292" s="9" customFormat="1" ht="15" customHeight="1" spans="1:36">
      <c r="A292" s="45">
        <f t="shared" si="649"/>
        <v>289</v>
      </c>
      <c r="B292" s="46" t="s">
        <v>794</v>
      </c>
      <c r="C292" s="100" t="s">
        <v>795</v>
      </c>
      <c r="D292" s="55" t="s">
        <v>796</v>
      </c>
      <c r="E292" s="95">
        <v>3473.25</v>
      </c>
      <c r="F292" s="46">
        <v>3245.5</v>
      </c>
      <c r="G292" s="96">
        <v>5664.75</v>
      </c>
      <c r="H292" s="95">
        <v>3473.25</v>
      </c>
      <c r="I292" s="48">
        <v>3180</v>
      </c>
      <c r="J292" s="48"/>
      <c r="K292" s="63">
        <f t="shared" si="650"/>
        <v>62.5185</v>
      </c>
      <c r="L292" s="64">
        <f t="shared" si="651"/>
        <v>519.28</v>
      </c>
      <c r="M292" s="48">
        <f t="shared" si="652"/>
        <v>453.18</v>
      </c>
      <c r="N292" s="46">
        <f t="shared" si="653"/>
        <v>24.31275</v>
      </c>
      <c r="O292" s="48">
        <f t="shared" si="654"/>
        <v>159</v>
      </c>
      <c r="P292" s="48">
        <f t="shared" si="655"/>
        <v>0</v>
      </c>
      <c r="Q292" s="48">
        <f t="shared" si="656"/>
        <v>1218.29125</v>
      </c>
      <c r="R292" s="46">
        <f t="shared" si="657"/>
        <v>0</v>
      </c>
      <c r="S292" s="46">
        <f t="shared" si="658"/>
        <v>259.64</v>
      </c>
      <c r="T292" s="48">
        <f t="shared" si="659"/>
        <v>113.3</v>
      </c>
      <c r="U292" s="46">
        <f t="shared" si="660"/>
        <v>10.42</v>
      </c>
      <c r="V292" s="46">
        <v>0</v>
      </c>
      <c r="W292" s="48">
        <f t="shared" si="661"/>
        <v>159</v>
      </c>
      <c r="X292" s="48">
        <f t="shared" si="662"/>
        <v>0</v>
      </c>
      <c r="Y292" s="46">
        <f t="shared" si="663"/>
        <v>542.36</v>
      </c>
      <c r="Z292" s="46">
        <f t="shared" si="664"/>
        <v>1760.65125</v>
      </c>
      <c r="AA292" s="46"/>
      <c r="AB292" s="12" t="s">
        <v>119</v>
      </c>
      <c r="AC292" s="11">
        <f t="shared" ref="AC292:AE292" si="678">K292+R292</f>
        <v>62.5185</v>
      </c>
      <c r="AD292" s="11">
        <f t="shared" si="678"/>
        <v>778.92</v>
      </c>
      <c r="AE292" s="11">
        <f t="shared" si="678"/>
        <v>566.48</v>
      </c>
      <c r="AF292" s="11">
        <f t="shared" si="666"/>
        <v>34.73275</v>
      </c>
      <c r="AG292" s="11">
        <f t="shared" ref="AG292:AI292" si="679">O292+W292</f>
        <v>318</v>
      </c>
      <c r="AH292" s="11">
        <f t="shared" si="679"/>
        <v>0</v>
      </c>
      <c r="AI292" s="11">
        <f t="shared" si="679"/>
        <v>1760.65125</v>
      </c>
      <c r="AJ292" s="12" t="s">
        <v>36</v>
      </c>
    </row>
    <row r="293" s="9" customFormat="1" ht="15" customHeight="1" spans="1:36">
      <c r="A293" s="45">
        <f t="shared" si="649"/>
        <v>290</v>
      </c>
      <c r="B293" s="46" t="s">
        <v>363</v>
      </c>
      <c r="C293" s="52" t="s">
        <v>797</v>
      </c>
      <c r="D293" s="344" t="s">
        <v>798</v>
      </c>
      <c r="E293" s="95">
        <v>3473.25</v>
      </c>
      <c r="F293" s="46">
        <v>3245.5</v>
      </c>
      <c r="G293" s="96">
        <v>5664.75</v>
      </c>
      <c r="H293" s="95">
        <v>3473.25</v>
      </c>
      <c r="I293" s="48">
        <v>0</v>
      </c>
      <c r="J293" s="48"/>
      <c r="K293" s="63">
        <f t="shared" si="650"/>
        <v>62.5185</v>
      </c>
      <c r="L293" s="64">
        <f t="shared" si="651"/>
        <v>519.28</v>
      </c>
      <c r="M293" s="48">
        <f t="shared" si="652"/>
        <v>453.18</v>
      </c>
      <c r="N293" s="46">
        <f t="shared" si="653"/>
        <v>24.31275</v>
      </c>
      <c r="O293" s="48">
        <f t="shared" si="654"/>
        <v>0</v>
      </c>
      <c r="P293" s="48">
        <f t="shared" si="655"/>
        <v>0</v>
      </c>
      <c r="Q293" s="48">
        <f t="shared" si="656"/>
        <v>1059.29125</v>
      </c>
      <c r="R293" s="46">
        <f t="shared" si="657"/>
        <v>0</v>
      </c>
      <c r="S293" s="46">
        <f t="shared" si="658"/>
        <v>259.64</v>
      </c>
      <c r="T293" s="48">
        <f t="shared" si="659"/>
        <v>113.3</v>
      </c>
      <c r="U293" s="46">
        <f t="shared" si="660"/>
        <v>10.42</v>
      </c>
      <c r="V293" s="46">
        <v>0</v>
      </c>
      <c r="W293" s="48">
        <f t="shared" si="661"/>
        <v>0</v>
      </c>
      <c r="X293" s="48">
        <f t="shared" si="662"/>
        <v>0</v>
      </c>
      <c r="Y293" s="46">
        <f t="shared" si="663"/>
        <v>383.36</v>
      </c>
      <c r="Z293" s="46">
        <f t="shared" si="664"/>
        <v>1442.65125</v>
      </c>
      <c r="AA293" s="46"/>
      <c r="AB293" s="12" t="s">
        <v>71</v>
      </c>
      <c r="AC293" s="11">
        <f t="shared" ref="AC293:AE293" si="680">K293+R293</f>
        <v>62.5185</v>
      </c>
      <c r="AD293" s="11">
        <f t="shared" si="680"/>
        <v>778.92</v>
      </c>
      <c r="AE293" s="11">
        <f t="shared" si="680"/>
        <v>566.48</v>
      </c>
      <c r="AF293" s="11">
        <f t="shared" si="666"/>
        <v>34.73275</v>
      </c>
      <c r="AG293" s="11">
        <f t="shared" ref="AG293:AI293" si="681">O293+W293</f>
        <v>0</v>
      </c>
      <c r="AH293" s="11">
        <f t="shared" si="681"/>
        <v>0</v>
      </c>
      <c r="AI293" s="11">
        <f t="shared" si="681"/>
        <v>1442.65125</v>
      </c>
      <c r="AJ293" s="12" t="s">
        <v>33</v>
      </c>
    </row>
    <row r="294" s="9" customFormat="1" ht="15" customHeight="1" spans="1:36">
      <c r="A294" s="45">
        <f t="shared" si="649"/>
        <v>291</v>
      </c>
      <c r="B294" s="46" t="s">
        <v>230</v>
      </c>
      <c r="C294" s="52" t="s">
        <v>799</v>
      </c>
      <c r="D294" s="344" t="s">
        <v>800</v>
      </c>
      <c r="E294" s="95">
        <v>3473.25</v>
      </c>
      <c r="F294" s="46">
        <v>3245.5</v>
      </c>
      <c r="G294" s="96">
        <v>5664.75</v>
      </c>
      <c r="H294" s="95">
        <v>3473.25</v>
      </c>
      <c r="I294" s="48">
        <v>3180</v>
      </c>
      <c r="J294" s="48"/>
      <c r="K294" s="63">
        <f t="shared" si="650"/>
        <v>62.5185</v>
      </c>
      <c r="L294" s="64">
        <f t="shared" si="651"/>
        <v>519.28</v>
      </c>
      <c r="M294" s="48">
        <f t="shared" si="652"/>
        <v>453.18</v>
      </c>
      <c r="N294" s="46">
        <f t="shared" si="653"/>
        <v>24.31275</v>
      </c>
      <c r="O294" s="48">
        <f t="shared" si="654"/>
        <v>159</v>
      </c>
      <c r="P294" s="48">
        <f t="shared" si="655"/>
        <v>0</v>
      </c>
      <c r="Q294" s="48">
        <f t="shared" si="656"/>
        <v>1218.29125</v>
      </c>
      <c r="R294" s="46">
        <f t="shared" si="657"/>
        <v>0</v>
      </c>
      <c r="S294" s="46">
        <f t="shared" si="658"/>
        <v>259.64</v>
      </c>
      <c r="T294" s="48">
        <f t="shared" si="659"/>
        <v>113.3</v>
      </c>
      <c r="U294" s="46">
        <f t="shared" si="660"/>
        <v>10.42</v>
      </c>
      <c r="V294" s="46">
        <v>0</v>
      </c>
      <c r="W294" s="48">
        <f t="shared" si="661"/>
        <v>159</v>
      </c>
      <c r="X294" s="48">
        <f t="shared" si="662"/>
        <v>0</v>
      </c>
      <c r="Y294" s="46">
        <f t="shared" si="663"/>
        <v>542.36</v>
      </c>
      <c r="Z294" s="46">
        <f t="shared" si="664"/>
        <v>1760.65125</v>
      </c>
      <c r="AA294" s="46"/>
      <c r="AB294" s="12" t="s">
        <v>60</v>
      </c>
      <c r="AC294" s="11">
        <f t="shared" ref="AC294:AE294" si="682">K294+R294</f>
        <v>62.5185</v>
      </c>
      <c r="AD294" s="11">
        <f t="shared" si="682"/>
        <v>778.92</v>
      </c>
      <c r="AE294" s="11">
        <f t="shared" si="682"/>
        <v>566.48</v>
      </c>
      <c r="AF294" s="11">
        <f t="shared" si="666"/>
        <v>34.73275</v>
      </c>
      <c r="AG294" s="11">
        <f t="shared" ref="AG294:AI294" si="683">O294+W294</f>
        <v>318</v>
      </c>
      <c r="AH294" s="11">
        <f t="shared" si="683"/>
        <v>0</v>
      </c>
      <c r="AI294" s="11">
        <f t="shared" si="683"/>
        <v>1760.65125</v>
      </c>
      <c r="AJ294" s="12" t="s">
        <v>32</v>
      </c>
    </row>
    <row r="295" s="9" customFormat="1" ht="15" customHeight="1" spans="1:36">
      <c r="A295" s="45">
        <f t="shared" si="649"/>
        <v>292</v>
      </c>
      <c r="B295" s="46" t="s">
        <v>670</v>
      </c>
      <c r="C295" s="52" t="s">
        <v>801</v>
      </c>
      <c r="D295" s="55" t="s">
        <v>802</v>
      </c>
      <c r="E295" s="95">
        <v>3473.25</v>
      </c>
      <c r="F295" s="46">
        <v>3245.5</v>
      </c>
      <c r="G295" s="96">
        <v>5664.75</v>
      </c>
      <c r="H295" s="95">
        <v>3473.25</v>
      </c>
      <c r="I295" s="48">
        <v>1790</v>
      </c>
      <c r="J295" s="48"/>
      <c r="K295" s="63">
        <f t="shared" si="650"/>
        <v>62.5185</v>
      </c>
      <c r="L295" s="64">
        <f t="shared" si="651"/>
        <v>519.28</v>
      </c>
      <c r="M295" s="48">
        <f t="shared" si="652"/>
        <v>453.18</v>
      </c>
      <c r="N295" s="46">
        <f t="shared" si="653"/>
        <v>24.31275</v>
      </c>
      <c r="O295" s="48">
        <f t="shared" si="654"/>
        <v>89.5</v>
      </c>
      <c r="P295" s="48">
        <f t="shared" si="655"/>
        <v>0</v>
      </c>
      <c r="Q295" s="48">
        <f t="shared" si="656"/>
        <v>1148.79125</v>
      </c>
      <c r="R295" s="46">
        <f t="shared" si="657"/>
        <v>0</v>
      </c>
      <c r="S295" s="46">
        <f t="shared" si="658"/>
        <v>259.64</v>
      </c>
      <c r="T295" s="48">
        <f t="shared" si="659"/>
        <v>113.3</v>
      </c>
      <c r="U295" s="46">
        <f t="shared" si="660"/>
        <v>10.42</v>
      </c>
      <c r="V295" s="46">
        <v>0</v>
      </c>
      <c r="W295" s="48">
        <f t="shared" si="661"/>
        <v>89.5</v>
      </c>
      <c r="X295" s="48">
        <f t="shared" si="662"/>
        <v>0</v>
      </c>
      <c r="Y295" s="46">
        <f t="shared" si="663"/>
        <v>472.86</v>
      </c>
      <c r="Z295" s="46">
        <f t="shared" si="664"/>
        <v>1621.65125</v>
      </c>
      <c r="AA295" s="46"/>
      <c r="AB295" s="12" t="s">
        <v>92</v>
      </c>
      <c r="AC295" s="11">
        <f t="shared" ref="AC295:AE295" si="684">K295+R295</f>
        <v>62.5185</v>
      </c>
      <c r="AD295" s="11">
        <f t="shared" si="684"/>
        <v>778.92</v>
      </c>
      <c r="AE295" s="11">
        <f t="shared" si="684"/>
        <v>566.48</v>
      </c>
      <c r="AF295" s="11">
        <f t="shared" si="666"/>
        <v>34.73275</v>
      </c>
      <c r="AG295" s="11">
        <f t="shared" ref="AG295:AI295" si="685">O295+W295</f>
        <v>179</v>
      </c>
      <c r="AH295" s="11">
        <f t="shared" si="685"/>
        <v>0</v>
      </c>
      <c r="AI295" s="11">
        <f t="shared" si="685"/>
        <v>1621.65125</v>
      </c>
      <c r="AJ295" s="12" t="s">
        <v>33</v>
      </c>
    </row>
    <row r="296" s="9" customFormat="1" ht="15" customHeight="1" spans="1:36">
      <c r="A296" s="45">
        <f t="shared" si="649"/>
        <v>293</v>
      </c>
      <c r="B296" s="46" t="s">
        <v>230</v>
      </c>
      <c r="C296" s="52" t="s">
        <v>803</v>
      </c>
      <c r="D296" s="55" t="s">
        <v>804</v>
      </c>
      <c r="E296" s="95">
        <v>3473.25</v>
      </c>
      <c r="F296" s="46">
        <v>3245.5</v>
      </c>
      <c r="G296" s="96">
        <v>5664.75</v>
      </c>
      <c r="H296" s="95">
        <v>3473.25</v>
      </c>
      <c r="I296" s="48">
        <v>3180</v>
      </c>
      <c r="J296" s="48"/>
      <c r="K296" s="63">
        <f t="shared" si="650"/>
        <v>62.5185</v>
      </c>
      <c r="L296" s="64">
        <f t="shared" si="651"/>
        <v>519.28</v>
      </c>
      <c r="M296" s="48">
        <f t="shared" si="652"/>
        <v>453.18</v>
      </c>
      <c r="N296" s="46">
        <f t="shared" si="653"/>
        <v>24.31275</v>
      </c>
      <c r="O296" s="48">
        <f t="shared" si="654"/>
        <v>159</v>
      </c>
      <c r="P296" s="48">
        <f t="shared" si="655"/>
        <v>0</v>
      </c>
      <c r="Q296" s="48">
        <f t="shared" si="656"/>
        <v>1218.29125</v>
      </c>
      <c r="R296" s="46">
        <f t="shared" si="657"/>
        <v>0</v>
      </c>
      <c r="S296" s="46">
        <f t="shared" si="658"/>
        <v>259.64</v>
      </c>
      <c r="T296" s="48">
        <f t="shared" si="659"/>
        <v>113.3</v>
      </c>
      <c r="U296" s="46">
        <f t="shared" si="660"/>
        <v>10.42</v>
      </c>
      <c r="V296" s="46">
        <v>0</v>
      </c>
      <c r="W296" s="48">
        <f t="shared" si="661"/>
        <v>159</v>
      </c>
      <c r="X296" s="48">
        <f t="shared" si="662"/>
        <v>0</v>
      </c>
      <c r="Y296" s="46">
        <f t="shared" si="663"/>
        <v>542.36</v>
      </c>
      <c r="Z296" s="46">
        <f t="shared" si="664"/>
        <v>1760.65125</v>
      </c>
      <c r="AA296" s="46"/>
      <c r="AB296" s="12" t="s">
        <v>68</v>
      </c>
      <c r="AC296" s="11">
        <f t="shared" ref="AC296:AE296" si="686">K296+R296</f>
        <v>62.5185</v>
      </c>
      <c r="AD296" s="11">
        <f t="shared" si="686"/>
        <v>778.92</v>
      </c>
      <c r="AE296" s="11">
        <f t="shared" si="686"/>
        <v>566.48</v>
      </c>
      <c r="AF296" s="11">
        <f t="shared" si="666"/>
        <v>34.73275</v>
      </c>
      <c r="AG296" s="11">
        <f t="shared" ref="AG296:AI296" si="687">O296+W296</f>
        <v>318</v>
      </c>
      <c r="AH296" s="11">
        <f t="shared" si="687"/>
        <v>0</v>
      </c>
      <c r="AI296" s="11">
        <f t="shared" si="687"/>
        <v>1760.65125</v>
      </c>
      <c r="AJ296" s="12" t="s">
        <v>32</v>
      </c>
    </row>
    <row r="297" s="9" customFormat="1" ht="15" customHeight="1" spans="1:36">
      <c r="A297" s="45">
        <f t="shared" si="649"/>
        <v>294</v>
      </c>
      <c r="B297" s="46" t="s">
        <v>558</v>
      </c>
      <c r="C297" s="52" t="s">
        <v>805</v>
      </c>
      <c r="D297" s="55" t="s">
        <v>806</v>
      </c>
      <c r="E297" s="95">
        <v>3473.25</v>
      </c>
      <c r="F297" s="46">
        <v>3245.5</v>
      </c>
      <c r="G297" s="96">
        <v>5664.75</v>
      </c>
      <c r="H297" s="95">
        <v>3473.25</v>
      </c>
      <c r="I297" s="48">
        <v>1790</v>
      </c>
      <c r="J297" s="48"/>
      <c r="K297" s="63">
        <f t="shared" si="650"/>
        <v>62.5185</v>
      </c>
      <c r="L297" s="64">
        <f t="shared" si="651"/>
        <v>519.28</v>
      </c>
      <c r="M297" s="48">
        <f t="shared" si="652"/>
        <v>453.18</v>
      </c>
      <c r="N297" s="46">
        <f t="shared" si="653"/>
        <v>24.31275</v>
      </c>
      <c r="O297" s="48">
        <f t="shared" si="654"/>
        <v>89.5</v>
      </c>
      <c r="P297" s="48">
        <f t="shared" si="655"/>
        <v>0</v>
      </c>
      <c r="Q297" s="48">
        <f t="shared" si="656"/>
        <v>1148.79125</v>
      </c>
      <c r="R297" s="46">
        <f t="shared" si="657"/>
        <v>0</v>
      </c>
      <c r="S297" s="46">
        <f t="shared" si="658"/>
        <v>259.64</v>
      </c>
      <c r="T297" s="48">
        <f t="shared" si="659"/>
        <v>113.3</v>
      </c>
      <c r="U297" s="46">
        <f t="shared" si="660"/>
        <v>10.42</v>
      </c>
      <c r="V297" s="46">
        <v>0</v>
      </c>
      <c r="W297" s="48">
        <f t="shared" si="661"/>
        <v>89.5</v>
      </c>
      <c r="X297" s="48">
        <f t="shared" si="662"/>
        <v>0</v>
      </c>
      <c r="Y297" s="46">
        <f t="shared" si="663"/>
        <v>472.86</v>
      </c>
      <c r="Z297" s="46">
        <f t="shared" si="664"/>
        <v>1621.65125</v>
      </c>
      <c r="AA297" s="46"/>
      <c r="AB297" s="12" t="s">
        <v>98</v>
      </c>
      <c r="AC297" s="11">
        <f t="shared" ref="AC297:AE297" si="688">K297+R297</f>
        <v>62.5185</v>
      </c>
      <c r="AD297" s="11">
        <f t="shared" si="688"/>
        <v>778.92</v>
      </c>
      <c r="AE297" s="11">
        <f t="shared" si="688"/>
        <v>566.48</v>
      </c>
      <c r="AF297" s="11">
        <f t="shared" si="666"/>
        <v>34.73275</v>
      </c>
      <c r="AG297" s="11">
        <f t="shared" ref="AG297:AI297" si="689">O297+W297</f>
        <v>179</v>
      </c>
      <c r="AH297" s="11">
        <f t="shared" si="689"/>
        <v>0</v>
      </c>
      <c r="AI297" s="11">
        <f t="shared" si="689"/>
        <v>1621.65125</v>
      </c>
      <c r="AJ297" s="12" t="s">
        <v>33</v>
      </c>
    </row>
    <row r="298" s="9" customFormat="1" ht="15" customHeight="1" spans="1:36">
      <c r="A298" s="45">
        <f t="shared" si="649"/>
        <v>295</v>
      </c>
      <c r="B298" s="46" t="s">
        <v>558</v>
      </c>
      <c r="C298" s="52" t="s">
        <v>807</v>
      </c>
      <c r="D298" s="55" t="s">
        <v>808</v>
      </c>
      <c r="E298" s="95">
        <v>3473.25</v>
      </c>
      <c r="F298" s="46">
        <v>3245.5</v>
      </c>
      <c r="G298" s="96">
        <v>5664.75</v>
      </c>
      <c r="H298" s="95">
        <v>3473.25</v>
      </c>
      <c r="I298" s="48">
        <v>1790</v>
      </c>
      <c r="J298" s="48"/>
      <c r="K298" s="63">
        <f t="shared" si="650"/>
        <v>62.5185</v>
      </c>
      <c r="L298" s="64">
        <f t="shared" si="651"/>
        <v>519.28</v>
      </c>
      <c r="M298" s="48">
        <f t="shared" si="652"/>
        <v>453.18</v>
      </c>
      <c r="N298" s="46">
        <f t="shared" si="653"/>
        <v>24.31275</v>
      </c>
      <c r="O298" s="48">
        <f t="shared" si="654"/>
        <v>89.5</v>
      </c>
      <c r="P298" s="48">
        <f t="shared" si="655"/>
        <v>0</v>
      </c>
      <c r="Q298" s="48">
        <f t="shared" si="656"/>
        <v>1148.79125</v>
      </c>
      <c r="R298" s="46">
        <f t="shared" si="657"/>
        <v>0</v>
      </c>
      <c r="S298" s="46">
        <f t="shared" si="658"/>
        <v>259.64</v>
      </c>
      <c r="T298" s="48">
        <f t="shared" si="659"/>
        <v>113.3</v>
      </c>
      <c r="U298" s="46">
        <f t="shared" si="660"/>
        <v>10.42</v>
      </c>
      <c r="V298" s="46">
        <v>0</v>
      </c>
      <c r="W298" s="48">
        <f t="shared" si="661"/>
        <v>89.5</v>
      </c>
      <c r="X298" s="48">
        <f t="shared" si="662"/>
        <v>0</v>
      </c>
      <c r="Y298" s="46">
        <f t="shared" si="663"/>
        <v>472.86</v>
      </c>
      <c r="Z298" s="46">
        <f t="shared" si="664"/>
        <v>1621.65125</v>
      </c>
      <c r="AA298" s="46"/>
      <c r="AB298" s="12" t="s">
        <v>98</v>
      </c>
      <c r="AC298" s="11">
        <f t="shared" ref="AC298:AE298" si="690">K298+R298</f>
        <v>62.5185</v>
      </c>
      <c r="AD298" s="11">
        <f t="shared" si="690"/>
        <v>778.92</v>
      </c>
      <c r="AE298" s="11">
        <f t="shared" si="690"/>
        <v>566.48</v>
      </c>
      <c r="AF298" s="11">
        <f t="shared" si="666"/>
        <v>34.73275</v>
      </c>
      <c r="AG298" s="11">
        <f t="shared" ref="AG298:AI298" si="691">O298+W298</f>
        <v>179</v>
      </c>
      <c r="AH298" s="11">
        <f t="shared" si="691"/>
        <v>0</v>
      </c>
      <c r="AI298" s="11">
        <f t="shared" si="691"/>
        <v>1621.65125</v>
      </c>
      <c r="AJ298" s="12" t="s">
        <v>33</v>
      </c>
    </row>
    <row r="299" s="9" customFormat="1" ht="15" customHeight="1" spans="1:36">
      <c r="A299" s="45">
        <f t="shared" si="649"/>
        <v>296</v>
      </c>
      <c r="B299" s="46" t="s">
        <v>558</v>
      </c>
      <c r="C299" s="52" t="s">
        <v>809</v>
      </c>
      <c r="D299" s="55" t="s">
        <v>810</v>
      </c>
      <c r="E299" s="95">
        <v>3473.25</v>
      </c>
      <c r="F299" s="46">
        <v>3245.5</v>
      </c>
      <c r="G299" s="96">
        <v>5664.75</v>
      </c>
      <c r="H299" s="95">
        <v>3473.25</v>
      </c>
      <c r="I299" s="48">
        <v>1790</v>
      </c>
      <c r="J299" s="48"/>
      <c r="K299" s="63">
        <f t="shared" si="650"/>
        <v>62.5185</v>
      </c>
      <c r="L299" s="64">
        <f t="shared" si="651"/>
        <v>519.28</v>
      </c>
      <c r="M299" s="48">
        <f t="shared" si="652"/>
        <v>453.18</v>
      </c>
      <c r="N299" s="46">
        <f t="shared" si="653"/>
        <v>24.31275</v>
      </c>
      <c r="O299" s="48">
        <f t="shared" si="654"/>
        <v>89.5</v>
      </c>
      <c r="P299" s="48">
        <f t="shared" si="655"/>
        <v>0</v>
      </c>
      <c r="Q299" s="48">
        <f t="shared" si="656"/>
        <v>1148.79125</v>
      </c>
      <c r="R299" s="46">
        <f t="shared" si="657"/>
        <v>0</v>
      </c>
      <c r="S299" s="46">
        <f t="shared" si="658"/>
        <v>259.64</v>
      </c>
      <c r="T299" s="48">
        <f t="shared" si="659"/>
        <v>113.3</v>
      </c>
      <c r="U299" s="46">
        <f t="shared" si="660"/>
        <v>10.42</v>
      </c>
      <c r="V299" s="46">
        <v>0</v>
      </c>
      <c r="W299" s="48">
        <f t="shared" si="661"/>
        <v>89.5</v>
      </c>
      <c r="X299" s="48">
        <f t="shared" si="662"/>
        <v>0</v>
      </c>
      <c r="Y299" s="46">
        <f t="shared" si="663"/>
        <v>472.86</v>
      </c>
      <c r="Z299" s="46">
        <f t="shared" si="664"/>
        <v>1621.65125</v>
      </c>
      <c r="AA299" s="46"/>
      <c r="AB299" s="12" t="s">
        <v>98</v>
      </c>
      <c r="AC299" s="11">
        <f t="shared" ref="AC299:AE299" si="692">K299+R299</f>
        <v>62.5185</v>
      </c>
      <c r="AD299" s="11">
        <f t="shared" si="692"/>
        <v>778.92</v>
      </c>
      <c r="AE299" s="11">
        <f t="shared" si="692"/>
        <v>566.48</v>
      </c>
      <c r="AF299" s="11">
        <f t="shared" si="666"/>
        <v>34.73275</v>
      </c>
      <c r="AG299" s="11">
        <f t="shared" ref="AG299:AI299" si="693">O299+W299</f>
        <v>179</v>
      </c>
      <c r="AH299" s="11">
        <f t="shared" si="693"/>
        <v>0</v>
      </c>
      <c r="AI299" s="11">
        <f t="shared" si="693"/>
        <v>1621.65125</v>
      </c>
      <c r="AJ299" s="12" t="s">
        <v>33</v>
      </c>
    </row>
    <row r="300" s="9" customFormat="1" ht="15" customHeight="1" spans="1:36">
      <c r="A300" s="45">
        <f t="shared" si="649"/>
        <v>297</v>
      </c>
      <c r="B300" s="46" t="s">
        <v>794</v>
      </c>
      <c r="C300" s="52" t="s">
        <v>811</v>
      </c>
      <c r="D300" s="55" t="s">
        <v>812</v>
      </c>
      <c r="E300" s="95">
        <v>3473.25</v>
      </c>
      <c r="F300" s="46">
        <v>3245.5</v>
      </c>
      <c r="G300" s="96">
        <v>5664.75</v>
      </c>
      <c r="H300" s="95">
        <v>3473.25</v>
      </c>
      <c r="I300" s="48">
        <v>3180</v>
      </c>
      <c r="J300" s="48"/>
      <c r="K300" s="63">
        <f t="shared" si="650"/>
        <v>62.5185</v>
      </c>
      <c r="L300" s="64">
        <f t="shared" si="651"/>
        <v>519.28</v>
      </c>
      <c r="M300" s="48">
        <f t="shared" si="652"/>
        <v>453.18</v>
      </c>
      <c r="N300" s="46">
        <f t="shared" si="653"/>
        <v>24.31275</v>
      </c>
      <c r="O300" s="48">
        <f t="shared" si="654"/>
        <v>159</v>
      </c>
      <c r="P300" s="48">
        <f t="shared" si="655"/>
        <v>0</v>
      </c>
      <c r="Q300" s="48">
        <f t="shared" si="656"/>
        <v>1218.29125</v>
      </c>
      <c r="R300" s="46">
        <f t="shared" si="657"/>
        <v>0</v>
      </c>
      <c r="S300" s="46">
        <f t="shared" si="658"/>
        <v>259.64</v>
      </c>
      <c r="T300" s="48">
        <f t="shared" si="659"/>
        <v>113.3</v>
      </c>
      <c r="U300" s="46">
        <f t="shared" si="660"/>
        <v>10.42</v>
      </c>
      <c r="V300" s="46">
        <v>0</v>
      </c>
      <c r="W300" s="48">
        <f t="shared" si="661"/>
        <v>159</v>
      </c>
      <c r="X300" s="48">
        <f t="shared" si="662"/>
        <v>0</v>
      </c>
      <c r="Y300" s="46">
        <f t="shared" si="663"/>
        <v>542.36</v>
      </c>
      <c r="Z300" s="46">
        <f t="shared" si="664"/>
        <v>1760.65125</v>
      </c>
      <c r="AA300" s="46"/>
      <c r="AB300" s="12" t="s">
        <v>122</v>
      </c>
      <c r="AC300" s="11">
        <f t="shared" ref="AC300:AE300" si="694">K300+R300</f>
        <v>62.5185</v>
      </c>
      <c r="AD300" s="11">
        <f t="shared" si="694"/>
        <v>778.92</v>
      </c>
      <c r="AE300" s="11">
        <f t="shared" si="694"/>
        <v>566.48</v>
      </c>
      <c r="AF300" s="11">
        <f t="shared" si="666"/>
        <v>34.73275</v>
      </c>
      <c r="AG300" s="11">
        <f t="shared" ref="AG300:AI300" si="695">O300+W300</f>
        <v>318</v>
      </c>
      <c r="AH300" s="11">
        <f t="shared" si="695"/>
        <v>0</v>
      </c>
      <c r="AI300" s="11">
        <f t="shared" si="695"/>
        <v>1760.65125</v>
      </c>
      <c r="AJ300" s="12" t="s">
        <v>36</v>
      </c>
    </row>
    <row r="301" s="9" customFormat="1" ht="15" customHeight="1" spans="1:36">
      <c r="A301" s="45">
        <f t="shared" si="649"/>
        <v>298</v>
      </c>
      <c r="B301" s="46" t="s">
        <v>230</v>
      </c>
      <c r="C301" s="100" t="s">
        <v>813</v>
      </c>
      <c r="D301" s="55" t="s">
        <v>814</v>
      </c>
      <c r="E301" s="95">
        <v>3473.25</v>
      </c>
      <c r="F301" s="46">
        <v>3245.5</v>
      </c>
      <c r="G301" s="96">
        <v>5664.75</v>
      </c>
      <c r="H301" s="95">
        <v>3473.25</v>
      </c>
      <c r="I301" s="48">
        <v>3180</v>
      </c>
      <c r="J301" s="48"/>
      <c r="K301" s="63">
        <f t="shared" si="650"/>
        <v>62.5185</v>
      </c>
      <c r="L301" s="64">
        <f t="shared" si="651"/>
        <v>519.28</v>
      </c>
      <c r="M301" s="48">
        <f t="shared" si="652"/>
        <v>453.18</v>
      </c>
      <c r="N301" s="46">
        <f t="shared" si="653"/>
        <v>24.31275</v>
      </c>
      <c r="O301" s="48">
        <f t="shared" si="654"/>
        <v>159</v>
      </c>
      <c r="P301" s="48">
        <f t="shared" si="655"/>
        <v>0</v>
      </c>
      <c r="Q301" s="48">
        <f t="shared" si="656"/>
        <v>1218.29125</v>
      </c>
      <c r="R301" s="46">
        <f t="shared" si="657"/>
        <v>0</v>
      </c>
      <c r="S301" s="46">
        <f t="shared" si="658"/>
        <v>259.64</v>
      </c>
      <c r="T301" s="48">
        <f t="shared" si="659"/>
        <v>113.3</v>
      </c>
      <c r="U301" s="46">
        <f t="shared" si="660"/>
        <v>10.42</v>
      </c>
      <c r="V301" s="46">
        <v>0</v>
      </c>
      <c r="W301" s="48">
        <f t="shared" si="661"/>
        <v>159</v>
      </c>
      <c r="X301" s="48">
        <f t="shared" si="662"/>
        <v>0</v>
      </c>
      <c r="Y301" s="46">
        <f t="shared" si="663"/>
        <v>542.36</v>
      </c>
      <c r="Z301" s="46">
        <f t="shared" si="664"/>
        <v>1760.65125</v>
      </c>
      <c r="AA301" s="46"/>
      <c r="AB301" s="12" t="s">
        <v>60</v>
      </c>
      <c r="AC301" s="11">
        <f t="shared" ref="AC301:AE301" si="696">K301+R301</f>
        <v>62.5185</v>
      </c>
      <c r="AD301" s="11">
        <f t="shared" si="696"/>
        <v>778.92</v>
      </c>
      <c r="AE301" s="11">
        <f t="shared" si="696"/>
        <v>566.48</v>
      </c>
      <c r="AF301" s="11">
        <f t="shared" si="666"/>
        <v>34.73275</v>
      </c>
      <c r="AG301" s="11">
        <f t="shared" ref="AG301:AI301" si="697">O301+W301</f>
        <v>318</v>
      </c>
      <c r="AH301" s="11">
        <f t="shared" si="697"/>
        <v>0</v>
      </c>
      <c r="AI301" s="11">
        <f t="shared" si="697"/>
        <v>1760.65125</v>
      </c>
      <c r="AJ301" s="12" t="s">
        <v>32</v>
      </c>
    </row>
    <row r="302" s="9" customFormat="1" ht="15" customHeight="1" spans="1:36">
      <c r="A302" s="45">
        <f t="shared" si="649"/>
        <v>299</v>
      </c>
      <c r="B302" s="46" t="s">
        <v>685</v>
      </c>
      <c r="C302" s="100" t="s">
        <v>815</v>
      </c>
      <c r="D302" s="55" t="s">
        <v>816</v>
      </c>
      <c r="E302" s="95">
        <v>3473.25</v>
      </c>
      <c r="F302" s="46">
        <v>3245.5</v>
      </c>
      <c r="G302" s="96">
        <v>5664.75</v>
      </c>
      <c r="H302" s="95">
        <v>3473.25</v>
      </c>
      <c r="I302" s="48">
        <v>1790</v>
      </c>
      <c r="J302" s="48"/>
      <c r="K302" s="63">
        <f t="shared" si="650"/>
        <v>62.5185</v>
      </c>
      <c r="L302" s="64">
        <f t="shared" si="651"/>
        <v>519.28</v>
      </c>
      <c r="M302" s="48">
        <f t="shared" si="652"/>
        <v>453.18</v>
      </c>
      <c r="N302" s="46">
        <f t="shared" si="653"/>
        <v>24.31275</v>
      </c>
      <c r="O302" s="48">
        <f t="shared" si="654"/>
        <v>89.5</v>
      </c>
      <c r="P302" s="48">
        <f t="shared" si="655"/>
        <v>0</v>
      </c>
      <c r="Q302" s="48">
        <f t="shared" si="656"/>
        <v>1148.79125</v>
      </c>
      <c r="R302" s="46">
        <f t="shared" si="657"/>
        <v>0</v>
      </c>
      <c r="S302" s="46">
        <f t="shared" si="658"/>
        <v>259.64</v>
      </c>
      <c r="T302" s="48">
        <f t="shared" si="659"/>
        <v>113.3</v>
      </c>
      <c r="U302" s="46">
        <f t="shared" si="660"/>
        <v>10.42</v>
      </c>
      <c r="V302" s="46">
        <v>0</v>
      </c>
      <c r="W302" s="48">
        <f t="shared" si="661"/>
        <v>89.5</v>
      </c>
      <c r="X302" s="48">
        <f t="shared" si="662"/>
        <v>0</v>
      </c>
      <c r="Y302" s="46">
        <f t="shared" si="663"/>
        <v>472.86</v>
      </c>
      <c r="Z302" s="46">
        <f t="shared" si="664"/>
        <v>1621.65125</v>
      </c>
      <c r="AA302" s="46"/>
      <c r="AB302" s="12" t="s">
        <v>89</v>
      </c>
      <c r="AC302" s="11">
        <f t="shared" ref="AC302:AE302" si="698">K302+R302</f>
        <v>62.5185</v>
      </c>
      <c r="AD302" s="11">
        <f t="shared" si="698"/>
        <v>778.92</v>
      </c>
      <c r="AE302" s="11">
        <f t="shared" si="698"/>
        <v>566.48</v>
      </c>
      <c r="AF302" s="11">
        <f t="shared" si="666"/>
        <v>34.73275</v>
      </c>
      <c r="AG302" s="11">
        <f t="shared" ref="AG302:AI302" si="699">O302+W302</f>
        <v>179</v>
      </c>
      <c r="AH302" s="11">
        <f t="shared" si="699"/>
        <v>0</v>
      </c>
      <c r="AI302" s="11">
        <f t="shared" si="699"/>
        <v>1621.65125</v>
      </c>
      <c r="AJ302" s="12" t="s">
        <v>33</v>
      </c>
    </row>
    <row r="303" s="9" customFormat="1" ht="15" customHeight="1" spans="1:36">
      <c r="A303" s="45">
        <f t="shared" si="649"/>
        <v>300</v>
      </c>
      <c r="B303" s="46" t="s">
        <v>558</v>
      </c>
      <c r="C303" s="100" t="s">
        <v>817</v>
      </c>
      <c r="D303" s="55" t="s">
        <v>818</v>
      </c>
      <c r="E303" s="95">
        <v>3473.25</v>
      </c>
      <c r="F303" s="46">
        <v>3245.5</v>
      </c>
      <c r="G303" s="96">
        <v>5664.75</v>
      </c>
      <c r="H303" s="95">
        <v>3473.25</v>
      </c>
      <c r="I303" s="48">
        <v>1790</v>
      </c>
      <c r="J303" s="48"/>
      <c r="K303" s="63">
        <f t="shared" si="650"/>
        <v>62.5185</v>
      </c>
      <c r="L303" s="64">
        <f t="shared" si="651"/>
        <v>519.28</v>
      </c>
      <c r="M303" s="48">
        <f t="shared" si="652"/>
        <v>453.18</v>
      </c>
      <c r="N303" s="46">
        <f t="shared" si="653"/>
        <v>24.31275</v>
      </c>
      <c r="O303" s="48">
        <f t="shared" si="654"/>
        <v>89.5</v>
      </c>
      <c r="P303" s="48">
        <f t="shared" si="655"/>
        <v>0</v>
      </c>
      <c r="Q303" s="48">
        <f t="shared" si="656"/>
        <v>1148.79125</v>
      </c>
      <c r="R303" s="46">
        <f t="shared" si="657"/>
        <v>0</v>
      </c>
      <c r="S303" s="46">
        <f t="shared" si="658"/>
        <v>259.64</v>
      </c>
      <c r="T303" s="48">
        <f t="shared" si="659"/>
        <v>113.3</v>
      </c>
      <c r="U303" s="46">
        <f t="shared" si="660"/>
        <v>10.42</v>
      </c>
      <c r="V303" s="46">
        <v>0</v>
      </c>
      <c r="W303" s="48">
        <f t="shared" si="661"/>
        <v>89.5</v>
      </c>
      <c r="X303" s="48">
        <f t="shared" si="662"/>
        <v>0</v>
      </c>
      <c r="Y303" s="46">
        <f t="shared" si="663"/>
        <v>472.86</v>
      </c>
      <c r="Z303" s="46">
        <f t="shared" si="664"/>
        <v>1621.65125</v>
      </c>
      <c r="AA303" s="46"/>
      <c r="AB303" s="12" t="s">
        <v>98</v>
      </c>
      <c r="AC303" s="11">
        <f t="shared" ref="AC303:AE303" si="700">K303+R303</f>
        <v>62.5185</v>
      </c>
      <c r="AD303" s="11">
        <f t="shared" si="700"/>
        <v>778.92</v>
      </c>
      <c r="AE303" s="11">
        <f t="shared" si="700"/>
        <v>566.48</v>
      </c>
      <c r="AF303" s="11">
        <f t="shared" si="666"/>
        <v>34.73275</v>
      </c>
      <c r="AG303" s="11">
        <f t="shared" ref="AG303:AI303" si="701">O303+W303</f>
        <v>179</v>
      </c>
      <c r="AH303" s="11">
        <f t="shared" si="701"/>
        <v>0</v>
      </c>
      <c r="AI303" s="11">
        <f t="shared" si="701"/>
        <v>1621.65125</v>
      </c>
      <c r="AJ303" s="12" t="s">
        <v>33</v>
      </c>
    </row>
    <row r="304" s="9" customFormat="1" ht="15" customHeight="1" spans="1:36">
      <c r="A304" s="45">
        <f t="shared" si="649"/>
        <v>301</v>
      </c>
      <c r="B304" s="46" t="s">
        <v>230</v>
      </c>
      <c r="C304" s="100" t="s">
        <v>821</v>
      </c>
      <c r="D304" s="55" t="s">
        <v>822</v>
      </c>
      <c r="E304" s="95">
        <v>3473.25</v>
      </c>
      <c r="F304" s="46">
        <v>3245.5</v>
      </c>
      <c r="G304" s="96">
        <v>5664.75</v>
      </c>
      <c r="H304" s="95">
        <v>3473.25</v>
      </c>
      <c r="I304" s="48">
        <v>3180</v>
      </c>
      <c r="J304" s="48"/>
      <c r="K304" s="63">
        <f t="shared" si="650"/>
        <v>62.5185</v>
      </c>
      <c r="L304" s="64">
        <f t="shared" si="651"/>
        <v>519.28</v>
      </c>
      <c r="M304" s="48">
        <f t="shared" si="652"/>
        <v>453.18</v>
      </c>
      <c r="N304" s="46">
        <f t="shared" si="653"/>
        <v>24.31275</v>
      </c>
      <c r="O304" s="48">
        <f t="shared" si="654"/>
        <v>159</v>
      </c>
      <c r="P304" s="48">
        <f t="shared" si="655"/>
        <v>0</v>
      </c>
      <c r="Q304" s="48">
        <f t="shared" si="656"/>
        <v>1218.29125</v>
      </c>
      <c r="R304" s="46">
        <f t="shared" si="657"/>
        <v>0</v>
      </c>
      <c r="S304" s="46">
        <f t="shared" si="658"/>
        <v>259.64</v>
      </c>
      <c r="T304" s="48">
        <f t="shared" si="659"/>
        <v>113.3</v>
      </c>
      <c r="U304" s="46">
        <f t="shared" si="660"/>
        <v>10.42</v>
      </c>
      <c r="V304" s="46">
        <v>0</v>
      </c>
      <c r="W304" s="48">
        <f t="shared" si="661"/>
        <v>159</v>
      </c>
      <c r="X304" s="48">
        <f t="shared" si="662"/>
        <v>0</v>
      </c>
      <c r="Y304" s="46">
        <f t="shared" si="663"/>
        <v>542.36</v>
      </c>
      <c r="Z304" s="46">
        <f t="shared" si="664"/>
        <v>1760.65125</v>
      </c>
      <c r="AA304" s="46"/>
      <c r="AB304" s="12" t="s">
        <v>57</v>
      </c>
      <c r="AC304" s="11">
        <f t="shared" ref="AC304:AE304" si="702">K304+R304</f>
        <v>62.5185</v>
      </c>
      <c r="AD304" s="11">
        <f t="shared" si="702"/>
        <v>778.92</v>
      </c>
      <c r="AE304" s="11">
        <f t="shared" si="702"/>
        <v>566.48</v>
      </c>
      <c r="AF304" s="11">
        <f t="shared" si="666"/>
        <v>34.73275</v>
      </c>
      <c r="AG304" s="11">
        <f t="shared" ref="AG304:AI304" si="703">O304+W304</f>
        <v>318</v>
      </c>
      <c r="AH304" s="11">
        <f t="shared" si="703"/>
        <v>0</v>
      </c>
      <c r="AI304" s="11">
        <f t="shared" si="703"/>
        <v>1760.65125</v>
      </c>
      <c r="AJ304" s="12" t="s">
        <v>32</v>
      </c>
    </row>
    <row r="305" s="9" customFormat="1" ht="15" customHeight="1" spans="1:36">
      <c r="A305" s="45">
        <f t="shared" si="649"/>
        <v>302</v>
      </c>
      <c r="B305" s="46" t="s">
        <v>558</v>
      </c>
      <c r="C305" s="52" t="s">
        <v>825</v>
      </c>
      <c r="D305" s="76" t="s">
        <v>826</v>
      </c>
      <c r="E305" s="95">
        <v>3473.25</v>
      </c>
      <c r="F305" s="46">
        <v>3245.5</v>
      </c>
      <c r="G305" s="96">
        <v>5664.75</v>
      </c>
      <c r="H305" s="95">
        <v>3473.25</v>
      </c>
      <c r="I305" s="48">
        <v>1790</v>
      </c>
      <c r="J305" s="48"/>
      <c r="K305" s="63">
        <f t="shared" si="650"/>
        <v>62.5185</v>
      </c>
      <c r="L305" s="64">
        <f t="shared" si="651"/>
        <v>519.28</v>
      </c>
      <c r="M305" s="48">
        <f t="shared" si="652"/>
        <v>453.18</v>
      </c>
      <c r="N305" s="46">
        <f t="shared" si="653"/>
        <v>24.31275</v>
      </c>
      <c r="O305" s="48">
        <f t="shared" si="654"/>
        <v>89.5</v>
      </c>
      <c r="P305" s="48">
        <f t="shared" si="655"/>
        <v>0</v>
      </c>
      <c r="Q305" s="48">
        <f t="shared" si="656"/>
        <v>1148.79125</v>
      </c>
      <c r="R305" s="46">
        <f t="shared" si="657"/>
        <v>0</v>
      </c>
      <c r="S305" s="46">
        <f t="shared" si="658"/>
        <v>259.64</v>
      </c>
      <c r="T305" s="48">
        <f t="shared" si="659"/>
        <v>113.3</v>
      </c>
      <c r="U305" s="46">
        <f t="shared" si="660"/>
        <v>10.42</v>
      </c>
      <c r="V305" s="46">
        <v>0</v>
      </c>
      <c r="W305" s="48">
        <f t="shared" si="661"/>
        <v>89.5</v>
      </c>
      <c r="X305" s="48">
        <f t="shared" si="662"/>
        <v>0</v>
      </c>
      <c r="Y305" s="46">
        <f t="shared" si="663"/>
        <v>472.86</v>
      </c>
      <c r="Z305" s="46">
        <f t="shared" si="664"/>
        <v>1621.65125</v>
      </c>
      <c r="AA305" s="46"/>
      <c r="AB305" s="12" t="s">
        <v>98</v>
      </c>
      <c r="AC305" s="11">
        <f t="shared" ref="AC305:AE305" si="704">K305+R305</f>
        <v>62.5185</v>
      </c>
      <c r="AD305" s="11">
        <f t="shared" si="704"/>
        <v>778.92</v>
      </c>
      <c r="AE305" s="11">
        <f t="shared" si="704"/>
        <v>566.48</v>
      </c>
      <c r="AF305" s="11">
        <f t="shared" si="666"/>
        <v>34.73275</v>
      </c>
      <c r="AG305" s="11">
        <f t="shared" ref="AG305:AI305" si="705">O305+W305</f>
        <v>179</v>
      </c>
      <c r="AH305" s="11">
        <f t="shared" si="705"/>
        <v>0</v>
      </c>
      <c r="AI305" s="11">
        <f t="shared" si="705"/>
        <v>1621.65125</v>
      </c>
      <c r="AJ305" s="12" t="s">
        <v>33</v>
      </c>
    </row>
    <row r="306" s="9" customFormat="1" ht="15" customHeight="1" spans="1:36">
      <c r="A306" s="45">
        <f t="shared" si="649"/>
        <v>303</v>
      </c>
      <c r="B306" s="46" t="s">
        <v>173</v>
      </c>
      <c r="C306" s="52" t="s">
        <v>827</v>
      </c>
      <c r="D306" s="76" t="s">
        <v>828</v>
      </c>
      <c r="E306" s="95">
        <v>3473.25</v>
      </c>
      <c r="F306" s="46">
        <v>3245.5</v>
      </c>
      <c r="G306" s="96">
        <v>5664.75</v>
      </c>
      <c r="H306" s="95">
        <v>3473.25</v>
      </c>
      <c r="I306" s="48">
        <v>3180</v>
      </c>
      <c r="J306" s="48"/>
      <c r="K306" s="63">
        <f t="shared" si="650"/>
        <v>62.5185</v>
      </c>
      <c r="L306" s="64">
        <f t="shared" si="651"/>
        <v>519.28</v>
      </c>
      <c r="M306" s="48">
        <f t="shared" si="652"/>
        <v>453.18</v>
      </c>
      <c r="N306" s="46">
        <f t="shared" si="653"/>
        <v>24.31275</v>
      </c>
      <c r="O306" s="48">
        <f t="shared" si="654"/>
        <v>159</v>
      </c>
      <c r="P306" s="48">
        <f t="shared" si="655"/>
        <v>0</v>
      </c>
      <c r="Q306" s="48">
        <f t="shared" si="656"/>
        <v>1218.29125</v>
      </c>
      <c r="R306" s="46">
        <f t="shared" si="657"/>
        <v>0</v>
      </c>
      <c r="S306" s="46">
        <f t="shared" si="658"/>
        <v>259.64</v>
      </c>
      <c r="T306" s="48">
        <f t="shared" si="659"/>
        <v>113.3</v>
      </c>
      <c r="U306" s="46">
        <f t="shared" si="660"/>
        <v>10.42</v>
      </c>
      <c r="V306" s="46">
        <v>0</v>
      </c>
      <c r="W306" s="48">
        <f t="shared" si="661"/>
        <v>159</v>
      </c>
      <c r="X306" s="48">
        <f t="shared" si="662"/>
        <v>0</v>
      </c>
      <c r="Y306" s="46">
        <f t="shared" si="663"/>
        <v>542.36</v>
      </c>
      <c r="Z306" s="46">
        <f t="shared" si="664"/>
        <v>1760.65125</v>
      </c>
      <c r="AA306" s="46"/>
      <c r="AB306" s="12" t="s">
        <v>104</v>
      </c>
      <c r="AC306" s="11">
        <f t="shared" ref="AC306:AE306" si="706">K306+R306</f>
        <v>62.5185</v>
      </c>
      <c r="AD306" s="11">
        <f t="shared" si="706"/>
        <v>778.92</v>
      </c>
      <c r="AE306" s="11">
        <f t="shared" si="706"/>
        <v>566.48</v>
      </c>
      <c r="AF306" s="11">
        <f t="shared" si="666"/>
        <v>34.73275</v>
      </c>
      <c r="AG306" s="11">
        <f t="shared" ref="AG306:AI306" si="707">O306+W306</f>
        <v>318</v>
      </c>
      <c r="AH306" s="11">
        <f t="shared" si="707"/>
        <v>0</v>
      </c>
      <c r="AI306" s="11">
        <f t="shared" si="707"/>
        <v>1760.65125</v>
      </c>
      <c r="AJ306" s="12" t="s">
        <v>35</v>
      </c>
    </row>
    <row r="307" s="9" customFormat="1" ht="15" customHeight="1" spans="1:36">
      <c r="A307" s="45">
        <f t="shared" si="649"/>
        <v>304</v>
      </c>
      <c r="B307" s="46" t="s">
        <v>173</v>
      </c>
      <c r="C307" s="52" t="s">
        <v>829</v>
      </c>
      <c r="D307" s="348" t="s">
        <v>830</v>
      </c>
      <c r="E307" s="95">
        <v>3473.25</v>
      </c>
      <c r="F307" s="46">
        <v>3245.5</v>
      </c>
      <c r="G307" s="96">
        <v>5664.75</v>
      </c>
      <c r="H307" s="95">
        <v>3473.25</v>
      </c>
      <c r="I307" s="48">
        <v>3180</v>
      </c>
      <c r="J307" s="48"/>
      <c r="K307" s="63">
        <f t="shared" si="650"/>
        <v>62.5185</v>
      </c>
      <c r="L307" s="64">
        <f t="shared" si="651"/>
        <v>519.28</v>
      </c>
      <c r="M307" s="48">
        <f t="shared" si="652"/>
        <v>453.18</v>
      </c>
      <c r="N307" s="46">
        <f t="shared" si="653"/>
        <v>24.31275</v>
      </c>
      <c r="O307" s="48">
        <f t="shared" si="654"/>
        <v>159</v>
      </c>
      <c r="P307" s="48">
        <f t="shared" si="655"/>
        <v>0</v>
      </c>
      <c r="Q307" s="48">
        <f t="shared" si="656"/>
        <v>1218.29125</v>
      </c>
      <c r="R307" s="46">
        <f t="shared" si="657"/>
        <v>0</v>
      </c>
      <c r="S307" s="46">
        <f t="shared" si="658"/>
        <v>259.64</v>
      </c>
      <c r="T307" s="48">
        <f t="shared" si="659"/>
        <v>113.3</v>
      </c>
      <c r="U307" s="46">
        <f t="shared" si="660"/>
        <v>10.42</v>
      </c>
      <c r="V307" s="46">
        <v>0</v>
      </c>
      <c r="W307" s="48">
        <f t="shared" si="661"/>
        <v>159</v>
      </c>
      <c r="X307" s="48">
        <f t="shared" si="662"/>
        <v>0</v>
      </c>
      <c r="Y307" s="46">
        <f t="shared" si="663"/>
        <v>542.36</v>
      </c>
      <c r="Z307" s="46">
        <f t="shared" si="664"/>
        <v>1760.65125</v>
      </c>
      <c r="AA307" s="46"/>
      <c r="AB307" s="12" t="s">
        <v>104</v>
      </c>
      <c r="AC307" s="11">
        <f t="shared" ref="AC307:AE307" si="708">K307+R307</f>
        <v>62.5185</v>
      </c>
      <c r="AD307" s="11">
        <f t="shared" si="708"/>
        <v>778.92</v>
      </c>
      <c r="AE307" s="11">
        <f t="shared" si="708"/>
        <v>566.48</v>
      </c>
      <c r="AF307" s="11">
        <f t="shared" si="666"/>
        <v>34.73275</v>
      </c>
      <c r="AG307" s="11">
        <f t="shared" ref="AG307:AI307" si="709">O307+W307</f>
        <v>318</v>
      </c>
      <c r="AH307" s="11">
        <f t="shared" si="709"/>
        <v>0</v>
      </c>
      <c r="AI307" s="11">
        <f t="shared" si="709"/>
        <v>1760.65125</v>
      </c>
      <c r="AJ307" s="12" t="s">
        <v>35</v>
      </c>
    </row>
    <row r="308" s="9" customFormat="1" ht="15" customHeight="1" spans="1:36">
      <c r="A308" s="45">
        <f t="shared" si="649"/>
        <v>305</v>
      </c>
      <c r="B308" s="46" t="s">
        <v>558</v>
      </c>
      <c r="C308" s="52" t="s">
        <v>833</v>
      </c>
      <c r="D308" s="348" t="s">
        <v>834</v>
      </c>
      <c r="E308" s="95">
        <v>3473.25</v>
      </c>
      <c r="F308" s="46">
        <v>3245.5</v>
      </c>
      <c r="G308" s="96">
        <v>5664.75</v>
      </c>
      <c r="H308" s="95">
        <v>3473.25</v>
      </c>
      <c r="I308" s="48">
        <v>1790</v>
      </c>
      <c r="J308" s="48"/>
      <c r="K308" s="63">
        <f t="shared" si="650"/>
        <v>62.5185</v>
      </c>
      <c r="L308" s="64">
        <f t="shared" si="651"/>
        <v>519.28</v>
      </c>
      <c r="M308" s="48">
        <f t="shared" si="652"/>
        <v>453.18</v>
      </c>
      <c r="N308" s="46">
        <f t="shared" si="653"/>
        <v>24.31275</v>
      </c>
      <c r="O308" s="48">
        <f t="shared" si="654"/>
        <v>89.5</v>
      </c>
      <c r="P308" s="48">
        <f t="shared" si="655"/>
        <v>0</v>
      </c>
      <c r="Q308" s="48">
        <f t="shared" si="656"/>
        <v>1148.79125</v>
      </c>
      <c r="R308" s="46">
        <f t="shared" si="657"/>
        <v>0</v>
      </c>
      <c r="S308" s="46">
        <f t="shared" si="658"/>
        <v>259.64</v>
      </c>
      <c r="T308" s="48">
        <f t="shared" si="659"/>
        <v>113.3</v>
      </c>
      <c r="U308" s="46">
        <f t="shared" si="660"/>
        <v>10.42</v>
      </c>
      <c r="V308" s="46">
        <v>0</v>
      </c>
      <c r="W308" s="48">
        <f t="shared" si="661"/>
        <v>89.5</v>
      </c>
      <c r="X308" s="48">
        <f t="shared" si="662"/>
        <v>0</v>
      </c>
      <c r="Y308" s="46">
        <f t="shared" si="663"/>
        <v>472.86</v>
      </c>
      <c r="Z308" s="46">
        <f t="shared" si="664"/>
        <v>1621.65125</v>
      </c>
      <c r="AA308" s="46"/>
      <c r="AB308" s="12" t="s">
        <v>98</v>
      </c>
      <c r="AC308" s="11">
        <f t="shared" ref="AC308:AE308" si="710">K308+R308</f>
        <v>62.5185</v>
      </c>
      <c r="AD308" s="11">
        <f t="shared" si="710"/>
        <v>778.92</v>
      </c>
      <c r="AE308" s="11">
        <f t="shared" si="710"/>
        <v>566.48</v>
      </c>
      <c r="AF308" s="11">
        <f t="shared" si="666"/>
        <v>34.73275</v>
      </c>
      <c r="AG308" s="11">
        <f t="shared" ref="AG308:AI308" si="711">O308+W308</f>
        <v>179</v>
      </c>
      <c r="AH308" s="11">
        <f t="shared" si="711"/>
        <v>0</v>
      </c>
      <c r="AI308" s="11">
        <f t="shared" si="711"/>
        <v>1621.65125</v>
      </c>
      <c r="AJ308" s="12" t="s">
        <v>33</v>
      </c>
    </row>
    <row r="309" s="9" customFormat="1" ht="15" customHeight="1" spans="1:36">
      <c r="A309" s="45">
        <f t="shared" si="649"/>
        <v>306</v>
      </c>
      <c r="B309" s="46" t="s">
        <v>558</v>
      </c>
      <c r="C309" s="52" t="s">
        <v>835</v>
      </c>
      <c r="D309" s="76" t="s">
        <v>836</v>
      </c>
      <c r="E309" s="95">
        <v>3473.25</v>
      </c>
      <c r="F309" s="46">
        <v>3245.5</v>
      </c>
      <c r="G309" s="96">
        <v>5664.75</v>
      </c>
      <c r="H309" s="95">
        <v>3473.25</v>
      </c>
      <c r="I309" s="48">
        <v>1790</v>
      </c>
      <c r="J309" s="48"/>
      <c r="K309" s="63">
        <f t="shared" si="650"/>
        <v>62.5185</v>
      </c>
      <c r="L309" s="64">
        <f t="shared" si="651"/>
        <v>519.28</v>
      </c>
      <c r="M309" s="48">
        <f t="shared" si="652"/>
        <v>453.18</v>
      </c>
      <c r="N309" s="46">
        <f t="shared" si="653"/>
        <v>24.31275</v>
      </c>
      <c r="O309" s="48">
        <f t="shared" si="654"/>
        <v>89.5</v>
      </c>
      <c r="P309" s="48">
        <f t="shared" si="655"/>
        <v>0</v>
      </c>
      <c r="Q309" s="48">
        <f t="shared" si="656"/>
        <v>1148.79125</v>
      </c>
      <c r="R309" s="46">
        <f t="shared" si="657"/>
        <v>0</v>
      </c>
      <c r="S309" s="46">
        <f t="shared" si="658"/>
        <v>259.64</v>
      </c>
      <c r="T309" s="48">
        <f t="shared" si="659"/>
        <v>113.3</v>
      </c>
      <c r="U309" s="46">
        <f t="shared" si="660"/>
        <v>10.42</v>
      </c>
      <c r="V309" s="46">
        <v>0</v>
      </c>
      <c r="W309" s="48">
        <f t="shared" si="661"/>
        <v>89.5</v>
      </c>
      <c r="X309" s="48">
        <f t="shared" si="662"/>
        <v>0</v>
      </c>
      <c r="Y309" s="46">
        <f t="shared" si="663"/>
        <v>472.86</v>
      </c>
      <c r="Z309" s="46">
        <f t="shared" si="664"/>
        <v>1621.65125</v>
      </c>
      <c r="AA309" s="46"/>
      <c r="AB309" s="12" t="s">
        <v>98</v>
      </c>
      <c r="AC309" s="11">
        <f t="shared" ref="AC309:AE309" si="712">K309+R309</f>
        <v>62.5185</v>
      </c>
      <c r="AD309" s="11">
        <f t="shared" si="712"/>
        <v>778.92</v>
      </c>
      <c r="AE309" s="11">
        <f t="shared" si="712"/>
        <v>566.48</v>
      </c>
      <c r="AF309" s="11">
        <f t="shared" si="666"/>
        <v>34.73275</v>
      </c>
      <c r="AG309" s="11">
        <f t="shared" ref="AG309:AI309" si="713">O309+W309</f>
        <v>179</v>
      </c>
      <c r="AH309" s="11">
        <f t="shared" si="713"/>
        <v>0</v>
      </c>
      <c r="AI309" s="11">
        <f t="shared" si="713"/>
        <v>1621.65125</v>
      </c>
      <c r="AJ309" s="12" t="s">
        <v>33</v>
      </c>
    </row>
    <row r="310" s="9" customFormat="1" ht="15" customHeight="1" spans="1:36">
      <c r="A310" s="45">
        <f t="shared" si="649"/>
        <v>307</v>
      </c>
      <c r="B310" s="46" t="s">
        <v>558</v>
      </c>
      <c r="C310" s="52" t="s">
        <v>843</v>
      </c>
      <c r="D310" s="348" t="s">
        <v>844</v>
      </c>
      <c r="E310" s="95">
        <v>3473.25</v>
      </c>
      <c r="F310" s="46">
        <v>3245.5</v>
      </c>
      <c r="G310" s="96">
        <v>5664.75</v>
      </c>
      <c r="H310" s="95">
        <v>3473.25</v>
      </c>
      <c r="I310" s="48">
        <v>1790</v>
      </c>
      <c r="J310" s="48"/>
      <c r="K310" s="63">
        <f t="shared" si="650"/>
        <v>62.5185</v>
      </c>
      <c r="L310" s="64">
        <f t="shared" si="651"/>
        <v>519.28</v>
      </c>
      <c r="M310" s="48">
        <f t="shared" si="652"/>
        <v>453.18</v>
      </c>
      <c r="N310" s="46">
        <f t="shared" si="653"/>
        <v>24.31275</v>
      </c>
      <c r="O310" s="48">
        <f t="shared" si="654"/>
        <v>89.5</v>
      </c>
      <c r="P310" s="48">
        <f t="shared" si="655"/>
        <v>0</v>
      </c>
      <c r="Q310" s="48">
        <f t="shared" si="656"/>
        <v>1148.79125</v>
      </c>
      <c r="R310" s="46">
        <f t="shared" si="657"/>
        <v>0</v>
      </c>
      <c r="S310" s="46">
        <f t="shared" si="658"/>
        <v>259.64</v>
      </c>
      <c r="T310" s="48">
        <f t="shared" si="659"/>
        <v>113.3</v>
      </c>
      <c r="U310" s="46">
        <f t="shared" si="660"/>
        <v>10.42</v>
      </c>
      <c r="V310" s="46">
        <v>0</v>
      </c>
      <c r="W310" s="48">
        <f t="shared" si="661"/>
        <v>89.5</v>
      </c>
      <c r="X310" s="48">
        <f t="shared" si="662"/>
        <v>0</v>
      </c>
      <c r="Y310" s="46">
        <f t="shared" si="663"/>
        <v>472.86</v>
      </c>
      <c r="Z310" s="46">
        <f t="shared" si="664"/>
        <v>1621.65125</v>
      </c>
      <c r="AA310" s="46"/>
      <c r="AB310" s="12" t="s">
        <v>98</v>
      </c>
      <c r="AC310" s="11">
        <f t="shared" ref="AC310:AE310" si="714">K310+R310</f>
        <v>62.5185</v>
      </c>
      <c r="AD310" s="11">
        <f t="shared" si="714"/>
        <v>778.92</v>
      </c>
      <c r="AE310" s="11">
        <f t="shared" si="714"/>
        <v>566.48</v>
      </c>
      <c r="AF310" s="11">
        <f t="shared" si="666"/>
        <v>34.73275</v>
      </c>
      <c r="AG310" s="11">
        <f t="shared" ref="AG310:AI310" si="715">O310+W310</f>
        <v>179</v>
      </c>
      <c r="AH310" s="11">
        <f t="shared" si="715"/>
        <v>0</v>
      </c>
      <c r="AI310" s="11">
        <f t="shared" si="715"/>
        <v>1621.65125</v>
      </c>
      <c r="AJ310" s="12" t="s">
        <v>33</v>
      </c>
    </row>
    <row r="311" s="9" customFormat="1" ht="15" customHeight="1" spans="1:36">
      <c r="A311" s="45">
        <f t="shared" si="649"/>
        <v>308</v>
      </c>
      <c r="B311" s="46" t="s">
        <v>558</v>
      </c>
      <c r="C311" s="52" t="s">
        <v>845</v>
      </c>
      <c r="D311" s="76" t="s">
        <v>846</v>
      </c>
      <c r="E311" s="95">
        <v>3473.25</v>
      </c>
      <c r="F311" s="46">
        <v>3245.5</v>
      </c>
      <c r="G311" s="96">
        <v>5664.75</v>
      </c>
      <c r="H311" s="95">
        <v>3473.25</v>
      </c>
      <c r="I311" s="48">
        <v>1790</v>
      </c>
      <c r="J311" s="48"/>
      <c r="K311" s="63">
        <f t="shared" si="650"/>
        <v>62.5185</v>
      </c>
      <c r="L311" s="64">
        <f t="shared" si="651"/>
        <v>519.28</v>
      </c>
      <c r="M311" s="48">
        <f t="shared" si="652"/>
        <v>453.18</v>
      </c>
      <c r="N311" s="46">
        <f t="shared" si="653"/>
        <v>24.31275</v>
      </c>
      <c r="O311" s="48">
        <f t="shared" si="654"/>
        <v>89.5</v>
      </c>
      <c r="P311" s="48">
        <f t="shared" si="655"/>
        <v>0</v>
      </c>
      <c r="Q311" s="48">
        <f t="shared" si="656"/>
        <v>1148.79125</v>
      </c>
      <c r="R311" s="46">
        <f t="shared" si="657"/>
        <v>0</v>
      </c>
      <c r="S311" s="46">
        <f t="shared" si="658"/>
        <v>259.64</v>
      </c>
      <c r="T311" s="48">
        <f t="shared" si="659"/>
        <v>113.3</v>
      </c>
      <c r="U311" s="46">
        <f t="shared" si="660"/>
        <v>10.42</v>
      </c>
      <c r="V311" s="46">
        <v>0</v>
      </c>
      <c r="W311" s="48">
        <f t="shared" si="661"/>
        <v>89.5</v>
      </c>
      <c r="X311" s="48">
        <f t="shared" si="662"/>
        <v>0</v>
      </c>
      <c r="Y311" s="46">
        <f t="shared" si="663"/>
        <v>472.86</v>
      </c>
      <c r="Z311" s="46">
        <f t="shared" si="664"/>
        <v>1621.65125</v>
      </c>
      <c r="AA311" s="46"/>
      <c r="AB311" s="12" t="s">
        <v>98</v>
      </c>
      <c r="AC311" s="11">
        <f t="shared" ref="AC311:AE311" si="716">K311+R311</f>
        <v>62.5185</v>
      </c>
      <c r="AD311" s="11">
        <f t="shared" si="716"/>
        <v>778.92</v>
      </c>
      <c r="AE311" s="11">
        <f t="shared" si="716"/>
        <v>566.48</v>
      </c>
      <c r="AF311" s="11">
        <f t="shared" si="666"/>
        <v>34.73275</v>
      </c>
      <c r="AG311" s="11">
        <f t="shared" ref="AG311:AI311" si="717">O311+W311</f>
        <v>179</v>
      </c>
      <c r="AH311" s="11">
        <f t="shared" si="717"/>
        <v>0</v>
      </c>
      <c r="AI311" s="11">
        <f t="shared" si="717"/>
        <v>1621.65125</v>
      </c>
      <c r="AJ311" s="12" t="s">
        <v>33</v>
      </c>
    </row>
    <row r="312" s="9" customFormat="1" ht="15" customHeight="1" spans="1:36">
      <c r="A312" s="45">
        <f t="shared" si="649"/>
        <v>309</v>
      </c>
      <c r="B312" s="46" t="s">
        <v>193</v>
      </c>
      <c r="C312" s="52" t="s">
        <v>847</v>
      </c>
      <c r="D312" s="348" t="s">
        <v>848</v>
      </c>
      <c r="E312" s="95">
        <v>3473.25</v>
      </c>
      <c r="F312" s="46">
        <v>3245.5</v>
      </c>
      <c r="G312" s="96">
        <v>5664.75</v>
      </c>
      <c r="H312" s="95">
        <v>3473.25</v>
      </c>
      <c r="I312" s="48">
        <v>3180</v>
      </c>
      <c r="J312" s="48"/>
      <c r="K312" s="63">
        <f t="shared" si="650"/>
        <v>62.5185</v>
      </c>
      <c r="L312" s="64">
        <f t="shared" si="651"/>
        <v>519.28</v>
      </c>
      <c r="M312" s="48">
        <f t="shared" si="652"/>
        <v>453.18</v>
      </c>
      <c r="N312" s="46">
        <f t="shared" si="653"/>
        <v>24.31275</v>
      </c>
      <c r="O312" s="48">
        <f t="shared" si="654"/>
        <v>159</v>
      </c>
      <c r="P312" s="48">
        <f t="shared" si="655"/>
        <v>0</v>
      </c>
      <c r="Q312" s="48">
        <f t="shared" si="656"/>
        <v>1218.29125</v>
      </c>
      <c r="R312" s="46">
        <f t="shared" si="657"/>
        <v>0</v>
      </c>
      <c r="S312" s="46">
        <f t="shared" si="658"/>
        <v>259.64</v>
      </c>
      <c r="T312" s="48">
        <f t="shared" si="659"/>
        <v>113.3</v>
      </c>
      <c r="U312" s="46">
        <f t="shared" si="660"/>
        <v>10.42</v>
      </c>
      <c r="V312" s="46">
        <v>0</v>
      </c>
      <c r="W312" s="48">
        <f t="shared" si="661"/>
        <v>159</v>
      </c>
      <c r="X312" s="48">
        <f t="shared" si="662"/>
        <v>0</v>
      </c>
      <c r="Y312" s="46">
        <f t="shared" si="663"/>
        <v>542.36</v>
      </c>
      <c r="Z312" s="46">
        <f t="shared" si="664"/>
        <v>1760.65125</v>
      </c>
      <c r="AA312" s="46"/>
      <c r="AB312" s="12" t="s">
        <v>104</v>
      </c>
      <c r="AC312" s="11">
        <f t="shared" ref="AC312:AE312" si="718">K312+R312</f>
        <v>62.5185</v>
      </c>
      <c r="AD312" s="11">
        <f t="shared" si="718"/>
        <v>778.92</v>
      </c>
      <c r="AE312" s="11">
        <f t="shared" si="718"/>
        <v>566.48</v>
      </c>
      <c r="AF312" s="11">
        <f t="shared" si="666"/>
        <v>34.73275</v>
      </c>
      <c r="AG312" s="11">
        <f t="shared" ref="AG312:AI312" si="719">O312+W312</f>
        <v>318</v>
      </c>
      <c r="AH312" s="11">
        <f t="shared" si="719"/>
        <v>0</v>
      </c>
      <c r="AI312" s="11">
        <f t="shared" si="719"/>
        <v>1760.65125</v>
      </c>
      <c r="AJ312" s="12" t="s">
        <v>35</v>
      </c>
    </row>
    <row r="313" s="20" customFormat="1" ht="15" customHeight="1" spans="1:36">
      <c r="A313" s="57">
        <f t="shared" si="649"/>
        <v>310</v>
      </c>
      <c r="B313" s="58" t="s">
        <v>227</v>
      </c>
      <c r="C313" s="149" t="s">
        <v>849</v>
      </c>
      <c r="D313" s="363" t="s">
        <v>850</v>
      </c>
      <c r="E313" s="187">
        <v>3473.25</v>
      </c>
      <c r="F313" s="46">
        <v>0</v>
      </c>
      <c r="G313" s="190">
        <v>0</v>
      </c>
      <c r="H313" s="187">
        <v>0</v>
      </c>
      <c r="I313" s="60">
        <v>0</v>
      </c>
      <c r="J313" s="60"/>
      <c r="K313" s="65">
        <f t="shared" si="650"/>
        <v>62.5185</v>
      </c>
      <c r="L313" s="66">
        <f t="shared" si="651"/>
        <v>0</v>
      </c>
      <c r="M313" s="60">
        <f t="shared" si="652"/>
        <v>0</v>
      </c>
      <c r="N313" s="58">
        <f t="shared" si="653"/>
        <v>0</v>
      </c>
      <c r="O313" s="60">
        <f t="shared" si="654"/>
        <v>0</v>
      </c>
      <c r="P313" s="60">
        <f t="shared" si="655"/>
        <v>0</v>
      </c>
      <c r="Q313" s="60">
        <f t="shared" si="656"/>
        <v>62.5185</v>
      </c>
      <c r="R313" s="58">
        <f t="shared" si="657"/>
        <v>0</v>
      </c>
      <c r="S313" s="58">
        <f t="shared" si="658"/>
        <v>0</v>
      </c>
      <c r="T313" s="60">
        <f t="shared" si="659"/>
        <v>0</v>
      </c>
      <c r="U313" s="58">
        <f t="shared" si="660"/>
        <v>0</v>
      </c>
      <c r="V313" s="58">
        <v>0</v>
      </c>
      <c r="W313" s="60">
        <f t="shared" si="661"/>
        <v>0</v>
      </c>
      <c r="X313" s="60">
        <f t="shared" si="662"/>
        <v>0</v>
      </c>
      <c r="Y313" s="58">
        <f t="shared" si="663"/>
        <v>0</v>
      </c>
      <c r="Z313" s="58">
        <f t="shared" si="664"/>
        <v>62.5185</v>
      </c>
      <c r="AA313" s="58"/>
      <c r="AB313" s="16" t="s">
        <v>101</v>
      </c>
      <c r="AC313" s="15">
        <f t="shared" ref="AC313:AE313" si="720">K313+R313</f>
        <v>62.5185</v>
      </c>
      <c r="AD313" s="15">
        <f t="shared" si="720"/>
        <v>0</v>
      </c>
      <c r="AE313" s="15">
        <f t="shared" si="720"/>
        <v>0</v>
      </c>
      <c r="AF313" s="15">
        <f t="shared" si="666"/>
        <v>0</v>
      </c>
      <c r="AG313" s="15">
        <f t="shared" ref="AG313:AI313" si="721">O313+W313</f>
        <v>0</v>
      </c>
      <c r="AH313" s="15">
        <f t="shared" si="721"/>
        <v>0</v>
      </c>
      <c r="AI313" s="15">
        <f t="shared" si="721"/>
        <v>62.5185</v>
      </c>
      <c r="AJ313" s="16" t="s">
        <v>34</v>
      </c>
    </row>
    <row r="314" s="9" customFormat="1" ht="15" customHeight="1" spans="1:36">
      <c r="A314" s="45">
        <f t="shared" si="649"/>
        <v>311</v>
      </c>
      <c r="B314" s="46" t="s">
        <v>363</v>
      </c>
      <c r="C314" s="52" t="s">
        <v>851</v>
      </c>
      <c r="D314" s="76" t="s">
        <v>852</v>
      </c>
      <c r="E314" s="95">
        <v>3473.25</v>
      </c>
      <c r="F314" s="46">
        <v>3245.5</v>
      </c>
      <c r="G314" s="96">
        <v>5664.75</v>
      </c>
      <c r="H314" s="95">
        <v>3473.25</v>
      </c>
      <c r="I314" s="48">
        <v>3180</v>
      </c>
      <c r="J314" s="48"/>
      <c r="K314" s="63">
        <f t="shared" si="650"/>
        <v>62.5185</v>
      </c>
      <c r="L314" s="64">
        <f t="shared" si="651"/>
        <v>519.28</v>
      </c>
      <c r="M314" s="48">
        <f t="shared" si="652"/>
        <v>453.18</v>
      </c>
      <c r="N314" s="46">
        <f t="shared" si="653"/>
        <v>24.31275</v>
      </c>
      <c r="O314" s="48">
        <f t="shared" si="654"/>
        <v>159</v>
      </c>
      <c r="P314" s="48">
        <f t="shared" si="655"/>
        <v>0</v>
      </c>
      <c r="Q314" s="48">
        <f t="shared" si="656"/>
        <v>1218.29125</v>
      </c>
      <c r="R314" s="46">
        <f t="shared" si="657"/>
        <v>0</v>
      </c>
      <c r="S314" s="46">
        <f t="shared" si="658"/>
        <v>259.64</v>
      </c>
      <c r="T314" s="48">
        <f t="shared" si="659"/>
        <v>113.3</v>
      </c>
      <c r="U314" s="46">
        <f t="shared" si="660"/>
        <v>10.42</v>
      </c>
      <c r="V314" s="46">
        <v>0</v>
      </c>
      <c r="W314" s="48">
        <f t="shared" si="661"/>
        <v>159</v>
      </c>
      <c r="X314" s="48">
        <f t="shared" si="662"/>
        <v>0</v>
      </c>
      <c r="Y314" s="46">
        <f t="shared" si="663"/>
        <v>542.36</v>
      </c>
      <c r="Z314" s="46">
        <f t="shared" si="664"/>
        <v>1760.65125</v>
      </c>
      <c r="AA314" s="46"/>
      <c r="AB314" s="12" t="s">
        <v>71</v>
      </c>
      <c r="AC314" s="11">
        <f t="shared" ref="AC314:AE314" si="722">K314+R314</f>
        <v>62.5185</v>
      </c>
      <c r="AD314" s="11">
        <f t="shared" si="722"/>
        <v>778.92</v>
      </c>
      <c r="AE314" s="11">
        <f t="shared" si="722"/>
        <v>566.48</v>
      </c>
      <c r="AF314" s="11">
        <f t="shared" si="666"/>
        <v>34.73275</v>
      </c>
      <c r="AG314" s="11">
        <f t="shared" ref="AG314:AI314" si="723">O314+W314</f>
        <v>318</v>
      </c>
      <c r="AH314" s="11">
        <f t="shared" si="723"/>
        <v>0</v>
      </c>
      <c r="AI314" s="11">
        <f t="shared" si="723"/>
        <v>1760.65125</v>
      </c>
      <c r="AJ314" s="12" t="s">
        <v>33</v>
      </c>
    </row>
    <row r="315" s="9" customFormat="1" ht="15" customHeight="1" spans="1:36">
      <c r="A315" s="45">
        <f t="shared" si="649"/>
        <v>312</v>
      </c>
      <c r="B315" s="46" t="s">
        <v>230</v>
      </c>
      <c r="C315" s="52" t="s">
        <v>853</v>
      </c>
      <c r="D315" s="76" t="s">
        <v>854</v>
      </c>
      <c r="E315" s="95">
        <v>3473.25</v>
      </c>
      <c r="F315" s="46">
        <v>3245.5</v>
      </c>
      <c r="G315" s="96">
        <v>5664.75</v>
      </c>
      <c r="H315" s="95">
        <v>3473.25</v>
      </c>
      <c r="I315" s="48">
        <v>3180</v>
      </c>
      <c r="J315" s="48"/>
      <c r="K315" s="63">
        <f t="shared" si="650"/>
        <v>62.5185</v>
      </c>
      <c r="L315" s="64">
        <f t="shared" si="651"/>
        <v>519.28</v>
      </c>
      <c r="M315" s="48">
        <f t="shared" si="652"/>
        <v>453.18</v>
      </c>
      <c r="N315" s="46">
        <f t="shared" si="653"/>
        <v>24.31275</v>
      </c>
      <c r="O315" s="48">
        <f t="shared" si="654"/>
        <v>159</v>
      </c>
      <c r="P315" s="48">
        <f t="shared" si="655"/>
        <v>0</v>
      </c>
      <c r="Q315" s="48">
        <f t="shared" si="656"/>
        <v>1218.29125</v>
      </c>
      <c r="R315" s="46">
        <f t="shared" si="657"/>
        <v>0</v>
      </c>
      <c r="S315" s="46">
        <f t="shared" si="658"/>
        <v>259.64</v>
      </c>
      <c r="T315" s="48">
        <f t="shared" si="659"/>
        <v>113.3</v>
      </c>
      <c r="U315" s="46">
        <f t="shared" si="660"/>
        <v>10.42</v>
      </c>
      <c r="V315" s="46">
        <v>0</v>
      </c>
      <c r="W315" s="48">
        <f t="shared" si="661"/>
        <v>159</v>
      </c>
      <c r="X315" s="48">
        <f t="shared" si="662"/>
        <v>0</v>
      </c>
      <c r="Y315" s="46">
        <f t="shared" si="663"/>
        <v>542.36</v>
      </c>
      <c r="Z315" s="46">
        <f t="shared" si="664"/>
        <v>1760.65125</v>
      </c>
      <c r="AA315" s="46"/>
      <c r="AB315" s="12" t="s">
        <v>68</v>
      </c>
      <c r="AC315" s="11">
        <f t="shared" ref="AC315:AE315" si="724">K315+R315</f>
        <v>62.5185</v>
      </c>
      <c r="AD315" s="11">
        <f t="shared" si="724"/>
        <v>778.92</v>
      </c>
      <c r="AE315" s="11">
        <f t="shared" si="724"/>
        <v>566.48</v>
      </c>
      <c r="AF315" s="11">
        <f t="shared" si="666"/>
        <v>34.73275</v>
      </c>
      <c r="AG315" s="11">
        <f t="shared" ref="AG315:AI315" si="725">O315+W315</f>
        <v>318</v>
      </c>
      <c r="AH315" s="11">
        <f t="shared" si="725"/>
        <v>0</v>
      </c>
      <c r="AI315" s="11">
        <f t="shared" si="725"/>
        <v>1760.65125</v>
      </c>
      <c r="AJ315" s="12" t="s">
        <v>32</v>
      </c>
    </row>
    <row r="316" s="9" customFormat="1" ht="15" customHeight="1" spans="1:36">
      <c r="A316" s="45">
        <f t="shared" si="649"/>
        <v>313</v>
      </c>
      <c r="B316" s="46" t="s">
        <v>230</v>
      </c>
      <c r="C316" s="52" t="s">
        <v>855</v>
      </c>
      <c r="D316" s="348" t="s">
        <v>856</v>
      </c>
      <c r="E316" s="95">
        <v>3473.25</v>
      </c>
      <c r="F316" s="46">
        <v>3245.5</v>
      </c>
      <c r="G316" s="96">
        <v>5664.75</v>
      </c>
      <c r="H316" s="95">
        <v>3473.25</v>
      </c>
      <c r="I316" s="48">
        <v>3180</v>
      </c>
      <c r="J316" s="48"/>
      <c r="K316" s="63">
        <f t="shared" si="650"/>
        <v>62.5185</v>
      </c>
      <c r="L316" s="64">
        <f t="shared" si="651"/>
        <v>519.28</v>
      </c>
      <c r="M316" s="48">
        <f t="shared" si="652"/>
        <v>453.18</v>
      </c>
      <c r="N316" s="46">
        <f t="shared" si="653"/>
        <v>24.31275</v>
      </c>
      <c r="O316" s="48">
        <f t="shared" si="654"/>
        <v>159</v>
      </c>
      <c r="P316" s="48">
        <f t="shared" si="655"/>
        <v>0</v>
      </c>
      <c r="Q316" s="48">
        <f t="shared" si="656"/>
        <v>1218.29125</v>
      </c>
      <c r="R316" s="46">
        <f t="shared" si="657"/>
        <v>0</v>
      </c>
      <c r="S316" s="46">
        <f t="shared" si="658"/>
        <v>259.64</v>
      </c>
      <c r="T316" s="48">
        <f t="shared" si="659"/>
        <v>113.3</v>
      </c>
      <c r="U316" s="46">
        <f t="shared" si="660"/>
        <v>10.42</v>
      </c>
      <c r="V316" s="46">
        <v>0</v>
      </c>
      <c r="W316" s="48">
        <f t="shared" si="661"/>
        <v>159</v>
      </c>
      <c r="X316" s="48">
        <f t="shared" si="662"/>
        <v>0</v>
      </c>
      <c r="Y316" s="46">
        <f t="shared" si="663"/>
        <v>542.36</v>
      </c>
      <c r="Z316" s="46">
        <f t="shared" si="664"/>
        <v>1760.65125</v>
      </c>
      <c r="AA316" s="46"/>
      <c r="AB316" s="12" t="s">
        <v>57</v>
      </c>
      <c r="AC316" s="11">
        <f t="shared" ref="AC316:AE316" si="726">K316+R316</f>
        <v>62.5185</v>
      </c>
      <c r="AD316" s="11">
        <f t="shared" si="726"/>
        <v>778.92</v>
      </c>
      <c r="AE316" s="11">
        <f t="shared" si="726"/>
        <v>566.48</v>
      </c>
      <c r="AF316" s="11">
        <f t="shared" si="666"/>
        <v>34.73275</v>
      </c>
      <c r="AG316" s="11">
        <f t="shared" ref="AG316:AI316" si="727">O316+W316</f>
        <v>318</v>
      </c>
      <c r="AH316" s="11">
        <f t="shared" si="727"/>
        <v>0</v>
      </c>
      <c r="AI316" s="11">
        <f t="shared" si="727"/>
        <v>1760.65125</v>
      </c>
      <c r="AJ316" s="12" t="s">
        <v>32</v>
      </c>
    </row>
    <row r="317" s="9" customFormat="1" ht="15" customHeight="1" spans="1:36">
      <c r="A317" s="45">
        <f t="shared" si="649"/>
        <v>314</v>
      </c>
      <c r="B317" s="46" t="s">
        <v>230</v>
      </c>
      <c r="C317" s="52" t="s">
        <v>857</v>
      </c>
      <c r="D317" s="348" t="s">
        <v>858</v>
      </c>
      <c r="E317" s="95">
        <v>3473.25</v>
      </c>
      <c r="F317" s="46">
        <v>3245.5</v>
      </c>
      <c r="G317" s="96">
        <v>5664.75</v>
      </c>
      <c r="H317" s="95">
        <v>3473.25</v>
      </c>
      <c r="I317" s="48">
        <v>3180</v>
      </c>
      <c r="J317" s="48"/>
      <c r="K317" s="63">
        <f t="shared" si="650"/>
        <v>62.5185</v>
      </c>
      <c r="L317" s="64">
        <f t="shared" si="651"/>
        <v>519.28</v>
      </c>
      <c r="M317" s="48">
        <f t="shared" si="652"/>
        <v>453.18</v>
      </c>
      <c r="N317" s="46">
        <f t="shared" si="653"/>
        <v>24.31275</v>
      </c>
      <c r="O317" s="48">
        <f t="shared" si="654"/>
        <v>159</v>
      </c>
      <c r="P317" s="48">
        <f t="shared" si="655"/>
        <v>0</v>
      </c>
      <c r="Q317" s="48">
        <f t="shared" si="656"/>
        <v>1218.29125</v>
      </c>
      <c r="R317" s="46">
        <f t="shared" si="657"/>
        <v>0</v>
      </c>
      <c r="S317" s="46">
        <f t="shared" si="658"/>
        <v>259.64</v>
      </c>
      <c r="T317" s="48">
        <f t="shared" si="659"/>
        <v>113.3</v>
      </c>
      <c r="U317" s="46">
        <f t="shared" si="660"/>
        <v>10.42</v>
      </c>
      <c r="V317" s="46">
        <v>0</v>
      </c>
      <c r="W317" s="48">
        <f t="shared" si="661"/>
        <v>159</v>
      </c>
      <c r="X317" s="48">
        <f t="shared" si="662"/>
        <v>0</v>
      </c>
      <c r="Y317" s="46">
        <f t="shared" si="663"/>
        <v>542.36</v>
      </c>
      <c r="Z317" s="46">
        <f t="shared" si="664"/>
        <v>1760.65125</v>
      </c>
      <c r="AA317" s="46"/>
      <c r="AB317" s="12" t="s">
        <v>57</v>
      </c>
      <c r="AC317" s="11">
        <f t="shared" ref="AC317:AE317" si="728">K317+R317</f>
        <v>62.5185</v>
      </c>
      <c r="AD317" s="11">
        <f t="shared" si="728"/>
        <v>778.92</v>
      </c>
      <c r="AE317" s="11">
        <f t="shared" si="728"/>
        <v>566.48</v>
      </c>
      <c r="AF317" s="11">
        <f t="shared" si="666"/>
        <v>34.73275</v>
      </c>
      <c r="AG317" s="11">
        <f t="shared" ref="AG317:AI317" si="729">O317+W317</f>
        <v>318</v>
      </c>
      <c r="AH317" s="11">
        <f t="shared" si="729"/>
        <v>0</v>
      </c>
      <c r="AI317" s="11">
        <f t="shared" si="729"/>
        <v>1760.65125</v>
      </c>
      <c r="AJ317" s="12" t="s">
        <v>32</v>
      </c>
    </row>
    <row r="318" s="9" customFormat="1" ht="15" customHeight="1" spans="1:36">
      <c r="A318" s="45">
        <f t="shared" si="649"/>
        <v>315</v>
      </c>
      <c r="B318" s="46" t="s">
        <v>670</v>
      </c>
      <c r="C318" s="52" t="s">
        <v>859</v>
      </c>
      <c r="D318" s="76" t="s">
        <v>860</v>
      </c>
      <c r="E318" s="95">
        <v>3473.25</v>
      </c>
      <c r="F318" s="46">
        <v>3245.5</v>
      </c>
      <c r="G318" s="96">
        <v>5664.75</v>
      </c>
      <c r="H318" s="95">
        <v>3473.25</v>
      </c>
      <c r="I318" s="48">
        <v>1790</v>
      </c>
      <c r="J318" s="48"/>
      <c r="K318" s="63">
        <f t="shared" si="650"/>
        <v>62.5185</v>
      </c>
      <c r="L318" s="64">
        <f t="shared" si="651"/>
        <v>519.28</v>
      </c>
      <c r="M318" s="48">
        <f t="shared" si="652"/>
        <v>453.18</v>
      </c>
      <c r="N318" s="46">
        <f t="shared" si="653"/>
        <v>24.31275</v>
      </c>
      <c r="O318" s="48">
        <f t="shared" si="654"/>
        <v>89.5</v>
      </c>
      <c r="P318" s="48">
        <f t="shared" si="655"/>
        <v>0</v>
      </c>
      <c r="Q318" s="48">
        <f t="shared" si="656"/>
        <v>1148.79125</v>
      </c>
      <c r="R318" s="46">
        <f t="shared" si="657"/>
        <v>0</v>
      </c>
      <c r="S318" s="46">
        <f t="shared" si="658"/>
        <v>259.64</v>
      </c>
      <c r="T318" s="48">
        <f t="shared" si="659"/>
        <v>113.3</v>
      </c>
      <c r="U318" s="46">
        <f t="shared" si="660"/>
        <v>10.42</v>
      </c>
      <c r="V318" s="46">
        <v>0</v>
      </c>
      <c r="W318" s="48">
        <f t="shared" si="661"/>
        <v>89.5</v>
      </c>
      <c r="X318" s="48">
        <f t="shared" si="662"/>
        <v>0</v>
      </c>
      <c r="Y318" s="46">
        <f t="shared" si="663"/>
        <v>472.86</v>
      </c>
      <c r="Z318" s="46">
        <f t="shared" si="664"/>
        <v>1621.65125</v>
      </c>
      <c r="AA318" s="46"/>
      <c r="AB318" s="12" t="s">
        <v>92</v>
      </c>
      <c r="AC318" s="11">
        <f t="shared" ref="AC318:AE318" si="730">K318+R318</f>
        <v>62.5185</v>
      </c>
      <c r="AD318" s="11">
        <f t="shared" si="730"/>
        <v>778.92</v>
      </c>
      <c r="AE318" s="11">
        <f t="shared" si="730"/>
        <v>566.48</v>
      </c>
      <c r="AF318" s="11">
        <f t="shared" si="666"/>
        <v>34.73275</v>
      </c>
      <c r="AG318" s="11">
        <f t="shared" ref="AG318:AI318" si="731">O318+W318</f>
        <v>179</v>
      </c>
      <c r="AH318" s="11">
        <f t="shared" si="731"/>
        <v>0</v>
      </c>
      <c r="AI318" s="11">
        <f t="shared" si="731"/>
        <v>1621.65125</v>
      </c>
      <c r="AJ318" s="12" t="s">
        <v>33</v>
      </c>
    </row>
    <row r="319" s="9" customFormat="1" ht="15" customHeight="1" spans="1:36">
      <c r="A319" s="45">
        <f t="shared" si="649"/>
        <v>316</v>
      </c>
      <c r="B319" s="46" t="s">
        <v>176</v>
      </c>
      <c r="C319" s="52" t="s">
        <v>861</v>
      </c>
      <c r="D319" s="348" t="s">
        <v>862</v>
      </c>
      <c r="E319" s="95">
        <v>3473.25</v>
      </c>
      <c r="F319" s="46">
        <v>3245.5</v>
      </c>
      <c r="G319" s="96">
        <v>5664.75</v>
      </c>
      <c r="H319" s="95">
        <v>3473.25</v>
      </c>
      <c r="I319" s="48">
        <v>3180</v>
      </c>
      <c r="J319" s="48"/>
      <c r="K319" s="63">
        <f t="shared" si="650"/>
        <v>62.5185</v>
      </c>
      <c r="L319" s="64">
        <f t="shared" si="651"/>
        <v>519.28</v>
      </c>
      <c r="M319" s="48">
        <f t="shared" si="652"/>
        <v>453.18</v>
      </c>
      <c r="N319" s="46">
        <f t="shared" si="653"/>
        <v>24.31275</v>
      </c>
      <c r="O319" s="48">
        <f t="shared" si="654"/>
        <v>159</v>
      </c>
      <c r="P319" s="48">
        <f t="shared" si="655"/>
        <v>0</v>
      </c>
      <c r="Q319" s="48">
        <f t="shared" si="656"/>
        <v>1218.29125</v>
      </c>
      <c r="R319" s="46">
        <f t="shared" si="657"/>
        <v>0</v>
      </c>
      <c r="S319" s="46">
        <f t="shared" si="658"/>
        <v>259.64</v>
      </c>
      <c r="T319" s="48">
        <f t="shared" si="659"/>
        <v>113.3</v>
      </c>
      <c r="U319" s="46">
        <f t="shared" si="660"/>
        <v>10.42</v>
      </c>
      <c r="V319" s="46">
        <v>0</v>
      </c>
      <c r="W319" s="48">
        <f t="shared" si="661"/>
        <v>159</v>
      </c>
      <c r="X319" s="48">
        <f t="shared" si="662"/>
        <v>0</v>
      </c>
      <c r="Y319" s="46">
        <f t="shared" si="663"/>
        <v>542.36</v>
      </c>
      <c r="Z319" s="46">
        <f t="shared" si="664"/>
        <v>1760.65125</v>
      </c>
      <c r="AA319" s="46"/>
      <c r="AB319" s="12" t="s">
        <v>104</v>
      </c>
      <c r="AC319" s="11">
        <f t="shared" ref="AC319:AE319" si="732">K319+R319</f>
        <v>62.5185</v>
      </c>
      <c r="AD319" s="11">
        <f t="shared" si="732"/>
        <v>778.92</v>
      </c>
      <c r="AE319" s="11">
        <f t="shared" si="732"/>
        <v>566.48</v>
      </c>
      <c r="AF319" s="11">
        <f t="shared" si="666"/>
        <v>34.73275</v>
      </c>
      <c r="AG319" s="11">
        <f t="shared" ref="AG319:AI319" si="733">O319+W319</f>
        <v>318</v>
      </c>
      <c r="AH319" s="11">
        <f t="shared" si="733"/>
        <v>0</v>
      </c>
      <c r="AI319" s="11">
        <f t="shared" si="733"/>
        <v>1760.65125</v>
      </c>
      <c r="AJ319" s="12" t="s">
        <v>35</v>
      </c>
    </row>
    <row r="320" s="9" customFormat="1" ht="15" customHeight="1" spans="1:36">
      <c r="A320" s="45">
        <f t="shared" si="649"/>
        <v>317</v>
      </c>
      <c r="B320" s="46" t="s">
        <v>685</v>
      </c>
      <c r="C320" s="52" t="s">
        <v>865</v>
      </c>
      <c r="D320" s="76" t="s">
        <v>866</v>
      </c>
      <c r="E320" s="95">
        <v>3473.25</v>
      </c>
      <c r="F320" s="46">
        <v>3245.5</v>
      </c>
      <c r="G320" s="96">
        <v>5664.75</v>
      </c>
      <c r="H320" s="95">
        <v>3473.25</v>
      </c>
      <c r="I320" s="48">
        <v>1790</v>
      </c>
      <c r="J320" s="48"/>
      <c r="K320" s="63">
        <f t="shared" si="650"/>
        <v>62.5185</v>
      </c>
      <c r="L320" s="64">
        <f t="shared" si="651"/>
        <v>519.28</v>
      </c>
      <c r="M320" s="48">
        <f t="shared" si="652"/>
        <v>453.18</v>
      </c>
      <c r="N320" s="46">
        <f t="shared" si="653"/>
        <v>24.31275</v>
      </c>
      <c r="O320" s="48">
        <f t="shared" si="654"/>
        <v>89.5</v>
      </c>
      <c r="P320" s="48">
        <f t="shared" si="655"/>
        <v>0</v>
      </c>
      <c r="Q320" s="48">
        <f t="shared" si="656"/>
        <v>1148.79125</v>
      </c>
      <c r="R320" s="46">
        <f t="shared" si="657"/>
        <v>0</v>
      </c>
      <c r="S320" s="46">
        <f t="shared" si="658"/>
        <v>259.64</v>
      </c>
      <c r="T320" s="48">
        <f t="shared" si="659"/>
        <v>113.3</v>
      </c>
      <c r="U320" s="46">
        <f t="shared" si="660"/>
        <v>10.42</v>
      </c>
      <c r="V320" s="46">
        <v>0</v>
      </c>
      <c r="W320" s="48">
        <f t="shared" si="661"/>
        <v>89.5</v>
      </c>
      <c r="X320" s="48">
        <f t="shared" si="662"/>
        <v>0</v>
      </c>
      <c r="Y320" s="46">
        <f t="shared" si="663"/>
        <v>472.86</v>
      </c>
      <c r="Z320" s="46">
        <f t="shared" si="664"/>
        <v>1621.65125</v>
      </c>
      <c r="AA320" s="46"/>
      <c r="AB320" s="12" t="s">
        <v>89</v>
      </c>
      <c r="AC320" s="11">
        <f t="shared" ref="AC320:AE320" si="734">K320+R320</f>
        <v>62.5185</v>
      </c>
      <c r="AD320" s="11">
        <f t="shared" si="734"/>
        <v>778.92</v>
      </c>
      <c r="AE320" s="11">
        <f t="shared" si="734"/>
        <v>566.48</v>
      </c>
      <c r="AF320" s="11">
        <f t="shared" si="666"/>
        <v>34.73275</v>
      </c>
      <c r="AG320" s="11">
        <f t="shared" ref="AG320:AI320" si="735">O320+W320</f>
        <v>179</v>
      </c>
      <c r="AH320" s="11">
        <f t="shared" si="735"/>
        <v>0</v>
      </c>
      <c r="AI320" s="11">
        <f t="shared" si="735"/>
        <v>1621.65125</v>
      </c>
      <c r="AJ320" s="12" t="s">
        <v>33</v>
      </c>
    </row>
    <row r="321" s="9" customFormat="1" ht="15" customHeight="1" spans="1:36">
      <c r="A321" s="45">
        <f t="shared" si="649"/>
        <v>318</v>
      </c>
      <c r="B321" s="46" t="s">
        <v>348</v>
      </c>
      <c r="C321" s="52" t="s">
        <v>867</v>
      </c>
      <c r="D321" s="76" t="s">
        <v>868</v>
      </c>
      <c r="E321" s="95">
        <v>3473.25</v>
      </c>
      <c r="F321" s="46">
        <v>3245.5</v>
      </c>
      <c r="G321" s="96">
        <v>5664.75</v>
      </c>
      <c r="H321" s="95">
        <v>3473.25</v>
      </c>
      <c r="I321" s="48">
        <v>1790</v>
      </c>
      <c r="J321" s="48"/>
      <c r="K321" s="63">
        <f t="shared" si="650"/>
        <v>62.5185</v>
      </c>
      <c r="L321" s="64">
        <f t="shared" si="651"/>
        <v>519.28</v>
      </c>
      <c r="M321" s="48">
        <f t="shared" si="652"/>
        <v>453.18</v>
      </c>
      <c r="N321" s="46">
        <f t="shared" si="653"/>
        <v>24.31275</v>
      </c>
      <c r="O321" s="48">
        <f t="shared" si="654"/>
        <v>89.5</v>
      </c>
      <c r="P321" s="48">
        <f t="shared" si="655"/>
        <v>0</v>
      </c>
      <c r="Q321" s="48">
        <f t="shared" si="656"/>
        <v>1148.79125</v>
      </c>
      <c r="R321" s="46">
        <f t="shared" si="657"/>
        <v>0</v>
      </c>
      <c r="S321" s="46">
        <f t="shared" si="658"/>
        <v>259.64</v>
      </c>
      <c r="T321" s="48">
        <f t="shared" si="659"/>
        <v>113.3</v>
      </c>
      <c r="U321" s="46">
        <f t="shared" si="660"/>
        <v>10.42</v>
      </c>
      <c r="V321" s="46">
        <v>0</v>
      </c>
      <c r="W321" s="48">
        <f t="shared" si="661"/>
        <v>89.5</v>
      </c>
      <c r="X321" s="48">
        <f t="shared" si="662"/>
        <v>0</v>
      </c>
      <c r="Y321" s="46">
        <f t="shared" si="663"/>
        <v>472.86</v>
      </c>
      <c r="Z321" s="46">
        <f t="shared" si="664"/>
        <v>1621.65125</v>
      </c>
      <c r="AA321" s="46"/>
      <c r="AB321" s="12" t="s">
        <v>86</v>
      </c>
      <c r="AC321" s="11">
        <f t="shared" ref="AC321:AE321" si="736">K321+R321</f>
        <v>62.5185</v>
      </c>
      <c r="AD321" s="11">
        <f t="shared" si="736"/>
        <v>778.92</v>
      </c>
      <c r="AE321" s="11">
        <f t="shared" si="736"/>
        <v>566.48</v>
      </c>
      <c r="AF321" s="11">
        <f t="shared" si="666"/>
        <v>34.73275</v>
      </c>
      <c r="AG321" s="11">
        <f t="shared" ref="AG321:AI321" si="737">O321+W321</f>
        <v>179</v>
      </c>
      <c r="AH321" s="11">
        <f t="shared" si="737"/>
        <v>0</v>
      </c>
      <c r="AI321" s="11">
        <f t="shared" si="737"/>
        <v>1621.65125</v>
      </c>
      <c r="AJ321" s="12" t="s">
        <v>33</v>
      </c>
    </row>
    <row r="322" s="9" customFormat="1" ht="15" customHeight="1" spans="1:36">
      <c r="A322" s="45">
        <f t="shared" si="649"/>
        <v>319</v>
      </c>
      <c r="B322" s="46" t="s">
        <v>348</v>
      </c>
      <c r="C322" s="52" t="s">
        <v>869</v>
      </c>
      <c r="D322" s="76" t="s">
        <v>870</v>
      </c>
      <c r="E322" s="95">
        <v>3473.25</v>
      </c>
      <c r="F322" s="46">
        <v>3245.5</v>
      </c>
      <c r="G322" s="96">
        <v>5664.75</v>
      </c>
      <c r="H322" s="95">
        <v>3473.25</v>
      </c>
      <c r="I322" s="48">
        <v>1790</v>
      </c>
      <c r="J322" s="48"/>
      <c r="K322" s="63">
        <f t="shared" si="650"/>
        <v>62.5185</v>
      </c>
      <c r="L322" s="64">
        <f t="shared" si="651"/>
        <v>519.28</v>
      </c>
      <c r="M322" s="48">
        <f t="shared" si="652"/>
        <v>453.18</v>
      </c>
      <c r="N322" s="46">
        <f t="shared" si="653"/>
        <v>24.31275</v>
      </c>
      <c r="O322" s="48">
        <f t="shared" si="654"/>
        <v>89.5</v>
      </c>
      <c r="P322" s="48">
        <f t="shared" si="655"/>
        <v>0</v>
      </c>
      <c r="Q322" s="48">
        <f t="shared" si="656"/>
        <v>1148.79125</v>
      </c>
      <c r="R322" s="46">
        <f t="shared" si="657"/>
        <v>0</v>
      </c>
      <c r="S322" s="46">
        <f t="shared" si="658"/>
        <v>259.64</v>
      </c>
      <c r="T322" s="48">
        <f t="shared" si="659"/>
        <v>113.3</v>
      </c>
      <c r="U322" s="46">
        <f t="shared" si="660"/>
        <v>10.42</v>
      </c>
      <c r="V322" s="46">
        <v>0</v>
      </c>
      <c r="W322" s="48">
        <f t="shared" si="661"/>
        <v>89.5</v>
      </c>
      <c r="X322" s="48">
        <f t="shared" si="662"/>
        <v>0</v>
      </c>
      <c r="Y322" s="46">
        <f t="shared" si="663"/>
        <v>472.86</v>
      </c>
      <c r="Z322" s="46">
        <f t="shared" si="664"/>
        <v>1621.65125</v>
      </c>
      <c r="AA322" s="46"/>
      <c r="AB322" s="12" t="s">
        <v>86</v>
      </c>
      <c r="AC322" s="11">
        <f t="shared" ref="AC322:AE322" si="738">K322+R322</f>
        <v>62.5185</v>
      </c>
      <c r="AD322" s="11">
        <f t="shared" si="738"/>
        <v>778.92</v>
      </c>
      <c r="AE322" s="11">
        <f t="shared" si="738"/>
        <v>566.48</v>
      </c>
      <c r="AF322" s="11">
        <f t="shared" si="666"/>
        <v>34.73275</v>
      </c>
      <c r="AG322" s="11">
        <f t="shared" ref="AG322:AI322" si="739">O322+W322</f>
        <v>179</v>
      </c>
      <c r="AH322" s="11">
        <f t="shared" si="739"/>
        <v>0</v>
      </c>
      <c r="AI322" s="11">
        <f t="shared" si="739"/>
        <v>1621.65125</v>
      </c>
      <c r="AJ322" s="12" t="s">
        <v>33</v>
      </c>
    </row>
    <row r="323" s="9" customFormat="1" ht="15" customHeight="1" spans="1:36">
      <c r="A323" s="45">
        <f t="shared" ref="A323:A357" si="740">ROW()-3</f>
        <v>320</v>
      </c>
      <c r="B323" s="46" t="s">
        <v>328</v>
      </c>
      <c r="C323" s="52" t="s">
        <v>871</v>
      </c>
      <c r="D323" s="76" t="s">
        <v>872</v>
      </c>
      <c r="E323" s="95">
        <v>3473.25</v>
      </c>
      <c r="F323" s="46">
        <v>3245.5</v>
      </c>
      <c r="G323" s="96">
        <v>5664.75</v>
      </c>
      <c r="H323" s="95">
        <v>3473.25</v>
      </c>
      <c r="I323" s="48">
        <v>4180</v>
      </c>
      <c r="J323" s="48"/>
      <c r="K323" s="63">
        <f t="shared" ref="K323:K357" si="741">E323*0.018</f>
        <v>62.5185</v>
      </c>
      <c r="L323" s="64">
        <f t="shared" ref="L323:L357" si="742">F323*0.16</f>
        <v>519.28</v>
      </c>
      <c r="M323" s="48">
        <f t="shared" ref="M323:M357" si="743">ROUND(G323*0.08,2)</f>
        <v>453.18</v>
      </c>
      <c r="N323" s="46">
        <f t="shared" ref="N323:N357" si="744">H323*0.007</f>
        <v>24.31275</v>
      </c>
      <c r="O323" s="48">
        <f t="shared" ref="O323:O357" si="745">I323*5%</f>
        <v>209</v>
      </c>
      <c r="P323" s="48">
        <f t="shared" ref="P323:P357" si="746">J323*50%</f>
        <v>0</v>
      </c>
      <c r="Q323" s="48">
        <f t="shared" ref="Q323:Q357" si="747">SUM(K323:P323)</f>
        <v>1268.29125</v>
      </c>
      <c r="R323" s="46">
        <f t="shared" ref="R323:R357" si="748">E323*0</f>
        <v>0</v>
      </c>
      <c r="S323" s="46">
        <f t="shared" ref="S323:S357" si="749">ROUND(F323*0.08,2)</f>
        <v>259.64</v>
      </c>
      <c r="T323" s="48">
        <f t="shared" ref="T323:T357" si="750">ROUND(G323*0.02,2)</f>
        <v>113.3</v>
      </c>
      <c r="U323" s="46">
        <f t="shared" ref="U323:U357" si="751">ROUND(H323*0.003,2)</f>
        <v>10.42</v>
      </c>
      <c r="V323" s="46">
        <v>0</v>
      </c>
      <c r="W323" s="48">
        <f t="shared" ref="W323:W357" si="752">I323*5%</f>
        <v>209</v>
      </c>
      <c r="X323" s="48">
        <f t="shared" ref="X323:X357" si="753">J323*50%</f>
        <v>0</v>
      </c>
      <c r="Y323" s="46">
        <f t="shared" ref="Y323:Y357" si="754">SUM(R323:X323)</f>
        <v>592.36</v>
      </c>
      <c r="Z323" s="46">
        <f t="shared" ref="Z323:Z357" si="755">Q323+Y323</f>
        <v>1860.65125</v>
      </c>
      <c r="AA323" s="46"/>
      <c r="AB323" s="12" t="s">
        <v>104</v>
      </c>
      <c r="AC323" s="11">
        <f t="shared" ref="AC323:AE323" si="756">K323+R323</f>
        <v>62.5185</v>
      </c>
      <c r="AD323" s="11">
        <f t="shared" si="756"/>
        <v>778.92</v>
      </c>
      <c r="AE323" s="11">
        <f t="shared" si="756"/>
        <v>566.48</v>
      </c>
      <c r="AF323" s="11">
        <f t="shared" ref="AF323:AF357" si="757">N323+U323+V323</f>
        <v>34.73275</v>
      </c>
      <c r="AG323" s="11">
        <f t="shared" ref="AG323:AI323" si="758">O323+W323</f>
        <v>418</v>
      </c>
      <c r="AH323" s="11">
        <f t="shared" si="758"/>
        <v>0</v>
      </c>
      <c r="AI323" s="11">
        <f t="shared" si="758"/>
        <v>1860.65125</v>
      </c>
      <c r="AJ323" s="12" t="s">
        <v>35</v>
      </c>
    </row>
    <row r="324" s="9" customFormat="1" ht="15" customHeight="1" spans="1:36">
      <c r="A324" s="45">
        <f t="shared" si="740"/>
        <v>321</v>
      </c>
      <c r="B324" s="46" t="s">
        <v>640</v>
      </c>
      <c r="C324" s="52" t="s">
        <v>873</v>
      </c>
      <c r="D324" s="348" t="s">
        <v>874</v>
      </c>
      <c r="E324" s="95">
        <v>3473.25</v>
      </c>
      <c r="F324" s="46">
        <v>3245.5</v>
      </c>
      <c r="G324" s="96">
        <v>5664.75</v>
      </c>
      <c r="H324" s="95">
        <v>3473.25</v>
      </c>
      <c r="I324" s="48">
        <v>3180</v>
      </c>
      <c r="J324" s="48"/>
      <c r="K324" s="63">
        <f t="shared" si="741"/>
        <v>62.5185</v>
      </c>
      <c r="L324" s="64">
        <f t="shared" si="742"/>
        <v>519.28</v>
      </c>
      <c r="M324" s="48">
        <f t="shared" si="743"/>
        <v>453.18</v>
      </c>
      <c r="N324" s="46">
        <f t="shared" si="744"/>
        <v>24.31275</v>
      </c>
      <c r="O324" s="48">
        <f t="shared" si="745"/>
        <v>159</v>
      </c>
      <c r="P324" s="48">
        <f t="shared" si="746"/>
        <v>0</v>
      </c>
      <c r="Q324" s="48">
        <f t="shared" si="747"/>
        <v>1218.29125</v>
      </c>
      <c r="R324" s="46">
        <f t="shared" si="748"/>
        <v>0</v>
      </c>
      <c r="S324" s="46">
        <f t="shared" si="749"/>
        <v>259.64</v>
      </c>
      <c r="T324" s="48">
        <f t="shared" si="750"/>
        <v>113.3</v>
      </c>
      <c r="U324" s="46">
        <f t="shared" si="751"/>
        <v>10.42</v>
      </c>
      <c r="V324" s="46">
        <v>0</v>
      </c>
      <c r="W324" s="48">
        <f t="shared" si="752"/>
        <v>159</v>
      </c>
      <c r="X324" s="48">
        <f t="shared" si="753"/>
        <v>0</v>
      </c>
      <c r="Y324" s="46">
        <f t="shared" si="754"/>
        <v>542.36</v>
      </c>
      <c r="Z324" s="46">
        <f t="shared" si="755"/>
        <v>1760.65125</v>
      </c>
      <c r="AA324" s="46"/>
      <c r="AB324" s="12" t="s">
        <v>95</v>
      </c>
      <c r="AC324" s="11">
        <f t="shared" ref="AC324:AE324" si="759">K324+R324</f>
        <v>62.5185</v>
      </c>
      <c r="AD324" s="11">
        <f t="shared" si="759"/>
        <v>778.92</v>
      </c>
      <c r="AE324" s="11">
        <f t="shared" si="759"/>
        <v>566.48</v>
      </c>
      <c r="AF324" s="11">
        <f t="shared" si="757"/>
        <v>34.73275</v>
      </c>
      <c r="AG324" s="11">
        <f t="shared" ref="AG324:AI324" si="760">O324+W324</f>
        <v>318</v>
      </c>
      <c r="AH324" s="11">
        <f t="shared" si="760"/>
        <v>0</v>
      </c>
      <c r="AI324" s="11">
        <f t="shared" si="760"/>
        <v>1760.65125</v>
      </c>
      <c r="AJ324" s="12" t="s">
        <v>33</v>
      </c>
    </row>
    <row r="325" s="9" customFormat="1" ht="15" customHeight="1" spans="1:36">
      <c r="A325" s="45">
        <f t="shared" si="740"/>
        <v>322</v>
      </c>
      <c r="B325" s="46" t="s">
        <v>558</v>
      </c>
      <c r="C325" s="52" t="s">
        <v>877</v>
      </c>
      <c r="D325" s="76" t="s">
        <v>878</v>
      </c>
      <c r="E325" s="95">
        <v>3473.25</v>
      </c>
      <c r="F325" s="46">
        <v>3245.5</v>
      </c>
      <c r="G325" s="95">
        <v>5664.75</v>
      </c>
      <c r="H325" s="95">
        <v>3473.25</v>
      </c>
      <c r="I325" s="48">
        <v>1790</v>
      </c>
      <c r="J325" s="48"/>
      <c r="K325" s="63">
        <f t="shared" si="741"/>
        <v>62.5185</v>
      </c>
      <c r="L325" s="64">
        <f t="shared" si="742"/>
        <v>519.28</v>
      </c>
      <c r="M325" s="48">
        <f t="shared" si="743"/>
        <v>453.18</v>
      </c>
      <c r="N325" s="46">
        <f t="shared" si="744"/>
        <v>24.31275</v>
      </c>
      <c r="O325" s="48">
        <f t="shared" si="745"/>
        <v>89.5</v>
      </c>
      <c r="P325" s="48">
        <f t="shared" si="746"/>
        <v>0</v>
      </c>
      <c r="Q325" s="48">
        <f t="shared" si="747"/>
        <v>1148.79125</v>
      </c>
      <c r="R325" s="46">
        <f t="shared" si="748"/>
        <v>0</v>
      </c>
      <c r="S325" s="46">
        <f t="shared" si="749"/>
        <v>259.64</v>
      </c>
      <c r="T325" s="48">
        <f t="shared" si="750"/>
        <v>113.3</v>
      </c>
      <c r="U325" s="46">
        <f t="shared" si="751"/>
        <v>10.42</v>
      </c>
      <c r="V325" s="46">
        <v>0</v>
      </c>
      <c r="W325" s="48">
        <f t="shared" si="752"/>
        <v>89.5</v>
      </c>
      <c r="X325" s="48">
        <f t="shared" si="753"/>
        <v>0</v>
      </c>
      <c r="Y325" s="46">
        <f t="shared" si="754"/>
        <v>472.86</v>
      </c>
      <c r="Z325" s="46">
        <f t="shared" si="755"/>
        <v>1621.65125</v>
      </c>
      <c r="AA325" s="46"/>
      <c r="AB325" s="12" t="s">
        <v>98</v>
      </c>
      <c r="AC325" s="11">
        <f t="shared" ref="AC325:AE325" si="761">K325+R325</f>
        <v>62.5185</v>
      </c>
      <c r="AD325" s="11">
        <f t="shared" si="761"/>
        <v>778.92</v>
      </c>
      <c r="AE325" s="11">
        <f t="shared" si="761"/>
        <v>566.48</v>
      </c>
      <c r="AF325" s="11">
        <f t="shared" si="757"/>
        <v>34.73275</v>
      </c>
      <c r="AG325" s="11">
        <f t="shared" ref="AG325:AI325" si="762">O325+W325</f>
        <v>179</v>
      </c>
      <c r="AH325" s="11">
        <f t="shared" si="762"/>
        <v>0</v>
      </c>
      <c r="AI325" s="11">
        <f t="shared" si="762"/>
        <v>1621.65125</v>
      </c>
      <c r="AJ325" s="12" t="s">
        <v>33</v>
      </c>
    </row>
    <row r="326" s="9" customFormat="1" ht="15" customHeight="1" spans="1:36">
      <c r="A326" s="45">
        <f t="shared" si="740"/>
        <v>323</v>
      </c>
      <c r="B326" s="46" t="s">
        <v>640</v>
      </c>
      <c r="C326" s="52" t="s">
        <v>879</v>
      </c>
      <c r="D326" s="348" t="s">
        <v>880</v>
      </c>
      <c r="E326" s="95">
        <v>3473.25</v>
      </c>
      <c r="F326" s="46">
        <v>3245.5</v>
      </c>
      <c r="G326" s="95">
        <v>5664.75</v>
      </c>
      <c r="H326" s="95">
        <v>3473.25</v>
      </c>
      <c r="I326" s="48">
        <v>1790</v>
      </c>
      <c r="J326" s="48"/>
      <c r="K326" s="63">
        <f t="shared" si="741"/>
        <v>62.5185</v>
      </c>
      <c r="L326" s="64">
        <f t="shared" si="742"/>
        <v>519.28</v>
      </c>
      <c r="M326" s="48">
        <f t="shared" si="743"/>
        <v>453.18</v>
      </c>
      <c r="N326" s="46">
        <f t="shared" si="744"/>
        <v>24.31275</v>
      </c>
      <c r="O326" s="48">
        <f t="shared" si="745"/>
        <v>89.5</v>
      </c>
      <c r="P326" s="48">
        <f t="shared" si="746"/>
        <v>0</v>
      </c>
      <c r="Q326" s="48">
        <f t="shared" si="747"/>
        <v>1148.79125</v>
      </c>
      <c r="R326" s="46">
        <f t="shared" si="748"/>
        <v>0</v>
      </c>
      <c r="S326" s="46">
        <f t="shared" si="749"/>
        <v>259.64</v>
      </c>
      <c r="T326" s="48">
        <f t="shared" si="750"/>
        <v>113.3</v>
      </c>
      <c r="U326" s="46">
        <f t="shared" si="751"/>
        <v>10.42</v>
      </c>
      <c r="V326" s="46">
        <v>0</v>
      </c>
      <c r="W326" s="48">
        <f t="shared" si="752"/>
        <v>89.5</v>
      </c>
      <c r="X326" s="48">
        <f t="shared" si="753"/>
        <v>0</v>
      </c>
      <c r="Y326" s="46">
        <f t="shared" si="754"/>
        <v>472.86</v>
      </c>
      <c r="Z326" s="46">
        <f t="shared" si="755"/>
        <v>1621.65125</v>
      </c>
      <c r="AA326" s="46"/>
      <c r="AB326" s="12" t="s">
        <v>95</v>
      </c>
      <c r="AC326" s="11">
        <f t="shared" ref="AC326:AE326" si="763">K326+R326</f>
        <v>62.5185</v>
      </c>
      <c r="AD326" s="11">
        <f t="shared" si="763"/>
        <v>778.92</v>
      </c>
      <c r="AE326" s="11">
        <f t="shared" si="763"/>
        <v>566.48</v>
      </c>
      <c r="AF326" s="11">
        <f t="shared" si="757"/>
        <v>34.73275</v>
      </c>
      <c r="AG326" s="11">
        <f t="shared" ref="AG326:AI326" si="764">O326+W326</f>
        <v>179</v>
      </c>
      <c r="AH326" s="11">
        <f t="shared" si="764"/>
        <v>0</v>
      </c>
      <c r="AI326" s="11">
        <f t="shared" si="764"/>
        <v>1621.65125</v>
      </c>
      <c r="AJ326" s="12" t="s">
        <v>33</v>
      </c>
    </row>
    <row r="327" s="9" customFormat="1" ht="15" customHeight="1" spans="1:36">
      <c r="A327" s="45">
        <f t="shared" si="740"/>
        <v>324</v>
      </c>
      <c r="B327" s="46" t="s">
        <v>337</v>
      </c>
      <c r="C327" s="52" t="s">
        <v>883</v>
      </c>
      <c r="D327" s="76" t="s">
        <v>884</v>
      </c>
      <c r="E327" s="95">
        <v>3473.25</v>
      </c>
      <c r="F327" s="46">
        <v>3245.5</v>
      </c>
      <c r="G327" s="95">
        <v>5664.75</v>
      </c>
      <c r="H327" s="95">
        <v>3473.25</v>
      </c>
      <c r="I327" s="78">
        <v>1790</v>
      </c>
      <c r="J327" s="48"/>
      <c r="K327" s="63">
        <f t="shared" si="741"/>
        <v>62.5185</v>
      </c>
      <c r="L327" s="64">
        <f t="shared" si="742"/>
        <v>519.28</v>
      </c>
      <c r="M327" s="48">
        <f t="shared" si="743"/>
        <v>453.18</v>
      </c>
      <c r="N327" s="46">
        <f t="shared" si="744"/>
        <v>24.31275</v>
      </c>
      <c r="O327" s="48">
        <f t="shared" si="745"/>
        <v>89.5</v>
      </c>
      <c r="P327" s="48">
        <f t="shared" si="746"/>
        <v>0</v>
      </c>
      <c r="Q327" s="48">
        <f t="shared" si="747"/>
        <v>1148.79125</v>
      </c>
      <c r="R327" s="46">
        <f t="shared" si="748"/>
        <v>0</v>
      </c>
      <c r="S327" s="46">
        <f t="shared" si="749"/>
        <v>259.64</v>
      </c>
      <c r="T327" s="48">
        <f t="shared" si="750"/>
        <v>113.3</v>
      </c>
      <c r="U327" s="46">
        <f t="shared" si="751"/>
        <v>10.42</v>
      </c>
      <c r="V327" s="46">
        <v>0</v>
      </c>
      <c r="W327" s="48">
        <f t="shared" si="752"/>
        <v>89.5</v>
      </c>
      <c r="X327" s="48">
        <f t="shared" si="753"/>
        <v>0</v>
      </c>
      <c r="Y327" s="46">
        <f t="shared" si="754"/>
        <v>472.86</v>
      </c>
      <c r="Z327" s="46">
        <f t="shared" si="755"/>
        <v>1621.65125</v>
      </c>
      <c r="AA327" s="78"/>
      <c r="AB327" s="12" t="s">
        <v>74</v>
      </c>
      <c r="AC327" s="11">
        <f t="shared" ref="AC327:AE327" si="765">K327+R327</f>
        <v>62.5185</v>
      </c>
      <c r="AD327" s="11">
        <f t="shared" si="765"/>
        <v>778.92</v>
      </c>
      <c r="AE327" s="11">
        <f t="shared" si="765"/>
        <v>566.48</v>
      </c>
      <c r="AF327" s="11">
        <f t="shared" si="757"/>
        <v>34.73275</v>
      </c>
      <c r="AG327" s="11">
        <f t="shared" ref="AG327:AI327" si="766">O327+W327</f>
        <v>179</v>
      </c>
      <c r="AH327" s="11">
        <f t="shared" si="766"/>
        <v>0</v>
      </c>
      <c r="AI327" s="11">
        <f t="shared" si="766"/>
        <v>1621.65125</v>
      </c>
      <c r="AJ327" s="12" t="s">
        <v>33</v>
      </c>
    </row>
    <row r="328" s="9" customFormat="1" ht="15" customHeight="1" spans="1:36">
      <c r="A328" s="45">
        <f t="shared" si="740"/>
        <v>325</v>
      </c>
      <c r="B328" s="46" t="s">
        <v>272</v>
      </c>
      <c r="C328" s="52" t="s">
        <v>885</v>
      </c>
      <c r="D328" s="76" t="s">
        <v>886</v>
      </c>
      <c r="E328" s="95">
        <v>3473.25</v>
      </c>
      <c r="F328" s="46">
        <v>3245.5</v>
      </c>
      <c r="G328" s="95">
        <v>5664.75</v>
      </c>
      <c r="H328" s="95">
        <v>3473.25</v>
      </c>
      <c r="I328" s="78">
        <v>3180</v>
      </c>
      <c r="J328" s="48"/>
      <c r="K328" s="63">
        <f t="shared" si="741"/>
        <v>62.5185</v>
      </c>
      <c r="L328" s="64">
        <f t="shared" si="742"/>
        <v>519.28</v>
      </c>
      <c r="M328" s="48">
        <f t="shared" si="743"/>
        <v>453.18</v>
      </c>
      <c r="N328" s="46">
        <f t="shared" si="744"/>
        <v>24.31275</v>
      </c>
      <c r="O328" s="48">
        <f t="shared" si="745"/>
        <v>159</v>
      </c>
      <c r="P328" s="48">
        <f t="shared" si="746"/>
        <v>0</v>
      </c>
      <c r="Q328" s="48">
        <f t="shared" si="747"/>
        <v>1218.29125</v>
      </c>
      <c r="R328" s="46">
        <f t="shared" si="748"/>
        <v>0</v>
      </c>
      <c r="S328" s="46">
        <f t="shared" si="749"/>
        <v>259.64</v>
      </c>
      <c r="T328" s="48">
        <f t="shared" si="750"/>
        <v>113.3</v>
      </c>
      <c r="U328" s="46">
        <f t="shared" si="751"/>
        <v>10.42</v>
      </c>
      <c r="V328" s="46">
        <v>0</v>
      </c>
      <c r="W328" s="48">
        <f t="shared" si="752"/>
        <v>159</v>
      </c>
      <c r="X328" s="48">
        <f t="shared" si="753"/>
        <v>0</v>
      </c>
      <c r="Y328" s="46">
        <f t="shared" si="754"/>
        <v>542.36</v>
      </c>
      <c r="Z328" s="46">
        <f t="shared" si="755"/>
        <v>1760.65125</v>
      </c>
      <c r="AA328" s="78"/>
      <c r="AB328" s="12" t="s">
        <v>116</v>
      </c>
      <c r="AC328" s="11">
        <f t="shared" ref="AC328:AE328" si="767">K328+R328</f>
        <v>62.5185</v>
      </c>
      <c r="AD328" s="11">
        <f t="shared" si="767"/>
        <v>778.92</v>
      </c>
      <c r="AE328" s="11">
        <f t="shared" si="767"/>
        <v>566.48</v>
      </c>
      <c r="AF328" s="11">
        <f t="shared" si="757"/>
        <v>34.73275</v>
      </c>
      <c r="AG328" s="11">
        <f t="shared" ref="AG328:AI328" si="768">O328+W328</f>
        <v>318</v>
      </c>
      <c r="AH328" s="11">
        <f t="shared" si="768"/>
        <v>0</v>
      </c>
      <c r="AI328" s="11">
        <f t="shared" si="768"/>
        <v>1760.65125</v>
      </c>
      <c r="AJ328" s="12" t="s">
        <v>36</v>
      </c>
    </row>
    <row r="329" s="9" customFormat="1" ht="15" customHeight="1" spans="1:36">
      <c r="A329" s="45">
        <f t="shared" si="740"/>
        <v>326</v>
      </c>
      <c r="B329" s="46" t="s">
        <v>558</v>
      </c>
      <c r="C329" s="52" t="s">
        <v>887</v>
      </c>
      <c r="D329" s="346" t="s">
        <v>888</v>
      </c>
      <c r="E329" s="95">
        <v>3473.25</v>
      </c>
      <c r="F329" s="46">
        <v>3245.5</v>
      </c>
      <c r="G329" s="95">
        <v>5664.75</v>
      </c>
      <c r="H329" s="95">
        <v>3473.25</v>
      </c>
      <c r="I329" s="105">
        <v>1790</v>
      </c>
      <c r="J329" s="48"/>
      <c r="K329" s="63">
        <f t="shared" si="741"/>
        <v>62.5185</v>
      </c>
      <c r="L329" s="64">
        <f t="shared" si="742"/>
        <v>519.28</v>
      </c>
      <c r="M329" s="48">
        <f t="shared" si="743"/>
        <v>453.18</v>
      </c>
      <c r="N329" s="46">
        <f t="shared" si="744"/>
        <v>24.31275</v>
      </c>
      <c r="O329" s="48">
        <f t="shared" si="745"/>
        <v>89.5</v>
      </c>
      <c r="P329" s="48">
        <f t="shared" si="746"/>
        <v>0</v>
      </c>
      <c r="Q329" s="48">
        <f t="shared" si="747"/>
        <v>1148.79125</v>
      </c>
      <c r="R329" s="46">
        <f t="shared" si="748"/>
        <v>0</v>
      </c>
      <c r="S329" s="46">
        <f t="shared" si="749"/>
        <v>259.64</v>
      </c>
      <c r="T329" s="48">
        <f t="shared" si="750"/>
        <v>113.3</v>
      </c>
      <c r="U329" s="46">
        <f t="shared" si="751"/>
        <v>10.42</v>
      </c>
      <c r="V329" s="46">
        <v>0</v>
      </c>
      <c r="W329" s="48">
        <f t="shared" si="752"/>
        <v>89.5</v>
      </c>
      <c r="X329" s="48">
        <f t="shared" si="753"/>
        <v>0</v>
      </c>
      <c r="Y329" s="46">
        <f t="shared" si="754"/>
        <v>472.86</v>
      </c>
      <c r="Z329" s="46">
        <f t="shared" si="755"/>
        <v>1621.65125</v>
      </c>
      <c r="AA329" s="78"/>
      <c r="AB329" s="12" t="s">
        <v>98</v>
      </c>
      <c r="AC329" s="11">
        <f t="shared" ref="AC329:AE329" si="769">K329+R329</f>
        <v>62.5185</v>
      </c>
      <c r="AD329" s="11">
        <f t="shared" si="769"/>
        <v>778.92</v>
      </c>
      <c r="AE329" s="11">
        <f t="shared" si="769"/>
        <v>566.48</v>
      </c>
      <c r="AF329" s="11">
        <f t="shared" si="757"/>
        <v>34.73275</v>
      </c>
      <c r="AG329" s="11">
        <f t="shared" ref="AG329:AI329" si="770">O329+W329</f>
        <v>179</v>
      </c>
      <c r="AH329" s="11">
        <f t="shared" si="770"/>
        <v>0</v>
      </c>
      <c r="AI329" s="11">
        <f t="shared" si="770"/>
        <v>1621.65125</v>
      </c>
      <c r="AJ329" s="12" t="s">
        <v>33</v>
      </c>
    </row>
    <row r="330" s="9" customFormat="1" ht="15" customHeight="1" spans="1:36">
      <c r="A330" s="45">
        <f t="shared" si="740"/>
        <v>327</v>
      </c>
      <c r="B330" s="46" t="s">
        <v>558</v>
      </c>
      <c r="C330" s="52" t="s">
        <v>889</v>
      </c>
      <c r="D330" s="346" t="s">
        <v>890</v>
      </c>
      <c r="E330" s="95">
        <v>3473.25</v>
      </c>
      <c r="F330" s="46">
        <v>3245.5</v>
      </c>
      <c r="G330" s="95">
        <v>5664.75</v>
      </c>
      <c r="H330" s="95">
        <v>3473.25</v>
      </c>
      <c r="I330" s="105">
        <v>1790</v>
      </c>
      <c r="J330" s="48"/>
      <c r="K330" s="63">
        <f t="shared" si="741"/>
        <v>62.5185</v>
      </c>
      <c r="L330" s="64">
        <f t="shared" si="742"/>
        <v>519.28</v>
      </c>
      <c r="M330" s="48">
        <f t="shared" si="743"/>
        <v>453.18</v>
      </c>
      <c r="N330" s="46">
        <f t="shared" si="744"/>
        <v>24.31275</v>
      </c>
      <c r="O330" s="48">
        <f t="shared" si="745"/>
        <v>89.5</v>
      </c>
      <c r="P330" s="48">
        <f t="shared" si="746"/>
        <v>0</v>
      </c>
      <c r="Q330" s="48">
        <f t="shared" si="747"/>
        <v>1148.79125</v>
      </c>
      <c r="R330" s="46">
        <f t="shared" si="748"/>
        <v>0</v>
      </c>
      <c r="S330" s="46">
        <f t="shared" si="749"/>
        <v>259.64</v>
      </c>
      <c r="T330" s="48">
        <f t="shared" si="750"/>
        <v>113.3</v>
      </c>
      <c r="U330" s="46">
        <f t="shared" si="751"/>
        <v>10.42</v>
      </c>
      <c r="V330" s="46">
        <v>0</v>
      </c>
      <c r="W330" s="48">
        <f t="shared" si="752"/>
        <v>89.5</v>
      </c>
      <c r="X330" s="48">
        <f t="shared" si="753"/>
        <v>0</v>
      </c>
      <c r="Y330" s="46">
        <f t="shared" si="754"/>
        <v>472.86</v>
      </c>
      <c r="Z330" s="46">
        <f t="shared" si="755"/>
        <v>1621.65125</v>
      </c>
      <c r="AA330" s="78"/>
      <c r="AB330" s="12" t="s">
        <v>98</v>
      </c>
      <c r="AC330" s="11">
        <f t="shared" ref="AC330:AE330" si="771">K330+R330</f>
        <v>62.5185</v>
      </c>
      <c r="AD330" s="11">
        <f t="shared" si="771"/>
        <v>778.92</v>
      </c>
      <c r="AE330" s="11">
        <f t="shared" si="771"/>
        <v>566.48</v>
      </c>
      <c r="AF330" s="11">
        <f t="shared" si="757"/>
        <v>34.73275</v>
      </c>
      <c r="AG330" s="11">
        <f t="shared" ref="AG330:AI330" si="772">O330+W330</f>
        <v>179</v>
      </c>
      <c r="AH330" s="11">
        <f t="shared" si="772"/>
        <v>0</v>
      </c>
      <c r="AI330" s="11">
        <f t="shared" si="772"/>
        <v>1621.65125</v>
      </c>
      <c r="AJ330" s="12" t="s">
        <v>33</v>
      </c>
    </row>
    <row r="331" s="9" customFormat="1" ht="15" customHeight="1" spans="1:36">
      <c r="A331" s="45">
        <f t="shared" si="740"/>
        <v>328</v>
      </c>
      <c r="B331" s="46" t="s">
        <v>558</v>
      </c>
      <c r="C331" s="52" t="s">
        <v>891</v>
      </c>
      <c r="D331" s="346" t="s">
        <v>892</v>
      </c>
      <c r="E331" s="95">
        <v>3473.25</v>
      </c>
      <c r="F331" s="46">
        <v>3245.5</v>
      </c>
      <c r="G331" s="95">
        <v>5664.75</v>
      </c>
      <c r="H331" s="95">
        <v>3473.25</v>
      </c>
      <c r="I331" s="105">
        <v>1790</v>
      </c>
      <c r="J331" s="48"/>
      <c r="K331" s="63">
        <f t="shared" si="741"/>
        <v>62.5185</v>
      </c>
      <c r="L331" s="64">
        <f t="shared" si="742"/>
        <v>519.28</v>
      </c>
      <c r="M331" s="48">
        <f t="shared" si="743"/>
        <v>453.18</v>
      </c>
      <c r="N331" s="46">
        <f t="shared" si="744"/>
        <v>24.31275</v>
      </c>
      <c r="O331" s="48">
        <f t="shared" si="745"/>
        <v>89.5</v>
      </c>
      <c r="P331" s="48">
        <f t="shared" si="746"/>
        <v>0</v>
      </c>
      <c r="Q331" s="48">
        <f t="shared" si="747"/>
        <v>1148.79125</v>
      </c>
      <c r="R331" s="46">
        <f t="shared" si="748"/>
        <v>0</v>
      </c>
      <c r="S331" s="46">
        <f t="shared" si="749"/>
        <v>259.64</v>
      </c>
      <c r="T331" s="48">
        <f t="shared" si="750"/>
        <v>113.3</v>
      </c>
      <c r="U331" s="46">
        <f t="shared" si="751"/>
        <v>10.42</v>
      </c>
      <c r="V331" s="46">
        <v>0</v>
      </c>
      <c r="W331" s="48">
        <f t="shared" si="752"/>
        <v>89.5</v>
      </c>
      <c r="X331" s="48">
        <f t="shared" si="753"/>
        <v>0</v>
      </c>
      <c r="Y331" s="46">
        <f t="shared" si="754"/>
        <v>472.86</v>
      </c>
      <c r="Z331" s="46">
        <f t="shared" si="755"/>
        <v>1621.65125</v>
      </c>
      <c r="AA331" s="78"/>
      <c r="AB331" s="12" t="s">
        <v>98</v>
      </c>
      <c r="AC331" s="11">
        <f t="shared" ref="AC331:AE331" si="773">K331+R331</f>
        <v>62.5185</v>
      </c>
      <c r="AD331" s="11">
        <f t="shared" si="773"/>
        <v>778.92</v>
      </c>
      <c r="AE331" s="11">
        <f t="shared" si="773"/>
        <v>566.48</v>
      </c>
      <c r="AF331" s="11">
        <f t="shared" si="757"/>
        <v>34.73275</v>
      </c>
      <c r="AG331" s="11">
        <f t="shared" ref="AG331:AI331" si="774">O331+W331</f>
        <v>179</v>
      </c>
      <c r="AH331" s="11">
        <f t="shared" si="774"/>
        <v>0</v>
      </c>
      <c r="AI331" s="11">
        <f t="shared" si="774"/>
        <v>1621.65125</v>
      </c>
      <c r="AJ331" s="12" t="s">
        <v>33</v>
      </c>
    </row>
    <row r="332" s="9" customFormat="1" ht="15" customHeight="1" spans="1:36">
      <c r="A332" s="45">
        <f t="shared" si="740"/>
        <v>329</v>
      </c>
      <c r="B332" s="46" t="s">
        <v>558</v>
      </c>
      <c r="C332" s="52" t="s">
        <v>893</v>
      </c>
      <c r="D332" s="346" t="s">
        <v>894</v>
      </c>
      <c r="E332" s="95">
        <v>3473.25</v>
      </c>
      <c r="F332" s="46">
        <v>3245.5</v>
      </c>
      <c r="G332" s="95">
        <v>5664.75</v>
      </c>
      <c r="H332" s="95">
        <v>3473.25</v>
      </c>
      <c r="I332" s="105">
        <v>1790</v>
      </c>
      <c r="J332" s="48"/>
      <c r="K332" s="63">
        <f t="shared" si="741"/>
        <v>62.5185</v>
      </c>
      <c r="L332" s="64">
        <f t="shared" si="742"/>
        <v>519.28</v>
      </c>
      <c r="M332" s="48">
        <f t="shared" si="743"/>
        <v>453.18</v>
      </c>
      <c r="N332" s="46">
        <f t="shared" si="744"/>
        <v>24.31275</v>
      </c>
      <c r="O332" s="48">
        <f t="shared" si="745"/>
        <v>89.5</v>
      </c>
      <c r="P332" s="48">
        <f t="shared" si="746"/>
        <v>0</v>
      </c>
      <c r="Q332" s="48">
        <f t="shared" si="747"/>
        <v>1148.79125</v>
      </c>
      <c r="R332" s="46">
        <f t="shared" si="748"/>
        <v>0</v>
      </c>
      <c r="S332" s="46">
        <f t="shared" si="749"/>
        <v>259.64</v>
      </c>
      <c r="T332" s="48">
        <f t="shared" si="750"/>
        <v>113.3</v>
      </c>
      <c r="U332" s="46">
        <f t="shared" si="751"/>
        <v>10.42</v>
      </c>
      <c r="V332" s="46">
        <v>0</v>
      </c>
      <c r="W332" s="48">
        <f t="shared" si="752"/>
        <v>89.5</v>
      </c>
      <c r="X332" s="48">
        <f t="shared" si="753"/>
        <v>0</v>
      </c>
      <c r="Y332" s="46">
        <f t="shared" si="754"/>
        <v>472.86</v>
      </c>
      <c r="Z332" s="46">
        <f t="shared" si="755"/>
        <v>1621.65125</v>
      </c>
      <c r="AA332" s="78"/>
      <c r="AB332" s="12" t="s">
        <v>98</v>
      </c>
      <c r="AC332" s="11">
        <f t="shared" ref="AC332:AE332" si="775">K332+R332</f>
        <v>62.5185</v>
      </c>
      <c r="AD332" s="11">
        <f t="shared" si="775"/>
        <v>778.92</v>
      </c>
      <c r="AE332" s="11">
        <f t="shared" si="775"/>
        <v>566.48</v>
      </c>
      <c r="AF332" s="11">
        <f t="shared" si="757"/>
        <v>34.73275</v>
      </c>
      <c r="AG332" s="11">
        <f t="shared" ref="AG332:AI332" si="776">O332+W332</f>
        <v>179</v>
      </c>
      <c r="AH332" s="11">
        <f t="shared" si="776"/>
        <v>0</v>
      </c>
      <c r="AI332" s="11">
        <f t="shared" si="776"/>
        <v>1621.65125</v>
      </c>
      <c r="AJ332" s="12" t="s">
        <v>33</v>
      </c>
    </row>
    <row r="333" s="9" customFormat="1" ht="15" customHeight="1" spans="1:36">
      <c r="A333" s="45">
        <f t="shared" si="740"/>
        <v>330</v>
      </c>
      <c r="B333" s="46" t="s">
        <v>558</v>
      </c>
      <c r="C333" s="52" t="s">
        <v>895</v>
      </c>
      <c r="D333" s="346" t="s">
        <v>896</v>
      </c>
      <c r="E333" s="95">
        <v>3473.25</v>
      </c>
      <c r="F333" s="46">
        <v>3245.5</v>
      </c>
      <c r="G333" s="95">
        <v>5664.75</v>
      </c>
      <c r="H333" s="95">
        <v>3473.25</v>
      </c>
      <c r="I333" s="105">
        <v>1790</v>
      </c>
      <c r="J333" s="48"/>
      <c r="K333" s="63">
        <f t="shared" si="741"/>
        <v>62.5185</v>
      </c>
      <c r="L333" s="64">
        <f t="shared" si="742"/>
        <v>519.28</v>
      </c>
      <c r="M333" s="48">
        <f t="shared" si="743"/>
        <v>453.18</v>
      </c>
      <c r="N333" s="46">
        <f t="shared" si="744"/>
        <v>24.31275</v>
      </c>
      <c r="O333" s="48">
        <f t="shared" si="745"/>
        <v>89.5</v>
      </c>
      <c r="P333" s="48">
        <f t="shared" si="746"/>
        <v>0</v>
      </c>
      <c r="Q333" s="48">
        <f t="shared" si="747"/>
        <v>1148.79125</v>
      </c>
      <c r="R333" s="46">
        <f t="shared" si="748"/>
        <v>0</v>
      </c>
      <c r="S333" s="46">
        <f t="shared" si="749"/>
        <v>259.64</v>
      </c>
      <c r="T333" s="48">
        <f t="shared" si="750"/>
        <v>113.3</v>
      </c>
      <c r="U333" s="46">
        <f t="shared" si="751"/>
        <v>10.42</v>
      </c>
      <c r="V333" s="46">
        <v>0</v>
      </c>
      <c r="W333" s="48">
        <f t="shared" si="752"/>
        <v>89.5</v>
      </c>
      <c r="X333" s="48">
        <f t="shared" si="753"/>
        <v>0</v>
      </c>
      <c r="Y333" s="46">
        <f t="shared" si="754"/>
        <v>472.86</v>
      </c>
      <c r="Z333" s="46">
        <f t="shared" si="755"/>
        <v>1621.65125</v>
      </c>
      <c r="AA333" s="78"/>
      <c r="AB333" s="12" t="s">
        <v>98</v>
      </c>
      <c r="AC333" s="11">
        <f t="shared" ref="AC333:AE333" si="777">K333+R333</f>
        <v>62.5185</v>
      </c>
      <c r="AD333" s="11">
        <f t="shared" si="777"/>
        <v>778.92</v>
      </c>
      <c r="AE333" s="11">
        <f t="shared" si="777"/>
        <v>566.48</v>
      </c>
      <c r="AF333" s="11">
        <f t="shared" si="757"/>
        <v>34.73275</v>
      </c>
      <c r="AG333" s="11">
        <f t="shared" ref="AG333:AI333" si="778">O333+W333</f>
        <v>179</v>
      </c>
      <c r="AH333" s="11">
        <f t="shared" si="778"/>
        <v>0</v>
      </c>
      <c r="AI333" s="11">
        <f t="shared" si="778"/>
        <v>1621.65125</v>
      </c>
      <c r="AJ333" s="12" t="s">
        <v>33</v>
      </c>
    </row>
    <row r="334" s="9" customFormat="1" ht="15" customHeight="1" spans="1:36">
      <c r="A334" s="45">
        <f t="shared" si="740"/>
        <v>331</v>
      </c>
      <c r="B334" s="46" t="s">
        <v>363</v>
      </c>
      <c r="C334" s="52" t="s">
        <v>897</v>
      </c>
      <c r="D334" s="346" t="s">
        <v>898</v>
      </c>
      <c r="E334" s="95">
        <v>3473.25</v>
      </c>
      <c r="F334" s="46">
        <v>3245.5</v>
      </c>
      <c r="G334" s="95">
        <v>5664.75</v>
      </c>
      <c r="H334" s="95">
        <v>3473.25</v>
      </c>
      <c r="I334" s="105">
        <v>3180</v>
      </c>
      <c r="J334" s="48"/>
      <c r="K334" s="63">
        <f t="shared" si="741"/>
        <v>62.5185</v>
      </c>
      <c r="L334" s="64">
        <f t="shared" si="742"/>
        <v>519.28</v>
      </c>
      <c r="M334" s="48">
        <f t="shared" si="743"/>
        <v>453.18</v>
      </c>
      <c r="N334" s="46">
        <f t="shared" si="744"/>
        <v>24.31275</v>
      </c>
      <c r="O334" s="48">
        <f t="shared" si="745"/>
        <v>159</v>
      </c>
      <c r="P334" s="48">
        <f t="shared" si="746"/>
        <v>0</v>
      </c>
      <c r="Q334" s="48">
        <f t="shared" si="747"/>
        <v>1218.29125</v>
      </c>
      <c r="R334" s="46">
        <f t="shared" si="748"/>
        <v>0</v>
      </c>
      <c r="S334" s="46">
        <f t="shared" si="749"/>
        <v>259.64</v>
      </c>
      <c r="T334" s="48">
        <f t="shared" si="750"/>
        <v>113.3</v>
      </c>
      <c r="U334" s="46">
        <f t="shared" si="751"/>
        <v>10.42</v>
      </c>
      <c r="V334" s="46">
        <v>0</v>
      </c>
      <c r="W334" s="48">
        <f t="shared" si="752"/>
        <v>159</v>
      </c>
      <c r="X334" s="48">
        <f t="shared" si="753"/>
        <v>0</v>
      </c>
      <c r="Y334" s="46">
        <f t="shared" si="754"/>
        <v>542.36</v>
      </c>
      <c r="Z334" s="46">
        <f t="shared" si="755"/>
        <v>1760.65125</v>
      </c>
      <c r="AA334" s="78"/>
      <c r="AB334" s="12" t="s">
        <v>71</v>
      </c>
      <c r="AC334" s="11">
        <f t="shared" ref="AC334:AE334" si="779">K334+R334</f>
        <v>62.5185</v>
      </c>
      <c r="AD334" s="11">
        <f t="shared" si="779"/>
        <v>778.92</v>
      </c>
      <c r="AE334" s="11">
        <f t="shared" si="779"/>
        <v>566.48</v>
      </c>
      <c r="AF334" s="11">
        <f t="shared" si="757"/>
        <v>34.73275</v>
      </c>
      <c r="AG334" s="11">
        <f t="shared" ref="AG334:AI334" si="780">O334+W334</f>
        <v>318</v>
      </c>
      <c r="AH334" s="11">
        <f t="shared" si="780"/>
        <v>0</v>
      </c>
      <c r="AI334" s="11">
        <f t="shared" si="780"/>
        <v>1760.65125</v>
      </c>
      <c r="AJ334" s="12" t="s">
        <v>33</v>
      </c>
    </row>
    <row r="335" s="9" customFormat="1" ht="15" customHeight="1" spans="1:36">
      <c r="A335" s="45">
        <f t="shared" si="740"/>
        <v>332</v>
      </c>
      <c r="B335" s="46" t="s">
        <v>230</v>
      </c>
      <c r="C335" s="52" t="s">
        <v>899</v>
      </c>
      <c r="D335" s="346" t="s">
        <v>900</v>
      </c>
      <c r="E335" s="95">
        <v>3820</v>
      </c>
      <c r="F335" s="46">
        <v>3820</v>
      </c>
      <c r="G335" s="95">
        <v>5664.75</v>
      </c>
      <c r="H335" s="95">
        <v>3820</v>
      </c>
      <c r="I335" s="105">
        <v>4180</v>
      </c>
      <c r="J335" s="48"/>
      <c r="K335" s="63">
        <f t="shared" si="741"/>
        <v>68.76</v>
      </c>
      <c r="L335" s="64">
        <f t="shared" si="742"/>
        <v>611.2</v>
      </c>
      <c r="M335" s="48">
        <f t="shared" si="743"/>
        <v>453.18</v>
      </c>
      <c r="N335" s="46">
        <f t="shared" si="744"/>
        <v>26.74</v>
      </c>
      <c r="O335" s="48">
        <f t="shared" si="745"/>
        <v>209</v>
      </c>
      <c r="P335" s="48">
        <f t="shared" si="746"/>
        <v>0</v>
      </c>
      <c r="Q335" s="48">
        <f t="shared" si="747"/>
        <v>1368.88</v>
      </c>
      <c r="R335" s="46">
        <f t="shared" si="748"/>
        <v>0</v>
      </c>
      <c r="S335" s="46">
        <f t="shared" si="749"/>
        <v>305.6</v>
      </c>
      <c r="T335" s="48">
        <f t="shared" si="750"/>
        <v>113.3</v>
      </c>
      <c r="U335" s="46">
        <f t="shared" si="751"/>
        <v>11.46</v>
      </c>
      <c r="V335" s="46">
        <v>0</v>
      </c>
      <c r="W335" s="48">
        <f t="shared" si="752"/>
        <v>209</v>
      </c>
      <c r="X335" s="48">
        <f t="shared" si="753"/>
        <v>0</v>
      </c>
      <c r="Y335" s="46">
        <f t="shared" si="754"/>
        <v>639.36</v>
      </c>
      <c r="Z335" s="46">
        <f t="shared" si="755"/>
        <v>2008.24</v>
      </c>
      <c r="AA335" s="78"/>
      <c r="AB335" s="12" t="s">
        <v>60</v>
      </c>
      <c r="AC335" s="11">
        <f t="shared" ref="AC335:AE335" si="781">K335+R335</f>
        <v>68.76</v>
      </c>
      <c r="AD335" s="11">
        <f t="shared" si="781"/>
        <v>916.8</v>
      </c>
      <c r="AE335" s="11">
        <f t="shared" si="781"/>
        <v>566.48</v>
      </c>
      <c r="AF335" s="11">
        <f t="shared" si="757"/>
        <v>38.2</v>
      </c>
      <c r="AG335" s="11">
        <f t="shared" ref="AG335:AI335" si="782">O335+W335</f>
        <v>418</v>
      </c>
      <c r="AH335" s="11">
        <f t="shared" si="782"/>
        <v>0</v>
      </c>
      <c r="AI335" s="11">
        <f t="shared" si="782"/>
        <v>2008.24</v>
      </c>
      <c r="AJ335" s="12" t="s">
        <v>32</v>
      </c>
    </row>
    <row r="336" s="9" customFormat="1" ht="15" customHeight="1" spans="1:36">
      <c r="A336" s="45">
        <f t="shared" si="740"/>
        <v>333</v>
      </c>
      <c r="B336" s="46" t="s">
        <v>230</v>
      </c>
      <c r="C336" s="52" t="s">
        <v>903</v>
      </c>
      <c r="D336" s="354" t="s">
        <v>904</v>
      </c>
      <c r="E336" s="95">
        <v>3473.25</v>
      </c>
      <c r="F336" s="46">
        <v>3245.5</v>
      </c>
      <c r="G336" s="95">
        <v>5664.75</v>
      </c>
      <c r="H336" s="95">
        <v>3473.25</v>
      </c>
      <c r="I336" s="105">
        <v>3180</v>
      </c>
      <c r="J336" s="48"/>
      <c r="K336" s="63">
        <f t="shared" si="741"/>
        <v>62.5185</v>
      </c>
      <c r="L336" s="64">
        <f t="shared" si="742"/>
        <v>519.28</v>
      </c>
      <c r="M336" s="48">
        <f t="shared" si="743"/>
        <v>453.18</v>
      </c>
      <c r="N336" s="46">
        <f t="shared" si="744"/>
        <v>24.31275</v>
      </c>
      <c r="O336" s="48">
        <f t="shared" si="745"/>
        <v>159</v>
      </c>
      <c r="P336" s="48">
        <f t="shared" si="746"/>
        <v>0</v>
      </c>
      <c r="Q336" s="48">
        <f t="shared" si="747"/>
        <v>1218.29125</v>
      </c>
      <c r="R336" s="46">
        <f t="shared" si="748"/>
        <v>0</v>
      </c>
      <c r="S336" s="46">
        <f t="shared" si="749"/>
        <v>259.64</v>
      </c>
      <c r="T336" s="48">
        <f t="shared" si="750"/>
        <v>113.3</v>
      </c>
      <c r="U336" s="46">
        <f t="shared" si="751"/>
        <v>10.42</v>
      </c>
      <c r="V336" s="46">
        <v>0</v>
      </c>
      <c r="W336" s="48">
        <f t="shared" si="752"/>
        <v>159</v>
      </c>
      <c r="X336" s="48">
        <f t="shared" si="753"/>
        <v>0</v>
      </c>
      <c r="Y336" s="46">
        <f t="shared" si="754"/>
        <v>542.36</v>
      </c>
      <c r="Z336" s="46">
        <f t="shared" si="755"/>
        <v>1760.65125</v>
      </c>
      <c r="AA336" s="78"/>
      <c r="AB336" s="12" t="s">
        <v>57</v>
      </c>
      <c r="AC336" s="11">
        <f t="shared" ref="AC336:AE336" si="783">K336+R336</f>
        <v>62.5185</v>
      </c>
      <c r="AD336" s="11">
        <f t="shared" si="783"/>
        <v>778.92</v>
      </c>
      <c r="AE336" s="11">
        <f t="shared" si="783"/>
        <v>566.48</v>
      </c>
      <c r="AF336" s="11">
        <f t="shared" si="757"/>
        <v>34.73275</v>
      </c>
      <c r="AG336" s="11">
        <f t="shared" ref="AG336:AI336" si="784">O336+W336</f>
        <v>318</v>
      </c>
      <c r="AH336" s="11">
        <f t="shared" si="784"/>
        <v>0</v>
      </c>
      <c r="AI336" s="11">
        <f t="shared" si="784"/>
        <v>1760.65125</v>
      </c>
      <c r="AJ336" s="12" t="s">
        <v>32</v>
      </c>
    </row>
    <row r="337" s="9" customFormat="1" ht="15" customHeight="1" spans="1:36">
      <c r="A337" s="45">
        <f t="shared" si="740"/>
        <v>334</v>
      </c>
      <c r="B337" s="46" t="s">
        <v>230</v>
      </c>
      <c r="C337" s="52" t="s">
        <v>905</v>
      </c>
      <c r="D337" s="354" t="s">
        <v>906</v>
      </c>
      <c r="E337" s="95">
        <v>3473.25</v>
      </c>
      <c r="F337" s="46">
        <v>3245.5</v>
      </c>
      <c r="G337" s="95">
        <v>5664.75</v>
      </c>
      <c r="H337" s="95">
        <v>3473.25</v>
      </c>
      <c r="I337" s="105">
        <v>3180</v>
      </c>
      <c r="J337" s="48"/>
      <c r="K337" s="63">
        <f t="shared" si="741"/>
        <v>62.5185</v>
      </c>
      <c r="L337" s="64">
        <f t="shared" si="742"/>
        <v>519.28</v>
      </c>
      <c r="M337" s="48">
        <f t="shared" si="743"/>
        <v>453.18</v>
      </c>
      <c r="N337" s="46">
        <f t="shared" si="744"/>
        <v>24.31275</v>
      </c>
      <c r="O337" s="48">
        <f t="shared" si="745"/>
        <v>159</v>
      </c>
      <c r="P337" s="48">
        <f t="shared" si="746"/>
        <v>0</v>
      </c>
      <c r="Q337" s="48">
        <f t="shared" si="747"/>
        <v>1218.29125</v>
      </c>
      <c r="R337" s="46">
        <f t="shared" si="748"/>
        <v>0</v>
      </c>
      <c r="S337" s="46">
        <f t="shared" si="749"/>
        <v>259.64</v>
      </c>
      <c r="T337" s="48">
        <f t="shared" si="750"/>
        <v>113.3</v>
      </c>
      <c r="U337" s="46">
        <f t="shared" si="751"/>
        <v>10.42</v>
      </c>
      <c r="V337" s="46">
        <v>0</v>
      </c>
      <c r="W337" s="48">
        <f t="shared" si="752"/>
        <v>159</v>
      </c>
      <c r="X337" s="48">
        <f t="shared" si="753"/>
        <v>0</v>
      </c>
      <c r="Y337" s="46">
        <f t="shared" si="754"/>
        <v>542.36</v>
      </c>
      <c r="Z337" s="46">
        <f t="shared" si="755"/>
        <v>1760.65125</v>
      </c>
      <c r="AA337" s="78"/>
      <c r="AB337" s="12" t="s">
        <v>57</v>
      </c>
      <c r="AC337" s="11">
        <f t="shared" ref="AC337:AE337" si="785">K337+R337</f>
        <v>62.5185</v>
      </c>
      <c r="AD337" s="11">
        <f t="shared" si="785"/>
        <v>778.92</v>
      </c>
      <c r="AE337" s="11">
        <f t="shared" si="785"/>
        <v>566.48</v>
      </c>
      <c r="AF337" s="11">
        <f t="shared" si="757"/>
        <v>34.73275</v>
      </c>
      <c r="AG337" s="11">
        <f t="shared" ref="AG337:AI337" si="786">O337+W337</f>
        <v>318</v>
      </c>
      <c r="AH337" s="11">
        <f t="shared" si="786"/>
        <v>0</v>
      </c>
      <c r="AI337" s="11">
        <f t="shared" si="786"/>
        <v>1760.65125</v>
      </c>
      <c r="AJ337" s="12" t="s">
        <v>32</v>
      </c>
    </row>
    <row r="338" s="9" customFormat="1" ht="15" customHeight="1" spans="1:36">
      <c r="A338" s="45">
        <f t="shared" si="740"/>
        <v>335</v>
      </c>
      <c r="B338" s="46" t="s">
        <v>670</v>
      </c>
      <c r="C338" s="52" t="s">
        <v>907</v>
      </c>
      <c r="D338" s="346" t="s">
        <v>908</v>
      </c>
      <c r="E338" s="95">
        <v>3473.25</v>
      </c>
      <c r="F338" s="46">
        <v>3245.5</v>
      </c>
      <c r="G338" s="95">
        <v>5664.75</v>
      </c>
      <c r="H338" s="95">
        <v>3473.25</v>
      </c>
      <c r="I338" s="105">
        <v>1790</v>
      </c>
      <c r="J338" s="48"/>
      <c r="K338" s="63">
        <f t="shared" si="741"/>
        <v>62.5185</v>
      </c>
      <c r="L338" s="64">
        <f t="shared" si="742"/>
        <v>519.28</v>
      </c>
      <c r="M338" s="48">
        <f t="shared" si="743"/>
        <v>453.18</v>
      </c>
      <c r="N338" s="46">
        <f t="shared" si="744"/>
        <v>24.31275</v>
      </c>
      <c r="O338" s="48">
        <f t="shared" si="745"/>
        <v>89.5</v>
      </c>
      <c r="P338" s="48">
        <f t="shared" si="746"/>
        <v>0</v>
      </c>
      <c r="Q338" s="48">
        <f t="shared" si="747"/>
        <v>1148.79125</v>
      </c>
      <c r="R338" s="46">
        <f t="shared" si="748"/>
        <v>0</v>
      </c>
      <c r="S338" s="46">
        <f t="shared" si="749"/>
        <v>259.64</v>
      </c>
      <c r="T338" s="48">
        <f t="shared" si="750"/>
        <v>113.3</v>
      </c>
      <c r="U338" s="46">
        <f t="shared" si="751"/>
        <v>10.42</v>
      </c>
      <c r="V338" s="46">
        <v>0</v>
      </c>
      <c r="W338" s="48">
        <f t="shared" si="752"/>
        <v>89.5</v>
      </c>
      <c r="X338" s="48">
        <f t="shared" si="753"/>
        <v>0</v>
      </c>
      <c r="Y338" s="46">
        <f t="shared" si="754"/>
        <v>472.86</v>
      </c>
      <c r="Z338" s="46">
        <f t="shared" si="755"/>
        <v>1621.65125</v>
      </c>
      <c r="AA338" s="78"/>
      <c r="AB338" s="12" t="s">
        <v>92</v>
      </c>
      <c r="AC338" s="11">
        <f t="shared" ref="AC338:AE338" si="787">K338+R338</f>
        <v>62.5185</v>
      </c>
      <c r="AD338" s="11">
        <f t="shared" si="787"/>
        <v>778.92</v>
      </c>
      <c r="AE338" s="11">
        <f t="shared" si="787"/>
        <v>566.48</v>
      </c>
      <c r="AF338" s="11">
        <f t="shared" si="757"/>
        <v>34.73275</v>
      </c>
      <c r="AG338" s="11">
        <f t="shared" ref="AG338:AI338" si="788">O338+W338</f>
        <v>179</v>
      </c>
      <c r="AH338" s="11">
        <f t="shared" si="788"/>
        <v>0</v>
      </c>
      <c r="AI338" s="11">
        <f t="shared" si="788"/>
        <v>1621.65125</v>
      </c>
      <c r="AJ338" s="12" t="s">
        <v>33</v>
      </c>
    </row>
    <row r="339" s="9" customFormat="1" ht="15" customHeight="1" spans="1:36">
      <c r="A339" s="45">
        <f t="shared" si="740"/>
        <v>336</v>
      </c>
      <c r="B339" s="46" t="s">
        <v>176</v>
      </c>
      <c r="C339" s="52" t="s">
        <v>909</v>
      </c>
      <c r="D339" s="346" t="s">
        <v>910</v>
      </c>
      <c r="E339" s="95">
        <v>3473.25</v>
      </c>
      <c r="F339" s="46">
        <v>3245.5</v>
      </c>
      <c r="G339" s="95">
        <v>5664.75</v>
      </c>
      <c r="H339" s="95">
        <v>3473.25</v>
      </c>
      <c r="I339" s="105">
        <v>3180</v>
      </c>
      <c r="J339" s="48"/>
      <c r="K339" s="63">
        <f t="shared" si="741"/>
        <v>62.5185</v>
      </c>
      <c r="L339" s="64">
        <f t="shared" si="742"/>
        <v>519.28</v>
      </c>
      <c r="M339" s="48">
        <f t="shared" si="743"/>
        <v>453.18</v>
      </c>
      <c r="N339" s="46">
        <f t="shared" si="744"/>
        <v>24.31275</v>
      </c>
      <c r="O339" s="48">
        <f t="shared" si="745"/>
        <v>159</v>
      </c>
      <c r="P339" s="48">
        <f t="shared" si="746"/>
        <v>0</v>
      </c>
      <c r="Q339" s="48">
        <f t="shared" si="747"/>
        <v>1218.29125</v>
      </c>
      <c r="R339" s="46">
        <f t="shared" si="748"/>
        <v>0</v>
      </c>
      <c r="S339" s="46">
        <f t="shared" si="749"/>
        <v>259.64</v>
      </c>
      <c r="T339" s="48">
        <f t="shared" si="750"/>
        <v>113.3</v>
      </c>
      <c r="U339" s="46">
        <f t="shared" si="751"/>
        <v>10.42</v>
      </c>
      <c r="V339" s="46">
        <v>0</v>
      </c>
      <c r="W339" s="48">
        <f t="shared" si="752"/>
        <v>159</v>
      </c>
      <c r="X339" s="48">
        <f t="shared" si="753"/>
        <v>0</v>
      </c>
      <c r="Y339" s="46">
        <f t="shared" si="754"/>
        <v>542.36</v>
      </c>
      <c r="Z339" s="46">
        <f t="shared" si="755"/>
        <v>1760.65125</v>
      </c>
      <c r="AA339" s="78"/>
      <c r="AB339" s="12" t="s">
        <v>104</v>
      </c>
      <c r="AC339" s="11">
        <f t="shared" ref="AC339:AE339" si="789">K339+R339</f>
        <v>62.5185</v>
      </c>
      <c r="AD339" s="11">
        <f t="shared" si="789"/>
        <v>778.92</v>
      </c>
      <c r="AE339" s="11">
        <f t="shared" si="789"/>
        <v>566.48</v>
      </c>
      <c r="AF339" s="11">
        <f t="shared" si="757"/>
        <v>34.73275</v>
      </c>
      <c r="AG339" s="11">
        <f t="shared" ref="AG339:AI339" si="790">O339+W339</f>
        <v>318</v>
      </c>
      <c r="AH339" s="11">
        <f t="shared" si="790"/>
        <v>0</v>
      </c>
      <c r="AI339" s="11">
        <f t="shared" si="790"/>
        <v>1760.65125</v>
      </c>
      <c r="AJ339" s="12" t="s">
        <v>35</v>
      </c>
    </row>
    <row r="340" s="9" customFormat="1" ht="15" customHeight="1" spans="1:36">
      <c r="A340" s="45">
        <f t="shared" si="740"/>
        <v>337</v>
      </c>
      <c r="B340" s="46" t="s">
        <v>176</v>
      </c>
      <c r="C340" s="52" t="s">
        <v>911</v>
      </c>
      <c r="D340" s="346" t="s">
        <v>912</v>
      </c>
      <c r="E340" s="95">
        <v>3473.25</v>
      </c>
      <c r="F340" s="46">
        <v>3245.5</v>
      </c>
      <c r="G340" s="95">
        <v>5664.75</v>
      </c>
      <c r="H340" s="95">
        <v>3473.25</v>
      </c>
      <c r="I340" s="105">
        <v>3180</v>
      </c>
      <c r="J340" s="48"/>
      <c r="K340" s="63">
        <f t="shared" si="741"/>
        <v>62.5185</v>
      </c>
      <c r="L340" s="64">
        <f t="shared" si="742"/>
        <v>519.28</v>
      </c>
      <c r="M340" s="48">
        <f t="shared" si="743"/>
        <v>453.18</v>
      </c>
      <c r="N340" s="46">
        <f t="shared" si="744"/>
        <v>24.31275</v>
      </c>
      <c r="O340" s="48">
        <f t="shared" si="745"/>
        <v>159</v>
      </c>
      <c r="P340" s="48">
        <f t="shared" si="746"/>
        <v>0</v>
      </c>
      <c r="Q340" s="48">
        <f t="shared" si="747"/>
        <v>1218.29125</v>
      </c>
      <c r="R340" s="46">
        <f t="shared" si="748"/>
        <v>0</v>
      </c>
      <c r="S340" s="46">
        <f t="shared" si="749"/>
        <v>259.64</v>
      </c>
      <c r="T340" s="48">
        <f t="shared" si="750"/>
        <v>113.3</v>
      </c>
      <c r="U340" s="46">
        <f t="shared" si="751"/>
        <v>10.42</v>
      </c>
      <c r="V340" s="46">
        <v>0</v>
      </c>
      <c r="W340" s="48">
        <f t="shared" si="752"/>
        <v>159</v>
      </c>
      <c r="X340" s="48">
        <f t="shared" si="753"/>
        <v>0</v>
      </c>
      <c r="Y340" s="46">
        <f t="shared" si="754"/>
        <v>542.36</v>
      </c>
      <c r="Z340" s="46">
        <f t="shared" si="755"/>
        <v>1760.65125</v>
      </c>
      <c r="AA340" s="78"/>
      <c r="AB340" s="12" t="s">
        <v>104</v>
      </c>
      <c r="AC340" s="11">
        <f t="shared" ref="AC340:AE340" si="791">K340+R340</f>
        <v>62.5185</v>
      </c>
      <c r="AD340" s="11">
        <f t="shared" si="791"/>
        <v>778.92</v>
      </c>
      <c r="AE340" s="11">
        <f t="shared" si="791"/>
        <v>566.48</v>
      </c>
      <c r="AF340" s="11">
        <f t="shared" si="757"/>
        <v>34.73275</v>
      </c>
      <c r="AG340" s="11">
        <f t="shared" ref="AG340:AI340" si="792">O340+W340</f>
        <v>318</v>
      </c>
      <c r="AH340" s="11">
        <f t="shared" si="792"/>
        <v>0</v>
      </c>
      <c r="AI340" s="11">
        <f t="shared" si="792"/>
        <v>1760.65125</v>
      </c>
      <c r="AJ340" s="12" t="s">
        <v>35</v>
      </c>
    </row>
    <row r="341" s="9" customFormat="1" ht="15" customHeight="1" spans="1:36">
      <c r="A341" s="45">
        <f t="shared" si="740"/>
        <v>338</v>
      </c>
      <c r="B341" s="46" t="s">
        <v>176</v>
      </c>
      <c r="C341" s="52" t="s">
        <v>913</v>
      </c>
      <c r="D341" s="346" t="s">
        <v>914</v>
      </c>
      <c r="E341" s="95">
        <v>3820</v>
      </c>
      <c r="F341" s="46">
        <v>3820</v>
      </c>
      <c r="G341" s="95">
        <v>5664.75</v>
      </c>
      <c r="H341" s="95">
        <v>3820</v>
      </c>
      <c r="I341" s="105">
        <v>4180</v>
      </c>
      <c r="J341" s="48"/>
      <c r="K341" s="63">
        <f t="shared" si="741"/>
        <v>68.76</v>
      </c>
      <c r="L341" s="64">
        <f t="shared" si="742"/>
        <v>611.2</v>
      </c>
      <c r="M341" s="48">
        <f t="shared" si="743"/>
        <v>453.18</v>
      </c>
      <c r="N341" s="46">
        <f t="shared" si="744"/>
        <v>26.74</v>
      </c>
      <c r="O341" s="48">
        <f t="shared" si="745"/>
        <v>209</v>
      </c>
      <c r="P341" s="48">
        <f t="shared" si="746"/>
        <v>0</v>
      </c>
      <c r="Q341" s="48">
        <f t="shared" si="747"/>
        <v>1368.88</v>
      </c>
      <c r="R341" s="46">
        <f t="shared" si="748"/>
        <v>0</v>
      </c>
      <c r="S341" s="46">
        <f t="shared" si="749"/>
        <v>305.6</v>
      </c>
      <c r="T341" s="48">
        <f t="shared" si="750"/>
        <v>113.3</v>
      </c>
      <c r="U341" s="46">
        <f t="shared" si="751"/>
        <v>11.46</v>
      </c>
      <c r="V341" s="46">
        <v>0</v>
      </c>
      <c r="W341" s="48">
        <f t="shared" si="752"/>
        <v>209</v>
      </c>
      <c r="X341" s="48">
        <f t="shared" si="753"/>
        <v>0</v>
      </c>
      <c r="Y341" s="46">
        <f t="shared" si="754"/>
        <v>639.36</v>
      </c>
      <c r="Z341" s="46">
        <f t="shared" si="755"/>
        <v>2008.24</v>
      </c>
      <c r="AA341" s="78"/>
      <c r="AB341" s="12" t="s">
        <v>104</v>
      </c>
      <c r="AC341" s="11">
        <f t="shared" ref="AC341:AE341" si="793">K341+R341</f>
        <v>68.76</v>
      </c>
      <c r="AD341" s="11">
        <f t="shared" si="793"/>
        <v>916.8</v>
      </c>
      <c r="AE341" s="11">
        <f t="shared" si="793"/>
        <v>566.48</v>
      </c>
      <c r="AF341" s="11">
        <f t="shared" si="757"/>
        <v>38.2</v>
      </c>
      <c r="AG341" s="11">
        <f t="shared" ref="AG341:AI341" si="794">O341+W341</f>
        <v>418</v>
      </c>
      <c r="AH341" s="11">
        <f t="shared" si="794"/>
        <v>0</v>
      </c>
      <c r="AI341" s="11">
        <f t="shared" si="794"/>
        <v>2008.24</v>
      </c>
      <c r="AJ341" s="12" t="s">
        <v>35</v>
      </c>
    </row>
    <row r="342" s="9" customFormat="1" ht="15" customHeight="1" spans="1:36">
      <c r="A342" s="45">
        <f t="shared" si="740"/>
        <v>339</v>
      </c>
      <c r="B342" s="46" t="s">
        <v>348</v>
      </c>
      <c r="C342" s="52" t="s">
        <v>915</v>
      </c>
      <c r="D342" s="346" t="s">
        <v>916</v>
      </c>
      <c r="E342" s="95">
        <v>3473.25</v>
      </c>
      <c r="F342" s="46">
        <v>3245.5</v>
      </c>
      <c r="G342" s="95">
        <v>5664.75</v>
      </c>
      <c r="H342" s="95">
        <v>3473.25</v>
      </c>
      <c r="I342" s="105">
        <v>3180</v>
      </c>
      <c r="J342" s="48"/>
      <c r="K342" s="63">
        <f t="shared" si="741"/>
        <v>62.5185</v>
      </c>
      <c r="L342" s="64">
        <f t="shared" si="742"/>
        <v>519.28</v>
      </c>
      <c r="M342" s="48">
        <f t="shared" si="743"/>
        <v>453.18</v>
      </c>
      <c r="N342" s="46">
        <f t="shared" si="744"/>
        <v>24.31275</v>
      </c>
      <c r="O342" s="48">
        <f t="shared" si="745"/>
        <v>159</v>
      </c>
      <c r="P342" s="48">
        <f t="shared" si="746"/>
        <v>0</v>
      </c>
      <c r="Q342" s="48">
        <f t="shared" si="747"/>
        <v>1218.29125</v>
      </c>
      <c r="R342" s="46">
        <f t="shared" si="748"/>
        <v>0</v>
      </c>
      <c r="S342" s="46">
        <f t="shared" si="749"/>
        <v>259.64</v>
      </c>
      <c r="T342" s="48">
        <f t="shared" si="750"/>
        <v>113.3</v>
      </c>
      <c r="U342" s="46">
        <f t="shared" si="751"/>
        <v>10.42</v>
      </c>
      <c r="V342" s="46">
        <v>0</v>
      </c>
      <c r="W342" s="48">
        <f t="shared" si="752"/>
        <v>159</v>
      </c>
      <c r="X342" s="48">
        <f t="shared" si="753"/>
        <v>0</v>
      </c>
      <c r="Y342" s="46">
        <f t="shared" si="754"/>
        <v>542.36</v>
      </c>
      <c r="Z342" s="46">
        <f t="shared" si="755"/>
        <v>1760.65125</v>
      </c>
      <c r="AA342" s="78"/>
      <c r="AB342" s="12" t="s">
        <v>104</v>
      </c>
      <c r="AC342" s="11">
        <f t="shared" ref="AC342:AE342" si="795">K342+R342</f>
        <v>62.5185</v>
      </c>
      <c r="AD342" s="11">
        <f t="shared" si="795"/>
        <v>778.92</v>
      </c>
      <c r="AE342" s="11">
        <f t="shared" si="795"/>
        <v>566.48</v>
      </c>
      <c r="AF342" s="11">
        <f t="shared" si="757"/>
        <v>34.73275</v>
      </c>
      <c r="AG342" s="11">
        <f t="shared" ref="AG342:AI342" si="796">O342+W342</f>
        <v>318</v>
      </c>
      <c r="AH342" s="11">
        <f t="shared" si="796"/>
        <v>0</v>
      </c>
      <c r="AI342" s="11">
        <f t="shared" si="796"/>
        <v>1760.65125</v>
      </c>
      <c r="AJ342" s="12" t="s">
        <v>35</v>
      </c>
    </row>
    <row r="343" s="9" customFormat="1" ht="15" customHeight="1" spans="1:36">
      <c r="A343" s="45">
        <f t="shared" si="740"/>
        <v>340</v>
      </c>
      <c r="B343" s="46" t="s">
        <v>509</v>
      </c>
      <c r="C343" s="52" t="s">
        <v>917</v>
      </c>
      <c r="D343" s="354" t="s">
        <v>918</v>
      </c>
      <c r="E343" s="95">
        <v>3473.25</v>
      </c>
      <c r="F343" s="46">
        <v>3245.5</v>
      </c>
      <c r="G343" s="95">
        <v>5664.75</v>
      </c>
      <c r="H343" s="95">
        <v>3473.25</v>
      </c>
      <c r="I343" s="105">
        <v>1790</v>
      </c>
      <c r="J343" s="48"/>
      <c r="K343" s="63">
        <f t="shared" si="741"/>
        <v>62.5185</v>
      </c>
      <c r="L343" s="64">
        <f t="shared" si="742"/>
        <v>519.28</v>
      </c>
      <c r="M343" s="48">
        <f t="shared" si="743"/>
        <v>453.18</v>
      </c>
      <c r="N343" s="46">
        <f t="shared" si="744"/>
        <v>24.31275</v>
      </c>
      <c r="O343" s="48">
        <f t="shared" si="745"/>
        <v>89.5</v>
      </c>
      <c r="P343" s="48">
        <f t="shared" si="746"/>
        <v>0</v>
      </c>
      <c r="Q343" s="48">
        <f t="shared" si="747"/>
        <v>1148.79125</v>
      </c>
      <c r="R343" s="46">
        <f t="shared" si="748"/>
        <v>0</v>
      </c>
      <c r="S343" s="46">
        <f t="shared" si="749"/>
        <v>259.64</v>
      </c>
      <c r="T343" s="48">
        <f t="shared" si="750"/>
        <v>113.3</v>
      </c>
      <c r="U343" s="46">
        <f t="shared" si="751"/>
        <v>10.42</v>
      </c>
      <c r="V343" s="46">
        <v>0</v>
      </c>
      <c r="W343" s="48">
        <f t="shared" si="752"/>
        <v>89.5</v>
      </c>
      <c r="X343" s="48">
        <f t="shared" si="753"/>
        <v>0</v>
      </c>
      <c r="Y343" s="46">
        <f t="shared" si="754"/>
        <v>472.86</v>
      </c>
      <c r="Z343" s="46">
        <f t="shared" si="755"/>
        <v>1621.65125</v>
      </c>
      <c r="AA343" s="78"/>
      <c r="AB343" s="12" t="s">
        <v>83</v>
      </c>
      <c r="AC343" s="11">
        <f t="shared" ref="AC343:AE343" si="797">K343+R343</f>
        <v>62.5185</v>
      </c>
      <c r="AD343" s="11">
        <f t="shared" si="797"/>
        <v>778.92</v>
      </c>
      <c r="AE343" s="11">
        <f t="shared" si="797"/>
        <v>566.48</v>
      </c>
      <c r="AF343" s="11">
        <f t="shared" si="757"/>
        <v>34.73275</v>
      </c>
      <c r="AG343" s="11">
        <f t="shared" ref="AG343:AI343" si="798">O343+W343</f>
        <v>179</v>
      </c>
      <c r="AH343" s="11">
        <f t="shared" si="798"/>
        <v>0</v>
      </c>
      <c r="AI343" s="11">
        <f t="shared" si="798"/>
        <v>1621.65125</v>
      </c>
      <c r="AJ343" s="12" t="s">
        <v>33</v>
      </c>
    </row>
    <row r="344" s="9" customFormat="1" ht="15" customHeight="1" spans="1:36">
      <c r="A344" s="45">
        <f t="shared" si="740"/>
        <v>341</v>
      </c>
      <c r="B344" s="46" t="s">
        <v>509</v>
      </c>
      <c r="C344" s="52" t="s">
        <v>919</v>
      </c>
      <c r="D344" s="354" t="s">
        <v>920</v>
      </c>
      <c r="E344" s="95">
        <v>3473.25</v>
      </c>
      <c r="F344" s="46">
        <v>3245.5</v>
      </c>
      <c r="G344" s="95">
        <v>5664.75</v>
      </c>
      <c r="H344" s="95">
        <v>3473.25</v>
      </c>
      <c r="I344" s="105">
        <v>1790</v>
      </c>
      <c r="J344" s="48"/>
      <c r="K344" s="63">
        <f t="shared" si="741"/>
        <v>62.5185</v>
      </c>
      <c r="L344" s="64">
        <f t="shared" si="742"/>
        <v>519.28</v>
      </c>
      <c r="M344" s="48">
        <f t="shared" si="743"/>
        <v>453.18</v>
      </c>
      <c r="N344" s="46">
        <f t="shared" si="744"/>
        <v>24.31275</v>
      </c>
      <c r="O344" s="48">
        <f t="shared" si="745"/>
        <v>89.5</v>
      </c>
      <c r="P344" s="48">
        <f t="shared" si="746"/>
        <v>0</v>
      </c>
      <c r="Q344" s="48">
        <f t="shared" si="747"/>
        <v>1148.79125</v>
      </c>
      <c r="R344" s="46">
        <f t="shared" si="748"/>
        <v>0</v>
      </c>
      <c r="S344" s="46">
        <f t="shared" si="749"/>
        <v>259.64</v>
      </c>
      <c r="T344" s="48">
        <f t="shared" si="750"/>
        <v>113.3</v>
      </c>
      <c r="U344" s="46">
        <f t="shared" si="751"/>
        <v>10.42</v>
      </c>
      <c r="V344" s="46">
        <v>0</v>
      </c>
      <c r="W344" s="48">
        <f t="shared" si="752"/>
        <v>89.5</v>
      </c>
      <c r="X344" s="48">
        <f t="shared" si="753"/>
        <v>0</v>
      </c>
      <c r="Y344" s="46">
        <f t="shared" si="754"/>
        <v>472.86</v>
      </c>
      <c r="Z344" s="46">
        <f t="shared" si="755"/>
        <v>1621.65125</v>
      </c>
      <c r="AA344" s="78"/>
      <c r="AB344" s="12" t="s">
        <v>83</v>
      </c>
      <c r="AC344" s="11">
        <f t="shared" ref="AC344:AE344" si="799">K344+R344</f>
        <v>62.5185</v>
      </c>
      <c r="AD344" s="11">
        <f t="shared" si="799"/>
        <v>778.92</v>
      </c>
      <c r="AE344" s="11">
        <f t="shared" si="799"/>
        <v>566.48</v>
      </c>
      <c r="AF344" s="11">
        <f t="shared" si="757"/>
        <v>34.73275</v>
      </c>
      <c r="AG344" s="11">
        <f t="shared" ref="AG344:AI344" si="800">O344+W344</f>
        <v>179</v>
      </c>
      <c r="AH344" s="11">
        <f t="shared" si="800"/>
        <v>0</v>
      </c>
      <c r="AI344" s="11">
        <f t="shared" si="800"/>
        <v>1621.65125</v>
      </c>
      <c r="AJ344" s="12" t="s">
        <v>33</v>
      </c>
    </row>
    <row r="345" s="9" customFormat="1" ht="15" customHeight="1" spans="1:36">
      <c r="A345" s="45">
        <f t="shared" si="740"/>
        <v>342</v>
      </c>
      <c r="B345" s="46" t="s">
        <v>558</v>
      </c>
      <c r="C345" s="52" t="s">
        <v>921</v>
      </c>
      <c r="D345" s="346" t="s">
        <v>922</v>
      </c>
      <c r="E345" s="95">
        <v>3473.25</v>
      </c>
      <c r="F345" s="46">
        <v>3245.5</v>
      </c>
      <c r="G345" s="95">
        <v>5664.75</v>
      </c>
      <c r="H345" s="95">
        <v>3473.25</v>
      </c>
      <c r="I345" s="105">
        <v>3180</v>
      </c>
      <c r="J345" s="48"/>
      <c r="K345" s="63">
        <f t="shared" si="741"/>
        <v>62.5185</v>
      </c>
      <c r="L345" s="64">
        <f t="shared" si="742"/>
        <v>519.28</v>
      </c>
      <c r="M345" s="48">
        <f t="shared" si="743"/>
        <v>453.18</v>
      </c>
      <c r="N345" s="46">
        <f t="shared" si="744"/>
        <v>24.31275</v>
      </c>
      <c r="O345" s="48">
        <f t="shared" si="745"/>
        <v>159</v>
      </c>
      <c r="P345" s="48">
        <f t="shared" si="746"/>
        <v>0</v>
      </c>
      <c r="Q345" s="48">
        <f t="shared" si="747"/>
        <v>1218.29125</v>
      </c>
      <c r="R345" s="46">
        <f t="shared" si="748"/>
        <v>0</v>
      </c>
      <c r="S345" s="46">
        <f t="shared" si="749"/>
        <v>259.64</v>
      </c>
      <c r="T345" s="48">
        <f t="shared" si="750"/>
        <v>113.3</v>
      </c>
      <c r="U345" s="46">
        <f t="shared" si="751"/>
        <v>10.42</v>
      </c>
      <c r="V345" s="46">
        <v>0</v>
      </c>
      <c r="W345" s="48">
        <f t="shared" si="752"/>
        <v>159</v>
      </c>
      <c r="X345" s="48">
        <f t="shared" si="753"/>
        <v>0</v>
      </c>
      <c r="Y345" s="46">
        <f t="shared" si="754"/>
        <v>542.36</v>
      </c>
      <c r="Z345" s="46">
        <f t="shared" si="755"/>
        <v>1760.65125</v>
      </c>
      <c r="AA345" s="78"/>
      <c r="AB345" s="12" t="s">
        <v>98</v>
      </c>
      <c r="AC345" s="11">
        <f t="shared" ref="AC345:AE345" si="801">K345+R345</f>
        <v>62.5185</v>
      </c>
      <c r="AD345" s="11">
        <f t="shared" si="801"/>
        <v>778.92</v>
      </c>
      <c r="AE345" s="11">
        <f t="shared" si="801"/>
        <v>566.48</v>
      </c>
      <c r="AF345" s="11">
        <f t="shared" si="757"/>
        <v>34.73275</v>
      </c>
      <c r="AG345" s="11">
        <f t="shared" ref="AG345:AI345" si="802">O345+W345</f>
        <v>318</v>
      </c>
      <c r="AH345" s="11">
        <f t="shared" si="802"/>
        <v>0</v>
      </c>
      <c r="AI345" s="11">
        <f t="shared" si="802"/>
        <v>1760.65125</v>
      </c>
      <c r="AJ345" s="12" t="s">
        <v>33</v>
      </c>
    </row>
    <row r="346" s="9" customFormat="1" ht="15" customHeight="1" spans="1:36">
      <c r="A346" s="45">
        <f t="shared" si="740"/>
        <v>343</v>
      </c>
      <c r="B346" s="46" t="s">
        <v>337</v>
      </c>
      <c r="C346" s="52" t="s">
        <v>923</v>
      </c>
      <c r="D346" s="354" t="s">
        <v>924</v>
      </c>
      <c r="E346" s="95">
        <v>3473.25</v>
      </c>
      <c r="F346" s="46">
        <v>3245.5</v>
      </c>
      <c r="G346" s="95">
        <v>5664.75</v>
      </c>
      <c r="H346" s="95">
        <v>3473.25</v>
      </c>
      <c r="I346" s="105">
        <v>1790</v>
      </c>
      <c r="J346" s="48"/>
      <c r="K346" s="63">
        <f t="shared" si="741"/>
        <v>62.5185</v>
      </c>
      <c r="L346" s="64">
        <f t="shared" si="742"/>
        <v>519.28</v>
      </c>
      <c r="M346" s="48">
        <f t="shared" si="743"/>
        <v>453.18</v>
      </c>
      <c r="N346" s="46">
        <f t="shared" si="744"/>
        <v>24.31275</v>
      </c>
      <c r="O346" s="48">
        <f t="shared" si="745"/>
        <v>89.5</v>
      </c>
      <c r="P346" s="48">
        <f t="shared" si="746"/>
        <v>0</v>
      </c>
      <c r="Q346" s="48">
        <f t="shared" si="747"/>
        <v>1148.79125</v>
      </c>
      <c r="R346" s="46">
        <f t="shared" si="748"/>
        <v>0</v>
      </c>
      <c r="S346" s="46">
        <f t="shared" si="749"/>
        <v>259.64</v>
      </c>
      <c r="T346" s="48">
        <f t="shared" si="750"/>
        <v>113.3</v>
      </c>
      <c r="U346" s="46">
        <f t="shared" si="751"/>
        <v>10.42</v>
      </c>
      <c r="V346" s="46">
        <v>0</v>
      </c>
      <c r="W346" s="48">
        <f t="shared" si="752"/>
        <v>89.5</v>
      </c>
      <c r="X346" s="48">
        <f t="shared" si="753"/>
        <v>0</v>
      </c>
      <c r="Y346" s="46">
        <f t="shared" si="754"/>
        <v>472.86</v>
      </c>
      <c r="Z346" s="46">
        <f t="shared" si="755"/>
        <v>1621.65125</v>
      </c>
      <c r="AA346" s="78"/>
      <c r="AB346" s="12" t="s">
        <v>74</v>
      </c>
      <c r="AC346" s="11">
        <f t="shared" ref="AC346:AE346" si="803">K346+R346</f>
        <v>62.5185</v>
      </c>
      <c r="AD346" s="11">
        <f t="shared" si="803"/>
        <v>778.92</v>
      </c>
      <c r="AE346" s="11">
        <f t="shared" si="803"/>
        <v>566.48</v>
      </c>
      <c r="AF346" s="11">
        <f t="shared" si="757"/>
        <v>34.73275</v>
      </c>
      <c r="AG346" s="11">
        <f t="shared" ref="AG346:AI346" si="804">O346+W346</f>
        <v>179</v>
      </c>
      <c r="AH346" s="11">
        <f t="shared" si="804"/>
        <v>0</v>
      </c>
      <c r="AI346" s="11">
        <f t="shared" si="804"/>
        <v>1621.65125</v>
      </c>
      <c r="AJ346" s="12" t="s">
        <v>33</v>
      </c>
    </row>
    <row r="347" s="9" customFormat="1" ht="15" customHeight="1" spans="1:36">
      <c r="A347" s="45">
        <f t="shared" si="740"/>
        <v>344</v>
      </c>
      <c r="B347" s="46" t="s">
        <v>173</v>
      </c>
      <c r="C347" s="52" t="s">
        <v>925</v>
      </c>
      <c r="D347" s="346" t="s">
        <v>926</v>
      </c>
      <c r="E347" s="95">
        <v>3820</v>
      </c>
      <c r="F347" s="46">
        <v>3820</v>
      </c>
      <c r="G347" s="95">
        <v>5664.75</v>
      </c>
      <c r="H347" s="95">
        <v>3820</v>
      </c>
      <c r="I347" s="105">
        <v>4180</v>
      </c>
      <c r="J347" s="48"/>
      <c r="K347" s="63">
        <f t="shared" si="741"/>
        <v>68.76</v>
      </c>
      <c r="L347" s="64">
        <f t="shared" si="742"/>
        <v>611.2</v>
      </c>
      <c r="M347" s="48">
        <f t="shared" si="743"/>
        <v>453.18</v>
      </c>
      <c r="N347" s="46">
        <f t="shared" si="744"/>
        <v>26.74</v>
      </c>
      <c r="O347" s="48">
        <f t="shared" si="745"/>
        <v>209</v>
      </c>
      <c r="P347" s="48">
        <f t="shared" si="746"/>
        <v>0</v>
      </c>
      <c r="Q347" s="48">
        <f t="shared" si="747"/>
        <v>1368.88</v>
      </c>
      <c r="R347" s="46">
        <f t="shared" si="748"/>
        <v>0</v>
      </c>
      <c r="S347" s="46">
        <f t="shared" si="749"/>
        <v>305.6</v>
      </c>
      <c r="T347" s="48">
        <f t="shared" si="750"/>
        <v>113.3</v>
      </c>
      <c r="U347" s="46">
        <f t="shared" si="751"/>
        <v>11.46</v>
      </c>
      <c r="V347" s="46">
        <v>0</v>
      </c>
      <c r="W347" s="48">
        <f t="shared" si="752"/>
        <v>209</v>
      </c>
      <c r="X347" s="48">
        <f t="shared" si="753"/>
        <v>0</v>
      </c>
      <c r="Y347" s="46">
        <f t="shared" si="754"/>
        <v>639.36</v>
      </c>
      <c r="Z347" s="46">
        <f t="shared" si="755"/>
        <v>2008.24</v>
      </c>
      <c r="AA347" s="78"/>
      <c r="AB347" s="12" t="s">
        <v>104</v>
      </c>
      <c r="AC347" s="11">
        <f t="shared" ref="AC347:AE347" si="805">K347+R347</f>
        <v>68.76</v>
      </c>
      <c r="AD347" s="11">
        <f t="shared" si="805"/>
        <v>916.8</v>
      </c>
      <c r="AE347" s="11">
        <f t="shared" si="805"/>
        <v>566.48</v>
      </c>
      <c r="AF347" s="11">
        <f t="shared" si="757"/>
        <v>38.2</v>
      </c>
      <c r="AG347" s="11">
        <f t="shared" ref="AG347:AI347" si="806">O347+W347</f>
        <v>418</v>
      </c>
      <c r="AH347" s="11">
        <f t="shared" si="806"/>
        <v>0</v>
      </c>
      <c r="AI347" s="11">
        <f t="shared" si="806"/>
        <v>2008.24</v>
      </c>
      <c r="AJ347" s="12" t="s">
        <v>35</v>
      </c>
    </row>
    <row r="348" s="9" customFormat="1" ht="15" customHeight="1" spans="1:36">
      <c r="A348" s="45">
        <f t="shared" si="740"/>
        <v>345</v>
      </c>
      <c r="B348" s="46" t="s">
        <v>289</v>
      </c>
      <c r="C348" s="100" t="s">
        <v>927</v>
      </c>
      <c r="D348" s="355" t="s">
        <v>928</v>
      </c>
      <c r="E348" s="95">
        <v>3473.25</v>
      </c>
      <c r="F348" s="46">
        <v>3245.5</v>
      </c>
      <c r="G348" s="95">
        <v>5664.75</v>
      </c>
      <c r="H348" s="95">
        <v>3473.25</v>
      </c>
      <c r="I348" s="105">
        <v>1790</v>
      </c>
      <c r="J348" s="48"/>
      <c r="K348" s="63">
        <f t="shared" si="741"/>
        <v>62.5185</v>
      </c>
      <c r="L348" s="64">
        <f t="shared" si="742"/>
        <v>519.28</v>
      </c>
      <c r="M348" s="48">
        <f t="shared" si="743"/>
        <v>453.18</v>
      </c>
      <c r="N348" s="46">
        <f t="shared" si="744"/>
        <v>24.31275</v>
      </c>
      <c r="O348" s="48">
        <f t="shared" si="745"/>
        <v>89.5</v>
      </c>
      <c r="P348" s="48">
        <f t="shared" si="746"/>
        <v>0</v>
      </c>
      <c r="Q348" s="48">
        <f t="shared" si="747"/>
        <v>1148.79125</v>
      </c>
      <c r="R348" s="46">
        <f t="shared" si="748"/>
        <v>0</v>
      </c>
      <c r="S348" s="46">
        <f t="shared" si="749"/>
        <v>259.64</v>
      </c>
      <c r="T348" s="48">
        <f t="shared" si="750"/>
        <v>113.3</v>
      </c>
      <c r="U348" s="46">
        <f t="shared" si="751"/>
        <v>10.42</v>
      </c>
      <c r="V348" s="46">
        <v>0</v>
      </c>
      <c r="W348" s="48">
        <f t="shared" si="752"/>
        <v>89.5</v>
      </c>
      <c r="X348" s="48">
        <f t="shared" si="753"/>
        <v>0</v>
      </c>
      <c r="Y348" s="46">
        <f t="shared" si="754"/>
        <v>472.86</v>
      </c>
      <c r="Z348" s="46">
        <f t="shared" si="755"/>
        <v>1621.65125</v>
      </c>
      <c r="AA348" s="78"/>
      <c r="AB348" s="12" t="s">
        <v>80</v>
      </c>
      <c r="AC348" s="11">
        <f t="shared" ref="AC348:AE348" si="807">K348+R348</f>
        <v>62.5185</v>
      </c>
      <c r="AD348" s="11">
        <f t="shared" si="807"/>
        <v>778.92</v>
      </c>
      <c r="AE348" s="11">
        <f t="shared" si="807"/>
        <v>566.48</v>
      </c>
      <c r="AF348" s="11">
        <f t="shared" si="757"/>
        <v>34.73275</v>
      </c>
      <c r="AG348" s="11">
        <f t="shared" ref="AG348:AI348" si="808">O348+W348</f>
        <v>179</v>
      </c>
      <c r="AH348" s="11">
        <f t="shared" si="808"/>
        <v>0</v>
      </c>
      <c r="AI348" s="11">
        <f t="shared" si="808"/>
        <v>1621.65125</v>
      </c>
      <c r="AJ348" s="12" t="s">
        <v>33</v>
      </c>
    </row>
    <row r="349" s="9" customFormat="1" ht="15" customHeight="1" spans="1:36">
      <c r="A349" s="45">
        <f t="shared" si="740"/>
        <v>346</v>
      </c>
      <c r="B349" s="46" t="s">
        <v>685</v>
      </c>
      <c r="C349" s="100" t="s">
        <v>929</v>
      </c>
      <c r="D349" s="355" t="s">
        <v>930</v>
      </c>
      <c r="E349" s="95">
        <v>3473.25</v>
      </c>
      <c r="F349" s="46">
        <v>3245.5</v>
      </c>
      <c r="G349" s="95">
        <v>5664.75</v>
      </c>
      <c r="H349" s="95">
        <v>3473.25</v>
      </c>
      <c r="I349" s="105">
        <v>1790</v>
      </c>
      <c r="J349" s="48"/>
      <c r="K349" s="63">
        <f t="shared" si="741"/>
        <v>62.5185</v>
      </c>
      <c r="L349" s="64">
        <f t="shared" si="742"/>
        <v>519.28</v>
      </c>
      <c r="M349" s="48">
        <f t="shared" si="743"/>
        <v>453.18</v>
      </c>
      <c r="N349" s="46">
        <f t="shared" si="744"/>
        <v>24.31275</v>
      </c>
      <c r="O349" s="48">
        <f t="shared" si="745"/>
        <v>89.5</v>
      </c>
      <c r="P349" s="48">
        <f t="shared" si="746"/>
        <v>0</v>
      </c>
      <c r="Q349" s="48">
        <f t="shared" si="747"/>
        <v>1148.79125</v>
      </c>
      <c r="R349" s="46">
        <f t="shared" si="748"/>
        <v>0</v>
      </c>
      <c r="S349" s="46">
        <f t="shared" si="749"/>
        <v>259.64</v>
      </c>
      <c r="T349" s="48">
        <f t="shared" si="750"/>
        <v>113.3</v>
      </c>
      <c r="U349" s="46">
        <f t="shared" si="751"/>
        <v>10.42</v>
      </c>
      <c r="V349" s="46">
        <v>0</v>
      </c>
      <c r="W349" s="48">
        <f t="shared" si="752"/>
        <v>89.5</v>
      </c>
      <c r="X349" s="48">
        <f t="shared" si="753"/>
        <v>0</v>
      </c>
      <c r="Y349" s="46">
        <f t="shared" si="754"/>
        <v>472.86</v>
      </c>
      <c r="Z349" s="46">
        <f t="shared" si="755"/>
        <v>1621.65125</v>
      </c>
      <c r="AA349" s="78"/>
      <c r="AB349" s="12" t="s">
        <v>89</v>
      </c>
      <c r="AC349" s="11">
        <f t="shared" ref="AC349:AE349" si="809">K349+R349</f>
        <v>62.5185</v>
      </c>
      <c r="AD349" s="11">
        <f t="shared" si="809"/>
        <v>778.92</v>
      </c>
      <c r="AE349" s="11">
        <f t="shared" si="809"/>
        <v>566.48</v>
      </c>
      <c r="AF349" s="11">
        <f t="shared" si="757"/>
        <v>34.73275</v>
      </c>
      <c r="AG349" s="11">
        <f t="shared" ref="AG349:AI349" si="810">O349+W349</f>
        <v>179</v>
      </c>
      <c r="AH349" s="11">
        <f t="shared" si="810"/>
        <v>0</v>
      </c>
      <c r="AI349" s="11">
        <f t="shared" si="810"/>
        <v>1621.65125</v>
      </c>
      <c r="AJ349" s="12" t="s">
        <v>33</v>
      </c>
    </row>
    <row r="350" s="9" customFormat="1" ht="15" customHeight="1" spans="1:36">
      <c r="A350" s="45">
        <f t="shared" si="740"/>
        <v>347</v>
      </c>
      <c r="B350" s="46" t="s">
        <v>670</v>
      </c>
      <c r="C350" s="100" t="s">
        <v>931</v>
      </c>
      <c r="D350" s="104" t="s">
        <v>932</v>
      </c>
      <c r="E350" s="95">
        <v>3473.25</v>
      </c>
      <c r="F350" s="46">
        <v>3245.5</v>
      </c>
      <c r="G350" s="95">
        <v>5664.75</v>
      </c>
      <c r="H350" s="95">
        <v>3473.25</v>
      </c>
      <c r="I350" s="105">
        <v>1790</v>
      </c>
      <c r="J350" s="48"/>
      <c r="K350" s="63">
        <f t="shared" si="741"/>
        <v>62.5185</v>
      </c>
      <c r="L350" s="64">
        <f t="shared" si="742"/>
        <v>519.28</v>
      </c>
      <c r="M350" s="48">
        <f t="shared" si="743"/>
        <v>453.18</v>
      </c>
      <c r="N350" s="46">
        <f t="shared" si="744"/>
        <v>24.31275</v>
      </c>
      <c r="O350" s="48">
        <f t="shared" si="745"/>
        <v>89.5</v>
      </c>
      <c r="P350" s="48">
        <f t="shared" si="746"/>
        <v>0</v>
      </c>
      <c r="Q350" s="48">
        <f t="shared" si="747"/>
        <v>1148.79125</v>
      </c>
      <c r="R350" s="46">
        <f t="shared" si="748"/>
        <v>0</v>
      </c>
      <c r="S350" s="46">
        <f t="shared" si="749"/>
        <v>259.64</v>
      </c>
      <c r="T350" s="48">
        <f t="shared" si="750"/>
        <v>113.3</v>
      </c>
      <c r="U350" s="46">
        <f t="shared" si="751"/>
        <v>10.42</v>
      </c>
      <c r="V350" s="46">
        <v>0</v>
      </c>
      <c r="W350" s="48">
        <f t="shared" si="752"/>
        <v>89.5</v>
      </c>
      <c r="X350" s="48">
        <f t="shared" si="753"/>
        <v>0</v>
      </c>
      <c r="Y350" s="46">
        <f t="shared" si="754"/>
        <v>472.86</v>
      </c>
      <c r="Z350" s="46">
        <f t="shared" si="755"/>
        <v>1621.65125</v>
      </c>
      <c r="AA350" s="78"/>
      <c r="AB350" s="12" t="s">
        <v>92</v>
      </c>
      <c r="AC350" s="11">
        <f t="shared" ref="AC350:AE350" si="811">K350+R350</f>
        <v>62.5185</v>
      </c>
      <c r="AD350" s="11">
        <f t="shared" si="811"/>
        <v>778.92</v>
      </c>
      <c r="AE350" s="11">
        <f t="shared" si="811"/>
        <v>566.48</v>
      </c>
      <c r="AF350" s="11">
        <f t="shared" si="757"/>
        <v>34.73275</v>
      </c>
      <c r="AG350" s="11">
        <f t="shared" ref="AG350:AI350" si="812">O350+W350</f>
        <v>179</v>
      </c>
      <c r="AH350" s="11">
        <f t="shared" si="812"/>
        <v>0</v>
      </c>
      <c r="AI350" s="11">
        <f t="shared" si="812"/>
        <v>1621.65125</v>
      </c>
      <c r="AJ350" s="12" t="s">
        <v>33</v>
      </c>
    </row>
    <row r="351" s="9" customFormat="1" ht="15" customHeight="1" spans="1:36">
      <c r="A351" s="45">
        <f t="shared" si="740"/>
        <v>348</v>
      </c>
      <c r="B351" s="46" t="s">
        <v>363</v>
      </c>
      <c r="C351" s="100" t="s">
        <v>933</v>
      </c>
      <c r="D351" s="355" t="s">
        <v>934</v>
      </c>
      <c r="E351" s="95">
        <v>3473.25</v>
      </c>
      <c r="F351" s="46">
        <v>3245.5</v>
      </c>
      <c r="G351" s="95">
        <v>5664.75</v>
      </c>
      <c r="H351" s="95">
        <v>3473.25</v>
      </c>
      <c r="I351" s="105">
        <v>0</v>
      </c>
      <c r="J351" s="48"/>
      <c r="K351" s="63">
        <f t="shared" si="741"/>
        <v>62.5185</v>
      </c>
      <c r="L351" s="64">
        <f t="shared" si="742"/>
        <v>519.28</v>
      </c>
      <c r="M351" s="48">
        <f t="shared" si="743"/>
        <v>453.18</v>
      </c>
      <c r="N351" s="46">
        <f t="shared" si="744"/>
        <v>24.31275</v>
      </c>
      <c r="O351" s="48">
        <f t="shared" si="745"/>
        <v>0</v>
      </c>
      <c r="P351" s="48">
        <f t="shared" si="746"/>
        <v>0</v>
      </c>
      <c r="Q351" s="48">
        <f t="shared" si="747"/>
        <v>1059.29125</v>
      </c>
      <c r="R351" s="46">
        <f t="shared" si="748"/>
        <v>0</v>
      </c>
      <c r="S351" s="46">
        <f t="shared" si="749"/>
        <v>259.64</v>
      </c>
      <c r="T351" s="48">
        <f t="shared" si="750"/>
        <v>113.3</v>
      </c>
      <c r="U351" s="46">
        <f t="shared" si="751"/>
        <v>10.42</v>
      </c>
      <c r="V351" s="46">
        <v>0</v>
      </c>
      <c r="W351" s="48">
        <f t="shared" si="752"/>
        <v>0</v>
      </c>
      <c r="X351" s="48">
        <f t="shared" si="753"/>
        <v>0</v>
      </c>
      <c r="Y351" s="46">
        <f t="shared" si="754"/>
        <v>383.36</v>
      </c>
      <c r="Z351" s="46">
        <f t="shared" si="755"/>
        <v>1442.65125</v>
      </c>
      <c r="AA351" s="78"/>
      <c r="AB351" s="12" t="s">
        <v>71</v>
      </c>
      <c r="AC351" s="11">
        <f t="shared" ref="AC351:AE351" si="813">K351+R351</f>
        <v>62.5185</v>
      </c>
      <c r="AD351" s="11">
        <f t="shared" si="813"/>
        <v>778.92</v>
      </c>
      <c r="AE351" s="11">
        <f t="shared" si="813"/>
        <v>566.48</v>
      </c>
      <c r="AF351" s="11">
        <f t="shared" si="757"/>
        <v>34.73275</v>
      </c>
      <c r="AG351" s="11">
        <f t="shared" ref="AG351:AI351" si="814">O351+W351</f>
        <v>0</v>
      </c>
      <c r="AH351" s="11">
        <f t="shared" si="814"/>
        <v>0</v>
      </c>
      <c r="AI351" s="11">
        <f t="shared" si="814"/>
        <v>1442.65125</v>
      </c>
      <c r="AJ351" s="12" t="s">
        <v>33</v>
      </c>
    </row>
    <row r="352" s="9" customFormat="1" ht="15" customHeight="1" spans="1:36">
      <c r="A352" s="45">
        <f t="shared" si="740"/>
        <v>349</v>
      </c>
      <c r="B352" s="46" t="s">
        <v>328</v>
      </c>
      <c r="C352" s="100" t="s">
        <v>937</v>
      </c>
      <c r="D352" s="355" t="s">
        <v>938</v>
      </c>
      <c r="E352" s="95">
        <v>3820</v>
      </c>
      <c r="F352" s="46">
        <v>3820</v>
      </c>
      <c r="G352" s="95">
        <v>5664.75</v>
      </c>
      <c r="H352" s="95">
        <v>3820</v>
      </c>
      <c r="I352" s="105">
        <v>4180</v>
      </c>
      <c r="J352" s="48"/>
      <c r="K352" s="63">
        <f t="shared" si="741"/>
        <v>68.76</v>
      </c>
      <c r="L352" s="64">
        <f t="shared" si="742"/>
        <v>611.2</v>
      </c>
      <c r="M352" s="48">
        <f t="shared" si="743"/>
        <v>453.18</v>
      </c>
      <c r="N352" s="46">
        <f t="shared" si="744"/>
        <v>26.74</v>
      </c>
      <c r="O352" s="48">
        <f t="shared" si="745"/>
        <v>209</v>
      </c>
      <c r="P352" s="48">
        <f t="shared" si="746"/>
        <v>0</v>
      </c>
      <c r="Q352" s="48">
        <f t="shared" si="747"/>
        <v>1368.88</v>
      </c>
      <c r="R352" s="46">
        <f t="shared" si="748"/>
        <v>0</v>
      </c>
      <c r="S352" s="46">
        <f t="shared" si="749"/>
        <v>305.6</v>
      </c>
      <c r="T352" s="48">
        <f t="shared" si="750"/>
        <v>113.3</v>
      </c>
      <c r="U352" s="46">
        <f t="shared" si="751"/>
        <v>11.46</v>
      </c>
      <c r="V352" s="46">
        <v>0</v>
      </c>
      <c r="W352" s="48">
        <f t="shared" si="752"/>
        <v>209</v>
      </c>
      <c r="X352" s="48">
        <f t="shared" si="753"/>
        <v>0</v>
      </c>
      <c r="Y352" s="46">
        <f t="shared" si="754"/>
        <v>639.36</v>
      </c>
      <c r="Z352" s="46">
        <f t="shared" si="755"/>
        <v>2008.24</v>
      </c>
      <c r="AA352" s="78"/>
      <c r="AB352" s="12" t="s">
        <v>104</v>
      </c>
      <c r="AC352" s="11">
        <f t="shared" ref="AC352:AE352" si="815">K352+R352</f>
        <v>68.76</v>
      </c>
      <c r="AD352" s="11">
        <f t="shared" si="815"/>
        <v>916.8</v>
      </c>
      <c r="AE352" s="11">
        <f t="shared" si="815"/>
        <v>566.48</v>
      </c>
      <c r="AF352" s="11">
        <f t="shared" si="757"/>
        <v>38.2</v>
      </c>
      <c r="AG352" s="11">
        <f t="shared" ref="AG352:AI352" si="816">O352+W352</f>
        <v>418</v>
      </c>
      <c r="AH352" s="11">
        <f t="shared" si="816"/>
        <v>0</v>
      </c>
      <c r="AI352" s="11">
        <f t="shared" si="816"/>
        <v>2008.24</v>
      </c>
      <c r="AJ352" s="12" t="s">
        <v>35</v>
      </c>
    </row>
    <row r="353" s="9" customFormat="1" ht="15" customHeight="1" spans="1:36">
      <c r="A353" s="45">
        <f t="shared" si="740"/>
        <v>350</v>
      </c>
      <c r="B353" s="46" t="s">
        <v>289</v>
      </c>
      <c r="C353" s="100" t="s">
        <v>939</v>
      </c>
      <c r="D353" s="355" t="s">
        <v>940</v>
      </c>
      <c r="E353" s="95">
        <v>3473.25</v>
      </c>
      <c r="F353" s="46">
        <v>3245.5</v>
      </c>
      <c r="G353" s="95">
        <v>5664.75</v>
      </c>
      <c r="H353" s="95">
        <v>3473.25</v>
      </c>
      <c r="I353" s="105">
        <v>1790</v>
      </c>
      <c r="J353" s="48"/>
      <c r="K353" s="63">
        <f t="shared" si="741"/>
        <v>62.5185</v>
      </c>
      <c r="L353" s="64">
        <f t="shared" si="742"/>
        <v>519.28</v>
      </c>
      <c r="M353" s="48">
        <f t="shared" si="743"/>
        <v>453.18</v>
      </c>
      <c r="N353" s="46">
        <f t="shared" si="744"/>
        <v>24.31275</v>
      </c>
      <c r="O353" s="48">
        <f t="shared" si="745"/>
        <v>89.5</v>
      </c>
      <c r="P353" s="48">
        <f t="shared" si="746"/>
        <v>0</v>
      </c>
      <c r="Q353" s="48">
        <f t="shared" si="747"/>
        <v>1148.79125</v>
      </c>
      <c r="R353" s="46">
        <f t="shared" si="748"/>
        <v>0</v>
      </c>
      <c r="S353" s="46">
        <f t="shared" si="749"/>
        <v>259.64</v>
      </c>
      <c r="T353" s="48">
        <f t="shared" si="750"/>
        <v>113.3</v>
      </c>
      <c r="U353" s="46">
        <f t="shared" si="751"/>
        <v>10.42</v>
      </c>
      <c r="V353" s="46">
        <v>0</v>
      </c>
      <c r="W353" s="48">
        <f t="shared" si="752"/>
        <v>89.5</v>
      </c>
      <c r="X353" s="48">
        <f t="shared" si="753"/>
        <v>0</v>
      </c>
      <c r="Y353" s="46">
        <f t="shared" si="754"/>
        <v>472.86</v>
      </c>
      <c r="Z353" s="46">
        <f t="shared" si="755"/>
        <v>1621.65125</v>
      </c>
      <c r="AA353" s="78"/>
      <c r="AB353" s="12" t="s">
        <v>80</v>
      </c>
      <c r="AC353" s="11">
        <f t="shared" ref="AC353:AE353" si="817">K353+R353</f>
        <v>62.5185</v>
      </c>
      <c r="AD353" s="11">
        <f t="shared" si="817"/>
        <v>778.92</v>
      </c>
      <c r="AE353" s="11">
        <f t="shared" si="817"/>
        <v>566.48</v>
      </c>
      <c r="AF353" s="11">
        <f t="shared" si="757"/>
        <v>34.73275</v>
      </c>
      <c r="AG353" s="11">
        <f t="shared" ref="AG353:AI353" si="818">O353+W353</f>
        <v>179</v>
      </c>
      <c r="AH353" s="11">
        <f t="shared" si="818"/>
        <v>0</v>
      </c>
      <c r="AI353" s="11">
        <f t="shared" si="818"/>
        <v>1621.65125</v>
      </c>
      <c r="AJ353" s="12" t="s">
        <v>33</v>
      </c>
    </row>
    <row r="354" s="9" customFormat="1" ht="15" customHeight="1" spans="1:36">
      <c r="A354" s="45">
        <f t="shared" si="740"/>
        <v>351</v>
      </c>
      <c r="B354" s="46" t="s">
        <v>670</v>
      </c>
      <c r="C354" s="100" t="s">
        <v>941</v>
      </c>
      <c r="D354" s="355" t="s">
        <v>942</v>
      </c>
      <c r="E354" s="95">
        <v>3473.25</v>
      </c>
      <c r="F354" s="46">
        <v>3245.5</v>
      </c>
      <c r="G354" s="95">
        <v>5664.75</v>
      </c>
      <c r="H354" s="95">
        <v>3473.25</v>
      </c>
      <c r="I354" s="105">
        <v>1790</v>
      </c>
      <c r="J354" s="48"/>
      <c r="K354" s="63">
        <f t="shared" si="741"/>
        <v>62.5185</v>
      </c>
      <c r="L354" s="64">
        <f t="shared" si="742"/>
        <v>519.28</v>
      </c>
      <c r="M354" s="48">
        <f t="shared" si="743"/>
        <v>453.18</v>
      </c>
      <c r="N354" s="46">
        <f t="shared" si="744"/>
        <v>24.31275</v>
      </c>
      <c r="O354" s="48">
        <f t="shared" si="745"/>
        <v>89.5</v>
      </c>
      <c r="P354" s="48">
        <f t="shared" si="746"/>
        <v>0</v>
      </c>
      <c r="Q354" s="48">
        <f t="shared" si="747"/>
        <v>1148.79125</v>
      </c>
      <c r="R354" s="46">
        <f t="shared" si="748"/>
        <v>0</v>
      </c>
      <c r="S354" s="46">
        <f t="shared" si="749"/>
        <v>259.64</v>
      </c>
      <c r="T354" s="48">
        <f t="shared" si="750"/>
        <v>113.3</v>
      </c>
      <c r="U354" s="46">
        <f t="shared" si="751"/>
        <v>10.42</v>
      </c>
      <c r="V354" s="46">
        <v>0</v>
      </c>
      <c r="W354" s="48">
        <f t="shared" si="752"/>
        <v>89.5</v>
      </c>
      <c r="X354" s="48">
        <f t="shared" si="753"/>
        <v>0</v>
      </c>
      <c r="Y354" s="46">
        <f t="shared" si="754"/>
        <v>472.86</v>
      </c>
      <c r="Z354" s="46">
        <f t="shared" si="755"/>
        <v>1621.65125</v>
      </c>
      <c r="AA354" s="78"/>
      <c r="AB354" s="12" t="s">
        <v>92</v>
      </c>
      <c r="AC354" s="11">
        <f t="shared" ref="AC354:AE354" si="819">K354+R354</f>
        <v>62.5185</v>
      </c>
      <c r="AD354" s="11">
        <f t="shared" si="819"/>
        <v>778.92</v>
      </c>
      <c r="AE354" s="11">
        <f t="shared" si="819"/>
        <v>566.48</v>
      </c>
      <c r="AF354" s="11">
        <f t="shared" si="757"/>
        <v>34.73275</v>
      </c>
      <c r="AG354" s="11">
        <f t="shared" ref="AG354:AI354" si="820">O354+W354</f>
        <v>179</v>
      </c>
      <c r="AH354" s="11">
        <f t="shared" si="820"/>
        <v>0</v>
      </c>
      <c r="AI354" s="11">
        <f t="shared" si="820"/>
        <v>1621.65125</v>
      </c>
      <c r="AJ354" s="12" t="s">
        <v>33</v>
      </c>
    </row>
    <row r="355" s="9" customFormat="1" ht="15" customHeight="1" spans="1:36">
      <c r="A355" s="45">
        <f t="shared" si="740"/>
        <v>352</v>
      </c>
      <c r="B355" s="46" t="s">
        <v>230</v>
      </c>
      <c r="C355" s="100" t="s">
        <v>945</v>
      </c>
      <c r="D355" s="355" t="s">
        <v>946</v>
      </c>
      <c r="E355" s="95">
        <v>3473.25</v>
      </c>
      <c r="F355" s="46">
        <v>3245.5</v>
      </c>
      <c r="G355" s="95">
        <v>5664.75</v>
      </c>
      <c r="H355" s="95">
        <v>3473.25</v>
      </c>
      <c r="I355" s="105">
        <v>4180</v>
      </c>
      <c r="J355" s="48"/>
      <c r="K355" s="63">
        <f t="shared" si="741"/>
        <v>62.5185</v>
      </c>
      <c r="L355" s="64">
        <f t="shared" si="742"/>
        <v>519.28</v>
      </c>
      <c r="M355" s="48">
        <f t="shared" si="743"/>
        <v>453.18</v>
      </c>
      <c r="N355" s="46">
        <f t="shared" si="744"/>
        <v>24.31275</v>
      </c>
      <c r="O355" s="48">
        <f t="shared" si="745"/>
        <v>209</v>
      </c>
      <c r="P355" s="48">
        <f t="shared" si="746"/>
        <v>0</v>
      </c>
      <c r="Q355" s="48">
        <f t="shared" si="747"/>
        <v>1268.29125</v>
      </c>
      <c r="R355" s="46">
        <f t="shared" si="748"/>
        <v>0</v>
      </c>
      <c r="S355" s="46">
        <f t="shared" si="749"/>
        <v>259.64</v>
      </c>
      <c r="T355" s="48">
        <f t="shared" si="750"/>
        <v>113.3</v>
      </c>
      <c r="U355" s="46">
        <f t="shared" si="751"/>
        <v>10.42</v>
      </c>
      <c r="V355" s="46">
        <v>0</v>
      </c>
      <c r="W355" s="48">
        <f t="shared" si="752"/>
        <v>209</v>
      </c>
      <c r="X355" s="48">
        <f t="shared" si="753"/>
        <v>0</v>
      </c>
      <c r="Y355" s="46">
        <f t="shared" si="754"/>
        <v>592.36</v>
      </c>
      <c r="Z355" s="46">
        <f t="shared" si="755"/>
        <v>1860.65125</v>
      </c>
      <c r="AA355" s="78"/>
      <c r="AB355" s="12" t="s">
        <v>57</v>
      </c>
      <c r="AC355" s="11">
        <f t="shared" ref="AC355:AE355" si="821">K355+R355</f>
        <v>62.5185</v>
      </c>
      <c r="AD355" s="11">
        <f t="shared" si="821"/>
        <v>778.92</v>
      </c>
      <c r="AE355" s="11">
        <f t="shared" si="821"/>
        <v>566.48</v>
      </c>
      <c r="AF355" s="11">
        <f t="shared" si="757"/>
        <v>34.73275</v>
      </c>
      <c r="AG355" s="11">
        <f t="shared" ref="AG355:AI355" si="822">O355+W355</f>
        <v>418</v>
      </c>
      <c r="AH355" s="11">
        <f t="shared" si="822"/>
        <v>0</v>
      </c>
      <c r="AI355" s="11">
        <f t="shared" si="822"/>
        <v>1860.65125</v>
      </c>
      <c r="AJ355" s="12" t="s">
        <v>32</v>
      </c>
    </row>
    <row r="356" s="9" customFormat="1" ht="15" customHeight="1" spans="1:36">
      <c r="A356" s="45">
        <f t="shared" si="740"/>
        <v>353</v>
      </c>
      <c r="B356" s="46" t="s">
        <v>363</v>
      </c>
      <c r="C356" s="100" t="s">
        <v>947</v>
      </c>
      <c r="D356" s="355" t="s">
        <v>948</v>
      </c>
      <c r="E356" s="95">
        <v>3473.25</v>
      </c>
      <c r="F356" s="46">
        <v>3245.5</v>
      </c>
      <c r="G356" s="95">
        <v>5664.75</v>
      </c>
      <c r="H356" s="95">
        <v>3473.25</v>
      </c>
      <c r="I356" s="105">
        <v>3180</v>
      </c>
      <c r="J356" s="48"/>
      <c r="K356" s="63">
        <f t="shared" si="741"/>
        <v>62.5185</v>
      </c>
      <c r="L356" s="64">
        <f t="shared" si="742"/>
        <v>519.28</v>
      </c>
      <c r="M356" s="48">
        <f t="shared" si="743"/>
        <v>453.18</v>
      </c>
      <c r="N356" s="46">
        <f t="shared" si="744"/>
        <v>24.31275</v>
      </c>
      <c r="O356" s="48">
        <f t="shared" si="745"/>
        <v>159</v>
      </c>
      <c r="P356" s="48">
        <f t="shared" si="746"/>
        <v>0</v>
      </c>
      <c r="Q356" s="48">
        <f t="shared" si="747"/>
        <v>1218.29125</v>
      </c>
      <c r="R356" s="46">
        <f t="shared" si="748"/>
        <v>0</v>
      </c>
      <c r="S356" s="46">
        <f t="shared" si="749"/>
        <v>259.64</v>
      </c>
      <c r="T356" s="48">
        <f t="shared" si="750"/>
        <v>113.3</v>
      </c>
      <c r="U356" s="46">
        <f t="shared" si="751"/>
        <v>10.42</v>
      </c>
      <c r="V356" s="46">
        <v>0</v>
      </c>
      <c r="W356" s="48">
        <f t="shared" si="752"/>
        <v>159</v>
      </c>
      <c r="X356" s="48">
        <f t="shared" si="753"/>
        <v>0</v>
      </c>
      <c r="Y356" s="46">
        <f t="shared" si="754"/>
        <v>542.36</v>
      </c>
      <c r="Z356" s="46">
        <f t="shared" si="755"/>
        <v>1760.65125</v>
      </c>
      <c r="AA356" s="78"/>
      <c r="AB356" s="12" t="s">
        <v>71</v>
      </c>
      <c r="AC356" s="11">
        <f t="shared" ref="AC356:AE356" si="823">K356+R356</f>
        <v>62.5185</v>
      </c>
      <c r="AD356" s="11">
        <f t="shared" si="823"/>
        <v>778.92</v>
      </c>
      <c r="AE356" s="11">
        <f t="shared" si="823"/>
        <v>566.48</v>
      </c>
      <c r="AF356" s="11">
        <f t="shared" si="757"/>
        <v>34.73275</v>
      </c>
      <c r="AG356" s="11">
        <f t="shared" ref="AG356:AI356" si="824">O356+W356</f>
        <v>318</v>
      </c>
      <c r="AH356" s="11">
        <f t="shared" si="824"/>
        <v>0</v>
      </c>
      <c r="AI356" s="11">
        <f t="shared" si="824"/>
        <v>1760.65125</v>
      </c>
      <c r="AJ356" s="12" t="s">
        <v>33</v>
      </c>
    </row>
    <row r="357" s="9" customFormat="1" ht="15" customHeight="1" spans="1:36">
      <c r="A357" s="45">
        <f t="shared" ref="A357:A397" si="825">ROW()-3</f>
        <v>354</v>
      </c>
      <c r="B357" s="46" t="s">
        <v>558</v>
      </c>
      <c r="C357" s="100" t="s">
        <v>955</v>
      </c>
      <c r="D357" s="355" t="s">
        <v>956</v>
      </c>
      <c r="E357" s="95">
        <v>3473.25</v>
      </c>
      <c r="F357" s="46">
        <v>3245.5</v>
      </c>
      <c r="G357" s="95">
        <v>5664.75</v>
      </c>
      <c r="H357" s="95">
        <v>3473.25</v>
      </c>
      <c r="I357" s="105">
        <v>1790</v>
      </c>
      <c r="J357" s="48"/>
      <c r="K357" s="63">
        <f t="shared" ref="K357:K397" si="826">E357*0.018</f>
        <v>62.5185</v>
      </c>
      <c r="L357" s="64">
        <f t="shared" ref="L357:L397" si="827">F357*0.16</f>
        <v>519.28</v>
      </c>
      <c r="M357" s="48">
        <f t="shared" ref="M357:M397" si="828">ROUND(G357*0.08,2)</f>
        <v>453.18</v>
      </c>
      <c r="N357" s="46">
        <f t="shared" ref="N357:N397" si="829">H357*0.007</f>
        <v>24.31275</v>
      </c>
      <c r="O357" s="48">
        <f t="shared" ref="O357:O397" si="830">I357*5%</f>
        <v>89.5</v>
      </c>
      <c r="P357" s="48">
        <f t="shared" ref="P357:P397" si="831">J357*50%</f>
        <v>0</v>
      </c>
      <c r="Q357" s="48">
        <f t="shared" ref="Q357:Q397" si="832">SUM(K357:P357)</f>
        <v>1148.79125</v>
      </c>
      <c r="R357" s="46">
        <f t="shared" ref="R357:R372" si="833">E357*0</f>
        <v>0</v>
      </c>
      <c r="S357" s="46">
        <f t="shared" ref="S357:S397" si="834">ROUND(F357*0.08,2)</f>
        <v>259.64</v>
      </c>
      <c r="T357" s="48">
        <f t="shared" ref="T357:T397" si="835">ROUND(G357*0.02,2)</f>
        <v>113.3</v>
      </c>
      <c r="U357" s="46">
        <f t="shared" ref="U357:U397" si="836">ROUND(H357*0.003,2)</f>
        <v>10.42</v>
      </c>
      <c r="V357" s="46">
        <v>0</v>
      </c>
      <c r="W357" s="48">
        <f t="shared" ref="W357:W397" si="837">I357*5%</f>
        <v>89.5</v>
      </c>
      <c r="X357" s="48">
        <f t="shared" ref="X357:X397" si="838">J357*50%</f>
        <v>0</v>
      </c>
      <c r="Y357" s="46">
        <f t="shared" ref="Y357:Y397" si="839">SUM(R357:X357)</f>
        <v>472.86</v>
      </c>
      <c r="Z357" s="46">
        <f t="shared" ref="Z357:Z397" si="840">Q357+Y357</f>
        <v>1621.65125</v>
      </c>
      <c r="AA357" s="78"/>
      <c r="AB357" s="12" t="s">
        <v>98</v>
      </c>
      <c r="AC357" s="11">
        <f t="shared" ref="AC357:AE357" si="841">K357+R357</f>
        <v>62.5185</v>
      </c>
      <c r="AD357" s="11">
        <f t="shared" si="841"/>
        <v>778.92</v>
      </c>
      <c r="AE357" s="11">
        <f t="shared" si="841"/>
        <v>566.48</v>
      </c>
      <c r="AF357" s="11">
        <f t="shared" ref="AF357:AF397" si="842">N357+U357+V357</f>
        <v>34.73275</v>
      </c>
      <c r="AG357" s="11">
        <f t="shared" ref="AG357:AI357" si="843">O357+W357</f>
        <v>179</v>
      </c>
      <c r="AH357" s="11">
        <f t="shared" si="843"/>
        <v>0</v>
      </c>
      <c r="AI357" s="11">
        <f t="shared" si="843"/>
        <v>1621.65125</v>
      </c>
      <c r="AJ357" s="12" t="s">
        <v>33</v>
      </c>
    </row>
    <row r="358" s="9" customFormat="1" ht="15" customHeight="1" spans="1:36">
      <c r="A358" s="45">
        <f t="shared" si="825"/>
        <v>355</v>
      </c>
      <c r="B358" s="46" t="s">
        <v>53</v>
      </c>
      <c r="C358" s="100" t="s">
        <v>957</v>
      </c>
      <c r="D358" s="355" t="s">
        <v>958</v>
      </c>
      <c r="E358" s="95">
        <v>3473.25</v>
      </c>
      <c r="F358" s="46">
        <v>3245.5</v>
      </c>
      <c r="G358" s="95">
        <v>5664.75</v>
      </c>
      <c r="H358" s="95">
        <v>3473.25</v>
      </c>
      <c r="I358" s="105">
        <v>3180</v>
      </c>
      <c r="J358" s="48"/>
      <c r="K358" s="63">
        <f t="shared" si="826"/>
        <v>62.5185</v>
      </c>
      <c r="L358" s="64">
        <f t="shared" si="827"/>
        <v>519.28</v>
      </c>
      <c r="M358" s="48">
        <f t="shared" si="828"/>
        <v>453.18</v>
      </c>
      <c r="N358" s="46">
        <f t="shared" si="829"/>
        <v>24.31275</v>
      </c>
      <c r="O358" s="48">
        <f t="shared" si="830"/>
        <v>159</v>
      </c>
      <c r="P358" s="48">
        <f t="shared" si="831"/>
        <v>0</v>
      </c>
      <c r="Q358" s="48">
        <f t="shared" si="832"/>
        <v>1218.29125</v>
      </c>
      <c r="R358" s="46">
        <f t="shared" si="833"/>
        <v>0</v>
      </c>
      <c r="S358" s="46">
        <f t="shared" si="834"/>
        <v>259.64</v>
      </c>
      <c r="T358" s="48">
        <f t="shared" si="835"/>
        <v>113.3</v>
      </c>
      <c r="U358" s="46">
        <f t="shared" si="836"/>
        <v>10.42</v>
      </c>
      <c r="V358" s="46">
        <v>0</v>
      </c>
      <c r="W358" s="48">
        <f t="shared" si="837"/>
        <v>159</v>
      </c>
      <c r="X358" s="48">
        <f t="shared" si="838"/>
        <v>0</v>
      </c>
      <c r="Y358" s="46">
        <f t="shared" si="839"/>
        <v>542.36</v>
      </c>
      <c r="Z358" s="46">
        <f t="shared" si="840"/>
        <v>1760.65125</v>
      </c>
      <c r="AA358" s="78"/>
      <c r="AB358" s="12" t="s">
        <v>54</v>
      </c>
      <c r="AC358" s="11">
        <f t="shared" ref="AC358:AE358" si="844">K358+R358</f>
        <v>62.5185</v>
      </c>
      <c r="AD358" s="11">
        <f t="shared" si="844"/>
        <v>778.92</v>
      </c>
      <c r="AE358" s="11">
        <f t="shared" si="844"/>
        <v>566.48</v>
      </c>
      <c r="AF358" s="11">
        <f t="shared" si="842"/>
        <v>34.73275</v>
      </c>
      <c r="AG358" s="11">
        <f t="shared" ref="AG358:AI358" si="845">O358+W358</f>
        <v>318</v>
      </c>
      <c r="AH358" s="11">
        <f t="shared" si="845"/>
        <v>0</v>
      </c>
      <c r="AI358" s="11">
        <f t="shared" si="845"/>
        <v>1760.65125</v>
      </c>
      <c r="AJ358" s="12" t="s">
        <v>32</v>
      </c>
    </row>
    <row r="359" s="9" customFormat="1" ht="15" customHeight="1" spans="1:36">
      <c r="A359" s="45">
        <f t="shared" si="825"/>
        <v>356</v>
      </c>
      <c r="B359" s="46" t="s">
        <v>230</v>
      </c>
      <c r="C359" s="51" t="s">
        <v>959</v>
      </c>
      <c r="D359" s="52" t="s">
        <v>960</v>
      </c>
      <c r="E359" s="46">
        <v>3473.25</v>
      </c>
      <c r="F359" s="46">
        <v>3245.4</v>
      </c>
      <c r="G359" s="48">
        <v>5664.75</v>
      </c>
      <c r="H359" s="46">
        <v>3473.25</v>
      </c>
      <c r="I359" s="48">
        <v>1790</v>
      </c>
      <c r="J359" s="48"/>
      <c r="K359" s="63">
        <f t="shared" si="826"/>
        <v>62.5185</v>
      </c>
      <c r="L359" s="64">
        <f t="shared" si="827"/>
        <v>519.264</v>
      </c>
      <c r="M359" s="48">
        <f t="shared" si="828"/>
        <v>453.18</v>
      </c>
      <c r="N359" s="46">
        <f t="shared" si="829"/>
        <v>24.31275</v>
      </c>
      <c r="O359" s="48">
        <f t="shared" si="830"/>
        <v>89.5</v>
      </c>
      <c r="P359" s="48">
        <f t="shared" si="831"/>
        <v>0</v>
      </c>
      <c r="Q359" s="48">
        <f t="shared" si="832"/>
        <v>1148.77525</v>
      </c>
      <c r="R359" s="46">
        <f t="shared" si="833"/>
        <v>0</v>
      </c>
      <c r="S359" s="46">
        <f t="shared" si="834"/>
        <v>259.63</v>
      </c>
      <c r="T359" s="48">
        <f t="shared" si="835"/>
        <v>113.3</v>
      </c>
      <c r="U359" s="46">
        <f t="shared" si="836"/>
        <v>10.42</v>
      </c>
      <c r="V359" s="46">
        <v>0</v>
      </c>
      <c r="W359" s="48">
        <f t="shared" si="837"/>
        <v>89.5</v>
      </c>
      <c r="X359" s="48">
        <f t="shared" si="838"/>
        <v>0</v>
      </c>
      <c r="Y359" s="46">
        <f t="shared" si="839"/>
        <v>472.85</v>
      </c>
      <c r="Z359" s="46">
        <f t="shared" si="840"/>
        <v>1621.62525</v>
      </c>
      <c r="AA359" s="46"/>
      <c r="AB359" s="12" t="s">
        <v>68</v>
      </c>
      <c r="AC359" s="11">
        <f t="shared" ref="AC359:AE359" si="846">K359+R359</f>
        <v>62.5185</v>
      </c>
      <c r="AD359" s="11">
        <f t="shared" si="846"/>
        <v>778.894</v>
      </c>
      <c r="AE359" s="11">
        <f t="shared" si="846"/>
        <v>566.48</v>
      </c>
      <c r="AF359" s="11">
        <f t="shared" si="842"/>
        <v>34.73275</v>
      </c>
      <c r="AG359" s="11">
        <f t="shared" ref="AG359:AI359" si="847">O359+W359</f>
        <v>179</v>
      </c>
      <c r="AH359" s="11">
        <f t="shared" si="847"/>
        <v>0</v>
      </c>
      <c r="AI359" s="11">
        <f t="shared" si="847"/>
        <v>1621.62525</v>
      </c>
      <c r="AJ359" s="12" t="s">
        <v>32</v>
      </c>
    </row>
    <row r="360" s="9" customFormat="1" ht="15" customHeight="1" spans="1:36">
      <c r="A360" s="45">
        <f t="shared" si="825"/>
        <v>357</v>
      </c>
      <c r="B360" s="46" t="s">
        <v>363</v>
      </c>
      <c r="C360" s="52" t="s">
        <v>963</v>
      </c>
      <c r="D360" s="55" t="s">
        <v>964</v>
      </c>
      <c r="E360" s="95">
        <v>3473.25</v>
      </c>
      <c r="F360" s="46">
        <v>3245.5</v>
      </c>
      <c r="G360" s="95">
        <v>5664.75</v>
      </c>
      <c r="H360" s="95">
        <v>3473.25</v>
      </c>
      <c r="I360" s="105">
        <v>1790</v>
      </c>
      <c r="J360" s="48"/>
      <c r="K360" s="63">
        <f t="shared" si="826"/>
        <v>62.5185</v>
      </c>
      <c r="L360" s="64">
        <f t="shared" si="827"/>
        <v>519.28</v>
      </c>
      <c r="M360" s="48">
        <f t="shared" si="828"/>
        <v>453.18</v>
      </c>
      <c r="N360" s="46">
        <f t="shared" si="829"/>
        <v>24.31275</v>
      </c>
      <c r="O360" s="48">
        <f t="shared" si="830"/>
        <v>89.5</v>
      </c>
      <c r="P360" s="48">
        <f t="shared" si="831"/>
        <v>0</v>
      </c>
      <c r="Q360" s="48">
        <f t="shared" si="832"/>
        <v>1148.79125</v>
      </c>
      <c r="R360" s="46">
        <f t="shared" si="833"/>
        <v>0</v>
      </c>
      <c r="S360" s="46">
        <f t="shared" si="834"/>
        <v>259.64</v>
      </c>
      <c r="T360" s="48">
        <f t="shared" si="835"/>
        <v>113.3</v>
      </c>
      <c r="U360" s="46">
        <f t="shared" si="836"/>
        <v>10.42</v>
      </c>
      <c r="V360" s="46">
        <v>0</v>
      </c>
      <c r="W360" s="48">
        <f t="shared" si="837"/>
        <v>89.5</v>
      </c>
      <c r="X360" s="48">
        <f t="shared" si="838"/>
        <v>0</v>
      </c>
      <c r="Y360" s="46">
        <f t="shared" si="839"/>
        <v>472.86</v>
      </c>
      <c r="Z360" s="46">
        <f t="shared" si="840"/>
        <v>1621.65125</v>
      </c>
      <c r="AA360" s="78"/>
      <c r="AB360" s="12" t="s">
        <v>71</v>
      </c>
      <c r="AC360" s="11">
        <f t="shared" ref="AC360:AE360" si="848">K360+R360</f>
        <v>62.5185</v>
      </c>
      <c r="AD360" s="11">
        <f t="shared" si="848"/>
        <v>778.92</v>
      </c>
      <c r="AE360" s="11">
        <f t="shared" si="848"/>
        <v>566.48</v>
      </c>
      <c r="AF360" s="11">
        <f t="shared" si="842"/>
        <v>34.73275</v>
      </c>
      <c r="AG360" s="11">
        <f t="shared" ref="AG360:AI360" si="849">O360+W360</f>
        <v>179</v>
      </c>
      <c r="AH360" s="11">
        <f t="shared" si="849"/>
        <v>0</v>
      </c>
      <c r="AI360" s="11">
        <f t="shared" si="849"/>
        <v>1621.65125</v>
      </c>
      <c r="AJ360" s="12" t="s">
        <v>33</v>
      </c>
    </row>
    <row r="361" s="9" customFormat="1" ht="15" customHeight="1" spans="1:36">
      <c r="A361" s="45">
        <f t="shared" si="825"/>
        <v>358</v>
      </c>
      <c r="B361" s="53" t="s">
        <v>363</v>
      </c>
      <c r="C361" s="106" t="s">
        <v>965</v>
      </c>
      <c r="D361" s="55" t="s">
        <v>966</v>
      </c>
      <c r="E361" s="95">
        <v>3473.25</v>
      </c>
      <c r="F361" s="46">
        <v>3245.5</v>
      </c>
      <c r="G361" s="95">
        <v>5664.75</v>
      </c>
      <c r="H361" s="95">
        <v>3473.25</v>
      </c>
      <c r="I361" s="105">
        <v>0</v>
      </c>
      <c r="J361" s="48"/>
      <c r="K361" s="63">
        <f t="shared" si="826"/>
        <v>62.5185</v>
      </c>
      <c r="L361" s="64">
        <f t="shared" si="827"/>
        <v>519.28</v>
      </c>
      <c r="M361" s="48">
        <f t="shared" si="828"/>
        <v>453.18</v>
      </c>
      <c r="N361" s="46">
        <f t="shared" si="829"/>
        <v>24.31275</v>
      </c>
      <c r="O361" s="48">
        <f t="shared" si="830"/>
        <v>0</v>
      </c>
      <c r="P361" s="48">
        <f t="shared" si="831"/>
        <v>0</v>
      </c>
      <c r="Q361" s="48">
        <f t="shared" si="832"/>
        <v>1059.29125</v>
      </c>
      <c r="R361" s="46">
        <f t="shared" si="833"/>
        <v>0</v>
      </c>
      <c r="S361" s="46">
        <f t="shared" si="834"/>
        <v>259.64</v>
      </c>
      <c r="T361" s="48">
        <f t="shared" si="835"/>
        <v>113.3</v>
      </c>
      <c r="U361" s="46">
        <f t="shared" si="836"/>
        <v>10.42</v>
      </c>
      <c r="V361" s="46">
        <v>0</v>
      </c>
      <c r="W361" s="48">
        <f t="shared" si="837"/>
        <v>0</v>
      </c>
      <c r="X361" s="48">
        <f t="shared" si="838"/>
        <v>0</v>
      </c>
      <c r="Y361" s="46">
        <f t="shared" si="839"/>
        <v>383.36</v>
      </c>
      <c r="Z361" s="46">
        <f t="shared" si="840"/>
        <v>1442.65125</v>
      </c>
      <c r="AA361" s="78"/>
      <c r="AB361" s="12" t="s">
        <v>71</v>
      </c>
      <c r="AC361" s="11">
        <f t="shared" ref="AC361:AE361" si="850">K361+R361</f>
        <v>62.5185</v>
      </c>
      <c r="AD361" s="11">
        <f t="shared" si="850"/>
        <v>778.92</v>
      </c>
      <c r="AE361" s="11">
        <f t="shared" si="850"/>
        <v>566.48</v>
      </c>
      <c r="AF361" s="11">
        <f t="shared" si="842"/>
        <v>34.73275</v>
      </c>
      <c r="AG361" s="11">
        <f t="shared" ref="AG361:AI361" si="851">O361+W361</f>
        <v>0</v>
      </c>
      <c r="AH361" s="11">
        <f t="shared" si="851"/>
        <v>0</v>
      </c>
      <c r="AI361" s="11">
        <f t="shared" si="851"/>
        <v>1442.65125</v>
      </c>
      <c r="AJ361" s="12" t="s">
        <v>33</v>
      </c>
    </row>
    <row r="362" s="9" customFormat="1" ht="15" customHeight="1" spans="1:36">
      <c r="A362" s="45">
        <f t="shared" si="825"/>
        <v>359</v>
      </c>
      <c r="B362" s="46" t="s">
        <v>363</v>
      </c>
      <c r="C362" s="100" t="s">
        <v>967</v>
      </c>
      <c r="D362" s="355" t="s">
        <v>968</v>
      </c>
      <c r="E362" s="95">
        <v>3473.25</v>
      </c>
      <c r="F362" s="46">
        <v>3245.5</v>
      </c>
      <c r="G362" s="95">
        <v>5664.75</v>
      </c>
      <c r="H362" s="95">
        <v>3473.25</v>
      </c>
      <c r="I362" s="105">
        <v>1790</v>
      </c>
      <c r="J362" s="48"/>
      <c r="K362" s="63">
        <f t="shared" si="826"/>
        <v>62.5185</v>
      </c>
      <c r="L362" s="64">
        <f t="shared" si="827"/>
        <v>519.28</v>
      </c>
      <c r="M362" s="48">
        <f t="shared" si="828"/>
        <v>453.18</v>
      </c>
      <c r="N362" s="46">
        <f t="shared" si="829"/>
        <v>24.31275</v>
      </c>
      <c r="O362" s="48">
        <f t="shared" si="830"/>
        <v>89.5</v>
      </c>
      <c r="P362" s="48">
        <f t="shared" si="831"/>
        <v>0</v>
      </c>
      <c r="Q362" s="48">
        <f t="shared" si="832"/>
        <v>1148.79125</v>
      </c>
      <c r="R362" s="46">
        <f t="shared" si="833"/>
        <v>0</v>
      </c>
      <c r="S362" s="46">
        <f t="shared" si="834"/>
        <v>259.64</v>
      </c>
      <c r="T362" s="48">
        <f t="shared" si="835"/>
        <v>113.3</v>
      </c>
      <c r="U362" s="46">
        <f t="shared" si="836"/>
        <v>10.42</v>
      </c>
      <c r="V362" s="46">
        <v>0</v>
      </c>
      <c r="W362" s="48">
        <f t="shared" si="837"/>
        <v>89.5</v>
      </c>
      <c r="X362" s="48">
        <f t="shared" si="838"/>
        <v>0</v>
      </c>
      <c r="Y362" s="46">
        <f t="shared" si="839"/>
        <v>472.86</v>
      </c>
      <c r="Z362" s="46">
        <f t="shared" si="840"/>
        <v>1621.65125</v>
      </c>
      <c r="AA362" s="78"/>
      <c r="AB362" s="12" t="s">
        <v>71</v>
      </c>
      <c r="AC362" s="11">
        <f t="shared" ref="AC362:AE362" si="852">K362+R362</f>
        <v>62.5185</v>
      </c>
      <c r="AD362" s="11">
        <f t="shared" si="852"/>
        <v>778.92</v>
      </c>
      <c r="AE362" s="11">
        <f t="shared" si="852"/>
        <v>566.48</v>
      </c>
      <c r="AF362" s="11">
        <f t="shared" si="842"/>
        <v>34.73275</v>
      </c>
      <c r="AG362" s="11">
        <f t="shared" ref="AG362:AI362" si="853">O362+W362</f>
        <v>179</v>
      </c>
      <c r="AH362" s="11">
        <f t="shared" si="853"/>
        <v>0</v>
      </c>
      <c r="AI362" s="11">
        <f t="shared" si="853"/>
        <v>1621.65125</v>
      </c>
      <c r="AJ362" s="12" t="s">
        <v>33</v>
      </c>
    </row>
    <row r="363" s="9" customFormat="1" ht="15" customHeight="1" spans="1:36">
      <c r="A363" s="45">
        <f t="shared" si="825"/>
        <v>360</v>
      </c>
      <c r="B363" s="46" t="s">
        <v>328</v>
      </c>
      <c r="C363" s="52" t="s">
        <v>969</v>
      </c>
      <c r="D363" s="55" t="s">
        <v>970</v>
      </c>
      <c r="E363" s="95">
        <v>3820</v>
      </c>
      <c r="F363" s="46">
        <v>3820</v>
      </c>
      <c r="G363" s="95">
        <v>5664.75</v>
      </c>
      <c r="H363" s="95">
        <v>3820</v>
      </c>
      <c r="I363" s="105">
        <v>4180</v>
      </c>
      <c r="J363" s="48"/>
      <c r="K363" s="63">
        <f t="shared" si="826"/>
        <v>68.76</v>
      </c>
      <c r="L363" s="64">
        <f t="shared" si="827"/>
        <v>611.2</v>
      </c>
      <c r="M363" s="48">
        <f t="shared" si="828"/>
        <v>453.18</v>
      </c>
      <c r="N363" s="46">
        <f t="shared" si="829"/>
        <v>26.74</v>
      </c>
      <c r="O363" s="48">
        <f t="shared" si="830"/>
        <v>209</v>
      </c>
      <c r="P363" s="48">
        <f t="shared" si="831"/>
        <v>0</v>
      </c>
      <c r="Q363" s="48">
        <f t="shared" si="832"/>
        <v>1368.88</v>
      </c>
      <c r="R363" s="46">
        <f t="shared" si="833"/>
        <v>0</v>
      </c>
      <c r="S363" s="46">
        <f t="shared" si="834"/>
        <v>305.6</v>
      </c>
      <c r="T363" s="48">
        <f t="shared" si="835"/>
        <v>113.3</v>
      </c>
      <c r="U363" s="46">
        <f t="shared" si="836"/>
        <v>11.46</v>
      </c>
      <c r="V363" s="46">
        <v>0</v>
      </c>
      <c r="W363" s="48">
        <f t="shared" si="837"/>
        <v>209</v>
      </c>
      <c r="X363" s="48">
        <f t="shared" si="838"/>
        <v>0</v>
      </c>
      <c r="Y363" s="46">
        <f t="shared" si="839"/>
        <v>639.36</v>
      </c>
      <c r="Z363" s="46">
        <f t="shared" si="840"/>
        <v>2008.24</v>
      </c>
      <c r="AA363" s="78"/>
      <c r="AB363" s="12" t="s">
        <v>104</v>
      </c>
      <c r="AC363" s="11">
        <f t="shared" ref="AC363:AE363" si="854">K363+R363</f>
        <v>68.76</v>
      </c>
      <c r="AD363" s="11">
        <f t="shared" si="854"/>
        <v>916.8</v>
      </c>
      <c r="AE363" s="11">
        <f t="shared" si="854"/>
        <v>566.48</v>
      </c>
      <c r="AF363" s="11">
        <f t="shared" si="842"/>
        <v>38.2</v>
      </c>
      <c r="AG363" s="11">
        <f t="shared" ref="AG363:AI363" si="855">O363+W363</f>
        <v>418</v>
      </c>
      <c r="AH363" s="11">
        <f t="shared" si="855"/>
        <v>0</v>
      </c>
      <c r="AI363" s="11">
        <f t="shared" si="855"/>
        <v>2008.24</v>
      </c>
      <c r="AJ363" s="12" t="s">
        <v>35</v>
      </c>
    </row>
    <row r="364" s="20" customFormat="1" ht="15" customHeight="1" spans="1:36">
      <c r="A364" s="57">
        <f t="shared" si="825"/>
        <v>361</v>
      </c>
      <c r="B364" s="58" t="s">
        <v>558</v>
      </c>
      <c r="C364" s="149" t="s">
        <v>971</v>
      </c>
      <c r="D364" s="167" t="s">
        <v>972</v>
      </c>
      <c r="E364" s="187">
        <v>3473.25</v>
      </c>
      <c r="F364" s="46">
        <v>0</v>
      </c>
      <c r="G364" s="187">
        <v>0</v>
      </c>
      <c r="H364" s="187">
        <v>0</v>
      </c>
      <c r="I364" s="188">
        <v>0</v>
      </c>
      <c r="J364" s="60"/>
      <c r="K364" s="65">
        <f t="shared" si="826"/>
        <v>62.5185</v>
      </c>
      <c r="L364" s="66">
        <f t="shared" si="827"/>
        <v>0</v>
      </c>
      <c r="M364" s="60">
        <f t="shared" si="828"/>
        <v>0</v>
      </c>
      <c r="N364" s="58">
        <f t="shared" si="829"/>
        <v>0</v>
      </c>
      <c r="O364" s="60">
        <f t="shared" si="830"/>
        <v>0</v>
      </c>
      <c r="P364" s="60">
        <f t="shared" si="831"/>
        <v>0</v>
      </c>
      <c r="Q364" s="60">
        <f t="shared" si="832"/>
        <v>62.5185</v>
      </c>
      <c r="R364" s="58">
        <f t="shared" si="833"/>
        <v>0</v>
      </c>
      <c r="S364" s="58">
        <f t="shared" si="834"/>
        <v>0</v>
      </c>
      <c r="T364" s="60">
        <f t="shared" si="835"/>
        <v>0</v>
      </c>
      <c r="U364" s="58">
        <f t="shared" si="836"/>
        <v>0</v>
      </c>
      <c r="V364" s="58">
        <v>0</v>
      </c>
      <c r="W364" s="60">
        <f t="shared" si="837"/>
        <v>0</v>
      </c>
      <c r="X364" s="60">
        <f t="shared" si="838"/>
        <v>0</v>
      </c>
      <c r="Y364" s="58">
        <f t="shared" si="839"/>
        <v>0</v>
      </c>
      <c r="Z364" s="58">
        <f t="shared" si="840"/>
        <v>62.5185</v>
      </c>
      <c r="AA364" s="185"/>
      <c r="AB364" s="16" t="s">
        <v>98</v>
      </c>
      <c r="AC364" s="15">
        <f t="shared" ref="AC364:AE364" si="856">K364+R364</f>
        <v>62.5185</v>
      </c>
      <c r="AD364" s="15">
        <f t="shared" si="856"/>
        <v>0</v>
      </c>
      <c r="AE364" s="15">
        <f t="shared" si="856"/>
        <v>0</v>
      </c>
      <c r="AF364" s="15">
        <f t="shared" si="842"/>
        <v>0</v>
      </c>
      <c r="AG364" s="15">
        <f t="shared" ref="AG364:AI364" si="857">O364+W364</f>
        <v>0</v>
      </c>
      <c r="AH364" s="15">
        <f t="shared" si="857"/>
        <v>0</v>
      </c>
      <c r="AI364" s="15">
        <f t="shared" si="857"/>
        <v>62.5185</v>
      </c>
      <c r="AJ364" s="16" t="s">
        <v>33</v>
      </c>
    </row>
    <row r="365" s="20" customFormat="1" ht="15" customHeight="1" spans="1:36">
      <c r="A365" s="57">
        <f t="shared" si="825"/>
        <v>362</v>
      </c>
      <c r="B365" s="58" t="s">
        <v>558</v>
      </c>
      <c r="C365" s="149" t="s">
        <v>973</v>
      </c>
      <c r="D365" s="364" t="s">
        <v>974</v>
      </c>
      <c r="E365" s="187">
        <v>3473.25</v>
      </c>
      <c r="F365" s="46">
        <v>0</v>
      </c>
      <c r="G365" s="187">
        <v>0</v>
      </c>
      <c r="H365" s="187">
        <v>0</v>
      </c>
      <c r="I365" s="188">
        <v>0</v>
      </c>
      <c r="J365" s="60"/>
      <c r="K365" s="65">
        <f t="shared" si="826"/>
        <v>62.5185</v>
      </c>
      <c r="L365" s="66">
        <f t="shared" si="827"/>
        <v>0</v>
      </c>
      <c r="M365" s="60">
        <f t="shared" si="828"/>
        <v>0</v>
      </c>
      <c r="N365" s="58">
        <f t="shared" si="829"/>
        <v>0</v>
      </c>
      <c r="O365" s="60">
        <f t="shared" si="830"/>
        <v>0</v>
      </c>
      <c r="P365" s="60">
        <f t="shared" si="831"/>
        <v>0</v>
      </c>
      <c r="Q365" s="60">
        <f t="shared" si="832"/>
        <v>62.5185</v>
      </c>
      <c r="R365" s="58">
        <f t="shared" si="833"/>
        <v>0</v>
      </c>
      <c r="S365" s="58">
        <f t="shared" si="834"/>
        <v>0</v>
      </c>
      <c r="T365" s="60">
        <f t="shared" si="835"/>
        <v>0</v>
      </c>
      <c r="U365" s="58">
        <f t="shared" si="836"/>
        <v>0</v>
      </c>
      <c r="V365" s="58">
        <v>0</v>
      </c>
      <c r="W365" s="60">
        <f t="shared" si="837"/>
        <v>0</v>
      </c>
      <c r="X365" s="60">
        <f t="shared" si="838"/>
        <v>0</v>
      </c>
      <c r="Y365" s="58">
        <f t="shared" si="839"/>
        <v>0</v>
      </c>
      <c r="Z365" s="58">
        <f t="shared" si="840"/>
        <v>62.5185</v>
      </c>
      <c r="AA365" s="185"/>
      <c r="AB365" s="16" t="s">
        <v>98</v>
      </c>
      <c r="AC365" s="15">
        <f t="shared" ref="AC365:AE365" si="858">K365+R365</f>
        <v>62.5185</v>
      </c>
      <c r="AD365" s="15">
        <f t="shared" si="858"/>
        <v>0</v>
      </c>
      <c r="AE365" s="15">
        <f t="shared" si="858"/>
        <v>0</v>
      </c>
      <c r="AF365" s="15">
        <f t="shared" si="842"/>
        <v>0</v>
      </c>
      <c r="AG365" s="15">
        <f t="shared" ref="AG365:AI365" si="859">O365+W365</f>
        <v>0</v>
      </c>
      <c r="AH365" s="15">
        <f t="shared" si="859"/>
        <v>0</v>
      </c>
      <c r="AI365" s="15">
        <f t="shared" si="859"/>
        <v>62.5185</v>
      </c>
      <c r="AJ365" s="16" t="s">
        <v>33</v>
      </c>
    </row>
    <row r="366" s="9" customFormat="1" ht="15" customHeight="1" spans="1:36">
      <c r="A366" s="45">
        <f t="shared" si="825"/>
        <v>363</v>
      </c>
      <c r="B366" s="46" t="s">
        <v>558</v>
      </c>
      <c r="C366" s="52" t="s">
        <v>975</v>
      </c>
      <c r="D366" s="344" t="s">
        <v>976</v>
      </c>
      <c r="E366" s="95">
        <v>3473.25</v>
      </c>
      <c r="F366" s="46">
        <v>3473.25</v>
      </c>
      <c r="G366" s="95">
        <v>5664.75</v>
      </c>
      <c r="H366" s="95">
        <v>3473.25</v>
      </c>
      <c r="I366" s="105">
        <v>1790</v>
      </c>
      <c r="J366" s="48"/>
      <c r="K366" s="63">
        <f t="shared" si="826"/>
        <v>62.5185</v>
      </c>
      <c r="L366" s="64">
        <f t="shared" si="827"/>
        <v>555.72</v>
      </c>
      <c r="M366" s="48">
        <f t="shared" si="828"/>
        <v>453.18</v>
      </c>
      <c r="N366" s="46">
        <f t="shared" si="829"/>
        <v>24.31275</v>
      </c>
      <c r="O366" s="48">
        <f t="shared" si="830"/>
        <v>89.5</v>
      </c>
      <c r="P366" s="48">
        <f t="shared" si="831"/>
        <v>0</v>
      </c>
      <c r="Q366" s="48">
        <f t="shared" si="832"/>
        <v>1185.23125</v>
      </c>
      <c r="R366" s="46">
        <f t="shared" si="833"/>
        <v>0</v>
      </c>
      <c r="S366" s="46">
        <f t="shared" si="834"/>
        <v>277.86</v>
      </c>
      <c r="T366" s="48">
        <f t="shared" si="835"/>
        <v>113.3</v>
      </c>
      <c r="U366" s="46">
        <f t="shared" si="836"/>
        <v>10.42</v>
      </c>
      <c r="V366" s="46">
        <v>0</v>
      </c>
      <c r="W366" s="48">
        <f t="shared" si="837"/>
        <v>89.5</v>
      </c>
      <c r="X366" s="48">
        <f t="shared" si="838"/>
        <v>0</v>
      </c>
      <c r="Y366" s="46">
        <f t="shared" si="839"/>
        <v>491.08</v>
      </c>
      <c r="Z366" s="46">
        <f t="shared" si="840"/>
        <v>1676.31125</v>
      </c>
      <c r="AA366" s="78"/>
      <c r="AB366" s="12" t="s">
        <v>98</v>
      </c>
      <c r="AC366" s="11">
        <f t="shared" ref="AC366:AE366" si="860">K366+R366</f>
        <v>62.5185</v>
      </c>
      <c r="AD366" s="11">
        <f t="shared" si="860"/>
        <v>833.58</v>
      </c>
      <c r="AE366" s="11">
        <f t="shared" si="860"/>
        <v>566.48</v>
      </c>
      <c r="AF366" s="11">
        <f t="shared" si="842"/>
        <v>34.73275</v>
      </c>
      <c r="AG366" s="11">
        <f t="shared" ref="AG366:AI366" si="861">O366+W366</f>
        <v>179</v>
      </c>
      <c r="AH366" s="11">
        <f t="shared" si="861"/>
        <v>0</v>
      </c>
      <c r="AI366" s="11">
        <f t="shared" si="861"/>
        <v>1676.31125</v>
      </c>
      <c r="AJ366" s="12" t="s">
        <v>33</v>
      </c>
    </row>
    <row r="367" s="9" customFormat="1" ht="15" customHeight="1" spans="1:36">
      <c r="A367" s="45">
        <f t="shared" si="825"/>
        <v>364</v>
      </c>
      <c r="B367" s="46" t="s">
        <v>558</v>
      </c>
      <c r="C367" s="52" t="s">
        <v>977</v>
      </c>
      <c r="D367" s="344" t="s">
        <v>978</v>
      </c>
      <c r="E367" s="95">
        <v>3473.25</v>
      </c>
      <c r="F367" s="46">
        <v>3245.5</v>
      </c>
      <c r="G367" s="95">
        <v>5664.75</v>
      </c>
      <c r="H367" s="95">
        <v>3473.25</v>
      </c>
      <c r="I367" s="105">
        <v>1790</v>
      </c>
      <c r="J367" s="48"/>
      <c r="K367" s="63">
        <f t="shared" si="826"/>
        <v>62.5185</v>
      </c>
      <c r="L367" s="64">
        <f t="shared" si="827"/>
        <v>519.28</v>
      </c>
      <c r="M367" s="48">
        <f t="shared" si="828"/>
        <v>453.18</v>
      </c>
      <c r="N367" s="46">
        <f t="shared" si="829"/>
        <v>24.31275</v>
      </c>
      <c r="O367" s="48">
        <f t="shared" si="830"/>
        <v>89.5</v>
      </c>
      <c r="P367" s="48">
        <f t="shared" si="831"/>
        <v>0</v>
      </c>
      <c r="Q367" s="48">
        <f t="shared" si="832"/>
        <v>1148.79125</v>
      </c>
      <c r="R367" s="46">
        <f t="shared" si="833"/>
        <v>0</v>
      </c>
      <c r="S367" s="46">
        <f t="shared" si="834"/>
        <v>259.64</v>
      </c>
      <c r="T367" s="48">
        <f t="shared" si="835"/>
        <v>113.3</v>
      </c>
      <c r="U367" s="46">
        <f t="shared" si="836"/>
        <v>10.42</v>
      </c>
      <c r="V367" s="46">
        <v>0</v>
      </c>
      <c r="W367" s="48">
        <f t="shared" si="837"/>
        <v>89.5</v>
      </c>
      <c r="X367" s="48">
        <f t="shared" si="838"/>
        <v>0</v>
      </c>
      <c r="Y367" s="46">
        <f t="shared" si="839"/>
        <v>472.86</v>
      </c>
      <c r="Z367" s="46">
        <f t="shared" si="840"/>
        <v>1621.65125</v>
      </c>
      <c r="AA367" s="78"/>
      <c r="AB367" s="12" t="s">
        <v>98</v>
      </c>
      <c r="AC367" s="11">
        <f t="shared" ref="AC367:AE367" si="862">K367+R367</f>
        <v>62.5185</v>
      </c>
      <c r="AD367" s="11">
        <f t="shared" si="862"/>
        <v>778.92</v>
      </c>
      <c r="AE367" s="11">
        <f t="shared" si="862"/>
        <v>566.48</v>
      </c>
      <c r="AF367" s="11">
        <f t="shared" si="842"/>
        <v>34.73275</v>
      </c>
      <c r="AG367" s="11">
        <f t="shared" ref="AG367:AI367" si="863">O367+W367</f>
        <v>179</v>
      </c>
      <c r="AH367" s="11">
        <f t="shared" si="863"/>
        <v>0</v>
      </c>
      <c r="AI367" s="11">
        <f t="shared" si="863"/>
        <v>1621.65125</v>
      </c>
      <c r="AJ367" s="12" t="s">
        <v>33</v>
      </c>
    </row>
    <row r="368" s="9" customFormat="1" ht="15" customHeight="1" spans="1:36">
      <c r="A368" s="45">
        <f t="shared" si="825"/>
        <v>365</v>
      </c>
      <c r="B368" s="46" t="s">
        <v>558</v>
      </c>
      <c r="C368" s="52" t="s">
        <v>979</v>
      </c>
      <c r="D368" s="344" t="s">
        <v>980</v>
      </c>
      <c r="E368" s="95">
        <v>3473.25</v>
      </c>
      <c r="F368" s="46">
        <v>3245.5</v>
      </c>
      <c r="G368" s="95">
        <v>5664.75</v>
      </c>
      <c r="H368" s="95">
        <v>3473.25</v>
      </c>
      <c r="I368" s="105">
        <v>1790</v>
      </c>
      <c r="J368" s="48"/>
      <c r="K368" s="63">
        <f t="shared" si="826"/>
        <v>62.5185</v>
      </c>
      <c r="L368" s="64">
        <f t="shared" si="827"/>
        <v>519.28</v>
      </c>
      <c r="M368" s="48">
        <f t="shared" si="828"/>
        <v>453.18</v>
      </c>
      <c r="N368" s="46">
        <f t="shared" si="829"/>
        <v>24.31275</v>
      </c>
      <c r="O368" s="48">
        <f t="shared" si="830"/>
        <v>89.5</v>
      </c>
      <c r="P368" s="48">
        <f t="shared" si="831"/>
        <v>0</v>
      </c>
      <c r="Q368" s="48">
        <f t="shared" si="832"/>
        <v>1148.79125</v>
      </c>
      <c r="R368" s="46">
        <f t="shared" si="833"/>
        <v>0</v>
      </c>
      <c r="S368" s="46">
        <f t="shared" si="834"/>
        <v>259.64</v>
      </c>
      <c r="T368" s="48">
        <f t="shared" si="835"/>
        <v>113.3</v>
      </c>
      <c r="U368" s="46">
        <f t="shared" si="836"/>
        <v>10.42</v>
      </c>
      <c r="V368" s="46">
        <v>0</v>
      </c>
      <c r="W368" s="48">
        <f t="shared" si="837"/>
        <v>89.5</v>
      </c>
      <c r="X368" s="48">
        <f t="shared" si="838"/>
        <v>0</v>
      </c>
      <c r="Y368" s="46">
        <f t="shared" si="839"/>
        <v>472.86</v>
      </c>
      <c r="Z368" s="46">
        <f t="shared" si="840"/>
        <v>1621.65125</v>
      </c>
      <c r="AA368" s="78"/>
      <c r="AB368" s="12" t="s">
        <v>98</v>
      </c>
      <c r="AC368" s="11">
        <f t="shared" ref="AC368:AE368" si="864">K368+R368</f>
        <v>62.5185</v>
      </c>
      <c r="AD368" s="11">
        <f t="shared" si="864"/>
        <v>778.92</v>
      </c>
      <c r="AE368" s="11">
        <f t="shared" si="864"/>
        <v>566.48</v>
      </c>
      <c r="AF368" s="11">
        <f t="shared" si="842"/>
        <v>34.73275</v>
      </c>
      <c r="AG368" s="11">
        <f t="shared" ref="AG368:AI368" si="865">O368+W368</f>
        <v>179</v>
      </c>
      <c r="AH368" s="11">
        <f t="shared" si="865"/>
        <v>0</v>
      </c>
      <c r="AI368" s="11">
        <f t="shared" si="865"/>
        <v>1621.65125</v>
      </c>
      <c r="AJ368" s="12" t="s">
        <v>33</v>
      </c>
    </row>
    <row r="369" s="9" customFormat="1" ht="15" customHeight="1" spans="1:36">
      <c r="A369" s="45">
        <f t="shared" si="825"/>
        <v>366</v>
      </c>
      <c r="B369" s="46" t="s">
        <v>558</v>
      </c>
      <c r="C369" s="100" t="s">
        <v>981</v>
      </c>
      <c r="D369" s="355" t="s">
        <v>982</v>
      </c>
      <c r="E369" s="95">
        <v>3473.25</v>
      </c>
      <c r="F369" s="46">
        <v>3473.25</v>
      </c>
      <c r="G369" s="95">
        <v>5664.75</v>
      </c>
      <c r="H369" s="95">
        <v>3473.25</v>
      </c>
      <c r="I369" s="105">
        <v>1790</v>
      </c>
      <c r="J369" s="48"/>
      <c r="K369" s="63">
        <f t="shared" si="826"/>
        <v>62.5185</v>
      </c>
      <c r="L369" s="64">
        <f t="shared" si="827"/>
        <v>555.72</v>
      </c>
      <c r="M369" s="48">
        <f t="shared" si="828"/>
        <v>453.18</v>
      </c>
      <c r="N369" s="46">
        <f t="shared" si="829"/>
        <v>24.31275</v>
      </c>
      <c r="O369" s="48">
        <f t="shared" si="830"/>
        <v>89.5</v>
      </c>
      <c r="P369" s="48">
        <f t="shared" si="831"/>
        <v>0</v>
      </c>
      <c r="Q369" s="48">
        <f t="shared" si="832"/>
        <v>1185.23125</v>
      </c>
      <c r="R369" s="46">
        <f t="shared" si="833"/>
        <v>0</v>
      </c>
      <c r="S369" s="46">
        <f t="shared" si="834"/>
        <v>277.86</v>
      </c>
      <c r="T369" s="48">
        <f t="shared" si="835"/>
        <v>113.3</v>
      </c>
      <c r="U369" s="46">
        <f t="shared" si="836"/>
        <v>10.42</v>
      </c>
      <c r="V369" s="46">
        <v>0</v>
      </c>
      <c r="W369" s="48">
        <f t="shared" si="837"/>
        <v>89.5</v>
      </c>
      <c r="X369" s="48">
        <f t="shared" si="838"/>
        <v>0</v>
      </c>
      <c r="Y369" s="46">
        <f t="shared" si="839"/>
        <v>491.08</v>
      </c>
      <c r="Z369" s="46">
        <f t="shared" si="840"/>
        <v>1676.31125</v>
      </c>
      <c r="AA369" s="78"/>
      <c r="AB369" s="12" t="s">
        <v>98</v>
      </c>
      <c r="AC369" s="11">
        <f t="shared" ref="AC369:AE369" si="866">K369+R369</f>
        <v>62.5185</v>
      </c>
      <c r="AD369" s="11">
        <f t="shared" si="866"/>
        <v>833.58</v>
      </c>
      <c r="AE369" s="11">
        <f t="shared" si="866"/>
        <v>566.48</v>
      </c>
      <c r="AF369" s="11">
        <f t="shared" si="842"/>
        <v>34.73275</v>
      </c>
      <c r="AG369" s="11">
        <f t="shared" ref="AG369:AI369" si="867">O369+W369</f>
        <v>179</v>
      </c>
      <c r="AH369" s="11">
        <f t="shared" si="867"/>
        <v>0</v>
      </c>
      <c r="AI369" s="11">
        <f t="shared" si="867"/>
        <v>1676.31125</v>
      </c>
      <c r="AJ369" s="12" t="s">
        <v>33</v>
      </c>
    </row>
    <row r="370" s="9" customFormat="1" ht="15" customHeight="1" spans="1:36">
      <c r="A370" s="45">
        <f t="shared" si="825"/>
        <v>367</v>
      </c>
      <c r="B370" s="46" t="s">
        <v>337</v>
      </c>
      <c r="C370" s="100" t="s">
        <v>983</v>
      </c>
      <c r="D370" s="346" t="s">
        <v>984</v>
      </c>
      <c r="E370" s="95">
        <v>3473.25</v>
      </c>
      <c r="F370" s="46">
        <v>3473.25</v>
      </c>
      <c r="G370" s="95">
        <v>5664.75</v>
      </c>
      <c r="H370" s="95">
        <v>3473.25</v>
      </c>
      <c r="I370" s="105">
        <v>1790</v>
      </c>
      <c r="J370" s="48"/>
      <c r="K370" s="63">
        <f t="shared" si="826"/>
        <v>62.5185</v>
      </c>
      <c r="L370" s="64">
        <f t="shared" si="827"/>
        <v>555.72</v>
      </c>
      <c r="M370" s="48">
        <f t="shared" si="828"/>
        <v>453.18</v>
      </c>
      <c r="N370" s="46">
        <f t="shared" si="829"/>
        <v>24.31275</v>
      </c>
      <c r="O370" s="48">
        <f t="shared" si="830"/>
        <v>89.5</v>
      </c>
      <c r="P370" s="48">
        <f t="shared" si="831"/>
        <v>0</v>
      </c>
      <c r="Q370" s="48">
        <f t="shared" si="832"/>
        <v>1185.23125</v>
      </c>
      <c r="R370" s="46">
        <f t="shared" si="833"/>
        <v>0</v>
      </c>
      <c r="S370" s="46">
        <f t="shared" si="834"/>
        <v>277.86</v>
      </c>
      <c r="T370" s="48">
        <f t="shared" si="835"/>
        <v>113.3</v>
      </c>
      <c r="U370" s="46">
        <f t="shared" si="836"/>
        <v>10.42</v>
      </c>
      <c r="V370" s="46">
        <v>0</v>
      </c>
      <c r="W370" s="48">
        <f t="shared" si="837"/>
        <v>89.5</v>
      </c>
      <c r="X370" s="48">
        <f t="shared" si="838"/>
        <v>0</v>
      </c>
      <c r="Y370" s="46">
        <f t="shared" si="839"/>
        <v>491.08</v>
      </c>
      <c r="Z370" s="46">
        <f t="shared" si="840"/>
        <v>1676.31125</v>
      </c>
      <c r="AA370" s="78"/>
      <c r="AB370" s="12" t="s">
        <v>74</v>
      </c>
      <c r="AC370" s="11">
        <f t="shared" ref="AC370:AE370" si="868">K370+R370</f>
        <v>62.5185</v>
      </c>
      <c r="AD370" s="11">
        <f t="shared" si="868"/>
        <v>833.58</v>
      </c>
      <c r="AE370" s="11">
        <f t="shared" si="868"/>
        <v>566.48</v>
      </c>
      <c r="AF370" s="11">
        <f t="shared" si="842"/>
        <v>34.73275</v>
      </c>
      <c r="AG370" s="11">
        <f t="shared" ref="AG370:AI370" si="869">O370+W370</f>
        <v>179</v>
      </c>
      <c r="AH370" s="11">
        <f t="shared" si="869"/>
        <v>0</v>
      </c>
      <c r="AI370" s="11">
        <f t="shared" si="869"/>
        <v>1676.31125</v>
      </c>
      <c r="AJ370" s="12" t="s">
        <v>33</v>
      </c>
    </row>
    <row r="371" s="9" customFormat="1" ht="15" customHeight="1" spans="1:36">
      <c r="A371" s="45">
        <f t="shared" si="825"/>
        <v>368</v>
      </c>
      <c r="B371" s="46" t="s">
        <v>337</v>
      </c>
      <c r="C371" s="100" t="s">
        <v>985</v>
      </c>
      <c r="D371" s="346" t="s">
        <v>986</v>
      </c>
      <c r="E371" s="95">
        <v>3473.25</v>
      </c>
      <c r="F371" s="46">
        <v>3473.25</v>
      </c>
      <c r="G371" s="95">
        <v>5664.75</v>
      </c>
      <c r="H371" s="95">
        <v>3473.25</v>
      </c>
      <c r="I371" s="105">
        <v>1790</v>
      </c>
      <c r="J371" s="48"/>
      <c r="K371" s="63">
        <f t="shared" si="826"/>
        <v>62.5185</v>
      </c>
      <c r="L371" s="64">
        <f t="shared" si="827"/>
        <v>555.72</v>
      </c>
      <c r="M371" s="48">
        <f t="shared" si="828"/>
        <v>453.18</v>
      </c>
      <c r="N371" s="46">
        <f t="shared" si="829"/>
        <v>24.31275</v>
      </c>
      <c r="O371" s="48">
        <f t="shared" si="830"/>
        <v>89.5</v>
      </c>
      <c r="P371" s="48">
        <f t="shared" si="831"/>
        <v>0</v>
      </c>
      <c r="Q371" s="48">
        <f t="shared" si="832"/>
        <v>1185.23125</v>
      </c>
      <c r="R371" s="46">
        <f t="shared" si="833"/>
        <v>0</v>
      </c>
      <c r="S371" s="46">
        <f t="shared" si="834"/>
        <v>277.86</v>
      </c>
      <c r="T371" s="48">
        <f t="shared" si="835"/>
        <v>113.3</v>
      </c>
      <c r="U371" s="46">
        <f t="shared" si="836"/>
        <v>10.42</v>
      </c>
      <c r="V371" s="46">
        <v>0</v>
      </c>
      <c r="W371" s="48">
        <f t="shared" si="837"/>
        <v>89.5</v>
      </c>
      <c r="X371" s="48">
        <f t="shared" si="838"/>
        <v>0</v>
      </c>
      <c r="Y371" s="46">
        <f t="shared" si="839"/>
        <v>491.08</v>
      </c>
      <c r="Z371" s="46">
        <f t="shared" si="840"/>
        <v>1676.31125</v>
      </c>
      <c r="AA371" s="78"/>
      <c r="AB371" s="12" t="s">
        <v>74</v>
      </c>
      <c r="AC371" s="11">
        <f t="shared" ref="AC371:AE371" si="870">K371+R371</f>
        <v>62.5185</v>
      </c>
      <c r="AD371" s="11">
        <f t="shared" si="870"/>
        <v>833.58</v>
      </c>
      <c r="AE371" s="11">
        <f t="shared" si="870"/>
        <v>566.48</v>
      </c>
      <c r="AF371" s="11">
        <f t="shared" si="842"/>
        <v>34.73275</v>
      </c>
      <c r="AG371" s="11">
        <f t="shared" ref="AG371:AI371" si="871">O371+W371</f>
        <v>179</v>
      </c>
      <c r="AH371" s="11">
        <f t="shared" si="871"/>
        <v>0</v>
      </c>
      <c r="AI371" s="11">
        <f t="shared" si="871"/>
        <v>1676.31125</v>
      </c>
      <c r="AJ371" s="12" t="s">
        <v>33</v>
      </c>
    </row>
    <row r="372" s="9" customFormat="1" ht="15" customHeight="1" spans="1:36">
      <c r="A372" s="45">
        <f t="shared" si="825"/>
        <v>369</v>
      </c>
      <c r="B372" s="46" t="s">
        <v>558</v>
      </c>
      <c r="C372" s="100" t="s">
        <v>987</v>
      </c>
      <c r="D372" s="55" t="s">
        <v>988</v>
      </c>
      <c r="E372" s="95">
        <v>3473.25</v>
      </c>
      <c r="F372" s="46">
        <v>3473.25</v>
      </c>
      <c r="G372" s="95">
        <v>5664.75</v>
      </c>
      <c r="H372" s="95">
        <v>3473.25</v>
      </c>
      <c r="I372" s="105">
        <v>1790</v>
      </c>
      <c r="J372" s="48"/>
      <c r="K372" s="63">
        <f t="shared" si="826"/>
        <v>62.5185</v>
      </c>
      <c r="L372" s="64">
        <f t="shared" si="827"/>
        <v>555.72</v>
      </c>
      <c r="M372" s="48">
        <f t="shared" si="828"/>
        <v>453.18</v>
      </c>
      <c r="N372" s="46">
        <f t="shared" si="829"/>
        <v>24.31275</v>
      </c>
      <c r="O372" s="48">
        <f t="shared" si="830"/>
        <v>89.5</v>
      </c>
      <c r="P372" s="48">
        <f t="shared" si="831"/>
        <v>0</v>
      </c>
      <c r="Q372" s="48">
        <f t="shared" si="832"/>
        <v>1185.23125</v>
      </c>
      <c r="R372" s="46">
        <f t="shared" si="833"/>
        <v>0</v>
      </c>
      <c r="S372" s="46">
        <f t="shared" si="834"/>
        <v>277.86</v>
      </c>
      <c r="T372" s="48">
        <f t="shared" si="835"/>
        <v>113.3</v>
      </c>
      <c r="U372" s="46">
        <f t="shared" si="836"/>
        <v>10.42</v>
      </c>
      <c r="V372" s="46">
        <v>0</v>
      </c>
      <c r="W372" s="48">
        <f t="shared" si="837"/>
        <v>89.5</v>
      </c>
      <c r="X372" s="48">
        <f t="shared" si="838"/>
        <v>0</v>
      </c>
      <c r="Y372" s="46">
        <f t="shared" si="839"/>
        <v>491.08</v>
      </c>
      <c r="Z372" s="46">
        <f t="shared" si="840"/>
        <v>1676.31125</v>
      </c>
      <c r="AA372" s="78"/>
      <c r="AB372" s="12" t="s">
        <v>98</v>
      </c>
      <c r="AC372" s="11">
        <f t="shared" ref="AC372:AE372" si="872">K372+R372</f>
        <v>62.5185</v>
      </c>
      <c r="AD372" s="11">
        <f t="shared" si="872"/>
        <v>833.58</v>
      </c>
      <c r="AE372" s="11">
        <f t="shared" si="872"/>
        <v>566.48</v>
      </c>
      <c r="AF372" s="11">
        <f t="shared" si="842"/>
        <v>34.73275</v>
      </c>
      <c r="AG372" s="11">
        <f t="shared" ref="AG372:AI372" si="873">O372+W372</f>
        <v>179</v>
      </c>
      <c r="AH372" s="11">
        <f t="shared" si="873"/>
        <v>0</v>
      </c>
      <c r="AI372" s="11">
        <f t="shared" si="873"/>
        <v>1676.31125</v>
      </c>
      <c r="AJ372" s="12" t="s">
        <v>33</v>
      </c>
    </row>
    <row r="373" s="9" customFormat="1" ht="15" customHeight="1" spans="1:36">
      <c r="A373" s="45">
        <f t="shared" si="825"/>
        <v>370</v>
      </c>
      <c r="B373" s="46" t="s">
        <v>558</v>
      </c>
      <c r="C373" s="100" t="s">
        <v>989</v>
      </c>
      <c r="D373" s="346" t="s">
        <v>990</v>
      </c>
      <c r="E373" s="95">
        <v>3473.25</v>
      </c>
      <c r="F373" s="46">
        <v>3473.25</v>
      </c>
      <c r="G373" s="95">
        <v>5664.75</v>
      </c>
      <c r="H373" s="95">
        <v>3473.25</v>
      </c>
      <c r="I373" s="105">
        <v>1790</v>
      </c>
      <c r="J373" s="48"/>
      <c r="K373" s="63">
        <f t="shared" si="826"/>
        <v>62.5185</v>
      </c>
      <c r="L373" s="64">
        <f t="shared" si="827"/>
        <v>555.72</v>
      </c>
      <c r="M373" s="48">
        <f t="shared" si="828"/>
        <v>453.18</v>
      </c>
      <c r="N373" s="46">
        <f t="shared" si="829"/>
        <v>24.31275</v>
      </c>
      <c r="O373" s="48">
        <f t="shared" si="830"/>
        <v>89.5</v>
      </c>
      <c r="P373" s="48">
        <f t="shared" si="831"/>
        <v>0</v>
      </c>
      <c r="Q373" s="48">
        <f t="shared" si="832"/>
        <v>1185.23125</v>
      </c>
      <c r="R373" s="46">
        <f>F373*0</f>
        <v>0</v>
      </c>
      <c r="S373" s="46">
        <f t="shared" si="834"/>
        <v>277.86</v>
      </c>
      <c r="T373" s="48">
        <f t="shared" si="835"/>
        <v>113.3</v>
      </c>
      <c r="U373" s="46">
        <f t="shared" si="836"/>
        <v>10.42</v>
      </c>
      <c r="V373" s="46">
        <v>0</v>
      </c>
      <c r="W373" s="48">
        <f t="shared" si="837"/>
        <v>89.5</v>
      </c>
      <c r="X373" s="48">
        <f t="shared" si="838"/>
        <v>0</v>
      </c>
      <c r="Y373" s="46">
        <f t="shared" si="839"/>
        <v>491.08</v>
      </c>
      <c r="Z373" s="46">
        <f t="shared" si="840"/>
        <v>1676.31125</v>
      </c>
      <c r="AA373" s="78"/>
      <c r="AB373" s="12" t="s">
        <v>98</v>
      </c>
      <c r="AC373" s="11">
        <f t="shared" ref="AC373:AE373" si="874">K373+R373</f>
        <v>62.5185</v>
      </c>
      <c r="AD373" s="11">
        <f t="shared" si="874"/>
        <v>833.58</v>
      </c>
      <c r="AE373" s="11">
        <f t="shared" si="874"/>
        <v>566.48</v>
      </c>
      <c r="AF373" s="11">
        <f t="shared" si="842"/>
        <v>34.73275</v>
      </c>
      <c r="AG373" s="11">
        <f t="shared" ref="AG373:AI373" si="875">O373+W373</f>
        <v>179</v>
      </c>
      <c r="AH373" s="11">
        <f t="shared" si="875"/>
        <v>0</v>
      </c>
      <c r="AI373" s="11">
        <f t="shared" si="875"/>
        <v>1676.31125</v>
      </c>
      <c r="AJ373" s="12" t="s">
        <v>33</v>
      </c>
    </row>
    <row r="374" s="9" customFormat="1" ht="15" customHeight="1" spans="1:36">
      <c r="A374" s="45">
        <f t="shared" si="825"/>
        <v>371</v>
      </c>
      <c r="B374" s="46" t="s">
        <v>558</v>
      </c>
      <c r="C374" s="100" t="s">
        <v>991</v>
      </c>
      <c r="D374" s="346" t="s">
        <v>992</v>
      </c>
      <c r="E374" s="95">
        <v>3473.25</v>
      </c>
      <c r="F374" s="46">
        <v>3473.25</v>
      </c>
      <c r="G374" s="95">
        <v>5664.75</v>
      </c>
      <c r="H374" s="95">
        <v>3473.25</v>
      </c>
      <c r="I374" s="105">
        <v>1790</v>
      </c>
      <c r="J374" s="48"/>
      <c r="K374" s="63">
        <f t="shared" si="826"/>
        <v>62.5185</v>
      </c>
      <c r="L374" s="64">
        <f t="shared" si="827"/>
        <v>555.72</v>
      </c>
      <c r="M374" s="48">
        <f t="shared" si="828"/>
        <v>453.18</v>
      </c>
      <c r="N374" s="46">
        <f t="shared" si="829"/>
        <v>24.31275</v>
      </c>
      <c r="O374" s="48">
        <f t="shared" si="830"/>
        <v>89.5</v>
      </c>
      <c r="P374" s="48">
        <f t="shared" si="831"/>
        <v>0</v>
      </c>
      <c r="Q374" s="48">
        <f t="shared" si="832"/>
        <v>1185.23125</v>
      </c>
      <c r="R374" s="46">
        <f t="shared" ref="R374:R397" si="876">E374*0</f>
        <v>0</v>
      </c>
      <c r="S374" s="46">
        <f t="shared" si="834"/>
        <v>277.86</v>
      </c>
      <c r="T374" s="48">
        <f t="shared" si="835"/>
        <v>113.3</v>
      </c>
      <c r="U374" s="46">
        <f t="shared" si="836"/>
        <v>10.42</v>
      </c>
      <c r="V374" s="46">
        <v>0</v>
      </c>
      <c r="W374" s="48">
        <f t="shared" si="837"/>
        <v>89.5</v>
      </c>
      <c r="X374" s="48">
        <f t="shared" si="838"/>
        <v>0</v>
      </c>
      <c r="Y374" s="46">
        <f t="shared" si="839"/>
        <v>491.08</v>
      </c>
      <c r="Z374" s="46">
        <f t="shared" si="840"/>
        <v>1676.31125</v>
      </c>
      <c r="AA374" s="78"/>
      <c r="AB374" t="s">
        <v>98</v>
      </c>
      <c r="AC374" s="11">
        <f t="shared" ref="AC374:AE374" si="877">K374+R374</f>
        <v>62.5185</v>
      </c>
      <c r="AD374" s="11">
        <f t="shared" si="877"/>
        <v>833.58</v>
      </c>
      <c r="AE374" s="11">
        <f t="shared" si="877"/>
        <v>566.48</v>
      </c>
      <c r="AF374" s="11">
        <f t="shared" si="842"/>
        <v>34.73275</v>
      </c>
      <c r="AG374" s="11">
        <f t="shared" ref="AG374:AI374" si="878">O374+W374</f>
        <v>179</v>
      </c>
      <c r="AH374" s="11">
        <f t="shared" si="878"/>
        <v>0</v>
      </c>
      <c r="AI374" s="11">
        <f t="shared" si="878"/>
        <v>1676.31125</v>
      </c>
      <c r="AJ374" s="12" t="s">
        <v>33</v>
      </c>
    </row>
    <row r="375" s="9" customFormat="1" ht="15" customHeight="1" spans="1:36">
      <c r="A375" s="45">
        <f t="shared" si="825"/>
        <v>372</v>
      </c>
      <c r="B375" s="46" t="s">
        <v>558</v>
      </c>
      <c r="C375" s="100" t="s">
        <v>993</v>
      </c>
      <c r="D375" s="55" t="s">
        <v>994</v>
      </c>
      <c r="E375" s="95">
        <v>3473.25</v>
      </c>
      <c r="F375" s="46">
        <v>3473.25</v>
      </c>
      <c r="G375" s="95">
        <v>5664.75</v>
      </c>
      <c r="H375" s="95">
        <v>3473.25</v>
      </c>
      <c r="I375" s="105">
        <v>1790</v>
      </c>
      <c r="J375" s="48"/>
      <c r="K375" s="63">
        <f t="shared" si="826"/>
        <v>62.5185</v>
      </c>
      <c r="L375" s="64">
        <f t="shared" si="827"/>
        <v>555.72</v>
      </c>
      <c r="M375" s="48">
        <f t="shared" si="828"/>
        <v>453.18</v>
      </c>
      <c r="N375" s="46">
        <f t="shared" si="829"/>
        <v>24.31275</v>
      </c>
      <c r="O375" s="48">
        <f t="shared" si="830"/>
        <v>89.5</v>
      </c>
      <c r="P375" s="48">
        <f t="shared" si="831"/>
        <v>0</v>
      </c>
      <c r="Q375" s="48">
        <f t="shared" si="832"/>
        <v>1185.23125</v>
      </c>
      <c r="R375" s="46">
        <f t="shared" si="876"/>
        <v>0</v>
      </c>
      <c r="S375" s="46">
        <f t="shared" si="834"/>
        <v>277.86</v>
      </c>
      <c r="T375" s="48">
        <f t="shared" si="835"/>
        <v>113.3</v>
      </c>
      <c r="U375" s="46">
        <f t="shared" si="836"/>
        <v>10.42</v>
      </c>
      <c r="V375" s="46">
        <v>0</v>
      </c>
      <c r="W375" s="48">
        <f t="shared" si="837"/>
        <v>89.5</v>
      </c>
      <c r="X375" s="48">
        <f t="shared" si="838"/>
        <v>0</v>
      </c>
      <c r="Y375" s="46">
        <f t="shared" si="839"/>
        <v>491.08</v>
      </c>
      <c r="Z375" s="46">
        <f t="shared" si="840"/>
        <v>1676.31125</v>
      </c>
      <c r="AA375" s="78"/>
      <c r="AB375" s="12" t="s">
        <v>98</v>
      </c>
      <c r="AC375" s="11">
        <f t="shared" ref="AC375:AE375" si="879">K375+R375</f>
        <v>62.5185</v>
      </c>
      <c r="AD375" s="11">
        <f t="shared" si="879"/>
        <v>833.58</v>
      </c>
      <c r="AE375" s="11">
        <f t="shared" si="879"/>
        <v>566.48</v>
      </c>
      <c r="AF375" s="11">
        <f t="shared" si="842"/>
        <v>34.73275</v>
      </c>
      <c r="AG375" s="11">
        <f t="shared" ref="AG375:AI375" si="880">O375+W375</f>
        <v>179</v>
      </c>
      <c r="AH375" s="11">
        <f t="shared" si="880"/>
        <v>0</v>
      </c>
      <c r="AI375" s="11">
        <f t="shared" si="880"/>
        <v>1676.31125</v>
      </c>
      <c r="AJ375" s="12" t="s">
        <v>33</v>
      </c>
    </row>
    <row r="376" s="9" customFormat="1" ht="15" customHeight="1" spans="1:36">
      <c r="A376" s="45">
        <f t="shared" si="825"/>
        <v>373</v>
      </c>
      <c r="B376" s="46" t="s">
        <v>289</v>
      </c>
      <c r="C376" s="100" t="s">
        <v>995</v>
      </c>
      <c r="D376" s="52" t="s">
        <v>996</v>
      </c>
      <c r="E376" s="95">
        <v>3473.25</v>
      </c>
      <c r="F376" s="46">
        <v>3473.25</v>
      </c>
      <c r="G376" s="95">
        <v>5664.75</v>
      </c>
      <c r="H376" s="95">
        <v>3473.25</v>
      </c>
      <c r="I376" s="105">
        <v>3180</v>
      </c>
      <c r="J376" s="48"/>
      <c r="K376" s="63">
        <f t="shared" si="826"/>
        <v>62.5185</v>
      </c>
      <c r="L376" s="64">
        <f t="shared" si="827"/>
        <v>555.72</v>
      </c>
      <c r="M376" s="48">
        <f t="shared" si="828"/>
        <v>453.18</v>
      </c>
      <c r="N376" s="46">
        <f t="shared" si="829"/>
        <v>24.31275</v>
      </c>
      <c r="O376" s="48">
        <f t="shared" si="830"/>
        <v>159</v>
      </c>
      <c r="P376" s="48">
        <f t="shared" si="831"/>
        <v>0</v>
      </c>
      <c r="Q376" s="48">
        <f t="shared" si="832"/>
        <v>1254.73125</v>
      </c>
      <c r="R376" s="46">
        <f t="shared" si="876"/>
        <v>0</v>
      </c>
      <c r="S376" s="46">
        <f t="shared" si="834"/>
        <v>277.86</v>
      </c>
      <c r="T376" s="48">
        <f t="shared" si="835"/>
        <v>113.3</v>
      </c>
      <c r="U376" s="46">
        <f t="shared" si="836"/>
        <v>10.42</v>
      </c>
      <c r="V376" s="46">
        <v>0</v>
      </c>
      <c r="W376" s="48">
        <f t="shared" si="837"/>
        <v>159</v>
      </c>
      <c r="X376" s="48">
        <f t="shared" si="838"/>
        <v>0</v>
      </c>
      <c r="Y376" s="46">
        <f t="shared" si="839"/>
        <v>560.58</v>
      </c>
      <c r="Z376" s="46">
        <f t="shared" si="840"/>
        <v>1815.31125</v>
      </c>
      <c r="AA376" s="78"/>
      <c r="AB376" s="12" t="s">
        <v>80</v>
      </c>
      <c r="AC376" s="11">
        <f t="shared" ref="AC376:AE376" si="881">K376+R376</f>
        <v>62.5185</v>
      </c>
      <c r="AD376" s="11">
        <f t="shared" si="881"/>
        <v>833.58</v>
      </c>
      <c r="AE376" s="11">
        <f t="shared" si="881"/>
        <v>566.48</v>
      </c>
      <c r="AF376" s="11">
        <f t="shared" si="842"/>
        <v>34.73275</v>
      </c>
      <c r="AG376" s="11">
        <f t="shared" ref="AG376:AI376" si="882">O376+W376</f>
        <v>318</v>
      </c>
      <c r="AH376" s="11">
        <f t="shared" si="882"/>
        <v>0</v>
      </c>
      <c r="AI376" s="11">
        <f t="shared" si="882"/>
        <v>1815.31125</v>
      </c>
      <c r="AJ376" s="12" t="s">
        <v>33</v>
      </c>
    </row>
    <row r="377" s="9" customFormat="1" ht="15" customHeight="1" spans="1:36">
      <c r="A377" s="45">
        <f t="shared" si="825"/>
        <v>374</v>
      </c>
      <c r="B377" s="46" t="s">
        <v>685</v>
      </c>
      <c r="C377" s="100" t="s">
        <v>997</v>
      </c>
      <c r="D377" s="346" t="s">
        <v>998</v>
      </c>
      <c r="E377" s="95">
        <v>3473.25</v>
      </c>
      <c r="F377" s="46">
        <v>3473.25</v>
      </c>
      <c r="G377" s="95">
        <v>5664.75</v>
      </c>
      <c r="H377" s="95">
        <v>3473.25</v>
      </c>
      <c r="I377" s="105">
        <v>1790</v>
      </c>
      <c r="J377" s="48"/>
      <c r="K377" s="63">
        <f t="shared" si="826"/>
        <v>62.5185</v>
      </c>
      <c r="L377" s="64">
        <f t="shared" si="827"/>
        <v>555.72</v>
      </c>
      <c r="M377" s="48">
        <f t="shared" si="828"/>
        <v>453.18</v>
      </c>
      <c r="N377" s="46">
        <f t="shared" si="829"/>
        <v>24.31275</v>
      </c>
      <c r="O377" s="48">
        <f t="shared" si="830"/>
        <v>89.5</v>
      </c>
      <c r="P377" s="48">
        <f t="shared" si="831"/>
        <v>0</v>
      </c>
      <c r="Q377" s="48">
        <f t="shared" si="832"/>
        <v>1185.23125</v>
      </c>
      <c r="R377" s="46">
        <f t="shared" si="876"/>
        <v>0</v>
      </c>
      <c r="S377" s="46">
        <f t="shared" si="834"/>
        <v>277.86</v>
      </c>
      <c r="T377" s="48">
        <f t="shared" si="835"/>
        <v>113.3</v>
      </c>
      <c r="U377" s="46">
        <f t="shared" si="836"/>
        <v>10.42</v>
      </c>
      <c r="V377" s="46">
        <v>0</v>
      </c>
      <c r="W377" s="48">
        <f t="shared" si="837"/>
        <v>89.5</v>
      </c>
      <c r="X377" s="48">
        <f t="shared" si="838"/>
        <v>0</v>
      </c>
      <c r="Y377" s="46">
        <f t="shared" si="839"/>
        <v>491.08</v>
      </c>
      <c r="Z377" s="46">
        <f t="shared" si="840"/>
        <v>1676.31125</v>
      </c>
      <c r="AA377" s="78"/>
      <c r="AB377" s="12" t="s">
        <v>89</v>
      </c>
      <c r="AC377" s="11">
        <f t="shared" ref="AC377:AE377" si="883">K377+R377</f>
        <v>62.5185</v>
      </c>
      <c r="AD377" s="11">
        <f t="shared" si="883"/>
        <v>833.58</v>
      </c>
      <c r="AE377" s="11">
        <f t="shared" si="883"/>
        <v>566.48</v>
      </c>
      <c r="AF377" s="11">
        <f t="shared" si="842"/>
        <v>34.73275</v>
      </c>
      <c r="AG377" s="11">
        <f t="shared" ref="AG377:AI377" si="884">O377+W377</f>
        <v>179</v>
      </c>
      <c r="AH377" s="11">
        <f t="shared" si="884"/>
        <v>0</v>
      </c>
      <c r="AI377" s="11">
        <f t="shared" si="884"/>
        <v>1676.31125</v>
      </c>
      <c r="AJ377" s="12" t="s">
        <v>33</v>
      </c>
    </row>
    <row r="378" s="9" customFormat="1" ht="15" customHeight="1" spans="1:36">
      <c r="A378" s="45">
        <f t="shared" si="825"/>
        <v>375</v>
      </c>
      <c r="B378" s="46" t="s">
        <v>685</v>
      </c>
      <c r="C378" s="100" t="s">
        <v>999</v>
      </c>
      <c r="D378" s="346" t="s">
        <v>1000</v>
      </c>
      <c r="E378" s="95">
        <v>3473.25</v>
      </c>
      <c r="F378" s="46">
        <v>3473.25</v>
      </c>
      <c r="G378" s="95">
        <v>5664.75</v>
      </c>
      <c r="H378" s="95">
        <v>3473.25</v>
      </c>
      <c r="I378" s="105">
        <v>1790</v>
      </c>
      <c r="J378" s="48"/>
      <c r="K378" s="63">
        <f t="shared" si="826"/>
        <v>62.5185</v>
      </c>
      <c r="L378" s="64">
        <f t="shared" si="827"/>
        <v>555.72</v>
      </c>
      <c r="M378" s="48">
        <f t="shared" si="828"/>
        <v>453.18</v>
      </c>
      <c r="N378" s="46">
        <f t="shared" si="829"/>
        <v>24.31275</v>
      </c>
      <c r="O378" s="48">
        <f t="shared" si="830"/>
        <v>89.5</v>
      </c>
      <c r="P378" s="48">
        <f t="shared" si="831"/>
        <v>0</v>
      </c>
      <c r="Q378" s="48">
        <f t="shared" si="832"/>
        <v>1185.23125</v>
      </c>
      <c r="R378" s="46">
        <f t="shared" si="876"/>
        <v>0</v>
      </c>
      <c r="S378" s="46">
        <f t="shared" si="834"/>
        <v>277.86</v>
      </c>
      <c r="T378" s="48">
        <f t="shared" si="835"/>
        <v>113.3</v>
      </c>
      <c r="U378" s="46">
        <f t="shared" si="836"/>
        <v>10.42</v>
      </c>
      <c r="V378" s="46">
        <v>0</v>
      </c>
      <c r="W378" s="48">
        <f t="shared" si="837"/>
        <v>89.5</v>
      </c>
      <c r="X378" s="48">
        <f t="shared" si="838"/>
        <v>0</v>
      </c>
      <c r="Y378" s="46">
        <f t="shared" si="839"/>
        <v>491.08</v>
      </c>
      <c r="Z378" s="46">
        <f t="shared" si="840"/>
        <v>1676.31125</v>
      </c>
      <c r="AA378" s="78"/>
      <c r="AB378" s="12" t="s">
        <v>89</v>
      </c>
      <c r="AC378" s="11">
        <f t="shared" ref="AC378:AE378" si="885">K378+R378</f>
        <v>62.5185</v>
      </c>
      <c r="AD378" s="11">
        <f t="shared" si="885"/>
        <v>833.58</v>
      </c>
      <c r="AE378" s="11">
        <f t="shared" si="885"/>
        <v>566.48</v>
      </c>
      <c r="AF378" s="11">
        <f t="shared" si="842"/>
        <v>34.73275</v>
      </c>
      <c r="AG378" s="11">
        <f t="shared" ref="AG378:AI378" si="886">O378+W378</f>
        <v>179</v>
      </c>
      <c r="AH378" s="11">
        <f t="shared" si="886"/>
        <v>0</v>
      </c>
      <c r="AI378" s="11">
        <f t="shared" si="886"/>
        <v>1676.31125</v>
      </c>
      <c r="AJ378" s="12" t="s">
        <v>33</v>
      </c>
    </row>
    <row r="379" s="20" customFormat="1" ht="15" customHeight="1" spans="1:36">
      <c r="A379" s="57">
        <f t="shared" si="825"/>
        <v>376</v>
      </c>
      <c r="B379" s="58" t="s">
        <v>685</v>
      </c>
      <c r="C379" s="195" t="s">
        <v>1001</v>
      </c>
      <c r="D379" s="357" t="s">
        <v>1002</v>
      </c>
      <c r="E379" s="187">
        <v>3473.25</v>
      </c>
      <c r="F379" s="58">
        <v>3473.25</v>
      </c>
      <c r="G379" s="187">
        <v>5664.75</v>
      </c>
      <c r="H379" s="187">
        <v>3473.25</v>
      </c>
      <c r="I379" s="188">
        <v>1790</v>
      </c>
      <c r="J379" s="60"/>
      <c r="K379" s="65">
        <f t="shared" si="826"/>
        <v>62.5185</v>
      </c>
      <c r="L379" s="66">
        <f t="shared" si="827"/>
        <v>555.72</v>
      </c>
      <c r="M379" s="60">
        <f t="shared" si="828"/>
        <v>453.18</v>
      </c>
      <c r="N379" s="58">
        <f t="shared" si="829"/>
        <v>24.31275</v>
      </c>
      <c r="O379" s="60">
        <f t="shared" si="830"/>
        <v>89.5</v>
      </c>
      <c r="P379" s="60">
        <f t="shared" si="831"/>
        <v>0</v>
      </c>
      <c r="Q379" s="60">
        <f t="shared" si="832"/>
        <v>1185.23125</v>
      </c>
      <c r="R379" s="58">
        <f t="shared" si="876"/>
        <v>0</v>
      </c>
      <c r="S379" s="58">
        <f t="shared" si="834"/>
        <v>277.86</v>
      </c>
      <c r="T379" s="60">
        <f t="shared" si="835"/>
        <v>113.3</v>
      </c>
      <c r="U379" s="58">
        <f t="shared" si="836"/>
        <v>10.42</v>
      </c>
      <c r="V379" s="58">
        <v>0</v>
      </c>
      <c r="W379" s="60">
        <f t="shared" si="837"/>
        <v>89.5</v>
      </c>
      <c r="X379" s="60">
        <f t="shared" si="838"/>
        <v>0</v>
      </c>
      <c r="Y379" s="58">
        <f t="shared" si="839"/>
        <v>491.08</v>
      </c>
      <c r="Z379" s="58">
        <f t="shared" si="840"/>
        <v>1676.31125</v>
      </c>
      <c r="AA379" s="185"/>
      <c r="AB379" s="16" t="s">
        <v>89</v>
      </c>
      <c r="AC379" s="15">
        <f t="shared" ref="AC379:AE379" si="887">K379+R379</f>
        <v>62.5185</v>
      </c>
      <c r="AD379" s="15">
        <f t="shared" si="887"/>
        <v>833.58</v>
      </c>
      <c r="AE379" s="15">
        <f t="shared" si="887"/>
        <v>566.48</v>
      </c>
      <c r="AF379" s="15">
        <f t="shared" si="842"/>
        <v>34.73275</v>
      </c>
      <c r="AG379" s="15">
        <f t="shared" ref="AG379:AI379" si="888">O379+W379</f>
        <v>179</v>
      </c>
      <c r="AH379" s="15">
        <f t="shared" si="888"/>
        <v>0</v>
      </c>
      <c r="AI379" s="15">
        <f t="shared" si="888"/>
        <v>1676.31125</v>
      </c>
      <c r="AJ379" s="16" t="s">
        <v>33</v>
      </c>
    </row>
    <row r="380" s="9" customFormat="1" ht="15" customHeight="1" spans="1:36">
      <c r="A380" s="45">
        <f t="shared" si="825"/>
        <v>377</v>
      </c>
      <c r="B380" s="46" t="s">
        <v>363</v>
      </c>
      <c r="C380" s="100" t="s">
        <v>1003</v>
      </c>
      <c r="D380" s="346" t="s">
        <v>1004</v>
      </c>
      <c r="E380" s="95">
        <v>3473.25</v>
      </c>
      <c r="F380" s="46">
        <v>3473.25</v>
      </c>
      <c r="G380" s="95">
        <v>5664.75</v>
      </c>
      <c r="H380" s="95">
        <v>3473.25</v>
      </c>
      <c r="I380" s="105">
        <v>1790</v>
      </c>
      <c r="J380" s="48"/>
      <c r="K380" s="63">
        <f t="shared" si="826"/>
        <v>62.5185</v>
      </c>
      <c r="L380" s="64">
        <f t="shared" si="827"/>
        <v>555.72</v>
      </c>
      <c r="M380" s="48">
        <f t="shared" si="828"/>
        <v>453.18</v>
      </c>
      <c r="N380" s="46">
        <f t="shared" si="829"/>
        <v>24.31275</v>
      </c>
      <c r="O380" s="48">
        <f t="shared" si="830"/>
        <v>89.5</v>
      </c>
      <c r="P380" s="48">
        <f t="shared" si="831"/>
        <v>0</v>
      </c>
      <c r="Q380" s="48">
        <f t="shared" si="832"/>
        <v>1185.23125</v>
      </c>
      <c r="R380" s="46">
        <f t="shared" si="876"/>
        <v>0</v>
      </c>
      <c r="S380" s="46">
        <f t="shared" si="834"/>
        <v>277.86</v>
      </c>
      <c r="T380" s="48">
        <f t="shared" si="835"/>
        <v>113.3</v>
      </c>
      <c r="U380" s="46">
        <f t="shared" si="836"/>
        <v>10.42</v>
      </c>
      <c r="V380" s="46">
        <v>0</v>
      </c>
      <c r="W380" s="48">
        <f t="shared" si="837"/>
        <v>89.5</v>
      </c>
      <c r="X380" s="48">
        <f t="shared" si="838"/>
        <v>0</v>
      </c>
      <c r="Y380" s="46">
        <f t="shared" si="839"/>
        <v>491.08</v>
      </c>
      <c r="Z380" s="46">
        <f t="shared" si="840"/>
        <v>1676.31125</v>
      </c>
      <c r="AA380" s="78"/>
      <c r="AB380" s="12" t="s">
        <v>71</v>
      </c>
      <c r="AC380" s="11">
        <f t="shared" ref="AC380:AE380" si="889">K380+R380</f>
        <v>62.5185</v>
      </c>
      <c r="AD380" s="11">
        <f t="shared" si="889"/>
        <v>833.58</v>
      </c>
      <c r="AE380" s="11">
        <f t="shared" si="889"/>
        <v>566.48</v>
      </c>
      <c r="AF380" s="11">
        <f t="shared" si="842"/>
        <v>34.73275</v>
      </c>
      <c r="AG380" s="11">
        <f t="shared" ref="AG380:AI380" si="890">O380+W380</f>
        <v>179</v>
      </c>
      <c r="AH380" s="11">
        <f t="shared" si="890"/>
        <v>0</v>
      </c>
      <c r="AI380" s="11">
        <f t="shared" si="890"/>
        <v>1676.31125</v>
      </c>
      <c r="AJ380" s="12" t="s">
        <v>33</v>
      </c>
    </row>
    <row r="381" s="9" customFormat="1" ht="15" customHeight="1" spans="1:36">
      <c r="A381" s="45">
        <f t="shared" si="825"/>
        <v>378</v>
      </c>
      <c r="B381" s="46" t="s">
        <v>363</v>
      </c>
      <c r="C381" s="100" t="s">
        <v>1005</v>
      </c>
      <c r="D381" s="346" t="s">
        <v>1006</v>
      </c>
      <c r="E381" s="95">
        <v>3473.25</v>
      </c>
      <c r="F381" s="46">
        <v>3473.25</v>
      </c>
      <c r="G381" s="95">
        <v>5664.75</v>
      </c>
      <c r="H381" s="95">
        <v>3473.25</v>
      </c>
      <c r="I381" s="105">
        <v>0</v>
      </c>
      <c r="J381" s="48"/>
      <c r="K381" s="63">
        <f t="shared" si="826"/>
        <v>62.5185</v>
      </c>
      <c r="L381" s="64">
        <f t="shared" si="827"/>
        <v>555.72</v>
      </c>
      <c r="M381" s="48">
        <f t="shared" si="828"/>
        <v>453.18</v>
      </c>
      <c r="N381" s="46">
        <f t="shared" si="829"/>
        <v>24.31275</v>
      </c>
      <c r="O381" s="48">
        <f t="shared" si="830"/>
        <v>0</v>
      </c>
      <c r="P381" s="48">
        <f t="shared" si="831"/>
        <v>0</v>
      </c>
      <c r="Q381" s="48">
        <f t="shared" si="832"/>
        <v>1095.73125</v>
      </c>
      <c r="R381" s="46">
        <f t="shared" si="876"/>
        <v>0</v>
      </c>
      <c r="S381" s="46">
        <f t="shared" si="834"/>
        <v>277.86</v>
      </c>
      <c r="T381" s="48">
        <f t="shared" si="835"/>
        <v>113.3</v>
      </c>
      <c r="U381" s="46">
        <f t="shared" si="836"/>
        <v>10.42</v>
      </c>
      <c r="V381" s="46">
        <v>0</v>
      </c>
      <c r="W381" s="48">
        <f t="shared" si="837"/>
        <v>0</v>
      </c>
      <c r="X381" s="48">
        <f t="shared" si="838"/>
        <v>0</v>
      </c>
      <c r="Y381" s="46">
        <f t="shared" si="839"/>
        <v>401.58</v>
      </c>
      <c r="Z381" s="46">
        <f t="shared" si="840"/>
        <v>1497.31125</v>
      </c>
      <c r="AA381" s="78"/>
      <c r="AB381" s="12" t="s">
        <v>71</v>
      </c>
      <c r="AC381" s="11">
        <f t="shared" ref="AC381:AE381" si="891">K381+R381</f>
        <v>62.5185</v>
      </c>
      <c r="AD381" s="11">
        <f t="shared" si="891"/>
        <v>833.58</v>
      </c>
      <c r="AE381" s="11">
        <f t="shared" si="891"/>
        <v>566.48</v>
      </c>
      <c r="AF381" s="11">
        <f t="shared" si="842"/>
        <v>34.73275</v>
      </c>
      <c r="AG381" s="11">
        <f t="shared" ref="AG381:AI381" si="892">O381+W381</f>
        <v>0</v>
      </c>
      <c r="AH381" s="11">
        <f t="shared" si="892"/>
        <v>0</v>
      </c>
      <c r="AI381" s="11">
        <f t="shared" si="892"/>
        <v>1497.31125</v>
      </c>
      <c r="AJ381" s="12" t="s">
        <v>33</v>
      </c>
    </row>
    <row r="382" s="9" customFormat="1" ht="15" customHeight="1" spans="1:36">
      <c r="A382" s="45">
        <f t="shared" si="825"/>
        <v>379</v>
      </c>
      <c r="B382" s="46" t="s">
        <v>363</v>
      </c>
      <c r="C382" s="100" t="s">
        <v>1007</v>
      </c>
      <c r="D382" s="346" t="s">
        <v>1008</v>
      </c>
      <c r="E382" s="95">
        <v>3473.25</v>
      </c>
      <c r="F382" s="46">
        <v>3473.25</v>
      </c>
      <c r="G382" s="95">
        <v>5664.75</v>
      </c>
      <c r="H382" s="95">
        <v>3473.25</v>
      </c>
      <c r="I382" s="105">
        <v>1790</v>
      </c>
      <c r="J382" s="48"/>
      <c r="K382" s="63">
        <f t="shared" si="826"/>
        <v>62.5185</v>
      </c>
      <c r="L382" s="64">
        <f t="shared" si="827"/>
        <v>555.72</v>
      </c>
      <c r="M382" s="48">
        <f t="shared" si="828"/>
        <v>453.18</v>
      </c>
      <c r="N382" s="46">
        <f t="shared" si="829"/>
        <v>24.31275</v>
      </c>
      <c r="O382" s="48">
        <f t="shared" si="830"/>
        <v>89.5</v>
      </c>
      <c r="P382" s="48">
        <f t="shared" si="831"/>
        <v>0</v>
      </c>
      <c r="Q382" s="48">
        <f t="shared" si="832"/>
        <v>1185.23125</v>
      </c>
      <c r="R382" s="46">
        <f t="shared" si="876"/>
        <v>0</v>
      </c>
      <c r="S382" s="46">
        <f t="shared" si="834"/>
        <v>277.86</v>
      </c>
      <c r="T382" s="48">
        <f t="shared" si="835"/>
        <v>113.3</v>
      </c>
      <c r="U382" s="46">
        <f t="shared" si="836"/>
        <v>10.42</v>
      </c>
      <c r="V382" s="46">
        <v>0</v>
      </c>
      <c r="W382" s="48">
        <f t="shared" si="837"/>
        <v>89.5</v>
      </c>
      <c r="X382" s="48">
        <f t="shared" si="838"/>
        <v>0</v>
      </c>
      <c r="Y382" s="46">
        <f t="shared" si="839"/>
        <v>491.08</v>
      </c>
      <c r="Z382" s="46">
        <f t="shared" si="840"/>
        <v>1676.31125</v>
      </c>
      <c r="AA382" s="78"/>
      <c r="AB382" s="12" t="s">
        <v>71</v>
      </c>
      <c r="AC382" s="11">
        <f t="shared" ref="AC382:AE382" si="893">K382+R382</f>
        <v>62.5185</v>
      </c>
      <c r="AD382" s="11">
        <f t="shared" si="893"/>
        <v>833.58</v>
      </c>
      <c r="AE382" s="11">
        <f t="shared" si="893"/>
        <v>566.48</v>
      </c>
      <c r="AF382" s="11">
        <f t="shared" si="842"/>
        <v>34.73275</v>
      </c>
      <c r="AG382" s="11">
        <f t="shared" ref="AG382:AI382" si="894">O382+W382</f>
        <v>179</v>
      </c>
      <c r="AH382" s="11">
        <f t="shared" si="894"/>
        <v>0</v>
      </c>
      <c r="AI382" s="11">
        <f t="shared" si="894"/>
        <v>1676.31125</v>
      </c>
      <c r="AJ382" s="12" t="s">
        <v>33</v>
      </c>
    </row>
    <row r="383" s="20" customFormat="1" ht="15" customHeight="1" spans="1:36">
      <c r="A383" s="57">
        <f t="shared" si="825"/>
        <v>380</v>
      </c>
      <c r="B383" s="58" t="s">
        <v>363</v>
      </c>
      <c r="C383" s="195" t="s">
        <v>1009</v>
      </c>
      <c r="D383" s="357" t="s">
        <v>1010</v>
      </c>
      <c r="E383" s="187">
        <v>3473.25</v>
      </c>
      <c r="F383" s="46">
        <v>0</v>
      </c>
      <c r="G383" s="187">
        <v>0</v>
      </c>
      <c r="H383" s="187">
        <v>0</v>
      </c>
      <c r="I383" s="188">
        <v>0</v>
      </c>
      <c r="J383" s="60"/>
      <c r="K383" s="65">
        <f t="shared" si="826"/>
        <v>62.5185</v>
      </c>
      <c r="L383" s="66">
        <f t="shared" si="827"/>
        <v>0</v>
      </c>
      <c r="M383" s="60">
        <f t="shared" si="828"/>
        <v>0</v>
      </c>
      <c r="N383" s="58">
        <f t="shared" si="829"/>
        <v>0</v>
      </c>
      <c r="O383" s="60">
        <f t="shared" si="830"/>
        <v>0</v>
      </c>
      <c r="P383" s="60">
        <f t="shared" si="831"/>
        <v>0</v>
      </c>
      <c r="Q383" s="60">
        <f t="shared" si="832"/>
        <v>62.5185</v>
      </c>
      <c r="R383" s="58">
        <f t="shared" si="876"/>
        <v>0</v>
      </c>
      <c r="S383" s="58">
        <f t="shared" si="834"/>
        <v>0</v>
      </c>
      <c r="T383" s="60">
        <f t="shared" si="835"/>
        <v>0</v>
      </c>
      <c r="U383" s="58">
        <f t="shared" si="836"/>
        <v>0</v>
      </c>
      <c r="V383" s="58">
        <v>0</v>
      </c>
      <c r="W383" s="60">
        <f t="shared" si="837"/>
        <v>0</v>
      </c>
      <c r="X383" s="60">
        <f t="shared" si="838"/>
        <v>0</v>
      </c>
      <c r="Y383" s="58">
        <f t="shared" si="839"/>
        <v>0</v>
      </c>
      <c r="Z383" s="58">
        <f t="shared" si="840"/>
        <v>62.5185</v>
      </c>
      <c r="AA383" s="185"/>
      <c r="AB383" s="16" t="s">
        <v>71</v>
      </c>
      <c r="AC383" s="15">
        <f t="shared" ref="AC383:AE383" si="895">K383+R383</f>
        <v>62.5185</v>
      </c>
      <c r="AD383" s="15">
        <f t="shared" si="895"/>
        <v>0</v>
      </c>
      <c r="AE383" s="15">
        <f t="shared" si="895"/>
        <v>0</v>
      </c>
      <c r="AF383" s="15">
        <f t="shared" si="842"/>
        <v>0</v>
      </c>
      <c r="AG383" s="15">
        <f t="shared" ref="AG383:AI383" si="896">O383+W383</f>
        <v>0</v>
      </c>
      <c r="AH383" s="15">
        <f t="shared" si="896"/>
        <v>0</v>
      </c>
      <c r="AI383" s="15">
        <f t="shared" si="896"/>
        <v>62.5185</v>
      </c>
      <c r="AJ383" s="16" t="s">
        <v>33</v>
      </c>
    </row>
    <row r="384" s="9" customFormat="1" ht="15" customHeight="1" spans="1:36">
      <c r="A384" s="45">
        <f t="shared" si="825"/>
        <v>381</v>
      </c>
      <c r="B384" s="46" t="s">
        <v>328</v>
      </c>
      <c r="C384" s="100" t="s">
        <v>1015</v>
      </c>
      <c r="D384" s="346" t="s">
        <v>1016</v>
      </c>
      <c r="E384" s="95">
        <v>3820</v>
      </c>
      <c r="F384" s="46">
        <v>3820</v>
      </c>
      <c r="G384" s="95">
        <v>5664.75</v>
      </c>
      <c r="H384" s="95">
        <v>3820</v>
      </c>
      <c r="I384" s="105">
        <v>4180</v>
      </c>
      <c r="J384" s="48"/>
      <c r="K384" s="63">
        <f t="shared" si="826"/>
        <v>68.76</v>
      </c>
      <c r="L384" s="64">
        <f t="shared" si="827"/>
        <v>611.2</v>
      </c>
      <c r="M384" s="48">
        <f t="shared" si="828"/>
        <v>453.18</v>
      </c>
      <c r="N384" s="46">
        <f t="shared" si="829"/>
        <v>26.74</v>
      </c>
      <c r="O384" s="48">
        <f t="shared" si="830"/>
        <v>209</v>
      </c>
      <c r="P384" s="48">
        <f t="shared" si="831"/>
        <v>0</v>
      </c>
      <c r="Q384" s="48">
        <f t="shared" si="832"/>
        <v>1368.88</v>
      </c>
      <c r="R384" s="46">
        <f t="shared" si="876"/>
        <v>0</v>
      </c>
      <c r="S384" s="46">
        <f t="shared" si="834"/>
        <v>305.6</v>
      </c>
      <c r="T384" s="48">
        <f t="shared" si="835"/>
        <v>113.3</v>
      </c>
      <c r="U384" s="46">
        <f t="shared" si="836"/>
        <v>11.46</v>
      </c>
      <c r="V384" s="46">
        <v>0</v>
      </c>
      <c r="W384" s="48">
        <f t="shared" si="837"/>
        <v>209</v>
      </c>
      <c r="X384" s="48">
        <f t="shared" si="838"/>
        <v>0</v>
      </c>
      <c r="Y384" s="46">
        <f t="shared" si="839"/>
        <v>639.36</v>
      </c>
      <c r="Z384" s="46">
        <f t="shared" si="840"/>
        <v>2008.24</v>
      </c>
      <c r="AA384" s="78"/>
      <c r="AB384" s="12" t="s">
        <v>104</v>
      </c>
      <c r="AC384" s="11">
        <f t="shared" ref="AC384:AE384" si="897">K384+R384</f>
        <v>68.76</v>
      </c>
      <c r="AD384" s="11">
        <f t="shared" si="897"/>
        <v>916.8</v>
      </c>
      <c r="AE384" s="11">
        <f t="shared" si="897"/>
        <v>566.48</v>
      </c>
      <c r="AF384" s="11">
        <f t="shared" si="842"/>
        <v>38.2</v>
      </c>
      <c r="AG384" s="11">
        <f t="shared" ref="AG384:AI384" si="898">O384+W384</f>
        <v>418</v>
      </c>
      <c r="AH384" s="11">
        <f t="shared" si="898"/>
        <v>0</v>
      </c>
      <c r="AI384" s="11">
        <f t="shared" si="898"/>
        <v>2008.24</v>
      </c>
      <c r="AJ384" s="12" t="s">
        <v>35</v>
      </c>
    </row>
    <row r="385" s="9" customFormat="1" ht="15" customHeight="1" spans="1:36">
      <c r="A385" s="45">
        <f t="shared" si="825"/>
        <v>382</v>
      </c>
      <c r="B385" s="46" t="s">
        <v>176</v>
      </c>
      <c r="C385" s="100" t="s">
        <v>1017</v>
      </c>
      <c r="D385" s="346" t="s">
        <v>1018</v>
      </c>
      <c r="E385" s="95">
        <v>3473.25</v>
      </c>
      <c r="F385" s="46">
        <v>3473.25</v>
      </c>
      <c r="G385" s="95">
        <v>5664.75</v>
      </c>
      <c r="H385" s="95">
        <v>3473.25</v>
      </c>
      <c r="I385" s="105">
        <v>3180</v>
      </c>
      <c r="J385" s="48"/>
      <c r="K385" s="63">
        <f t="shared" si="826"/>
        <v>62.5185</v>
      </c>
      <c r="L385" s="64">
        <f t="shared" si="827"/>
        <v>555.72</v>
      </c>
      <c r="M385" s="48">
        <f t="shared" si="828"/>
        <v>453.18</v>
      </c>
      <c r="N385" s="46">
        <f t="shared" si="829"/>
        <v>24.31275</v>
      </c>
      <c r="O385" s="48">
        <f t="shared" si="830"/>
        <v>159</v>
      </c>
      <c r="P385" s="48">
        <f t="shared" si="831"/>
        <v>0</v>
      </c>
      <c r="Q385" s="48">
        <f t="shared" si="832"/>
        <v>1254.73125</v>
      </c>
      <c r="R385" s="46">
        <f t="shared" si="876"/>
        <v>0</v>
      </c>
      <c r="S385" s="46">
        <f t="shared" si="834"/>
        <v>277.86</v>
      </c>
      <c r="T385" s="48">
        <f t="shared" si="835"/>
        <v>113.3</v>
      </c>
      <c r="U385" s="46">
        <f t="shared" si="836"/>
        <v>10.42</v>
      </c>
      <c r="V385" s="46">
        <v>0</v>
      </c>
      <c r="W385" s="48">
        <f t="shared" si="837"/>
        <v>159</v>
      </c>
      <c r="X385" s="48">
        <f t="shared" si="838"/>
        <v>0</v>
      </c>
      <c r="Y385" s="46">
        <f t="shared" si="839"/>
        <v>560.58</v>
      </c>
      <c r="Z385" s="46">
        <f t="shared" si="840"/>
        <v>1815.31125</v>
      </c>
      <c r="AA385" s="78"/>
      <c r="AB385" s="12" t="s">
        <v>104</v>
      </c>
      <c r="AC385" s="11">
        <f t="shared" ref="AC385:AE385" si="899">K385+R385</f>
        <v>62.5185</v>
      </c>
      <c r="AD385" s="11">
        <f t="shared" si="899"/>
        <v>833.58</v>
      </c>
      <c r="AE385" s="11">
        <f t="shared" si="899"/>
        <v>566.48</v>
      </c>
      <c r="AF385" s="11">
        <f t="shared" si="842"/>
        <v>34.73275</v>
      </c>
      <c r="AG385" s="11">
        <f t="shared" ref="AG385:AI385" si="900">O385+W385</f>
        <v>318</v>
      </c>
      <c r="AH385" s="11">
        <f t="shared" si="900"/>
        <v>0</v>
      </c>
      <c r="AI385" s="11">
        <f t="shared" si="900"/>
        <v>1815.31125</v>
      </c>
      <c r="AJ385" s="12" t="s">
        <v>35</v>
      </c>
    </row>
    <row r="386" s="9" customFormat="1" ht="15" customHeight="1" spans="1:36">
      <c r="A386" s="45">
        <f t="shared" si="825"/>
        <v>383</v>
      </c>
      <c r="B386" s="46" t="s">
        <v>558</v>
      </c>
      <c r="C386" s="107" t="s">
        <v>1019</v>
      </c>
      <c r="D386" s="108" t="s">
        <v>1020</v>
      </c>
      <c r="E386" s="95">
        <v>3473.25</v>
      </c>
      <c r="F386" s="46">
        <v>3473.25</v>
      </c>
      <c r="G386" s="95">
        <v>5664.75</v>
      </c>
      <c r="H386" s="95">
        <v>3473.25</v>
      </c>
      <c r="I386" s="105">
        <v>1790</v>
      </c>
      <c r="J386" s="48"/>
      <c r="K386" s="63">
        <f t="shared" si="826"/>
        <v>62.5185</v>
      </c>
      <c r="L386" s="64">
        <f t="shared" si="827"/>
        <v>555.72</v>
      </c>
      <c r="M386" s="48">
        <f t="shared" si="828"/>
        <v>453.18</v>
      </c>
      <c r="N386" s="46">
        <f t="shared" si="829"/>
        <v>24.31275</v>
      </c>
      <c r="O386" s="48">
        <f t="shared" si="830"/>
        <v>89.5</v>
      </c>
      <c r="P386" s="48">
        <f t="shared" si="831"/>
        <v>0</v>
      </c>
      <c r="Q386" s="48">
        <f t="shared" si="832"/>
        <v>1185.23125</v>
      </c>
      <c r="R386" s="46">
        <f t="shared" si="876"/>
        <v>0</v>
      </c>
      <c r="S386" s="46">
        <f t="shared" si="834"/>
        <v>277.86</v>
      </c>
      <c r="T386" s="48">
        <f t="shared" si="835"/>
        <v>113.3</v>
      </c>
      <c r="U386" s="46">
        <f t="shared" si="836"/>
        <v>10.42</v>
      </c>
      <c r="V386" s="46">
        <v>0</v>
      </c>
      <c r="W386" s="48">
        <f t="shared" si="837"/>
        <v>89.5</v>
      </c>
      <c r="X386" s="48">
        <f t="shared" si="838"/>
        <v>0</v>
      </c>
      <c r="Y386" s="46">
        <f t="shared" si="839"/>
        <v>491.08</v>
      </c>
      <c r="Z386" s="46">
        <f t="shared" si="840"/>
        <v>1676.31125</v>
      </c>
      <c r="AA386" s="78"/>
      <c r="AB386" s="12" t="s">
        <v>98</v>
      </c>
      <c r="AC386" s="11">
        <f t="shared" ref="AC386:AE386" si="901">K386+R386</f>
        <v>62.5185</v>
      </c>
      <c r="AD386" s="11">
        <f t="shared" si="901"/>
        <v>833.58</v>
      </c>
      <c r="AE386" s="11">
        <f t="shared" si="901"/>
        <v>566.48</v>
      </c>
      <c r="AF386" s="11">
        <f t="shared" si="842"/>
        <v>34.73275</v>
      </c>
      <c r="AG386" s="11">
        <f t="shared" ref="AG386:AI386" si="902">O386+W386</f>
        <v>179</v>
      </c>
      <c r="AH386" s="11">
        <f t="shared" si="902"/>
        <v>0</v>
      </c>
      <c r="AI386" s="11">
        <f t="shared" si="902"/>
        <v>1676.31125</v>
      </c>
      <c r="AJ386" s="12" t="s">
        <v>33</v>
      </c>
    </row>
    <row r="387" s="9" customFormat="1" ht="15" customHeight="1" spans="1:36">
      <c r="A387" s="45">
        <f t="shared" si="825"/>
        <v>384</v>
      </c>
      <c r="B387" s="46" t="s">
        <v>193</v>
      </c>
      <c r="C387" s="100" t="s">
        <v>1021</v>
      </c>
      <c r="D387" s="346" t="s">
        <v>1022</v>
      </c>
      <c r="E387" s="95">
        <v>3473.25</v>
      </c>
      <c r="F387" s="46">
        <v>3473.25</v>
      </c>
      <c r="G387" s="95">
        <v>5664.75</v>
      </c>
      <c r="H387" s="95">
        <v>3473.25</v>
      </c>
      <c r="I387" s="105">
        <v>1790</v>
      </c>
      <c r="J387" s="48"/>
      <c r="K387" s="63">
        <f t="shared" si="826"/>
        <v>62.5185</v>
      </c>
      <c r="L387" s="64">
        <f t="shared" si="827"/>
        <v>555.72</v>
      </c>
      <c r="M387" s="48">
        <f t="shared" si="828"/>
        <v>453.18</v>
      </c>
      <c r="N387" s="46">
        <f t="shared" si="829"/>
        <v>24.31275</v>
      </c>
      <c r="O387" s="48">
        <f t="shared" si="830"/>
        <v>89.5</v>
      </c>
      <c r="P387" s="48">
        <f t="shared" si="831"/>
        <v>0</v>
      </c>
      <c r="Q387" s="48">
        <f t="shared" si="832"/>
        <v>1185.23125</v>
      </c>
      <c r="R387" s="46">
        <f t="shared" si="876"/>
        <v>0</v>
      </c>
      <c r="S387" s="46">
        <f t="shared" si="834"/>
        <v>277.86</v>
      </c>
      <c r="T387" s="48">
        <f t="shared" si="835"/>
        <v>113.3</v>
      </c>
      <c r="U387" s="46">
        <f t="shared" si="836"/>
        <v>10.42</v>
      </c>
      <c r="V387" s="46">
        <v>0</v>
      </c>
      <c r="W387" s="48">
        <f t="shared" si="837"/>
        <v>89.5</v>
      </c>
      <c r="X387" s="48">
        <f t="shared" si="838"/>
        <v>0</v>
      </c>
      <c r="Y387" s="46">
        <f t="shared" si="839"/>
        <v>491.08</v>
      </c>
      <c r="Z387" s="46">
        <f t="shared" si="840"/>
        <v>1676.31125</v>
      </c>
      <c r="AA387" s="78"/>
      <c r="AB387" s="12" t="s">
        <v>104</v>
      </c>
      <c r="AC387" s="11">
        <f t="shared" ref="AC387:AE387" si="903">K387+R387</f>
        <v>62.5185</v>
      </c>
      <c r="AD387" s="11">
        <f t="shared" si="903"/>
        <v>833.58</v>
      </c>
      <c r="AE387" s="11">
        <f t="shared" si="903"/>
        <v>566.48</v>
      </c>
      <c r="AF387" s="11">
        <f t="shared" si="842"/>
        <v>34.73275</v>
      </c>
      <c r="AG387" s="11">
        <f t="shared" ref="AG387:AI387" si="904">O387+W387</f>
        <v>179</v>
      </c>
      <c r="AH387" s="11">
        <f t="shared" si="904"/>
        <v>0</v>
      </c>
      <c r="AI387" s="11">
        <f t="shared" si="904"/>
        <v>1676.31125</v>
      </c>
      <c r="AJ387" s="12" t="s">
        <v>35</v>
      </c>
    </row>
    <row r="388" s="9" customFormat="1" ht="15" customHeight="1" spans="1:36">
      <c r="A388" s="45">
        <f t="shared" si="825"/>
        <v>385</v>
      </c>
      <c r="B388" s="46" t="s">
        <v>176</v>
      </c>
      <c r="C388" s="100" t="s">
        <v>1023</v>
      </c>
      <c r="D388" s="55" t="s">
        <v>1024</v>
      </c>
      <c r="E388" s="95">
        <v>3473.25</v>
      </c>
      <c r="F388" s="46">
        <v>3473.25</v>
      </c>
      <c r="G388" s="95">
        <v>5664.75</v>
      </c>
      <c r="H388" s="95">
        <v>3473.25</v>
      </c>
      <c r="I388" s="105">
        <v>3180</v>
      </c>
      <c r="J388" s="48"/>
      <c r="K388" s="63">
        <f t="shared" si="826"/>
        <v>62.5185</v>
      </c>
      <c r="L388" s="64">
        <f t="shared" si="827"/>
        <v>555.72</v>
      </c>
      <c r="M388" s="48">
        <f t="shared" si="828"/>
        <v>453.18</v>
      </c>
      <c r="N388" s="46">
        <f t="shared" si="829"/>
        <v>24.31275</v>
      </c>
      <c r="O388" s="48">
        <f t="shared" si="830"/>
        <v>159</v>
      </c>
      <c r="P388" s="48">
        <f t="shared" si="831"/>
        <v>0</v>
      </c>
      <c r="Q388" s="48">
        <f t="shared" si="832"/>
        <v>1254.73125</v>
      </c>
      <c r="R388" s="46">
        <f t="shared" si="876"/>
        <v>0</v>
      </c>
      <c r="S388" s="46">
        <f t="shared" si="834"/>
        <v>277.86</v>
      </c>
      <c r="T388" s="48">
        <f t="shared" si="835"/>
        <v>113.3</v>
      </c>
      <c r="U388" s="46">
        <f t="shared" si="836"/>
        <v>10.42</v>
      </c>
      <c r="V388" s="46">
        <v>0</v>
      </c>
      <c r="W388" s="48">
        <f t="shared" si="837"/>
        <v>159</v>
      </c>
      <c r="X388" s="48">
        <f t="shared" si="838"/>
        <v>0</v>
      </c>
      <c r="Y388" s="46">
        <f t="shared" si="839"/>
        <v>560.58</v>
      </c>
      <c r="Z388" s="46">
        <f t="shared" si="840"/>
        <v>1815.31125</v>
      </c>
      <c r="AA388" s="78"/>
      <c r="AB388" s="12" t="s">
        <v>104</v>
      </c>
      <c r="AC388" s="11">
        <f t="shared" ref="AC388:AE388" si="905">K388+R388</f>
        <v>62.5185</v>
      </c>
      <c r="AD388" s="11">
        <f t="shared" si="905"/>
        <v>833.58</v>
      </c>
      <c r="AE388" s="11">
        <f t="shared" si="905"/>
        <v>566.48</v>
      </c>
      <c r="AF388" s="11">
        <f t="shared" si="842"/>
        <v>34.73275</v>
      </c>
      <c r="AG388" s="11">
        <f t="shared" ref="AG388:AI388" si="906">O388+W388</f>
        <v>318</v>
      </c>
      <c r="AH388" s="11">
        <f t="shared" si="906"/>
        <v>0</v>
      </c>
      <c r="AI388" s="11">
        <f t="shared" si="906"/>
        <v>1815.31125</v>
      </c>
      <c r="AJ388" s="12" t="s">
        <v>35</v>
      </c>
    </row>
    <row r="389" s="9" customFormat="1" ht="15" customHeight="1" spans="1:36">
      <c r="A389" s="45">
        <f t="shared" si="825"/>
        <v>386</v>
      </c>
      <c r="B389" s="52" t="s">
        <v>363</v>
      </c>
      <c r="C389" s="52" t="s">
        <v>1025</v>
      </c>
      <c r="D389" s="55" t="s">
        <v>1026</v>
      </c>
      <c r="E389" s="109">
        <v>3473.25</v>
      </c>
      <c r="F389" s="46">
        <v>3473.25</v>
      </c>
      <c r="G389" s="95">
        <v>5664.75</v>
      </c>
      <c r="H389" s="95">
        <v>3473.25</v>
      </c>
      <c r="I389" s="105">
        <v>1790</v>
      </c>
      <c r="J389" s="48"/>
      <c r="K389" s="63">
        <f t="shared" si="826"/>
        <v>62.5185</v>
      </c>
      <c r="L389" s="64">
        <f t="shared" si="827"/>
        <v>555.72</v>
      </c>
      <c r="M389" s="48">
        <f t="shared" si="828"/>
        <v>453.18</v>
      </c>
      <c r="N389" s="46">
        <f t="shared" si="829"/>
        <v>24.31275</v>
      </c>
      <c r="O389" s="48">
        <f t="shared" si="830"/>
        <v>89.5</v>
      </c>
      <c r="P389" s="48">
        <f t="shared" si="831"/>
        <v>0</v>
      </c>
      <c r="Q389" s="48">
        <f t="shared" si="832"/>
        <v>1185.23125</v>
      </c>
      <c r="R389" s="46">
        <f t="shared" si="876"/>
        <v>0</v>
      </c>
      <c r="S389" s="46">
        <f t="shared" si="834"/>
        <v>277.86</v>
      </c>
      <c r="T389" s="48">
        <f t="shared" si="835"/>
        <v>113.3</v>
      </c>
      <c r="U389" s="46">
        <f t="shared" si="836"/>
        <v>10.42</v>
      </c>
      <c r="V389" s="46">
        <v>0</v>
      </c>
      <c r="W389" s="48">
        <f t="shared" si="837"/>
        <v>89.5</v>
      </c>
      <c r="X389" s="48">
        <f t="shared" si="838"/>
        <v>0</v>
      </c>
      <c r="Y389" s="46">
        <f t="shared" si="839"/>
        <v>491.08</v>
      </c>
      <c r="Z389" s="46">
        <f t="shared" si="840"/>
        <v>1676.31125</v>
      </c>
      <c r="AA389" s="78"/>
      <c r="AB389" s="12" t="s">
        <v>71</v>
      </c>
      <c r="AC389" s="11">
        <f t="shared" ref="AC389:AE389" si="907">K389+R389</f>
        <v>62.5185</v>
      </c>
      <c r="AD389" s="11">
        <f t="shared" si="907"/>
        <v>833.58</v>
      </c>
      <c r="AE389" s="11">
        <f t="shared" si="907"/>
        <v>566.48</v>
      </c>
      <c r="AF389" s="11">
        <f t="shared" si="842"/>
        <v>34.73275</v>
      </c>
      <c r="AG389" s="11">
        <f t="shared" ref="AG389:AI389" si="908">O389+W389</f>
        <v>179</v>
      </c>
      <c r="AH389" s="11">
        <f t="shared" si="908"/>
        <v>0</v>
      </c>
      <c r="AI389" s="11">
        <f t="shared" si="908"/>
        <v>1676.31125</v>
      </c>
      <c r="AJ389" s="12" t="s">
        <v>33</v>
      </c>
    </row>
    <row r="390" s="9" customFormat="1" ht="15" customHeight="1" spans="1:36">
      <c r="A390" s="45">
        <f t="shared" si="825"/>
        <v>387</v>
      </c>
      <c r="B390" s="52" t="s">
        <v>363</v>
      </c>
      <c r="C390" s="52" t="s">
        <v>1027</v>
      </c>
      <c r="D390" s="55" t="s">
        <v>1028</v>
      </c>
      <c r="E390" s="109">
        <v>3473.25</v>
      </c>
      <c r="F390" s="46">
        <v>3473.25</v>
      </c>
      <c r="G390" s="95">
        <v>5664.75</v>
      </c>
      <c r="H390" s="95">
        <v>3473.25</v>
      </c>
      <c r="I390" s="105">
        <v>1790</v>
      </c>
      <c r="J390" s="48"/>
      <c r="K390" s="63">
        <f t="shared" si="826"/>
        <v>62.5185</v>
      </c>
      <c r="L390" s="64">
        <f t="shared" si="827"/>
        <v>555.72</v>
      </c>
      <c r="M390" s="48">
        <f t="shared" si="828"/>
        <v>453.18</v>
      </c>
      <c r="N390" s="46">
        <f t="shared" si="829"/>
        <v>24.31275</v>
      </c>
      <c r="O390" s="48">
        <f t="shared" si="830"/>
        <v>89.5</v>
      </c>
      <c r="P390" s="48">
        <f t="shared" si="831"/>
        <v>0</v>
      </c>
      <c r="Q390" s="48">
        <f t="shared" si="832"/>
        <v>1185.23125</v>
      </c>
      <c r="R390" s="46">
        <f t="shared" si="876"/>
        <v>0</v>
      </c>
      <c r="S390" s="46">
        <f t="shared" si="834"/>
        <v>277.86</v>
      </c>
      <c r="T390" s="48">
        <f t="shared" si="835"/>
        <v>113.3</v>
      </c>
      <c r="U390" s="46">
        <f t="shared" si="836"/>
        <v>10.42</v>
      </c>
      <c r="V390" s="46">
        <v>0</v>
      </c>
      <c r="W390" s="48">
        <f t="shared" si="837"/>
        <v>89.5</v>
      </c>
      <c r="X390" s="48">
        <f t="shared" si="838"/>
        <v>0</v>
      </c>
      <c r="Y390" s="46">
        <f t="shared" si="839"/>
        <v>491.08</v>
      </c>
      <c r="Z390" s="46">
        <f t="shared" si="840"/>
        <v>1676.31125</v>
      </c>
      <c r="AA390" s="78"/>
      <c r="AB390" s="12" t="s">
        <v>71</v>
      </c>
      <c r="AC390" s="11">
        <f t="shared" ref="AC390:AE390" si="909">K390+R390</f>
        <v>62.5185</v>
      </c>
      <c r="AD390" s="11">
        <f t="shared" si="909"/>
        <v>833.58</v>
      </c>
      <c r="AE390" s="11">
        <f t="shared" si="909"/>
        <v>566.48</v>
      </c>
      <c r="AF390" s="11">
        <f t="shared" si="842"/>
        <v>34.73275</v>
      </c>
      <c r="AG390" s="11">
        <f t="shared" ref="AG390:AI390" si="910">O390+W390</f>
        <v>179</v>
      </c>
      <c r="AH390" s="11">
        <f t="shared" si="910"/>
        <v>0</v>
      </c>
      <c r="AI390" s="11">
        <f t="shared" si="910"/>
        <v>1676.31125</v>
      </c>
      <c r="AJ390" s="12" t="s">
        <v>33</v>
      </c>
    </row>
    <row r="391" s="9" customFormat="1" ht="15" customHeight="1" spans="1:36">
      <c r="A391" s="45">
        <f t="shared" si="825"/>
        <v>388</v>
      </c>
      <c r="B391" s="52" t="s">
        <v>337</v>
      </c>
      <c r="C391" s="52" t="s">
        <v>1029</v>
      </c>
      <c r="D391" s="344" t="s">
        <v>1030</v>
      </c>
      <c r="E391" s="109">
        <v>3473.25</v>
      </c>
      <c r="F391" s="46">
        <v>3473.25</v>
      </c>
      <c r="G391" s="95">
        <v>5664.75</v>
      </c>
      <c r="H391" s="95">
        <v>3473.25</v>
      </c>
      <c r="I391" s="105">
        <v>1790</v>
      </c>
      <c r="J391" s="48"/>
      <c r="K391" s="63">
        <f t="shared" si="826"/>
        <v>62.5185</v>
      </c>
      <c r="L391" s="64">
        <f t="shared" si="827"/>
        <v>555.72</v>
      </c>
      <c r="M391" s="48">
        <f t="shared" si="828"/>
        <v>453.18</v>
      </c>
      <c r="N391" s="46">
        <f t="shared" si="829"/>
        <v>24.31275</v>
      </c>
      <c r="O391" s="48">
        <f t="shared" si="830"/>
        <v>89.5</v>
      </c>
      <c r="P391" s="48">
        <f t="shared" si="831"/>
        <v>0</v>
      </c>
      <c r="Q391" s="48">
        <f t="shared" si="832"/>
        <v>1185.23125</v>
      </c>
      <c r="R391" s="46">
        <f t="shared" si="876"/>
        <v>0</v>
      </c>
      <c r="S391" s="46">
        <f t="shared" si="834"/>
        <v>277.86</v>
      </c>
      <c r="T391" s="48">
        <f t="shared" si="835"/>
        <v>113.3</v>
      </c>
      <c r="U391" s="46">
        <f t="shared" si="836"/>
        <v>10.42</v>
      </c>
      <c r="V391" s="46">
        <v>0</v>
      </c>
      <c r="W391" s="48">
        <f t="shared" si="837"/>
        <v>89.5</v>
      </c>
      <c r="X391" s="48">
        <f t="shared" si="838"/>
        <v>0</v>
      </c>
      <c r="Y391" s="46">
        <f t="shared" si="839"/>
        <v>491.08</v>
      </c>
      <c r="Z391" s="46">
        <f t="shared" si="840"/>
        <v>1676.31125</v>
      </c>
      <c r="AA391" s="78"/>
      <c r="AB391" s="12" t="s">
        <v>74</v>
      </c>
      <c r="AC391" s="11">
        <f t="shared" ref="AC391:AE391" si="911">K391+R391</f>
        <v>62.5185</v>
      </c>
      <c r="AD391" s="11">
        <f t="shared" si="911"/>
        <v>833.58</v>
      </c>
      <c r="AE391" s="11">
        <f t="shared" si="911"/>
        <v>566.48</v>
      </c>
      <c r="AF391" s="11">
        <f t="shared" si="842"/>
        <v>34.73275</v>
      </c>
      <c r="AG391" s="11">
        <f t="shared" ref="AG391:AI391" si="912">O391+W391</f>
        <v>179</v>
      </c>
      <c r="AH391" s="11">
        <f t="shared" si="912"/>
        <v>0</v>
      </c>
      <c r="AI391" s="11">
        <f t="shared" si="912"/>
        <v>1676.31125</v>
      </c>
      <c r="AJ391" s="12" t="s">
        <v>33</v>
      </c>
    </row>
    <row r="392" s="9" customFormat="1" ht="15" customHeight="1" spans="1:36">
      <c r="A392" s="45">
        <f t="shared" si="825"/>
        <v>389</v>
      </c>
      <c r="B392" s="52" t="s">
        <v>1031</v>
      </c>
      <c r="C392" s="52" t="s">
        <v>1032</v>
      </c>
      <c r="D392" s="55" t="s">
        <v>1033</v>
      </c>
      <c r="E392" s="109">
        <v>3473.25</v>
      </c>
      <c r="F392" s="46">
        <v>3473.25</v>
      </c>
      <c r="G392" s="95">
        <v>5664.75</v>
      </c>
      <c r="H392" s="95">
        <v>3473.25</v>
      </c>
      <c r="I392" s="105">
        <v>1790</v>
      </c>
      <c r="J392" s="48"/>
      <c r="K392" s="63">
        <f t="shared" si="826"/>
        <v>62.5185</v>
      </c>
      <c r="L392" s="64">
        <f t="shared" si="827"/>
        <v>555.72</v>
      </c>
      <c r="M392" s="48">
        <f t="shared" si="828"/>
        <v>453.18</v>
      </c>
      <c r="N392" s="46">
        <f t="shared" si="829"/>
        <v>24.31275</v>
      </c>
      <c r="O392" s="48">
        <f t="shared" si="830"/>
        <v>89.5</v>
      </c>
      <c r="P392" s="48">
        <f t="shared" si="831"/>
        <v>0</v>
      </c>
      <c r="Q392" s="48">
        <f t="shared" si="832"/>
        <v>1185.23125</v>
      </c>
      <c r="R392" s="46">
        <f t="shared" si="876"/>
        <v>0</v>
      </c>
      <c r="S392" s="46">
        <f t="shared" si="834"/>
        <v>277.86</v>
      </c>
      <c r="T392" s="48">
        <f t="shared" si="835"/>
        <v>113.3</v>
      </c>
      <c r="U392" s="46">
        <f t="shared" si="836"/>
        <v>10.42</v>
      </c>
      <c r="V392" s="46">
        <v>0</v>
      </c>
      <c r="W392" s="48">
        <f t="shared" si="837"/>
        <v>89.5</v>
      </c>
      <c r="X392" s="48">
        <f t="shared" si="838"/>
        <v>0</v>
      </c>
      <c r="Y392" s="46">
        <f t="shared" si="839"/>
        <v>491.08</v>
      </c>
      <c r="Z392" s="46">
        <f t="shared" si="840"/>
        <v>1676.31125</v>
      </c>
      <c r="AA392" s="78"/>
      <c r="AB392" s="12" t="s">
        <v>77</v>
      </c>
      <c r="AC392" s="11">
        <f t="shared" ref="AC392:AE392" si="913">K392+R392</f>
        <v>62.5185</v>
      </c>
      <c r="AD392" s="11">
        <f t="shared" si="913"/>
        <v>833.58</v>
      </c>
      <c r="AE392" s="11">
        <f t="shared" si="913"/>
        <v>566.48</v>
      </c>
      <c r="AF392" s="11">
        <f t="shared" si="842"/>
        <v>34.73275</v>
      </c>
      <c r="AG392" s="11">
        <f t="shared" ref="AG392:AI392" si="914">O392+W392</f>
        <v>179</v>
      </c>
      <c r="AH392" s="11">
        <f t="shared" si="914"/>
        <v>0</v>
      </c>
      <c r="AI392" s="11">
        <f t="shared" si="914"/>
        <v>1676.31125</v>
      </c>
      <c r="AJ392" s="12" t="s">
        <v>33</v>
      </c>
    </row>
    <row r="393" s="9" customFormat="1" ht="15" customHeight="1" spans="1:36">
      <c r="A393" s="45">
        <f t="shared" si="825"/>
        <v>390</v>
      </c>
      <c r="B393" s="52" t="s">
        <v>289</v>
      </c>
      <c r="C393" s="52" t="s">
        <v>1034</v>
      </c>
      <c r="D393" s="55" t="s">
        <v>1035</v>
      </c>
      <c r="E393" s="109">
        <v>3473.25</v>
      </c>
      <c r="F393" s="46">
        <v>3473.25</v>
      </c>
      <c r="G393" s="95">
        <v>5664.75</v>
      </c>
      <c r="H393" s="95">
        <v>3473.25</v>
      </c>
      <c r="I393" s="105">
        <v>1790</v>
      </c>
      <c r="J393" s="48"/>
      <c r="K393" s="63">
        <f t="shared" si="826"/>
        <v>62.5185</v>
      </c>
      <c r="L393" s="64">
        <f t="shared" si="827"/>
        <v>555.72</v>
      </c>
      <c r="M393" s="48">
        <f t="shared" si="828"/>
        <v>453.18</v>
      </c>
      <c r="N393" s="46">
        <f t="shared" si="829"/>
        <v>24.31275</v>
      </c>
      <c r="O393" s="48">
        <f t="shared" si="830"/>
        <v>89.5</v>
      </c>
      <c r="P393" s="48">
        <f t="shared" si="831"/>
        <v>0</v>
      </c>
      <c r="Q393" s="48">
        <f t="shared" si="832"/>
        <v>1185.23125</v>
      </c>
      <c r="R393" s="46">
        <f t="shared" si="876"/>
        <v>0</v>
      </c>
      <c r="S393" s="46">
        <f t="shared" si="834"/>
        <v>277.86</v>
      </c>
      <c r="T393" s="48">
        <f t="shared" si="835"/>
        <v>113.3</v>
      </c>
      <c r="U393" s="46">
        <f t="shared" si="836"/>
        <v>10.42</v>
      </c>
      <c r="V393" s="46">
        <v>0</v>
      </c>
      <c r="W393" s="48">
        <f t="shared" si="837"/>
        <v>89.5</v>
      </c>
      <c r="X393" s="48">
        <f t="shared" si="838"/>
        <v>0</v>
      </c>
      <c r="Y393" s="46">
        <f t="shared" si="839"/>
        <v>491.08</v>
      </c>
      <c r="Z393" s="46">
        <f t="shared" si="840"/>
        <v>1676.31125</v>
      </c>
      <c r="AA393" s="78"/>
      <c r="AB393" s="12" t="s">
        <v>80</v>
      </c>
      <c r="AC393" s="11">
        <f t="shared" ref="AC393:AE393" si="915">K393+R393</f>
        <v>62.5185</v>
      </c>
      <c r="AD393" s="11">
        <f t="shared" si="915"/>
        <v>833.58</v>
      </c>
      <c r="AE393" s="11">
        <f t="shared" si="915"/>
        <v>566.48</v>
      </c>
      <c r="AF393" s="11">
        <f t="shared" si="842"/>
        <v>34.73275</v>
      </c>
      <c r="AG393" s="11">
        <f t="shared" ref="AG393:AI393" si="916">O393+W393</f>
        <v>179</v>
      </c>
      <c r="AH393" s="11">
        <f t="shared" si="916"/>
        <v>0</v>
      </c>
      <c r="AI393" s="11">
        <f t="shared" si="916"/>
        <v>1676.31125</v>
      </c>
      <c r="AJ393" s="12" t="s">
        <v>33</v>
      </c>
    </row>
    <row r="394" s="9" customFormat="1" ht="15" customHeight="1" spans="1:36">
      <c r="A394" s="45">
        <f t="shared" si="825"/>
        <v>391</v>
      </c>
      <c r="B394" s="52" t="s">
        <v>289</v>
      </c>
      <c r="C394" s="52" t="s">
        <v>1036</v>
      </c>
      <c r="D394" s="55" t="s">
        <v>1037</v>
      </c>
      <c r="E394" s="109">
        <v>3473.25</v>
      </c>
      <c r="F394" s="46">
        <v>3473.25</v>
      </c>
      <c r="G394" s="95">
        <v>5664.75</v>
      </c>
      <c r="H394" s="95">
        <v>3473.25</v>
      </c>
      <c r="I394" s="105">
        <v>1790</v>
      </c>
      <c r="J394" s="48"/>
      <c r="K394" s="63">
        <f t="shared" si="826"/>
        <v>62.5185</v>
      </c>
      <c r="L394" s="64">
        <f t="shared" si="827"/>
        <v>555.72</v>
      </c>
      <c r="M394" s="48">
        <f t="shared" si="828"/>
        <v>453.18</v>
      </c>
      <c r="N394" s="46">
        <f t="shared" si="829"/>
        <v>24.31275</v>
      </c>
      <c r="O394" s="48">
        <f t="shared" si="830"/>
        <v>89.5</v>
      </c>
      <c r="P394" s="48">
        <f t="shared" si="831"/>
        <v>0</v>
      </c>
      <c r="Q394" s="48">
        <f t="shared" si="832"/>
        <v>1185.23125</v>
      </c>
      <c r="R394" s="46">
        <f t="shared" si="876"/>
        <v>0</v>
      </c>
      <c r="S394" s="46">
        <f t="shared" si="834"/>
        <v>277.86</v>
      </c>
      <c r="T394" s="48">
        <f t="shared" si="835"/>
        <v>113.3</v>
      </c>
      <c r="U394" s="46">
        <f t="shared" si="836"/>
        <v>10.42</v>
      </c>
      <c r="V394" s="46">
        <v>0</v>
      </c>
      <c r="W394" s="48">
        <f t="shared" si="837"/>
        <v>89.5</v>
      </c>
      <c r="X394" s="48">
        <f t="shared" si="838"/>
        <v>0</v>
      </c>
      <c r="Y394" s="46">
        <f t="shared" si="839"/>
        <v>491.08</v>
      </c>
      <c r="Z394" s="46">
        <f t="shared" si="840"/>
        <v>1676.31125</v>
      </c>
      <c r="AA394" s="78"/>
      <c r="AB394" s="12" t="s">
        <v>80</v>
      </c>
      <c r="AC394" s="11">
        <f t="shared" ref="AC394:AE394" si="917">K394+R394</f>
        <v>62.5185</v>
      </c>
      <c r="AD394" s="11">
        <f t="shared" si="917"/>
        <v>833.58</v>
      </c>
      <c r="AE394" s="11">
        <f t="shared" si="917"/>
        <v>566.48</v>
      </c>
      <c r="AF394" s="11">
        <f t="shared" si="842"/>
        <v>34.73275</v>
      </c>
      <c r="AG394" s="11">
        <f t="shared" ref="AG394:AI394" si="918">O394+W394</f>
        <v>179</v>
      </c>
      <c r="AH394" s="11">
        <f t="shared" si="918"/>
        <v>0</v>
      </c>
      <c r="AI394" s="11">
        <f t="shared" si="918"/>
        <v>1676.31125</v>
      </c>
      <c r="AJ394" s="12" t="s">
        <v>33</v>
      </c>
    </row>
    <row r="395" s="9" customFormat="1" ht="15" customHeight="1" spans="1:36">
      <c r="A395" s="45">
        <f t="shared" si="825"/>
        <v>392</v>
      </c>
      <c r="B395" s="52" t="s">
        <v>289</v>
      </c>
      <c r="C395" s="52" t="s">
        <v>1038</v>
      </c>
      <c r="D395" s="55" t="s">
        <v>1039</v>
      </c>
      <c r="E395" s="109">
        <v>3473.25</v>
      </c>
      <c r="F395" s="46">
        <v>3473.25</v>
      </c>
      <c r="G395" s="95">
        <v>5664.75</v>
      </c>
      <c r="H395" s="95">
        <v>3473.25</v>
      </c>
      <c r="I395" s="105">
        <v>1790</v>
      </c>
      <c r="J395" s="48"/>
      <c r="K395" s="63">
        <f t="shared" si="826"/>
        <v>62.5185</v>
      </c>
      <c r="L395" s="64">
        <f t="shared" si="827"/>
        <v>555.72</v>
      </c>
      <c r="M395" s="48">
        <f t="shared" si="828"/>
        <v>453.18</v>
      </c>
      <c r="N395" s="46">
        <f t="shared" si="829"/>
        <v>24.31275</v>
      </c>
      <c r="O395" s="48">
        <f t="shared" si="830"/>
        <v>89.5</v>
      </c>
      <c r="P395" s="48">
        <f t="shared" si="831"/>
        <v>0</v>
      </c>
      <c r="Q395" s="48">
        <f t="shared" si="832"/>
        <v>1185.23125</v>
      </c>
      <c r="R395" s="46">
        <f t="shared" si="876"/>
        <v>0</v>
      </c>
      <c r="S395" s="46">
        <f t="shared" si="834"/>
        <v>277.86</v>
      </c>
      <c r="T395" s="48">
        <f t="shared" si="835"/>
        <v>113.3</v>
      </c>
      <c r="U395" s="46">
        <f t="shared" si="836"/>
        <v>10.42</v>
      </c>
      <c r="V395" s="46">
        <v>0</v>
      </c>
      <c r="W395" s="48">
        <f t="shared" si="837"/>
        <v>89.5</v>
      </c>
      <c r="X395" s="48">
        <f t="shared" si="838"/>
        <v>0</v>
      </c>
      <c r="Y395" s="46">
        <f t="shared" si="839"/>
        <v>491.08</v>
      </c>
      <c r="Z395" s="46">
        <f t="shared" si="840"/>
        <v>1676.31125</v>
      </c>
      <c r="AA395" s="78"/>
      <c r="AB395" s="12" t="s">
        <v>80</v>
      </c>
      <c r="AC395" s="11">
        <f t="shared" ref="AC395:AE395" si="919">K395+R395</f>
        <v>62.5185</v>
      </c>
      <c r="AD395" s="11">
        <f t="shared" si="919"/>
        <v>833.58</v>
      </c>
      <c r="AE395" s="11">
        <f t="shared" si="919"/>
        <v>566.48</v>
      </c>
      <c r="AF395" s="11">
        <f t="shared" si="842"/>
        <v>34.73275</v>
      </c>
      <c r="AG395" s="11">
        <f t="shared" ref="AG395:AI395" si="920">O395+W395</f>
        <v>179</v>
      </c>
      <c r="AH395" s="11">
        <f t="shared" si="920"/>
        <v>0</v>
      </c>
      <c r="AI395" s="11">
        <f t="shared" si="920"/>
        <v>1676.31125</v>
      </c>
      <c r="AJ395" s="12" t="s">
        <v>33</v>
      </c>
    </row>
    <row r="396" s="9" customFormat="1" ht="15" customHeight="1" spans="1:36">
      <c r="A396" s="45">
        <f t="shared" si="825"/>
        <v>393</v>
      </c>
      <c r="B396" s="52" t="s">
        <v>289</v>
      </c>
      <c r="C396" s="52" t="s">
        <v>1040</v>
      </c>
      <c r="D396" s="55" t="s">
        <v>1041</v>
      </c>
      <c r="E396" s="109">
        <v>3473.25</v>
      </c>
      <c r="F396" s="46">
        <v>3473.25</v>
      </c>
      <c r="G396" s="95">
        <v>5664.75</v>
      </c>
      <c r="H396" s="95">
        <v>3473.25</v>
      </c>
      <c r="I396" s="105">
        <v>1790</v>
      </c>
      <c r="J396" s="48"/>
      <c r="K396" s="63">
        <f t="shared" si="826"/>
        <v>62.5185</v>
      </c>
      <c r="L396" s="64">
        <f t="shared" si="827"/>
        <v>555.72</v>
      </c>
      <c r="M396" s="48">
        <f t="shared" si="828"/>
        <v>453.18</v>
      </c>
      <c r="N396" s="46">
        <f t="shared" si="829"/>
        <v>24.31275</v>
      </c>
      <c r="O396" s="48">
        <f t="shared" si="830"/>
        <v>89.5</v>
      </c>
      <c r="P396" s="48">
        <f t="shared" si="831"/>
        <v>0</v>
      </c>
      <c r="Q396" s="48">
        <f t="shared" si="832"/>
        <v>1185.23125</v>
      </c>
      <c r="R396" s="46">
        <f t="shared" si="876"/>
        <v>0</v>
      </c>
      <c r="S396" s="46">
        <f t="shared" si="834"/>
        <v>277.86</v>
      </c>
      <c r="T396" s="48">
        <f t="shared" si="835"/>
        <v>113.3</v>
      </c>
      <c r="U396" s="46">
        <f t="shared" si="836"/>
        <v>10.42</v>
      </c>
      <c r="V396" s="46">
        <v>0</v>
      </c>
      <c r="W396" s="48">
        <f t="shared" si="837"/>
        <v>89.5</v>
      </c>
      <c r="X396" s="48">
        <f t="shared" si="838"/>
        <v>0</v>
      </c>
      <c r="Y396" s="46">
        <f t="shared" si="839"/>
        <v>491.08</v>
      </c>
      <c r="Z396" s="46">
        <f t="shared" si="840"/>
        <v>1676.31125</v>
      </c>
      <c r="AA396" s="78"/>
      <c r="AB396" s="12" t="s">
        <v>80</v>
      </c>
      <c r="AC396" s="11">
        <f t="shared" ref="AC396:AE396" si="921">K396+R396</f>
        <v>62.5185</v>
      </c>
      <c r="AD396" s="11">
        <f t="shared" si="921"/>
        <v>833.58</v>
      </c>
      <c r="AE396" s="11">
        <f t="shared" si="921"/>
        <v>566.48</v>
      </c>
      <c r="AF396" s="11">
        <f t="shared" si="842"/>
        <v>34.73275</v>
      </c>
      <c r="AG396" s="11">
        <f t="shared" ref="AG396:AI396" si="922">O396+W396</f>
        <v>179</v>
      </c>
      <c r="AH396" s="11">
        <f t="shared" si="922"/>
        <v>0</v>
      </c>
      <c r="AI396" s="11">
        <f t="shared" si="922"/>
        <v>1676.31125</v>
      </c>
      <c r="AJ396" s="12" t="s">
        <v>33</v>
      </c>
    </row>
    <row r="397" s="9" customFormat="1" ht="15" customHeight="1" spans="1:36">
      <c r="A397" s="45">
        <f t="shared" si="825"/>
        <v>394</v>
      </c>
      <c r="B397" s="52" t="s">
        <v>348</v>
      </c>
      <c r="C397" s="52" t="s">
        <v>1042</v>
      </c>
      <c r="D397" s="55" t="s">
        <v>1043</v>
      </c>
      <c r="E397" s="109">
        <v>3473.25</v>
      </c>
      <c r="F397" s="46">
        <v>3473.25</v>
      </c>
      <c r="G397" s="95">
        <v>5664.75</v>
      </c>
      <c r="H397" s="95">
        <v>3473.25</v>
      </c>
      <c r="I397" s="105">
        <v>0</v>
      </c>
      <c r="J397" s="48"/>
      <c r="K397" s="63">
        <f t="shared" si="826"/>
        <v>62.5185</v>
      </c>
      <c r="L397" s="64">
        <f t="shared" si="827"/>
        <v>555.72</v>
      </c>
      <c r="M397" s="48">
        <f t="shared" si="828"/>
        <v>453.18</v>
      </c>
      <c r="N397" s="46">
        <f t="shared" si="829"/>
        <v>24.31275</v>
      </c>
      <c r="O397" s="48">
        <f t="shared" si="830"/>
        <v>0</v>
      </c>
      <c r="P397" s="48">
        <f t="shared" si="831"/>
        <v>0</v>
      </c>
      <c r="Q397" s="48">
        <f t="shared" si="832"/>
        <v>1095.73125</v>
      </c>
      <c r="R397" s="46">
        <f t="shared" si="876"/>
        <v>0</v>
      </c>
      <c r="S397" s="46">
        <f t="shared" si="834"/>
        <v>277.86</v>
      </c>
      <c r="T397" s="48">
        <f t="shared" si="835"/>
        <v>113.3</v>
      </c>
      <c r="U397" s="46">
        <f t="shared" si="836"/>
        <v>10.42</v>
      </c>
      <c r="V397" s="46">
        <v>0</v>
      </c>
      <c r="W397" s="48">
        <f t="shared" si="837"/>
        <v>0</v>
      </c>
      <c r="X397" s="48">
        <f t="shared" si="838"/>
        <v>0</v>
      </c>
      <c r="Y397" s="46">
        <f t="shared" si="839"/>
        <v>401.58</v>
      </c>
      <c r="Z397" s="46">
        <f t="shared" si="840"/>
        <v>1497.31125</v>
      </c>
      <c r="AA397" s="78"/>
      <c r="AB397" s="12" t="s">
        <v>86</v>
      </c>
      <c r="AC397" s="11">
        <f t="shared" ref="AC397:AE397" si="923">K397+R397</f>
        <v>62.5185</v>
      </c>
      <c r="AD397" s="11">
        <f t="shared" si="923"/>
        <v>833.58</v>
      </c>
      <c r="AE397" s="11">
        <f t="shared" si="923"/>
        <v>566.48</v>
      </c>
      <c r="AF397" s="11">
        <f t="shared" si="842"/>
        <v>34.73275</v>
      </c>
      <c r="AG397" s="11">
        <f t="shared" ref="AG397:AI397" si="924">O397+W397</f>
        <v>0</v>
      </c>
      <c r="AH397" s="11">
        <f t="shared" si="924"/>
        <v>0</v>
      </c>
      <c r="AI397" s="11">
        <f t="shared" si="924"/>
        <v>1497.31125</v>
      </c>
      <c r="AJ397" s="12" t="s">
        <v>33</v>
      </c>
    </row>
    <row r="398" s="9" customFormat="1" ht="15" customHeight="1" spans="1:36">
      <c r="A398" s="45">
        <f t="shared" ref="A398:A427" si="925">ROW()-3</f>
        <v>395</v>
      </c>
      <c r="B398" s="52" t="s">
        <v>670</v>
      </c>
      <c r="C398" s="52" t="s">
        <v>1048</v>
      </c>
      <c r="D398" s="55" t="s">
        <v>1049</v>
      </c>
      <c r="E398" s="109">
        <v>3473.25</v>
      </c>
      <c r="F398" s="46">
        <v>3473.25</v>
      </c>
      <c r="G398" s="95">
        <v>5664.75</v>
      </c>
      <c r="H398" s="95">
        <v>3473.25</v>
      </c>
      <c r="I398" s="105">
        <v>1790</v>
      </c>
      <c r="J398" s="48"/>
      <c r="K398" s="63">
        <f t="shared" ref="K398:K427" si="926">E398*0.018</f>
        <v>62.5185</v>
      </c>
      <c r="L398" s="64">
        <f t="shared" ref="L398:L427" si="927">F398*0.16</f>
        <v>555.72</v>
      </c>
      <c r="M398" s="48">
        <f t="shared" ref="M398:M427" si="928">ROUND(G398*0.08,2)</f>
        <v>453.18</v>
      </c>
      <c r="N398" s="46">
        <f t="shared" ref="N398:N427" si="929">H398*0.007</f>
        <v>24.31275</v>
      </c>
      <c r="O398" s="48">
        <f t="shared" ref="O398:O427" si="930">I398*5%</f>
        <v>89.5</v>
      </c>
      <c r="P398" s="48">
        <f t="shared" ref="P398:P427" si="931">J398*50%</f>
        <v>0</v>
      </c>
      <c r="Q398" s="48">
        <f t="shared" ref="Q398:Q427" si="932">SUM(K398:P398)</f>
        <v>1185.23125</v>
      </c>
      <c r="R398" s="46">
        <f t="shared" ref="R398:R427" si="933">E398*0</f>
        <v>0</v>
      </c>
      <c r="S398" s="46">
        <f t="shared" ref="S398:S427" si="934">ROUND(F398*0.08,2)</f>
        <v>277.86</v>
      </c>
      <c r="T398" s="48">
        <f t="shared" ref="T398:T427" si="935">ROUND(G398*0.02,2)</f>
        <v>113.3</v>
      </c>
      <c r="U398" s="46">
        <f t="shared" ref="U398:U427" si="936">ROUND(H398*0.003,2)</f>
        <v>10.42</v>
      </c>
      <c r="V398" s="46">
        <v>0</v>
      </c>
      <c r="W398" s="48">
        <f t="shared" ref="W398:W427" si="937">I398*5%</f>
        <v>89.5</v>
      </c>
      <c r="X398" s="48">
        <f t="shared" ref="X398:X427" si="938">J398*50%</f>
        <v>0</v>
      </c>
      <c r="Y398" s="46">
        <f t="shared" ref="Y398:Y427" si="939">SUM(R398:X398)</f>
        <v>491.08</v>
      </c>
      <c r="Z398" s="46">
        <f t="shared" ref="Z398:Z427" si="940">Q398+Y398</f>
        <v>1676.31125</v>
      </c>
      <c r="AA398" s="78"/>
      <c r="AB398" s="12" t="s">
        <v>92</v>
      </c>
      <c r="AC398" s="11">
        <f t="shared" ref="AC398:AE398" si="941">K398+R398</f>
        <v>62.5185</v>
      </c>
      <c r="AD398" s="11">
        <f t="shared" si="941"/>
        <v>833.58</v>
      </c>
      <c r="AE398" s="11">
        <f t="shared" si="941"/>
        <v>566.48</v>
      </c>
      <c r="AF398" s="11">
        <f t="shared" ref="AF398:AF427" si="942">N398+U398+V398</f>
        <v>34.73275</v>
      </c>
      <c r="AG398" s="11">
        <f t="shared" ref="AG398:AI398" si="943">O398+W398</f>
        <v>179</v>
      </c>
      <c r="AH398" s="11">
        <f t="shared" si="943"/>
        <v>0</v>
      </c>
      <c r="AI398" s="11">
        <f t="shared" si="943"/>
        <v>1676.31125</v>
      </c>
      <c r="AJ398" s="12" t="s">
        <v>33</v>
      </c>
    </row>
    <row r="399" s="9" customFormat="1" ht="15" customHeight="1" spans="1:36">
      <c r="A399" s="45">
        <f t="shared" si="925"/>
        <v>396</v>
      </c>
      <c r="B399" s="52" t="s">
        <v>176</v>
      </c>
      <c r="C399" s="52" t="s">
        <v>1052</v>
      </c>
      <c r="D399" s="55" t="s">
        <v>1053</v>
      </c>
      <c r="E399" s="109">
        <v>3473.25</v>
      </c>
      <c r="F399" s="46">
        <v>3473.25</v>
      </c>
      <c r="G399" s="95">
        <v>5664.75</v>
      </c>
      <c r="H399" s="95">
        <v>3473.25</v>
      </c>
      <c r="I399" s="105">
        <v>3180</v>
      </c>
      <c r="J399" s="48"/>
      <c r="K399" s="63">
        <f t="shared" si="926"/>
        <v>62.5185</v>
      </c>
      <c r="L399" s="64">
        <f t="shared" si="927"/>
        <v>555.72</v>
      </c>
      <c r="M399" s="48">
        <f t="shared" si="928"/>
        <v>453.18</v>
      </c>
      <c r="N399" s="46">
        <f t="shared" si="929"/>
        <v>24.31275</v>
      </c>
      <c r="O399" s="48">
        <f t="shared" si="930"/>
        <v>159</v>
      </c>
      <c r="P399" s="48">
        <f t="shared" si="931"/>
        <v>0</v>
      </c>
      <c r="Q399" s="48">
        <f t="shared" si="932"/>
        <v>1254.73125</v>
      </c>
      <c r="R399" s="46">
        <f t="shared" si="933"/>
        <v>0</v>
      </c>
      <c r="S399" s="46">
        <f t="shared" si="934"/>
        <v>277.86</v>
      </c>
      <c r="T399" s="48">
        <f t="shared" si="935"/>
        <v>113.3</v>
      </c>
      <c r="U399" s="46">
        <f t="shared" si="936"/>
        <v>10.42</v>
      </c>
      <c r="V399" s="46">
        <v>0</v>
      </c>
      <c r="W399" s="48">
        <f t="shared" si="937"/>
        <v>159</v>
      </c>
      <c r="X399" s="48">
        <f t="shared" si="938"/>
        <v>0</v>
      </c>
      <c r="Y399" s="46">
        <f t="shared" si="939"/>
        <v>560.58</v>
      </c>
      <c r="Z399" s="46">
        <f t="shared" si="940"/>
        <v>1815.31125</v>
      </c>
      <c r="AA399" s="78"/>
      <c r="AB399" s="12" t="s">
        <v>104</v>
      </c>
      <c r="AC399" s="11">
        <f t="shared" ref="AC399:AE399" si="944">K399+R399</f>
        <v>62.5185</v>
      </c>
      <c r="AD399" s="11">
        <f t="shared" si="944"/>
        <v>833.58</v>
      </c>
      <c r="AE399" s="11">
        <f t="shared" si="944"/>
        <v>566.48</v>
      </c>
      <c r="AF399" s="11">
        <f t="shared" si="942"/>
        <v>34.73275</v>
      </c>
      <c r="AG399" s="11">
        <f t="shared" ref="AG399:AI399" si="945">O399+W399</f>
        <v>318</v>
      </c>
      <c r="AH399" s="11">
        <f t="shared" si="945"/>
        <v>0</v>
      </c>
      <c r="AI399" s="11">
        <f t="shared" si="945"/>
        <v>1815.31125</v>
      </c>
      <c r="AJ399" s="12" t="s">
        <v>35</v>
      </c>
    </row>
    <row r="400" s="9" customFormat="1" ht="15" customHeight="1" spans="1:36">
      <c r="A400" s="45">
        <f t="shared" si="925"/>
        <v>397</v>
      </c>
      <c r="B400" s="52" t="s">
        <v>176</v>
      </c>
      <c r="C400" s="52" t="s">
        <v>1054</v>
      </c>
      <c r="D400" s="55" t="s">
        <v>1055</v>
      </c>
      <c r="E400" s="109">
        <v>3473.25</v>
      </c>
      <c r="F400" s="46">
        <v>3473.25</v>
      </c>
      <c r="G400" s="95">
        <v>5664.75</v>
      </c>
      <c r="H400" s="95">
        <v>3473.25</v>
      </c>
      <c r="I400" s="105">
        <v>3180</v>
      </c>
      <c r="J400" s="48"/>
      <c r="K400" s="63">
        <f t="shared" si="926"/>
        <v>62.5185</v>
      </c>
      <c r="L400" s="64">
        <f t="shared" si="927"/>
        <v>555.72</v>
      </c>
      <c r="M400" s="48">
        <f t="shared" si="928"/>
        <v>453.18</v>
      </c>
      <c r="N400" s="46">
        <f t="shared" si="929"/>
        <v>24.31275</v>
      </c>
      <c r="O400" s="48">
        <f t="shared" si="930"/>
        <v>159</v>
      </c>
      <c r="P400" s="48">
        <f t="shared" si="931"/>
        <v>0</v>
      </c>
      <c r="Q400" s="48">
        <f t="shared" si="932"/>
        <v>1254.73125</v>
      </c>
      <c r="R400" s="46">
        <f t="shared" si="933"/>
        <v>0</v>
      </c>
      <c r="S400" s="46">
        <f t="shared" si="934"/>
        <v>277.86</v>
      </c>
      <c r="T400" s="48">
        <f t="shared" si="935"/>
        <v>113.3</v>
      </c>
      <c r="U400" s="46">
        <f t="shared" si="936"/>
        <v>10.42</v>
      </c>
      <c r="V400" s="46">
        <v>0</v>
      </c>
      <c r="W400" s="48">
        <f t="shared" si="937"/>
        <v>159</v>
      </c>
      <c r="X400" s="48">
        <f t="shared" si="938"/>
        <v>0</v>
      </c>
      <c r="Y400" s="46">
        <f t="shared" si="939"/>
        <v>560.58</v>
      </c>
      <c r="Z400" s="46">
        <f t="shared" si="940"/>
        <v>1815.31125</v>
      </c>
      <c r="AA400" s="78"/>
      <c r="AB400" s="12" t="s">
        <v>104</v>
      </c>
      <c r="AC400" s="11">
        <f t="shared" ref="AC400:AE400" si="946">K400+R400</f>
        <v>62.5185</v>
      </c>
      <c r="AD400" s="11">
        <f t="shared" si="946"/>
        <v>833.58</v>
      </c>
      <c r="AE400" s="11">
        <f t="shared" si="946"/>
        <v>566.48</v>
      </c>
      <c r="AF400" s="11">
        <f t="shared" si="942"/>
        <v>34.73275</v>
      </c>
      <c r="AG400" s="11">
        <f t="shared" ref="AG400:AI400" si="947">O400+W400</f>
        <v>318</v>
      </c>
      <c r="AH400" s="11">
        <f t="shared" si="947"/>
        <v>0</v>
      </c>
      <c r="AI400" s="11">
        <f t="shared" si="947"/>
        <v>1815.31125</v>
      </c>
      <c r="AJ400" s="12" t="s">
        <v>35</v>
      </c>
    </row>
    <row r="401" s="9" customFormat="1" ht="15" customHeight="1" spans="1:36">
      <c r="A401" s="45">
        <f t="shared" si="925"/>
        <v>398</v>
      </c>
      <c r="B401" s="52" t="s">
        <v>210</v>
      </c>
      <c r="C401" s="52" t="s">
        <v>1056</v>
      </c>
      <c r="D401" s="55" t="s">
        <v>1057</v>
      </c>
      <c r="E401" s="109">
        <v>3473.25</v>
      </c>
      <c r="F401" s="46">
        <v>3473.25</v>
      </c>
      <c r="G401" s="95">
        <v>5664.75</v>
      </c>
      <c r="H401" s="95">
        <v>3473.25</v>
      </c>
      <c r="I401" s="105">
        <v>3180</v>
      </c>
      <c r="J401" s="48"/>
      <c r="K401" s="63">
        <f t="shared" si="926"/>
        <v>62.5185</v>
      </c>
      <c r="L401" s="64">
        <f t="shared" si="927"/>
        <v>555.72</v>
      </c>
      <c r="M401" s="48">
        <f t="shared" si="928"/>
        <v>453.18</v>
      </c>
      <c r="N401" s="46">
        <f t="shared" si="929"/>
        <v>24.31275</v>
      </c>
      <c r="O401" s="48">
        <f t="shared" si="930"/>
        <v>159</v>
      </c>
      <c r="P401" s="48">
        <f t="shared" si="931"/>
        <v>0</v>
      </c>
      <c r="Q401" s="48">
        <f t="shared" si="932"/>
        <v>1254.73125</v>
      </c>
      <c r="R401" s="46">
        <f t="shared" si="933"/>
        <v>0</v>
      </c>
      <c r="S401" s="46">
        <f t="shared" si="934"/>
        <v>277.86</v>
      </c>
      <c r="T401" s="48">
        <f t="shared" si="935"/>
        <v>113.3</v>
      </c>
      <c r="U401" s="46">
        <f t="shared" si="936"/>
        <v>10.42</v>
      </c>
      <c r="V401" s="46">
        <v>0</v>
      </c>
      <c r="W401" s="48">
        <f t="shared" si="937"/>
        <v>159</v>
      </c>
      <c r="X401" s="48">
        <f t="shared" si="938"/>
        <v>0</v>
      </c>
      <c r="Y401" s="46">
        <f t="shared" si="939"/>
        <v>560.58</v>
      </c>
      <c r="Z401" s="46">
        <f t="shared" si="940"/>
        <v>1815.31125</v>
      </c>
      <c r="AA401" s="78"/>
      <c r="AB401" s="12" t="s">
        <v>48</v>
      </c>
      <c r="AC401" s="11">
        <f t="shared" ref="AC401:AE401" si="948">K401+R401</f>
        <v>62.5185</v>
      </c>
      <c r="AD401" s="11">
        <f t="shared" si="948"/>
        <v>833.58</v>
      </c>
      <c r="AE401" s="11">
        <f t="shared" si="948"/>
        <v>566.48</v>
      </c>
      <c r="AF401" s="11">
        <f t="shared" si="942"/>
        <v>34.73275</v>
      </c>
      <c r="AG401" s="11">
        <f t="shared" ref="AG401:AI401" si="949">O401+W401</f>
        <v>318</v>
      </c>
      <c r="AH401" s="11">
        <f t="shared" si="949"/>
        <v>0</v>
      </c>
      <c r="AI401" s="11">
        <f t="shared" si="949"/>
        <v>1815.31125</v>
      </c>
      <c r="AJ401" s="12" t="s">
        <v>31</v>
      </c>
    </row>
    <row r="402" s="9" customFormat="1" ht="15" customHeight="1" spans="1:36">
      <c r="A402" s="45">
        <f t="shared" si="925"/>
        <v>399</v>
      </c>
      <c r="B402" s="52" t="s">
        <v>640</v>
      </c>
      <c r="C402" s="52" t="s">
        <v>1058</v>
      </c>
      <c r="D402" s="55" t="s">
        <v>1059</v>
      </c>
      <c r="E402" s="109">
        <v>3473.25</v>
      </c>
      <c r="F402" s="46">
        <v>3473.25</v>
      </c>
      <c r="G402" s="95">
        <v>5664.75</v>
      </c>
      <c r="H402" s="95">
        <v>3473.25</v>
      </c>
      <c r="I402" s="105">
        <v>1790</v>
      </c>
      <c r="J402" s="48"/>
      <c r="K402" s="63">
        <f t="shared" si="926"/>
        <v>62.5185</v>
      </c>
      <c r="L402" s="64">
        <f t="shared" si="927"/>
        <v>555.72</v>
      </c>
      <c r="M402" s="48">
        <f t="shared" si="928"/>
        <v>453.18</v>
      </c>
      <c r="N402" s="46">
        <f t="shared" si="929"/>
        <v>24.31275</v>
      </c>
      <c r="O402" s="48">
        <f t="shared" si="930"/>
        <v>89.5</v>
      </c>
      <c r="P402" s="48">
        <f t="shared" si="931"/>
        <v>0</v>
      </c>
      <c r="Q402" s="48">
        <f t="shared" si="932"/>
        <v>1185.23125</v>
      </c>
      <c r="R402" s="46">
        <f t="shared" si="933"/>
        <v>0</v>
      </c>
      <c r="S402" s="46">
        <f t="shared" si="934"/>
        <v>277.86</v>
      </c>
      <c r="T402" s="48">
        <f t="shared" si="935"/>
        <v>113.3</v>
      </c>
      <c r="U402" s="46">
        <f t="shared" si="936"/>
        <v>10.42</v>
      </c>
      <c r="V402" s="46">
        <v>0</v>
      </c>
      <c r="W402" s="48">
        <f t="shared" si="937"/>
        <v>89.5</v>
      </c>
      <c r="X402" s="48">
        <f t="shared" si="938"/>
        <v>0</v>
      </c>
      <c r="Y402" s="46">
        <f t="shared" si="939"/>
        <v>491.08</v>
      </c>
      <c r="Z402" s="46">
        <f t="shared" si="940"/>
        <v>1676.31125</v>
      </c>
      <c r="AA402" s="78"/>
      <c r="AB402" s="12" t="s">
        <v>95</v>
      </c>
      <c r="AC402" s="11">
        <f t="shared" ref="AC402:AE402" si="950">K402+R402</f>
        <v>62.5185</v>
      </c>
      <c r="AD402" s="11">
        <f t="shared" si="950"/>
        <v>833.58</v>
      </c>
      <c r="AE402" s="11">
        <f t="shared" si="950"/>
        <v>566.48</v>
      </c>
      <c r="AF402" s="11">
        <f t="shared" si="942"/>
        <v>34.73275</v>
      </c>
      <c r="AG402" s="11">
        <f t="shared" ref="AG402:AI402" si="951">O402+W402</f>
        <v>179</v>
      </c>
      <c r="AH402" s="11">
        <f t="shared" si="951"/>
        <v>0</v>
      </c>
      <c r="AI402" s="11">
        <f t="shared" si="951"/>
        <v>1676.31125</v>
      </c>
      <c r="AJ402" s="12" t="s">
        <v>33</v>
      </c>
    </row>
    <row r="403" s="9" customFormat="1" ht="15" customHeight="1" spans="1:36">
      <c r="A403" s="45">
        <f t="shared" si="925"/>
        <v>400</v>
      </c>
      <c r="B403" s="52" t="s">
        <v>640</v>
      </c>
      <c r="C403" s="52" t="s">
        <v>1060</v>
      </c>
      <c r="D403" s="55" t="s">
        <v>1061</v>
      </c>
      <c r="E403" s="109">
        <v>3473.25</v>
      </c>
      <c r="F403" s="46">
        <v>3473.25</v>
      </c>
      <c r="G403" s="95">
        <v>5664.75</v>
      </c>
      <c r="H403" s="95">
        <v>3473.25</v>
      </c>
      <c r="I403" s="105">
        <v>1790</v>
      </c>
      <c r="J403" s="48"/>
      <c r="K403" s="63">
        <f t="shared" si="926"/>
        <v>62.5185</v>
      </c>
      <c r="L403" s="64">
        <f t="shared" si="927"/>
        <v>555.72</v>
      </c>
      <c r="M403" s="48">
        <f t="shared" si="928"/>
        <v>453.18</v>
      </c>
      <c r="N403" s="46">
        <f t="shared" si="929"/>
        <v>24.31275</v>
      </c>
      <c r="O403" s="48">
        <f t="shared" si="930"/>
        <v>89.5</v>
      </c>
      <c r="P403" s="48">
        <f t="shared" si="931"/>
        <v>0</v>
      </c>
      <c r="Q403" s="48">
        <f t="shared" si="932"/>
        <v>1185.23125</v>
      </c>
      <c r="R403" s="46">
        <f t="shared" si="933"/>
        <v>0</v>
      </c>
      <c r="S403" s="46">
        <f t="shared" si="934"/>
        <v>277.86</v>
      </c>
      <c r="T403" s="48">
        <f t="shared" si="935"/>
        <v>113.3</v>
      </c>
      <c r="U403" s="46">
        <f t="shared" si="936"/>
        <v>10.42</v>
      </c>
      <c r="V403" s="46">
        <v>0</v>
      </c>
      <c r="W403" s="48">
        <f t="shared" si="937"/>
        <v>89.5</v>
      </c>
      <c r="X403" s="48">
        <f t="shared" si="938"/>
        <v>0</v>
      </c>
      <c r="Y403" s="46">
        <f t="shared" si="939"/>
        <v>491.08</v>
      </c>
      <c r="Z403" s="46">
        <f t="shared" si="940"/>
        <v>1676.31125</v>
      </c>
      <c r="AA403" s="78"/>
      <c r="AB403" s="12" t="s">
        <v>95</v>
      </c>
      <c r="AC403" s="11">
        <f t="shared" ref="AC403:AE403" si="952">K403+R403</f>
        <v>62.5185</v>
      </c>
      <c r="AD403" s="11">
        <f t="shared" si="952"/>
        <v>833.58</v>
      </c>
      <c r="AE403" s="11">
        <f t="shared" si="952"/>
        <v>566.48</v>
      </c>
      <c r="AF403" s="11">
        <f t="shared" si="942"/>
        <v>34.73275</v>
      </c>
      <c r="AG403" s="11">
        <f t="shared" ref="AG403:AI403" si="953">O403+W403</f>
        <v>179</v>
      </c>
      <c r="AH403" s="11">
        <f t="shared" si="953"/>
        <v>0</v>
      </c>
      <c r="AI403" s="11">
        <f t="shared" si="953"/>
        <v>1676.31125</v>
      </c>
      <c r="AJ403" s="12" t="s">
        <v>33</v>
      </c>
    </row>
    <row r="404" s="9" customFormat="1" ht="15" customHeight="1" spans="1:36">
      <c r="A404" s="45">
        <f t="shared" si="925"/>
        <v>401</v>
      </c>
      <c r="B404" s="52" t="s">
        <v>640</v>
      </c>
      <c r="C404" s="52" t="s">
        <v>1062</v>
      </c>
      <c r="D404" s="55" t="s">
        <v>1063</v>
      </c>
      <c r="E404" s="109">
        <v>3473.25</v>
      </c>
      <c r="F404" s="46">
        <v>3473.25</v>
      </c>
      <c r="G404" s="95">
        <v>5664.75</v>
      </c>
      <c r="H404" s="95">
        <v>3473.25</v>
      </c>
      <c r="I404" s="105">
        <v>1790</v>
      </c>
      <c r="J404" s="48"/>
      <c r="K404" s="63">
        <f t="shared" si="926"/>
        <v>62.5185</v>
      </c>
      <c r="L404" s="64">
        <f t="shared" si="927"/>
        <v>555.72</v>
      </c>
      <c r="M404" s="48">
        <f t="shared" si="928"/>
        <v>453.18</v>
      </c>
      <c r="N404" s="46">
        <f t="shared" si="929"/>
        <v>24.31275</v>
      </c>
      <c r="O404" s="48">
        <f t="shared" si="930"/>
        <v>89.5</v>
      </c>
      <c r="P404" s="48">
        <f t="shared" si="931"/>
        <v>0</v>
      </c>
      <c r="Q404" s="48">
        <f t="shared" si="932"/>
        <v>1185.23125</v>
      </c>
      <c r="R404" s="46">
        <f t="shared" si="933"/>
        <v>0</v>
      </c>
      <c r="S404" s="46">
        <f t="shared" si="934"/>
        <v>277.86</v>
      </c>
      <c r="T404" s="48">
        <f t="shared" si="935"/>
        <v>113.3</v>
      </c>
      <c r="U404" s="46">
        <f t="shared" si="936"/>
        <v>10.42</v>
      </c>
      <c r="V404" s="46">
        <v>0</v>
      </c>
      <c r="W404" s="48">
        <f t="shared" si="937"/>
        <v>89.5</v>
      </c>
      <c r="X404" s="48">
        <f t="shared" si="938"/>
        <v>0</v>
      </c>
      <c r="Y404" s="46">
        <f t="shared" si="939"/>
        <v>491.08</v>
      </c>
      <c r="Z404" s="46">
        <f t="shared" si="940"/>
        <v>1676.31125</v>
      </c>
      <c r="AA404" s="78"/>
      <c r="AB404" s="12" t="s">
        <v>95</v>
      </c>
      <c r="AC404" s="11">
        <f t="shared" ref="AC404:AE404" si="954">K404+R404</f>
        <v>62.5185</v>
      </c>
      <c r="AD404" s="11">
        <f t="shared" si="954"/>
        <v>833.58</v>
      </c>
      <c r="AE404" s="11">
        <f t="shared" si="954"/>
        <v>566.48</v>
      </c>
      <c r="AF404" s="11">
        <f t="shared" si="942"/>
        <v>34.73275</v>
      </c>
      <c r="AG404" s="11">
        <f t="shared" ref="AG404:AI404" si="955">O404+W404</f>
        <v>179</v>
      </c>
      <c r="AH404" s="11">
        <f t="shared" si="955"/>
        <v>0</v>
      </c>
      <c r="AI404" s="11">
        <f t="shared" si="955"/>
        <v>1676.31125</v>
      </c>
      <c r="AJ404" s="12" t="s">
        <v>33</v>
      </c>
    </row>
    <row r="405" s="9" customFormat="1" ht="15" customHeight="1" spans="1:36">
      <c r="A405" s="45">
        <f t="shared" si="925"/>
        <v>402</v>
      </c>
      <c r="B405" s="52" t="s">
        <v>640</v>
      </c>
      <c r="C405" s="52" t="s">
        <v>1064</v>
      </c>
      <c r="D405" s="55" t="s">
        <v>1065</v>
      </c>
      <c r="E405" s="109">
        <v>3473.25</v>
      </c>
      <c r="F405" s="46">
        <v>3473.25</v>
      </c>
      <c r="G405" s="95">
        <v>5664.75</v>
      </c>
      <c r="H405" s="95">
        <v>3473.25</v>
      </c>
      <c r="I405" s="105">
        <v>3180</v>
      </c>
      <c r="J405" s="48"/>
      <c r="K405" s="63">
        <f t="shared" si="926"/>
        <v>62.5185</v>
      </c>
      <c r="L405" s="64">
        <f t="shared" si="927"/>
        <v>555.72</v>
      </c>
      <c r="M405" s="48">
        <f t="shared" si="928"/>
        <v>453.18</v>
      </c>
      <c r="N405" s="46">
        <f t="shared" si="929"/>
        <v>24.31275</v>
      </c>
      <c r="O405" s="48">
        <f t="shared" si="930"/>
        <v>159</v>
      </c>
      <c r="P405" s="48">
        <f t="shared" si="931"/>
        <v>0</v>
      </c>
      <c r="Q405" s="48">
        <f t="shared" si="932"/>
        <v>1254.73125</v>
      </c>
      <c r="R405" s="46">
        <f t="shared" si="933"/>
        <v>0</v>
      </c>
      <c r="S405" s="46">
        <f t="shared" si="934"/>
        <v>277.86</v>
      </c>
      <c r="T405" s="48">
        <f t="shared" si="935"/>
        <v>113.3</v>
      </c>
      <c r="U405" s="46">
        <f t="shared" si="936"/>
        <v>10.42</v>
      </c>
      <c r="V405" s="46">
        <v>0</v>
      </c>
      <c r="W405" s="48">
        <f t="shared" si="937"/>
        <v>159</v>
      </c>
      <c r="X405" s="48">
        <f t="shared" si="938"/>
        <v>0</v>
      </c>
      <c r="Y405" s="46">
        <f t="shared" si="939"/>
        <v>560.58</v>
      </c>
      <c r="Z405" s="46">
        <f t="shared" si="940"/>
        <v>1815.31125</v>
      </c>
      <c r="AA405" s="78"/>
      <c r="AB405" s="12" t="s">
        <v>95</v>
      </c>
      <c r="AC405" s="11">
        <f t="shared" ref="AC405:AE405" si="956">K405+R405</f>
        <v>62.5185</v>
      </c>
      <c r="AD405" s="11">
        <f t="shared" si="956"/>
        <v>833.58</v>
      </c>
      <c r="AE405" s="11">
        <f t="shared" si="956"/>
        <v>566.48</v>
      </c>
      <c r="AF405" s="11">
        <f t="shared" si="942"/>
        <v>34.73275</v>
      </c>
      <c r="AG405" s="11">
        <f t="shared" ref="AG405:AI405" si="957">O405+W405</f>
        <v>318</v>
      </c>
      <c r="AH405" s="11">
        <f t="shared" si="957"/>
        <v>0</v>
      </c>
      <c r="AI405" s="11">
        <f t="shared" si="957"/>
        <v>1815.31125</v>
      </c>
      <c r="AJ405" s="12" t="s">
        <v>33</v>
      </c>
    </row>
    <row r="406" s="9" customFormat="1" ht="15" customHeight="1" spans="1:36">
      <c r="A406" s="45">
        <f t="shared" si="925"/>
        <v>403</v>
      </c>
      <c r="B406" s="52" t="s">
        <v>173</v>
      </c>
      <c r="C406" s="52" t="s">
        <v>1066</v>
      </c>
      <c r="D406" s="55" t="s">
        <v>1067</v>
      </c>
      <c r="E406" s="109">
        <v>3473.25</v>
      </c>
      <c r="F406" s="46">
        <v>3473.25</v>
      </c>
      <c r="G406" s="95">
        <v>5664.75</v>
      </c>
      <c r="H406" s="95">
        <v>3473.25</v>
      </c>
      <c r="I406" s="105">
        <v>3180</v>
      </c>
      <c r="J406" s="48"/>
      <c r="K406" s="63">
        <f t="shared" si="926"/>
        <v>62.5185</v>
      </c>
      <c r="L406" s="64">
        <f t="shared" si="927"/>
        <v>555.72</v>
      </c>
      <c r="M406" s="48">
        <f t="shared" si="928"/>
        <v>453.18</v>
      </c>
      <c r="N406" s="46">
        <f t="shared" si="929"/>
        <v>24.31275</v>
      </c>
      <c r="O406" s="48">
        <f t="shared" si="930"/>
        <v>159</v>
      </c>
      <c r="P406" s="48">
        <f t="shared" si="931"/>
        <v>0</v>
      </c>
      <c r="Q406" s="48">
        <f t="shared" si="932"/>
        <v>1254.73125</v>
      </c>
      <c r="R406" s="46">
        <f t="shared" si="933"/>
        <v>0</v>
      </c>
      <c r="S406" s="46">
        <f t="shared" si="934"/>
        <v>277.86</v>
      </c>
      <c r="T406" s="48">
        <f t="shared" si="935"/>
        <v>113.3</v>
      </c>
      <c r="U406" s="46">
        <f t="shared" si="936"/>
        <v>10.42</v>
      </c>
      <c r="V406" s="46">
        <v>0</v>
      </c>
      <c r="W406" s="48">
        <f t="shared" si="937"/>
        <v>159</v>
      </c>
      <c r="X406" s="48">
        <f t="shared" si="938"/>
        <v>0</v>
      </c>
      <c r="Y406" s="46">
        <f t="shared" si="939"/>
        <v>560.58</v>
      </c>
      <c r="Z406" s="46">
        <f t="shared" si="940"/>
        <v>1815.31125</v>
      </c>
      <c r="AA406" s="78"/>
      <c r="AB406" s="12" t="s">
        <v>104</v>
      </c>
      <c r="AC406" s="11">
        <f t="shared" ref="AC406:AE406" si="958">K406+R406</f>
        <v>62.5185</v>
      </c>
      <c r="AD406" s="11">
        <f t="shared" si="958"/>
        <v>833.58</v>
      </c>
      <c r="AE406" s="11">
        <f t="shared" si="958"/>
        <v>566.48</v>
      </c>
      <c r="AF406" s="11">
        <f t="shared" si="942"/>
        <v>34.73275</v>
      </c>
      <c r="AG406" s="11">
        <f t="shared" ref="AG406:AI406" si="959">O406+W406</f>
        <v>318</v>
      </c>
      <c r="AH406" s="11">
        <f t="shared" si="959"/>
        <v>0</v>
      </c>
      <c r="AI406" s="11">
        <f t="shared" si="959"/>
        <v>1815.31125</v>
      </c>
      <c r="AJ406" s="12" t="s">
        <v>35</v>
      </c>
    </row>
    <row r="407" s="9" customFormat="1" ht="15" customHeight="1" spans="1:36">
      <c r="A407" s="45">
        <f t="shared" si="925"/>
        <v>404</v>
      </c>
      <c r="B407" s="52" t="s">
        <v>173</v>
      </c>
      <c r="C407" s="52" t="s">
        <v>1068</v>
      </c>
      <c r="D407" s="55" t="s">
        <v>1069</v>
      </c>
      <c r="E407" s="109">
        <v>3473.25</v>
      </c>
      <c r="F407" s="46">
        <v>3473.25</v>
      </c>
      <c r="G407" s="95">
        <v>5664.75</v>
      </c>
      <c r="H407" s="95">
        <v>3473.25</v>
      </c>
      <c r="I407" s="105">
        <v>3180</v>
      </c>
      <c r="J407" s="48"/>
      <c r="K407" s="63">
        <f t="shared" si="926"/>
        <v>62.5185</v>
      </c>
      <c r="L407" s="64">
        <f t="shared" si="927"/>
        <v>555.72</v>
      </c>
      <c r="M407" s="48">
        <f t="shared" si="928"/>
        <v>453.18</v>
      </c>
      <c r="N407" s="46">
        <f t="shared" si="929"/>
        <v>24.31275</v>
      </c>
      <c r="O407" s="48">
        <f t="shared" si="930"/>
        <v>159</v>
      </c>
      <c r="P407" s="48">
        <f t="shared" si="931"/>
        <v>0</v>
      </c>
      <c r="Q407" s="48">
        <f t="shared" si="932"/>
        <v>1254.73125</v>
      </c>
      <c r="R407" s="46">
        <f t="shared" si="933"/>
        <v>0</v>
      </c>
      <c r="S407" s="46">
        <f t="shared" si="934"/>
        <v>277.86</v>
      </c>
      <c r="T407" s="48">
        <f t="shared" si="935"/>
        <v>113.3</v>
      </c>
      <c r="U407" s="46">
        <f t="shared" si="936"/>
        <v>10.42</v>
      </c>
      <c r="V407" s="46">
        <v>0</v>
      </c>
      <c r="W407" s="48">
        <f t="shared" si="937"/>
        <v>159</v>
      </c>
      <c r="X407" s="48">
        <f t="shared" si="938"/>
        <v>0</v>
      </c>
      <c r="Y407" s="46">
        <f t="shared" si="939"/>
        <v>560.58</v>
      </c>
      <c r="Z407" s="46">
        <f t="shared" si="940"/>
        <v>1815.31125</v>
      </c>
      <c r="AA407" s="78"/>
      <c r="AB407" s="12" t="s">
        <v>104</v>
      </c>
      <c r="AC407" s="11">
        <f t="shared" ref="AC407:AE407" si="960">K407+R407</f>
        <v>62.5185</v>
      </c>
      <c r="AD407" s="11">
        <f t="shared" si="960"/>
        <v>833.58</v>
      </c>
      <c r="AE407" s="11">
        <f t="shared" si="960"/>
        <v>566.48</v>
      </c>
      <c r="AF407" s="11">
        <f t="shared" si="942"/>
        <v>34.73275</v>
      </c>
      <c r="AG407" s="11">
        <f t="shared" ref="AG407:AI407" si="961">O407+W407</f>
        <v>318</v>
      </c>
      <c r="AH407" s="11">
        <f t="shared" si="961"/>
        <v>0</v>
      </c>
      <c r="AI407" s="11">
        <f t="shared" si="961"/>
        <v>1815.31125</v>
      </c>
      <c r="AJ407" s="12" t="s">
        <v>35</v>
      </c>
    </row>
    <row r="408" s="9" customFormat="1" ht="15" customHeight="1" spans="1:36">
      <c r="A408" s="45">
        <f t="shared" si="925"/>
        <v>405</v>
      </c>
      <c r="B408" s="52" t="s">
        <v>509</v>
      </c>
      <c r="C408" s="52" t="s">
        <v>1070</v>
      </c>
      <c r="D408" s="55" t="s">
        <v>1071</v>
      </c>
      <c r="E408" s="109">
        <v>3473.25</v>
      </c>
      <c r="F408" s="46">
        <v>3473.25</v>
      </c>
      <c r="G408" s="95">
        <v>5664.75</v>
      </c>
      <c r="H408" s="95">
        <v>3473.25</v>
      </c>
      <c r="I408" s="105">
        <v>1790</v>
      </c>
      <c r="J408" s="48"/>
      <c r="K408" s="63">
        <f t="shared" si="926"/>
        <v>62.5185</v>
      </c>
      <c r="L408" s="64">
        <f t="shared" si="927"/>
        <v>555.72</v>
      </c>
      <c r="M408" s="48">
        <f t="shared" si="928"/>
        <v>453.18</v>
      </c>
      <c r="N408" s="46">
        <f t="shared" si="929"/>
        <v>24.31275</v>
      </c>
      <c r="O408" s="48">
        <f t="shared" si="930"/>
        <v>89.5</v>
      </c>
      <c r="P408" s="48">
        <f t="shared" si="931"/>
        <v>0</v>
      </c>
      <c r="Q408" s="48">
        <f t="shared" si="932"/>
        <v>1185.23125</v>
      </c>
      <c r="R408" s="46">
        <f t="shared" si="933"/>
        <v>0</v>
      </c>
      <c r="S408" s="46">
        <f t="shared" si="934"/>
        <v>277.86</v>
      </c>
      <c r="T408" s="48">
        <f t="shared" si="935"/>
        <v>113.3</v>
      </c>
      <c r="U408" s="46">
        <f t="shared" si="936"/>
        <v>10.42</v>
      </c>
      <c r="V408" s="46">
        <v>0</v>
      </c>
      <c r="W408" s="48">
        <f t="shared" si="937"/>
        <v>89.5</v>
      </c>
      <c r="X408" s="48">
        <f t="shared" si="938"/>
        <v>0</v>
      </c>
      <c r="Y408" s="46">
        <f t="shared" si="939"/>
        <v>491.08</v>
      </c>
      <c r="Z408" s="46">
        <f t="shared" si="940"/>
        <v>1676.31125</v>
      </c>
      <c r="AA408" s="78"/>
      <c r="AB408" s="12" t="s">
        <v>83</v>
      </c>
      <c r="AC408" s="11">
        <f t="shared" ref="AC408:AE408" si="962">K408+R408</f>
        <v>62.5185</v>
      </c>
      <c r="AD408" s="11">
        <f t="shared" si="962"/>
        <v>833.58</v>
      </c>
      <c r="AE408" s="11">
        <f t="shared" si="962"/>
        <v>566.48</v>
      </c>
      <c r="AF408" s="11">
        <f t="shared" si="942"/>
        <v>34.73275</v>
      </c>
      <c r="AG408" s="11">
        <f t="shared" ref="AG408:AI408" si="963">O408+W408</f>
        <v>179</v>
      </c>
      <c r="AH408" s="11">
        <f t="shared" si="963"/>
        <v>0</v>
      </c>
      <c r="AI408" s="11">
        <f t="shared" si="963"/>
        <v>1676.31125</v>
      </c>
      <c r="AJ408" s="12" t="s">
        <v>33</v>
      </c>
    </row>
    <row r="409" s="9" customFormat="1" ht="15" customHeight="1" spans="1:36">
      <c r="A409" s="45">
        <f t="shared" si="925"/>
        <v>406</v>
      </c>
      <c r="B409" s="52" t="s">
        <v>328</v>
      </c>
      <c r="C409" s="110" t="s">
        <v>1074</v>
      </c>
      <c r="D409" s="55" t="s">
        <v>1075</v>
      </c>
      <c r="E409" s="109">
        <v>3820</v>
      </c>
      <c r="F409" s="46">
        <v>0</v>
      </c>
      <c r="G409" s="247">
        <v>5664.75</v>
      </c>
      <c r="H409" s="247">
        <v>3820</v>
      </c>
      <c r="I409" s="105">
        <v>4180</v>
      </c>
      <c r="J409" s="48">
        <v>108</v>
      </c>
      <c r="K409" s="63">
        <f t="shared" si="926"/>
        <v>68.76</v>
      </c>
      <c r="L409" s="64">
        <f t="shared" si="927"/>
        <v>0</v>
      </c>
      <c r="M409" s="48">
        <f t="shared" si="928"/>
        <v>453.18</v>
      </c>
      <c r="N409" s="46">
        <f t="shared" si="929"/>
        <v>26.74</v>
      </c>
      <c r="O409" s="48">
        <f t="shared" si="930"/>
        <v>209</v>
      </c>
      <c r="P409" s="48">
        <f t="shared" si="931"/>
        <v>54</v>
      </c>
      <c r="Q409" s="48">
        <f t="shared" si="932"/>
        <v>811.68</v>
      </c>
      <c r="R409" s="46">
        <f t="shared" si="933"/>
        <v>0</v>
      </c>
      <c r="S409" s="46">
        <f t="shared" si="934"/>
        <v>0</v>
      </c>
      <c r="T409" s="48">
        <f t="shared" si="935"/>
        <v>113.3</v>
      </c>
      <c r="U409" s="46">
        <f t="shared" si="936"/>
        <v>11.46</v>
      </c>
      <c r="V409" s="46">
        <v>0</v>
      </c>
      <c r="W409" s="48">
        <f t="shared" si="937"/>
        <v>209</v>
      </c>
      <c r="X409" s="48">
        <f t="shared" si="938"/>
        <v>54</v>
      </c>
      <c r="Y409" s="46">
        <f t="shared" si="939"/>
        <v>387.76</v>
      </c>
      <c r="Z409" s="46">
        <f t="shared" si="940"/>
        <v>1199.44</v>
      </c>
      <c r="AA409" s="78"/>
      <c r="AB409" s="12" t="s">
        <v>104</v>
      </c>
      <c r="AC409" s="11">
        <f t="shared" ref="AC409:AE409" si="964">K409+R409</f>
        <v>68.76</v>
      </c>
      <c r="AD409" s="11">
        <f t="shared" si="964"/>
        <v>0</v>
      </c>
      <c r="AE409" s="11">
        <f t="shared" si="964"/>
        <v>566.48</v>
      </c>
      <c r="AF409" s="11">
        <f t="shared" si="942"/>
        <v>38.2</v>
      </c>
      <c r="AG409" s="11">
        <f t="shared" ref="AG409:AI409" si="965">O409+W409</f>
        <v>418</v>
      </c>
      <c r="AH409" s="11">
        <f t="shared" si="965"/>
        <v>108</v>
      </c>
      <c r="AI409" s="11">
        <f t="shared" si="965"/>
        <v>1199.44</v>
      </c>
      <c r="AJ409" s="12" t="s">
        <v>35</v>
      </c>
    </row>
    <row r="410" s="9" customFormat="1" ht="15" customHeight="1" spans="1:36">
      <c r="A410" s="45">
        <f t="shared" si="925"/>
        <v>407</v>
      </c>
      <c r="B410" s="52" t="s">
        <v>509</v>
      </c>
      <c r="C410" s="52" t="s">
        <v>1076</v>
      </c>
      <c r="D410" s="344" t="s">
        <v>1077</v>
      </c>
      <c r="E410" s="109">
        <v>3473.25</v>
      </c>
      <c r="F410" s="46">
        <v>3473.25</v>
      </c>
      <c r="G410" s="95">
        <v>5664.75</v>
      </c>
      <c r="H410" s="95">
        <v>3473.25</v>
      </c>
      <c r="I410" s="105">
        <v>1790</v>
      </c>
      <c r="J410" s="48"/>
      <c r="K410" s="63">
        <f t="shared" si="926"/>
        <v>62.5185</v>
      </c>
      <c r="L410" s="64">
        <f t="shared" si="927"/>
        <v>555.72</v>
      </c>
      <c r="M410" s="48">
        <f t="shared" si="928"/>
        <v>453.18</v>
      </c>
      <c r="N410" s="46">
        <f t="shared" si="929"/>
        <v>24.31275</v>
      </c>
      <c r="O410" s="48">
        <f t="shared" si="930"/>
        <v>89.5</v>
      </c>
      <c r="P410" s="48">
        <f t="shared" si="931"/>
        <v>0</v>
      </c>
      <c r="Q410" s="48">
        <f t="shared" si="932"/>
        <v>1185.23125</v>
      </c>
      <c r="R410" s="46">
        <f t="shared" si="933"/>
        <v>0</v>
      </c>
      <c r="S410" s="46">
        <f t="shared" si="934"/>
        <v>277.86</v>
      </c>
      <c r="T410" s="48">
        <f t="shared" si="935"/>
        <v>113.3</v>
      </c>
      <c r="U410" s="46">
        <f t="shared" si="936"/>
        <v>10.42</v>
      </c>
      <c r="V410" s="46">
        <v>0</v>
      </c>
      <c r="W410" s="48">
        <f t="shared" si="937"/>
        <v>89.5</v>
      </c>
      <c r="X410" s="48">
        <f t="shared" si="938"/>
        <v>0</v>
      </c>
      <c r="Y410" s="46">
        <f t="shared" si="939"/>
        <v>491.08</v>
      </c>
      <c r="Z410" s="46">
        <f t="shared" si="940"/>
        <v>1676.31125</v>
      </c>
      <c r="AA410" s="78"/>
      <c r="AB410" s="12" t="s">
        <v>83</v>
      </c>
      <c r="AC410" s="11">
        <f t="shared" ref="AC410:AE410" si="966">K410+R410</f>
        <v>62.5185</v>
      </c>
      <c r="AD410" s="11">
        <f t="shared" si="966"/>
        <v>833.58</v>
      </c>
      <c r="AE410" s="11">
        <f t="shared" si="966"/>
        <v>566.48</v>
      </c>
      <c r="AF410" s="11">
        <f t="shared" si="942"/>
        <v>34.73275</v>
      </c>
      <c r="AG410" s="11">
        <f t="shared" ref="AG410:AI410" si="967">O410+W410</f>
        <v>179</v>
      </c>
      <c r="AH410" s="11">
        <f t="shared" si="967"/>
        <v>0</v>
      </c>
      <c r="AI410" s="11">
        <f t="shared" si="967"/>
        <v>1676.31125</v>
      </c>
      <c r="AJ410" s="12" t="s">
        <v>33</v>
      </c>
    </row>
    <row r="411" s="9" customFormat="1" ht="15" customHeight="1" spans="1:36">
      <c r="A411" s="45">
        <f t="shared" si="925"/>
        <v>408</v>
      </c>
      <c r="B411" s="52" t="s">
        <v>230</v>
      </c>
      <c r="C411" s="52" t="s">
        <v>1078</v>
      </c>
      <c r="D411" s="344" t="s">
        <v>1079</v>
      </c>
      <c r="E411" s="109">
        <v>3820</v>
      </c>
      <c r="F411" s="46">
        <v>3820</v>
      </c>
      <c r="G411" s="95">
        <v>5664.75</v>
      </c>
      <c r="H411" s="95">
        <v>3820</v>
      </c>
      <c r="I411" s="105">
        <v>4180</v>
      </c>
      <c r="J411" s="48"/>
      <c r="K411" s="63">
        <f t="shared" si="926"/>
        <v>68.76</v>
      </c>
      <c r="L411" s="64">
        <f t="shared" si="927"/>
        <v>611.2</v>
      </c>
      <c r="M411" s="48">
        <f t="shared" si="928"/>
        <v>453.18</v>
      </c>
      <c r="N411" s="46">
        <f t="shared" si="929"/>
        <v>26.74</v>
      </c>
      <c r="O411" s="48">
        <f t="shared" si="930"/>
        <v>209</v>
      </c>
      <c r="P411" s="48">
        <f t="shared" si="931"/>
        <v>0</v>
      </c>
      <c r="Q411" s="48">
        <f t="shared" si="932"/>
        <v>1368.88</v>
      </c>
      <c r="R411" s="46">
        <f t="shared" si="933"/>
        <v>0</v>
      </c>
      <c r="S411" s="46">
        <f t="shared" si="934"/>
        <v>305.6</v>
      </c>
      <c r="T411" s="48">
        <f t="shared" si="935"/>
        <v>113.3</v>
      </c>
      <c r="U411" s="46">
        <f t="shared" si="936"/>
        <v>11.46</v>
      </c>
      <c r="V411" s="46">
        <v>0</v>
      </c>
      <c r="W411" s="48">
        <f t="shared" si="937"/>
        <v>209</v>
      </c>
      <c r="X411" s="48">
        <f t="shared" si="938"/>
        <v>0</v>
      </c>
      <c r="Y411" s="46">
        <f t="shared" si="939"/>
        <v>639.36</v>
      </c>
      <c r="Z411" s="46">
        <f t="shared" si="940"/>
        <v>2008.24</v>
      </c>
      <c r="AA411" s="78"/>
      <c r="AB411" s="12" t="s">
        <v>57</v>
      </c>
      <c r="AC411" s="11">
        <f t="shared" ref="AC411:AE411" si="968">K411+R411</f>
        <v>68.76</v>
      </c>
      <c r="AD411" s="11">
        <f t="shared" si="968"/>
        <v>916.8</v>
      </c>
      <c r="AE411" s="11">
        <f t="shared" si="968"/>
        <v>566.48</v>
      </c>
      <c r="AF411" s="11">
        <f t="shared" si="942"/>
        <v>38.2</v>
      </c>
      <c r="AG411" s="11">
        <f t="shared" ref="AG411:AI411" si="969">O411+W411</f>
        <v>418</v>
      </c>
      <c r="AH411" s="11">
        <f t="shared" si="969"/>
        <v>0</v>
      </c>
      <c r="AI411" s="11">
        <f t="shared" si="969"/>
        <v>2008.24</v>
      </c>
      <c r="AJ411" s="12" t="s">
        <v>32</v>
      </c>
    </row>
    <row r="412" s="9" customFormat="1" ht="15" customHeight="1" spans="1:36">
      <c r="A412" s="45">
        <f t="shared" si="925"/>
        <v>409</v>
      </c>
      <c r="B412" s="52" t="s">
        <v>230</v>
      </c>
      <c r="C412" s="52" t="s">
        <v>1080</v>
      </c>
      <c r="D412" s="344" t="s">
        <v>1081</v>
      </c>
      <c r="E412" s="109">
        <v>3473.25</v>
      </c>
      <c r="F412" s="46">
        <v>3473.25</v>
      </c>
      <c r="G412" s="95">
        <v>5664.75</v>
      </c>
      <c r="H412" s="95">
        <v>3473.25</v>
      </c>
      <c r="I412" s="105">
        <v>3180</v>
      </c>
      <c r="J412" s="48"/>
      <c r="K412" s="63">
        <f t="shared" si="926"/>
        <v>62.5185</v>
      </c>
      <c r="L412" s="64">
        <f t="shared" si="927"/>
        <v>555.72</v>
      </c>
      <c r="M412" s="48">
        <f t="shared" si="928"/>
        <v>453.18</v>
      </c>
      <c r="N412" s="46">
        <f t="shared" si="929"/>
        <v>24.31275</v>
      </c>
      <c r="O412" s="48">
        <f t="shared" si="930"/>
        <v>159</v>
      </c>
      <c r="P412" s="48">
        <f t="shared" si="931"/>
        <v>0</v>
      </c>
      <c r="Q412" s="48">
        <f t="shared" si="932"/>
        <v>1254.73125</v>
      </c>
      <c r="R412" s="46">
        <f t="shared" si="933"/>
        <v>0</v>
      </c>
      <c r="S412" s="46">
        <f t="shared" si="934"/>
        <v>277.86</v>
      </c>
      <c r="T412" s="48">
        <f t="shared" si="935"/>
        <v>113.3</v>
      </c>
      <c r="U412" s="46">
        <f t="shared" si="936"/>
        <v>10.42</v>
      </c>
      <c r="V412" s="46">
        <v>0</v>
      </c>
      <c r="W412" s="48">
        <f t="shared" si="937"/>
        <v>159</v>
      </c>
      <c r="X412" s="48">
        <f t="shared" si="938"/>
        <v>0</v>
      </c>
      <c r="Y412" s="46">
        <f t="shared" si="939"/>
        <v>560.58</v>
      </c>
      <c r="Z412" s="46">
        <f t="shared" si="940"/>
        <v>1815.31125</v>
      </c>
      <c r="AA412" s="78"/>
      <c r="AB412" s="12" t="s">
        <v>60</v>
      </c>
      <c r="AC412" s="11">
        <f t="shared" ref="AC412:AE412" si="970">K412+R412</f>
        <v>62.5185</v>
      </c>
      <c r="AD412" s="11">
        <f t="shared" si="970"/>
        <v>833.58</v>
      </c>
      <c r="AE412" s="11">
        <f t="shared" si="970"/>
        <v>566.48</v>
      </c>
      <c r="AF412" s="11">
        <f t="shared" si="942"/>
        <v>34.73275</v>
      </c>
      <c r="AG412" s="11">
        <f t="shared" ref="AG412:AI412" si="971">O412+W412</f>
        <v>318</v>
      </c>
      <c r="AH412" s="11">
        <f t="shared" si="971"/>
        <v>0</v>
      </c>
      <c r="AI412" s="11">
        <f t="shared" si="971"/>
        <v>1815.31125</v>
      </c>
      <c r="AJ412" s="12" t="s">
        <v>32</v>
      </c>
    </row>
    <row r="413" s="20" customFormat="1" ht="15" customHeight="1" spans="1:36">
      <c r="A413" s="57">
        <f t="shared" si="925"/>
        <v>410</v>
      </c>
      <c r="B413" s="149" t="s">
        <v>670</v>
      </c>
      <c r="C413" s="149" t="s">
        <v>1084</v>
      </c>
      <c r="D413" s="364" t="s">
        <v>1085</v>
      </c>
      <c r="E413" s="186">
        <v>3473.25</v>
      </c>
      <c r="F413" s="58">
        <v>3473.25</v>
      </c>
      <c r="G413" s="187">
        <v>5664.75</v>
      </c>
      <c r="H413" s="187">
        <v>3473.25</v>
      </c>
      <c r="I413" s="188">
        <v>0</v>
      </c>
      <c r="J413" s="60"/>
      <c r="K413" s="65">
        <f t="shared" si="926"/>
        <v>62.5185</v>
      </c>
      <c r="L413" s="66">
        <f t="shared" si="927"/>
        <v>555.72</v>
      </c>
      <c r="M413" s="60">
        <f t="shared" si="928"/>
        <v>453.18</v>
      </c>
      <c r="N413" s="58">
        <f t="shared" si="929"/>
        <v>24.31275</v>
      </c>
      <c r="O413" s="60">
        <f t="shared" si="930"/>
        <v>0</v>
      </c>
      <c r="P413" s="60">
        <f t="shared" si="931"/>
        <v>0</v>
      </c>
      <c r="Q413" s="60">
        <f t="shared" si="932"/>
        <v>1095.73125</v>
      </c>
      <c r="R413" s="58">
        <f t="shared" si="933"/>
        <v>0</v>
      </c>
      <c r="S413" s="58">
        <f t="shared" si="934"/>
        <v>277.86</v>
      </c>
      <c r="T413" s="60">
        <f t="shared" si="935"/>
        <v>113.3</v>
      </c>
      <c r="U413" s="58">
        <f t="shared" si="936"/>
        <v>10.42</v>
      </c>
      <c r="V413" s="58">
        <v>0</v>
      </c>
      <c r="W413" s="60">
        <f t="shared" si="937"/>
        <v>0</v>
      </c>
      <c r="X413" s="60">
        <f t="shared" si="938"/>
        <v>0</v>
      </c>
      <c r="Y413" s="58">
        <f t="shared" si="939"/>
        <v>401.58</v>
      </c>
      <c r="Z413" s="58">
        <f t="shared" si="940"/>
        <v>1497.31125</v>
      </c>
      <c r="AA413" s="185"/>
      <c r="AB413" s="16" t="s">
        <v>92</v>
      </c>
      <c r="AC413" s="15">
        <f t="shared" ref="AC413:AE413" si="972">K413+R413</f>
        <v>62.5185</v>
      </c>
      <c r="AD413" s="15">
        <f t="shared" si="972"/>
        <v>833.58</v>
      </c>
      <c r="AE413" s="15">
        <f t="shared" si="972"/>
        <v>566.48</v>
      </c>
      <c r="AF413" s="15">
        <f t="shared" si="942"/>
        <v>34.73275</v>
      </c>
      <c r="AG413" s="15">
        <f t="shared" ref="AG413:AI413" si="973">O413+W413</f>
        <v>0</v>
      </c>
      <c r="AH413" s="15">
        <f t="shared" si="973"/>
        <v>0</v>
      </c>
      <c r="AI413" s="15">
        <f t="shared" si="973"/>
        <v>1497.31125</v>
      </c>
      <c r="AJ413" s="16" t="s">
        <v>33</v>
      </c>
    </row>
    <row r="414" s="9" customFormat="1" ht="15" customHeight="1" spans="1:36">
      <c r="A414" s="45">
        <f t="shared" si="925"/>
        <v>411</v>
      </c>
      <c r="B414" s="52" t="s">
        <v>670</v>
      </c>
      <c r="C414" s="103" t="s">
        <v>1086</v>
      </c>
      <c r="D414" s="55" t="s">
        <v>1087</v>
      </c>
      <c r="E414" s="109">
        <v>3473.25</v>
      </c>
      <c r="F414" s="46">
        <v>3473.25</v>
      </c>
      <c r="G414" s="95">
        <v>5664.75</v>
      </c>
      <c r="H414" s="95">
        <v>3473.25</v>
      </c>
      <c r="I414" s="105">
        <v>1790</v>
      </c>
      <c r="J414" s="48"/>
      <c r="K414" s="63">
        <f t="shared" si="926"/>
        <v>62.5185</v>
      </c>
      <c r="L414" s="64">
        <f t="shared" si="927"/>
        <v>555.72</v>
      </c>
      <c r="M414" s="48">
        <f t="shared" si="928"/>
        <v>453.18</v>
      </c>
      <c r="N414" s="46">
        <f t="shared" si="929"/>
        <v>24.31275</v>
      </c>
      <c r="O414" s="48">
        <f t="shared" si="930"/>
        <v>89.5</v>
      </c>
      <c r="P414" s="48">
        <f t="shared" si="931"/>
        <v>0</v>
      </c>
      <c r="Q414" s="48">
        <f t="shared" si="932"/>
        <v>1185.23125</v>
      </c>
      <c r="R414" s="46">
        <f t="shared" si="933"/>
        <v>0</v>
      </c>
      <c r="S414" s="46">
        <f t="shared" si="934"/>
        <v>277.86</v>
      </c>
      <c r="T414" s="48">
        <f t="shared" si="935"/>
        <v>113.3</v>
      </c>
      <c r="U414" s="46">
        <f t="shared" si="936"/>
        <v>10.42</v>
      </c>
      <c r="V414" s="46">
        <v>0</v>
      </c>
      <c r="W414" s="48">
        <f t="shared" si="937"/>
        <v>89.5</v>
      </c>
      <c r="X414" s="48">
        <f t="shared" si="938"/>
        <v>0</v>
      </c>
      <c r="Y414" s="46">
        <f t="shared" si="939"/>
        <v>491.08</v>
      </c>
      <c r="Z414" s="46">
        <f t="shared" si="940"/>
        <v>1676.31125</v>
      </c>
      <c r="AA414" s="78"/>
      <c r="AB414" s="12" t="s">
        <v>92</v>
      </c>
      <c r="AC414" s="11">
        <f t="shared" ref="AC414:AE414" si="974">K414+R414</f>
        <v>62.5185</v>
      </c>
      <c r="AD414" s="11">
        <f t="shared" si="974"/>
        <v>833.58</v>
      </c>
      <c r="AE414" s="11">
        <f t="shared" si="974"/>
        <v>566.48</v>
      </c>
      <c r="AF414" s="11">
        <f t="shared" si="942"/>
        <v>34.73275</v>
      </c>
      <c r="AG414" s="11">
        <f t="shared" ref="AG414:AI414" si="975">O414+W414</f>
        <v>179</v>
      </c>
      <c r="AH414" s="11">
        <f t="shared" si="975"/>
        <v>0</v>
      </c>
      <c r="AI414" s="11">
        <f t="shared" si="975"/>
        <v>1676.31125</v>
      </c>
      <c r="AJ414" s="12" t="s">
        <v>33</v>
      </c>
    </row>
    <row r="415" s="9" customFormat="1" ht="15" customHeight="1" spans="1:36">
      <c r="A415" s="45">
        <f t="shared" si="925"/>
        <v>412</v>
      </c>
      <c r="B415" s="52" t="s">
        <v>640</v>
      </c>
      <c r="C415" s="52" t="s">
        <v>1088</v>
      </c>
      <c r="D415" s="55" t="s">
        <v>1089</v>
      </c>
      <c r="E415" s="109">
        <v>3473.25</v>
      </c>
      <c r="F415" s="46">
        <v>3473.25</v>
      </c>
      <c r="G415" s="95">
        <v>5664.75</v>
      </c>
      <c r="H415" s="109">
        <v>3473.25</v>
      </c>
      <c r="I415" s="105">
        <v>1790</v>
      </c>
      <c r="J415" s="48"/>
      <c r="K415" s="63">
        <f t="shared" si="926"/>
        <v>62.5185</v>
      </c>
      <c r="L415" s="64">
        <f t="shared" si="927"/>
        <v>555.72</v>
      </c>
      <c r="M415" s="48">
        <f t="shared" si="928"/>
        <v>453.18</v>
      </c>
      <c r="N415" s="46">
        <f t="shared" si="929"/>
        <v>24.31275</v>
      </c>
      <c r="O415" s="48">
        <f t="shared" si="930"/>
        <v>89.5</v>
      </c>
      <c r="P415" s="48">
        <f t="shared" si="931"/>
        <v>0</v>
      </c>
      <c r="Q415" s="48">
        <f t="shared" si="932"/>
        <v>1185.23125</v>
      </c>
      <c r="R415" s="46">
        <f t="shared" si="933"/>
        <v>0</v>
      </c>
      <c r="S415" s="46">
        <f t="shared" si="934"/>
        <v>277.86</v>
      </c>
      <c r="T415" s="48">
        <f t="shared" si="935"/>
        <v>113.3</v>
      </c>
      <c r="U415" s="46">
        <f t="shared" si="936"/>
        <v>10.42</v>
      </c>
      <c r="V415" s="46">
        <v>0</v>
      </c>
      <c r="W415" s="48">
        <f t="shared" si="937"/>
        <v>89.5</v>
      </c>
      <c r="X415" s="48">
        <f t="shared" si="938"/>
        <v>0</v>
      </c>
      <c r="Y415" s="46">
        <f t="shared" si="939"/>
        <v>491.08</v>
      </c>
      <c r="Z415" s="46">
        <f t="shared" si="940"/>
        <v>1676.31125</v>
      </c>
      <c r="AA415" s="78"/>
      <c r="AB415" s="12" t="s">
        <v>95</v>
      </c>
      <c r="AC415" s="11">
        <f t="shared" ref="AC415:AE415" si="976">K415+R415</f>
        <v>62.5185</v>
      </c>
      <c r="AD415" s="11">
        <f t="shared" si="976"/>
        <v>833.58</v>
      </c>
      <c r="AE415" s="11">
        <f t="shared" si="976"/>
        <v>566.48</v>
      </c>
      <c r="AF415" s="11">
        <f t="shared" si="942"/>
        <v>34.73275</v>
      </c>
      <c r="AG415" s="11">
        <f t="shared" ref="AG415:AI415" si="977">O415+W415</f>
        <v>179</v>
      </c>
      <c r="AH415" s="11">
        <f t="shared" si="977"/>
        <v>0</v>
      </c>
      <c r="AI415" s="11">
        <f t="shared" si="977"/>
        <v>1676.31125</v>
      </c>
      <c r="AJ415" s="12" t="s">
        <v>33</v>
      </c>
    </row>
    <row r="416" s="9" customFormat="1" ht="15" customHeight="1" spans="1:36">
      <c r="A416" s="45">
        <f t="shared" si="925"/>
        <v>413</v>
      </c>
      <c r="B416" s="52" t="s">
        <v>640</v>
      </c>
      <c r="C416" s="52" t="s">
        <v>1090</v>
      </c>
      <c r="D416" s="344" t="s">
        <v>1091</v>
      </c>
      <c r="E416" s="109">
        <v>3473.25</v>
      </c>
      <c r="F416" s="46">
        <v>3473.25</v>
      </c>
      <c r="G416" s="95">
        <v>5664.75</v>
      </c>
      <c r="H416" s="95">
        <v>3473.25</v>
      </c>
      <c r="I416" s="105">
        <v>1790</v>
      </c>
      <c r="J416" s="48"/>
      <c r="K416" s="63">
        <f t="shared" si="926"/>
        <v>62.5185</v>
      </c>
      <c r="L416" s="64">
        <f t="shared" si="927"/>
        <v>555.72</v>
      </c>
      <c r="M416" s="48">
        <f t="shared" si="928"/>
        <v>453.18</v>
      </c>
      <c r="N416" s="46">
        <f t="shared" si="929"/>
        <v>24.31275</v>
      </c>
      <c r="O416" s="48">
        <f t="shared" si="930"/>
        <v>89.5</v>
      </c>
      <c r="P416" s="48">
        <f t="shared" si="931"/>
        <v>0</v>
      </c>
      <c r="Q416" s="48">
        <f t="shared" si="932"/>
        <v>1185.23125</v>
      </c>
      <c r="R416" s="46">
        <f t="shared" si="933"/>
        <v>0</v>
      </c>
      <c r="S416" s="46">
        <f t="shared" si="934"/>
        <v>277.86</v>
      </c>
      <c r="T416" s="48">
        <f t="shared" si="935"/>
        <v>113.3</v>
      </c>
      <c r="U416" s="46">
        <f t="shared" si="936"/>
        <v>10.42</v>
      </c>
      <c r="V416" s="46">
        <v>0</v>
      </c>
      <c r="W416" s="48">
        <f t="shared" si="937"/>
        <v>89.5</v>
      </c>
      <c r="X416" s="48">
        <f t="shared" si="938"/>
        <v>0</v>
      </c>
      <c r="Y416" s="46">
        <f t="shared" si="939"/>
        <v>491.08</v>
      </c>
      <c r="Z416" s="46">
        <f t="shared" si="940"/>
        <v>1676.31125</v>
      </c>
      <c r="AA416" s="78"/>
      <c r="AB416" s="12" t="s">
        <v>95</v>
      </c>
      <c r="AC416" s="11">
        <f t="shared" ref="AC416:AE416" si="978">K416+R416</f>
        <v>62.5185</v>
      </c>
      <c r="AD416" s="11">
        <f t="shared" si="978"/>
        <v>833.58</v>
      </c>
      <c r="AE416" s="11">
        <f t="shared" si="978"/>
        <v>566.48</v>
      </c>
      <c r="AF416" s="11">
        <f t="shared" si="942"/>
        <v>34.73275</v>
      </c>
      <c r="AG416" s="11">
        <f t="shared" ref="AG416:AI416" si="979">O416+W416</f>
        <v>179</v>
      </c>
      <c r="AH416" s="11">
        <f t="shared" si="979"/>
        <v>0</v>
      </c>
      <c r="AI416" s="11">
        <f t="shared" si="979"/>
        <v>1676.31125</v>
      </c>
      <c r="AJ416" s="12" t="s">
        <v>33</v>
      </c>
    </row>
    <row r="417" s="20" customFormat="1" ht="15" customHeight="1" spans="1:36">
      <c r="A417" s="57">
        <f t="shared" si="925"/>
        <v>414</v>
      </c>
      <c r="B417" s="149" t="s">
        <v>640</v>
      </c>
      <c r="C417" s="149" t="s">
        <v>1092</v>
      </c>
      <c r="D417" s="364" t="s">
        <v>1093</v>
      </c>
      <c r="E417" s="186">
        <v>3473.25</v>
      </c>
      <c r="F417" s="46">
        <v>0</v>
      </c>
      <c r="G417" s="187">
        <v>0</v>
      </c>
      <c r="H417" s="187">
        <v>0</v>
      </c>
      <c r="I417" s="188">
        <v>0</v>
      </c>
      <c r="J417" s="60"/>
      <c r="K417" s="65">
        <f t="shared" si="926"/>
        <v>62.5185</v>
      </c>
      <c r="L417" s="66">
        <f t="shared" si="927"/>
        <v>0</v>
      </c>
      <c r="M417" s="60">
        <f t="shared" si="928"/>
        <v>0</v>
      </c>
      <c r="N417" s="58">
        <f t="shared" si="929"/>
        <v>0</v>
      </c>
      <c r="O417" s="60">
        <f t="shared" si="930"/>
        <v>0</v>
      </c>
      <c r="P417" s="60">
        <f t="shared" si="931"/>
        <v>0</v>
      </c>
      <c r="Q417" s="60">
        <f t="shared" si="932"/>
        <v>62.5185</v>
      </c>
      <c r="R417" s="58">
        <f t="shared" si="933"/>
        <v>0</v>
      </c>
      <c r="S417" s="58">
        <f t="shared" si="934"/>
        <v>0</v>
      </c>
      <c r="T417" s="60">
        <f t="shared" si="935"/>
        <v>0</v>
      </c>
      <c r="U417" s="58">
        <f t="shared" si="936"/>
        <v>0</v>
      </c>
      <c r="V417" s="58">
        <v>0</v>
      </c>
      <c r="W417" s="60">
        <f t="shared" si="937"/>
        <v>0</v>
      </c>
      <c r="X417" s="60">
        <f t="shared" si="938"/>
        <v>0</v>
      </c>
      <c r="Y417" s="58">
        <f t="shared" si="939"/>
        <v>0</v>
      </c>
      <c r="Z417" s="58">
        <f t="shared" si="940"/>
        <v>62.5185</v>
      </c>
      <c r="AA417" s="185"/>
      <c r="AB417" s="16" t="s">
        <v>95</v>
      </c>
      <c r="AC417" s="15">
        <f t="shared" ref="AC417:AE417" si="980">K417+R417</f>
        <v>62.5185</v>
      </c>
      <c r="AD417" s="15">
        <f t="shared" si="980"/>
        <v>0</v>
      </c>
      <c r="AE417" s="15">
        <f t="shared" si="980"/>
        <v>0</v>
      </c>
      <c r="AF417" s="15">
        <f t="shared" si="942"/>
        <v>0</v>
      </c>
      <c r="AG417" s="15">
        <f t="shared" ref="AG417:AI417" si="981">O417+W417</f>
        <v>0</v>
      </c>
      <c r="AH417" s="15">
        <f t="shared" si="981"/>
        <v>0</v>
      </c>
      <c r="AI417" s="15">
        <f t="shared" si="981"/>
        <v>62.5185</v>
      </c>
      <c r="AJ417" s="16" t="s">
        <v>33</v>
      </c>
    </row>
    <row r="418" s="20" customFormat="1" ht="15" customHeight="1" spans="1:36">
      <c r="A418" s="57">
        <f t="shared" si="925"/>
        <v>415</v>
      </c>
      <c r="B418" s="149" t="s">
        <v>558</v>
      </c>
      <c r="C418" s="149" t="s">
        <v>1094</v>
      </c>
      <c r="D418" s="167" t="s">
        <v>1095</v>
      </c>
      <c r="E418" s="186">
        <v>3473.25</v>
      </c>
      <c r="F418" s="58">
        <v>3473.25</v>
      </c>
      <c r="G418" s="187">
        <v>5664.75</v>
      </c>
      <c r="H418" s="187">
        <v>3473.25</v>
      </c>
      <c r="I418" s="188">
        <v>0</v>
      </c>
      <c r="J418" s="60"/>
      <c r="K418" s="65">
        <f t="shared" si="926"/>
        <v>62.5185</v>
      </c>
      <c r="L418" s="66">
        <f t="shared" si="927"/>
        <v>555.72</v>
      </c>
      <c r="M418" s="60">
        <f t="shared" si="928"/>
        <v>453.18</v>
      </c>
      <c r="N418" s="58">
        <f t="shared" si="929"/>
        <v>24.31275</v>
      </c>
      <c r="O418" s="60">
        <f t="shared" si="930"/>
        <v>0</v>
      </c>
      <c r="P418" s="60">
        <f t="shared" si="931"/>
        <v>0</v>
      </c>
      <c r="Q418" s="60">
        <f t="shared" si="932"/>
        <v>1095.73125</v>
      </c>
      <c r="R418" s="58">
        <f t="shared" si="933"/>
        <v>0</v>
      </c>
      <c r="S418" s="58">
        <f t="shared" si="934"/>
        <v>277.86</v>
      </c>
      <c r="T418" s="60">
        <f t="shared" si="935"/>
        <v>113.3</v>
      </c>
      <c r="U418" s="58">
        <f t="shared" si="936"/>
        <v>10.42</v>
      </c>
      <c r="V418" s="58">
        <v>0</v>
      </c>
      <c r="W418" s="60">
        <f t="shared" si="937"/>
        <v>0</v>
      </c>
      <c r="X418" s="60">
        <f t="shared" si="938"/>
        <v>0</v>
      </c>
      <c r="Y418" s="58">
        <f t="shared" si="939"/>
        <v>401.58</v>
      </c>
      <c r="Z418" s="58">
        <f t="shared" si="940"/>
        <v>1497.31125</v>
      </c>
      <c r="AA418" s="185"/>
      <c r="AB418" s="16" t="s">
        <v>98</v>
      </c>
      <c r="AC418" s="15">
        <f t="shared" ref="AC418:AE418" si="982">K418+R418</f>
        <v>62.5185</v>
      </c>
      <c r="AD418" s="15">
        <f t="shared" si="982"/>
        <v>833.58</v>
      </c>
      <c r="AE418" s="15">
        <f t="shared" si="982"/>
        <v>566.48</v>
      </c>
      <c r="AF418" s="15">
        <f t="shared" si="942"/>
        <v>34.73275</v>
      </c>
      <c r="AG418" s="15">
        <f t="shared" ref="AG418:AI418" si="983">O418+W418</f>
        <v>0</v>
      </c>
      <c r="AH418" s="15">
        <f t="shared" si="983"/>
        <v>0</v>
      </c>
      <c r="AI418" s="15">
        <f t="shared" si="983"/>
        <v>1497.31125</v>
      </c>
      <c r="AJ418" s="16" t="s">
        <v>33</v>
      </c>
    </row>
    <row r="419" s="9" customFormat="1" ht="15" customHeight="1" spans="1:36">
      <c r="A419" s="45">
        <f t="shared" si="925"/>
        <v>416</v>
      </c>
      <c r="B419" s="52" t="s">
        <v>558</v>
      </c>
      <c r="C419" s="52" t="s">
        <v>1096</v>
      </c>
      <c r="D419" s="344" t="s">
        <v>1097</v>
      </c>
      <c r="E419" s="109">
        <v>3473.25</v>
      </c>
      <c r="F419" s="46">
        <v>3473.25</v>
      </c>
      <c r="G419" s="95">
        <v>5664.75</v>
      </c>
      <c r="H419" s="95">
        <v>3473.25</v>
      </c>
      <c r="I419" s="105">
        <v>1790</v>
      </c>
      <c r="J419" s="48"/>
      <c r="K419" s="63">
        <f t="shared" si="926"/>
        <v>62.5185</v>
      </c>
      <c r="L419" s="64">
        <f t="shared" si="927"/>
        <v>555.72</v>
      </c>
      <c r="M419" s="48">
        <f t="shared" si="928"/>
        <v>453.18</v>
      </c>
      <c r="N419" s="46">
        <f t="shared" si="929"/>
        <v>24.31275</v>
      </c>
      <c r="O419" s="48">
        <f t="shared" si="930"/>
        <v>89.5</v>
      </c>
      <c r="P419" s="48">
        <f t="shared" si="931"/>
        <v>0</v>
      </c>
      <c r="Q419" s="48">
        <f t="shared" si="932"/>
        <v>1185.23125</v>
      </c>
      <c r="R419" s="46">
        <f t="shared" si="933"/>
        <v>0</v>
      </c>
      <c r="S419" s="46">
        <f t="shared" si="934"/>
        <v>277.86</v>
      </c>
      <c r="T419" s="48">
        <f t="shared" si="935"/>
        <v>113.3</v>
      </c>
      <c r="U419" s="46">
        <f t="shared" si="936"/>
        <v>10.42</v>
      </c>
      <c r="V419" s="46">
        <v>0</v>
      </c>
      <c r="W419" s="48">
        <f t="shared" si="937"/>
        <v>89.5</v>
      </c>
      <c r="X419" s="48">
        <f t="shared" si="938"/>
        <v>0</v>
      </c>
      <c r="Y419" s="46">
        <f t="shared" si="939"/>
        <v>491.08</v>
      </c>
      <c r="Z419" s="46">
        <f t="shared" si="940"/>
        <v>1676.31125</v>
      </c>
      <c r="AA419" s="78"/>
      <c r="AB419" s="12" t="s">
        <v>98</v>
      </c>
      <c r="AC419" s="11">
        <f t="shared" ref="AC419:AE419" si="984">K419+R419</f>
        <v>62.5185</v>
      </c>
      <c r="AD419" s="11">
        <f t="shared" si="984"/>
        <v>833.58</v>
      </c>
      <c r="AE419" s="11">
        <f t="shared" si="984"/>
        <v>566.48</v>
      </c>
      <c r="AF419" s="11">
        <f t="shared" si="942"/>
        <v>34.73275</v>
      </c>
      <c r="AG419" s="11">
        <f t="shared" ref="AG419:AI419" si="985">O419+W419</f>
        <v>179</v>
      </c>
      <c r="AH419" s="11">
        <f t="shared" si="985"/>
        <v>0</v>
      </c>
      <c r="AI419" s="11">
        <f t="shared" si="985"/>
        <v>1676.31125</v>
      </c>
      <c r="AJ419" s="12" t="s">
        <v>33</v>
      </c>
    </row>
    <row r="420" s="9" customFormat="1" ht="15" customHeight="1" spans="1:36">
      <c r="A420" s="45">
        <f t="shared" si="925"/>
        <v>417</v>
      </c>
      <c r="B420" s="52" t="s">
        <v>558</v>
      </c>
      <c r="C420" s="52" t="s">
        <v>1098</v>
      </c>
      <c r="D420" s="344" t="s">
        <v>1099</v>
      </c>
      <c r="E420" s="109">
        <v>3473.25</v>
      </c>
      <c r="F420" s="46">
        <v>3473.25</v>
      </c>
      <c r="G420" s="95">
        <v>5664.75</v>
      </c>
      <c r="H420" s="95">
        <v>3473.25</v>
      </c>
      <c r="I420" s="105">
        <v>0</v>
      </c>
      <c r="J420" s="48"/>
      <c r="K420" s="63">
        <f t="shared" si="926"/>
        <v>62.5185</v>
      </c>
      <c r="L420" s="64">
        <f t="shared" si="927"/>
        <v>555.72</v>
      </c>
      <c r="M420" s="48">
        <f t="shared" si="928"/>
        <v>453.18</v>
      </c>
      <c r="N420" s="46">
        <f t="shared" si="929"/>
        <v>24.31275</v>
      </c>
      <c r="O420" s="48">
        <f t="shared" si="930"/>
        <v>0</v>
      </c>
      <c r="P420" s="48">
        <f t="shared" si="931"/>
        <v>0</v>
      </c>
      <c r="Q420" s="48">
        <f t="shared" si="932"/>
        <v>1095.73125</v>
      </c>
      <c r="R420" s="46">
        <f t="shared" si="933"/>
        <v>0</v>
      </c>
      <c r="S420" s="46">
        <f t="shared" si="934"/>
        <v>277.86</v>
      </c>
      <c r="T420" s="48">
        <f t="shared" si="935"/>
        <v>113.3</v>
      </c>
      <c r="U420" s="46">
        <f t="shared" si="936"/>
        <v>10.42</v>
      </c>
      <c r="V420" s="46">
        <v>0</v>
      </c>
      <c r="W420" s="48">
        <f t="shared" si="937"/>
        <v>0</v>
      </c>
      <c r="X420" s="48">
        <f t="shared" si="938"/>
        <v>0</v>
      </c>
      <c r="Y420" s="46">
        <f t="shared" si="939"/>
        <v>401.58</v>
      </c>
      <c r="Z420" s="46">
        <f t="shared" si="940"/>
        <v>1497.31125</v>
      </c>
      <c r="AA420" s="78"/>
      <c r="AB420" s="12" t="s">
        <v>98</v>
      </c>
      <c r="AC420" s="11">
        <f t="shared" ref="AC420:AE420" si="986">K420+R420</f>
        <v>62.5185</v>
      </c>
      <c r="AD420" s="11">
        <f t="shared" si="986"/>
        <v>833.58</v>
      </c>
      <c r="AE420" s="11">
        <f t="shared" si="986"/>
        <v>566.48</v>
      </c>
      <c r="AF420" s="11">
        <f t="shared" si="942"/>
        <v>34.73275</v>
      </c>
      <c r="AG420" s="11">
        <f t="shared" ref="AG420:AI420" si="987">O420+W420</f>
        <v>0</v>
      </c>
      <c r="AH420" s="11">
        <f t="shared" si="987"/>
        <v>0</v>
      </c>
      <c r="AI420" s="11">
        <f t="shared" si="987"/>
        <v>1497.31125</v>
      </c>
      <c r="AJ420" s="12" t="s">
        <v>33</v>
      </c>
    </row>
    <row r="421" s="20" customFormat="1" ht="15" customHeight="1" spans="1:36">
      <c r="A421" s="57">
        <f t="shared" ref="A421:A427" si="988">ROW()-3</f>
        <v>418</v>
      </c>
      <c r="B421" s="149" t="s">
        <v>558</v>
      </c>
      <c r="C421" s="197" t="s">
        <v>1100</v>
      </c>
      <c r="D421" s="365" t="s">
        <v>1101</v>
      </c>
      <c r="E421" s="186">
        <v>3473.25</v>
      </c>
      <c r="F421" s="46">
        <v>0</v>
      </c>
      <c r="G421" s="187">
        <v>0</v>
      </c>
      <c r="H421" s="187">
        <v>0</v>
      </c>
      <c r="I421" s="188">
        <v>0</v>
      </c>
      <c r="J421" s="60"/>
      <c r="K421" s="65">
        <f t="shared" ref="K421:K427" si="989">E421*0.018</f>
        <v>62.5185</v>
      </c>
      <c r="L421" s="66">
        <f t="shared" ref="L421:L427" si="990">F421*0.16</f>
        <v>0</v>
      </c>
      <c r="M421" s="60">
        <f t="shared" ref="M421:M427" si="991">ROUND(G421*0.08,2)</f>
        <v>0</v>
      </c>
      <c r="N421" s="58">
        <f t="shared" ref="N421:N427" si="992">H421*0.007</f>
        <v>0</v>
      </c>
      <c r="O421" s="60">
        <f t="shared" ref="O421:O427" si="993">I421*5%</f>
        <v>0</v>
      </c>
      <c r="P421" s="60">
        <f t="shared" ref="P421:P427" si="994">J421*50%</f>
        <v>0</v>
      </c>
      <c r="Q421" s="60">
        <f t="shared" ref="Q421:Q427" si="995">SUM(K421:P421)</f>
        <v>62.5185</v>
      </c>
      <c r="R421" s="58">
        <f t="shared" ref="R421:R427" si="996">E421*0</f>
        <v>0</v>
      </c>
      <c r="S421" s="58">
        <f t="shared" ref="S421:S427" si="997">ROUND(F421*0.08,2)</f>
        <v>0</v>
      </c>
      <c r="T421" s="60">
        <f t="shared" ref="T421:T427" si="998">ROUND(G421*0.02,2)</f>
        <v>0</v>
      </c>
      <c r="U421" s="58">
        <f t="shared" ref="U421:U427" si="999">ROUND(H421*0.003,2)</f>
        <v>0</v>
      </c>
      <c r="V421" s="58">
        <v>0</v>
      </c>
      <c r="W421" s="60">
        <f t="shared" ref="W421:W427" si="1000">I421*5%</f>
        <v>0</v>
      </c>
      <c r="X421" s="60">
        <f t="shared" ref="X421:X427" si="1001">J421*50%</f>
        <v>0</v>
      </c>
      <c r="Y421" s="58">
        <f t="shared" ref="Y421:Y427" si="1002">SUM(R421:X421)</f>
        <v>0</v>
      </c>
      <c r="Z421" s="58">
        <f t="shared" ref="Z421:Z427" si="1003">Q421+Y421</f>
        <v>62.5185</v>
      </c>
      <c r="AA421" s="185"/>
      <c r="AB421" s="16" t="s">
        <v>98</v>
      </c>
      <c r="AC421" s="15">
        <f t="shared" ref="AC421:AE421" si="1004">K421+R421</f>
        <v>62.5185</v>
      </c>
      <c r="AD421" s="15">
        <f t="shared" si="1004"/>
        <v>0</v>
      </c>
      <c r="AE421" s="15">
        <f t="shared" si="1004"/>
        <v>0</v>
      </c>
      <c r="AF421" s="15">
        <f t="shared" ref="AF421:AF427" si="1005">N421+U421+V421</f>
        <v>0</v>
      </c>
      <c r="AG421" s="15">
        <f t="shared" ref="AG421:AI421" si="1006">O421+W421</f>
        <v>0</v>
      </c>
      <c r="AH421" s="15">
        <f t="shared" si="1006"/>
        <v>0</v>
      </c>
      <c r="AI421" s="15">
        <f t="shared" si="1006"/>
        <v>62.5185</v>
      </c>
      <c r="AJ421" s="16" t="s">
        <v>33</v>
      </c>
    </row>
    <row r="422" s="9" customFormat="1" ht="15" customHeight="1" spans="1:36">
      <c r="A422" s="45">
        <f t="shared" si="988"/>
        <v>419</v>
      </c>
      <c r="B422" s="106" t="s">
        <v>210</v>
      </c>
      <c r="C422" s="111" t="s">
        <v>1146</v>
      </c>
      <c r="D422" s="358" t="s">
        <v>1147</v>
      </c>
      <c r="E422" s="109">
        <v>3473.25</v>
      </c>
      <c r="F422" s="46">
        <v>3473.25</v>
      </c>
      <c r="G422" s="95">
        <v>5664.75</v>
      </c>
      <c r="H422" s="95">
        <v>3473.25</v>
      </c>
      <c r="I422" s="105">
        <v>0</v>
      </c>
      <c r="J422" s="48"/>
      <c r="K422" s="63">
        <f t="shared" si="989"/>
        <v>62.5185</v>
      </c>
      <c r="L422" s="64">
        <f t="shared" si="990"/>
        <v>555.72</v>
      </c>
      <c r="M422" s="48">
        <f t="shared" si="991"/>
        <v>453.18</v>
      </c>
      <c r="N422" s="46">
        <f t="shared" si="992"/>
        <v>24.31275</v>
      </c>
      <c r="O422" s="48">
        <f t="shared" si="993"/>
        <v>0</v>
      </c>
      <c r="P422" s="48">
        <f t="shared" si="994"/>
        <v>0</v>
      </c>
      <c r="Q422" s="48">
        <f t="shared" si="995"/>
        <v>1095.73125</v>
      </c>
      <c r="R422" s="46">
        <f t="shared" si="996"/>
        <v>0</v>
      </c>
      <c r="S422" s="46">
        <f t="shared" si="997"/>
        <v>277.86</v>
      </c>
      <c r="T422" s="48">
        <f t="shared" si="998"/>
        <v>113.3</v>
      </c>
      <c r="U422" s="46">
        <f t="shared" si="999"/>
        <v>10.42</v>
      </c>
      <c r="V422" s="46">
        <v>0</v>
      </c>
      <c r="W422" s="48">
        <f t="shared" si="1000"/>
        <v>0</v>
      </c>
      <c r="X422" s="48">
        <f t="shared" si="1001"/>
        <v>0</v>
      </c>
      <c r="Y422" s="46">
        <f t="shared" si="1002"/>
        <v>401.58</v>
      </c>
      <c r="Z422" s="46">
        <f t="shared" si="1003"/>
        <v>1497.31125</v>
      </c>
      <c r="AA422" s="78"/>
      <c r="AB422" s="12" t="s">
        <v>49</v>
      </c>
      <c r="AC422" s="11">
        <f t="shared" ref="AC422:AE422" si="1007">K422+R422</f>
        <v>62.5185</v>
      </c>
      <c r="AD422" s="11">
        <f t="shared" si="1007"/>
        <v>833.58</v>
      </c>
      <c r="AE422" s="11">
        <f t="shared" si="1007"/>
        <v>566.48</v>
      </c>
      <c r="AF422" s="11">
        <f t="shared" si="1005"/>
        <v>34.73275</v>
      </c>
      <c r="AG422" s="11">
        <f t="shared" ref="AG422:AI422" si="1008">O422+W422</f>
        <v>0</v>
      </c>
      <c r="AH422" s="11">
        <f t="shared" si="1008"/>
        <v>0</v>
      </c>
      <c r="AI422" s="11">
        <f t="shared" si="1008"/>
        <v>1497.31125</v>
      </c>
      <c r="AJ422" s="12" t="s">
        <v>32</v>
      </c>
    </row>
    <row r="423" s="9" customFormat="1" ht="15" customHeight="1" spans="1:36">
      <c r="A423" s="45">
        <f t="shared" si="988"/>
        <v>420</v>
      </c>
      <c r="B423" s="106" t="s">
        <v>210</v>
      </c>
      <c r="C423" s="111" t="s">
        <v>1148</v>
      </c>
      <c r="D423" s="358" t="s">
        <v>1149</v>
      </c>
      <c r="E423" s="109">
        <v>3473.25</v>
      </c>
      <c r="F423" s="46">
        <v>3473.25</v>
      </c>
      <c r="G423" s="96">
        <v>5664.75</v>
      </c>
      <c r="H423" s="95">
        <v>3473.25</v>
      </c>
      <c r="I423" s="105">
        <v>0</v>
      </c>
      <c r="J423" s="48"/>
      <c r="K423" s="63">
        <f t="shared" si="989"/>
        <v>62.5185</v>
      </c>
      <c r="L423" s="64">
        <f t="shared" si="990"/>
        <v>555.72</v>
      </c>
      <c r="M423" s="48">
        <f t="shared" si="991"/>
        <v>453.18</v>
      </c>
      <c r="N423" s="46">
        <f t="shared" si="992"/>
        <v>24.31275</v>
      </c>
      <c r="O423" s="48">
        <f t="shared" si="993"/>
        <v>0</v>
      </c>
      <c r="P423" s="48">
        <f t="shared" si="994"/>
        <v>0</v>
      </c>
      <c r="Q423" s="48">
        <f t="shared" si="995"/>
        <v>1095.73125</v>
      </c>
      <c r="R423" s="46">
        <f t="shared" si="996"/>
        <v>0</v>
      </c>
      <c r="S423" s="46">
        <f t="shared" si="997"/>
        <v>277.86</v>
      </c>
      <c r="T423" s="48">
        <f t="shared" si="998"/>
        <v>113.3</v>
      </c>
      <c r="U423" s="46">
        <f t="shared" si="999"/>
        <v>10.42</v>
      </c>
      <c r="V423" s="46">
        <v>0</v>
      </c>
      <c r="W423" s="48">
        <f t="shared" si="1000"/>
        <v>0</v>
      </c>
      <c r="X423" s="48">
        <f t="shared" si="1001"/>
        <v>0</v>
      </c>
      <c r="Y423" s="46">
        <f t="shared" si="1002"/>
        <v>401.58</v>
      </c>
      <c r="Z423" s="46">
        <f t="shared" si="1003"/>
        <v>1497.31125</v>
      </c>
      <c r="AA423" s="78"/>
      <c r="AB423" s="12" t="s">
        <v>49</v>
      </c>
      <c r="AC423" s="11">
        <f t="shared" ref="AC423:AE423" si="1009">K423+R423</f>
        <v>62.5185</v>
      </c>
      <c r="AD423" s="11">
        <f t="shared" si="1009"/>
        <v>833.58</v>
      </c>
      <c r="AE423" s="11">
        <f t="shared" si="1009"/>
        <v>566.48</v>
      </c>
      <c r="AF423" s="11">
        <f t="shared" si="1005"/>
        <v>34.73275</v>
      </c>
      <c r="AG423" s="11">
        <f t="shared" ref="AG423:AI423" si="1010">O423+W423</f>
        <v>0</v>
      </c>
      <c r="AH423" s="11">
        <f t="shared" si="1010"/>
        <v>0</v>
      </c>
      <c r="AI423" s="11">
        <f t="shared" si="1010"/>
        <v>1497.31125</v>
      </c>
      <c r="AJ423" s="12" t="s">
        <v>32</v>
      </c>
    </row>
    <row r="424" s="9" customFormat="1" ht="15" customHeight="1" spans="1:36">
      <c r="A424" s="45">
        <f t="shared" si="988"/>
        <v>421</v>
      </c>
      <c r="B424" s="106" t="s">
        <v>210</v>
      </c>
      <c r="C424" s="111" t="s">
        <v>1150</v>
      </c>
      <c r="D424" s="358" t="s">
        <v>1151</v>
      </c>
      <c r="E424" s="109">
        <v>3473.25</v>
      </c>
      <c r="F424" s="46">
        <v>3473.25</v>
      </c>
      <c r="G424" s="96">
        <v>5664.75</v>
      </c>
      <c r="H424" s="95">
        <v>3473.25</v>
      </c>
      <c r="I424" s="105">
        <v>0</v>
      </c>
      <c r="J424" s="48"/>
      <c r="K424" s="63">
        <f t="shared" si="989"/>
        <v>62.5185</v>
      </c>
      <c r="L424" s="64">
        <f t="shared" si="990"/>
        <v>555.72</v>
      </c>
      <c r="M424" s="48">
        <f t="shared" si="991"/>
        <v>453.18</v>
      </c>
      <c r="N424" s="46">
        <f t="shared" si="992"/>
        <v>24.31275</v>
      </c>
      <c r="O424" s="48">
        <f t="shared" si="993"/>
        <v>0</v>
      </c>
      <c r="P424" s="48">
        <f t="shared" si="994"/>
        <v>0</v>
      </c>
      <c r="Q424" s="48">
        <f t="shared" si="995"/>
        <v>1095.73125</v>
      </c>
      <c r="R424" s="46">
        <f t="shared" si="996"/>
        <v>0</v>
      </c>
      <c r="S424" s="46">
        <f t="shared" si="997"/>
        <v>277.86</v>
      </c>
      <c r="T424" s="48">
        <f t="shared" si="998"/>
        <v>113.3</v>
      </c>
      <c r="U424" s="46">
        <f t="shared" si="999"/>
        <v>10.42</v>
      </c>
      <c r="V424" s="46">
        <v>0</v>
      </c>
      <c r="W424" s="48">
        <f t="shared" si="1000"/>
        <v>0</v>
      </c>
      <c r="X424" s="48">
        <f t="shared" si="1001"/>
        <v>0</v>
      </c>
      <c r="Y424" s="46">
        <f t="shared" si="1002"/>
        <v>401.58</v>
      </c>
      <c r="Z424" s="46">
        <f t="shared" si="1003"/>
        <v>1497.31125</v>
      </c>
      <c r="AA424" s="78"/>
      <c r="AB424" s="12" t="s">
        <v>49</v>
      </c>
      <c r="AC424" s="11">
        <f t="shared" ref="AC424:AE424" si="1011">K424+R424</f>
        <v>62.5185</v>
      </c>
      <c r="AD424" s="11">
        <f t="shared" si="1011"/>
        <v>833.58</v>
      </c>
      <c r="AE424" s="11">
        <f t="shared" si="1011"/>
        <v>566.48</v>
      </c>
      <c r="AF424" s="11">
        <f t="shared" si="1005"/>
        <v>34.73275</v>
      </c>
      <c r="AG424" s="11">
        <f t="shared" ref="AG424:AI424" si="1012">O424+W424</f>
        <v>0</v>
      </c>
      <c r="AH424" s="11">
        <f t="shared" si="1012"/>
        <v>0</v>
      </c>
      <c r="AI424" s="11">
        <f t="shared" si="1012"/>
        <v>1497.31125</v>
      </c>
      <c r="AJ424" s="12" t="s">
        <v>32</v>
      </c>
    </row>
    <row r="425" s="9" customFormat="1" ht="15" customHeight="1" spans="1:36">
      <c r="A425" s="45">
        <f t="shared" si="988"/>
        <v>422</v>
      </c>
      <c r="B425" s="106" t="s">
        <v>210</v>
      </c>
      <c r="C425" s="111" t="s">
        <v>1142</v>
      </c>
      <c r="D425" s="358" t="s">
        <v>1143</v>
      </c>
      <c r="E425" s="109">
        <v>3473.25</v>
      </c>
      <c r="F425" s="46">
        <v>3473.25</v>
      </c>
      <c r="G425" s="95">
        <v>5664.75</v>
      </c>
      <c r="H425" s="95">
        <v>3473.25</v>
      </c>
      <c r="I425" s="105">
        <v>0</v>
      </c>
      <c r="J425" s="48"/>
      <c r="K425" s="63">
        <f t="shared" si="989"/>
        <v>62.5185</v>
      </c>
      <c r="L425" s="64">
        <f t="shared" si="990"/>
        <v>555.72</v>
      </c>
      <c r="M425" s="48">
        <f t="shared" si="991"/>
        <v>453.18</v>
      </c>
      <c r="N425" s="46">
        <f t="shared" si="992"/>
        <v>24.31275</v>
      </c>
      <c r="O425" s="48">
        <f t="shared" si="993"/>
        <v>0</v>
      </c>
      <c r="P425" s="48">
        <f t="shared" si="994"/>
        <v>0</v>
      </c>
      <c r="Q425" s="48">
        <f t="shared" si="995"/>
        <v>1095.73125</v>
      </c>
      <c r="R425" s="46">
        <f t="shared" si="996"/>
        <v>0</v>
      </c>
      <c r="S425" s="46">
        <f t="shared" si="997"/>
        <v>277.86</v>
      </c>
      <c r="T425" s="48">
        <f t="shared" si="998"/>
        <v>113.3</v>
      </c>
      <c r="U425" s="46">
        <f t="shared" si="999"/>
        <v>10.42</v>
      </c>
      <c r="V425" s="46">
        <v>0</v>
      </c>
      <c r="W425" s="48">
        <f t="shared" si="1000"/>
        <v>0</v>
      </c>
      <c r="X425" s="48">
        <f t="shared" si="1001"/>
        <v>0</v>
      </c>
      <c r="Y425" s="46">
        <f t="shared" si="1002"/>
        <v>401.58</v>
      </c>
      <c r="Z425" s="46">
        <f t="shared" si="1003"/>
        <v>1497.31125</v>
      </c>
      <c r="AA425" s="78"/>
      <c r="AB425" s="12" t="s">
        <v>49</v>
      </c>
      <c r="AC425" s="11">
        <f t="shared" ref="AC425:AE425" si="1013">K425+R425</f>
        <v>62.5185</v>
      </c>
      <c r="AD425" s="11">
        <f t="shared" si="1013"/>
        <v>833.58</v>
      </c>
      <c r="AE425" s="11">
        <f t="shared" si="1013"/>
        <v>566.48</v>
      </c>
      <c r="AF425" s="11">
        <f t="shared" si="1005"/>
        <v>34.73275</v>
      </c>
      <c r="AG425" s="11">
        <f t="shared" ref="AG425:AI425" si="1014">O425+W425</f>
        <v>0</v>
      </c>
      <c r="AH425" s="11">
        <f t="shared" si="1014"/>
        <v>0</v>
      </c>
      <c r="AI425" s="11">
        <f t="shared" si="1014"/>
        <v>1497.31125</v>
      </c>
      <c r="AJ425" s="12" t="s">
        <v>32</v>
      </c>
    </row>
    <row r="426" s="9" customFormat="1" ht="15" customHeight="1" spans="1:36">
      <c r="A426" s="45">
        <f t="shared" si="988"/>
        <v>423</v>
      </c>
      <c r="B426" s="52" t="s">
        <v>267</v>
      </c>
      <c r="C426" s="103" t="s">
        <v>1102</v>
      </c>
      <c r="D426" s="55" t="s">
        <v>1103</v>
      </c>
      <c r="E426" s="109">
        <v>3473.25</v>
      </c>
      <c r="F426" s="46">
        <v>3473.25</v>
      </c>
      <c r="G426" s="95">
        <v>5664.75</v>
      </c>
      <c r="H426" s="95">
        <v>3473.25</v>
      </c>
      <c r="I426" s="115">
        <v>4180</v>
      </c>
      <c r="J426" s="48"/>
      <c r="K426" s="63">
        <f t="shared" si="989"/>
        <v>62.5185</v>
      </c>
      <c r="L426" s="64">
        <f t="shared" si="990"/>
        <v>555.72</v>
      </c>
      <c r="M426" s="48">
        <f t="shared" si="991"/>
        <v>453.18</v>
      </c>
      <c r="N426" s="46">
        <f t="shared" si="992"/>
        <v>24.31275</v>
      </c>
      <c r="O426" s="48">
        <f t="shared" si="993"/>
        <v>209</v>
      </c>
      <c r="P426" s="48">
        <f t="shared" si="994"/>
        <v>0</v>
      </c>
      <c r="Q426" s="48">
        <f t="shared" si="995"/>
        <v>1304.73125</v>
      </c>
      <c r="R426" s="46">
        <f t="shared" si="996"/>
        <v>0</v>
      </c>
      <c r="S426" s="46">
        <f t="shared" si="997"/>
        <v>277.86</v>
      </c>
      <c r="T426" s="48">
        <f t="shared" si="998"/>
        <v>113.3</v>
      </c>
      <c r="U426" s="46">
        <f t="shared" si="999"/>
        <v>10.42</v>
      </c>
      <c r="V426" s="46">
        <v>0</v>
      </c>
      <c r="W426" s="48">
        <f t="shared" si="1000"/>
        <v>209</v>
      </c>
      <c r="X426" s="48">
        <f t="shared" si="1001"/>
        <v>0</v>
      </c>
      <c r="Y426" s="46">
        <f t="shared" si="1002"/>
        <v>610.58</v>
      </c>
      <c r="Z426" s="46">
        <f t="shared" si="1003"/>
        <v>1915.31125</v>
      </c>
      <c r="AA426" s="78"/>
      <c r="AB426" s="12" t="s">
        <v>51</v>
      </c>
      <c r="AC426" s="11">
        <f t="shared" ref="AC426:AE426" si="1015">K426+R426</f>
        <v>62.5185</v>
      </c>
      <c r="AD426" s="11">
        <f t="shared" si="1015"/>
        <v>833.58</v>
      </c>
      <c r="AE426" s="11">
        <f t="shared" si="1015"/>
        <v>566.48</v>
      </c>
      <c r="AF426" s="11">
        <f t="shared" si="1005"/>
        <v>34.73275</v>
      </c>
      <c r="AG426" s="11">
        <f t="shared" ref="AG426:AI426" si="1016">O426+W426</f>
        <v>418</v>
      </c>
      <c r="AH426" s="11">
        <f t="shared" si="1016"/>
        <v>0</v>
      </c>
      <c r="AI426" s="11">
        <f t="shared" si="1016"/>
        <v>1915.31125</v>
      </c>
      <c r="AJ426" s="12" t="s">
        <v>32</v>
      </c>
    </row>
    <row r="427" s="9" customFormat="1" ht="15" customHeight="1" spans="1:36">
      <c r="A427" s="45">
        <f t="shared" si="988"/>
        <v>424</v>
      </c>
      <c r="B427" s="52" t="s">
        <v>193</v>
      </c>
      <c r="C427" s="103" t="s">
        <v>1881</v>
      </c>
      <c r="D427" s="55" t="s">
        <v>1882</v>
      </c>
      <c r="E427" s="240">
        <v>3473.25</v>
      </c>
      <c r="F427" s="53">
        <v>3473.25</v>
      </c>
      <c r="G427" s="247">
        <v>5664.75</v>
      </c>
      <c r="H427" s="247">
        <v>3473.25</v>
      </c>
      <c r="I427" s="105"/>
      <c r="J427" s="48">
        <v>108</v>
      </c>
      <c r="K427" s="63">
        <f t="shared" si="989"/>
        <v>62.5185</v>
      </c>
      <c r="L427" s="64">
        <f t="shared" si="990"/>
        <v>555.72</v>
      </c>
      <c r="M427" s="48">
        <f t="shared" si="991"/>
        <v>453.18</v>
      </c>
      <c r="N427" s="46">
        <f t="shared" si="992"/>
        <v>24.31275</v>
      </c>
      <c r="O427" s="48">
        <f t="shared" si="993"/>
        <v>0</v>
      </c>
      <c r="P427" s="48">
        <f t="shared" si="994"/>
        <v>54</v>
      </c>
      <c r="Q427" s="48">
        <f t="shared" si="995"/>
        <v>1149.73125</v>
      </c>
      <c r="R427" s="46">
        <f t="shared" si="996"/>
        <v>0</v>
      </c>
      <c r="S427" s="46">
        <f t="shared" si="997"/>
        <v>277.86</v>
      </c>
      <c r="T427" s="48">
        <f t="shared" si="998"/>
        <v>113.3</v>
      </c>
      <c r="U427" s="46">
        <f t="shared" si="999"/>
        <v>10.42</v>
      </c>
      <c r="V427" s="46">
        <v>0</v>
      </c>
      <c r="W427" s="48">
        <f t="shared" si="1000"/>
        <v>0</v>
      </c>
      <c r="X427" s="48">
        <f t="shared" si="1001"/>
        <v>54</v>
      </c>
      <c r="Y427" s="46">
        <f t="shared" si="1002"/>
        <v>455.58</v>
      </c>
      <c r="Z427" s="46">
        <f t="shared" si="1003"/>
        <v>1605.31125</v>
      </c>
      <c r="AA427" s="78"/>
      <c r="AB427" s="12" t="s">
        <v>104</v>
      </c>
      <c r="AC427" s="11">
        <f>K427+R427</f>
        <v>62.5185</v>
      </c>
      <c r="AD427" s="11">
        <f>L427+S427</f>
        <v>833.58</v>
      </c>
      <c r="AE427" s="11">
        <f>M427+T427</f>
        <v>566.48</v>
      </c>
      <c r="AF427" s="11">
        <f t="shared" si="1005"/>
        <v>34.73275</v>
      </c>
      <c r="AG427" s="11">
        <f>O427+W427</f>
        <v>0</v>
      </c>
      <c r="AH427" s="11">
        <f>P427+X427</f>
        <v>108</v>
      </c>
      <c r="AI427" s="11">
        <f>Q427+Y427</f>
        <v>1605.31125</v>
      </c>
      <c r="AJ427" s="12" t="s">
        <v>35</v>
      </c>
    </row>
    <row r="428" s="22" customFormat="1" ht="19" customHeight="1" spans="1:36">
      <c r="A428" s="45" t="s">
        <v>10</v>
      </c>
      <c r="B428" s="45"/>
      <c r="C428" s="120"/>
      <c r="D428" s="121"/>
      <c r="E428" s="122">
        <f>SUM(E4:E427)</f>
        <v>1479939.75</v>
      </c>
      <c r="F428" s="122">
        <f>SUM(F4:F427)</f>
        <v>1373988.69</v>
      </c>
      <c r="G428" s="122">
        <f t="shared" ref="E428:AI428" si="1017">SUM(G4:G427)</f>
        <v>2356536</v>
      </c>
      <c r="H428" s="122">
        <f t="shared" si="1017"/>
        <v>1455627</v>
      </c>
      <c r="I428" s="122">
        <f t="shared" si="1017"/>
        <v>1003988</v>
      </c>
      <c r="J428" s="122">
        <f t="shared" si="1017"/>
        <v>216</v>
      </c>
      <c r="K428" s="122">
        <f t="shared" si="1017"/>
        <v>26638.9154999998</v>
      </c>
      <c r="L428" s="122">
        <f t="shared" si="1017"/>
        <v>219838.1904</v>
      </c>
      <c r="M428" s="122">
        <f t="shared" si="1017"/>
        <v>188522.879999998</v>
      </c>
      <c r="N428" s="122">
        <f t="shared" si="1017"/>
        <v>10189.3889999999</v>
      </c>
      <c r="O428" s="122">
        <f t="shared" si="1017"/>
        <v>50199.4</v>
      </c>
      <c r="P428" s="122">
        <f t="shared" si="1017"/>
        <v>108</v>
      </c>
      <c r="Q428" s="122">
        <f t="shared" si="1017"/>
        <v>495496.774900003</v>
      </c>
      <c r="R428" s="122">
        <f t="shared" si="1017"/>
        <v>0</v>
      </c>
      <c r="S428" s="122">
        <f t="shared" si="1017"/>
        <v>109918.6</v>
      </c>
      <c r="T428" s="122">
        <f t="shared" si="1017"/>
        <v>47132.8000000002</v>
      </c>
      <c r="U428" s="122">
        <f t="shared" si="1017"/>
        <v>4366.98000000002</v>
      </c>
      <c r="V428" s="122">
        <f t="shared" si="1017"/>
        <v>0</v>
      </c>
      <c r="W428" s="122">
        <f t="shared" si="1017"/>
        <v>50199.4</v>
      </c>
      <c r="X428" s="122">
        <f t="shared" si="1017"/>
        <v>108</v>
      </c>
      <c r="Y428" s="122">
        <f t="shared" si="1017"/>
        <v>211725.779999999</v>
      </c>
      <c r="Z428" s="122">
        <f t="shared" si="1017"/>
        <v>707222.5549</v>
      </c>
      <c r="AA428" s="122">
        <f t="shared" si="1017"/>
        <v>0</v>
      </c>
      <c r="AB428" s="122">
        <f t="shared" si="1017"/>
        <v>0</v>
      </c>
      <c r="AC428" s="122">
        <f t="shared" si="1017"/>
        <v>26638.9154999998</v>
      </c>
      <c r="AD428" s="122">
        <f t="shared" si="1017"/>
        <v>329756.790400001</v>
      </c>
      <c r="AE428" s="122">
        <f t="shared" si="1017"/>
        <v>235655.680000002</v>
      </c>
      <c r="AF428" s="122">
        <f t="shared" si="1017"/>
        <v>14556.3689999999</v>
      </c>
      <c r="AG428" s="122">
        <f t="shared" si="1017"/>
        <v>100398.8</v>
      </c>
      <c r="AH428" s="122">
        <f t="shared" si="1017"/>
        <v>216</v>
      </c>
      <c r="AI428" s="122">
        <f t="shared" si="1017"/>
        <v>707222.5549</v>
      </c>
      <c r="AJ428" s="68"/>
    </row>
    <row r="429" ht="6" customHeight="1" spans="1:28">
      <c r="A429" s="123"/>
      <c r="B429" s="123"/>
      <c r="E429" s="123"/>
      <c r="AB429" s="144"/>
    </row>
    <row r="430" ht="15" customHeight="1" spans="1:26">
      <c r="A430" s="124" t="s">
        <v>1104</v>
      </c>
      <c r="B430" s="124"/>
      <c r="C430" s="125" t="s">
        <v>1105</v>
      </c>
      <c r="D430" s="125"/>
      <c r="E430" s="124" t="s">
        <v>1106</v>
      </c>
      <c r="F430" s="126" t="s">
        <v>1107</v>
      </c>
      <c r="G430" s="126" t="s">
        <v>1108</v>
      </c>
      <c r="J430" s="142"/>
      <c r="W430" s="9"/>
      <c r="X430" s="9"/>
      <c r="Z430" s="145"/>
    </row>
    <row r="431" ht="15" customHeight="1" spans="1:25">
      <c r="A431" s="127" t="s">
        <v>1109</v>
      </c>
      <c r="B431" s="127"/>
      <c r="C431" s="260">
        <f>K428+R428</f>
        <v>26638.9154999998</v>
      </c>
      <c r="D431" s="261"/>
      <c r="E431" s="130">
        <f>COUNTIFS(E4:E427,"&lt;&gt;",E4:E427,"&lt;&gt;0")</f>
        <v>424</v>
      </c>
      <c r="F431" s="131"/>
      <c r="G431" s="126">
        <f t="shared" ref="G431:G436" si="1018">C431+F431</f>
        <v>26638.9154999998</v>
      </c>
      <c r="J431" s="142"/>
      <c r="V431" s="9"/>
      <c r="W431" s="9"/>
      <c r="X431" s="9"/>
      <c r="Y431" s="144"/>
    </row>
    <row r="432" ht="15" customHeight="1" spans="1:26">
      <c r="A432" s="127" t="s">
        <v>1110</v>
      </c>
      <c r="B432" s="127"/>
      <c r="C432" s="260">
        <f>L428+S428</f>
        <v>329756.790399999</v>
      </c>
      <c r="D432" s="261"/>
      <c r="E432" s="130">
        <f>COUNTIFS(F4:F427,"&lt;&gt;",F4:F427,"&lt;&gt;0")</f>
        <v>416</v>
      </c>
      <c r="F432" s="126"/>
      <c r="G432" s="126">
        <f t="shared" si="1018"/>
        <v>329756.790399999</v>
      </c>
      <c r="J432" s="142"/>
      <c r="W432" s="9"/>
      <c r="X432" s="9"/>
      <c r="Z432" s="144"/>
    </row>
    <row r="433" ht="15" customHeight="1" spans="1:24">
      <c r="A433" s="127" t="s">
        <v>1111</v>
      </c>
      <c r="B433" s="127"/>
      <c r="C433" s="128">
        <f>N428+U428</f>
        <v>14556.369</v>
      </c>
      <c r="D433" s="129"/>
      <c r="E433" s="130">
        <f>COUNTIFS(H4:H427,"&lt;&gt;",H4:H427,"&lt;&gt;0")</f>
        <v>417</v>
      </c>
      <c r="F433" s="126"/>
      <c r="G433" s="126">
        <f t="shared" si="1018"/>
        <v>14556.369</v>
      </c>
      <c r="J433" s="142"/>
      <c r="W433" s="9"/>
      <c r="X433" s="9"/>
    </row>
    <row r="434" ht="15" customHeight="1" spans="1:24">
      <c r="A434" s="132" t="s">
        <v>1112</v>
      </c>
      <c r="B434" s="132"/>
      <c r="C434" s="128">
        <f>M428+T428</f>
        <v>235655.679999998</v>
      </c>
      <c r="D434" s="129"/>
      <c r="E434" s="130">
        <f>COUNTIFS(G4:G427,"&lt;&gt;",G4:G427,"&lt;&gt;0")</f>
        <v>416</v>
      </c>
      <c r="F434" s="126"/>
      <c r="G434" s="126">
        <f t="shared" si="1018"/>
        <v>235655.679999998</v>
      </c>
      <c r="J434" s="142"/>
      <c r="V434" s="9"/>
      <c r="W434" s="9"/>
      <c r="X434" s="9"/>
    </row>
    <row r="435" ht="15" customHeight="1" spans="1:24">
      <c r="A435" s="132" t="s">
        <v>1113</v>
      </c>
      <c r="B435" s="132"/>
      <c r="C435" s="128">
        <f>P428+X428</f>
        <v>216</v>
      </c>
      <c r="D435" s="129"/>
      <c r="E435" s="130">
        <f>COUNTIFS(J4:J427,"&lt;&gt;",J4:J427,"&lt;&gt;0")</f>
        <v>2</v>
      </c>
      <c r="F435" s="126"/>
      <c r="G435" s="126">
        <f t="shared" si="1018"/>
        <v>216</v>
      </c>
      <c r="J435" s="142"/>
      <c r="W435" s="9"/>
      <c r="X435" s="9"/>
    </row>
    <row r="436" ht="15" customHeight="1" spans="1:24">
      <c r="A436" s="132" t="s">
        <v>1114</v>
      </c>
      <c r="B436" s="132"/>
      <c r="C436" s="133">
        <f>O428+W428</f>
        <v>100398.8</v>
      </c>
      <c r="D436" s="134"/>
      <c r="E436" s="130">
        <f>COUNTIFS(I4:I427,"&lt;&gt;",I4:I427,"&lt;&gt;0")</f>
        <v>398</v>
      </c>
      <c r="F436" s="126"/>
      <c r="G436" s="126">
        <f t="shared" si="1018"/>
        <v>100398.8</v>
      </c>
      <c r="J436" s="142"/>
      <c r="W436" s="9"/>
      <c r="X436" s="9"/>
    </row>
    <row r="437" ht="17" customHeight="1" spans="1:24">
      <c r="A437" s="126" t="s">
        <v>1115</v>
      </c>
      <c r="B437" s="126"/>
      <c r="C437" s="135">
        <f>SUM(C431:D436)</f>
        <v>707222.554899998</v>
      </c>
      <c r="D437" s="136"/>
      <c r="E437" s="137"/>
      <c r="F437" s="126"/>
      <c r="G437" s="138">
        <f>SUM(G431:G436)</f>
        <v>707222.554899998</v>
      </c>
      <c r="J437" s="142"/>
      <c r="W437" s="9"/>
      <c r="X437" s="9"/>
    </row>
    <row r="438" spans="1:33">
      <c r="A438" s="18" t="s">
        <v>1116</v>
      </c>
      <c r="B438" s="18"/>
      <c r="C438" s="18"/>
      <c r="D438" s="18"/>
      <c r="E438" s="18"/>
      <c r="F438" s="18"/>
      <c r="G438" s="139"/>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c r="A439" s="18"/>
      <c r="B439" s="18"/>
      <c r="C439" s="18"/>
      <c r="D439" s="18"/>
      <c r="E439" s="18"/>
      <c r="F439" s="18"/>
      <c r="G439" s="139"/>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c r="A440" s="18"/>
      <c r="B440" s="18"/>
      <c r="C440" s="18"/>
      <c r="D440" s="18"/>
      <c r="E440" s="18"/>
      <c r="F440" s="18"/>
      <c r="G440" s="139"/>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c r="A441" s="18"/>
      <c r="B441" s="18"/>
      <c r="C441" s="18"/>
      <c r="D441" s="18"/>
      <c r="E441" s="18"/>
      <c r="F441" s="18"/>
      <c r="G441" s="139"/>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ht="9" customHeight="1" spans="1:33">
      <c r="A442" s="18"/>
      <c r="B442" s="18"/>
      <c r="C442" s="18"/>
      <c r="D442" s="18"/>
      <c r="E442" s="18"/>
      <c r="F442" s="18"/>
      <c r="G442" s="139"/>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24">
      <c r="A443" s="18"/>
      <c r="B443" s="139"/>
      <c r="C443" s="140"/>
      <c r="D443" s="141"/>
      <c r="E443" s="18"/>
      <c r="F443" s="18"/>
      <c r="G443" s="139"/>
      <c r="H443" s="18"/>
      <c r="I443" s="18"/>
      <c r="J443" s="18"/>
      <c r="K443" s="143"/>
      <c r="L443" s="18"/>
      <c r="M443" s="18"/>
      <c r="N443" s="18"/>
      <c r="O443" s="18"/>
      <c r="P443" s="18"/>
      <c r="Q443" s="18"/>
      <c r="S443" s="9"/>
      <c r="T443" s="9"/>
      <c r="U443" s="9"/>
      <c r="V443" s="9"/>
      <c r="W443" s="9"/>
      <c r="X443" s="9"/>
    </row>
    <row r="444" spans="1:24">
      <c r="A444" s="18"/>
      <c r="B444" s="139"/>
      <c r="C444" s="140"/>
      <c r="D444" s="141"/>
      <c r="E444" s="18"/>
      <c r="F444" s="18"/>
      <c r="G444" s="139"/>
      <c r="H444" s="18"/>
      <c r="I444" s="18"/>
      <c r="J444" s="18"/>
      <c r="K444" s="143"/>
      <c r="L444" s="18"/>
      <c r="M444" s="18"/>
      <c r="N444" s="18"/>
      <c r="O444" s="18"/>
      <c r="P444" s="18"/>
      <c r="Q444" s="18"/>
      <c r="S444" s="9"/>
      <c r="T444" s="9"/>
      <c r="U444" s="9"/>
      <c r="V444" s="9"/>
      <c r="W444" s="9"/>
      <c r="X444" s="9"/>
    </row>
    <row r="445" spans="1:24">
      <c r="A445" s="18"/>
      <c r="B445" s="139"/>
      <c r="C445" s="140"/>
      <c r="D445" s="141"/>
      <c r="E445" s="18"/>
      <c r="F445" s="18"/>
      <c r="G445" s="139"/>
      <c r="H445" s="18"/>
      <c r="I445" s="18"/>
      <c r="J445" s="18"/>
      <c r="K445" s="143"/>
      <c r="L445" s="18"/>
      <c r="M445" s="18"/>
      <c r="N445" s="18"/>
      <c r="O445" s="18"/>
      <c r="P445" s="18"/>
      <c r="Q445" s="18"/>
      <c r="S445" s="9"/>
      <c r="T445" s="9"/>
      <c r="U445" s="9"/>
      <c r="V445" s="9"/>
      <c r="W445" s="9"/>
      <c r="X445" s="9"/>
    </row>
    <row r="446" spans="1:24">
      <c r="A446" s="147" t="s">
        <v>1117</v>
      </c>
      <c r="B446" s="147"/>
      <c r="C446" s="148"/>
      <c r="D446" s="141"/>
      <c r="E446" s="18"/>
      <c r="F446" s="18"/>
      <c r="G446" s="139"/>
      <c r="H446" s="18"/>
      <c r="I446" s="18"/>
      <c r="J446" s="18"/>
      <c r="K446" s="143"/>
      <c r="L446" s="18"/>
      <c r="M446" s="18"/>
      <c r="N446" s="18"/>
      <c r="O446" s="18"/>
      <c r="P446" s="18"/>
      <c r="Q446" s="18"/>
      <c r="R446" s="18"/>
      <c r="S446" s="18"/>
      <c r="T446" s="18"/>
      <c r="U446" s="18"/>
      <c r="V446" s="18"/>
      <c r="X446" s="9"/>
    </row>
    <row r="447" spans="1:24">
      <c r="A447" s="147"/>
      <c r="B447" s="147"/>
      <c r="C447" s="148"/>
      <c r="K447" s="142"/>
      <c r="X447" s="9"/>
    </row>
    <row r="448" s="20" customFormat="1" ht="16" customHeight="1" spans="1:36">
      <c r="A448" s="57">
        <f t="shared" ref="A448:A471" si="1019">ROW()-3</f>
        <v>445</v>
      </c>
      <c r="B448" s="149" t="s">
        <v>640</v>
      </c>
      <c r="C448" s="149" t="s">
        <v>1072</v>
      </c>
      <c r="D448" s="167" t="s">
        <v>1073</v>
      </c>
      <c r="E448" s="152">
        <v>3473.25</v>
      </c>
      <c r="F448" s="188">
        <v>0</v>
      </c>
      <c r="G448" s="187">
        <v>0</v>
      </c>
      <c r="H448" s="188">
        <v>0</v>
      </c>
      <c r="I448" s="188">
        <v>0</v>
      </c>
      <c r="J448" s="48"/>
      <c r="K448" s="65">
        <f t="shared" ref="K448:K471" si="1020">E448*0.018</f>
        <v>62.5185</v>
      </c>
      <c r="L448" s="66">
        <f t="shared" ref="L448:L471" si="1021">F448*0.16</f>
        <v>0</v>
      </c>
      <c r="M448" s="60">
        <f t="shared" ref="M448:M471" si="1022">ROUND(G448*0.08,2)</f>
        <v>0</v>
      </c>
      <c r="N448" s="58">
        <f t="shared" ref="N448:N471" si="1023">H448*0.007</f>
        <v>0</v>
      </c>
      <c r="O448" s="60">
        <f t="shared" ref="O448:O471" si="1024">I448*5%</f>
        <v>0</v>
      </c>
      <c r="P448" s="60">
        <f t="shared" ref="P448:P471" si="1025">J448*50%</f>
        <v>0</v>
      </c>
      <c r="Q448" s="60">
        <f t="shared" ref="Q448:Q471" si="1026">SUM(K448:P448)</f>
        <v>62.5185</v>
      </c>
      <c r="R448" s="58">
        <f t="shared" ref="R448:R471" si="1027">E448*0</f>
        <v>0</v>
      </c>
      <c r="S448" s="58">
        <f t="shared" ref="S448:S471" si="1028">ROUND(F448*0.08,2)</f>
        <v>0</v>
      </c>
      <c r="T448" s="60">
        <f t="shared" ref="T448:T471" si="1029">ROUND(G448*0.02,2)</f>
        <v>0</v>
      </c>
      <c r="U448" s="58">
        <f t="shared" ref="U448:U471" si="1030">ROUND(H448*0.003,2)</f>
        <v>0</v>
      </c>
      <c r="V448" s="58">
        <v>0</v>
      </c>
      <c r="W448" s="60">
        <f t="shared" ref="W448:W471" si="1031">I448*5%</f>
        <v>0</v>
      </c>
      <c r="X448" s="60">
        <f t="shared" ref="X448:X471" si="1032">J448*50%</f>
        <v>0</v>
      </c>
      <c r="Y448" s="58">
        <f t="shared" ref="Y448:Y471" si="1033">SUM(R448:X448)</f>
        <v>0</v>
      </c>
      <c r="Z448" s="58">
        <f t="shared" ref="Z448:Z471" si="1034">Q448+Y448</f>
        <v>62.5185</v>
      </c>
      <c r="AA448" s="185"/>
      <c r="AB448" s="16" t="s">
        <v>95</v>
      </c>
      <c r="AC448" s="15">
        <f t="shared" ref="AC448:AE448" si="1035">K448+R448</f>
        <v>62.5185</v>
      </c>
      <c r="AD448" s="15">
        <f t="shared" si="1035"/>
        <v>0</v>
      </c>
      <c r="AE448" s="15">
        <f t="shared" si="1035"/>
        <v>0</v>
      </c>
      <c r="AF448" s="15">
        <f t="shared" ref="AF448:AF471" si="1036">N448+U448+V448</f>
        <v>0</v>
      </c>
      <c r="AG448" s="15">
        <f t="shared" ref="AG448:AI448" si="1037">O448+W448</f>
        <v>0</v>
      </c>
      <c r="AH448" s="15">
        <f t="shared" si="1037"/>
        <v>0</v>
      </c>
      <c r="AI448" s="15">
        <f t="shared" si="1037"/>
        <v>62.5185</v>
      </c>
      <c r="AJ448" s="16" t="s">
        <v>33</v>
      </c>
    </row>
    <row r="449" s="20" customFormat="1" ht="16" customHeight="1" spans="1:36">
      <c r="A449" s="57">
        <f t="shared" si="1019"/>
        <v>446</v>
      </c>
      <c r="B449" s="58" t="s">
        <v>558</v>
      </c>
      <c r="C449" s="200" t="s">
        <v>628</v>
      </c>
      <c r="D449" s="359" t="s">
        <v>629</v>
      </c>
      <c r="E449" s="153">
        <v>3473.25</v>
      </c>
      <c r="F449" s="60">
        <v>0</v>
      </c>
      <c r="G449" s="60">
        <v>0</v>
      </c>
      <c r="H449" s="60">
        <v>0</v>
      </c>
      <c r="I449" s="60">
        <v>0</v>
      </c>
      <c r="J449" s="48"/>
      <c r="K449" s="252">
        <f t="shared" si="1020"/>
        <v>62.5185</v>
      </c>
      <c r="L449" s="253">
        <f t="shared" si="1021"/>
        <v>0</v>
      </c>
      <c r="M449" s="60">
        <f t="shared" si="1022"/>
        <v>0</v>
      </c>
      <c r="N449" s="60">
        <f t="shared" si="1023"/>
        <v>0</v>
      </c>
      <c r="O449" s="60">
        <f t="shared" si="1024"/>
        <v>0</v>
      </c>
      <c r="P449" s="60">
        <f t="shared" si="1025"/>
        <v>0</v>
      </c>
      <c r="Q449" s="60">
        <f t="shared" si="1026"/>
        <v>62.5185</v>
      </c>
      <c r="R449" s="204">
        <f t="shared" si="1027"/>
        <v>0</v>
      </c>
      <c r="S449" s="203">
        <f t="shared" si="1028"/>
        <v>0</v>
      </c>
      <c r="T449" s="203">
        <f t="shared" si="1029"/>
        <v>0</v>
      </c>
      <c r="U449" s="203">
        <f t="shared" si="1030"/>
        <v>0</v>
      </c>
      <c r="V449" s="58">
        <v>0</v>
      </c>
      <c r="W449" s="203">
        <f t="shared" si="1031"/>
        <v>0</v>
      </c>
      <c r="X449" s="203">
        <f t="shared" si="1032"/>
        <v>0</v>
      </c>
      <c r="Y449" s="58">
        <f t="shared" si="1033"/>
        <v>0</v>
      </c>
      <c r="Z449" s="60">
        <f t="shared" si="1034"/>
        <v>62.5185</v>
      </c>
      <c r="AA449" s="60"/>
      <c r="AB449" s="16" t="s">
        <v>101</v>
      </c>
      <c r="AC449" s="15">
        <f t="shared" ref="AC449:AE449" si="1038">K449+R449</f>
        <v>62.5185</v>
      </c>
      <c r="AD449" s="15">
        <f t="shared" si="1038"/>
        <v>0</v>
      </c>
      <c r="AE449" s="15">
        <f t="shared" si="1038"/>
        <v>0</v>
      </c>
      <c r="AF449" s="15">
        <f t="shared" si="1036"/>
        <v>0</v>
      </c>
      <c r="AG449" s="15">
        <f t="shared" ref="AG449:AI449" si="1039">O449+W449</f>
        <v>0</v>
      </c>
      <c r="AH449" s="15">
        <f t="shared" si="1039"/>
        <v>0</v>
      </c>
      <c r="AI449" s="15">
        <f t="shared" si="1039"/>
        <v>62.5185</v>
      </c>
      <c r="AJ449" s="16" t="s">
        <v>34</v>
      </c>
    </row>
    <row r="450" s="20" customFormat="1" ht="16" customHeight="1" spans="1:36">
      <c r="A450" s="57">
        <f t="shared" si="1019"/>
        <v>447</v>
      </c>
      <c r="B450" s="58" t="s">
        <v>685</v>
      </c>
      <c r="C450" s="154" t="s">
        <v>716</v>
      </c>
      <c r="D450" s="58" t="s">
        <v>717</v>
      </c>
      <c r="E450" s="153">
        <v>3473.25</v>
      </c>
      <c r="F450" s="153">
        <f>VLOOKUP(C450,'[1]9月'!$B:$Q,16,0)</f>
        <v>3245.4</v>
      </c>
      <c r="G450" s="153">
        <v>5664.75</v>
      </c>
      <c r="H450" s="153">
        <v>3473.25</v>
      </c>
      <c r="I450" s="60">
        <v>0</v>
      </c>
      <c r="J450" s="60"/>
      <c r="K450" s="65">
        <f t="shared" si="1020"/>
        <v>62.5185</v>
      </c>
      <c r="L450" s="66">
        <f t="shared" si="1021"/>
        <v>519.264</v>
      </c>
      <c r="M450" s="60">
        <f t="shared" si="1022"/>
        <v>453.18</v>
      </c>
      <c r="N450" s="58">
        <f t="shared" si="1023"/>
        <v>24.31275</v>
      </c>
      <c r="O450" s="60">
        <f t="shared" si="1024"/>
        <v>0</v>
      </c>
      <c r="P450" s="60">
        <f t="shared" si="1025"/>
        <v>0</v>
      </c>
      <c r="Q450" s="60">
        <f t="shared" si="1026"/>
        <v>1059.27525</v>
      </c>
      <c r="R450" s="58">
        <f t="shared" si="1027"/>
        <v>0</v>
      </c>
      <c r="S450" s="58">
        <f t="shared" si="1028"/>
        <v>259.63</v>
      </c>
      <c r="T450" s="60">
        <f t="shared" si="1029"/>
        <v>113.3</v>
      </c>
      <c r="U450" s="58">
        <f t="shared" si="1030"/>
        <v>10.42</v>
      </c>
      <c r="V450" s="58">
        <v>0</v>
      </c>
      <c r="W450" s="60">
        <f t="shared" si="1031"/>
        <v>0</v>
      </c>
      <c r="X450" s="60">
        <f t="shared" si="1032"/>
        <v>0</v>
      </c>
      <c r="Y450" s="58">
        <f t="shared" si="1033"/>
        <v>383.35</v>
      </c>
      <c r="Z450" s="58">
        <f t="shared" si="1034"/>
        <v>1442.62525</v>
      </c>
      <c r="AA450" s="58"/>
      <c r="AB450" s="16" t="s">
        <v>89</v>
      </c>
      <c r="AC450" s="15">
        <f t="shared" ref="AC450:AE450" si="1040">K450+R450</f>
        <v>62.5185</v>
      </c>
      <c r="AD450" s="15">
        <f t="shared" si="1040"/>
        <v>778.894</v>
      </c>
      <c r="AE450" s="15">
        <f t="shared" si="1040"/>
        <v>566.48</v>
      </c>
      <c r="AF450" s="15">
        <f t="shared" si="1036"/>
        <v>34.73275</v>
      </c>
      <c r="AG450" s="15">
        <f t="shared" ref="AG450:AI450" si="1041">O450+W450</f>
        <v>0</v>
      </c>
      <c r="AH450" s="15">
        <f t="shared" si="1041"/>
        <v>0</v>
      </c>
      <c r="AI450" s="15">
        <f t="shared" si="1041"/>
        <v>1442.62525</v>
      </c>
      <c r="AJ450" s="16" t="s">
        <v>33</v>
      </c>
    </row>
    <row r="451" s="9" customFormat="1" ht="16" customHeight="1" spans="1:36">
      <c r="A451" s="45">
        <f t="shared" si="1019"/>
        <v>448</v>
      </c>
      <c r="B451" s="46" t="s">
        <v>558</v>
      </c>
      <c r="C451" s="100" t="s">
        <v>953</v>
      </c>
      <c r="D451" s="355" t="s">
        <v>954</v>
      </c>
      <c r="E451" s="169">
        <v>3473.25</v>
      </c>
      <c r="F451" s="169">
        <v>3245.5</v>
      </c>
      <c r="G451" s="169">
        <v>5664.75</v>
      </c>
      <c r="H451" s="169">
        <v>3473.25</v>
      </c>
      <c r="I451" s="180">
        <v>1790</v>
      </c>
      <c r="J451" s="48"/>
      <c r="K451" s="63">
        <f t="shared" si="1020"/>
        <v>62.5185</v>
      </c>
      <c r="L451" s="64">
        <f t="shared" si="1021"/>
        <v>519.28</v>
      </c>
      <c r="M451" s="48">
        <f t="shared" si="1022"/>
        <v>453.18</v>
      </c>
      <c r="N451" s="46">
        <f t="shared" si="1023"/>
        <v>24.31275</v>
      </c>
      <c r="O451" s="48">
        <f t="shared" si="1024"/>
        <v>89.5</v>
      </c>
      <c r="P451" s="48">
        <f t="shared" si="1025"/>
        <v>0</v>
      </c>
      <c r="Q451" s="48">
        <f t="shared" si="1026"/>
        <v>1148.79125</v>
      </c>
      <c r="R451" s="46">
        <f t="shared" si="1027"/>
        <v>0</v>
      </c>
      <c r="S451" s="46">
        <f t="shared" si="1028"/>
        <v>259.64</v>
      </c>
      <c r="T451" s="48">
        <f t="shared" si="1029"/>
        <v>113.3</v>
      </c>
      <c r="U451" s="46">
        <f t="shared" si="1030"/>
        <v>10.42</v>
      </c>
      <c r="V451" s="46">
        <v>0</v>
      </c>
      <c r="W451" s="48">
        <f t="shared" si="1031"/>
        <v>89.5</v>
      </c>
      <c r="X451" s="48">
        <f t="shared" si="1032"/>
        <v>0</v>
      </c>
      <c r="Y451" s="46">
        <f t="shared" si="1033"/>
        <v>472.86</v>
      </c>
      <c r="Z451" s="46">
        <f t="shared" si="1034"/>
        <v>1621.65125</v>
      </c>
      <c r="AA451" s="78"/>
      <c r="AB451" s="12" t="s">
        <v>98</v>
      </c>
      <c r="AC451" s="11">
        <f t="shared" ref="AC451:AE451" si="1042">K451+R451</f>
        <v>62.5185</v>
      </c>
      <c r="AD451" s="11">
        <f t="shared" si="1042"/>
        <v>778.92</v>
      </c>
      <c r="AE451" s="11">
        <f t="shared" si="1042"/>
        <v>566.48</v>
      </c>
      <c r="AF451" s="11">
        <f t="shared" si="1036"/>
        <v>34.73275</v>
      </c>
      <c r="AG451" s="11">
        <f t="shared" ref="AG451:AI451" si="1043">O451+W451</f>
        <v>179</v>
      </c>
      <c r="AH451" s="11">
        <f t="shared" si="1043"/>
        <v>0</v>
      </c>
      <c r="AI451" s="11">
        <f t="shared" si="1043"/>
        <v>1621.65125</v>
      </c>
      <c r="AJ451" s="12" t="s">
        <v>33</v>
      </c>
    </row>
    <row r="452" s="9" customFormat="1" ht="16" customHeight="1" spans="1:36">
      <c r="A452" s="45">
        <f t="shared" si="1019"/>
        <v>449</v>
      </c>
      <c r="B452" s="52" t="s">
        <v>348</v>
      </c>
      <c r="C452" s="52" t="s">
        <v>1044</v>
      </c>
      <c r="D452" s="55" t="s">
        <v>1045</v>
      </c>
      <c r="E452" s="170">
        <v>3473.25</v>
      </c>
      <c r="F452" s="169">
        <v>3473.25</v>
      </c>
      <c r="G452" s="169">
        <v>5664.75</v>
      </c>
      <c r="H452" s="169">
        <v>3473.25</v>
      </c>
      <c r="I452" s="105">
        <v>0</v>
      </c>
      <c r="J452" s="48"/>
      <c r="K452" s="63">
        <f t="shared" si="1020"/>
        <v>62.5185</v>
      </c>
      <c r="L452" s="64">
        <f t="shared" si="1021"/>
        <v>555.72</v>
      </c>
      <c r="M452" s="48">
        <f t="shared" si="1022"/>
        <v>453.18</v>
      </c>
      <c r="N452" s="46">
        <f t="shared" si="1023"/>
        <v>24.31275</v>
      </c>
      <c r="O452" s="48">
        <f t="shared" si="1024"/>
        <v>0</v>
      </c>
      <c r="P452" s="48">
        <f t="shared" si="1025"/>
        <v>0</v>
      </c>
      <c r="Q452" s="48">
        <f t="shared" si="1026"/>
        <v>1095.73125</v>
      </c>
      <c r="R452" s="46">
        <f t="shared" si="1027"/>
        <v>0</v>
      </c>
      <c r="S452" s="46">
        <f t="shared" si="1028"/>
        <v>277.86</v>
      </c>
      <c r="T452" s="48">
        <f t="shared" si="1029"/>
        <v>113.3</v>
      </c>
      <c r="U452" s="46">
        <f t="shared" si="1030"/>
        <v>10.42</v>
      </c>
      <c r="V452" s="46">
        <v>0</v>
      </c>
      <c r="W452" s="48">
        <f t="shared" si="1031"/>
        <v>0</v>
      </c>
      <c r="X452" s="48">
        <f t="shared" si="1032"/>
        <v>0</v>
      </c>
      <c r="Y452" s="46">
        <f t="shared" si="1033"/>
        <v>401.58</v>
      </c>
      <c r="Z452" s="46">
        <f t="shared" si="1034"/>
        <v>1497.31125</v>
      </c>
      <c r="AA452" s="78"/>
      <c r="AB452" s="12" t="s">
        <v>86</v>
      </c>
      <c r="AC452" s="11">
        <f t="shared" ref="AC452:AE452" si="1044">K452+R452</f>
        <v>62.5185</v>
      </c>
      <c r="AD452" s="11">
        <f t="shared" si="1044"/>
        <v>833.58</v>
      </c>
      <c r="AE452" s="11">
        <f t="shared" si="1044"/>
        <v>566.48</v>
      </c>
      <c r="AF452" s="11">
        <f t="shared" si="1036"/>
        <v>34.73275</v>
      </c>
      <c r="AG452" s="11">
        <f t="shared" ref="AG452:AI452" si="1045">O452+W452</f>
        <v>0</v>
      </c>
      <c r="AH452" s="11">
        <f t="shared" si="1045"/>
        <v>0</v>
      </c>
      <c r="AI452" s="11">
        <f t="shared" si="1045"/>
        <v>1497.31125</v>
      </c>
      <c r="AJ452" s="12" t="s">
        <v>33</v>
      </c>
    </row>
    <row r="453" s="9" customFormat="1" ht="16" customHeight="1" spans="1:36">
      <c r="A453" s="45">
        <f t="shared" si="1019"/>
        <v>450</v>
      </c>
      <c r="B453" s="46" t="s">
        <v>337</v>
      </c>
      <c r="C453" s="51" t="s">
        <v>489</v>
      </c>
      <c r="D453" s="55" t="s">
        <v>490</v>
      </c>
      <c r="E453" s="168">
        <v>3473.25</v>
      </c>
      <c r="F453" s="168">
        <v>3245.4</v>
      </c>
      <c r="G453" s="168">
        <v>5664.75</v>
      </c>
      <c r="H453" s="168">
        <v>3473.25</v>
      </c>
      <c r="I453" s="48">
        <v>0</v>
      </c>
      <c r="J453" s="48"/>
      <c r="K453" s="63">
        <f t="shared" si="1020"/>
        <v>62.5185</v>
      </c>
      <c r="L453" s="64">
        <f t="shared" si="1021"/>
        <v>519.264</v>
      </c>
      <c r="M453" s="48">
        <f t="shared" si="1022"/>
        <v>453.18</v>
      </c>
      <c r="N453" s="46">
        <f t="shared" si="1023"/>
        <v>24.31275</v>
      </c>
      <c r="O453" s="48">
        <f t="shared" si="1024"/>
        <v>0</v>
      </c>
      <c r="P453" s="48">
        <f t="shared" si="1025"/>
        <v>0</v>
      </c>
      <c r="Q453" s="48">
        <f t="shared" si="1026"/>
        <v>1059.27525</v>
      </c>
      <c r="R453" s="46">
        <f t="shared" si="1027"/>
        <v>0</v>
      </c>
      <c r="S453" s="46">
        <f t="shared" si="1028"/>
        <v>259.63</v>
      </c>
      <c r="T453" s="48">
        <f t="shared" si="1029"/>
        <v>113.3</v>
      </c>
      <c r="U453" s="46">
        <f t="shared" si="1030"/>
        <v>10.42</v>
      </c>
      <c r="V453" s="46">
        <v>0</v>
      </c>
      <c r="W453" s="48">
        <f t="shared" si="1031"/>
        <v>0</v>
      </c>
      <c r="X453" s="48">
        <f t="shared" si="1032"/>
        <v>0</v>
      </c>
      <c r="Y453" s="46">
        <f t="shared" si="1033"/>
        <v>383.35</v>
      </c>
      <c r="Z453" s="46">
        <f t="shared" si="1034"/>
        <v>1442.62525</v>
      </c>
      <c r="AA453" s="78"/>
      <c r="AB453" s="12" t="s">
        <v>74</v>
      </c>
      <c r="AC453" s="11">
        <f t="shared" ref="AC453:AE453" si="1046">K453+R453</f>
        <v>62.5185</v>
      </c>
      <c r="AD453" s="11">
        <f t="shared" si="1046"/>
        <v>778.894</v>
      </c>
      <c r="AE453" s="11">
        <f t="shared" si="1046"/>
        <v>566.48</v>
      </c>
      <c r="AF453" s="11">
        <f t="shared" si="1036"/>
        <v>34.73275</v>
      </c>
      <c r="AG453" s="11">
        <f t="shared" ref="AG453:AI453" si="1047">O453+W453</f>
        <v>0</v>
      </c>
      <c r="AH453" s="11">
        <f t="shared" si="1047"/>
        <v>0</v>
      </c>
      <c r="AI453" s="11">
        <f t="shared" si="1047"/>
        <v>1442.62525</v>
      </c>
      <c r="AJ453" s="12" t="s">
        <v>33</v>
      </c>
    </row>
    <row r="454" s="9" customFormat="1" ht="16" customHeight="1" spans="1:36">
      <c r="A454" s="45">
        <f t="shared" si="1019"/>
        <v>451</v>
      </c>
      <c r="B454" s="46" t="s">
        <v>685</v>
      </c>
      <c r="C454" s="56" t="s">
        <v>718</v>
      </c>
      <c r="D454" s="46" t="s">
        <v>719</v>
      </c>
      <c r="E454" s="168">
        <v>3473.25</v>
      </c>
      <c r="F454" s="168">
        <f>VLOOKUP(C454,'[1]9月'!$B:$Q,16,0)</f>
        <v>3245.4</v>
      </c>
      <c r="G454" s="168">
        <v>5664.75</v>
      </c>
      <c r="H454" s="168">
        <v>3473.25</v>
      </c>
      <c r="I454" s="48">
        <v>0</v>
      </c>
      <c r="J454" s="48"/>
      <c r="K454" s="63">
        <f t="shared" si="1020"/>
        <v>62.5185</v>
      </c>
      <c r="L454" s="64">
        <f t="shared" si="1021"/>
        <v>519.264</v>
      </c>
      <c r="M454" s="48">
        <f t="shared" si="1022"/>
        <v>453.18</v>
      </c>
      <c r="N454" s="46">
        <f t="shared" si="1023"/>
        <v>24.31275</v>
      </c>
      <c r="O454" s="48">
        <f t="shared" si="1024"/>
        <v>0</v>
      </c>
      <c r="P454" s="48">
        <f t="shared" si="1025"/>
        <v>0</v>
      </c>
      <c r="Q454" s="48">
        <f t="shared" si="1026"/>
        <v>1059.27525</v>
      </c>
      <c r="R454" s="46">
        <f t="shared" si="1027"/>
        <v>0</v>
      </c>
      <c r="S454" s="46">
        <f t="shared" si="1028"/>
        <v>259.63</v>
      </c>
      <c r="T454" s="48">
        <f t="shared" si="1029"/>
        <v>113.3</v>
      </c>
      <c r="U454" s="46">
        <f t="shared" si="1030"/>
        <v>10.42</v>
      </c>
      <c r="V454" s="46">
        <v>0</v>
      </c>
      <c r="W454" s="48">
        <f t="shared" si="1031"/>
        <v>0</v>
      </c>
      <c r="X454" s="48">
        <f t="shared" si="1032"/>
        <v>0</v>
      </c>
      <c r="Y454" s="46">
        <f t="shared" si="1033"/>
        <v>383.35</v>
      </c>
      <c r="Z454" s="46">
        <f t="shared" si="1034"/>
        <v>1442.62525</v>
      </c>
      <c r="AA454" s="46"/>
      <c r="AB454" s="12" t="s">
        <v>89</v>
      </c>
      <c r="AC454" s="11">
        <f t="shared" ref="AC454:AE454" si="1048">K454+R454</f>
        <v>62.5185</v>
      </c>
      <c r="AD454" s="11">
        <f t="shared" si="1048"/>
        <v>778.894</v>
      </c>
      <c r="AE454" s="11">
        <f t="shared" si="1048"/>
        <v>566.48</v>
      </c>
      <c r="AF454" s="11">
        <f t="shared" si="1036"/>
        <v>34.73275</v>
      </c>
      <c r="AG454" s="11">
        <f t="shared" ref="AG454:AI454" si="1049">O454+W454</f>
        <v>0</v>
      </c>
      <c r="AH454" s="11">
        <f t="shared" si="1049"/>
        <v>0</v>
      </c>
      <c r="AI454" s="11">
        <f t="shared" si="1049"/>
        <v>1442.62525</v>
      </c>
      <c r="AJ454" s="12" t="s">
        <v>33</v>
      </c>
    </row>
    <row r="455" s="9" customFormat="1" ht="16" customHeight="1" spans="1:36">
      <c r="A455" s="45">
        <f t="shared" si="1019"/>
        <v>452</v>
      </c>
      <c r="B455" s="46" t="s">
        <v>558</v>
      </c>
      <c r="C455" s="100" t="s">
        <v>819</v>
      </c>
      <c r="D455" s="55" t="s">
        <v>820</v>
      </c>
      <c r="E455" s="169">
        <v>3473.25</v>
      </c>
      <c r="F455" s="169">
        <v>3245.5</v>
      </c>
      <c r="G455" s="169">
        <v>5664.75</v>
      </c>
      <c r="H455" s="169">
        <v>3473.25</v>
      </c>
      <c r="I455" s="168">
        <v>1790</v>
      </c>
      <c r="J455" s="48"/>
      <c r="K455" s="63">
        <f t="shared" si="1020"/>
        <v>62.5185</v>
      </c>
      <c r="L455" s="64">
        <f t="shared" si="1021"/>
        <v>519.28</v>
      </c>
      <c r="M455" s="48">
        <f t="shared" si="1022"/>
        <v>453.18</v>
      </c>
      <c r="N455" s="46">
        <f t="shared" si="1023"/>
        <v>24.31275</v>
      </c>
      <c r="O455" s="48">
        <f t="shared" si="1024"/>
        <v>89.5</v>
      </c>
      <c r="P455" s="48">
        <f t="shared" si="1025"/>
        <v>0</v>
      </c>
      <c r="Q455" s="48">
        <f t="shared" si="1026"/>
        <v>1148.79125</v>
      </c>
      <c r="R455" s="46">
        <f t="shared" si="1027"/>
        <v>0</v>
      </c>
      <c r="S455" s="46">
        <f t="shared" si="1028"/>
        <v>259.64</v>
      </c>
      <c r="T455" s="48">
        <f t="shared" si="1029"/>
        <v>113.3</v>
      </c>
      <c r="U455" s="46">
        <f t="shared" si="1030"/>
        <v>10.42</v>
      </c>
      <c r="V455" s="46">
        <v>0</v>
      </c>
      <c r="W455" s="48">
        <f t="shared" si="1031"/>
        <v>89.5</v>
      </c>
      <c r="X455" s="48">
        <f t="shared" si="1032"/>
        <v>0</v>
      </c>
      <c r="Y455" s="46">
        <f t="shared" si="1033"/>
        <v>472.86</v>
      </c>
      <c r="Z455" s="46">
        <f t="shared" si="1034"/>
        <v>1621.65125</v>
      </c>
      <c r="AA455" s="46"/>
      <c r="AB455" s="12" t="s">
        <v>98</v>
      </c>
      <c r="AC455" s="11">
        <f t="shared" ref="AC455:AE455" si="1050">K455+R455</f>
        <v>62.5185</v>
      </c>
      <c r="AD455" s="11">
        <f t="shared" si="1050"/>
        <v>778.92</v>
      </c>
      <c r="AE455" s="11">
        <f t="shared" si="1050"/>
        <v>566.48</v>
      </c>
      <c r="AF455" s="11">
        <f t="shared" si="1036"/>
        <v>34.73275</v>
      </c>
      <c r="AG455" s="11">
        <f t="shared" ref="AG455:AI455" si="1051">O455+W455</f>
        <v>179</v>
      </c>
      <c r="AH455" s="11">
        <f t="shared" si="1051"/>
        <v>0</v>
      </c>
      <c r="AI455" s="11">
        <f t="shared" si="1051"/>
        <v>1621.65125</v>
      </c>
      <c r="AJ455" s="12" t="s">
        <v>33</v>
      </c>
    </row>
    <row r="456" s="9" customFormat="1" ht="16" customHeight="1" spans="1:36">
      <c r="A456" s="45">
        <f t="shared" si="1019"/>
        <v>453</v>
      </c>
      <c r="B456" s="46" t="s">
        <v>558</v>
      </c>
      <c r="C456" s="52" t="s">
        <v>837</v>
      </c>
      <c r="D456" s="76" t="s">
        <v>838</v>
      </c>
      <c r="E456" s="169">
        <v>3473.25</v>
      </c>
      <c r="F456" s="169">
        <v>3245.5</v>
      </c>
      <c r="G456" s="169">
        <v>5664.75</v>
      </c>
      <c r="H456" s="169">
        <v>3473.25</v>
      </c>
      <c r="I456" s="168">
        <v>1790</v>
      </c>
      <c r="J456" s="48"/>
      <c r="K456" s="63">
        <f t="shared" si="1020"/>
        <v>62.5185</v>
      </c>
      <c r="L456" s="64">
        <f t="shared" si="1021"/>
        <v>519.28</v>
      </c>
      <c r="M456" s="48">
        <f t="shared" si="1022"/>
        <v>453.18</v>
      </c>
      <c r="N456" s="46">
        <f t="shared" si="1023"/>
        <v>24.31275</v>
      </c>
      <c r="O456" s="48">
        <f t="shared" si="1024"/>
        <v>89.5</v>
      </c>
      <c r="P456" s="48">
        <f t="shared" si="1025"/>
        <v>0</v>
      </c>
      <c r="Q456" s="48">
        <f t="shared" si="1026"/>
        <v>1148.79125</v>
      </c>
      <c r="R456" s="46">
        <f t="shared" si="1027"/>
        <v>0</v>
      </c>
      <c r="S456" s="46">
        <f t="shared" si="1028"/>
        <v>259.64</v>
      </c>
      <c r="T456" s="48">
        <f t="shared" si="1029"/>
        <v>113.3</v>
      </c>
      <c r="U456" s="46">
        <f t="shared" si="1030"/>
        <v>10.42</v>
      </c>
      <c r="V456" s="46">
        <v>0</v>
      </c>
      <c r="W456" s="48">
        <f t="shared" si="1031"/>
        <v>89.5</v>
      </c>
      <c r="X456" s="48">
        <f t="shared" si="1032"/>
        <v>0</v>
      </c>
      <c r="Y456" s="46">
        <f t="shared" si="1033"/>
        <v>472.86</v>
      </c>
      <c r="Z456" s="46">
        <f t="shared" si="1034"/>
        <v>1621.65125</v>
      </c>
      <c r="AA456" s="46"/>
      <c r="AB456" s="12" t="s">
        <v>98</v>
      </c>
      <c r="AC456" s="11">
        <f t="shared" ref="AC456:AE456" si="1052">K456+R456</f>
        <v>62.5185</v>
      </c>
      <c r="AD456" s="11">
        <f t="shared" si="1052"/>
        <v>778.92</v>
      </c>
      <c r="AE456" s="11">
        <f t="shared" si="1052"/>
        <v>566.48</v>
      </c>
      <c r="AF456" s="11">
        <f t="shared" si="1036"/>
        <v>34.73275</v>
      </c>
      <c r="AG456" s="11">
        <f t="shared" ref="AG456:AI456" si="1053">O456+W456</f>
        <v>179</v>
      </c>
      <c r="AH456" s="11">
        <f t="shared" si="1053"/>
        <v>0</v>
      </c>
      <c r="AI456" s="11">
        <f t="shared" si="1053"/>
        <v>1621.65125</v>
      </c>
      <c r="AJ456" s="12" t="s">
        <v>33</v>
      </c>
    </row>
    <row r="457" s="9" customFormat="1" ht="16" customHeight="1" spans="1:36">
      <c r="A457" s="45">
        <f t="shared" si="1019"/>
        <v>454</v>
      </c>
      <c r="B457" s="46" t="s">
        <v>558</v>
      </c>
      <c r="C457" s="52" t="s">
        <v>841</v>
      </c>
      <c r="D457" s="76" t="s">
        <v>842</v>
      </c>
      <c r="E457" s="169">
        <v>3473.25</v>
      </c>
      <c r="F457" s="169">
        <v>3245.5</v>
      </c>
      <c r="G457" s="169">
        <v>5664.75</v>
      </c>
      <c r="H457" s="169">
        <v>3473.25</v>
      </c>
      <c r="I457" s="168">
        <v>1790</v>
      </c>
      <c r="J457" s="48"/>
      <c r="K457" s="63">
        <f t="shared" si="1020"/>
        <v>62.5185</v>
      </c>
      <c r="L457" s="64">
        <f t="shared" si="1021"/>
        <v>519.28</v>
      </c>
      <c r="M457" s="48">
        <f t="shared" si="1022"/>
        <v>453.18</v>
      </c>
      <c r="N457" s="46">
        <f t="shared" si="1023"/>
        <v>24.31275</v>
      </c>
      <c r="O457" s="48">
        <f t="shared" si="1024"/>
        <v>89.5</v>
      </c>
      <c r="P457" s="48">
        <f t="shared" si="1025"/>
        <v>0</v>
      </c>
      <c r="Q457" s="48">
        <f t="shared" si="1026"/>
        <v>1148.79125</v>
      </c>
      <c r="R457" s="46">
        <f t="shared" si="1027"/>
        <v>0</v>
      </c>
      <c r="S457" s="46">
        <f t="shared" si="1028"/>
        <v>259.64</v>
      </c>
      <c r="T457" s="48">
        <f t="shared" si="1029"/>
        <v>113.3</v>
      </c>
      <c r="U457" s="46">
        <f t="shared" si="1030"/>
        <v>10.42</v>
      </c>
      <c r="V457" s="46">
        <v>0</v>
      </c>
      <c r="W457" s="48">
        <f t="shared" si="1031"/>
        <v>89.5</v>
      </c>
      <c r="X457" s="48">
        <f t="shared" si="1032"/>
        <v>0</v>
      </c>
      <c r="Y457" s="46">
        <f t="shared" si="1033"/>
        <v>472.86</v>
      </c>
      <c r="Z457" s="46">
        <f t="shared" si="1034"/>
        <v>1621.65125</v>
      </c>
      <c r="AA457" s="46"/>
      <c r="AB457" s="12" t="s">
        <v>98</v>
      </c>
      <c r="AC457" s="11">
        <f t="shared" ref="AC457:AE457" si="1054">K457+R457</f>
        <v>62.5185</v>
      </c>
      <c r="AD457" s="11">
        <f t="shared" si="1054"/>
        <v>778.92</v>
      </c>
      <c r="AE457" s="11">
        <f t="shared" si="1054"/>
        <v>566.48</v>
      </c>
      <c r="AF457" s="11">
        <f t="shared" si="1036"/>
        <v>34.73275</v>
      </c>
      <c r="AG457" s="11">
        <f t="shared" ref="AG457:AI457" si="1055">O457+W457</f>
        <v>179</v>
      </c>
      <c r="AH457" s="11">
        <f t="shared" si="1055"/>
        <v>0</v>
      </c>
      <c r="AI457" s="11">
        <f t="shared" si="1055"/>
        <v>1621.65125</v>
      </c>
      <c r="AJ457" s="12" t="s">
        <v>33</v>
      </c>
    </row>
    <row r="458" s="9" customFormat="1" ht="16" customHeight="1" spans="1:36">
      <c r="A458" s="45">
        <f t="shared" si="1019"/>
        <v>455</v>
      </c>
      <c r="B458" s="46" t="s">
        <v>230</v>
      </c>
      <c r="C458" s="52" t="s">
        <v>881</v>
      </c>
      <c r="D458" s="348" t="s">
        <v>882</v>
      </c>
      <c r="E458" s="169">
        <v>3473.25</v>
      </c>
      <c r="F458" s="169">
        <v>3245.5</v>
      </c>
      <c r="G458" s="169">
        <v>5664.75</v>
      </c>
      <c r="H458" s="169">
        <v>3473.25</v>
      </c>
      <c r="I458" s="262">
        <v>3180</v>
      </c>
      <c r="J458" s="48"/>
      <c r="K458" s="63">
        <f t="shared" si="1020"/>
        <v>62.5185</v>
      </c>
      <c r="L458" s="64">
        <f t="shared" si="1021"/>
        <v>519.28</v>
      </c>
      <c r="M458" s="48">
        <f t="shared" si="1022"/>
        <v>453.18</v>
      </c>
      <c r="N458" s="46">
        <f t="shared" si="1023"/>
        <v>24.31275</v>
      </c>
      <c r="O458" s="48">
        <f t="shared" si="1024"/>
        <v>159</v>
      </c>
      <c r="P458" s="48">
        <f t="shared" si="1025"/>
        <v>0</v>
      </c>
      <c r="Q458" s="48">
        <f t="shared" si="1026"/>
        <v>1218.29125</v>
      </c>
      <c r="R458" s="46">
        <f t="shared" si="1027"/>
        <v>0</v>
      </c>
      <c r="S458" s="46">
        <f t="shared" si="1028"/>
        <v>259.64</v>
      </c>
      <c r="T458" s="48">
        <f t="shared" si="1029"/>
        <v>113.3</v>
      </c>
      <c r="U458" s="46">
        <f t="shared" si="1030"/>
        <v>10.42</v>
      </c>
      <c r="V458" s="46">
        <v>0</v>
      </c>
      <c r="W458" s="48">
        <f t="shared" si="1031"/>
        <v>159</v>
      </c>
      <c r="X458" s="48">
        <f t="shared" si="1032"/>
        <v>0</v>
      </c>
      <c r="Y458" s="46">
        <f t="shared" si="1033"/>
        <v>542.36</v>
      </c>
      <c r="Z458" s="46">
        <f t="shared" si="1034"/>
        <v>1760.65125</v>
      </c>
      <c r="AA458" s="78"/>
      <c r="AB458" s="12" t="s">
        <v>57</v>
      </c>
      <c r="AC458" s="11">
        <f t="shared" ref="AC458:AE458" si="1056">K458+R458</f>
        <v>62.5185</v>
      </c>
      <c r="AD458" s="11">
        <f t="shared" si="1056"/>
        <v>778.92</v>
      </c>
      <c r="AE458" s="11">
        <f t="shared" si="1056"/>
        <v>566.48</v>
      </c>
      <c r="AF458" s="11">
        <f t="shared" si="1036"/>
        <v>34.73275</v>
      </c>
      <c r="AG458" s="11">
        <f t="shared" ref="AG458:AI458" si="1057">O458+W458</f>
        <v>318</v>
      </c>
      <c r="AH458" s="11">
        <f t="shared" si="1057"/>
        <v>0</v>
      </c>
      <c r="AI458" s="11">
        <f t="shared" si="1057"/>
        <v>1760.65125</v>
      </c>
      <c r="AJ458" s="12" t="s">
        <v>32</v>
      </c>
    </row>
    <row r="459" s="9" customFormat="1" ht="16" customHeight="1" spans="1:36">
      <c r="A459" s="45">
        <f t="shared" si="1019"/>
        <v>456</v>
      </c>
      <c r="B459" s="46" t="s">
        <v>230</v>
      </c>
      <c r="C459" s="52" t="s">
        <v>901</v>
      </c>
      <c r="D459" s="354" t="s">
        <v>902</v>
      </c>
      <c r="E459" s="169">
        <v>3473.25</v>
      </c>
      <c r="F459" s="169">
        <v>3245.5</v>
      </c>
      <c r="G459" s="169">
        <v>5664.75</v>
      </c>
      <c r="H459" s="169">
        <v>3473.25</v>
      </c>
      <c r="I459" s="180">
        <v>3180</v>
      </c>
      <c r="J459" s="48"/>
      <c r="K459" s="63">
        <f t="shared" si="1020"/>
        <v>62.5185</v>
      </c>
      <c r="L459" s="64">
        <f t="shared" si="1021"/>
        <v>519.28</v>
      </c>
      <c r="M459" s="48">
        <f t="shared" si="1022"/>
        <v>453.18</v>
      </c>
      <c r="N459" s="46">
        <f t="shared" si="1023"/>
        <v>24.31275</v>
      </c>
      <c r="O459" s="48">
        <f t="shared" si="1024"/>
        <v>159</v>
      </c>
      <c r="P459" s="48">
        <f t="shared" si="1025"/>
        <v>0</v>
      </c>
      <c r="Q459" s="48">
        <f t="shared" si="1026"/>
        <v>1218.29125</v>
      </c>
      <c r="R459" s="46">
        <f t="shared" si="1027"/>
        <v>0</v>
      </c>
      <c r="S459" s="46">
        <f t="shared" si="1028"/>
        <v>259.64</v>
      </c>
      <c r="T459" s="48">
        <f t="shared" si="1029"/>
        <v>113.3</v>
      </c>
      <c r="U459" s="46">
        <f t="shared" si="1030"/>
        <v>10.42</v>
      </c>
      <c r="V459" s="46">
        <v>0</v>
      </c>
      <c r="W459" s="48">
        <f t="shared" si="1031"/>
        <v>159</v>
      </c>
      <c r="X459" s="48">
        <f t="shared" si="1032"/>
        <v>0</v>
      </c>
      <c r="Y459" s="46">
        <f t="shared" si="1033"/>
        <v>542.36</v>
      </c>
      <c r="Z459" s="46">
        <f t="shared" si="1034"/>
        <v>1760.65125</v>
      </c>
      <c r="AA459" s="78"/>
      <c r="AB459" s="12" t="s">
        <v>57</v>
      </c>
      <c r="AC459" s="11">
        <f t="shared" ref="AC459:AE459" si="1058">K459+R459</f>
        <v>62.5185</v>
      </c>
      <c r="AD459" s="11">
        <f t="shared" si="1058"/>
        <v>778.92</v>
      </c>
      <c r="AE459" s="11">
        <f t="shared" si="1058"/>
        <v>566.48</v>
      </c>
      <c r="AF459" s="11">
        <f t="shared" si="1036"/>
        <v>34.73275</v>
      </c>
      <c r="AG459" s="11">
        <f t="shared" ref="AG459:AI459" si="1059">O459+W459</f>
        <v>318</v>
      </c>
      <c r="AH459" s="11">
        <f t="shared" si="1059"/>
        <v>0</v>
      </c>
      <c r="AI459" s="11">
        <f t="shared" si="1059"/>
        <v>1760.65125</v>
      </c>
      <c r="AJ459" s="12" t="s">
        <v>32</v>
      </c>
    </row>
    <row r="460" s="9" customFormat="1" ht="16" customHeight="1" spans="1:36">
      <c r="A460" s="45">
        <f t="shared" si="1019"/>
        <v>457</v>
      </c>
      <c r="B460" s="46" t="s">
        <v>337</v>
      </c>
      <c r="C460" s="52" t="s">
        <v>935</v>
      </c>
      <c r="D460" s="52" t="s">
        <v>936</v>
      </c>
      <c r="E460" s="169">
        <v>3473.25</v>
      </c>
      <c r="F460" s="169">
        <v>3245.5</v>
      </c>
      <c r="G460" s="169">
        <v>5664.75</v>
      </c>
      <c r="H460" s="169">
        <v>3473.25</v>
      </c>
      <c r="I460" s="180">
        <v>1790</v>
      </c>
      <c r="J460" s="48"/>
      <c r="K460" s="63">
        <f t="shared" si="1020"/>
        <v>62.5185</v>
      </c>
      <c r="L460" s="64">
        <f t="shared" si="1021"/>
        <v>519.28</v>
      </c>
      <c r="M460" s="48">
        <f t="shared" si="1022"/>
        <v>453.18</v>
      </c>
      <c r="N460" s="46">
        <f t="shared" si="1023"/>
        <v>24.31275</v>
      </c>
      <c r="O460" s="48">
        <f t="shared" si="1024"/>
        <v>89.5</v>
      </c>
      <c r="P460" s="48">
        <f t="shared" si="1025"/>
        <v>0</v>
      </c>
      <c r="Q460" s="48">
        <f t="shared" si="1026"/>
        <v>1148.79125</v>
      </c>
      <c r="R460" s="46">
        <f t="shared" si="1027"/>
        <v>0</v>
      </c>
      <c r="S460" s="46">
        <f t="shared" si="1028"/>
        <v>259.64</v>
      </c>
      <c r="T460" s="48">
        <f t="shared" si="1029"/>
        <v>113.3</v>
      </c>
      <c r="U460" s="46">
        <f t="shared" si="1030"/>
        <v>10.42</v>
      </c>
      <c r="V460" s="46">
        <v>0</v>
      </c>
      <c r="W460" s="48">
        <f t="shared" si="1031"/>
        <v>89.5</v>
      </c>
      <c r="X460" s="48">
        <f t="shared" si="1032"/>
        <v>0</v>
      </c>
      <c r="Y460" s="46">
        <f t="shared" si="1033"/>
        <v>472.86</v>
      </c>
      <c r="Z460" s="46">
        <f t="shared" si="1034"/>
        <v>1621.65125</v>
      </c>
      <c r="AA460" s="78"/>
      <c r="AB460" s="12" t="s">
        <v>74</v>
      </c>
      <c r="AC460" s="11">
        <f t="shared" ref="AC460:AE460" si="1060">K460+R460</f>
        <v>62.5185</v>
      </c>
      <c r="AD460" s="11">
        <f t="shared" si="1060"/>
        <v>778.92</v>
      </c>
      <c r="AE460" s="11">
        <f t="shared" si="1060"/>
        <v>566.48</v>
      </c>
      <c r="AF460" s="11">
        <f t="shared" si="1036"/>
        <v>34.73275</v>
      </c>
      <c r="AG460" s="11">
        <f t="shared" ref="AG460:AI460" si="1061">O460+W460</f>
        <v>179</v>
      </c>
      <c r="AH460" s="11">
        <f t="shared" si="1061"/>
        <v>0</v>
      </c>
      <c r="AI460" s="11">
        <f t="shared" si="1061"/>
        <v>1621.65125</v>
      </c>
      <c r="AJ460" s="12" t="s">
        <v>33</v>
      </c>
    </row>
    <row r="461" s="9" customFormat="1" ht="16" customHeight="1" spans="1:36">
      <c r="A461" s="45">
        <f t="shared" si="1019"/>
        <v>458</v>
      </c>
      <c r="B461" s="46" t="s">
        <v>230</v>
      </c>
      <c r="C461" s="100" t="s">
        <v>943</v>
      </c>
      <c r="D461" s="355" t="s">
        <v>944</v>
      </c>
      <c r="E461" s="169">
        <v>3473.25</v>
      </c>
      <c r="F461" s="169">
        <v>3245.5</v>
      </c>
      <c r="G461" s="169">
        <v>5664.75</v>
      </c>
      <c r="H461" s="169">
        <v>3473.25</v>
      </c>
      <c r="I461" s="180">
        <v>3180</v>
      </c>
      <c r="J461" s="48"/>
      <c r="K461" s="63">
        <f t="shared" si="1020"/>
        <v>62.5185</v>
      </c>
      <c r="L461" s="64">
        <f t="shared" si="1021"/>
        <v>519.28</v>
      </c>
      <c r="M461" s="48">
        <f t="shared" si="1022"/>
        <v>453.18</v>
      </c>
      <c r="N461" s="46">
        <f t="shared" si="1023"/>
        <v>24.31275</v>
      </c>
      <c r="O461" s="48">
        <f t="shared" si="1024"/>
        <v>159</v>
      </c>
      <c r="P461" s="48">
        <f t="shared" si="1025"/>
        <v>0</v>
      </c>
      <c r="Q461" s="48">
        <f t="shared" si="1026"/>
        <v>1218.29125</v>
      </c>
      <c r="R461" s="46">
        <f t="shared" si="1027"/>
        <v>0</v>
      </c>
      <c r="S461" s="46">
        <f t="shared" si="1028"/>
        <v>259.64</v>
      </c>
      <c r="T461" s="48">
        <f t="shared" si="1029"/>
        <v>113.3</v>
      </c>
      <c r="U461" s="46">
        <f t="shared" si="1030"/>
        <v>10.42</v>
      </c>
      <c r="V461" s="46">
        <v>0</v>
      </c>
      <c r="W461" s="48">
        <f t="shared" si="1031"/>
        <v>159</v>
      </c>
      <c r="X461" s="48">
        <f t="shared" si="1032"/>
        <v>0</v>
      </c>
      <c r="Y461" s="46">
        <f t="shared" si="1033"/>
        <v>542.36</v>
      </c>
      <c r="Z461" s="46">
        <f t="shared" si="1034"/>
        <v>1760.65125</v>
      </c>
      <c r="AA461" s="78"/>
      <c r="AB461" s="12" t="s">
        <v>57</v>
      </c>
      <c r="AC461" s="11">
        <f t="shared" ref="AC461:AE461" si="1062">K461+R461</f>
        <v>62.5185</v>
      </c>
      <c r="AD461" s="11">
        <f t="shared" si="1062"/>
        <v>778.92</v>
      </c>
      <c r="AE461" s="11">
        <f t="shared" si="1062"/>
        <v>566.48</v>
      </c>
      <c r="AF461" s="11">
        <f t="shared" si="1036"/>
        <v>34.73275</v>
      </c>
      <c r="AG461" s="11">
        <f t="shared" ref="AG461:AI461" si="1063">O461+W461</f>
        <v>318</v>
      </c>
      <c r="AH461" s="11">
        <f t="shared" si="1063"/>
        <v>0</v>
      </c>
      <c r="AI461" s="11">
        <f t="shared" si="1063"/>
        <v>1760.65125</v>
      </c>
      <c r="AJ461" s="12" t="s">
        <v>32</v>
      </c>
    </row>
    <row r="462" s="9" customFormat="1" ht="16" customHeight="1" spans="1:36">
      <c r="A462" s="45">
        <f t="shared" si="1019"/>
        <v>459</v>
      </c>
      <c r="B462" s="46" t="s">
        <v>685</v>
      </c>
      <c r="C462" s="52" t="s">
        <v>863</v>
      </c>
      <c r="D462" s="76" t="s">
        <v>864</v>
      </c>
      <c r="E462" s="169">
        <v>3473.25</v>
      </c>
      <c r="F462" s="169">
        <v>3245.5</v>
      </c>
      <c r="G462" s="169">
        <v>5664.75</v>
      </c>
      <c r="H462" s="169">
        <v>3473.25</v>
      </c>
      <c r="I462" s="168">
        <v>1790</v>
      </c>
      <c r="J462" s="48"/>
      <c r="K462" s="63">
        <f t="shared" si="1020"/>
        <v>62.5185</v>
      </c>
      <c r="L462" s="64">
        <f t="shared" si="1021"/>
        <v>519.28</v>
      </c>
      <c r="M462" s="48">
        <f t="shared" si="1022"/>
        <v>453.18</v>
      </c>
      <c r="N462" s="46">
        <f t="shared" si="1023"/>
        <v>24.31275</v>
      </c>
      <c r="O462" s="48">
        <f t="shared" si="1024"/>
        <v>89.5</v>
      </c>
      <c r="P462" s="48">
        <f t="shared" si="1025"/>
        <v>0</v>
      </c>
      <c r="Q462" s="48">
        <f t="shared" si="1026"/>
        <v>1148.79125</v>
      </c>
      <c r="R462" s="46">
        <f t="shared" si="1027"/>
        <v>0</v>
      </c>
      <c r="S462" s="46">
        <f t="shared" si="1028"/>
        <v>259.64</v>
      </c>
      <c r="T462" s="48">
        <f t="shared" si="1029"/>
        <v>113.3</v>
      </c>
      <c r="U462" s="46">
        <f t="shared" si="1030"/>
        <v>10.42</v>
      </c>
      <c r="V462" s="46">
        <v>0</v>
      </c>
      <c r="W462" s="48">
        <f t="shared" si="1031"/>
        <v>89.5</v>
      </c>
      <c r="X462" s="48">
        <f t="shared" si="1032"/>
        <v>0</v>
      </c>
      <c r="Y462" s="46">
        <f t="shared" si="1033"/>
        <v>472.86</v>
      </c>
      <c r="Z462" s="46">
        <f t="shared" si="1034"/>
        <v>1621.65125</v>
      </c>
      <c r="AA462" s="46"/>
      <c r="AB462" s="12" t="s">
        <v>89</v>
      </c>
      <c r="AC462" s="11">
        <f t="shared" ref="AC462:AE462" si="1064">K462+R462</f>
        <v>62.5185</v>
      </c>
      <c r="AD462" s="11">
        <f t="shared" si="1064"/>
        <v>778.92</v>
      </c>
      <c r="AE462" s="11">
        <f t="shared" si="1064"/>
        <v>566.48</v>
      </c>
      <c r="AF462" s="11">
        <f t="shared" si="1036"/>
        <v>34.73275</v>
      </c>
      <c r="AG462" s="11">
        <f t="shared" ref="AG462:AI462" si="1065">O462+W462</f>
        <v>179</v>
      </c>
      <c r="AH462" s="11">
        <f t="shared" si="1065"/>
        <v>0</v>
      </c>
      <c r="AI462" s="11">
        <f t="shared" si="1065"/>
        <v>1621.65125</v>
      </c>
      <c r="AJ462" s="12" t="s">
        <v>33</v>
      </c>
    </row>
    <row r="463" s="9" customFormat="1" ht="16" customHeight="1" spans="1:36">
      <c r="A463" s="45">
        <f t="shared" si="1019"/>
        <v>460</v>
      </c>
      <c r="B463" s="46" t="s">
        <v>685</v>
      </c>
      <c r="C463" s="52" t="s">
        <v>831</v>
      </c>
      <c r="D463" s="76" t="s">
        <v>832</v>
      </c>
      <c r="E463" s="169">
        <v>3473.25</v>
      </c>
      <c r="F463" s="169">
        <v>3245.5</v>
      </c>
      <c r="G463" s="169">
        <v>5664.75</v>
      </c>
      <c r="H463" s="169">
        <v>3473.25</v>
      </c>
      <c r="I463" s="168">
        <v>1790</v>
      </c>
      <c r="J463" s="48"/>
      <c r="K463" s="63">
        <f t="shared" si="1020"/>
        <v>62.5185</v>
      </c>
      <c r="L463" s="64">
        <f t="shared" si="1021"/>
        <v>519.28</v>
      </c>
      <c r="M463" s="48">
        <f t="shared" si="1022"/>
        <v>453.18</v>
      </c>
      <c r="N463" s="46">
        <f t="shared" si="1023"/>
        <v>24.31275</v>
      </c>
      <c r="O463" s="48">
        <f t="shared" si="1024"/>
        <v>89.5</v>
      </c>
      <c r="P463" s="48">
        <f t="shared" si="1025"/>
        <v>0</v>
      </c>
      <c r="Q463" s="48">
        <f t="shared" si="1026"/>
        <v>1148.79125</v>
      </c>
      <c r="R463" s="46">
        <f t="shared" si="1027"/>
        <v>0</v>
      </c>
      <c r="S463" s="46">
        <f t="shared" si="1028"/>
        <v>259.64</v>
      </c>
      <c r="T463" s="48">
        <f t="shared" si="1029"/>
        <v>113.3</v>
      </c>
      <c r="U463" s="46">
        <f t="shared" si="1030"/>
        <v>10.42</v>
      </c>
      <c r="V463" s="46">
        <v>0</v>
      </c>
      <c r="W463" s="48">
        <f t="shared" si="1031"/>
        <v>89.5</v>
      </c>
      <c r="X463" s="48">
        <f t="shared" si="1032"/>
        <v>0</v>
      </c>
      <c r="Y463" s="46">
        <f t="shared" si="1033"/>
        <v>472.86</v>
      </c>
      <c r="Z463" s="46">
        <f t="shared" si="1034"/>
        <v>1621.65125</v>
      </c>
      <c r="AA463" s="46"/>
      <c r="AB463" s="12" t="s">
        <v>89</v>
      </c>
      <c r="AC463" s="11">
        <f t="shared" ref="AC463:AE463" si="1066">K463+R463</f>
        <v>62.5185</v>
      </c>
      <c r="AD463" s="11">
        <f t="shared" si="1066"/>
        <v>778.92</v>
      </c>
      <c r="AE463" s="11">
        <f t="shared" si="1066"/>
        <v>566.48</v>
      </c>
      <c r="AF463" s="11">
        <f t="shared" si="1036"/>
        <v>34.73275</v>
      </c>
      <c r="AG463" s="11">
        <f t="shared" ref="AG463:AI463" si="1067">O463+W463</f>
        <v>179</v>
      </c>
      <c r="AH463" s="11">
        <f t="shared" si="1067"/>
        <v>0</v>
      </c>
      <c r="AI463" s="11">
        <f t="shared" si="1067"/>
        <v>1621.65125</v>
      </c>
      <c r="AJ463" s="12" t="s">
        <v>33</v>
      </c>
    </row>
    <row r="464" s="9" customFormat="1" ht="16" customHeight="1" spans="1:36">
      <c r="A464" s="45">
        <f t="shared" si="1019"/>
        <v>461</v>
      </c>
      <c r="B464" s="46" t="s">
        <v>640</v>
      </c>
      <c r="C464" s="100" t="s">
        <v>949</v>
      </c>
      <c r="D464" s="355" t="s">
        <v>950</v>
      </c>
      <c r="E464" s="169">
        <v>3473.25</v>
      </c>
      <c r="F464" s="169">
        <v>3245.5</v>
      </c>
      <c r="G464" s="169">
        <v>5664.75</v>
      </c>
      <c r="H464" s="169">
        <v>3473.25</v>
      </c>
      <c r="I464" s="180">
        <v>1790</v>
      </c>
      <c r="J464" s="48"/>
      <c r="K464" s="63">
        <f t="shared" si="1020"/>
        <v>62.5185</v>
      </c>
      <c r="L464" s="64">
        <f t="shared" si="1021"/>
        <v>519.28</v>
      </c>
      <c r="M464" s="48">
        <f t="shared" si="1022"/>
        <v>453.18</v>
      </c>
      <c r="N464" s="46">
        <f t="shared" si="1023"/>
        <v>24.31275</v>
      </c>
      <c r="O464" s="48">
        <f t="shared" si="1024"/>
        <v>89.5</v>
      </c>
      <c r="P464" s="48">
        <f t="shared" si="1025"/>
        <v>0</v>
      </c>
      <c r="Q464" s="48">
        <f t="shared" si="1026"/>
        <v>1148.79125</v>
      </c>
      <c r="R464" s="46">
        <f t="shared" si="1027"/>
        <v>0</v>
      </c>
      <c r="S464" s="46">
        <f t="shared" si="1028"/>
        <v>259.64</v>
      </c>
      <c r="T464" s="48">
        <f t="shared" si="1029"/>
        <v>113.3</v>
      </c>
      <c r="U464" s="46">
        <f t="shared" si="1030"/>
        <v>10.42</v>
      </c>
      <c r="V464" s="46">
        <v>0</v>
      </c>
      <c r="W464" s="48">
        <f t="shared" si="1031"/>
        <v>89.5</v>
      </c>
      <c r="X464" s="48">
        <f t="shared" si="1032"/>
        <v>0</v>
      </c>
      <c r="Y464" s="46">
        <f t="shared" si="1033"/>
        <v>472.86</v>
      </c>
      <c r="Z464" s="46">
        <f t="shared" si="1034"/>
        <v>1621.65125</v>
      </c>
      <c r="AA464" s="78"/>
      <c r="AB464" s="12" t="s">
        <v>95</v>
      </c>
      <c r="AC464" s="11">
        <f t="shared" ref="AC464:AE464" si="1068">K464+R464</f>
        <v>62.5185</v>
      </c>
      <c r="AD464" s="11">
        <f t="shared" si="1068"/>
        <v>778.92</v>
      </c>
      <c r="AE464" s="11">
        <f t="shared" si="1068"/>
        <v>566.48</v>
      </c>
      <c r="AF464" s="11">
        <f t="shared" si="1036"/>
        <v>34.73275</v>
      </c>
      <c r="AG464" s="11">
        <f t="shared" ref="AG464:AI464" si="1069">O464+W464</f>
        <v>179</v>
      </c>
      <c r="AH464" s="11">
        <f t="shared" si="1069"/>
        <v>0</v>
      </c>
      <c r="AI464" s="11">
        <f t="shared" si="1069"/>
        <v>1621.65125</v>
      </c>
      <c r="AJ464" s="12" t="s">
        <v>33</v>
      </c>
    </row>
    <row r="465" s="9" customFormat="1" ht="16" customHeight="1" spans="1:36">
      <c r="A465" s="45">
        <f t="shared" si="1019"/>
        <v>462</v>
      </c>
      <c r="B465" s="46" t="s">
        <v>558</v>
      </c>
      <c r="C465" s="100" t="s">
        <v>778</v>
      </c>
      <c r="D465" s="346" t="s">
        <v>779</v>
      </c>
      <c r="E465" s="169">
        <v>3473.25</v>
      </c>
      <c r="F465" s="169">
        <v>3245.5</v>
      </c>
      <c r="G465" s="169">
        <v>5664.75</v>
      </c>
      <c r="H465" s="169">
        <v>3473.25</v>
      </c>
      <c r="I465" s="168">
        <v>1790</v>
      </c>
      <c r="J465" s="48"/>
      <c r="K465" s="63">
        <f t="shared" si="1020"/>
        <v>62.5185</v>
      </c>
      <c r="L465" s="64">
        <f t="shared" si="1021"/>
        <v>519.28</v>
      </c>
      <c r="M465" s="48">
        <f t="shared" si="1022"/>
        <v>453.18</v>
      </c>
      <c r="N465" s="46">
        <f t="shared" si="1023"/>
        <v>24.31275</v>
      </c>
      <c r="O465" s="48">
        <f t="shared" si="1024"/>
        <v>89.5</v>
      </c>
      <c r="P465" s="48">
        <f t="shared" si="1025"/>
        <v>0</v>
      </c>
      <c r="Q465" s="48">
        <f t="shared" si="1026"/>
        <v>1148.79125</v>
      </c>
      <c r="R465" s="46">
        <f t="shared" si="1027"/>
        <v>0</v>
      </c>
      <c r="S465" s="46">
        <f t="shared" si="1028"/>
        <v>259.64</v>
      </c>
      <c r="T465" s="48">
        <f t="shared" si="1029"/>
        <v>113.3</v>
      </c>
      <c r="U465" s="46">
        <f t="shared" si="1030"/>
        <v>10.42</v>
      </c>
      <c r="V465" s="46">
        <v>0</v>
      </c>
      <c r="W465" s="48">
        <f t="shared" si="1031"/>
        <v>89.5</v>
      </c>
      <c r="X465" s="48">
        <f t="shared" si="1032"/>
        <v>0</v>
      </c>
      <c r="Y465" s="46">
        <f t="shared" si="1033"/>
        <v>472.86</v>
      </c>
      <c r="Z465" s="46">
        <f t="shared" si="1034"/>
        <v>1621.65125</v>
      </c>
      <c r="AA465" s="46"/>
      <c r="AB465" s="12" t="s">
        <v>98</v>
      </c>
      <c r="AC465" s="11">
        <f t="shared" ref="AC465:AE465" si="1070">K465+R465</f>
        <v>62.5185</v>
      </c>
      <c r="AD465" s="11">
        <f t="shared" si="1070"/>
        <v>778.92</v>
      </c>
      <c r="AE465" s="11">
        <f t="shared" si="1070"/>
        <v>566.48</v>
      </c>
      <c r="AF465" s="11">
        <f t="shared" si="1036"/>
        <v>34.73275</v>
      </c>
      <c r="AG465" s="11">
        <f t="shared" ref="AG465:AI465" si="1071">O465+W465</f>
        <v>179</v>
      </c>
      <c r="AH465" s="11">
        <f t="shared" si="1071"/>
        <v>0</v>
      </c>
      <c r="AI465" s="11">
        <f t="shared" si="1071"/>
        <v>1621.65125</v>
      </c>
      <c r="AJ465" s="12" t="s">
        <v>33</v>
      </c>
    </row>
    <row r="466" s="20" customFormat="1" ht="16" customHeight="1" spans="1:36">
      <c r="A466" s="57">
        <f t="shared" si="1019"/>
        <v>463</v>
      </c>
      <c r="B466" s="58" t="s">
        <v>558</v>
      </c>
      <c r="C466" s="149" t="s">
        <v>973</v>
      </c>
      <c r="D466" s="364" t="s">
        <v>974</v>
      </c>
      <c r="E466" s="187">
        <v>0</v>
      </c>
      <c r="F466" s="157">
        <v>3245.5</v>
      </c>
      <c r="G466" s="157">
        <v>5664.75</v>
      </c>
      <c r="H466" s="157">
        <v>3473.25</v>
      </c>
      <c r="I466" s="177">
        <v>1790</v>
      </c>
      <c r="J466" s="60"/>
      <c r="K466" s="65">
        <f t="shared" si="1020"/>
        <v>0</v>
      </c>
      <c r="L466" s="66">
        <f t="shared" si="1021"/>
        <v>519.28</v>
      </c>
      <c r="M466" s="60">
        <f t="shared" si="1022"/>
        <v>453.18</v>
      </c>
      <c r="N466" s="58">
        <f t="shared" si="1023"/>
        <v>24.31275</v>
      </c>
      <c r="O466" s="60">
        <f t="shared" si="1024"/>
        <v>89.5</v>
      </c>
      <c r="P466" s="60">
        <f t="shared" si="1025"/>
        <v>0</v>
      </c>
      <c r="Q466" s="60">
        <f t="shared" si="1026"/>
        <v>1086.27275</v>
      </c>
      <c r="R466" s="58">
        <f t="shared" si="1027"/>
        <v>0</v>
      </c>
      <c r="S466" s="58">
        <f t="shared" si="1028"/>
        <v>259.64</v>
      </c>
      <c r="T466" s="60">
        <f t="shared" si="1029"/>
        <v>113.3</v>
      </c>
      <c r="U466" s="58">
        <f t="shared" si="1030"/>
        <v>10.42</v>
      </c>
      <c r="V466" s="58">
        <v>0</v>
      </c>
      <c r="W466" s="60">
        <f t="shared" si="1031"/>
        <v>89.5</v>
      </c>
      <c r="X466" s="60">
        <f t="shared" si="1032"/>
        <v>0</v>
      </c>
      <c r="Y466" s="58">
        <f t="shared" si="1033"/>
        <v>472.86</v>
      </c>
      <c r="Z466" s="58">
        <f t="shared" si="1034"/>
        <v>1559.13275</v>
      </c>
      <c r="AA466" s="185"/>
      <c r="AB466" s="16" t="s">
        <v>98</v>
      </c>
      <c r="AC466" s="15">
        <f t="shared" ref="AC466:AE466" si="1072">K466+R466</f>
        <v>0</v>
      </c>
      <c r="AD466" s="15">
        <f t="shared" si="1072"/>
        <v>778.92</v>
      </c>
      <c r="AE466" s="15">
        <f t="shared" si="1072"/>
        <v>566.48</v>
      </c>
      <c r="AF466" s="15">
        <f t="shared" si="1036"/>
        <v>34.73275</v>
      </c>
      <c r="AG466" s="15">
        <f t="shared" ref="AG466:AI466" si="1073">O466+W466</f>
        <v>179</v>
      </c>
      <c r="AH466" s="15">
        <f t="shared" si="1073"/>
        <v>0</v>
      </c>
      <c r="AI466" s="15">
        <f t="shared" si="1073"/>
        <v>1559.13275</v>
      </c>
      <c r="AJ466" s="16" t="s">
        <v>33</v>
      </c>
    </row>
    <row r="467" s="20" customFormat="1" ht="16" customHeight="1" spans="1:36">
      <c r="A467" s="57">
        <f t="shared" si="1019"/>
        <v>464</v>
      </c>
      <c r="B467" s="58" t="s">
        <v>227</v>
      </c>
      <c r="C467" s="149" t="s">
        <v>849</v>
      </c>
      <c r="D467" s="363" t="s">
        <v>850</v>
      </c>
      <c r="E467" s="187">
        <v>0</v>
      </c>
      <c r="F467" s="157">
        <v>3245.5</v>
      </c>
      <c r="G467" s="157">
        <v>5664.75</v>
      </c>
      <c r="H467" s="157">
        <v>3473.25</v>
      </c>
      <c r="I467" s="60">
        <v>0</v>
      </c>
      <c r="J467" s="60"/>
      <c r="K467" s="65">
        <f t="shared" si="1020"/>
        <v>0</v>
      </c>
      <c r="L467" s="66">
        <f t="shared" si="1021"/>
        <v>519.28</v>
      </c>
      <c r="M467" s="60">
        <f t="shared" si="1022"/>
        <v>453.18</v>
      </c>
      <c r="N467" s="58">
        <f t="shared" si="1023"/>
        <v>24.31275</v>
      </c>
      <c r="O467" s="60">
        <f t="shared" si="1024"/>
        <v>0</v>
      </c>
      <c r="P467" s="60">
        <f t="shared" si="1025"/>
        <v>0</v>
      </c>
      <c r="Q467" s="60">
        <f t="shared" si="1026"/>
        <v>996.77275</v>
      </c>
      <c r="R467" s="58">
        <f t="shared" si="1027"/>
        <v>0</v>
      </c>
      <c r="S467" s="58">
        <f t="shared" si="1028"/>
        <v>259.64</v>
      </c>
      <c r="T467" s="60">
        <f t="shared" si="1029"/>
        <v>113.3</v>
      </c>
      <c r="U467" s="58">
        <f t="shared" si="1030"/>
        <v>10.42</v>
      </c>
      <c r="V467" s="58">
        <v>0</v>
      </c>
      <c r="W467" s="60">
        <f t="shared" si="1031"/>
        <v>0</v>
      </c>
      <c r="X467" s="60">
        <f t="shared" si="1032"/>
        <v>0</v>
      </c>
      <c r="Y467" s="58">
        <f t="shared" si="1033"/>
        <v>383.36</v>
      </c>
      <c r="Z467" s="58">
        <f t="shared" si="1034"/>
        <v>1380.13275</v>
      </c>
      <c r="AA467" s="58"/>
      <c r="AB467" s="16" t="s">
        <v>101</v>
      </c>
      <c r="AC467" s="15">
        <f t="shared" ref="AC467:AE467" si="1074">K467+R467</f>
        <v>0</v>
      </c>
      <c r="AD467" s="15">
        <f t="shared" si="1074"/>
        <v>778.92</v>
      </c>
      <c r="AE467" s="15">
        <f t="shared" si="1074"/>
        <v>566.48</v>
      </c>
      <c r="AF467" s="15">
        <f t="shared" si="1036"/>
        <v>34.73275</v>
      </c>
      <c r="AG467" s="15">
        <f t="shared" ref="AG467:AI467" si="1075">O467+W467</f>
        <v>0</v>
      </c>
      <c r="AH467" s="15">
        <f t="shared" si="1075"/>
        <v>0</v>
      </c>
      <c r="AI467" s="15">
        <f t="shared" si="1075"/>
        <v>1380.13275</v>
      </c>
      <c r="AJ467" s="16" t="s">
        <v>34</v>
      </c>
    </row>
    <row r="468" s="20" customFormat="1" ht="16" customHeight="1" spans="1:36">
      <c r="A468" s="57">
        <f t="shared" si="1019"/>
        <v>465</v>
      </c>
      <c r="B468" s="149" t="s">
        <v>640</v>
      </c>
      <c r="C468" s="149" t="s">
        <v>1092</v>
      </c>
      <c r="D468" s="364" t="s">
        <v>1093</v>
      </c>
      <c r="E468" s="186">
        <v>0</v>
      </c>
      <c r="F468" s="152">
        <v>3473.25</v>
      </c>
      <c r="G468" s="157">
        <v>5664.75</v>
      </c>
      <c r="H468" s="157">
        <v>3473.25</v>
      </c>
      <c r="I468" s="177">
        <v>1790</v>
      </c>
      <c r="J468" s="60"/>
      <c r="K468" s="65">
        <f t="shared" si="1020"/>
        <v>0</v>
      </c>
      <c r="L468" s="66">
        <f t="shared" si="1021"/>
        <v>555.72</v>
      </c>
      <c r="M468" s="60">
        <f t="shared" si="1022"/>
        <v>453.18</v>
      </c>
      <c r="N468" s="58">
        <f t="shared" si="1023"/>
        <v>24.31275</v>
      </c>
      <c r="O468" s="60">
        <f t="shared" si="1024"/>
        <v>89.5</v>
      </c>
      <c r="P468" s="60">
        <f t="shared" si="1025"/>
        <v>0</v>
      </c>
      <c r="Q468" s="60">
        <f t="shared" si="1026"/>
        <v>1122.71275</v>
      </c>
      <c r="R468" s="58">
        <f t="shared" si="1027"/>
        <v>0</v>
      </c>
      <c r="S468" s="58">
        <f t="shared" si="1028"/>
        <v>277.86</v>
      </c>
      <c r="T468" s="60">
        <f t="shared" si="1029"/>
        <v>113.3</v>
      </c>
      <c r="U468" s="58">
        <f t="shared" si="1030"/>
        <v>10.42</v>
      </c>
      <c r="V468" s="58">
        <v>0</v>
      </c>
      <c r="W468" s="60">
        <f t="shared" si="1031"/>
        <v>89.5</v>
      </c>
      <c r="X468" s="60">
        <f t="shared" si="1032"/>
        <v>0</v>
      </c>
      <c r="Y468" s="58">
        <f t="shared" si="1033"/>
        <v>491.08</v>
      </c>
      <c r="Z468" s="58">
        <f t="shared" si="1034"/>
        <v>1613.79275</v>
      </c>
      <c r="AA468" s="185"/>
      <c r="AB468" s="16" t="s">
        <v>95</v>
      </c>
      <c r="AC468" s="15">
        <f t="shared" ref="AC468:AE468" si="1076">K468+R468</f>
        <v>0</v>
      </c>
      <c r="AD468" s="15">
        <f t="shared" si="1076"/>
        <v>833.58</v>
      </c>
      <c r="AE468" s="15">
        <f t="shared" si="1076"/>
        <v>566.48</v>
      </c>
      <c r="AF468" s="15">
        <f t="shared" si="1036"/>
        <v>34.73275</v>
      </c>
      <c r="AG468" s="15">
        <f t="shared" ref="AG468:AI468" si="1077">O468+W468</f>
        <v>179</v>
      </c>
      <c r="AH468" s="15">
        <f t="shared" si="1077"/>
        <v>0</v>
      </c>
      <c r="AI468" s="15">
        <f t="shared" si="1077"/>
        <v>1613.79275</v>
      </c>
      <c r="AJ468" s="16" t="s">
        <v>33</v>
      </c>
    </row>
    <row r="469" s="20" customFormat="1" ht="16" customHeight="1" spans="1:36">
      <c r="A469" s="57">
        <f t="shared" si="1019"/>
        <v>466</v>
      </c>
      <c r="B469" s="149" t="s">
        <v>558</v>
      </c>
      <c r="C469" s="197" t="s">
        <v>1100</v>
      </c>
      <c r="D469" s="365" t="s">
        <v>1101</v>
      </c>
      <c r="E469" s="186">
        <v>0</v>
      </c>
      <c r="F469" s="152">
        <v>3473.25</v>
      </c>
      <c r="G469" s="157">
        <v>5664.75</v>
      </c>
      <c r="H469" s="157">
        <v>3473.25</v>
      </c>
      <c r="I469" s="177">
        <v>1790</v>
      </c>
      <c r="J469" s="60"/>
      <c r="K469" s="65">
        <f t="shared" si="1020"/>
        <v>0</v>
      </c>
      <c r="L469" s="66">
        <f t="shared" si="1021"/>
        <v>555.72</v>
      </c>
      <c r="M469" s="60">
        <f t="shared" si="1022"/>
        <v>453.18</v>
      </c>
      <c r="N469" s="58">
        <f t="shared" si="1023"/>
        <v>24.31275</v>
      </c>
      <c r="O469" s="60">
        <f t="shared" si="1024"/>
        <v>89.5</v>
      </c>
      <c r="P469" s="60">
        <f t="shared" si="1025"/>
        <v>0</v>
      </c>
      <c r="Q469" s="60">
        <f t="shared" si="1026"/>
        <v>1122.71275</v>
      </c>
      <c r="R469" s="58">
        <f t="shared" si="1027"/>
        <v>0</v>
      </c>
      <c r="S469" s="58">
        <f t="shared" si="1028"/>
        <v>277.86</v>
      </c>
      <c r="T469" s="60">
        <f t="shared" si="1029"/>
        <v>113.3</v>
      </c>
      <c r="U469" s="58">
        <f t="shared" si="1030"/>
        <v>10.42</v>
      </c>
      <c r="V469" s="58">
        <v>0</v>
      </c>
      <c r="W469" s="60">
        <f t="shared" si="1031"/>
        <v>89.5</v>
      </c>
      <c r="X469" s="60">
        <f t="shared" si="1032"/>
        <v>0</v>
      </c>
      <c r="Y469" s="58">
        <f t="shared" si="1033"/>
        <v>491.08</v>
      </c>
      <c r="Z469" s="58">
        <f t="shared" si="1034"/>
        <v>1613.79275</v>
      </c>
      <c r="AA469" s="185"/>
      <c r="AB469" s="16" t="s">
        <v>98</v>
      </c>
      <c r="AC469" s="15">
        <f t="shared" ref="AC469:AE469" si="1078">K469+R469</f>
        <v>0</v>
      </c>
      <c r="AD469" s="15">
        <f t="shared" si="1078"/>
        <v>833.58</v>
      </c>
      <c r="AE469" s="15">
        <f t="shared" si="1078"/>
        <v>566.48</v>
      </c>
      <c r="AF469" s="15">
        <f t="shared" si="1036"/>
        <v>34.73275</v>
      </c>
      <c r="AG469" s="15">
        <f t="shared" ref="AG469:AI469" si="1079">O469+W469</f>
        <v>179</v>
      </c>
      <c r="AH469" s="15">
        <f t="shared" si="1079"/>
        <v>0</v>
      </c>
      <c r="AI469" s="15">
        <f t="shared" si="1079"/>
        <v>1613.79275</v>
      </c>
      <c r="AJ469" s="16" t="s">
        <v>33</v>
      </c>
    </row>
    <row r="470" s="20" customFormat="1" ht="16" customHeight="1" spans="1:36">
      <c r="A470" s="57">
        <f t="shared" si="1019"/>
        <v>467</v>
      </c>
      <c r="B470" s="58" t="s">
        <v>558</v>
      </c>
      <c r="C470" s="149" t="s">
        <v>971</v>
      </c>
      <c r="D470" s="167" t="s">
        <v>972</v>
      </c>
      <c r="E470" s="187">
        <v>0</v>
      </c>
      <c r="F470" s="157">
        <v>3245.5</v>
      </c>
      <c r="G470" s="157">
        <v>5664.75</v>
      </c>
      <c r="H470" s="157">
        <v>3473.25</v>
      </c>
      <c r="I470" s="177">
        <v>1790</v>
      </c>
      <c r="J470" s="60"/>
      <c r="K470" s="65">
        <f t="shared" si="1020"/>
        <v>0</v>
      </c>
      <c r="L470" s="66">
        <f t="shared" si="1021"/>
        <v>519.28</v>
      </c>
      <c r="M470" s="60">
        <f t="shared" si="1022"/>
        <v>453.18</v>
      </c>
      <c r="N470" s="58">
        <f t="shared" si="1023"/>
        <v>24.31275</v>
      </c>
      <c r="O470" s="60">
        <f t="shared" si="1024"/>
        <v>89.5</v>
      </c>
      <c r="P470" s="60">
        <f t="shared" si="1025"/>
        <v>0</v>
      </c>
      <c r="Q470" s="60">
        <f t="shared" si="1026"/>
        <v>1086.27275</v>
      </c>
      <c r="R470" s="58">
        <f t="shared" si="1027"/>
        <v>0</v>
      </c>
      <c r="S470" s="58">
        <f t="shared" si="1028"/>
        <v>259.64</v>
      </c>
      <c r="T470" s="60">
        <f t="shared" si="1029"/>
        <v>113.3</v>
      </c>
      <c r="U470" s="58">
        <f t="shared" si="1030"/>
        <v>10.42</v>
      </c>
      <c r="V470" s="58">
        <v>0</v>
      </c>
      <c r="W470" s="60">
        <f t="shared" si="1031"/>
        <v>89.5</v>
      </c>
      <c r="X470" s="60">
        <f t="shared" si="1032"/>
        <v>0</v>
      </c>
      <c r="Y470" s="58">
        <f t="shared" si="1033"/>
        <v>472.86</v>
      </c>
      <c r="Z470" s="58">
        <f t="shared" si="1034"/>
        <v>1559.13275</v>
      </c>
      <c r="AA470" s="185"/>
      <c r="AB470" s="16" t="s">
        <v>98</v>
      </c>
      <c r="AC470" s="15">
        <f t="shared" ref="AC470:AE470" si="1080">K470+R470</f>
        <v>0</v>
      </c>
      <c r="AD470" s="15">
        <f t="shared" si="1080"/>
        <v>778.92</v>
      </c>
      <c r="AE470" s="15">
        <f t="shared" si="1080"/>
        <v>566.48</v>
      </c>
      <c r="AF470" s="15">
        <f t="shared" si="1036"/>
        <v>34.73275</v>
      </c>
      <c r="AG470" s="15">
        <f t="shared" ref="AG470:AI470" si="1081">O470+W470</f>
        <v>179</v>
      </c>
      <c r="AH470" s="15">
        <f t="shared" si="1081"/>
        <v>0</v>
      </c>
      <c r="AI470" s="15">
        <f t="shared" si="1081"/>
        <v>1559.13275</v>
      </c>
      <c r="AJ470" s="16" t="s">
        <v>33</v>
      </c>
    </row>
    <row r="471" s="20" customFormat="1" ht="16" customHeight="1" spans="1:36">
      <c r="A471" s="57">
        <f t="shared" si="1019"/>
        <v>468</v>
      </c>
      <c r="B471" s="58" t="s">
        <v>363</v>
      </c>
      <c r="C471" s="195" t="s">
        <v>1009</v>
      </c>
      <c r="D471" s="357" t="s">
        <v>1010</v>
      </c>
      <c r="E471" s="187">
        <v>0</v>
      </c>
      <c r="F471" s="157">
        <v>3473.25</v>
      </c>
      <c r="G471" s="157">
        <v>5664.75</v>
      </c>
      <c r="H471" s="157">
        <v>3473.25</v>
      </c>
      <c r="I471" s="188">
        <v>0</v>
      </c>
      <c r="J471" s="60"/>
      <c r="K471" s="65">
        <f t="shared" si="1020"/>
        <v>0</v>
      </c>
      <c r="L471" s="66">
        <f t="shared" si="1021"/>
        <v>555.72</v>
      </c>
      <c r="M471" s="60">
        <f t="shared" si="1022"/>
        <v>453.18</v>
      </c>
      <c r="N471" s="58">
        <f t="shared" si="1023"/>
        <v>24.31275</v>
      </c>
      <c r="O471" s="60">
        <f t="shared" si="1024"/>
        <v>0</v>
      </c>
      <c r="P471" s="60">
        <f t="shared" si="1025"/>
        <v>0</v>
      </c>
      <c r="Q471" s="60">
        <f t="shared" si="1026"/>
        <v>1033.21275</v>
      </c>
      <c r="R471" s="58">
        <f t="shared" si="1027"/>
        <v>0</v>
      </c>
      <c r="S471" s="58">
        <f t="shared" si="1028"/>
        <v>277.86</v>
      </c>
      <c r="T471" s="60">
        <f t="shared" si="1029"/>
        <v>113.3</v>
      </c>
      <c r="U471" s="58">
        <f t="shared" si="1030"/>
        <v>10.42</v>
      </c>
      <c r="V471" s="58">
        <v>0</v>
      </c>
      <c r="W471" s="60">
        <f t="shared" si="1031"/>
        <v>0</v>
      </c>
      <c r="X471" s="60">
        <f t="shared" si="1032"/>
        <v>0</v>
      </c>
      <c r="Y471" s="58">
        <f t="shared" si="1033"/>
        <v>401.58</v>
      </c>
      <c r="Z471" s="58">
        <f t="shared" si="1034"/>
        <v>1434.79275</v>
      </c>
      <c r="AA471" s="185"/>
      <c r="AB471" s="16" t="s">
        <v>71</v>
      </c>
      <c r="AC471" s="15">
        <f t="shared" ref="AC471:AE471" si="1082">K471+R471</f>
        <v>0</v>
      </c>
      <c r="AD471" s="15">
        <f t="shared" si="1082"/>
        <v>833.58</v>
      </c>
      <c r="AE471" s="15">
        <f t="shared" si="1082"/>
        <v>566.48</v>
      </c>
      <c r="AF471" s="15">
        <f t="shared" si="1036"/>
        <v>34.73275</v>
      </c>
      <c r="AG471" s="15">
        <f t="shared" ref="AG471:AI471" si="1083">O471+W471</f>
        <v>0</v>
      </c>
      <c r="AH471" s="15">
        <f t="shared" si="1083"/>
        <v>0</v>
      </c>
      <c r="AI471" s="15">
        <f t="shared" si="1083"/>
        <v>1434.79275</v>
      </c>
      <c r="AJ471" s="16" t="s">
        <v>33</v>
      </c>
    </row>
  </sheetData>
  <sheetProtection password="CF74" sheet="1" sort="0" autoFilter="0" pivotTables="0" objects="1"/>
  <autoFilter ref="A3:AJ428">
    <extLst/>
  </autoFilter>
  <mergeCells count="31">
    <mergeCell ref="A1:AA1"/>
    <mergeCell ref="E2:J2"/>
    <mergeCell ref="K2:Q2"/>
    <mergeCell ref="R2:Y2"/>
    <mergeCell ref="AC2:AI2"/>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37:B437"/>
    <mergeCell ref="C437:D437"/>
    <mergeCell ref="A2:A3"/>
    <mergeCell ref="B2:B3"/>
    <mergeCell ref="C2:C3"/>
    <mergeCell ref="D2:D3"/>
    <mergeCell ref="A438:AG442"/>
    <mergeCell ref="A446:C447"/>
  </mergeCells>
  <conditionalFormatting sqref="C330">
    <cfRule type="duplicateValues" dxfId="202" priority="563"/>
    <cfRule type="duplicateValues" dxfId="202" priority="564"/>
    <cfRule type="duplicateValues" dxfId="202" priority="565"/>
    <cfRule type="duplicateValues" dxfId="202" priority="566"/>
    <cfRule type="duplicateValues" dxfId="202" priority="567"/>
    <cfRule type="duplicateValues" dxfId="202" priority="568"/>
    <cfRule type="duplicateValues" dxfId="202" priority="569"/>
    <cfRule type="duplicateValues" dxfId="202" priority="570"/>
    <cfRule type="duplicateValues" dxfId="202" priority="571"/>
    <cfRule type="duplicateValues" dxfId="203" priority="572"/>
  </conditionalFormatting>
  <conditionalFormatting sqref="C339">
    <cfRule type="duplicateValues" dxfId="203" priority="561"/>
  </conditionalFormatting>
  <conditionalFormatting sqref="C342">
    <cfRule type="duplicateValues" dxfId="203" priority="550"/>
  </conditionalFormatting>
  <conditionalFormatting sqref="C343">
    <cfRule type="duplicateValues" dxfId="203" priority="552"/>
  </conditionalFormatting>
  <conditionalFormatting sqref="C344">
    <cfRule type="duplicateValues" dxfId="202" priority="531"/>
    <cfRule type="duplicateValues" dxfId="202" priority="532"/>
    <cfRule type="duplicateValues" dxfId="202" priority="533"/>
    <cfRule type="duplicateValues" dxfId="202" priority="534"/>
    <cfRule type="duplicateValues" dxfId="202" priority="535"/>
    <cfRule type="duplicateValues" dxfId="202" priority="536"/>
    <cfRule type="duplicateValues" dxfId="202" priority="537"/>
    <cfRule type="duplicateValues" dxfId="202" priority="538"/>
    <cfRule type="duplicateValues" dxfId="202" priority="539"/>
    <cfRule type="duplicateValues" dxfId="203" priority="540"/>
  </conditionalFormatting>
  <conditionalFormatting sqref="C345">
    <cfRule type="duplicateValues" dxfId="203" priority="549"/>
  </conditionalFormatting>
  <conditionalFormatting sqref="C357">
    <cfRule type="duplicateValues" dxfId="202" priority="503"/>
    <cfRule type="duplicateValues" dxfId="202" priority="504"/>
    <cfRule type="duplicateValues" dxfId="202" priority="505"/>
    <cfRule type="duplicateValues" dxfId="202" priority="506"/>
    <cfRule type="duplicateValues" dxfId="202" priority="507"/>
    <cfRule type="duplicateValues" dxfId="202" priority="508"/>
    <cfRule type="duplicateValues" dxfId="202" priority="509"/>
    <cfRule type="duplicateValues" dxfId="202" priority="510"/>
    <cfRule type="duplicateValues" dxfId="202" priority="511"/>
    <cfRule type="duplicateValues" dxfId="202" priority="512"/>
    <cfRule type="duplicateValues" dxfId="202" priority="513"/>
  </conditionalFormatting>
  <conditionalFormatting sqref="C359">
    <cfRule type="duplicateValues" dxfId="202" priority="476"/>
  </conditionalFormatting>
  <conditionalFormatting sqref="C362">
    <cfRule type="duplicateValues" dxfId="202" priority="493"/>
    <cfRule type="duplicateValues" dxfId="202" priority="494"/>
    <cfRule type="duplicateValues" dxfId="202" priority="495"/>
    <cfRule type="duplicateValues" dxfId="202" priority="496"/>
    <cfRule type="duplicateValues" dxfId="202" priority="497"/>
    <cfRule type="duplicateValues" dxfId="202" priority="498"/>
    <cfRule type="duplicateValues" dxfId="202" priority="499"/>
  </conditionalFormatting>
  <conditionalFormatting sqref="C369">
    <cfRule type="duplicateValues" dxfId="202" priority="485"/>
    <cfRule type="duplicateValues" dxfId="202" priority="486"/>
    <cfRule type="duplicateValues" dxfId="202" priority="487"/>
    <cfRule type="duplicateValues" dxfId="202" priority="488"/>
    <cfRule type="duplicateValues" dxfId="202" priority="489"/>
    <cfRule type="duplicateValues" dxfId="202" priority="490"/>
    <cfRule type="duplicateValues" dxfId="202" priority="491"/>
  </conditionalFormatting>
  <conditionalFormatting sqref="D372">
    <cfRule type="duplicateValues" dxfId="202" priority="461"/>
    <cfRule type="duplicateValues" dxfId="202" priority="462"/>
    <cfRule type="duplicateValues" dxfId="202" priority="463"/>
  </conditionalFormatting>
  <conditionalFormatting sqref="C373">
    <cfRule type="duplicateValues" dxfId="202" priority="474"/>
  </conditionalFormatting>
  <conditionalFormatting sqref="D373">
    <cfRule type="duplicateValues" dxfId="202" priority="459"/>
  </conditionalFormatting>
  <conditionalFormatting sqref="C374">
    <cfRule type="duplicateValues" dxfId="202" priority="473"/>
  </conditionalFormatting>
  <conditionalFormatting sqref="D374">
    <cfRule type="duplicateValues" dxfId="202" priority="458"/>
  </conditionalFormatting>
  <conditionalFormatting sqref="D375">
    <cfRule type="duplicateValues" dxfId="202" priority="455"/>
    <cfRule type="duplicateValues" dxfId="202" priority="456"/>
    <cfRule type="duplicateValues" dxfId="202" priority="457"/>
  </conditionalFormatting>
  <conditionalFormatting sqref="C376">
    <cfRule type="duplicateValues" dxfId="202" priority="471"/>
  </conditionalFormatting>
  <conditionalFormatting sqref="D376">
    <cfRule type="duplicateValues" dxfId="202" priority="453"/>
  </conditionalFormatting>
  <conditionalFormatting sqref="C382">
    <cfRule type="duplicateValues" dxfId="202" priority="470"/>
  </conditionalFormatting>
  <conditionalFormatting sqref="D382">
    <cfRule type="duplicateValues" dxfId="202" priority="452"/>
  </conditionalFormatting>
  <conditionalFormatting sqref="C383">
    <cfRule type="duplicateValues" dxfId="202" priority="469"/>
  </conditionalFormatting>
  <conditionalFormatting sqref="D383">
    <cfRule type="duplicateValues" dxfId="202" priority="451"/>
  </conditionalFormatting>
  <conditionalFormatting sqref="C384">
    <cfRule type="duplicateValues" dxfId="202" priority="467"/>
  </conditionalFormatting>
  <conditionalFormatting sqref="D384">
    <cfRule type="duplicateValues" dxfId="202" priority="449"/>
  </conditionalFormatting>
  <conditionalFormatting sqref="C385">
    <cfRule type="duplicateValues" dxfId="202" priority="466"/>
  </conditionalFormatting>
  <conditionalFormatting sqref="D385">
    <cfRule type="duplicateValues" dxfId="202" priority="448"/>
  </conditionalFormatting>
  <conditionalFormatting sqref="C386">
    <cfRule type="duplicateValues" dxfId="202" priority="465"/>
  </conditionalFormatting>
  <conditionalFormatting sqref="D386">
    <cfRule type="duplicateValues" dxfId="202" priority="447"/>
  </conditionalFormatting>
  <conditionalFormatting sqref="C387">
    <cfRule type="duplicateValues" dxfId="202" priority="464"/>
  </conditionalFormatting>
  <conditionalFormatting sqref="D387">
    <cfRule type="duplicateValues" dxfId="202" priority="446"/>
  </conditionalFormatting>
  <conditionalFormatting sqref="C388">
    <cfRule type="duplicateValues" dxfId="202" priority="424"/>
    <cfRule type="duplicateValues" dxfId="202" priority="425"/>
    <cfRule type="duplicateValues" dxfId="202" priority="426"/>
    <cfRule type="duplicateValues" dxfId="202" priority="428"/>
    <cfRule type="duplicateValues" dxfId="202" priority="429"/>
    <cfRule type="duplicateValues" dxfId="202" priority="430"/>
    <cfRule type="duplicateValues" dxfId="202" priority="431"/>
    <cfRule type="duplicateValues" dxfId="202" priority="432"/>
  </conditionalFormatting>
  <conditionalFormatting sqref="D388">
    <cfRule type="duplicateValues" dxfId="202" priority="427"/>
    <cfRule type="duplicateValues" dxfId="202" priority="433"/>
  </conditionalFormatting>
  <conditionalFormatting sqref="D397">
    <cfRule type="duplicateValues" dxfId="202" priority="419"/>
  </conditionalFormatting>
  <conditionalFormatting sqref="D398">
    <cfRule type="duplicateValues" dxfId="202" priority="416"/>
  </conditionalFormatting>
  <conditionalFormatting sqref="C409">
    <cfRule type="duplicateValues" dxfId="202" priority="409"/>
    <cfRule type="duplicateValues" dxfId="202" priority="410"/>
    <cfRule type="duplicateValues" dxfId="202" priority="411"/>
    <cfRule type="duplicateValues" dxfId="202" priority="412"/>
    <cfRule type="duplicateValues" dxfId="202" priority="413"/>
  </conditionalFormatting>
  <conditionalFormatting sqref="C420">
    <cfRule type="duplicateValues" dxfId="202" priority="373"/>
    <cfRule type="duplicateValues" dxfId="202" priority="374"/>
    <cfRule type="duplicateValues" dxfId="202" priority="375"/>
    <cfRule type="duplicateValues" dxfId="202" priority="376"/>
    <cfRule type="duplicateValues" dxfId="202" priority="377"/>
    <cfRule type="duplicateValues" dxfId="202" priority="378"/>
    <cfRule type="duplicateValues" dxfId="202" priority="379"/>
    <cfRule type="duplicateValues" dxfId="202" priority="380"/>
    <cfRule type="duplicateValues" dxfId="202" priority="381"/>
    <cfRule type="duplicateValues" dxfId="202" priority="382"/>
    <cfRule type="duplicateValues" dxfId="202" priority="383"/>
    <cfRule type="duplicateValues" dxfId="202" priority="384"/>
    <cfRule type="duplicateValues" dxfId="202" priority="385"/>
    <cfRule type="duplicateValues" dxfId="202" priority="386"/>
    <cfRule type="duplicateValues" dxfId="202" priority="387"/>
    <cfRule type="duplicateValues" dxfId="202" priority="388"/>
    <cfRule type="duplicateValues" dxfId="202" priority="389"/>
    <cfRule type="duplicateValues" dxfId="202" priority="390"/>
    <cfRule type="duplicateValues" dxfId="202" priority="391"/>
    <cfRule type="duplicateValues" dxfId="202" priority="392"/>
    <cfRule type="duplicateValues" dxfId="202" priority="393"/>
    <cfRule type="duplicateValues" dxfId="202" priority="394"/>
    <cfRule type="duplicateValues" dxfId="202" priority="395"/>
    <cfRule type="duplicateValues" dxfId="202" priority="396"/>
    <cfRule type="duplicateValues" dxfId="202" priority="397"/>
    <cfRule type="duplicateValues" dxfId="202" priority="398"/>
    <cfRule type="duplicateValues" dxfId="202" priority="399"/>
    <cfRule type="duplicateValues" dxfId="202" priority="400"/>
    <cfRule type="duplicateValues" dxfId="202" priority="401"/>
    <cfRule type="duplicateValues" dxfId="202" priority="402"/>
    <cfRule type="duplicateValues" dxfId="202" priority="403"/>
    <cfRule type="duplicateValues" dxfId="202" priority="404"/>
  </conditionalFormatting>
  <conditionalFormatting sqref="C426">
    <cfRule type="duplicateValues" dxfId="202" priority="114"/>
    <cfRule type="duplicateValues" dxfId="202" priority="115"/>
    <cfRule type="duplicateValues" dxfId="202" priority="116"/>
    <cfRule type="duplicateValues" dxfId="202" priority="117"/>
    <cfRule type="duplicateValues" dxfId="202" priority="118"/>
    <cfRule type="duplicateValues" dxfId="202" priority="119"/>
    <cfRule type="duplicateValues" dxfId="202" priority="120"/>
    <cfRule type="duplicateValues" dxfId="202" priority="121"/>
    <cfRule type="duplicateValues" dxfId="202" priority="122"/>
    <cfRule type="duplicateValues" dxfId="202" priority="123"/>
    <cfRule type="duplicateValues" dxfId="202" priority="124"/>
    <cfRule type="duplicateValues" dxfId="202" priority="125"/>
    <cfRule type="duplicateValues" dxfId="202" priority="126"/>
    <cfRule type="duplicateValues" dxfId="202" priority="127"/>
    <cfRule type="duplicateValues" dxfId="202" priority="128"/>
    <cfRule type="duplicateValues" dxfId="202" priority="129"/>
    <cfRule type="duplicateValues" dxfId="202" priority="130"/>
    <cfRule type="duplicateValues" dxfId="202" priority="131"/>
    <cfRule type="duplicateValues" dxfId="202" priority="132"/>
    <cfRule type="duplicateValues" dxfId="202" priority="133"/>
    <cfRule type="duplicateValues" dxfId="202" priority="134"/>
    <cfRule type="duplicateValues" dxfId="202" priority="135"/>
    <cfRule type="duplicateValues" dxfId="202" priority="136"/>
    <cfRule type="duplicateValues" dxfId="202" priority="137"/>
    <cfRule type="duplicateValues" dxfId="202" priority="138"/>
    <cfRule type="duplicateValues" dxfId="202" priority="139"/>
    <cfRule type="duplicateValues" dxfId="202" priority="140"/>
    <cfRule type="duplicateValues" dxfId="202" priority="141"/>
    <cfRule type="duplicateValues" dxfId="202" priority="142"/>
    <cfRule type="duplicateValues" dxfId="202" priority="143"/>
    <cfRule type="duplicateValues" dxfId="202" priority="144"/>
    <cfRule type="duplicateValues" dxfId="202" priority="145"/>
    <cfRule type="duplicateValues" dxfId="202" priority="146"/>
  </conditionalFormatting>
  <conditionalFormatting sqref="C427">
    <cfRule type="duplicateValues" dxfId="202" priority="307"/>
    <cfRule type="duplicateValues" dxfId="202" priority="308"/>
    <cfRule type="duplicateValues" dxfId="202" priority="309"/>
    <cfRule type="duplicateValues" dxfId="202" priority="310"/>
    <cfRule type="duplicateValues" dxfId="202" priority="311"/>
    <cfRule type="duplicateValues" dxfId="202" priority="312"/>
    <cfRule type="duplicateValues" dxfId="202" priority="313"/>
    <cfRule type="duplicateValues" dxfId="202" priority="314"/>
    <cfRule type="duplicateValues" dxfId="202" priority="315"/>
    <cfRule type="duplicateValues" dxfId="202" priority="316"/>
    <cfRule type="duplicateValues" dxfId="202" priority="317"/>
    <cfRule type="duplicateValues" dxfId="202" priority="318"/>
    <cfRule type="duplicateValues" dxfId="202" priority="319"/>
    <cfRule type="duplicateValues" dxfId="202" priority="320"/>
    <cfRule type="duplicateValues" dxfId="202" priority="321"/>
    <cfRule type="duplicateValues" dxfId="202" priority="322"/>
    <cfRule type="duplicateValues" dxfId="202" priority="323"/>
    <cfRule type="duplicateValues" dxfId="202" priority="324"/>
    <cfRule type="duplicateValues" dxfId="202" priority="325"/>
    <cfRule type="duplicateValues" dxfId="202" priority="326"/>
    <cfRule type="duplicateValues" dxfId="202" priority="327"/>
    <cfRule type="duplicateValues" dxfId="202" priority="328"/>
    <cfRule type="duplicateValues" dxfId="202" priority="329"/>
    <cfRule type="duplicateValues" dxfId="202" priority="330"/>
    <cfRule type="duplicateValues" dxfId="202" priority="331"/>
    <cfRule type="duplicateValues" dxfId="202" priority="332"/>
    <cfRule type="duplicateValues" dxfId="202" priority="333"/>
    <cfRule type="duplicateValues" dxfId="202" priority="334"/>
    <cfRule type="duplicateValues" dxfId="202" priority="335"/>
    <cfRule type="duplicateValues" dxfId="202" priority="336"/>
  </conditionalFormatting>
  <conditionalFormatting sqref="D452">
    <cfRule type="duplicateValues" dxfId="202" priority="418"/>
  </conditionalFormatting>
  <conditionalFormatting sqref="C460">
    <cfRule type="duplicateValues" dxfId="202" priority="514"/>
    <cfRule type="duplicateValues" dxfId="202" priority="515"/>
    <cfRule type="duplicateValues" dxfId="202" priority="516"/>
    <cfRule type="duplicateValues" dxfId="202" priority="517"/>
    <cfRule type="duplicateValues" dxfId="202" priority="518"/>
    <cfRule type="duplicateValues" dxfId="202" priority="519"/>
    <cfRule type="duplicateValues" dxfId="202" priority="520"/>
    <cfRule type="duplicateValues" dxfId="202" priority="521"/>
    <cfRule type="duplicateValues" dxfId="202" priority="522"/>
    <cfRule type="duplicateValues" dxfId="202" priority="523"/>
    <cfRule type="duplicateValues" dxfId="202" priority="524"/>
    <cfRule type="duplicateValues" dxfId="202" priority="525"/>
    <cfRule type="duplicateValues" dxfId="203" priority="526"/>
  </conditionalFormatting>
  <conditionalFormatting sqref="C466">
    <cfRule type="duplicateValues" dxfId="202" priority="112"/>
    <cfRule type="duplicateValues" dxfId="202" priority="111"/>
    <cfRule type="duplicateValues" dxfId="202" priority="110"/>
    <cfRule type="duplicateValues" dxfId="202" priority="109"/>
    <cfRule type="duplicateValues" dxfId="202" priority="108"/>
    <cfRule type="duplicateValues" dxfId="202" priority="106"/>
    <cfRule type="duplicateValues" dxfId="202" priority="105"/>
    <cfRule type="duplicateValues" dxfId="202" priority="104"/>
    <cfRule type="duplicateValues" dxfId="202" priority="103"/>
    <cfRule type="duplicateValues" dxfId="202" priority="102"/>
    <cfRule type="duplicateValues" dxfId="202" priority="101"/>
    <cfRule type="duplicateValues" dxfId="202" priority="100"/>
    <cfRule type="duplicateValues" dxfId="202" priority="99"/>
    <cfRule type="duplicateValues" dxfId="202" priority="98"/>
  </conditionalFormatting>
  <conditionalFormatting sqref="D466">
    <cfRule type="duplicateValues" dxfId="202" priority="113"/>
    <cfRule type="duplicateValues" dxfId="202" priority="107"/>
  </conditionalFormatting>
  <conditionalFormatting sqref="C467">
    <cfRule type="duplicateValues" dxfId="203" priority="97"/>
    <cfRule type="duplicateValues" dxfId="202" priority="96"/>
    <cfRule type="duplicateValues" dxfId="202" priority="95"/>
    <cfRule type="duplicateValues" dxfId="202" priority="94"/>
    <cfRule type="duplicateValues" dxfId="202" priority="93"/>
    <cfRule type="duplicateValues" dxfId="202" priority="92"/>
    <cfRule type="duplicateValues" dxfId="202" priority="91"/>
    <cfRule type="duplicateValues" dxfId="202" priority="90"/>
    <cfRule type="duplicateValues" dxfId="202" priority="89"/>
    <cfRule type="duplicateValues" dxfId="202" priority="88"/>
    <cfRule type="duplicateValues" dxfId="202" priority="87"/>
    <cfRule type="duplicateValues" dxfId="202" priority="86"/>
    <cfRule type="duplicateValues" dxfId="202" priority="85"/>
    <cfRule type="duplicateValues" dxfId="202" priority="84"/>
    <cfRule type="duplicateValues" dxfId="202" priority="82"/>
    <cfRule type="duplicateValues" dxfId="202" priority="81"/>
    <cfRule type="duplicateValues" dxfId="202" priority="80"/>
    <cfRule type="duplicateValues" dxfId="202" priority="79"/>
    <cfRule type="duplicateValues" dxfId="202" priority="78"/>
    <cfRule type="duplicateValues" dxfId="202" priority="77"/>
    <cfRule type="duplicateValues" dxfId="202" priority="76"/>
    <cfRule type="duplicateValues" dxfId="202" priority="75"/>
    <cfRule type="duplicateValues" dxfId="202" priority="74"/>
  </conditionalFormatting>
  <conditionalFormatting sqref="D467">
    <cfRule type="duplicateValues" dxfId="202" priority="83"/>
  </conditionalFormatting>
  <conditionalFormatting sqref="C468">
    <cfRule type="duplicateValues" dxfId="202" priority="73"/>
    <cfRule type="duplicateValues" dxfId="202" priority="72"/>
    <cfRule type="duplicateValues" dxfId="202" priority="71"/>
    <cfRule type="duplicateValues" dxfId="202" priority="70"/>
    <cfRule type="duplicateValues" dxfId="202" priority="69"/>
    <cfRule type="duplicateValues" dxfId="202" priority="68"/>
    <cfRule type="duplicateValues" dxfId="202" priority="67"/>
  </conditionalFormatting>
  <conditionalFormatting sqref="C469">
    <cfRule type="duplicateValues" dxfId="202" priority="66"/>
    <cfRule type="duplicateValues" dxfId="202" priority="65"/>
    <cfRule type="duplicateValues" dxfId="202" priority="64"/>
    <cfRule type="duplicateValues" dxfId="202" priority="63"/>
    <cfRule type="duplicateValues" dxfId="202" priority="62"/>
    <cfRule type="duplicateValues" dxfId="202" priority="61"/>
    <cfRule type="duplicateValues" dxfId="202" priority="60"/>
    <cfRule type="duplicateValues" dxfId="202" priority="59"/>
    <cfRule type="duplicateValues" dxfId="202" priority="58"/>
    <cfRule type="duplicateValues" dxfId="202" priority="57"/>
    <cfRule type="duplicateValues" dxfId="202" priority="56"/>
    <cfRule type="duplicateValues" dxfId="202" priority="55"/>
    <cfRule type="duplicateValues" dxfId="202" priority="54"/>
    <cfRule type="duplicateValues" dxfId="202" priority="53"/>
    <cfRule type="duplicateValues" dxfId="202" priority="52"/>
    <cfRule type="duplicateValues" dxfId="202" priority="51"/>
    <cfRule type="duplicateValues" dxfId="202" priority="50"/>
    <cfRule type="duplicateValues" dxfId="202" priority="49"/>
    <cfRule type="duplicateValues" dxfId="202" priority="48"/>
    <cfRule type="duplicateValues" dxfId="202" priority="47"/>
    <cfRule type="duplicateValues" dxfId="202" priority="46"/>
    <cfRule type="duplicateValues" dxfId="202" priority="45"/>
    <cfRule type="duplicateValues" dxfId="202" priority="44"/>
    <cfRule type="duplicateValues" dxfId="202" priority="43"/>
    <cfRule type="duplicateValues" dxfId="202" priority="42"/>
    <cfRule type="duplicateValues" dxfId="202" priority="41"/>
    <cfRule type="duplicateValues" dxfId="202" priority="40"/>
    <cfRule type="duplicateValues" dxfId="202" priority="39"/>
    <cfRule type="duplicateValues" dxfId="202" priority="38"/>
    <cfRule type="duplicateValues" dxfId="202" priority="37"/>
    <cfRule type="duplicateValues" dxfId="202" priority="36"/>
    <cfRule type="duplicateValues" dxfId="202" priority="35"/>
    <cfRule type="duplicateValues" dxfId="202" priority="34"/>
    <cfRule type="duplicateValues" dxfId="202" priority="33"/>
    <cfRule type="duplicateValues" dxfId="202" priority="32"/>
    <cfRule type="duplicateValues" dxfId="202" priority="31"/>
    <cfRule type="duplicateValues" dxfId="202" priority="30"/>
    <cfRule type="duplicateValues" dxfId="202" priority="29"/>
    <cfRule type="duplicateValues" dxfId="202" priority="28"/>
  </conditionalFormatting>
  <conditionalFormatting sqref="C470">
    <cfRule type="duplicateValues" dxfId="202" priority="26"/>
    <cfRule type="duplicateValues" dxfId="202" priority="25"/>
    <cfRule type="duplicateValues" dxfId="202" priority="24"/>
    <cfRule type="duplicateValues" dxfId="202" priority="23"/>
    <cfRule type="duplicateValues" dxfId="202" priority="22"/>
    <cfRule type="duplicateValues" dxfId="202" priority="20"/>
    <cfRule type="duplicateValues" dxfId="202" priority="19"/>
    <cfRule type="duplicateValues" dxfId="202" priority="18"/>
    <cfRule type="duplicateValues" dxfId="202" priority="17"/>
    <cfRule type="duplicateValues" dxfId="202" priority="16"/>
    <cfRule type="duplicateValues" dxfId="202" priority="15"/>
    <cfRule type="duplicateValues" dxfId="202" priority="14"/>
    <cfRule type="duplicateValues" dxfId="202" priority="13"/>
    <cfRule type="duplicateValues" dxfId="202" priority="12"/>
  </conditionalFormatting>
  <conditionalFormatting sqref="D470">
    <cfRule type="duplicateValues" dxfId="202" priority="27"/>
    <cfRule type="duplicateValues" dxfId="202" priority="21"/>
  </conditionalFormatting>
  <conditionalFormatting sqref="C471">
    <cfRule type="duplicateValues" dxfId="202" priority="11"/>
    <cfRule type="duplicateValues" dxfId="202" priority="9"/>
    <cfRule type="duplicateValues" dxfId="202" priority="8"/>
    <cfRule type="duplicateValues" dxfId="202" priority="7"/>
    <cfRule type="duplicateValues" dxfId="202" priority="6"/>
    <cfRule type="duplicateValues" dxfId="202" priority="5"/>
    <cfRule type="duplicateValues" dxfId="202" priority="4"/>
    <cfRule type="duplicateValues" dxfId="202" priority="3"/>
    <cfRule type="duplicateValues" dxfId="202" priority="2"/>
    <cfRule type="duplicateValues" dxfId="202" priority="1"/>
  </conditionalFormatting>
  <conditionalFormatting sqref="D471">
    <cfRule type="duplicateValues" dxfId="202" priority="10"/>
  </conditionalFormatting>
  <conditionalFormatting sqref="C225:C229">
    <cfRule type="duplicateValues" dxfId="203" priority="589"/>
  </conditionalFormatting>
  <conditionalFormatting sqref="C287:C288">
    <cfRule type="duplicateValues" dxfId="203" priority="585"/>
  </conditionalFormatting>
  <conditionalFormatting sqref="C321:C322">
    <cfRule type="duplicateValues" dxfId="203" priority="577"/>
  </conditionalFormatting>
  <conditionalFormatting sqref="C323:C324">
    <cfRule type="duplicateValues" dxfId="203" priority="578"/>
  </conditionalFormatting>
  <conditionalFormatting sqref="C339:C341">
    <cfRule type="duplicateValues" dxfId="202" priority="553"/>
    <cfRule type="duplicateValues" dxfId="202" priority="554"/>
    <cfRule type="duplicateValues" dxfId="202" priority="555"/>
    <cfRule type="duplicateValues" dxfId="202" priority="556"/>
    <cfRule type="duplicateValues" dxfId="202" priority="557"/>
    <cfRule type="duplicateValues" dxfId="202" priority="558"/>
    <cfRule type="duplicateValues" dxfId="202" priority="559"/>
    <cfRule type="duplicateValues" dxfId="202" priority="560"/>
  </conditionalFormatting>
  <conditionalFormatting sqref="C340:C341">
    <cfRule type="duplicateValues" dxfId="203" priority="562"/>
  </conditionalFormatting>
  <conditionalFormatting sqref="C346:C347">
    <cfRule type="duplicateValues" dxfId="203" priority="551"/>
  </conditionalFormatting>
  <conditionalFormatting sqref="C360:C369">
    <cfRule type="duplicateValues" dxfId="202" priority="478"/>
  </conditionalFormatting>
  <conditionalFormatting sqref="C368:C369">
    <cfRule type="duplicateValues" dxfId="202" priority="484"/>
  </conditionalFormatting>
  <conditionalFormatting sqref="C370:C372">
    <cfRule type="duplicateValues" dxfId="202" priority="475"/>
  </conditionalFormatting>
  <conditionalFormatting sqref="C410:C419">
    <cfRule type="duplicateValues" dxfId="202" priority="405"/>
    <cfRule type="duplicateValues" dxfId="202" priority="407"/>
    <cfRule type="duplicateValues" dxfId="202" priority="408"/>
  </conditionalFormatting>
  <conditionalFormatting sqref="C421:C425">
    <cfRule type="duplicateValues" dxfId="202" priority="337"/>
    <cfRule type="duplicateValues" dxfId="202" priority="338"/>
    <cfRule type="duplicateValues" dxfId="202" priority="339"/>
    <cfRule type="duplicateValues" dxfId="202" priority="340"/>
    <cfRule type="duplicateValues" dxfId="202" priority="341"/>
    <cfRule type="duplicateValues" dxfId="202" priority="342"/>
    <cfRule type="duplicateValues" dxfId="202" priority="343"/>
    <cfRule type="duplicateValues" dxfId="202" priority="344"/>
    <cfRule type="duplicateValues" dxfId="202" priority="345"/>
    <cfRule type="duplicateValues" dxfId="202" priority="346"/>
    <cfRule type="duplicateValues" dxfId="202" priority="347"/>
    <cfRule type="duplicateValues" dxfId="202" priority="348"/>
    <cfRule type="duplicateValues" dxfId="202" priority="349"/>
    <cfRule type="duplicateValues" dxfId="202" priority="350"/>
    <cfRule type="duplicateValues" dxfId="202" priority="351"/>
    <cfRule type="duplicateValues" dxfId="202" priority="352"/>
    <cfRule type="duplicateValues" dxfId="202" priority="353"/>
    <cfRule type="duplicateValues" dxfId="202" priority="354"/>
    <cfRule type="duplicateValues" dxfId="202" priority="355"/>
    <cfRule type="duplicateValues" dxfId="202" priority="356"/>
    <cfRule type="duplicateValues" dxfId="202" priority="357"/>
    <cfRule type="duplicateValues" dxfId="202" priority="358"/>
    <cfRule type="duplicateValues" dxfId="202" priority="359"/>
    <cfRule type="duplicateValues" dxfId="202" priority="360"/>
    <cfRule type="duplicateValues" dxfId="202" priority="361"/>
    <cfRule type="duplicateValues" dxfId="202" priority="362"/>
    <cfRule type="duplicateValues" dxfId="202" priority="363"/>
    <cfRule type="duplicateValues" dxfId="202" priority="364"/>
    <cfRule type="duplicateValues" dxfId="202" priority="365"/>
    <cfRule type="duplicateValues" dxfId="202" priority="366"/>
    <cfRule type="duplicateValues" dxfId="202" priority="367"/>
    <cfRule type="duplicateValues" dxfId="202" priority="368"/>
    <cfRule type="duplicateValues" dxfId="202" priority="369"/>
    <cfRule type="duplicateValues" dxfId="202" priority="370"/>
    <cfRule type="duplicateValues" dxfId="202" priority="371"/>
    <cfRule type="duplicateValues" dxfId="202" priority="372"/>
  </conditionalFormatting>
  <conditionalFormatting sqref="D360:D367">
    <cfRule type="duplicateValues" dxfId="202" priority="492"/>
  </conditionalFormatting>
  <conditionalFormatting sqref="D368:D369">
    <cfRule type="duplicateValues" dxfId="202" priority="483"/>
  </conditionalFormatting>
  <conditionalFormatting sqref="D370:D372">
    <cfRule type="duplicateValues" dxfId="202" priority="460"/>
  </conditionalFormatting>
  <conditionalFormatting sqref="D389:D390">
    <cfRule type="duplicateValues" dxfId="202" priority="421"/>
    <cfRule type="duplicateValues" dxfId="202" priority="422"/>
    <cfRule type="duplicateValues" dxfId="202" priority="423"/>
  </conditionalFormatting>
  <conditionalFormatting sqref="D389:D396">
    <cfRule type="duplicateValues" dxfId="202" priority="420"/>
  </conditionalFormatting>
  <conditionalFormatting sqref="C2:C60 C62:C80 C82:C86 C92:C205 C88:C90 C285 C219:C251 C207:C214 C216:C217 C253:C278 C359 C453:C454 C443:C445 C450 C428:C435">
    <cfRule type="duplicateValues" dxfId="202" priority="588"/>
  </conditionalFormatting>
  <conditionalFormatting sqref="C2:C60 C62:C80 C82:C86 C92:C205 C88:C90 C285 C207:C214 C219:C251 C216:C217 C253:C278 C359 C453:C454 C443:C447 C450 C428:C435">
    <cfRule type="duplicateValues" dxfId="202" priority="587"/>
  </conditionalFormatting>
  <conditionalFormatting sqref="C2:C60 C62:C80 C88:C90 C82:C86 C92:C205 C216:C217 C253:C307 C219:C251 C207:C214 C465 C453:C455 C450 C443:C447 C359 C428:C437 C463">
    <cfRule type="duplicateValues" dxfId="204" priority="582"/>
    <cfRule type="duplicateValues" dxfId="202" priority="583"/>
  </conditionalFormatting>
  <conditionalFormatting sqref="C2:C328 C465 C449:C450 C428:C437 C462:C463 C443:C447 C359 C453:C458">
    <cfRule type="duplicateValues" dxfId="202" priority="573"/>
    <cfRule type="duplicateValues" dxfId="202" priority="574"/>
    <cfRule type="duplicateValues" dxfId="202" priority="575"/>
  </conditionalFormatting>
  <conditionalFormatting sqref="C2:C351 C465 C443:C447 C449:C450 C462:C463 C428:C437 C359 C453:C459">
    <cfRule type="duplicateValues" dxfId="202" priority="527"/>
    <cfRule type="duplicateValues" dxfId="202" priority="529"/>
  </conditionalFormatting>
  <conditionalFormatting sqref="C2:C359 C443:C447 C449:C451 C453:C465 C428:C437">
    <cfRule type="duplicateValues" dxfId="202" priority="502"/>
  </conditionalFormatting>
  <conditionalFormatting sqref="C2:C369 C449:C451 C453:C465 C428:C447">
    <cfRule type="duplicateValues" dxfId="202" priority="481"/>
  </conditionalFormatting>
  <conditionalFormatting sqref="C2:C425 C427:C465">
    <cfRule type="duplicateValues" dxfId="202" priority="305"/>
  </conditionalFormatting>
  <conditionalFormatting sqref="C2:C425 C427:C465 C472:C1048576">
    <cfRule type="duplicateValues" dxfId="202" priority="147"/>
  </conditionalFormatting>
  <conditionalFormatting sqref="C4:C60 C82:C86 C62:C80 C88:C90 C92:C205 C219:C251 C253:C307 C207:C214 C216:C217 C465 C453:C455 C359 C450 C463">
    <cfRule type="duplicateValues" dxfId="202" priority="581"/>
  </conditionalFormatting>
  <conditionalFormatting sqref="C4:C351 C465 C462:C463 C449:C450 C359 C453:C459">
    <cfRule type="duplicateValues" dxfId="202" priority="528"/>
  </conditionalFormatting>
  <conditionalFormatting sqref="C4:C359 C453:C465 C449:C451">
    <cfRule type="duplicateValues" dxfId="202" priority="500"/>
  </conditionalFormatting>
  <conditionalFormatting sqref="C4:C369 C453:C465 C449:C451">
    <cfRule type="duplicateValues" dxfId="202" priority="479"/>
    <cfRule type="duplicateValues" dxfId="202" priority="480"/>
    <cfRule type="duplicateValues" dxfId="202" priority="482"/>
  </conditionalFormatting>
  <conditionalFormatting sqref="C4:C387 C453:C465 C449:C451">
    <cfRule type="duplicateValues" dxfId="202" priority="434"/>
    <cfRule type="duplicateValues" dxfId="202" priority="435"/>
    <cfRule type="duplicateValues" dxfId="202" priority="436"/>
    <cfRule type="duplicateValues" dxfId="202" priority="445"/>
  </conditionalFormatting>
  <conditionalFormatting sqref="C4:C408 C448:C465">
    <cfRule type="duplicateValues" dxfId="202" priority="414"/>
  </conditionalFormatting>
  <conditionalFormatting sqref="C4:C419 C448:C465">
    <cfRule type="duplicateValues" dxfId="202" priority="406"/>
  </conditionalFormatting>
  <conditionalFormatting sqref="D4:D358 D360:D369 D449:D451 D453:D465">
    <cfRule type="duplicateValues" dxfId="202" priority="477"/>
  </conditionalFormatting>
  <conditionalFormatting sqref="C37:C425 C427 C448:C465">
    <cfRule type="duplicateValues" dxfId="202" priority="306"/>
  </conditionalFormatting>
  <conditionalFormatting sqref="C281:C284 C286 C465">
    <cfRule type="duplicateValues" dxfId="203" priority="586"/>
  </conditionalFormatting>
  <conditionalFormatting sqref="C289:C307 C463 C455">
    <cfRule type="duplicateValues" dxfId="203" priority="584"/>
  </conditionalFormatting>
  <conditionalFormatting sqref="C294:C358 C451 C455:C464">
    <cfRule type="duplicateValues" dxfId="202" priority="501"/>
  </conditionalFormatting>
  <conditionalFormatting sqref="C308:C313 C456:C457">
    <cfRule type="duplicateValues" dxfId="203" priority="580"/>
  </conditionalFormatting>
  <conditionalFormatting sqref="C314:C320 C462">
    <cfRule type="duplicateValues" dxfId="203" priority="579"/>
  </conditionalFormatting>
  <conditionalFormatting sqref="C325:C328 C458">
    <cfRule type="duplicateValues" dxfId="203" priority="576"/>
  </conditionalFormatting>
  <conditionalFormatting sqref="C329:C347 C459">
    <cfRule type="duplicateValues" dxfId="202" priority="530"/>
  </conditionalFormatting>
  <conditionalFormatting sqref="C342:C343 C345:C347">
    <cfRule type="duplicateValues" dxfId="202" priority="541"/>
    <cfRule type="duplicateValues" dxfId="202" priority="542"/>
    <cfRule type="duplicateValues" dxfId="202" priority="543"/>
    <cfRule type="duplicateValues" dxfId="202" priority="544"/>
    <cfRule type="duplicateValues" dxfId="202" priority="545"/>
    <cfRule type="duplicateValues" dxfId="202" priority="546"/>
    <cfRule type="duplicateValues" dxfId="202" priority="547"/>
    <cfRule type="duplicateValues" dxfId="202" priority="548"/>
  </conditionalFormatting>
  <conditionalFormatting sqref="C375 C377:C381">
    <cfRule type="duplicateValues" dxfId="202" priority="472"/>
  </conditionalFormatting>
  <conditionalFormatting sqref="D375 D377:D381">
    <cfRule type="duplicateValues" dxfId="202" priority="454"/>
  </conditionalFormatting>
  <dataValidations count="1">
    <dataValidation type="custom" allowBlank="1" showInputMessage="1" showErrorMessage="1" sqref="D372 D375 D386 D421 D469">
      <formula1>COUNTIF(D:D,D372&amp;"*")=1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442" max="26" man="1"/>
    <brk id="445" max="16383" man="1"/>
    <brk id="445" max="16383" man="1"/>
    <brk id="445" max="16383" man="1"/>
    <brk id="445" max="16383" man="1"/>
    <brk id="445" max="16383" man="1"/>
    <brk id="445" max="16383" man="1"/>
    <brk id="445" max="16383" man="1"/>
    <brk id="448" max="2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AJ546"/>
  <sheetViews>
    <sheetView workbookViewId="0">
      <pane xSplit="3" ySplit="3" topLeftCell="D478" activePane="bottomRight" state="frozen"/>
      <selection/>
      <selection pane="topRight"/>
      <selection pane="bottomLeft"/>
      <selection pane="bottomRight" activeCell="C497" sqref="C497"/>
    </sheetView>
  </sheetViews>
  <sheetFormatPr defaultColWidth="9" defaultRowHeight="13.5"/>
  <cols>
    <col min="1" max="1" width="6.375" style="25" customWidth="1"/>
    <col min="2" max="2" width="17.875" style="25" customWidth="1"/>
    <col min="3" max="3" width="13.125" style="26" customWidth="1"/>
    <col min="4" max="4" width="17.875" style="27" customWidth="1"/>
    <col min="5" max="5" width="11.5" style="25" customWidth="1"/>
    <col min="6" max="6" width="11.875" style="25" customWidth="1"/>
    <col min="7" max="8" width="12.625" style="25" customWidth="1"/>
    <col min="9" max="9" width="11.5" style="25" customWidth="1"/>
    <col min="10" max="10" width="9.375" style="25" customWidth="1"/>
    <col min="11" max="11" width="10.375" style="25" customWidth="1"/>
    <col min="12" max="12" width="11.5" style="25" customWidth="1"/>
    <col min="13" max="14" width="10.375" style="25" customWidth="1"/>
    <col min="15" max="16" width="11.5" style="25" customWidth="1"/>
    <col min="17" max="17" width="10.375" style="25" customWidth="1"/>
    <col min="18" max="18" width="11.5" style="25" customWidth="1"/>
    <col min="19" max="21" width="10.375" style="25" customWidth="1"/>
    <col min="22" max="24" width="11.5" style="25"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29" t="s">
        <v>1883</v>
      </c>
      <c r="B1" s="30"/>
      <c r="C1" s="30"/>
      <c r="D1" s="30"/>
      <c r="E1" s="30"/>
      <c r="F1" s="30"/>
      <c r="G1" s="30"/>
      <c r="H1" s="30"/>
      <c r="I1" s="30"/>
      <c r="J1" s="30"/>
      <c r="K1" s="30"/>
      <c r="L1" s="30"/>
      <c r="M1" s="30"/>
      <c r="N1" s="30"/>
      <c r="O1" s="30"/>
      <c r="P1" s="30"/>
      <c r="Q1" s="30"/>
      <c r="R1" s="30"/>
      <c r="S1" s="30"/>
      <c r="T1" s="30"/>
      <c r="U1" s="30"/>
      <c r="V1" s="30"/>
      <c r="W1" s="30"/>
      <c r="X1" s="30"/>
      <c r="Y1" s="30"/>
      <c r="Z1" s="30"/>
      <c r="AA1" s="30"/>
    </row>
    <row r="2" s="9" customFormat="1" spans="1:36">
      <c r="A2" s="5" t="s">
        <v>145</v>
      </c>
      <c r="B2" s="5" t="s">
        <v>146</v>
      </c>
      <c r="C2" s="31" t="s">
        <v>147</v>
      </c>
      <c r="D2" s="32" t="s">
        <v>148</v>
      </c>
      <c r="E2" s="33" t="s">
        <v>149</v>
      </c>
      <c r="F2" s="33"/>
      <c r="G2" s="33"/>
      <c r="H2" s="33"/>
      <c r="I2" s="33"/>
      <c r="J2" s="33"/>
      <c r="K2" s="5" t="s">
        <v>150</v>
      </c>
      <c r="L2" s="5"/>
      <c r="M2" s="5"/>
      <c r="N2" s="5"/>
      <c r="O2" s="5"/>
      <c r="P2" s="5"/>
      <c r="Q2" s="5"/>
      <c r="R2" s="5" t="s">
        <v>151</v>
      </c>
      <c r="S2" s="5"/>
      <c r="T2" s="5"/>
      <c r="U2" s="5"/>
      <c r="V2" s="5"/>
      <c r="W2" s="5"/>
      <c r="X2" s="5"/>
      <c r="Y2" s="5"/>
      <c r="Z2" s="67"/>
      <c r="AA2" s="68"/>
      <c r="AB2" s="67"/>
      <c r="AC2" s="5" t="s">
        <v>152</v>
      </c>
      <c r="AD2" s="5"/>
      <c r="AE2" s="5"/>
      <c r="AF2" s="5"/>
      <c r="AG2" s="5"/>
      <c r="AH2" s="5"/>
      <c r="AI2" s="5"/>
      <c r="AJ2" s="10"/>
    </row>
    <row r="3" s="9" customFormat="1" ht="24" spans="1:36">
      <c r="A3" s="5"/>
      <c r="B3" s="5"/>
      <c r="C3" s="31"/>
      <c r="D3" s="32"/>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9" t="s">
        <v>163</v>
      </c>
      <c r="AA3" s="69" t="s">
        <v>164</v>
      </c>
      <c r="AB3" s="10" t="s">
        <v>23</v>
      </c>
      <c r="AC3" s="70" t="s">
        <v>165</v>
      </c>
      <c r="AD3" s="70" t="s">
        <v>166</v>
      </c>
      <c r="AE3" s="70" t="s">
        <v>167</v>
      </c>
      <c r="AF3" s="70" t="s">
        <v>168</v>
      </c>
      <c r="AG3" s="70" t="s">
        <v>169</v>
      </c>
      <c r="AH3" s="70" t="s">
        <v>7</v>
      </c>
      <c r="AI3" s="70" t="s">
        <v>10</v>
      </c>
      <c r="AJ3" s="10" t="s">
        <v>23</v>
      </c>
    </row>
    <row r="4" s="9" customFormat="1" ht="16" customHeight="1" spans="1:36">
      <c r="A4" s="45">
        <f t="shared" ref="A4:A67" si="0">ROW()-3</f>
        <v>1</v>
      </c>
      <c r="B4" s="46" t="s">
        <v>170</v>
      </c>
      <c r="C4" s="47" t="s">
        <v>171</v>
      </c>
      <c r="D4" s="87" t="s">
        <v>172</v>
      </c>
      <c r="E4" s="46">
        <v>3473.25</v>
      </c>
      <c r="F4" s="46">
        <v>3245.4</v>
      </c>
      <c r="G4" s="48">
        <v>5664.75</v>
      </c>
      <c r="H4" s="46">
        <v>3473.25</v>
      </c>
      <c r="I4" s="48">
        <v>3180</v>
      </c>
      <c r="J4" s="48"/>
      <c r="K4" s="63">
        <f t="shared" ref="K4:K67" si="1">E4*0.018</f>
        <v>62.5185</v>
      </c>
      <c r="L4" s="64">
        <f t="shared" ref="L4:L67" si="2">F4*0.16</f>
        <v>519.264</v>
      </c>
      <c r="M4" s="48">
        <f t="shared" ref="M4:M67" si="3">ROUND(G4*0.08,2)</f>
        <v>453.18</v>
      </c>
      <c r="N4" s="46">
        <f t="shared" ref="N4:N67" si="4">H4*0.007</f>
        <v>24.31275</v>
      </c>
      <c r="O4" s="48">
        <f t="shared" ref="O4:O67" si="5">I4*5%</f>
        <v>159</v>
      </c>
      <c r="P4" s="48">
        <f t="shared" ref="P4:P67" si="6">J4*50%</f>
        <v>0</v>
      </c>
      <c r="Q4" s="48">
        <f t="shared" ref="Q4:Q67" si="7">SUM(K4:P4)</f>
        <v>1218.27525</v>
      </c>
      <c r="R4" s="46">
        <f t="shared" ref="R4:R67" si="8">E4*0</f>
        <v>0</v>
      </c>
      <c r="S4" s="46">
        <f t="shared" ref="S4:S67" si="9">ROUND(F4*0.08,2)</f>
        <v>259.63</v>
      </c>
      <c r="T4" s="48">
        <f t="shared" ref="T4:T67" si="10">ROUND(G4*0.02,2)</f>
        <v>113.3</v>
      </c>
      <c r="U4" s="46">
        <f t="shared" ref="U4:U67" si="11">ROUND(H4*0.003,2)</f>
        <v>10.42</v>
      </c>
      <c r="V4" s="46">
        <v>0</v>
      </c>
      <c r="W4" s="48">
        <f t="shared" ref="W4:W67" si="12">I4*5%</f>
        <v>159</v>
      </c>
      <c r="X4" s="48">
        <f t="shared" ref="X4:X67" si="13">J4*50%</f>
        <v>0</v>
      </c>
      <c r="Y4" s="46">
        <f t="shared" ref="Y4:Y67" si="14">SUM(R4:X4)</f>
        <v>542.35</v>
      </c>
      <c r="Z4" s="46">
        <f t="shared" ref="Z4:Z67" si="15">Q4+Y4</f>
        <v>1760.62525</v>
      </c>
      <c r="AA4" s="46"/>
      <c r="AB4" s="12" t="s">
        <v>65</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45">
        <f t="shared" si="0"/>
        <v>2</v>
      </c>
      <c r="B5" s="46" t="s">
        <v>173</v>
      </c>
      <c r="C5" s="47" t="s">
        <v>174</v>
      </c>
      <c r="D5" s="46" t="s">
        <v>175</v>
      </c>
      <c r="E5" s="46">
        <v>3473.25</v>
      </c>
      <c r="F5" s="46">
        <v>3245.4</v>
      </c>
      <c r="G5" s="48">
        <v>5664.75</v>
      </c>
      <c r="H5" s="46">
        <v>3473.25</v>
      </c>
      <c r="I5" s="48">
        <v>3180</v>
      </c>
      <c r="J5" s="48"/>
      <c r="K5" s="63">
        <f t="shared" si="1"/>
        <v>62.5185</v>
      </c>
      <c r="L5" s="64">
        <f t="shared" si="2"/>
        <v>519.264</v>
      </c>
      <c r="M5" s="48">
        <f t="shared" si="3"/>
        <v>453.18</v>
      </c>
      <c r="N5" s="46">
        <f t="shared" si="4"/>
        <v>24.31275</v>
      </c>
      <c r="O5" s="48">
        <f t="shared" si="5"/>
        <v>159</v>
      </c>
      <c r="P5" s="48">
        <f t="shared" si="6"/>
        <v>0</v>
      </c>
      <c r="Q5" s="48">
        <f t="shared" si="7"/>
        <v>1218.27525</v>
      </c>
      <c r="R5" s="46">
        <f t="shared" si="8"/>
        <v>0</v>
      </c>
      <c r="S5" s="46">
        <f t="shared" si="9"/>
        <v>259.63</v>
      </c>
      <c r="T5" s="48">
        <f t="shared" si="10"/>
        <v>113.3</v>
      </c>
      <c r="U5" s="46">
        <f t="shared" si="11"/>
        <v>10.42</v>
      </c>
      <c r="V5" s="46">
        <v>0</v>
      </c>
      <c r="W5" s="48">
        <f t="shared" si="12"/>
        <v>159</v>
      </c>
      <c r="X5" s="48">
        <f t="shared" si="13"/>
        <v>0</v>
      </c>
      <c r="Y5" s="46">
        <f t="shared" si="14"/>
        <v>542.35</v>
      </c>
      <c r="Z5" s="46">
        <f t="shared" si="15"/>
        <v>1760.62525</v>
      </c>
      <c r="AA5" s="46"/>
      <c r="AB5" s="12" t="s">
        <v>104</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45">
        <f t="shared" si="0"/>
        <v>3</v>
      </c>
      <c r="B6" s="46" t="s">
        <v>176</v>
      </c>
      <c r="C6" s="47" t="s">
        <v>177</v>
      </c>
      <c r="D6" s="46" t="s">
        <v>178</v>
      </c>
      <c r="E6" s="46">
        <v>3473.25</v>
      </c>
      <c r="F6" s="46">
        <v>3245.4</v>
      </c>
      <c r="G6" s="48">
        <v>5664.75</v>
      </c>
      <c r="H6" s="46">
        <v>3473.25</v>
      </c>
      <c r="I6" s="48">
        <v>3180</v>
      </c>
      <c r="J6" s="48"/>
      <c r="K6" s="63">
        <f t="shared" si="1"/>
        <v>62.5185</v>
      </c>
      <c r="L6" s="64">
        <f t="shared" si="2"/>
        <v>519.264</v>
      </c>
      <c r="M6" s="48">
        <f t="shared" si="3"/>
        <v>453.18</v>
      </c>
      <c r="N6" s="46">
        <f t="shared" si="4"/>
        <v>24.31275</v>
      </c>
      <c r="O6" s="48">
        <f t="shared" si="5"/>
        <v>159</v>
      </c>
      <c r="P6" s="48">
        <f t="shared" si="6"/>
        <v>0</v>
      </c>
      <c r="Q6" s="48">
        <f t="shared" si="7"/>
        <v>1218.27525</v>
      </c>
      <c r="R6" s="46">
        <f t="shared" si="8"/>
        <v>0</v>
      </c>
      <c r="S6" s="46">
        <f t="shared" si="9"/>
        <v>259.63</v>
      </c>
      <c r="T6" s="48">
        <f t="shared" si="10"/>
        <v>113.3</v>
      </c>
      <c r="U6" s="46">
        <f t="shared" si="11"/>
        <v>10.42</v>
      </c>
      <c r="V6" s="46">
        <v>0</v>
      </c>
      <c r="W6" s="48">
        <f t="shared" si="12"/>
        <v>159</v>
      </c>
      <c r="X6" s="48">
        <f t="shared" si="13"/>
        <v>0</v>
      </c>
      <c r="Y6" s="46">
        <f t="shared" si="14"/>
        <v>542.35</v>
      </c>
      <c r="Z6" s="46">
        <f t="shared" si="15"/>
        <v>1760.62525</v>
      </c>
      <c r="AA6" s="46"/>
      <c r="AB6" s="12" t="s">
        <v>104</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45">
        <f t="shared" si="0"/>
        <v>4</v>
      </c>
      <c r="B7" s="46" t="s">
        <v>173</v>
      </c>
      <c r="C7" s="47" t="s">
        <v>179</v>
      </c>
      <c r="D7" s="46" t="s">
        <v>180</v>
      </c>
      <c r="E7" s="46">
        <v>3473.25</v>
      </c>
      <c r="F7" s="46">
        <v>3245.4</v>
      </c>
      <c r="G7" s="48">
        <v>5664.75</v>
      </c>
      <c r="H7" s="46">
        <v>3473.25</v>
      </c>
      <c r="I7" s="48">
        <v>3180</v>
      </c>
      <c r="J7" s="48"/>
      <c r="K7" s="63">
        <f t="shared" si="1"/>
        <v>62.5185</v>
      </c>
      <c r="L7" s="64">
        <f t="shared" si="2"/>
        <v>519.264</v>
      </c>
      <c r="M7" s="48">
        <f t="shared" si="3"/>
        <v>453.18</v>
      </c>
      <c r="N7" s="46">
        <f t="shared" si="4"/>
        <v>24.31275</v>
      </c>
      <c r="O7" s="48">
        <f t="shared" si="5"/>
        <v>159</v>
      </c>
      <c r="P7" s="48">
        <f t="shared" si="6"/>
        <v>0</v>
      </c>
      <c r="Q7" s="48">
        <f t="shared" si="7"/>
        <v>1218.27525</v>
      </c>
      <c r="R7" s="46">
        <f t="shared" si="8"/>
        <v>0</v>
      </c>
      <c r="S7" s="46">
        <f t="shared" si="9"/>
        <v>259.63</v>
      </c>
      <c r="T7" s="48">
        <f t="shared" si="10"/>
        <v>113.3</v>
      </c>
      <c r="U7" s="46">
        <f t="shared" si="11"/>
        <v>10.42</v>
      </c>
      <c r="V7" s="46">
        <v>0</v>
      </c>
      <c r="W7" s="48">
        <f t="shared" si="12"/>
        <v>159</v>
      </c>
      <c r="X7" s="48">
        <f t="shared" si="13"/>
        <v>0</v>
      </c>
      <c r="Y7" s="46">
        <f t="shared" si="14"/>
        <v>542.35</v>
      </c>
      <c r="Z7" s="46">
        <f t="shared" si="15"/>
        <v>1760.62525</v>
      </c>
      <c r="AA7" s="46"/>
      <c r="AB7" s="12" t="s">
        <v>104</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45">
        <f t="shared" si="0"/>
        <v>5</v>
      </c>
      <c r="B8" s="46" t="s">
        <v>173</v>
      </c>
      <c r="C8" s="47" t="s">
        <v>181</v>
      </c>
      <c r="D8" s="46" t="s">
        <v>182</v>
      </c>
      <c r="E8" s="46">
        <v>3473.25</v>
      </c>
      <c r="F8" s="46">
        <v>3245.4</v>
      </c>
      <c r="G8" s="48">
        <v>5664.75</v>
      </c>
      <c r="H8" s="46">
        <v>3473.25</v>
      </c>
      <c r="I8" s="48">
        <v>4180</v>
      </c>
      <c r="J8" s="48"/>
      <c r="K8" s="63">
        <f t="shared" si="1"/>
        <v>62.5185</v>
      </c>
      <c r="L8" s="64">
        <f t="shared" si="2"/>
        <v>519.264</v>
      </c>
      <c r="M8" s="48">
        <f t="shared" si="3"/>
        <v>453.18</v>
      </c>
      <c r="N8" s="46">
        <f t="shared" si="4"/>
        <v>24.31275</v>
      </c>
      <c r="O8" s="48">
        <f t="shared" si="5"/>
        <v>209</v>
      </c>
      <c r="P8" s="48">
        <f t="shared" si="6"/>
        <v>0</v>
      </c>
      <c r="Q8" s="48">
        <f t="shared" si="7"/>
        <v>1268.27525</v>
      </c>
      <c r="R8" s="46">
        <f t="shared" si="8"/>
        <v>0</v>
      </c>
      <c r="S8" s="46">
        <f t="shared" si="9"/>
        <v>259.63</v>
      </c>
      <c r="T8" s="48">
        <f t="shared" si="10"/>
        <v>113.3</v>
      </c>
      <c r="U8" s="46">
        <f t="shared" si="11"/>
        <v>10.42</v>
      </c>
      <c r="V8" s="46">
        <v>0</v>
      </c>
      <c r="W8" s="48">
        <f t="shared" si="12"/>
        <v>209</v>
      </c>
      <c r="X8" s="48">
        <f t="shared" si="13"/>
        <v>0</v>
      </c>
      <c r="Y8" s="46">
        <f t="shared" si="14"/>
        <v>592.35</v>
      </c>
      <c r="Z8" s="46">
        <f t="shared" si="15"/>
        <v>1860.62525</v>
      </c>
      <c r="AA8" s="46"/>
      <c r="AB8" s="12" t="s">
        <v>104</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45">
        <f t="shared" si="0"/>
        <v>6</v>
      </c>
      <c r="B9" s="46" t="s">
        <v>173</v>
      </c>
      <c r="C9" s="47" t="s">
        <v>183</v>
      </c>
      <c r="D9" s="46" t="s">
        <v>184</v>
      </c>
      <c r="E9" s="46">
        <v>3473.25</v>
      </c>
      <c r="F9" s="46">
        <v>3245.4</v>
      </c>
      <c r="G9" s="48">
        <v>5664.75</v>
      </c>
      <c r="H9" s="46">
        <v>3473.25</v>
      </c>
      <c r="I9" s="48">
        <v>3180</v>
      </c>
      <c r="J9" s="48"/>
      <c r="K9" s="63">
        <f t="shared" si="1"/>
        <v>62.5185</v>
      </c>
      <c r="L9" s="64">
        <f t="shared" si="2"/>
        <v>519.264</v>
      </c>
      <c r="M9" s="48">
        <f t="shared" si="3"/>
        <v>453.18</v>
      </c>
      <c r="N9" s="46">
        <f t="shared" si="4"/>
        <v>24.31275</v>
      </c>
      <c r="O9" s="48">
        <f t="shared" si="5"/>
        <v>159</v>
      </c>
      <c r="P9" s="48">
        <f t="shared" si="6"/>
        <v>0</v>
      </c>
      <c r="Q9" s="48">
        <f t="shared" si="7"/>
        <v>1218.27525</v>
      </c>
      <c r="R9" s="46">
        <f t="shared" si="8"/>
        <v>0</v>
      </c>
      <c r="S9" s="46">
        <f t="shared" si="9"/>
        <v>259.63</v>
      </c>
      <c r="T9" s="48">
        <f t="shared" si="10"/>
        <v>113.3</v>
      </c>
      <c r="U9" s="46">
        <f t="shared" si="11"/>
        <v>10.42</v>
      </c>
      <c r="V9" s="46">
        <v>0</v>
      </c>
      <c r="W9" s="48">
        <f t="shared" si="12"/>
        <v>159</v>
      </c>
      <c r="X9" s="48">
        <f t="shared" si="13"/>
        <v>0</v>
      </c>
      <c r="Y9" s="46">
        <f t="shared" si="14"/>
        <v>542.35</v>
      </c>
      <c r="Z9" s="46">
        <f t="shared" si="15"/>
        <v>1760.62525</v>
      </c>
      <c r="AA9" s="46"/>
      <c r="AB9" s="12" t="s">
        <v>104</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45">
        <f t="shared" si="0"/>
        <v>7</v>
      </c>
      <c r="B10" s="46" t="s">
        <v>173</v>
      </c>
      <c r="C10" s="47" t="s">
        <v>185</v>
      </c>
      <c r="D10" s="46" t="s">
        <v>186</v>
      </c>
      <c r="E10" s="46">
        <v>3473.25</v>
      </c>
      <c r="F10" s="46">
        <v>3245.4</v>
      </c>
      <c r="G10" s="48">
        <v>5664.75</v>
      </c>
      <c r="H10" s="46">
        <v>3473.25</v>
      </c>
      <c r="I10" s="48">
        <v>4180</v>
      </c>
      <c r="J10" s="48"/>
      <c r="K10" s="63">
        <f t="shared" si="1"/>
        <v>62.5185</v>
      </c>
      <c r="L10" s="64">
        <f t="shared" si="2"/>
        <v>519.264</v>
      </c>
      <c r="M10" s="48">
        <f t="shared" si="3"/>
        <v>453.18</v>
      </c>
      <c r="N10" s="46">
        <f t="shared" si="4"/>
        <v>24.31275</v>
      </c>
      <c r="O10" s="48">
        <f t="shared" si="5"/>
        <v>209</v>
      </c>
      <c r="P10" s="48">
        <f t="shared" si="6"/>
        <v>0</v>
      </c>
      <c r="Q10" s="48">
        <f t="shared" si="7"/>
        <v>1268.27525</v>
      </c>
      <c r="R10" s="46">
        <f t="shared" si="8"/>
        <v>0</v>
      </c>
      <c r="S10" s="46">
        <f t="shared" si="9"/>
        <v>259.63</v>
      </c>
      <c r="T10" s="48">
        <f t="shared" si="10"/>
        <v>113.3</v>
      </c>
      <c r="U10" s="46">
        <f t="shared" si="11"/>
        <v>10.42</v>
      </c>
      <c r="V10" s="46">
        <v>0</v>
      </c>
      <c r="W10" s="48">
        <f t="shared" si="12"/>
        <v>209</v>
      </c>
      <c r="X10" s="48">
        <f t="shared" si="13"/>
        <v>0</v>
      </c>
      <c r="Y10" s="46">
        <f t="shared" si="14"/>
        <v>592.35</v>
      </c>
      <c r="Z10" s="46">
        <f t="shared" si="15"/>
        <v>1860.62525</v>
      </c>
      <c r="AA10" s="46"/>
      <c r="AB10" s="12" t="s">
        <v>104</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45">
        <f t="shared" si="0"/>
        <v>8</v>
      </c>
      <c r="B11" s="49" t="e">
        <v>#N/A</v>
      </c>
      <c r="C11" s="50" t="s">
        <v>187</v>
      </c>
      <c r="D11" s="46" t="s">
        <v>188</v>
      </c>
      <c r="E11" s="46">
        <v>3820</v>
      </c>
      <c r="F11" s="46">
        <v>3820</v>
      </c>
      <c r="G11" s="48">
        <v>5664.75</v>
      </c>
      <c r="H11" s="46">
        <v>3820</v>
      </c>
      <c r="I11" s="48">
        <v>4180</v>
      </c>
      <c r="J11" s="48"/>
      <c r="K11" s="63">
        <f t="shared" si="1"/>
        <v>68.76</v>
      </c>
      <c r="L11" s="64">
        <f t="shared" si="2"/>
        <v>611.2</v>
      </c>
      <c r="M11" s="48">
        <f t="shared" si="3"/>
        <v>453.18</v>
      </c>
      <c r="N11" s="46">
        <f t="shared" si="4"/>
        <v>26.74</v>
      </c>
      <c r="O11" s="48">
        <f t="shared" si="5"/>
        <v>209</v>
      </c>
      <c r="P11" s="48">
        <f t="shared" si="6"/>
        <v>0</v>
      </c>
      <c r="Q11" s="48">
        <f t="shared" si="7"/>
        <v>1368.88</v>
      </c>
      <c r="R11" s="46">
        <f t="shared" si="8"/>
        <v>0</v>
      </c>
      <c r="S11" s="46">
        <f t="shared" si="9"/>
        <v>305.6</v>
      </c>
      <c r="T11" s="48">
        <f t="shared" si="10"/>
        <v>113.3</v>
      </c>
      <c r="U11" s="46">
        <f t="shared" si="11"/>
        <v>11.46</v>
      </c>
      <c r="V11" s="46">
        <v>0</v>
      </c>
      <c r="W11" s="48">
        <f t="shared" si="12"/>
        <v>209</v>
      </c>
      <c r="X11" s="48">
        <f t="shared" si="13"/>
        <v>0</v>
      </c>
      <c r="Y11" s="46">
        <f t="shared" si="14"/>
        <v>639.36</v>
      </c>
      <c r="Z11" s="46">
        <f t="shared" si="15"/>
        <v>2008.24</v>
      </c>
      <c r="AA11" s="46"/>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5">
        <f t="shared" si="0"/>
        <v>9</v>
      </c>
      <c r="B12" s="46" t="s">
        <v>173</v>
      </c>
      <c r="C12" s="47" t="s">
        <v>189</v>
      </c>
      <c r="D12" s="55" t="s">
        <v>190</v>
      </c>
      <c r="E12" s="46">
        <v>3473.25</v>
      </c>
      <c r="F12" s="46">
        <v>3245.4</v>
      </c>
      <c r="G12" s="48">
        <v>5664.75</v>
      </c>
      <c r="H12" s="46">
        <v>3473.25</v>
      </c>
      <c r="I12" s="48">
        <v>3180</v>
      </c>
      <c r="J12" s="48"/>
      <c r="K12" s="63">
        <f t="shared" si="1"/>
        <v>62.5185</v>
      </c>
      <c r="L12" s="64">
        <f t="shared" si="2"/>
        <v>519.264</v>
      </c>
      <c r="M12" s="48">
        <f t="shared" si="3"/>
        <v>453.18</v>
      </c>
      <c r="N12" s="46">
        <f t="shared" si="4"/>
        <v>24.31275</v>
      </c>
      <c r="O12" s="48">
        <f t="shared" si="5"/>
        <v>159</v>
      </c>
      <c r="P12" s="48">
        <f t="shared" si="6"/>
        <v>0</v>
      </c>
      <c r="Q12" s="48">
        <f t="shared" si="7"/>
        <v>1218.27525</v>
      </c>
      <c r="R12" s="46">
        <f t="shared" si="8"/>
        <v>0</v>
      </c>
      <c r="S12" s="46">
        <f t="shared" si="9"/>
        <v>259.63</v>
      </c>
      <c r="T12" s="48">
        <f t="shared" si="10"/>
        <v>113.3</v>
      </c>
      <c r="U12" s="46">
        <f t="shared" si="11"/>
        <v>10.42</v>
      </c>
      <c r="V12" s="46">
        <v>0</v>
      </c>
      <c r="W12" s="48">
        <f t="shared" si="12"/>
        <v>159</v>
      </c>
      <c r="X12" s="48">
        <f t="shared" si="13"/>
        <v>0</v>
      </c>
      <c r="Y12" s="46">
        <f t="shared" si="14"/>
        <v>542.35</v>
      </c>
      <c r="Z12" s="46">
        <f t="shared" si="15"/>
        <v>1760.62525</v>
      </c>
      <c r="AA12" s="46"/>
      <c r="AB12" s="12" t="s">
        <v>104</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20" customFormat="1" ht="16" customHeight="1" spans="1:36">
      <c r="A13" s="57">
        <f t="shared" si="0"/>
        <v>10</v>
      </c>
      <c r="B13" s="58" t="s">
        <v>173</v>
      </c>
      <c r="C13" s="59" t="s">
        <v>191</v>
      </c>
      <c r="D13" s="167" t="s">
        <v>192</v>
      </c>
      <c r="E13" s="58">
        <v>3473.25</v>
      </c>
      <c r="F13" s="58">
        <v>3245.4</v>
      </c>
      <c r="G13" s="60">
        <v>5664.75</v>
      </c>
      <c r="H13" s="58">
        <v>3473.25</v>
      </c>
      <c r="I13" s="60">
        <v>3180</v>
      </c>
      <c r="J13" s="60"/>
      <c r="K13" s="65">
        <f t="shared" si="1"/>
        <v>62.5185</v>
      </c>
      <c r="L13" s="66">
        <f t="shared" si="2"/>
        <v>519.264</v>
      </c>
      <c r="M13" s="60">
        <f t="shared" si="3"/>
        <v>453.18</v>
      </c>
      <c r="N13" s="58">
        <f t="shared" si="4"/>
        <v>24.31275</v>
      </c>
      <c r="O13" s="60">
        <f t="shared" si="5"/>
        <v>159</v>
      </c>
      <c r="P13" s="60">
        <f t="shared" si="6"/>
        <v>0</v>
      </c>
      <c r="Q13" s="60">
        <f t="shared" si="7"/>
        <v>1218.27525</v>
      </c>
      <c r="R13" s="58">
        <f t="shared" si="8"/>
        <v>0</v>
      </c>
      <c r="S13" s="58">
        <f t="shared" si="9"/>
        <v>259.63</v>
      </c>
      <c r="T13" s="60">
        <f t="shared" si="10"/>
        <v>113.3</v>
      </c>
      <c r="U13" s="58">
        <f t="shared" si="11"/>
        <v>10.42</v>
      </c>
      <c r="V13" s="58">
        <v>0</v>
      </c>
      <c r="W13" s="60">
        <f t="shared" si="12"/>
        <v>159</v>
      </c>
      <c r="X13" s="60">
        <f t="shared" si="13"/>
        <v>0</v>
      </c>
      <c r="Y13" s="58">
        <f t="shared" si="14"/>
        <v>542.35</v>
      </c>
      <c r="Z13" s="58">
        <f t="shared" si="15"/>
        <v>1760.62525</v>
      </c>
      <c r="AA13" s="58"/>
      <c r="AB13" s="16" t="s">
        <v>104</v>
      </c>
      <c r="AC13" s="15">
        <f t="shared" ref="AC13:AE13" si="35">K13+R13</f>
        <v>62.5185</v>
      </c>
      <c r="AD13" s="15">
        <f t="shared" si="35"/>
        <v>778.894</v>
      </c>
      <c r="AE13" s="15">
        <f t="shared" si="35"/>
        <v>566.48</v>
      </c>
      <c r="AF13" s="15">
        <f t="shared" si="17"/>
        <v>34.73275</v>
      </c>
      <c r="AG13" s="15">
        <f t="shared" ref="AG13:AI13" si="36">O13+W13</f>
        <v>318</v>
      </c>
      <c r="AH13" s="15">
        <f t="shared" si="36"/>
        <v>0</v>
      </c>
      <c r="AI13" s="15">
        <f t="shared" si="36"/>
        <v>1760.62525</v>
      </c>
      <c r="AJ13" s="16" t="s">
        <v>35</v>
      </c>
    </row>
    <row r="14" s="9" customFormat="1" ht="16" customHeight="1" spans="1:36">
      <c r="A14" s="45">
        <f t="shared" si="0"/>
        <v>11</v>
      </c>
      <c r="B14" s="46" t="s">
        <v>193</v>
      </c>
      <c r="C14" s="47" t="s">
        <v>194</v>
      </c>
      <c r="D14" s="46" t="s">
        <v>195</v>
      </c>
      <c r="E14" s="46">
        <v>3473.25</v>
      </c>
      <c r="F14" s="46">
        <v>3245.4</v>
      </c>
      <c r="G14" s="48">
        <v>5664.75</v>
      </c>
      <c r="H14" s="46">
        <v>3473.25</v>
      </c>
      <c r="I14" s="48">
        <v>1790</v>
      </c>
      <c r="J14" s="48"/>
      <c r="K14" s="63">
        <f t="shared" si="1"/>
        <v>62.5185</v>
      </c>
      <c r="L14" s="64">
        <f t="shared" si="2"/>
        <v>519.264</v>
      </c>
      <c r="M14" s="48">
        <f t="shared" si="3"/>
        <v>453.18</v>
      </c>
      <c r="N14" s="46">
        <f t="shared" si="4"/>
        <v>24.31275</v>
      </c>
      <c r="O14" s="48">
        <f t="shared" si="5"/>
        <v>89.5</v>
      </c>
      <c r="P14" s="48">
        <f t="shared" si="6"/>
        <v>0</v>
      </c>
      <c r="Q14" s="48">
        <f t="shared" si="7"/>
        <v>1148.77525</v>
      </c>
      <c r="R14" s="46">
        <f t="shared" si="8"/>
        <v>0</v>
      </c>
      <c r="S14" s="46">
        <f t="shared" si="9"/>
        <v>259.63</v>
      </c>
      <c r="T14" s="48">
        <f t="shared" si="10"/>
        <v>113.3</v>
      </c>
      <c r="U14" s="46">
        <f t="shared" si="11"/>
        <v>10.42</v>
      </c>
      <c r="V14" s="46">
        <v>0</v>
      </c>
      <c r="W14" s="48">
        <f t="shared" si="12"/>
        <v>89.5</v>
      </c>
      <c r="X14" s="48">
        <f t="shared" si="13"/>
        <v>0</v>
      </c>
      <c r="Y14" s="46">
        <f t="shared" si="14"/>
        <v>472.85</v>
      </c>
      <c r="Z14" s="46">
        <f t="shared" si="15"/>
        <v>1621.62525</v>
      </c>
      <c r="AA14" s="46"/>
      <c r="AB14" s="12" t="s">
        <v>104</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45">
        <f t="shared" si="0"/>
        <v>12</v>
      </c>
      <c r="B15" s="46" t="s">
        <v>193</v>
      </c>
      <c r="C15" s="47" t="s">
        <v>196</v>
      </c>
      <c r="D15" s="46" t="s">
        <v>197</v>
      </c>
      <c r="E15" s="46">
        <v>3473.25</v>
      </c>
      <c r="F15" s="46">
        <v>3245.4</v>
      </c>
      <c r="G15" s="48">
        <v>5664.75</v>
      </c>
      <c r="H15" s="46">
        <v>3473.25</v>
      </c>
      <c r="I15" s="48">
        <v>1790</v>
      </c>
      <c r="J15" s="48"/>
      <c r="K15" s="63">
        <f t="shared" si="1"/>
        <v>62.5185</v>
      </c>
      <c r="L15" s="64">
        <f t="shared" si="2"/>
        <v>519.264</v>
      </c>
      <c r="M15" s="48">
        <f t="shared" si="3"/>
        <v>453.18</v>
      </c>
      <c r="N15" s="46">
        <f t="shared" si="4"/>
        <v>24.31275</v>
      </c>
      <c r="O15" s="48">
        <f t="shared" si="5"/>
        <v>89.5</v>
      </c>
      <c r="P15" s="48">
        <f t="shared" si="6"/>
        <v>0</v>
      </c>
      <c r="Q15" s="48">
        <f t="shared" si="7"/>
        <v>1148.77525</v>
      </c>
      <c r="R15" s="46">
        <f t="shared" si="8"/>
        <v>0</v>
      </c>
      <c r="S15" s="46">
        <f t="shared" si="9"/>
        <v>259.63</v>
      </c>
      <c r="T15" s="48">
        <f t="shared" si="10"/>
        <v>113.3</v>
      </c>
      <c r="U15" s="46">
        <f t="shared" si="11"/>
        <v>10.42</v>
      </c>
      <c r="V15" s="46">
        <v>0</v>
      </c>
      <c r="W15" s="48">
        <f t="shared" si="12"/>
        <v>89.5</v>
      </c>
      <c r="X15" s="48">
        <f t="shared" si="13"/>
        <v>0</v>
      </c>
      <c r="Y15" s="46">
        <f t="shared" si="14"/>
        <v>472.85</v>
      </c>
      <c r="Z15" s="46">
        <f t="shared" si="15"/>
        <v>1621.62525</v>
      </c>
      <c r="AA15" s="46"/>
      <c r="AB15" s="12" t="s">
        <v>104</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45">
        <f t="shared" si="0"/>
        <v>13</v>
      </c>
      <c r="B16" s="46" t="s">
        <v>193</v>
      </c>
      <c r="C16" s="47" t="s">
        <v>198</v>
      </c>
      <c r="D16" s="46" t="s">
        <v>199</v>
      </c>
      <c r="E16" s="46">
        <v>3473.25</v>
      </c>
      <c r="F16" s="46">
        <v>3245.4</v>
      </c>
      <c r="G16" s="48">
        <v>5664.75</v>
      </c>
      <c r="H16" s="46">
        <v>3473.25</v>
      </c>
      <c r="I16" s="48">
        <v>1790</v>
      </c>
      <c r="J16" s="48"/>
      <c r="K16" s="63">
        <f t="shared" si="1"/>
        <v>62.5185</v>
      </c>
      <c r="L16" s="64">
        <f t="shared" si="2"/>
        <v>519.264</v>
      </c>
      <c r="M16" s="48">
        <f t="shared" si="3"/>
        <v>453.18</v>
      </c>
      <c r="N16" s="46">
        <f t="shared" si="4"/>
        <v>24.31275</v>
      </c>
      <c r="O16" s="48">
        <f t="shared" si="5"/>
        <v>89.5</v>
      </c>
      <c r="P16" s="48">
        <f t="shared" si="6"/>
        <v>0</v>
      </c>
      <c r="Q16" s="48">
        <f t="shared" si="7"/>
        <v>1148.77525</v>
      </c>
      <c r="R16" s="46">
        <f t="shared" si="8"/>
        <v>0</v>
      </c>
      <c r="S16" s="46">
        <f t="shared" si="9"/>
        <v>259.63</v>
      </c>
      <c r="T16" s="48">
        <f t="shared" si="10"/>
        <v>113.3</v>
      </c>
      <c r="U16" s="46">
        <f t="shared" si="11"/>
        <v>10.42</v>
      </c>
      <c r="V16" s="46">
        <v>0</v>
      </c>
      <c r="W16" s="48">
        <f t="shared" si="12"/>
        <v>89.5</v>
      </c>
      <c r="X16" s="48">
        <f t="shared" si="13"/>
        <v>0</v>
      </c>
      <c r="Y16" s="46">
        <f t="shared" si="14"/>
        <v>472.85</v>
      </c>
      <c r="Z16" s="46">
        <f t="shared" si="15"/>
        <v>1621.62525</v>
      </c>
      <c r="AA16" s="46"/>
      <c r="AB16" s="12" t="s">
        <v>104</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45">
        <f t="shared" si="0"/>
        <v>14</v>
      </c>
      <c r="B17" s="46" t="s">
        <v>193</v>
      </c>
      <c r="C17" s="47" t="s">
        <v>200</v>
      </c>
      <c r="D17" s="46" t="s">
        <v>201</v>
      </c>
      <c r="E17" s="46">
        <v>3473.25</v>
      </c>
      <c r="F17" s="46">
        <v>3245.4</v>
      </c>
      <c r="G17" s="48">
        <v>5664.75</v>
      </c>
      <c r="H17" s="46">
        <v>3473.25</v>
      </c>
      <c r="I17" s="48">
        <v>1790</v>
      </c>
      <c r="J17" s="48"/>
      <c r="K17" s="63">
        <f t="shared" si="1"/>
        <v>62.5185</v>
      </c>
      <c r="L17" s="64">
        <f t="shared" si="2"/>
        <v>519.264</v>
      </c>
      <c r="M17" s="48">
        <f t="shared" si="3"/>
        <v>453.18</v>
      </c>
      <c r="N17" s="46">
        <f t="shared" si="4"/>
        <v>24.31275</v>
      </c>
      <c r="O17" s="48">
        <f t="shared" si="5"/>
        <v>89.5</v>
      </c>
      <c r="P17" s="48">
        <f t="shared" si="6"/>
        <v>0</v>
      </c>
      <c r="Q17" s="48">
        <f t="shared" si="7"/>
        <v>1148.77525</v>
      </c>
      <c r="R17" s="46">
        <f t="shared" si="8"/>
        <v>0</v>
      </c>
      <c r="S17" s="46">
        <f t="shared" si="9"/>
        <v>259.63</v>
      </c>
      <c r="T17" s="48">
        <f t="shared" si="10"/>
        <v>113.3</v>
      </c>
      <c r="U17" s="46">
        <f t="shared" si="11"/>
        <v>10.42</v>
      </c>
      <c r="V17" s="46">
        <v>0</v>
      </c>
      <c r="W17" s="48">
        <f t="shared" si="12"/>
        <v>89.5</v>
      </c>
      <c r="X17" s="48">
        <f t="shared" si="13"/>
        <v>0</v>
      </c>
      <c r="Y17" s="46">
        <f t="shared" si="14"/>
        <v>472.85</v>
      </c>
      <c r="Z17" s="46">
        <f t="shared" si="15"/>
        <v>1621.62525</v>
      </c>
      <c r="AA17" s="46"/>
      <c r="AB17" s="12" t="s">
        <v>104</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45">
        <f t="shared" si="0"/>
        <v>15</v>
      </c>
      <c r="B18" s="46" t="s">
        <v>193</v>
      </c>
      <c r="C18" s="47" t="s">
        <v>202</v>
      </c>
      <c r="D18" s="46" t="s">
        <v>203</v>
      </c>
      <c r="E18" s="46">
        <v>3473.25</v>
      </c>
      <c r="F18" s="46">
        <v>3245.4</v>
      </c>
      <c r="G18" s="48">
        <v>5664.75</v>
      </c>
      <c r="H18" s="46">
        <v>3473.25</v>
      </c>
      <c r="I18" s="48">
        <v>4180</v>
      </c>
      <c r="J18" s="48"/>
      <c r="K18" s="63">
        <f t="shared" si="1"/>
        <v>62.5185</v>
      </c>
      <c r="L18" s="64">
        <f t="shared" si="2"/>
        <v>519.264</v>
      </c>
      <c r="M18" s="48">
        <f t="shared" si="3"/>
        <v>453.18</v>
      </c>
      <c r="N18" s="46">
        <f t="shared" si="4"/>
        <v>24.31275</v>
      </c>
      <c r="O18" s="48">
        <f t="shared" si="5"/>
        <v>209</v>
      </c>
      <c r="P18" s="48">
        <f t="shared" si="6"/>
        <v>0</v>
      </c>
      <c r="Q18" s="48">
        <f t="shared" si="7"/>
        <v>1268.27525</v>
      </c>
      <c r="R18" s="46">
        <f t="shared" si="8"/>
        <v>0</v>
      </c>
      <c r="S18" s="46">
        <f t="shared" si="9"/>
        <v>259.63</v>
      </c>
      <c r="T18" s="48">
        <f t="shared" si="10"/>
        <v>113.3</v>
      </c>
      <c r="U18" s="46">
        <f t="shared" si="11"/>
        <v>10.42</v>
      </c>
      <c r="V18" s="46">
        <v>0</v>
      </c>
      <c r="W18" s="48">
        <f t="shared" si="12"/>
        <v>209</v>
      </c>
      <c r="X18" s="48">
        <f t="shared" si="13"/>
        <v>0</v>
      </c>
      <c r="Y18" s="46">
        <f t="shared" si="14"/>
        <v>592.35</v>
      </c>
      <c r="Z18" s="46">
        <f t="shared" si="15"/>
        <v>1860.62525</v>
      </c>
      <c r="AA18" s="46"/>
      <c r="AB18" s="12" t="s">
        <v>104</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45">
        <f t="shared" si="0"/>
        <v>16</v>
      </c>
      <c r="B19" s="46" t="s">
        <v>193</v>
      </c>
      <c r="C19" s="47" t="s">
        <v>204</v>
      </c>
      <c r="D19" s="46" t="s">
        <v>205</v>
      </c>
      <c r="E19" s="46">
        <v>3473.25</v>
      </c>
      <c r="F19" s="46">
        <v>3245.4</v>
      </c>
      <c r="G19" s="48">
        <v>5664.75</v>
      </c>
      <c r="H19" s="46">
        <v>3473.25</v>
      </c>
      <c r="I19" s="48">
        <v>3180</v>
      </c>
      <c r="J19" s="48"/>
      <c r="K19" s="63">
        <f t="shared" si="1"/>
        <v>62.5185</v>
      </c>
      <c r="L19" s="64">
        <f t="shared" si="2"/>
        <v>519.264</v>
      </c>
      <c r="M19" s="48">
        <f t="shared" si="3"/>
        <v>453.18</v>
      </c>
      <c r="N19" s="46">
        <f t="shared" si="4"/>
        <v>24.31275</v>
      </c>
      <c r="O19" s="48">
        <f t="shared" si="5"/>
        <v>159</v>
      </c>
      <c r="P19" s="48">
        <f t="shared" si="6"/>
        <v>0</v>
      </c>
      <c r="Q19" s="48">
        <f t="shared" si="7"/>
        <v>1218.27525</v>
      </c>
      <c r="R19" s="46">
        <f t="shared" si="8"/>
        <v>0</v>
      </c>
      <c r="S19" s="46">
        <f t="shared" si="9"/>
        <v>259.63</v>
      </c>
      <c r="T19" s="48">
        <f t="shared" si="10"/>
        <v>113.3</v>
      </c>
      <c r="U19" s="46">
        <f t="shared" si="11"/>
        <v>10.42</v>
      </c>
      <c r="V19" s="46">
        <v>0</v>
      </c>
      <c r="W19" s="48">
        <f t="shared" si="12"/>
        <v>159</v>
      </c>
      <c r="X19" s="48">
        <f t="shared" si="13"/>
        <v>0</v>
      </c>
      <c r="Y19" s="46">
        <f t="shared" si="14"/>
        <v>542.35</v>
      </c>
      <c r="Z19" s="46">
        <f t="shared" si="15"/>
        <v>1760.62525</v>
      </c>
      <c r="AA19" s="46"/>
      <c r="AB19" s="12" t="s">
        <v>104</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45">
        <f t="shared" si="0"/>
        <v>17</v>
      </c>
      <c r="B20" s="46" t="s">
        <v>193</v>
      </c>
      <c r="C20" s="47" t="s">
        <v>206</v>
      </c>
      <c r="D20" s="343" t="s">
        <v>207</v>
      </c>
      <c r="E20" s="46">
        <v>3473.25</v>
      </c>
      <c r="F20" s="46">
        <v>3245.4</v>
      </c>
      <c r="G20" s="48">
        <v>5664.75</v>
      </c>
      <c r="H20" s="46">
        <v>3473.25</v>
      </c>
      <c r="I20" s="48">
        <v>3180</v>
      </c>
      <c r="J20" s="48"/>
      <c r="K20" s="63">
        <f t="shared" si="1"/>
        <v>62.5185</v>
      </c>
      <c r="L20" s="64">
        <f t="shared" si="2"/>
        <v>519.264</v>
      </c>
      <c r="M20" s="48">
        <f t="shared" si="3"/>
        <v>453.18</v>
      </c>
      <c r="N20" s="46">
        <f t="shared" si="4"/>
        <v>24.31275</v>
      </c>
      <c r="O20" s="48">
        <f t="shared" si="5"/>
        <v>159</v>
      </c>
      <c r="P20" s="48">
        <f t="shared" si="6"/>
        <v>0</v>
      </c>
      <c r="Q20" s="48">
        <f t="shared" si="7"/>
        <v>1218.27525</v>
      </c>
      <c r="R20" s="46">
        <f t="shared" si="8"/>
        <v>0</v>
      </c>
      <c r="S20" s="46">
        <f t="shared" si="9"/>
        <v>259.63</v>
      </c>
      <c r="T20" s="48">
        <f t="shared" si="10"/>
        <v>113.3</v>
      </c>
      <c r="U20" s="46">
        <f t="shared" si="11"/>
        <v>10.42</v>
      </c>
      <c r="V20" s="46">
        <v>0</v>
      </c>
      <c r="W20" s="48">
        <f t="shared" si="12"/>
        <v>159</v>
      </c>
      <c r="X20" s="48">
        <f t="shared" si="13"/>
        <v>0</v>
      </c>
      <c r="Y20" s="46">
        <f t="shared" si="14"/>
        <v>542.35</v>
      </c>
      <c r="Z20" s="46">
        <f t="shared" si="15"/>
        <v>1760.62525</v>
      </c>
      <c r="AA20" s="46"/>
      <c r="AB20" s="12" t="s">
        <v>104</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45">
        <f t="shared" si="0"/>
        <v>18</v>
      </c>
      <c r="B21" s="46" t="s">
        <v>193</v>
      </c>
      <c r="C21" s="47" t="s">
        <v>208</v>
      </c>
      <c r="D21" s="46" t="s">
        <v>209</v>
      </c>
      <c r="E21" s="46">
        <v>3473.25</v>
      </c>
      <c r="F21" s="46">
        <v>3245.4</v>
      </c>
      <c r="G21" s="48">
        <v>5664.75</v>
      </c>
      <c r="H21" s="46">
        <v>3473.25</v>
      </c>
      <c r="I21" s="48">
        <v>3180</v>
      </c>
      <c r="J21" s="48"/>
      <c r="K21" s="63">
        <f t="shared" si="1"/>
        <v>62.5185</v>
      </c>
      <c r="L21" s="64">
        <f t="shared" si="2"/>
        <v>519.264</v>
      </c>
      <c r="M21" s="48">
        <f t="shared" si="3"/>
        <v>453.18</v>
      </c>
      <c r="N21" s="46">
        <f t="shared" si="4"/>
        <v>24.31275</v>
      </c>
      <c r="O21" s="48">
        <f t="shared" si="5"/>
        <v>159</v>
      </c>
      <c r="P21" s="48">
        <f t="shared" si="6"/>
        <v>0</v>
      </c>
      <c r="Q21" s="48">
        <f t="shared" si="7"/>
        <v>1218.27525</v>
      </c>
      <c r="R21" s="46">
        <f t="shared" si="8"/>
        <v>0</v>
      </c>
      <c r="S21" s="46">
        <f t="shared" si="9"/>
        <v>259.63</v>
      </c>
      <c r="T21" s="48">
        <f t="shared" si="10"/>
        <v>113.3</v>
      </c>
      <c r="U21" s="46">
        <f t="shared" si="11"/>
        <v>10.42</v>
      </c>
      <c r="V21" s="46">
        <v>0</v>
      </c>
      <c r="W21" s="48">
        <f t="shared" si="12"/>
        <v>159</v>
      </c>
      <c r="X21" s="48">
        <f t="shared" si="13"/>
        <v>0</v>
      </c>
      <c r="Y21" s="46">
        <f t="shared" si="14"/>
        <v>542.35</v>
      </c>
      <c r="Z21" s="46">
        <f t="shared" si="15"/>
        <v>1760.62525</v>
      </c>
      <c r="AA21" s="46"/>
      <c r="AB21" s="12" t="s">
        <v>104</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45">
        <f t="shared" si="0"/>
        <v>19</v>
      </c>
      <c r="B22" s="46" t="s">
        <v>210</v>
      </c>
      <c r="C22" s="47" t="s">
        <v>211</v>
      </c>
      <c r="D22" s="46" t="s">
        <v>212</v>
      </c>
      <c r="E22" s="46">
        <v>3820</v>
      </c>
      <c r="F22" s="46">
        <v>3820</v>
      </c>
      <c r="G22" s="48">
        <v>5664.75</v>
      </c>
      <c r="H22" s="46">
        <v>3820</v>
      </c>
      <c r="I22" s="48">
        <v>4180</v>
      </c>
      <c r="J22" s="48"/>
      <c r="K22" s="63">
        <f t="shared" si="1"/>
        <v>68.76</v>
      </c>
      <c r="L22" s="64">
        <f t="shared" si="2"/>
        <v>611.2</v>
      </c>
      <c r="M22" s="48">
        <f t="shared" si="3"/>
        <v>453.18</v>
      </c>
      <c r="N22" s="46">
        <f t="shared" si="4"/>
        <v>26.74</v>
      </c>
      <c r="O22" s="48">
        <f t="shared" si="5"/>
        <v>209</v>
      </c>
      <c r="P22" s="48">
        <f t="shared" si="6"/>
        <v>0</v>
      </c>
      <c r="Q22" s="48">
        <f t="shared" si="7"/>
        <v>1368.88</v>
      </c>
      <c r="R22" s="46">
        <f t="shared" si="8"/>
        <v>0</v>
      </c>
      <c r="S22" s="46">
        <f t="shared" si="9"/>
        <v>305.6</v>
      </c>
      <c r="T22" s="48">
        <f t="shared" si="10"/>
        <v>113.3</v>
      </c>
      <c r="U22" s="46">
        <f t="shared" si="11"/>
        <v>11.46</v>
      </c>
      <c r="V22" s="46">
        <v>0</v>
      </c>
      <c r="W22" s="48">
        <f t="shared" si="12"/>
        <v>209</v>
      </c>
      <c r="X22" s="48">
        <f t="shared" si="13"/>
        <v>0</v>
      </c>
      <c r="Y22" s="46">
        <f t="shared" si="14"/>
        <v>639.36</v>
      </c>
      <c r="Z22" s="46">
        <f t="shared" si="15"/>
        <v>2008.24</v>
      </c>
      <c r="AA22" s="46"/>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5">
        <f t="shared" si="0"/>
        <v>20</v>
      </c>
      <c r="B23" s="46" t="s">
        <v>210</v>
      </c>
      <c r="C23" s="47" t="s">
        <v>213</v>
      </c>
      <c r="D23" s="46" t="s">
        <v>214</v>
      </c>
      <c r="E23" s="46">
        <v>3473.25</v>
      </c>
      <c r="F23" s="46">
        <v>3245.4</v>
      </c>
      <c r="G23" s="48">
        <v>5664.75</v>
      </c>
      <c r="H23" s="46">
        <v>3473.25</v>
      </c>
      <c r="I23" s="48">
        <v>4180</v>
      </c>
      <c r="J23" s="48"/>
      <c r="K23" s="63">
        <f t="shared" si="1"/>
        <v>62.5185</v>
      </c>
      <c r="L23" s="64">
        <f t="shared" si="2"/>
        <v>519.264</v>
      </c>
      <c r="M23" s="48">
        <f t="shared" si="3"/>
        <v>453.18</v>
      </c>
      <c r="N23" s="46">
        <f t="shared" si="4"/>
        <v>24.31275</v>
      </c>
      <c r="O23" s="48">
        <f t="shared" si="5"/>
        <v>209</v>
      </c>
      <c r="P23" s="48">
        <f t="shared" si="6"/>
        <v>0</v>
      </c>
      <c r="Q23" s="48">
        <f t="shared" si="7"/>
        <v>1268.27525</v>
      </c>
      <c r="R23" s="46">
        <f t="shared" si="8"/>
        <v>0</v>
      </c>
      <c r="S23" s="46">
        <f t="shared" si="9"/>
        <v>259.63</v>
      </c>
      <c r="T23" s="48">
        <f t="shared" si="10"/>
        <v>113.3</v>
      </c>
      <c r="U23" s="46">
        <f t="shared" si="11"/>
        <v>10.42</v>
      </c>
      <c r="V23" s="46">
        <v>0</v>
      </c>
      <c r="W23" s="48">
        <f t="shared" si="12"/>
        <v>209</v>
      </c>
      <c r="X23" s="48">
        <f t="shared" si="13"/>
        <v>0</v>
      </c>
      <c r="Y23" s="46">
        <f t="shared" si="14"/>
        <v>592.35</v>
      </c>
      <c r="Z23" s="46">
        <f t="shared" si="15"/>
        <v>1860.62525</v>
      </c>
      <c r="AA23" s="46"/>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45">
        <f t="shared" si="0"/>
        <v>21</v>
      </c>
      <c r="B24" s="46" t="s">
        <v>210</v>
      </c>
      <c r="C24" s="47" t="s">
        <v>215</v>
      </c>
      <c r="D24" s="46" t="s">
        <v>216</v>
      </c>
      <c r="E24" s="46">
        <v>3473.25</v>
      </c>
      <c r="F24" s="46">
        <v>3245.4</v>
      </c>
      <c r="G24" s="48">
        <v>5664.75</v>
      </c>
      <c r="H24" s="46">
        <v>3473.25</v>
      </c>
      <c r="I24" s="48">
        <v>3180</v>
      </c>
      <c r="J24" s="48"/>
      <c r="K24" s="63">
        <f t="shared" si="1"/>
        <v>62.5185</v>
      </c>
      <c r="L24" s="64">
        <f t="shared" si="2"/>
        <v>519.264</v>
      </c>
      <c r="M24" s="48">
        <f t="shared" si="3"/>
        <v>453.18</v>
      </c>
      <c r="N24" s="46">
        <f t="shared" si="4"/>
        <v>24.31275</v>
      </c>
      <c r="O24" s="48">
        <f t="shared" si="5"/>
        <v>159</v>
      </c>
      <c r="P24" s="48">
        <f t="shared" si="6"/>
        <v>0</v>
      </c>
      <c r="Q24" s="48">
        <f t="shared" si="7"/>
        <v>1218.27525</v>
      </c>
      <c r="R24" s="46">
        <f t="shared" si="8"/>
        <v>0</v>
      </c>
      <c r="S24" s="46">
        <f t="shared" si="9"/>
        <v>259.63</v>
      </c>
      <c r="T24" s="48">
        <f t="shared" si="10"/>
        <v>113.3</v>
      </c>
      <c r="U24" s="46">
        <f t="shared" si="11"/>
        <v>10.42</v>
      </c>
      <c r="V24" s="46">
        <v>0</v>
      </c>
      <c r="W24" s="48">
        <f t="shared" si="12"/>
        <v>159</v>
      </c>
      <c r="X24" s="48">
        <f t="shared" si="13"/>
        <v>0</v>
      </c>
      <c r="Y24" s="46">
        <f t="shared" si="14"/>
        <v>542.35</v>
      </c>
      <c r="Z24" s="46">
        <f t="shared" si="15"/>
        <v>1760.62525</v>
      </c>
      <c r="AA24" s="46"/>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45">
        <f t="shared" si="0"/>
        <v>22</v>
      </c>
      <c r="B25" s="46" t="s">
        <v>210</v>
      </c>
      <c r="C25" s="47" t="s">
        <v>217</v>
      </c>
      <c r="D25" s="46" t="s">
        <v>218</v>
      </c>
      <c r="E25" s="46">
        <v>3473.25</v>
      </c>
      <c r="F25" s="46">
        <v>3245.4</v>
      </c>
      <c r="G25" s="48">
        <v>5664.75</v>
      </c>
      <c r="H25" s="46">
        <v>3473.25</v>
      </c>
      <c r="I25" s="48">
        <v>4180</v>
      </c>
      <c r="J25" s="48"/>
      <c r="K25" s="63">
        <f t="shared" si="1"/>
        <v>62.5185</v>
      </c>
      <c r="L25" s="64">
        <f t="shared" si="2"/>
        <v>519.264</v>
      </c>
      <c r="M25" s="48">
        <f t="shared" si="3"/>
        <v>453.18</v>
      </c>
      <c r="N25" s="46">
        <f t="shared" si="4"/>
        <v>24.31275</v>
      </c>
      <c r="O25" s="48">
        <f t="shared" si="5"/>
        <v>209</v>
      </c>
      <c r="P25" s="48">
        <f t="shared" si="6"/>
        <v>0</v>
      </c>
      <c r="Q25" s="48">
        <f t="shared" si="7"/>
        <v>1268.27525</v>
      </c>
      <c r="R25" s="46">
        <f t="shared" si="8"/>
        <v>0</v>
      </c>
      <c r="S25" s="46">
        <f t="shared" si="9"/>
        <v>259.63</v>
      </c>
      <c r="T25" s="48">
        <f t="shared" si="10"/>
        <v>113.3</v>
      </c>
      <c r="U25" s="46">
        <f t="shared" si="11"/>
        <v>10.42</v>
      </c>
      <c r="V25" s="46">
        <v>0</v>
      </c>
      <c r="W25" s="48">
        <f t="shared" si="12"/>
        <v>209</v>
      </c>
      <c r="X25" s="48">
        <f t="shared" si="13"/>
        <v>0</v>
      </c>
      <c r="Y25" s="46">
        <f t="shared" si="14"/>
        <v>592.35</v>
      </c>
      <c r="Z25" s="46">
        <f t="shared" si="15"/>
        <v>1860.62525</v>
      </c>
      <c r="AA25" s="46"/>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45">
        <f t="shared" si="0"/>
        <v>23</v>
      </c>
      <c r="B26" s="46" t="s">
        <v>210</v>
      </c>
      <c r="C26" s="47" t="s">
        <v>219</v>
      </c>
      <c r="D26" s="46" t="s">
        <v>220</v>
      </c>
      <c r="E26" s="46">
        <v>3473.25</v>
      </c>
      <c r="F26" s="46">
        <v>3245.4</v>
      </c>
      <c r="G26" s="48">
        <v>5664.75</v>
      </c>
      <c r="H26" s="46">
        <v>3473.25</v>
      </c>
      <c r="I26" s="48">
        <v>3180</v>
      </c>
      <c r="J26" s="48"/>
      <c r="K26" s="63">
        <f t="shared" si="1"/>
        <v>62.5185</v>
      </c>
      <c r="L26" s="64">
        <f t="shared" si="2"/>
        <v>519.264</v>
      </c>
      <c r="M26" s="48">
        <f t="shared" si="3"/>
        <v>453.18</v>
      </c>
      <c r="N26" s="46">
        <f t="shared" si="4"/>
        <v>24.31275</v>
      </c>
      <c r="O26" s="48">
        <f t="shared" si="5"/>
        <v>159</v>
      </c>
      <c r="P26" s="48">
        <f t="shared" si="6"/>
        <v>0</v>
      </c>
      <c r="Q26" s="48">
        <f t="shared" si="7"/>
        <v>1218.27525</v>
      </c>
      <c r="R26" s="46">
        <f t="shared" si="8"/>
        <v>0</v>
      </c>
      <c r="S26" s="46">
        <f t="shared" si="9"/>
        <v>259.63</v>
      </c>
      <c r="T26" s="48">
        <f t="shared" si="10"/>
        <v>113.3</v>
      </c>
      <c r="U26" s="46">
        <f t="shared" si="11"/>
        <v>10.42</v>
      </c>
      <c r="V26" s="46">
        <v>0</v>
      </c>
      <c r="W26" s="48">
        <f t="shared" si="12"/>
        <v>159</v>
      </c>
      <c r="X26" s="48">
        <f t="shared" si="13"/>
        <v>0</v>
      </c>
      <c r="Y26" s="46">
        <f t="shared" si="14"/>
        <v>542.35</v>
      </c>
      <c r="Z26" s="46">
        <f t="shared" si="15"/>
        <v>1760.62525</v>
      </c>
      <c r="AA26" s="46"/>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45">
        <f t="shared" si="0"/>
        <v>24</v>
      </c>
      <c r="B27" s="46" t="s">
        <v>210</v>
      </c>
      <c r="C27" s="47" t="s">
        <v>221</v>
      </c>
      <c r="D27" s="343" t="s">
        <v>222</v>
      </c>
      <c r="E27" s="46">
        <v>3473.25</v>
      </c>
      <c r="F27" s="46">
        <v>3245.4</v>
      </c>
      <c r="G27" s="48">
        <v>5664.75</v>
      </c>
      <c r="H27" s="46">
        <v>3473.25</v>
      </c>
      <c r="I27" s="48">
        <v>3180</v>
      </c>
      <c r="J27" s="48"/>
      <c r="K27" s="63">
        <f t="shared" si="1"/>
        <v>62.5185</v>
      </c>
      <c r="L27" s="64">
        <f t="shared" si="2"/>
        <v>519.264</v>
      </c>
      <c r="M27" s="48">
        <f t="shared" si="3"/>
        <v>453.18</v>
      </c>
      <c r="N27" s="46">
        <f t="shared" si="4"/>
        <v>24.31275</v>
      </c>
      <c r="O27" s="48">
        <f t="shared" si="5"/>
        <v>159</v>
      </c>
      <c r="P27" s="48">
        <f t="shared" si="6"/>
        <v>0</v>
      </c>
      <c r="Q27" s="48">
        <f t="shared" si="7"/>
        <v>1218.27525</v>
      </c>
      <c r="R27" s="46">
        <f t="shared" si="8"/>
        <v>0</v>
      </c>
      <c r="S27" s="46">
        <f t="shared" si="9"/>
        <v>259.63</v>
      </c>
      <c r="T27" s="48">
        <f t="shared" si="10"/>
        <v>113.3</v>
      </c>
      <c r="U27" s="46">
        <f t="shared" si="11"/>
        <v>10.42</v>
      </c>
      <c r="V27" s="46">
        <v>0</v>
      </c>
      <c r="W27" s="48">
        <f t="shared" si="12"/>
        <v>159</v>
      </c>
      <c r="X27" s="48">
        <f t="shared" si="13"/>
        <v>0</v>
      </c>
      <c r="Y27" s="46">
        <f t="shared" si="14"/>
        <v>542.35</v>
      </c>
      <c r="Z27" s="46">
        <f t="shared" si="15"/>
        <v>1760.62525</v>
      </c>
      <c r="AA27" s="46"/>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45">
        <f t="shared" si="0"/>
        <v>25</v>
      </c>
      <c r="B28" s="46" t="s">
        <v>210</v>
      </c>
      <c r="C28" s="51" t="s">
        <v>223</v>
      </c>
      <c r="D28" s="52" t="s">
        <v>224</v>
      </c>
      <c r="E28" s="46">
        <v>3473.25</v>
      </c>
      <c r="F28" s="46">
        <v>3245.4</v>
      </c>
      <c r="G28" s="48">
        <v>5664.75</v>
      </c>
      <c r="H28" s="46">
        <v>3473.25</v>
      </c>
      <c r="I28" s="48">
        <v>3180</v>
      </c>
      <c r="J28" s="48"/>
      <c r="K28" s="63">
        <f t="shared" si="1"/>
        <v>62.5185</v>
      </c>
      <c r="L28" s="64">
        <f t="shared" si="2"/>
        <v>519.264</v>
      </c>
      <c r="M28" s="48">
        <f t="shared" si="3"/>
        <v>453.18</v>
      </c>
      <c r="N28" s="46">
        <f t="shared" si="4"/>
        <v>24.31275</v>
      </c>
      <c r="O28" s="48">
        <f t="shared" si="5"/>
        <v>159</v>
      </c>
      <c r="P28" s="48">
        <f t="shared" si="6"/>
        <v>0</v>
      </c>
      <c r="Q28" s="48">
        <f t="shared" si="7"/>
        <v>1218.27525</v>
      </c>
      <c r="R28" s="46">
        <f t="shared" si="8"/>
        <v>0</v>
      </c>
      <c r="S28" s="46">
        <f t="shared" si="9"/>
        <v>259.63</v>
      </c>
      <c r="T28" s="48">
        <f t="shared" si="10"/>
        <v>113.3</v>
      </c>
      <c r="U28" s="46">
        <f t="shared" si="11"/>
        <v>10.42</v>
      </c>
      <c r="V28" s="46">
        <v>0</v>
      </c>
      <c r="W28" s="48">
        <f t="shared" si="12"/>
        <v>159</v>
      </c>
      <c r="X28" s="48">
        <f t="shared" si="13"/>
        <v>0</v>
      </c>
      <c r="Y28" s="46">
        <f t="shared" si="14"/>
        <v>542.35</v>
      </c>
      <c r="Z28" s="46">
        <f t="shared" si="15"/>
        <v>1760.62525</v>
      </c>
      <c r="AA28" s="46"/>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45">
        <f t="shared" si="0"/>
        <v>26</v>
      </c>
      <c r="B29" s="46" t="s">
        <v>210</v>
      </c>
      <c r="C29" s="51" t="s">
        <v>225</v>
      </c>
      <c r="D29" s="52" t="s">
        <v>226</v>
      </c>
      <c r="E29" s="46">
        <v>3473.25</v>
      </c>
      <c r="F29" s="46">
        <v>3245.4</v>
      </c>
      <c r="G29" s="48">
        <v>5664.75</v>
      </c>
      <c r="H29" s="46">
        <v>3473.25</v>
      </c>
      <c r="I29" s="48">
        <v>3180</v>
      </c>
      <c r="J29" s="48"/>
      <c r="K29" s="63">
        <f t="shared" si="1"/>
        <v>62.5185</v>
      </c>
      <c r="L29" s="64">
        <f t="shared" si="2"/>
        <v>519.264</v>
      </c>
      <c r="M29" s="48">
        <f t="shared" si="3"/>
        <v>453.18</v>
      </c>
      <c r="N29" s="46">
        <f t="shared" si="4"/>
        <v>24.31275</v>
      </c>
      <c r="O29" s="48">
        <f t="shared" si="5"/>
        <v>159</v>
      </c>
      <c r="P29" s="48">
        <f t="shared" si="6"/>
        <v>0</v>
      </c>
      <c r="Q29" s="48">
        <f t="shared" si="7"/>
        <v>1218.27525</v>
      </c>
      <c r="R29" s="46">
        <f t="shared" si="8"/>
        <v>0</v>
      </c>
      <c r="S29" s="46">
        <f t="shared" si="9"/>
        <v>259.63</v>
      </c>
      <c r="T29" s="48">
        <f t="shared" si="10"/>
        <v>113.3</v>
      </c>
      <c r="U29" s="46">
        <f t="shared" si="11"/>
        <v>10.42</v>
      </c>
      <c r="V29" s="46">
        <v>0</v>
      </c>
      <c r="W29" s="48">
        <f t="shared" si="12"/>
        <v>159</v>
      </c>
      <c r="X29" s="48">
        <f t="shared" si="13"/>
        <v>0</v>
      </c>
      <c r="Y29" s="46">
        <f t="shared" si="14"/>
        <v>542.35</v>
      </c>
      <c r="Z29" s="46">
        <f t="shared" si="15"/>
        <v>1760.62525</v>
      </c>
      <c r="AA29" s="46"/>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5">
        <f t="shared" si="0"/>
        <v>27</v>
      </c>
      <c r="B30" s="46" t="s">
        <v>227</v>
      </c>
      <c r="C30" s="47" t="s">
        <v>228</v>
      </c>
      <c r="D30" s="46" t="s">
        <v>229</v>
      </c>
      <c r="E30" s="46">
        <v>3473.25</v>
      </c>
      <c r="F30" s="46">
        <v>3245.4</v>
      </c>
      <c r="G30" s="48">
        <v>5664.75</v>
      </c>
      <c r="H30" s="46">
        <v>3473.25</v>
      </c>
      <c r="I30" s="48">
        <v>4180</v>
      </c>
      <c r="J30" s="48"/>
      <c r="K30" s="63">
        <f t="shared" si="1"/>
        <v>62.5185</v>
      </c>
      <c r="L30" s="64">
        <f t="shared" si="2"/>
        <v>519.264</v>
      </c>
      <c r="M30" s="48">
        <f t="shared" si="3"/>
        <v>453.18</v>
      </c>
      <c r="N30" s="46">
        <f t="shared" si="4"/>
        <v>24.31275</v>
      </c>
      <c r="O30" s="48">
        <f t="shared" si="5"/>
        <v>209</v>
      </c>
      <c r="P30" s="48">
        <f t="shared" si="6"/>
        <v>0</v>
      </c>
      <c r="Q30" s="48">
        <f t="shared" si="7"/>
        <v>1268.27525</v>
      </c>
      <c r="R30" s="46">
        <f t="shared" si="8"/>
        <v>0</v>
      </c>
      <c r="S30" s="46">
        <f t="shared" si="9"/>
        <v>259.63</v>
      </c>
      <c r="T30" s="48">
        <f t="shared" si="10"/>
        <v>113.3</v>
      </c>
      <c r="U30" s="46">
        <f t="shared" si="11"/>
        <v>10.42</v>
      </c>
      <c r="V30" s="46">
        <v>0</v>
      </c>
      <c r="W30" s="48">
        <f t="shared" si="12"/>
        <v>209</v>
      </c>
      <c r="X30" s="48">
        <f t="shared" si="13"/>
        <v>0</v>
      </c>
      <c r="Y30" s="46">
        <f t="shared" si="14"/>
        <v>592.35</v>
      </c>
      <c r="Z30" s="46">
        <f t="shared" si="15"/>
        <v>1860.62525</v>
      </c>
      <c r="AA30" s="46"/>
      <c r="AB30" s="12" t="s">
        <v>101</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45">
        <f t="shared" si="0"/>
        <v>28</v>
      </c>
      <c r="B31" s="46" t="s">
        <v>230</v>
      </c>
      <c r="C31" s="47" t="s">
        <v>231</v>
      </c>
      <c r="D31" s="46" t="s">
        <v>232</v>
      </c>
      <c r="E31" s="46">
        <v>3473.25</v>
      </c>
      <c r="F31" s="46">
        <v>3245.4</v>
      </c>
      <c r="G31" s="48">
        <v>5664.75</v>
      </c>
      <c r="H31" s="46">
        <v>3473.25</v>
      </c>
      <c r="I31" s="48">
        <v>3180</v>
      </c>
      <c r="J31" s="48"/>
      <c r="K31" s="63">
        <f t="shared" si="1"/>
        <v>62.5185</v>
      </c>
      <c r="L31" s="64">
        <f t="shared" si="2"/>
        <v>519.264</v>
      </c>
      <c r="M31" s="48">
        <f t="shared" si="3"/>
        <v>453.18</v>
      </c>
      <c r="N31" s="46">
        <f t="shared" si="4"/>
        <v>24.31275</v>
      </c>
      <c r="O31" s="48">
        <f t="shared" si="5"/>
        <v>159</v>
      </c>
      <c r="P31" s="48">
        <f t="shared" si="6"/>
        <v>0</v>
      </c>
      <c r="Q31" s="48">
        <f t="shared" si="7"/>
        <v>1218.27525</v>
      </c>
      <c r="R31" s="46">
        <f t="shared" si="8"/>
        <v>0</v>
      </c>
      <c r="S31" s="46">
        <f t="shared" si="9"/>
        <v>259.63</v>
      </c>
      <c r="T31" s="48">
        <f t="shared" si="10"/>
        <v>113.3</v>
      </c>
      <c r="U31" s="46">
        <f t="shared" si="11"/>
        <v>10.42</v>
      </c>
      <c r="V31" s="46">
        <v>0</v>
      </c>
      <c r="W31" s="48">
        <f t="shared" si="12"/>
        <v>159</v>
      </c>
      <c r="X31" s="48">
        <f t="shared" si="13"/>
        <v>0</v>
      </c>
      <c r="Y31" s="46">
        <f t="shared" si="14"/>
        <v>542.35</v>
      </c>
      <c r="Z31" s="46">
        <f t="shared" si="15"/>
        <v>1760.62525</v>
      </c>
      <c r="AA31" s="46"/>
      <c r="AB31" s="12" t="s">
        <v>68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45">
        <f t="shared" si="0"/>
        <v>29</v>
      </c>
      <c r="B32" s="46" t="s">
        <v>233</v>
      </c>
      <c r="C32" s="47" t="s">
        <v>234</v>
      </c>
      <c r="D32" s="46" t="s">
        <v>235</v>
      </c>
      <c r="E32" s="46">
        <v>3473.25</v>
      </c>
      <c r="F32" s="46">
        <v>3245.4</v>
      </c>
      <c r="G32" s="48">
        <v>5664.75</v>
      </c>
      <c r="H32" s="46">
        <v>3473.25</v>
      </c>
      <c r="I32" s="48">
        <v>3180</v>
      </c>
      <c r="J32" s="48"/>
      <c r="K32" s="63">
        <f t="shared" si="1"/>
        <v>62.5185</v>
      </c>
      <c r="L32" s="64">
        <f t="shared" si="2"/>
        <v>519.264</v>
      </c>
      <c r="M32" s="48">
        <f t="shared" si="3"/>
        <v>453.18</v>
      </c>
      <c r="N32" s="46">
        <f t="shared" si="4"/>
        <v>24.31275</v>
      </c>
      <c r="O32" s="48">
        <f t="shared" si="5"/>
        <v>159</v>
      </c>
      <c r="P32" s="48">
        <f t="shared" si="6"/>
        <v>0</v>
      </c>
      <c r="Q32" s="48">
        <f t="shared" si="7"/>
        <v>1218.27525</v>
      </c>
      <c r="R32" s="46">
        <f t="shared" si="8"/>
        <v>0</v>
      </c>
      <c r="S32" s="46">
        <f t="shared" si="9"/>
        <v>259.63</v>
      </c>
      <c r="T32" s="48">
        <f t="shared" si="10"/>
        <v>113.3</v>
      </c>
      <c r="U32" s="46">
        <f t="shared" si="11"/>
        <v>10.42</v>
      </c>
      <c r="V32" s="46">
        <v>0</v>
      </c>
      <c r="W32" s="48">
        <f t="shared" si="12"/>
        <v>159</v>
      </c>
      <c r="X32" s="48">
        <f t="shared" si="13"/>
        <v>0</v>
      </c>
      <c r="Y32" s="46">
        <f t="shared" si="14"/>
        <v>542.35</v>
      </c>
      <c r="Z32" s="46">
        <f t="shared" si="15"/>
        <v>1760.62525</v>
      </c>
      <c r="AA32" s="46"/>
      <c r="AB32" s="12" t="s">
        <v>101</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45">
        <f t="shared" si="0"/>
        <v>30</v>
      </c>
      <c r="B33" s="46" t="s">
        <v>233</v>
      </c>
      <c r="C33" s="51" t="s">
        <v>236</v>
      </c>
      <c r="D33" s="344" t="s">
        <v>237</v>
      </c>
      <c r="E33" s="46">
        <v>3473.25</v>
      </c>
      <c r="F33" s="46">
        <v>3245.4</v>
      </c>
      <c r="G33" s="48">
        <v>5664.75</v>
      </c>
      <c r="H33" s="46">
        <v>3473.25</v>
      </c>
      <c r="I33" s="48">
        <v>3180</v>
      </c>
      <c r="J33" s="48"/>
      <c r="K33" s="63">
        <f t="shared" si="1"/>
        <v>62.5185</v>
      </c>
      <c r="L33" s="64">
        <f t="shared" si="2"/>
        <v>519.264</v>
      </c>
      <c r="M33" s="48">
        <f t="shared" si="3"/>
        <v>453.18</v>
      </c>
      <c r="N33" s="46">
        <f t="shared" si="4"/>
        <v>24.31275</v>
      </c>
      <c r="O33" s="48">
        <f t="shared" si="5"/>
        <v>159</v>
      </c>
      <c r="P33" s="48">
        <f t="shared" si="6"/>
        <v>0</v>
      </c>
      <c r="Q33" s="48">
        <f t="shared" si="7"/>
        <v>1218.27525</v>
      </c>
      <c r="R33" s="46">
        <f t="shared" si="8"/>
        <v>0</v>
      </c>
      <c r="S33" s="46">
        <f t="shared" si="9"/>
        <v>259.63</v>
      </c>
      <c r="T33" s="48">
        <f t="shared" si="10"/>
        <v>113.3</v>
      </c>
      <c r="U33" s="46">
        <f t="shared" si="11"/>
        <v>10.42</v>
      </c>
      <c r="V33" s="46">
        <v>0</v>
      </c>
      <c r="W33" s="48">
        <f t="shared" si="12"/>
        <v>159</v>
      </c>
      <c r="X33" s="48">
        <f t="shared" si="13"/>
        <v>0</v>
      </c>
      <c r="Y33" s="46">
        <f t="shared" si="14"/>
        <v>542.35</v>
      </c>
      <c r="Z33" s="46">
        <f t="shared" si="15"/>
        <v>1760.62525</v>
      </c>
      <c r="AA33" s="46"/>
      <c r="AB33" s="12" t="s">
        <v>101</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45">
        <f t="shared" si="0"/>
        <v>31</v>
      </c>
      <c r="B34" s="46" t="s">
        <v>233</v>
      </c>
      <c r="C34" s="51" t="s">
        <v>238</v>
      </c>
      <c r="D34" s="344" t="s">
        <v>239</v>
      </c>
      <c r="E34" s="46">
        <v>3473.25</v>
      </c>
      <c r="F34" s="46">
        <v>3245.4</v>
      </c>
      <c r="G34" s="48">
        <v>5664.75</v>
      </c>
      <c r="H34" s="46">
        <v>3473.25</v>
      </c>
      <c r="I34" s="48">
        <v>3180</v>
      </c>
      <c r="J34" s="48"/>
      <c r="K34" s="63">
        <f t="shared" si="1"/>
        <v>62.5185</v>
      </c>
      <c r="L34" s="64">
        <f t="shared" si="2"/>
        <v>519.264</v>
      </c>
      <c r="M34" s="48">
        <f t="shared" si="3"/>
        <v>453.18</v>
      </c>
      <c r="N34" s="46">
        <f t="shared" si="4"/>
        <v>24.31275</v>
      </c>
      <c r="O34" s="48">
        <f t="shared" si="5"/>
        <v>159</v>
      </c>
      <c r="P34" s="48">
        <f t="shared" si="6"/>
        <v>0</v>
      </c>
      <c r="Q34" s="48">
        <f t="shared" si="7"/>
        <v>1218.27525</v>
      </c>
      <c r="R34" s="46">
        <f t="shared" si="8"/>
        <v>0</v>
      </c>
      <c r="S34" s="46">
        <f t="shared" si="9"/>
        <v>259.63</v>
      </c>
      <c r="T34" s="48">
        <f t="shared" si="10"/>
        <v>113.3</v>
      </c>
      <c r="U34" s="46">
        <f t="shared" si="11"/>
        <v>10.42</v>
      </c>
      <c r="V34" s="46">
        <v>0</v>
      </c>
      <c r="W34" s="48">
        <f t="shared" si="12"/>
        <v>159</v>
      </c>
      <c r="X34" s="48">
        <f t="shared" si="13"/>
        <v>0</v>
      </c>
      <c r="Y34" s="46">
        <f t="shared" si="14"/>
        <v>542.35</v>
      </c>
      <c r="Z34" s="46">
        <f t="shared" si="15"/>
        <v>1760.62525</v>
      </c>
      <c r="AA34" s="46"/>
      <c r="AB34" s="12" t="s">
        <v>101</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45">
        <f t="shared" si="0"/>
        <v>32</v>
      </c>
      <c r="B35" s="46" t="s">
        <v>233</v>
      </c>
      <c r="C35" s="51" t="s">
        <v>240</v>
      </c>
      <c r="D35" s="344" t="s">
        <v>241</v>
      </c>
      <c r="E35" s="46">
        <v>3473.25</v>
      </c>
      <c r="F35" s="46">
        <v>3245.4</v>
      </c>
      <c r="G35" s="48">
        <v>5664.75</v>
      </c>
      <c r="H35" s="46">
        <v>3473.25</v>
      </c>
      <c r="I35" s="48">
        <v>3180</v>
      </c>
      <c r="J35" s="48"/>
      <c r="K35" s="63">
        <f t="shared" si="1"/>
        <v>62.5185</v>
      </c>
      <c r="L35" s="64">
        <f t="shared" si="2"/>
        <v>519.264</v>
      </c>
      <c r="M35" s="48">
        <f t="shared" si="3"/>
        <v>453.18</v>
      </c>
      <c r="N35" s="46">
        <f t="shared" si="4"/>
        <v>24.31275</v>
      </c>
      <c r="O35" s="48">
        <f t="shared" si="5"/>
        <v>159</v>
      </c>
      <c r="P35" s="48">
        <f t="shared" si="6"/>
        <v>0</v>
      </c>
      <c r="Q35" s="48">
        <f t="shared" si="7"/>
        <v>1218.27525</v>
      </c>
      <c r="R35" s="46">
        <f t="shared" si="8"/>
        <v>0</v>
      </c>
      <c r="S35" s="46">
        <f t="shared" si="9"/>
        <v>259.63</v>
      </c>
      <c r="T35" s="48">
        <f t="shared" si="10"/>
        <v>113.3</v>
      </c>
      <c r="U35" s="46">
        <f t="shared" si="11"/>
        <v>10.42</v>
      </c>
      <c r="V35" s="46">
        <v>0</v>
      </c>
      <c r="W35" s="48">
        <f t="shared" si="12"/>
        <v>159</v>
      </c>
      <c r="X35" s="48">
        <f t="shared" si="13"/>
        <v>0</v>
      </c>
      <c r="Y35" s="46">
        <f t="shared" si="14"/>
        <v>542.35</v>
      </c>
      <c r="Z35" s="46">
        <f t="shared" si="15"/>
        <v>1760.62525</v>
      </c>
      <c r="AA35" s="46"/>
      <c r="AB35" s="12" t="s">
        <v>101</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45">
        <f t="shared" si="0"/>
        <v>33</v>
      </c>
      <c r="B36" s="46" t="s">
        <v>233</v>
      </c>
      <c r="C36" s="51" t="s">
        <v>242</v>
      </c>
      <c r="D36" s="344" t="s">
        <v>243</v>
      </c>
      <c r="E36" s="46">
        <v>3473.25</v>
      </c>
      <c r="F36" s="46">
        <v>3245.4</v>
      </c>
      <c r="G36" s="48">
        <v>5664.75</v>
      </c>
      <c r="H36" s="46">
        <v>3473.25</v>
      </c>
      <c r="I36" s="48">
        <v>3180</v>
      </c>
      <c r="J36" s="48"/>
      <c r="K36" s="63">
        <f t="shared" si="1"/>
        <v>62.5185</v>
      </c>
      <c r="L36" s="64">
        <f t="shared" si="2"/>
        <v>519.264</v>
      </c>
      <c r="M36" s="48">
        <f t="shared" si="3"/>
        <v>453.18</v>
      </c>
      <c r="N36" s="46">
        <f t="shared" si="4"/>
        <v>24.31275</v>
      </c>
      <c r="O36" s="48">
        <f t="shared" si="5"/>
        <v>159</v>
      </c>
      <c r="P36" s="48">
        <f t="shared" si="6"/>
        <v>0</v>
      </c>
      <c r="Q36" s="48">
        <f t="shared" si="7"/>
        <v>1218.27525</v>
      </c>
      <c r="R36" s="46">
        <f t="shared" si="8"/>
        <v>0</v>
      </c>
      <c r="S36" s="46">
        <f t="shared" si="9"/>
        <v>259.63</v>
      </c>
      <c r="T36" s="48">
        <f t="shared" si="10"/>
        <v>113.3</v>
      </c>
      <c r="U36" s="46">
        <f t="shared" si="11"/>
        <v>10.42</v>
      </c>
      <c r="V36" s="46">
        <v>0</v>
      </c>
      <c r="W36" s="48">
        <f t="shared" si="12"/>
        <v>159</v>
      </c>
      <c r="X36" s="48">
        <f t="shared" si="13"/>
        <v>0</v>
      </c>
      <c r="Y36" s="46">
        <f t="shared" si="14"/>
        <v>542.35</v>
      </c>
      <c r="Z36" s="46">
        <f t="shared" si="15"/>
        <v>1760.62525</v>
      </c>
      <c r="AA36" s="46"/>
      <c r="AB36" s="12" t="s">
        <v>101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45">
        <f t="shared" si="0"/>
        <v>34</v>
      </c>
      <c r="B37" s="53" t="s">
        <v>53</v>
      </c>
      <c r="C37" s="54" t="s">
        <v>244</v>
      </c>
      <c r="D37" s="46" t="s">
        <v>245</v>
      </c>
      <c r="E37" s="46">
        <v>3473.25</v>
      </c>
      <c r="F37" s="46">
        <v>3245.4</v>
      </c>
      <c r="G37" s="48">
        <v>5664.75</v>
      </c>
      <c r="H37" s="46">
        <v>3473.25</v>
      </c>
      <c r="I37" s="48">
        <v>0</v>
      </c>
      <c r="J37" s="48"/>
      <c r="K37" s="63">
        <f t="shared" si="1"/>
        <v>62.5185</v>
      </c>
      <c r="L37" s="64">
        <f t="shared" si="2"/>
        <v>519.264</v>
      </c>
      <c r="M37" s="48">
        <f t="shared" si="3"/>
        <v>453.18</v>
      </c>
      <c r="N37" s="46">
        <f t="shared" si="4"/>
        <v>24.31275</v>
      </c>
      <c r="O37" s="48">
        <f t="shared" si="5"/>
        <v>0</v>
      </c>
      <c r="P37" s="48">
        <f t="shared" si="6"/>
        <v>0</v>
      </c>
      <c r="Q37" s="48">
        <f t="shared" si="7"/>
        <v>1059.27525</v>
      </c>
      <c r="R37" s="46">
        <f t="shared" si="8"/>
        <v>0</v>
      </c>
      <c r="S37" s="46">
        <f t="shared" si="9"/>
        <v>259.63</v>
      </c>
      <c r="T37" s="48">
        <f t="shared" si="10"/>
        <v>113.3</v>
      </c>
      <c r="U37" s="46">
        <f t="shared" si="11"/>
        <v>10.42</v>
      </c>
      <c r="V37" s="46">
        <v>0</v>
      </c>
      <c r="W37" s="48">
        <f t="shared" si="12"/>
        <v>0</v>
      </c>
      <c r="X37" s="48">
        <f t="shared" si="13"/>
        <v>0</v>
      </c>
      <c r="Y37" s="46">
        <f t="shared" si="14"/>
        <v>383.35</v>
      </c>
      <c r="Z37" s="46">
        <f t="shared" si="15"/>
        <v>1442.62525</v>
      </c>
      <c r="AA37" s="46"/>
      <c r="AB37" s="12" t="s">
        <v>54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5">
        <f t="shared" si="0"/>
        <v>35</v>
      </c>
      <c r="B38" s="46" t="s">
        <v>53</v>
      </c>
      <c r="C38" s="47" t="s">
        <v>246</v>
      </c>
      <c r="D38" s="46" t="s">
        <v>247</v>
      </c>
      <c r="E38" s="46">
        <v>3473.25</v>
      </c>
      <c r="F38" s="46">
        <v>3245.4</v>
      </c>
      <c r="G38" s="48">
        <v>5664.75</v>
      </c>
      <c r="H38" s="46">
        <v>3473.25</v>
      </c>
      <c r="I38" s="48">
        <v>3180</v>
      </c>
      <c r="J38" s="48"/>
      <c r="K38" s="63">
        <f t="shared" si="1"/>
        <v>62.5185</v>
      </c>
      <c r="L38" s="64">
        <f t="shared" si="2"/>
        <v>519.264</v>
      </c>
      <c r="M38" s="48">
        <f t="shared" si="3"/>
        <v>453.18</v>
      </c>
      <c r="N38" s="46">
        <f t="shared" si="4"/>
        <v>24.31275</v>
      </c>
      <c r="O38" s="48">
        <f t="shared" si="5"/>
        <v>159</v>
      </c>
      <c r="P38" s="48">
        <f t="shared" si="6"/>
        <v>0</v>
      </c>
      <c r="Q38" s="48">
        <f t="shared" si="7"/>
        <v>1218.27525</v>
      </c>
      <c r="R38" s="46">
        <f t="shared" si="8"/>
        <v>0</v>
      </c>
      <c r="S38" s="46">
        <f t="shared" si="9"/>
        <v>259.63</v>
      </c>
      <c r="T38" s="48">
        <f t="shared" si="10"/>
        <v>113.3</v>
      </c>
      <c r="U38" s="46">
        <f t="shared" si="11"/>
        <v>10.42</v>
      </c>
      <c r="V38" s="46">
        <v>0</v>
      </c>
      <c r="W38" s="48">
        <f t="shared" si="12"/>
        <v>159</v>
      </c>
      <c r="X38" s="48">
        <f t="shared" si="13"/>
        <v>0</v>
      </c>
      <c r="Y38" s="46">
        <f t="shared" si="14"/>
        <v>542.35</v>
      </c>
      <c r="Z38" s="46">
        <f t="shared" si="15"/>
        <v>1760.62525</v>
      </c>
      <c r="AA38" s="46"/>
      <c r="AB38" s="12" t="s">
        <v>54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45">
        <f t="shared" si="0"/>
        <v>36</v>
      </c>
      <c r="B39" s="46" t="s">
        <v>53</v>
      </c>
      <c r="C39" s="47" t="s">
        <v>248</v>
      </c>
      <c r="D39" s="46" t="s">
        <v>249</v>
      </c>
      <c r="E39" s="46">
        <v>3473.25</v>
      </c>
      <c r="F39" s="46">
        <v>3245.4</v>
      </c>
      <c r="G39" s="48">
        <v>5664.75</v>
      </c>
      <c r="H39" s="46">
        <v>3473.25</v>
      </c>
      <c r="I39" s="48">
        <v>4180</v>
      </c>
      <c r="J39" s="48"/>
      <c r="K39" s="63">
        <f t="shared" si="1"/>
        <v>62.5185</v>
      </c>
      <c r="L39" s="64">
        <f t="shared" si="2"/>
        <v>519.264</v>
      </c>
      <c r="M39" s="48">
        <f t="shared" si="3"/>
        <v>453.18</v>
      </c>
      <c r="N39" s="46">
        <f t="shared" si="4"/>
        <v>24.31275</v>
      </c>
      <c r="O39" s="48">
        <f t="shared" si="5"/>
        <v>209</v>
      </c>
      <c r="P39" s="48">
        <f t="shared" si="6"/>
        <v>0</v>
      </c>
      <c r="Q39" s="48">
        <f t="shared" si="7"/>
        <v>1268.27525</v>
      </c>
      <c r="R39" s="46">
        <f t="shared" si="8"/>
        <v>0</v>
      </c>
      <c r="S39" s="46">
        <f t="shared" si="9"/>
        <v>259.63</v>
      </c>
      <c r="T39" s="48">
        <f t="shared" si="10"/>
        <v>113.3</v>
      </c>
      <c r="U39" s="46">
        <f t="shared" si="11"/>
        <v>10.42</v>
      </c>
      <c r="V39" s="46">
        <v>0</v>
      </c>
      <c r="W39" s="48">
        <f t="shared" si="12"/>
        <v>209</v>
      </c>
      <c r="X39" s="48">
        <f t="shared" si="13"/>
        <v>0</v>
      </c>
      <c r="Y39" s="46">
        <f t="shared" si="14"/>
        <v>592.35</v>
      </c>
      <c r="Z39" s="46">
        <f t="shared" si="15"/>
        <v>1860.62525</v>
      </c>
      <c r="AA39" s="46"/>
      <c r="AB39" s="12" t="s">
        <v>54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45">
        <f t="shared" si="0"/>
        <v>37</v>
      </c>
      <c r="B40" s="46" t="s">
        <v>53</v>
      </c>
      <c r="C40" s="47" t="s">
        <v>250</v>
      </c>
      <c r="D40" s="46" t="s">
        <v>251</v>
      </c>
      <c r="E40" s="46">
        <v>3473.25</v>
      </c>
      <c r="F40" s="46">
        <v>3245.4</v>
      </c>
      <c r="G40" s="48">
        <v>5664.75</v>
      </c>
      <c r="H40" s="46">
        <v>3473.25</v>
      </c>
      <c r="I40" s="48">
        <v>3180</v>
      </c>
      <c r="J40" s="48"/>
      <c r="K40" s="63">
        <f t="shared" si="1"/>
        <v>62.5185</v>
      </c>
      <c r="L40" s="64">
        <f t="shared" si="2"/>
        <v>519.264</v>
      </c>
      <c r="M40" s="48">
        <f t="shared" si="3"/>
        <v>453.18</v>
      </c>
      <c r="N40" s="46">
        <f t="shared" si="4"/>
        <v>24.31275</v>
      </c>
      <c r="O40" s="48">
        <f t="shared" si="5"/>
        <v>159</v>
      </c>
      <c r="P40" s="48">
        <f t="shared" si="6"/>
        <v>0</v>
      </c>
      <c r="Q40" s="48">
        <f t="shared" si="7"/>
        <v>1218.27525</v>
      </c>
      <c r="R40" s="46">
        <f t="shared" si="8"/>
        <v>0</v>
      </c>
      <c r="S40" s="46">
        <f t="shared" si="9"/>
        <v>259.63</v>
      </c>
      <c r="T40" s="48">
        <f t="shared" si="10"/>
        <v>113.3</v>
      </c>
      <c r="U40" s="46">
        <f t="shared" si="11"/>
        <v>10.42</v>
      </c>
      <c r="V40" s="46">
        <v>0</v>
      </c>
      <c r="W40" s="48">
        <f t="shared" si="12"/>
        <v>159</v>
      </c>
      <c r="X40" s="48">
        <f t="shared" si="13"/>
        <v>0</v>
      </c>
      <c r="Y40" s="46">
        <f t="shared" si="14"/>
        <v>542.35</v>
      </c>
      <c r="Z40" s="46">
        <f t="shared" si="15"/>
        <v>1760.62525</v>
      </c>
      <c r="AA40" s="46"/>
      <c r="AB40" s="12" t="s">
        <v>54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5">
        <f t="shared" si="0"/>
        <v>38</v>
      </c>
      <c r="B41" s="46" t="s">
        <v>53</v>
      </c>
      <c r="C41" s="51" t="s">
        <v>252</v>
      </c>
      <c r="D41" s="55" t="s">
        <v>253</v>
      </c>
      <c r="E41" s="46">
        <v>3473.25</v>
      </c>
      <c r="F41" s="46">
        <v>3245.4</v>
      </c>
      <c r="G41" s="48">
        <v>5664.75</v>
      </c>
      <c r="H41" s="46">
        <v>3473.25</v>
      </c>
      <c r="I41" s="48">
        <v>3180</v>
      </c>
      <c r="J41" s="48"/>
      <c r="K41" s="63">
        <f t="shared" si="1"/>
        <v>62.5185</v>
      </c>
      <c r="L41" s="64">
        <f t="shared" si="2"/>
        <v>519.264</v>
      </c>
      <c r="M41" s="48">
        <f t="shared" si="3"/>
        <v>453.18</v>
      </c>
      <c r="N41" s="46">
        <f t="shared" si="4"/>
        <v>24.31275</v>
      </c>
      <c r="O41" s="48">
        <f t="shared" si="5"/>
        <v>159</v>
      </c>
      <c r="P41" s="48">
        <f t="shared" si="6"/>
        <v>0</v>
      </c>
      <c r="Q41" s="48">
        <f t="shared" si="7"/>
        <v>1218.27525</v>
      </c>
      <c r="R41" s="46">
        <f t="shared" si="8"/>
        <v>0</v>
      </c>
      <c r="S41" s="46">
        <f t="shared" si="9"/>
        <v>259.63</v>
      </c>
      <c r="T41" s="48">
        <f t="shared" si="10"/>
        <v>113.3</v>
      </c>
      <c r="U41" s="46">
        <f t="shared" si="11"/>
        <v>10.42</v>
      </c>
      <c r="V41" s="46">
        <v>0</v>
      </c>
      <c r="W41" s="48">
        <f t="shared" si="12"/>
        <v>159</v>
      </c>
      <c r="X41" s="48">
        <f t="shared" si="13"/>
        <v>0</v>
      </c>
      <c r="Y41" s="46">
        <f t="shared" si="14"/>
        <v>542.35</v>
      </c>
      <c r="Z41" s="46">
        <f t="shared" si="15"/>
        <v>1760.62525</v>
      </c>
      <c r="AA41" s="46"/>
      <c r="AB41" s="12" t="s">
        <v>54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5">
        <f t="shared" si="0"/>
        <v>39</v>
      </c>
      <c r="B42" s="46" t="s">
        <v>176</v>
      </c>
      <c r="C42" s="47" t="s">
        <v>254</v>
      </c>
      <c r="D42" s="46" t="s">
        <v>255</v>
      </c>
      <c r="E42" s="46">
        <v>3473.25</v>
      </c>
      <c r="F42" s="46">
        <v>3245.4</v>
      </c>
      <c r="G42" s="48">
        <v>5664.75</v>
      </c>
      <c r="H42" s="46">
        <v>3473.25</v>
      </c>
      <c r="I42" s="48">
        <v>3180</v>
      </c>
      <c r="J42" s="48"/>
      <c r="K42" s="63">
        <f t="shared" si="1"/>
        <v>62.5185</v>
      </c>
      <c r="L42" s="64">
        <f t="shared" si="2"/>
        <v>519.264</v>
      </c>
      <c r="M42" s="48">
        <f t="shared" si="3"/>
        <v>453.18</v>
      </c>
      <c r="N42" s="46">
        <f t="shared" si="4"/>
        <v>24.31275</v>
      </c>
      <c r="O42" s="48">
        <f t="shared" si="5"/>
        <v>159</v>
      </c>
      <c r="P42" s="48">
        <f t="shared" si="6"/>
        <v>0</v>
      </c>
      <c r="Q42" s="48">
        <f t="shared" si="7"/>
        <v>1218.27525</v>
      </c>
      <c r="R42" s="46">
        <f t="shared" si="8"/>
        <v>0</v>
      </c>
      <c r="S42" s="46">
        <f t="shared" si="9"/>
        <v>259.63</v>
      </c>
      <c r="T42" s="48">
        <f t="shared" si="10"/>
        <v>113.3</v>
      </c>
      <c r="U42" s="46">
        <f t="shared" si="11"/>
        <v>10.42</v>
      </c>
      <c r="V42" s="46">
        <v>0</v>
      </c>
      <c r="W42" s="48">
        <f t="shared" si="12"/>
        <v>159</v>
      </c>
      <c r="X42" s="48">
        <f t="shared" si="13"/>
        <v>0</v>
      </c>
      <c r="Y42" s="46">
        <f t="shared" si="14"/>
        <v>542.35</v>
      </c>
      <c r="Z42" s="46">
        <f t="shared" si="15"/>
        <v>1760.62525</v>
      </c>
      <c r="AA42" s="46"/>
      <c r="AB42" s="12" t="s">
        <v>104</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5">
        <f t="shared" si="0"/>
        <v>40</v>
      </c>
      <c r="B43" s="46" t="s">
        <v>256</v>
      </c>
      <c r="C43" s="47" t="s">
        <v>257</v>
      </c>
      <c r="D43" s="46" t="s">
        <v>258</v>
      </c>
      <c r="E43" s="46">
        <v>3820</v>
      </c>
      <c r="F43" s="46">
        <v>3820</v>
      </c>
      <c r="G43" s="48">
        <v>5664.75</v>
      </c>
      <c r="H43" s="46">
        <v>3820</v>
      </c>
      <c r="I43" s="48">
        <v>3180</v>
      </c>
      <c r="J43" s="48"/>
      <c r="K43" s="63">
        <f t="shared" si="1"/>
        <v>68.76</v>
      </c>
      <c r="L43" s="64">
        <f t="shared" si="2"/>
        <v>611.2</v>
      </c>
      <c r="M43" s="48">
        <f t="shared" si="3"/>
        <v>453.18</v>
      </c>
      <c r="N43" s="46">
        <f t="shared" si="4"/>
        <v>26.74</v>
      </c>
      <c r="O43" s="48">
        <f t="shared" si="5"/>
        <v>159</v>
      </c>
      <c r="P43" s="48">
        <f t="shared" si="6"/>
        <v>0</v>
      </c>
      <c r="Q43" s="48">
        <f t="shared" si="7"/>
        <v>1318.88</v>
      </c>
      <c r="R43" s="46">
        <f t="shared" si="8"/>
        <v>0</v>
      </c>
      <c r="S43" s="46">
        <f t="shared" si="9"/>
        <v>305.6</v>
      </c>
      <c r="T43" s="48">
        <f t="shared" si="10"/>
        <v>113.3</v>
      </c>
      <c r="U43" s="46">
        <f t="shared" si="11"/>
        <v>11.46</v>
      </c>
      <c r="V43" s="46">
        <v>0</v>
      </c>
      <c r="W43" s="48">
        <f t="shared" si="12"/>
        <v>159</v>
      </c>
      <c r="X43" s="48">
        <f t="shared" si="13"/>
        <v>0</v>
      </c>
      <c r="Y43" s="46">
        <f t="shared" si="14"/>
        <v>589.36</v>
      </c>
      <c r="Z43" s="46">
        <f t="shared" si="15"/>
        <v>1908.24</v>
      </c>
      <c r="AA43" s="46"/>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5">
        <f t="shared" si="0"/>
        <v>41</v>
      </c>
      <c r="B44" s="46" t="s">
        <v>176</v>
      </c>
      <c r="C44" s="47" t="s">
        <v>259</v>
      </c>
      <c r="D44" s="46" t="s">
        <v>260</v>
      </c>
      <c r="E44" s="46">
        <v>3473.25</v>
      </c>
      <c r="F44" s="46">
        <v>3245.4</v>
      </c>
      <c r="G44" s="48">
        <v>5664.75</v>
      </c>
      <c r="H44" s="46">
        <v>3473.25</v>
      </c>
      <c r="I44" s="48">
        <v>3180</v>
      </c>
      <c r="J44" s="48"/>
      <c r="K44" s="63">
        <f t="shared" si="1"/>
        <v>62.5185</v>
      </c>
      <c r="L44" s="64">
        <f t="shared" si="2"/>
        <v>519.264</v>
      </c>
      <c r="M44" s="48">
        <f t="shared" si="3"/>
        <v>453.18</v>
      </c>
      <c r="N44" s="46">
        <f t="shared" si="4"/>
        <v>24.31275</v>
      </c>
      <c r="O44" s="48">
        <f t="shared" si="5"/>
        <v>159</v>
      </c>
      <c r="P44" s="48">
        <f t="shared" si="6"/>
        <v>0</v>
      </c>
      <c r="Q44" s="48">
        <f t="shared" si="7"/>
        <v>1218.27525</v>
      </c>
      <c r="R44" s="46">
        <f t="shared" si="8"/>
        <v>0</v>
      </c>
      <c r="S44" s="46">
        <f t="shared" si="9"/>
        <v>259.63</v>
      </c>
      <c r="T44" s="48">
        <f t="shared" si="10"/>
        <v>113.3</v>
      </c>
      <c r="U44" s="46">
        <f t="shared" si="11"/>
        <v>10.42</v>
      </c>
      <c r="V44" s="46">
        <v>0</v>
      </c>
      <c r="W44" s="48">
        <f t="shared" si="12"/>
        <v>159</v>
      </c>
      <c r="X44" s="48">
        <f t="shared" si="13"/>
        <v>0</v>
      </c>
      <c r="Y44" s="46">
        <f t="shared" si="14"/>
        <v>542.35</v>
      </c>
      <c r="Z44" s="46">
        <f t="shared" si="15"/>
        <v>1760.62525</v>
      </c>
      <c r="AA44" s="46"/>
      <c r="AB44" s="12" t="s">
        <v>104</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5">
        <f t="shared" si="0"/>
        <v>42</v>
      </c>
      <c r="B45" s="46" t="s">
        <v>256</v>
      </c>
      <c r="C45" s="47" t="s">
        <v>261</v>
      </c>
      <c r="D45" s="46" t="s">
        <v>262</v>
      </c>
      <c r="E45" s="46">
        <v>3473.25</v>
      </c>
      <c r="F45" s="46">
        <v>3245.4</v>
      </c>
      <c r="G45" s="48">
        <v>5664.75</v>
      </c>
      <c r="H45" s="46">
        <v>3473.25</v>
      </c>
      <c r="I45" s="48">
        <v>3180</v>
      </c>
      <c r="J45" s="48"/>
      <c r="K45" s="63">
        <f t="shared" si="1"/>
        <v>62.5185</v>
      </c>
      <c r="L45" s="64">
        <f t="shared" si="2"/>
        <v>519.264</v>
      </c>
      <c r="M45" s="48">
        <f t="shared" si="3"/>
        <v>453.18</v>
      </c>
      <c r="N45" s="46">
        <f t="shared" si="4"/>
        <v>24.31275</v>
      </c>
      <c r="O45" s="48">
        <f t="shared" si="5"/>
        <v>159</v>
      </c>
      <c r="P45" s="48">
        <f t="shared" si="6"/>
        <v>0</v>
      </c>
      <c r="Q45" s="48">
        <f t="shared" si="7"/>
        <v>1218.27525</v>
      </c>
      <c r="R45" s="46">
        <f t="shared" si="8"/>
        <v>0</v>
      </c>
      <c r="S45" s="46">
        <f t="shared" si="9"/>
        <v>259.63</v>
      </c>
      <c r="T45" s="48">
        <f t="shared" si="10"/>
        <v>113.3</v>
      </c>
      <c r="U45" s="46">
        <f t="shared" si="11"/>
        <v>10.42</v>
      </c>
      <c r="V45" s="46">
        <v>0</v>
      </c>
      <c r="W45" s="48">
        <f t="shared" si="12"/>
        <v>159</v>
      </c>
      <c r="X45" s="48">
        <f t="shared" si="13"/>
        <v>0</v>
      </c>
      <c r="Y45" s="46">
        <f t="shared" si="14"/>
        <v>542.35</v>
      </c>
      <c r="Z45" s="46">
        <f t="shared" si="15"/>
        <v>1760.62525</v>
      </c>
      <c r="AA45" s="46"/>
      <c r="AB45" s="12" t="s">
        <v>101</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5">
        <f t="shared" si="0"/>
        <v>43</v>
      </c>
      <c r="B46" s="46" t="s">
        <v>176</v>
      </c>
      <c r="C46" s="56" t="s">
        <v>263</v>
      </c>
      <c r="D46" s="46" t="s">
        <v>264</v>
      </c>
      <c r="E46" s="46">
        <v>3820</v>
      </c>
      <c r="F46" s="46">
        <v>3820</v>
      </c>
      <c r="G46" s="48">
        <v>5664.75</v>
      </c>
      <c r="H46" s="46">
        <v>3820</v>
      </c>
      <c r="I46" s="48">
        <v>4180</v>
      </c>
      <c r="J46" s="48"/>
      <c r="K46" s="63">
        <f t="shared" si="1"/>
        <v>68.76</v>
      </c>
      <c r="L46" s="64">
        <f t="shared" si="2"/>
        <v>611.2</v>
      </c>
      <c r="M46" s="48">
        <f t="shared" si="3"/>
        <v>453.18</v>
      </c>
      <c r="N46" s="46">
        <f t="shared" si="4"/>
        <v>26.74</v>
      </c>
      <c r="O46" s="48">
        <f t="shared" si="5"/>
        <v>209</v>
      </c>
      <c r="P46" s="48">
        <f t="shared" si="6"/>
        <v>0</v>
      </c>
      <c r="Q46" s="48">
        <f t="shared" si="7"/>
        <v>1368.88</v>
      </c>
      <c r="R46" s="46">
        <f t="shared" si="8"/>
        <v>0</v>
      </c>
      <c r="S46" s="46">
        <f t="shared" si="9"/>
        <v>305.6</v>
      </c>
      <c r="T46" s="48">
        <f t="shared" si="10"/>
        <v>113.3</v>
      </c>
      <c r="U46" s="46">
        <f t="shared" si="11"/>
        <v>11.46</v>
      </c>
      <c r="V46" s="46">
        <v>0</v>
      </c>
      <c r="W46" s="48">
        <f t="shared" si="12"/>
        <v>209</v>
      </c>
      <c r="X46" s="48">
        <f t="shared" si="13"/>
        <v>0</v>
      </c>
      <c r="Y46" s="46">
        <f t="shared" si="14"/>
        <v>639.36</v>
      </c>
      <c r="Z46" s="46">
        <f t="shared" si="15"/>
        <v>2008.24</v>
      </c>
      <c r="AA46" s="46"/>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5">
        <f t="shared" si="0"/>
        <v>44</v>
      </c>
      <c r="B47" s="46" t="s">
        <v>176</v>
      </c>
      <c r="C47" s="51" t="s">
        <v>265</v>
      </c>
      <c r="D47" s="52" t="s">
        <v>266</v>
      </c>
      <c r="E47" s="46">
        <v>3473.25</v>
      </c>
      <c r="F47" s="46">
        <v>3245.4</v>
      </c>
      <c r="G47" s="48">
        <v>5664.75</v>
      </c>
      <c r="H47" s="46">
        <v>3473.25</v>
      </c>
      <c r="I47" s="48">
        <v>3180</v>
      </c>
      <c r="J47" s="48"/>
      <c r="K47" s="63">
        <f t="shared" si="1"/>
        <v>62.5185</v>
      </c>
      <c r="L47" s="64">
        <f t="shared" si="2"/>
        <v>519.264</v>
      </c>
      <c r="M47" s="48">
        <f t="shared" si="3"/>
        <v>453.18</v>
      </c>
      <c r="N47" s="46">
        <f t="shared" si="4"/>
        <v>24.31275</v>
      </c>
      <c r="O47" s="48">
        <f t="shared" si="5"/>
        <v>159</v>
      </c>
      <c r="P47" s="48">
        <f t="shared" si="6"/>
        <v>0</v>
      </c>
      <c r="Q47" s="48">
        <f t="shared" si="7"/>
        <v>1218.27525</v>
      </c>
      <c r="R47" s="46">
        <f t="shared" si="8"/>
        <v>0</v>
      </c>
      <c r="S47" s="46">
        <f t="shared" si="9"/>
        <v>259.63</v>
      </c>
      <c r="T47" s="48">
        <f t="shared" si="10"/>
        <v>113.3</v>
      </c>
      <c r="U47" s="46">
        <f t="shared" si="11"/>
        <v>10.42</v>
      </c>
      <c r="V47" s="46">
        <v>0</v>
      </c>
      <c r="W47" s="48">
        <f t="shared" si="12"/>
        <v>159</v>
      </c>
      <c r="X47" s="48">
        <f t="shared" si="13"/>
        <v>0</v>
      </c>
      <c r="Y47" s="46">
        <f t="shared" si="14"/>
        <v>542.35</v>
      </c>
      <c r="Z47" s="46">
        <f t="shared" si="15"/>
        <v>1760.62525</v>
      </c>
      <c r="AA47" s="46"/>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5">
        <f t="shared" si="0"/>
        <v>45</v>
      </c>
      <c r="B48" s="46" t="s">
        <v>267</v>
      </c>
      <c r="C48" s="47" t="s">
        <v>268</v>
      </c>
      <c r="D48" s="46" t="s">
        <v>269</v>
      </c>
      <c r="E48" s="46">
        <v>3473.25</v>
      </c>
      <c r="F48" s="46">
        <v>3245.4</v>
      </c>
      <c r="G48" s="48">
        <v>5664.75</v>
      </c>
      <c r="H48" s="46">
        <v>3473.25</v>
      </c>
      <c r="I48" s="48">
        <v>3180</v>
      </c>
      <c r="J48" s="48"/>
      <c r="K48" s="63">
        <f t="shared" si="1"/>
        <v>62.5185</v>
      </c>
      <c r="L48" s="64">
        <f t="shared" si="2"/>
        <v>519.264</v>
      </c>
      <c r="M48" s="48">
        <f t="shared" si="3"/>
        <v>453.18</v>
      </c>
      <c r="N48" s="46">
        <f t="shared" si="4"/>
        <v>24.31275</v>
      </c>
      <c r="O48" s="48">
        <f t="shared" si="5"/>
        <v>159</v>
      </c>
      <c r="P48" s="48">
        <f t="shared" si="6"/>
        <v>0</v>
      </c>
      <c r="Q48" s="48">
        <f t="shared" si="7"/>
        <v>1218.27525</v>
      </c>
      <c r="R48" s="46">
        <f t="shared" si="8"/>
        <v>0</v>
      </c>
      <c r="S48" s="46">
        <f t="shared" si="9"/>
        <v>259.63</v>
      </c>
      <c r="T48" s="48">
        <f t="shared" si="10"/>
        <v>113.3</v>
      </c>
      <c r="U48" s="46">
        <f t="shared" si="11"/>
        <v>10.42</v>
      </c>
      <c r="V48" s="46">
        <v>0</v>
      </c>
      <c r="W48" s="48">
        <f t="shared" si="12"/>
        <v>159</v>
      </c>
      <c r="X48" s="48">
        <f t="shared" si="13"/>
        <v>0</v>
      </c>
      <c r="Y48" s="46">
        <f t="shared" si="14"/>
        <v>542.35</v>
      </c>
      <c r="Z48" s="46">
        <f t="shared" si="15"/>
        <v>1760.62525</v>
      </c>
      <c r="AA48" s="46"/>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5">
        <f t="shared" si="0"/>
        <v>46</v>
      </c>
      <c r="B49" s="46" t="s">
        <v>173</v>
      </c>
      <c r="C49" s="47" t="s">
        <v>270</v>
      </c>
      <c r="D49" s="46" t="s">
        <v>271</v>
      </c>
      <c r="E49" s="46">
        <v>3473.25</v>
      </c>
      <c r="F49" s="46">
        <v>3245.4</v>
      </c>
      <c r="G49" s="48">
        <v>5664.75</v>
      </c>
      <c r="H49" s="46">
        <v>3473.25</v>
      </c>
      <c r="I49" s="48">
        <v>4180</v>
      </c>
      <c r="J49" s="48"/>
      <c r="K49" s="63">
        <f t="shared" si="1"/>
        <v>62.5185</v>
      </c>
      <c r="L49" s="64">
        <f t="shared" si="2"/>
        <v>519.264</v>
      </c>
      <c r="M49" s="48">
        <f t="shared" si="3"/>
        <v>453.18</v>
      </c>
      <c r="N49" s="46">
        <f t="shared" si="4"/>
        <v>24.31275</v>
      </c>
      <c r="O49" s="48">
        <f t="shared" si="5"/>
        <v>209</v>
      </c>
      <c r="P49" s="48">
        <f t="shared" si="6"/>
        <v>0</v>
      </c>
      <c r="Q49" s="48">
        <f t="shared" si="7"/>
        <v>1268.27525</v>
      </c>
      <c r="R49" s="46">
        <f t="shared" si="8"/>
        <v>0</v>
      </c>
      <c r="S49" s="46">
        <f t="shared" si="9"/>
        <v>259.63</v>
      </c>
      <c r="T49" s="48">
        <f t="shared" si="10"/>
        <v>113.3</v>
      </c>
      <c r="U49" s="46">
        <f t="shared" si="11"/>
        <v>10.42</v>
      </c>
      <c r="V49" s="46">
        <v>0</v>
      </c>
      <c r="W49" s="48">
        <f t="shared" si="12"/>
        <v>209</v>
      </c>
      <c r="X49" s="48">
        <f t="shared" si="13"/>
        <v>0</v>
      </c>
      <c r="Y49" s="46">
        <f t="shared" si="14"/>
        <v>592.35</v>
      </c>
      <c r="Z49" s="46">
        <f t="shared" si="15"/>
        <v>1860.62525</v>
      </c>
      <c r="AA49" s="46"/>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5">
        <f t="shared" si="0"/>
        <v>47</v>
      </c>
      <c r="B50" s="46" t="s">
        <v>272</v>
      </c>
      <c r="C50" s="47" t="s">
        <v>273</v>
      </c>
      <c r="D50" s="46" t="s">
        <v>274</v>
      </c>
      <c r="E50" s="46">
        <v>3473.25</v>
      </c>
      <c r="F50" s="46">
        <v>3245.4</v>
      </c>
      <c r="G50" s="48">
        <v>5664.75</v>
      </c>
      <c r="H50" s="46">
        <v>3473.25</v>
      </c>
      <c r="I50" s="48">
        <v>3180</v>
      </c>
      <c r="J50" s="48"/>
      <c r="K50" s="63">
        <f t="shared" si="1"/>
        <v>62.5185</v>
      </c>
      <c r="L50" s="64">
        <f t="shared" si="2"/>
        <v>519.264</v>
      </c>
      <c r="M50" s="48">
        <f t="shared" si="3"/>
        <v>453.18</v>
      </c>
      <c r="N50" s="46">
        <f t="shared" si="4"/>
        <v>24.31275</v>
      </c>
      <c r="O50" s="48">
        <f t="shared" si="5"/>
        <v>159</v>
      </c>
      <c r="P50" s="48">
        <f t="shared" si="6"/>
        <v>0</v>
      </c>
      <c r="Q50" s="48">
        <f t="shared" si="7"/>
        <v>1218.27525</v>
      </c>
      <c r="R50" s="46">
        <f t="shared" si="8"/>
        <v>0</v>
      </c>
      <c r="S50" s="46">
        <f t="shared" si="9"/>
        <v>259.63</v>
      </c>
      <c r="T50" s="48">
        <f t="shared" si="10"/>
        <v>113.3</v>
      </c>
      <c r="U50" s="46">
        <f t="shared" si="11"/>
        <v>10.42</v>
      </c>
      <c r="V50" s="46">
        <v>0</v>
      </c>
      <c r="W50" s="48">
        <f t="shared" si="12"/>
        <v>159</v>
      </c>
      <c r="X50" s="48">
        <f t="shared" si="13"/>
        <v>0</v>
      </c>
      <c r="Y50" s="46">
        <f t="shared" si="14"/>
        <v>542.35</v>
      </c>
      <c r="Z50" s="46">
        <f t="shared" si="15"/>
        <v>1760.62525</v>
      </c>
      <c r="AA50" s="46"/>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5">
        <f t="shared" si="0"/>
        <v>48</v>
      </c>
      <c r="B51" s="46" t="s">
        <v>272</v>
      </c>
      <c r="C51" s="47" t="s">
        <v>275</v>
      </c>
      <c r="D51" s="46" t="s">
        <v>276</v>
      </c>
      <c r="E51" s="46">
        <v>3473.25</v>
      </c>
      <c r="F51" s="46">
        <v>3245.4</v>
      </c>
      <c r="G51" s="48">
        <v>5664.75</v>
      </c>
      <c r="H51" s="46">
        <v>3473.25</v>
      </c>
      <c r="I51" s="48">
        <v>2544</v>
      </c>
      <c r="J51" s="48"/>
      <c r="K51" s="63">
        <f t="shared" si="1"/>
        <v>62.5185</v>
      </c>
      <c r="L51" s="64">
        <f t="shared" si="2"/>
        <v>519.264</v>
      </c>
      <c r="M51" s="48">
        <f t="shared" si="3"/>
        <v>453.18</v>
      </c>
      <c r="N51" s="46">
        <f t="shared" si="4"/>
        <v>24.31275</v>
      </c>
      <c r="O51" s="48">
        <f t="shared" si="5"/>
        <v>127.2</v>
      </c>
      <c r="P51" s="48">
        <f t="shared" si="6"/>
        <v>0</v>
      </c>
      <c r="Q51" s="48">
        <f t="shared" si="7"/>
        <v>1186.47525</v>
      </c>
      <c r="R51" s="46">
        <f t="shared" si="8"/>
        <v>0</v>
      </c>
      <c r="S51" s="46">
        <f t="shared" si="9"/>
        <v>259.63</v>
      </c>
      <c r="T51" s="48">
        <f t="shared" si="10"/>
        <v>113.3</v>
      </c>
      <c r="U51" s="46">
        <f t="shared" si="11"/>
        <v>10.42</v>
      </c>
      <c r="V51" s="46">
        <v>0</v>
      </c>
      <c r="W51" s="48">
        <f t="shared" si="12"/>
        <v>127.2</v>
      </c>
      <c r="X51" s="48">
        <f t="shared" si="13"/>
        <v>0</v>
      </c>
      <c r="Y51" s="46">
        <f t="shared" si="14"/>
        <v>510.55</v>
      </c>
      <c r="Z51" s="46">
        <f t="shared" si="15"/>
        <v>1697.02525</v>
      </c>
      <c r="AA51" s="46"/>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5">
        <f t="shared" si="0"/>
        <v>49</v>
      </c>
      <c r="B52" s="46" t="s">
        <v>272</v>
      </c>
      <c r="C52" s="47" t="s">
        <v>277</v>
      </c>
      <c r="D52" s="46" t="s">
        <v>278</v>
      </c>
      <c r="E52" s="46">
        <v>3473.25</v>
      </c>
      <c r="F52" s="46">
        <v>3245.4</v>
      </c>
      <c r="G52" s="48">
        <v>5664.75</v>
      </c>
      <c r="H52" s="46">
        <v>3473.25</v>
      </c>
      <c r="I52" s="48">
        <v>3180</v>
      </c>
      <c r="J52" s="48"/>
      <c r="K52" s="63">
        <f t="shared" si="1"/>
        <v>62.5185</v>
      </c>
      <c r="L52" s="64">
        <f t="shared" si="2"/>
        <v>519.264</v>
      </c>
      <c r="M52" s="48">
        <f t="shared" si="3"/>
        <v>453.18</v>
      </c>
      <c r="N52" s="46">
        <f t="shared" si="4"/>
        <v>24.31275</v>
      </c>
      <c r="O52" s="48">
        <f t="shared" si="5"/>
        <v>159</v>
      </c>
      <c r="P52" s="48">
        <f t="shared" si="6"/>
        <v>0</v>
      </c>
      <c r="Q52" s="48">
        <f t="shared" si="7"/>
        <v>1218.27525</v>
      </c>
      <c r="R52" s="46">
        <f t="shared" si="8"/>
        <v>0</v>
      </c>
      <c r="S52" s="46">
        <f t="shared" si="9"/>
        <v>259.63</v>
      </c>
      <c r="T52" s="48">
        <f t="shared" si="10"/>
        <v>113.3</v>
      </c>
      <c r="U52" s="46">
        <f t="shared" si="11"/>
        <v>10.42</v>
      </c>
      <c r="V52" s="46">
        <v>0</v>
      </c>
      <c r="W52" s="48">
        <f t="shared" si="12"/>
        <v>159</v>
      </c>
      <c r="X52" s="48">
        <f t="shared" si="13"/>
        <v>0</v>
      </c>
      <c r="Y52" s="46">
        <f t="shared" si="14"/>
        <v>542.35</v>
      </c>
      <c r="Z52" s="46">
        <f t="shared" si="15"/>
        <v>1760.62525</v>
      </c>
      <c r="AA52" s="46"/>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5">
        <f t="shared" si="0"/>
        <v>50</v>
      </c>
      <c r="B53" s="46" t="s">
        <v>272</v>
      </c>
      <c r="C53" s="47" t="s">
        <v>279</v>
      </c>
      <c r="D53" s="46" t="s">
        <v>280</v>
      </c>
      <c r="E53" s="46">
        <v>3473.25</v>
      </c>
      <c r="F53" s="46">
        <v>3245.4</v>
      </c>
      <c r="G53" s="48">
        <v>5664.75</v>
      </c>
      <c r="H53" s="46">
        <v>3473.25</v>
      </c>
      <c r="I53" s="48">
        <v>3180</v>
      </c>
      <c r="J53" s="48"/>
      <c r="K53" s="63">
        <f t="shared" si="1"/>
        <v>62.5185</v>
      </c>
      <c r="L53" s="64">
        <f t="shared" si="2"/>
        <v>519.264</v>
      </c>
      <c r="M53" s="48">
        <f t="shared" si="3"/>
        <v>453.18</v>
      </c>
      <c r="N53" s="46">
        <f t="shared" si="4"/>
        <v>24.31275</v>
      </c>
      <c r="O53" s="48">
        <f t="shared" si="5"/>
        <v>159</v>
      </c>
      <c r="P53" s="48">
        <f t="shared" si="6"/>
        <v>0</v>
      </c>
      <c r="Q53" s="48">
        <f t="shared" si="7"/>
        <v>1218.27525</v>
      </c>
      <c r="R53" s="46">
        <f t="shared" si="8"/>
        <v>0</v>
      </c>
      <c r="S53" s="46">
        <f t="shared" si="9"/>
        <v>259.63</v>
      </c>
      <c r="T53" s="48">
        <f t="shared" si="10"/>
        <v>113.3</v>
      </c>
      <c r="U53" s="46">
        <f t="shared" si="11"/>
        <v>10.42</v>
      </c>
      <c r="V53" s="46">
        <v>0</v>
      </c>
      <c r="W53" s="48">
        <f t="shared" si="12"/>
        <v>159</v>
      </c>
      <c r="X53" s="48">
        <f t="shared" si="13"/>
        <v>0</v>
      </c>
      <c r="Y53" s="46">
        <f t="shared" si="14"/>
        <v>542.35</v>
      </c>
      <c r="Z53" s="46">
        <f t="shared" si="15"/>
        <v>1760.62525</v>
      </c>
      <c r="AA53" s="46"/>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45">
        <f t="shared" si="0"/>
        <v>51</v>
      </c>
      <c r="B54" s="46" t="s">
        <v>272</v>
      </c>
      <c r="C54" s="47" t="s">
        <v>281</v>
      </c>
      <c r="D54" s="46" t="s">
        <v>282</v>
      </c>
      <c r="E54" s="46">
        <v>3473.25</v>
      </c>
      <c r="F54" s="46">
        <v>3245.4</v>
      </c>
      <c r="G54" s="48">
        <v>5664.75</v>
      </c>
      <c r="H54" s="46">
        <v>3473.25</v>
      </c>
      <c r="I54" s="48">
        <v>3180</v>
      </c>
      <c r="J54" s="48"/>
      <c r="K54" s="63">
        <f t="shared" si="1"/>
        <v>62.5185</v>
      </c>
      <c r="L54" s="64">
        <f t="shared" si="2"/>
        <v>519.264</v>
      </c>
      <c r="M54" s="48">
        <f t="shared" si="3"/>
        <v>453.18</v>
      </c>
      <c r="N54" s="46">
        <f t="shared" si="4"/>
        <v>24.31275</v>
      </c>
      <c r="O54" s="48">
        <f t="shared" si="5"/>
        <v>159</v>
      </c>
      <c r="P54" s="48">
        <f t="shared" si="6"/>
        <v>0</v>
      </c>
      <c r="Q54" s="48">
        <f t="shared" si="7"/>
        <v>1218.27525</v>
      </c>
      <c r="R54" s="46">
        <f t="shared" si="8"/>
        <v>0</v>
      </c>
      <c r="S54" s="46">
        <f t="shared" si="9"/>
        <v>259.63</v>
      </c>
      <c r="T54" s="48">
        <f t="shared" si="10"/>
        <v>113.3</v>
      </c>
      <c r="U54" s="46">
        <f t="shared" si="11"/>
        <v>10.42</v>
      </c>
      <c r="V54" s="46">
        <v>0</v>
      </c>
      <c r="W54" s="48">
        <f t="shared" si="12"/>
        <v>159</v>
      </c>
      <c r="X54" s="48">
        <f t="shared" si="13"/>
        <v>0</v>
      </c>
      <c r="Y54" s="46">
        <f t="shared" si="14"/>
        <v>542.35</v>
      </c>
      <c r="Z54" s="46">
        <f t="shared" si="15"/>
        <v>1760.62525</v>
      </c>
      <c r="AA54" s="46"/>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5">
        <f t="shared" si="0"/>
        <v>52</v>
      </c>
      <c r="B55" s="46" t="s">
        <v>267</v>
      </c>
      <c r="C55" s="47" t="s">
        <v>283</v>
      </c>
      <c r="D55" s="46" t="s">
        <v>284</v>
      </c>
      <c r="E55" s="46">
        <v>3820</v>
      </c>
      <c r="F55" s="46">
        <v>3820</v>
      </c>
      <c r="G55" s="48">
        <v>5664.75</v>
      </c>
      <c r="H55" s="46">
        <v>3820</v>
      </c>
      <c r="I55" s="48">
        <v>4180</v>
      </c>
      <c r="J55" s="48"/>
      <c r="K55" s="63">
        <f t="shared" si="1"/>
        <v>68.76</v>
      </c>
      <c r="L55" s="64">
        <f t="shared" si="2"/>
        <v>611.2</v>
      </c>
      <c r="M55" s="48">
        <f t="shared" si="3"/>
        <v>453.18</v>
      </c>
      <c r="N55" s="46">
        <f t="shared" si="4"/>
        <v>26.74</v>
      </c>
      <c r="O55" s="48">
        <f t="shared" si="5"/>
        <v>209</v>
      </c>
      <c r="P55" s="48">
        <f t="shared" si="6"/>
        <v>0</v>
      </c>
      <c r="Q55" s="48">
        <f t="shared" si="7"/>
        <v>1368.88</v>
      </c>
      <c r="R55" s="46">
        <f t="shared" si="8"/>
        <v>0</v>
      </c>
      <c r="S55" s="46">
        <f t="shared" si="9"/>
        <v>305.6</v>
      </c>
      <c r="T55" s="48">
        <f t="shared" si="10"/>
        <v>113.3</v>
      </c>
      <c r="U55" s="46">
        <f t="shared" si="11"/>
        <v>11.46</v>
      </c>
      <c r="V55" s="46">
        <v>0</v>
      </c>
      <c r="W55" s="48">
        <f t="shared" si="12"/>
        <v>209</v>
      </c>
      <c r="X55" s="48">
        <f t="shared" si="13"/>
        <v>0</v>
      </c>
      <c r="Y55" s="46">
        <f t="shared" si="14"/>
        <v>639.36</v>
      </c>
      <c r="Z55" s="46">
        <f t="shared" si="15"/>
        <v>2008.24</v>
      </c>
      <c r="AA55" s="46"/>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5">
        <f t="shared" si="0"/>
        <v>53</v>
      </c>
      <c r="B56" s="46" t="s">
        <v>267</v>
      </c>
      <c r="C56" s="47" t="s">
        <v>285</v>
      </c>
      <c r="D56" s="46" t="s">
        <v>286</v>
      </c>
      <c r="E56" s="46">
        <v>3473.25</v>
      </c>
      <c r="F56" s="46">
        <v>3245.4</v>
      </c>
      <c r="G56" s="48">
        <v>5664.75</v>
      </c>
      <c r="H56" s="46">
        <v>3473.25</v>
      </c>
      <c r="I56" s="48">
        <v>3180</v>
      </c>
      <c r="J56" s="48"/>
      <c r="K56" s="63">
        <f t="shared" si="1"/>
        <v>62.5185</v>
      </c>
      <c r="L56" s="64">
        <f t="shared" si="2"/>
        <v>519.264</v>
      </c>
      <c r="M56" s="48">
        <f t="shared" si="3"/>
        <v>453.18</v>
      </c>
      <c r="N56" s="46">
        <f t="shared" si="4"/>
        <v>24.31275</v>
      </c>
      <c r="O56" s="48">
        <f t="shared" si="5"/>
        <v>159</v>
      </c>
      <c r="P56" s="48">
        <f t="shared" si="6"/>
        <v>0</v>
      </c>
      <c r="Q56" s="48">
        <f t="shared" si="7"/>
        <v>1218.27525</v>
      </c>
      <c r="R56" s="46">
        <f t="shared" si="8"/>
        <v>0</v>
      </c>
      <c r="S56" s="46">
        <f t="shared" si="9"/>
        <v>259.63</v>
      </c>
      <c r="T56" s="48">
        <f t="shared" si="10"/>
        <v>113.3</v>
      </c>
      <c r="U56" s="46">
        <f t="shared" si="11"/>
        <v>10.42</v>
      </c>
      <c r="V56" s="46">
        <v>0</v>
      </c>
      <c r="W56" s="48">
        <f t="shared" si="12"/>
        <v>159</v>
      </c>
      <c r="X56" s="48">
        <f t="shared" si="13"/>
        <v>0</v>
      </c>
      <c r="Y56" s="46">
        <f t="shared" si="14"/>
        <v>542.35</v>
      </c>
      <c r="Z56" s="46">
        <f t="shared" si="15"/>
        <v>1760.62525</v>
      </c>
      <c r="AA56" s="46"/>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5">
        <f t="shared" si="0"/>
        <v>54</v>
      </c>
      <c r="B57" s="46" t="s">
        <v>227</v>
      </c>
      <c r="C57" s="47" t="s">
        <v>287</v>
      </c>
      <c r="D57" s="46" t="s">
        <v>288</v>
      </c>
      <c r="E57" s="46">
        <v>3820</v>
      </c>
      <c r="F57" s="46">
        <v>3820</v>
      </c>
      <c r="G57" s="48">
        <v>5664.75</v>
      </c>
      <c r="H57" s="46">
        <v>3820</v>
      </c>
      <c r="I57" s="48">
        <v>3180</v>
      </c>
      <c r="J57" s="48"/>
      <c r="K57" s="63">
        <f t="shared" si="1"/>
        <v>68.76</v>
      </c>
      <c r="L57" s="64">
        <f t="shared" si="2"/>
        <v>611.2</v>
      </c>
      <c r="M57" s="48">
        <f t="shared" si="3"/>
        <v>453.18</v>
      </c>
      <c r="N57" s="46">
        <f t="shared" si="4"/>
        <v>26.74</v>
      </c>
      <c r="O57" s="48">
        <f t="shared" si="5"/>
        <v>159</v>
      </c>
      <c r="P57" s="48">
        <f t="shared" si="6"/>
        <v>0</v>
      </c>
      <c r="Q57" s="48">
        <f t="shared" si="7"/>
        <v>1318.88</v>
      </c>
      <c r="R57" s="46">
        <f t="shared" si="8"/>
        <v>0</v>
      </c>
      <c r="S57" s="46">
        <f t="shared" si="9"/>
        <v>305.6</v>
      </c>
      <c r="T57" s="48">
        <f t="shared" si="10"/>
        <v>113.3</v>
      </c>
      <c r="U57" s="46">
        <f t="shared" si="11"/>
        <v>11.46</v>
      </c>
      <c r="V57" s="46">
        <v>0</v>
      </c>
      <c r="W57" s="48">
        <f t="shared" si="12"/>
        <v>159</v>
      </c>
      <c r="X57" s="48">
        <f t="shared" si="13"/>
        <v>0</v>
      </c>
      <c r="Y57" s="46">
        <f t="shared" si="14"/>
        <v>589.36</v>
      </c>
      <c r="Z57" s="46">
        <f t="shared" si="15"/>
        <v>1908.24</v>
      </c>
      <c r="AA57" s="46"/>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5">
        <f t="shared" si="0"/>
        <v>55</v>
      </c>
      <c r="B58" s="46" t="s">
        <v>289</v>
      </c>
      <c r="C58" s="47" t="s">
        <v>290</v>
      </c>
      <c r="D58" s="46" t="s">
        <v>291</v>
      </c>
      <c r="E58" s="46">
        <v>3473.25</v>
      </c>
      <c r="F58" s="46">
        <v>3245.4</v>
      </c>
      <c r="G58" s="48">
        <v>5664.75</v>
      </c>
      <c r="H58" s="46">
        <v>3473.25</v>
      </c>
      <c r="I58" s="48">
        <v>3180</v>
      </c>
      <c r="J58" s="48"/>
      <c r="K58" s="63">
        <f t="shared" si="1"/>
        <v>62.5185</v>
      </c>
      <c r="L58" s="64">
        <f t="shared" si="2"/>
        <v>519.264</v>
      </c>
      <c r="M58" s="48">
        <f t="shared" si="3"/>
        <v>453.18</v>
      </c>
      <c r="N58" s="46">
        <f t="shared" si="4"/>
        <v>24.31275</v>
      </c>
      <c r="O58" s="48">
        <f t="shared" si="5"/>
        <v>159</v>
      </c>
      <c r="P58" s="48">
        <f t="shared" si="6"/>
        <v>0</v>
      </c>
      <c r="Q58" s="48">
        <f t="shared" si="7"/>
        <v>1218.27525</v>
      </c>
      <c r="R58" s="46">
        <f t="shared" si="8"/>
        <v>0</v>
      </c>
      <c r="S58" s="46">
        <f t="shared" si="9"/>
        <v>259.63</v>
      </c>
      <c r="T58" s="48">
        <f t="shared" si="10"/>
        <v>113.3</v>
      </c>
      <c r="U58" s="46">
        <f t="shared" si="11"/>
        <v>10.42</v>
      </c>
      <c r="V58" s="46">
        <v>0</v>
      </c>
      <c r="W58" s="48">
        <f t="shared" si="12"/>
        <v>159</v>
      </c>
      <c r="X58" s="48">
        <f t="shared" si="13"/>
        <v>0</v>
      </c>
      <c r="Y58" s="46">
        <f t="shared" si="14"/>
        <v>542.35</v>
      </c>
      <c r="Z58" s="46">
        <f t="shared" si="15"/>
        <v>1760.62525</v>
      </c>
      <c r="AA58" s="46"/>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5">
        <f t="shared" si="0"/>
        <v>56</v>
      </c>
      <c r="B59" s="46" t="s">
        <v>227</v>
      </c>
      <c r="C59" s="47" t="s">
        <v>292</v>
      </c>
      <c r="D59" s="46" t="s">
        <v>293</v>
      </c>
      <c r="E59" s="46">
        <v>3473.25</v>
      </c>
      <c r="F59" s="46">
        <v>3245.4</v>
      </c>
      <c r="G59" s="48">
        <v>5664.75</v>
      </c>
      <c r="H59" s="46">
        <v>3473.25</v>
      </c>
      <c r="I59" s="48">
        <v>1790</v>
      </c>
      <c r="J59" s="48"/>
      <c r="K59" s="63">
        <f t="shared" si="1"/>
        <v>62.5185</v>
      </c>
      <c r="L59" s="64">
        <f t="shared" si="2"/>
        <v>519.264</v>
      </c>
      <c r="M59" s="48">
        <f t="shared" si="3"/>
        <v>453.18</v>
      </c>
      <c r="N59" s="46">
        <f t="shared" si="4"/>
        <v>24.31275</v>
      </c>
      <c r="O59" s="48">
        <f t="shared" si="5"/>
        <v>89.5</v>
      </c>
      <c r="P59" s="48">
        <f t="shared" si="6"/>
        <v>0</v>
      </c>
      <c r="Q59" s="48">
        <f t="shared" si="7"/>
        <v>1148.77525</v>
      </c>
      <c r="R59" s="46">
        <f t="shared" si="8"/>
        <v>0</v>
      </c>
      <c r="S59" s="46">
        <f t="shared" si="9"/>
        <v>259.63</v>
      </c>
      <c r="T59" s="48">
        <f t="shared" si="10"/>
        <v>113.3</v>
      </c>
      <c r="U59" s="46">
        <f t="shared" si="11"/>
        <v>10.42</v>
      </c>
      <c r="V59" s="46">
        <v>0</v>
      </c>
      <c r="W59" s="48">
        <f t="shared" si="12"/>
        <v>89.5</v>
      </c>
      <c r="X59" s="48">
        <f t="shared" si="13"/>
        <v>0</v>
      </c>
      <c r="Y59" s="46">
        <f t="shared" si="14"/>
        <v>472.85</v>
      </c>
      <c r="Z59" s="46">
        <f t="shared" si="15"/>
        <v>1621.62525</v>
      </c>
      <c r="AA59" s="46"/>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5">
        <f t="shared" si="0"/>
        <v>57</v>
      </c>
      <c r="B60" s="46" t="s">
        <v>230</v>
      </c>
      <c r="C60" s="47" t="s">
        <v>294</v>
      </c>
      <c r="D60" s="46" t="s">
        <v>295</v>
      </c>
      <c r="E60" s="46">
        <v>3473.25</v>
      </c>
      <c r="F60" s="46">
        <v>3245.4</v>
      </c>
      <c r="G60" s="48">
        <v>5664.75</v>
      </c>
      <c r="H60" s="46">
        <v>3473.25</v>
      </c>
      <c r="I60" s="48">
        <v>3180</v>
      </c>
      <c r="J60" s="48"/>
      <c r="K60" s="63">
        <f t="shared" si="1"/>
        <v>62.5185</v>
      </c>
      <c r="L60" s="64">
        <f t="shared" si="2"/>
        <v>519.264</v>
      </c>
      <c r="M60" s="48">
        <f t="shared" si="3"/>
        <v>453.18</v>
      </c>
      <c r="N60" s="46">
        <f t="shared" si="4"/>
        <v>24.31275</v>
      </c>
      <c r="O60" s="48">
        <f t="shared" si="5"/>
        <v>159</v>
      </c>
      <c r="P60" s="48">
        <f t="shared" si="6"/>
        <v>0</v>
      </c>
      <c r="Q60" s="48">
        <f t="shared" si="7"/>
        <v>1218.27525</v>
      </c>
      <c r="R60" s="46">
        <f t="shared" si="8"/>
        <v>0</v>
      </c>
      <c r="S60" s="46">
        <f t="shared" si="9"/>
        <v>259.63</v>
      </c>
      <c r="T60" s="48">
        <f t="shared" si="10"/>
        <v>113.3</v>
      </c>
      <c r="U60" s="46">
        <f t="shared" si="11"/>
        <v>10.42</v>
      </c>
      <c r="V60" s="46">
        <v>0</v>
      </c>
      <c r="W60" s="48">
        <f t="shared" si="12"/>
        <v>159</v>
      </c>
      <c r="X60" s="48">
        <f t="shared" si="13"/>
        <v>0</v>
      </c>
      <c r="Y60" s="46">
        <f t="shared" si="14"/>
        <v>542.35</v>
      </c>
      <c r="Z60" s="46">
        <f t="shared" si="15"/>
        <v>1760.62525</v>
      </c>
      <c r="AA60" s="46"/>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5">
        <f t="shared" si="0"/>
        <v>58</v>
      </c>
      <c r="B61" s="46" t="s">
        <v>227</v>
      </c>
      <c r="C61" s="47" t="s">
        <v>296</v>
      </c>
      <c r="D61" s="46" t="s">
        <v>297</v>
      </c>
      <c r="E61" s="46">
        <v>3473.25</v>
      </c>
      <c r="F61" s="46">
        <v>3245.4</v>
      </c>
      <c r="G61" s="48">
        <v>5664.75</v>
      </c>
      <c r="H61" s="46">
        <v>3473.25</v>
      </c>
      <c r="I61" s="48">
        <v>3180</v>
      </c>
      <c r="J61" s="48"/>
      <c r="K61" s="63">
        <f t="shared" si="1"/>
        <v>62.5185</v>
      </c>
      <c r="L61" s="64">
        <f t="shared" si="2"/>
        <v>519.264</v>
      </c>
      <c r="M61" s="48">
        <f t="shared" si="3"/>
        <v>453.18</v>
      </c>
      <c r="N61" s="46">
        <f t="shared" si="4"/>
        <v>24.31275</v>
      </c>
      <c r="O61" s="48">
        <f t="shared" si="5"/>
        <v>159</v>
      </c>
      <c r="P61" s="48">
        <f t="shared" si="6"/>
        <v>0</v>
      </c>
      <c r="Q61" s="48">
        <f t="shared" si="7"/>
        <v>1218.27525</v>
      </c>
      <c r="R61" s="46">
        <f t="shared" si="8"/>
        <v>0</v>
      </c>
      <c r="S61" s="46">
        <f t="shared" si="9"/>
        <v>259.63</v>
      </c>
      <c r="T61" s="48">
        <f t="shared" si="10"/>
        <v>113.3</v>
      </c>
      <c r="U61" s="46">
        <f t="shared" si="11"/>
        <v>10.42</v>
      </c>
      <c r="V61" s="46">
        <v>0</v>
      </c>
      <c r="W61" s="48">
        <f t="shared" si="12"/>
        <v>159</v>
      </c>
      <c r="X61" s="48">
        <f t="shared" si="13"/>
        <v>0</v>
      </c>
      <c r="Y61" s="46">
        <f t="shared" si="14"/>
        <v>542.35</v>
      </c>
      <c r="Z61" s="46">
        <f t="shared" si="15"/>
        <v>1760.62525</v>
      </c>
      <c r="AA61" s="46"/>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5">
        <f t="shared" si="0"/>
        <v>59</v>
      </c>
      <c r="B62" s="46" t="s">
        <v>173</v>
      </c>
      <c r="C62" s="47" t="s">
        <v>298</v>
      </c>
      <c r="D62" s="46" t="s">
        <v>299</v>
      </c>
      <c r="E62" s="46">
        <v>3473.25</v>
      </c>
      <c r="F62" s="46">
        <v>3245.4</v>
      </c>
      <c r="G62" s="48">
        <v>5664.75</v>
      </c>
      <c r="H62" s="46">
        <v>3473.25</v>
      </c>
      <c r="I62" s="48">
        <v>4180</v>
      </c>
      <c r="J62" s="48"/>
      <c r="K62" s="63">
        <f t="shared" si="1"/>
        <v>62.5185</v>
      </c>
      <c r="L62" s="64">
        <f t="shared" si="2"/>
        <v>519.264</v>
      </c>
      <c r="M62" s="48">
        <f t="shared" si="3"/>
        <v>453.18</v>
      </c>
      <c r="N62" s="46">
        <f t="shared" si="4"/>
        <v>24.31275</v>
      </c>
      <c r="O62" s="48">
        <f t="shared" si="5"/>
        <v>209</v>
      </c>
      <c r="P62" s="48">
        <f t="shared" si="6"/>
        <v>0</v>
      </c>
      <c r="Q62" s="48">
        <f t="shared" si="7"/>
        <v>1268.27525</v>
      </c>
      <c r="R62" s="46">
        <f t="shared" si="8"/>
        <v>0</v>
      </c>
      <c r="S62" s="46">
        <f t="shared" si="9"/>
        <v>259.63</v>
      </c>
      <c r="T62" s="48">
        <f t="shared" si="10"/>
        <v>113.3</v>
      </c>
      <c r="U62" s="46">
        <f t="shared" si="11"/>
        <v>10.42</v>
      </c>
      <c r="V62" s="46">
        <v>0</v>
      </c>
      <c r="W62" s="48">
        <f t="shared" si="12"/>
        <v>209</v>
      </c>
      <c r="X62" s="48">
        <f t="shared" si="13"/>
        <v>0</v>
      </c>
      <c r="Y62" s="46">
        <f t="shared" si="14"/>
        <v>592.35</v>
      </c>
      <c r="Z62" s="46">
        <f t="shared" si="15"/>
        <v>1860.62525</v>
      </c>
      <c r="AA62" s="46"/>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5">
        <f t="shared" si="0"/>
        <v>60</v>
      </c>
      <c r="B63" s="46" t="s">
        <v>230</v>
      </c>
      <c r="C63" s="47" t="s">
        <v>300</v>
      </c>
      <c r="D63" s="46" t="s">
        <v>301</v>
      </c>
      <c r="E63" s="46">
        <v>3473.25</v>
      </c>
      <c r="F63" s="46">
        <v>3245.4</v>
      </c>
      <c r="G63" s="48">
        <v>5664.75</v>
      </c>
      <c r="H63" s="46">
        <v>3473.25</v>
      </c>
      <c r="I63" s="48">
        <v>3180</v>
      </c>
      <c r="J63" s="48"/>
      <c r="K63" s="63">
        <f t="shared" si="1"/>
        <v>62.5185</v>
      </c>
      <c r="L63" s="64">
        <f t="shared" si="2"/>
        <v>519.264</v>
      </c>
      <c r="M63" s="48">
        <f t="shared" si="3"/>
        <v>453.18</v>
      </c>
      <c r="N63" s="46">
        <f t="shared" si="4"/>
        <v>24.31275</v>
      </c>
      <c r="O63" s="48">
        <f t="shared" si="5"/>
        <v>159</v>
      </c>
      <c r="P63" s="48">
        <f t="shared" si="6"/>
        <v>0</v>
      </c>
      <c r="Q63" s="48">
        <f t="shared" si="7"/>
        <v>1218.27525</v>
      </c>
      <c r="R63" s="46">
        <f t="shared" si="8"/>
        <v>0</v>
      </c>
      <c r="S63" s="46">
        <f t="shared" si="9"/>
        <v>259.63</v>
      </c>
      <c r="T63" s="48">
        <f t="shared" si="10"/>
        <v>113.3</v>
      </c>
      <c r="U63" s="46">
        <f t="shared" si="11"/>
        <v>10.42</v>
      </c>
      <c r="V63" s="46">
        <v>0</v>
      </c>
      <c r="W63" s="48">
        <f t="shared" si="12"/>
        <v>159</v>
      </c>
      <c r="X63" s="48">
        <f t="shared" si="13"/>
        <v>0</v>
      </c>
      <c r="Y63" s="46">
        <f t="shared" si="14"/>
        <v>542.35</v>
      </c>
      <c r="Z63" s="46">
        <f t="shared" si="15"/>
        <v>1760.62525</v>
      </c>
      <c r="AA63" s="46"/>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5">
        <f t="shared" si="0"/>
        <v>61</v>
      </c>
      <c r="B64" s="46" t="s">
        <v>230</v>
      </c>
      <c r="C64" s="47" t="s">
        <v>302</v>
      </c>
      <c r="D64" s="46" t="s">
        <v>303</v>
      </c>
      <c r="E64" s="46">
        <v>3473.25</v>
      </c>
      <c r="F64" s="46">
        <v>3245.4</v>
      </c>
      <c r="G64" s="48">
        <v>5664.75</v>
      </c>
      <c r="H64" s="46">
        <v>3473.25</v>
      </c>
      <c r="I64" s="48">
        <v>3180</v>
      </c>
      <c r="J64" s="48"/>
      <c r="K64" s="63">
        <f t="shared" si="1"/>
        <v>62.5185</v>
      </c>
      <c r="L64" s="64">
        <f t="shared" si="2"/>
        <v>519.264</v>
      </c>
      <c r="M64" s="48">
        <f t="shared" si="3"/>
        <v>453.18</v>
      </c>
      <c r="N64" s="46">
        <f t="shared" si="4"/>
        <v>24.31275</v>
      </c>
      <c r="O64" s="48">
        <f t="shared" si="5"/>
        <v>159</v>
      </c>
      <c r="P64" s="48">
        <f t="shared" si="6"/>
        <v>0</v>
      </c>
      <c r="Q64" s="48">
        <f t="shared" si="7"/>
        <v>1218.27525</v>
      </c>
      <c r="R64" s="46">
        <f t="shared" si="8"/>
        <v>0</v>
      </c>
      <c r="S64" s="46">
        <f t="shared" si="9"/>
        <v>259.63</v>
      </c>
      <c r="T64" s="48">
        <f t="shared" si="10"/>
        <v>113.3</v>
      </c>
      <c r="U64" s="46">
        <f t="shared" si="11"/>
        <v>10.42</v>
      </c>
      <c r="V64" s="46">
        <v>0</v>
      </c>
      <c r="W64" s="48">
        <f t="shared" si="12"/>
        <v>159</v>
      </c>
      <c r="X64" s="48">
        <f t="shared" si="13"/>
        <v>0</v>
      </c>
      <c r="Y64" s="46">
        <f t="shared" si="14"/>
        <v>542.35</v>
      </c>
      <c r="Z64" s="46">
        <f t="shared" si="15"/>
        <v>1760.62525</v>
      </c>
      <c r="AA64" s="46"/>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5">
        <f t="shared" si="0"/>
        <v>62</v>
      </c>
      <c r="B65" s="46" t="s">
        <v>227</v>
      </c>
      <c r="C65" s="47" t="s">
        <v>304</v>
      </c>
      <c r="D65" s="46" t="s">
        <v>305</v>
      </c>
      <c r="E65" s="46">
        <v>3473.25</v>
      </c>
      <c r="F65" s="46">
        <v>3245.4</v>
      </c>
      <c r="G65" s="48">
        <v>5664.75</v>
      </c>
      <c r="H65" s="46">
        <v>3473.25</v>
      </c>
      <c r="I65" s="48">
        <v>3180</v>
      </c>
      <c r="J65" s="48"/>
      <c r="K65" s="63">
        <f t="shared" si="1"/>
        <v>62.5185</v>
      </c>
      <c r="L65" s="64">
        <f t="shared" si="2"/>
        <v>519.264</v>
      </c>
      <c r="M65" s="48">
        <f t="shared" si="3"/>
        <v>453.18</v>
      </c>
      <c r="N65" s="46">
        <f t="shared" si="4"/>
        <v>24.31275</v>
      </c>
      <c r="O65" s="48">
        <f t="shared" si="5"/>
        <v>159</v>
      </c>
      <c r="P65" s="48">
        <f t="shared" si="6"/>
        <v>0</v>
      </c>
      <c r="Q65" s="48">
        <f t="shared" si="7"/>
        <v>1218.27525</v>
      </c>
      <c r="R65" s="46">
        <f t="shared" si="8"/>
        <v>0</v>
      </c>
      <c r="S65" s="46">
        <f t="shared" si="9"/>
        <v>259.63</v>
      </c>
      <c r="T65" s="48">
        <f t="shared" si="10"/>
        <v>113.3</v>
      </c>
      <c r="U65" s="46">
        <f t="shared" si="11"/>
        <v>10.42</v>
      </c>
      <c r="V65" s="46">
        <v>0</v>
      </c>
      <c r="W65" s="48">
        <f t="shared" si="12"/>
        <v>159</v>
      </c>
      <c r="X65" s="48">
        <f t="shared" si="13"/>
        <v>0</v>
      </c>
      <c r="Y65" s="46">
        <f t="shared" si="14"/>
        <v>542.35</v>
      </c>
      <c r="Z65" s="46">
        <f t="shared" si="15"/>
        <v>1760.62525</v>
      </c>
      <c r="AA65" s="46"/>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5">
        <f t="shared" si="0"/>
        <v>63</v>
      </c>
      <c r="B66" s="46" t="s">
        <v>230</v>
      </c>
      <c r="C66" s="47" t="s">
        <v>306</v>
      </c>
      <c r="D66" s="46" t="s">
        <v>307</v>
      </c>
      <c r="E66" s="46">
        <v>3820</v>
      </c>
      <c r="F66" s="46">
        <v>3820</v>
      </c>
      <c r="G66" s="48">
        <v>5664.75</v>
      </c>
      <c r="H66" s="46">
        <v>3820</v>
      </c>
      <c r="I66" s="48">
        <v>4180</v>
      </c>
      <c r="J66" s="48"/>
      <c r="K66" s="63">
        <f t="shared" si="1"/>
        <v>68.76</v>
      </c>
      <c r="L66" s="64">
        <f t="shared" si="2"/>
        <v>611.2</v>
      </c>
      <c r="M66" s="48">
        <f t="shared" si="3"/>
        <v>453.18</v>
      </c>
      <c r="N66" s="46">
        <f t="shared" si="4"/>
        <v>26.74</v>
      </c>
      <c r="O66" s="48">
        <f t="shared" si="5"/>
        <v>209</v>
      </c>
      <c r="P66" s="48">
        <f t="shared" si="6"/>
        <v>0</v>
      </c>
      <c r="Q66" s="48">
        <f t="shared" si="7"/>
        <v>1368.88</v>
      </c>
      <c r="R66" s="46">
        <f t="shared" si="8"/>
        <v>0</v>
      </c>
      <c r="S66" s="46">
        <f t="shared" si="9"/>
        <v>305.6</v>
      </c>
      <c r="T66" s="48">
        <f t="shared" si="10"/>
        <v>113.3</v>
      </c>
      <c r="U66" s="46">
        <f t="shared" si="11"/>
        <v>11.46</v>
      </c>
      <c r="V66" s="46">
        <v>0</v>
      </c>
      <c r="W66" s="48">
        <f t="shared" si="12"/>
        <v>209</v>
      </c>
      <c r="X66" s="48">
        <f t="shared" si="13"/>
        <v>0</v>
      </c>
      <c r="Y66" s="46">
        <f t="shared" si="14"/>
        <v>639.36</v>
      </c>
      <c r="Z66" s="46">
        <f t="shared" si="15"/>
        <v>2008.24</v>
      </c>
      <c r="AA66" s="46"/>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5">
        <f t="shared" si="0"/>
        <v>64</v>
      </c>
      <c r="B67" s="46" t="s">
        <v>227</v>
      </c>
      <c r="C67" s="47" t="s">
        <v>308</v>
      </c>
      <c r="D67" s="46" t="s">
        <v>309</v>
      </c>
      <c r="E67" s="46">
        <v>3820</v>
      </c>
      <c r="F67" s="46">
        <v>3820</v>
      </c>
      <c r="G67" s="48">
        <v>5664.75</v>
      </c>
      <c r="H67" s="46">
        <v>3820</v>
      </c>
      <c r="I67" s="48">
        <v>4180</v>
      </c>
      <c r="J67" s="48"/>
      <c r="K67" s="63">
        <f t="shared" si="1"/>
        <v>68.76</v>
      </c>
      <c r="L67" s="64">
        <f t="shared" si="2"/>
        <v>611.2</v>
      </c>
      <c r="M67" s="48">
        <f t="shared" si="3"/>
        <v>453.18</v>
      </c>
      <c r="N67" s="46">
        <f t="shared" si="4"/>
        <v>26.74</v>
      </c>
      <c r="O67" s="48">
        <f t="shared" si="5"/>
        <v>209</v>
      </c>
      <c r="P67" s="48">
        <f t="shared" si="6"/>
        <v>0</v>
      </c>
      <c r="Q67" s="48">
        <f t="shared" si="7"/>
        <v>1368.88</v>
      </c>
      <c r="R67" s="46">
        <f t="shared" si="8"/>
        <v>0</v>
      </c>
      <c r="S67" s="46">
        <f t="shared" si="9"/>
        <v>305.6</v>
      </c>
      <c r="T67" s="48">
        <f t="shared" si="10"/>
        <v>113.3</v>
      </c>
      <c r="U67" s="46">
        <f t="shared" si="11"/>
        <v>11.46</v>
      </c>
      <c r="V67" s="46">
        <v>0</v>
      </c>
      <c r="W67" s="48">
        <f t="shared" si="12"/>
        <v>209</v>
      </c>
      <c r="X67" s="48">
        <f t="shared" si="13"/>
        <v>0</v>
      </c>
      <c r="Y67" s="46">
        <f t="shared" si="14"/>
        <v>639.36</v>
      </c>
      <c r="Z67" s="46">
        <f t="shared" si="15"/>
        <v>2008.24</v>
      </c>
      <c r="AA67" s="46"/>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5">
        <f t="shared" ref="A68:A131" si="145">ROW()-3</f>
        <v>65</v>
      </c>
      <c r="B68" s="46" t="s">
        <v>227</v>
      </c>
      <c r="C68" s="47" t="s">
        <v>310</v>
      </c>
      <c r="D68" s="46" t="s">
        <v>311</v>
      </c>
      <c r="E68" s="46">
        <v>3473.25</v>
      </c>
      <c r="F68" s="46">
        <v>3245.4</v>
      </c>
      <c r="G68" s="48">
        <v>5664.75</v>
      </c>
      <c r="H68" s="46">
        <v>3473.25</v>
      </c>
      <c r="I68" s="48">
        <v>3180</v>
      </c>
      <c r="J68" s="48"/>
      <c r="K68" s="63">
        <f t="shared" ref="K68:K131" si="146">E68*0.018</f>
        <v>62.5185</v>
      </c>
      <c r="L68" s="64">
        <f t="shared" ref="L68:L131" si="147">F68*0.16</f>
        <v>519.264</v>
      </c>
      <c r="M68" s="48">
        <f t="shared" ref="M68:M131" si="148">ROUND(G68*0.08,2)</f>
        <v>453.18</v>
      </c>
      <c r="N68" s="46">
        <f t="shared" ref="N68:N131" si="149">H68*0.007</f>
        <v>24.31275</v>
      </c>
      <c r="O68" s="48">
        <f t="shared" ref="O68:O131" si="150">I68*5%</f>
        <v>159</v>
      </c>
      <c r="P68" s="48">
        <f t="shared" ref="P68:P131" si="151">J68*50%</f>
        <v>0</v>
      </c>
      <c r="Q68" s="48">
        <f t="shared" ref="Q68:Q131" si="152">SUM(K68:P68)</f>
        <v>1218.27525</v>
      </c>
      <c r="R68" s="46">
        <f t="shared" ref="R68:R131" si="153">E68*0</f>
        <v>0</v>
      </c>
      <c r="S68" s="46">
        <f t="shared" ref="S68:S131" si="154">ROUND(F68*0.08,2)</f>
        <v>259.63</v>
      </c>
      <c r="T68" s="48">
        <f t="shared" ref="T68:T131" si="155">ROUND(G68*0.02,2)</f>
        <v>113.3</v>
      </c>
      <c r="U68" s="46">
        <f t="shared" ref="U68:U131" si="156">ROUND(H68*0.003,2)</f>
        <v>10.42</v>
      </c>
      <c r="V68" s="46">
        <v>0</v>
      </c>
      <c r="W68" s="48">
        <f t="shared" ref="W68:W131" si="157">I68*5%</f>
        <v>159</v>
      </c>
      <c r="X68" s="48">
        <f t="shared" ref="X68:X131" si="158">J68*50%</f>
        <v>0</v>
      </c>
      <c r="Y68" s="46">
        <f t="shared" ref="Y68:Y131" si="159">SUM(R68:X68)</f>
        <v>542.35</v>
      </c>
      <c r="Z68" s="46">
        <f t="shared" ref="Z68:Z131" si="160">Q68+Y68</f>
        <v>1760.62525</v>
      </c>
      <c r="AA68" s="46"/>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45">
        <f t="shared" si="145"/>
        <v>66</v>
      </c>
      <c r="B69" s="46" t="s">
        <v>227</v>
      </c>
      <c r="C69" s="47" t="s">
        <v>312</v>
      </c>
      <c r="D69" s="46" t="s">
        <v>313</v>
      </c>
      <c r="E69" s="46">
        <v>3473.25</v>
      </c>
      <c r="F69" s="46">
        <v>3245.4</v>
      </c>
      <c r="G69" s="48">
        <v>5664.75</v>
      </c>
      <c r="H69" s="46">
        <v>3473.25</v>
      </c>
      <c r="I69" s="48">
        <v>3180</v>
      </c>
      <c r="J69" s="48"/>
      <c r="K69" s="63">
        <f t="shared" si="146"/>
        <v>62.5185</v>
      </c>
      <c r="L69" s="64">
        <f t="shared" si="147"/>
        <v>519.264</v>
      </c>
      <c r="M69" s="48">
        <f t="shared" si="148"/>
        <v>453.18</v>
      </c>
      <c r="N69" s="46">
        <f t="shared" si="149"/>
        <v>24.31275</v>
      </c>
      <c r="O69" s="48">
        <f t="shared" si="150"/>
        <v>159</v>
      </c>
      <c r="P69" s="48">
        <f t="shared" si="151"/>
        <v>0</v>
      </c>
      <c r="Q69" s="48">
        <f t="shared" si="152"/>
        <v>1218.27525</v>
      </c>
      <c r="R69" s="46">
        <f t="shared" si="153"/>
        <v>0</v>
      </c>
      <c r="S69" s="46">
        <f t="shared" si="154"/>
        <v>259.63</v>
      </c>
      <c r="T69" s="48">
        <f t="shared" si="155"/>
        <v>113.3</v>
      </c>
      <c r="U69" s="46">
        <f t="shared" si="156"/>
        <v>10.42</v>
      </c>
      <c r="V69" s="46">
        <v>0</v>
      </c>
      <c r="W69" s="48">
        <f t="shared" si="157"/>
        <v>159</v>
      </c>
      <c r="X69" s="48">
        <f t="shared" si="158"/>
        <v>0</v>
      </c>
      <c r="Y69" s="46">
        <f t="shared" si="159"/>
        <v>542.35</v>
      </c>
      <c r="Z69" s="46">
        <f t="shared" si="160"/>
        <v>1760.62525</v>
      </c>
      <c r="AA69" s="46"/>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5">
        <f t="shared" si="145"/>
        <v>67</v>
      </c>
      <c r="B70" s="46" t="s">
        <v>227</v>
      </c>
      <c r="C70" s="47" t="s">
        <v>314</v>
      </c>
      <c r="D70" s="46" t="s">
        <v>315</v>
      </c>
      <c r="E70" s="46">
        <v>3473.25</v>
      </c>
      <c r="F70" s="46">
        <v>3245.4</v>
      </c>
      <c r="G70" s="48">
        <v>5664.75</v>
      </c>
      <c r="H70" s="46">
        <v>3473.25</v>
      </c>
      <c r="I70" s="48">
        <v>3180</v>
      </c>
      <c r="J70" s="48"/>
      <c r="K70" s="63">
        <f t="shared" si="146"/>
        <v>62.5185</v>
      </c>
      <c r="L70" s="64">
        <f t="shared" si="147"/>
        <v>519.264</v>
      </c>
      <c r="M70" s="48">
        <f t="shared" si="148"/>
        <v>453.18</v>
      </c>
      <c r="N70" s="46">
        <f t="shared" si="149"/>
        <v>24.31275</v>
      </c>
      <c r="O70" s="48">
        <f t="shared" si="150"/>
        <v>159</v>
      </c>
      <c r="P70" s="48">
        <f t="shared" si="151"/>
        <v>0</v>
      </c>
      <c r="Q70" s="48">
        <f t="shared" si="152"/>
        <v>1218.27525</v>
      </c>
      <c r="R70" s="46">
        <f t="shared" si="153"/>
        <v>0</v>
      </c>
      <c r="S70" s="46">
        <f t="shared" si="154"/>
        <v>259.63</v>
      </c>
      <c r="T70" s="48">
        <f t="shared" si="155"/>
        <v>113.3</v>
      </c>
      <c r="U70" s="46">
        <f t="shared" si="156"/>
        <v>10.42</v>
      </c>
      <c r="V70" s="46">
        <v>0</v>
      </c>
      <c r="W70" s="48">
        <f t="shared" si="157"/>
        <v>159</v>
      </c>
      <c r="X70" s="48">
        <f t="shared" si="158"/>
        <v>0</v>
      </c>
      <c r="Y70" s="46">
        <f t="shared" si="159"/>
        <v>542.35</v>
      </c>
      <c r="Z70" s="46">
        <f t="shared" si="160"/>
        <v>1760.62525</v>
      </c>
      <c r="AA70" s="46"/>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5">
        <f t="shared" si="145"/>
        <v>68</v>
      </c>
      <c r="B71" s="46" t="s">
        <v>230</v>
      </c>
      <c r="C71" s="47" t="s">
        <v>316</v>
      </c>
      <c r="D71" s="46" t="s">
        <v>317</v>
      </c>
      <c r="E71" s="46">
        <v>3473.25</v>
      </c>
      <c r="F71" s="46">
        <v>3245.4</v>
      </c>
      <c r="G71" s="48">
        <v>5664.75</v>
      </c>
      <c r="H71" s="46">
        <v>3473.25</v>
      </c>
      <c r="I71" s="48">
        <v>4180</v>
      </c>
      <c r="J71" s="48"/>
      <c r="K71" s="63">
        <f t="shared" si="146"/>
        <v>62.5185</v>
      </c>
      <c r="L71" s="64">
        <f t="shared" si="147"/>
        <v>519.264</v>
      </c>
      <c r="M71" s="48">
        <f t="shared" si="148"/>
        <v>453.18</v>
      </c>
      <c r="N71" s="46">
        <f t="shared" si="149"/>
        <v>24.31275</v>
      </c>
      <c r="O71" s="48">
        <f t="shared" si="150"/>
        <v>209</v>
      </c>
      <c r="P71" s="48">
        <f t="shared" si="151"/>
        <v>0</v>
      </c>
      <c r="Q71" s="48">
        <f t="shared" si="152"/>
        <v>1268.27525</v>
      </c>
      <c r="R71" s="46">
        <f t="shared" si="153"/>
        <v>0</v>
      </c>
      <c r="S71" s="46">
        <f t="shared" si="154"/>
        <v>259.63</v>
      </c>
      <c r="T71" s="48">
        <f t="shared" si="155"/>
        <v>113.3</v>
      </c>
      <c r="U71" s="46">
        <f t="shared" si="156"/>
        <v>10.42</v>
      </c>
      <c r="V71" s="46">
        <v>0</v>
      </c>
      <c r="W71" s="48">
        <f t="shared" si="157"/>
        <v>209</v>
      </c>
      <c r="X71" s="48">
        <f t="shared" si="158"/>
        <v>0</v>
      </c>
      <c r="Y71" s="46">
        <f t="shared" si="159"/>
        <v>592.35</v>
      </c>
      <c r="Z71" s="46">
        <f t="shared" si="160"/>
        <v>1860.62525</v>
      </c>
      <c r="AA71" s="46"/>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5">
        <f t="shared" si="145"/>
        <v>69</v>
      </c>
      <c r="B72" s="46" t="s">
        <v>230</v>
      </c>
      <c r="C72" s="47" t="s">
        <v>318</v>
      </c>
      <c r="D72" s="46" t="s">
        <v>319</v>
      </c>
      <c r="E72" s="46">
        <v>3473.25</v>
      </c>
      <c r="F72" s="46">
        <v>3245.4</v>
      </c>
      <c r="G72" s="48">
        <v>5664.75</v>
      </c>
      <c r="H72" s="46">
        <v>3473.25</v>
      </c>
      <c r="I72" s="48">
        <v>4180</v>
      </c>
      <c r="J72" s="48"/>
      <c r="K72" s="63">
        <f t="shared" si="146"/>
        <v>62.5185</v>
      </c>
      <c r="L72" s="64">
        <f t="shared" si="147"/>
        <v>519.264</v>
      </c>
      <c r="M72" s="48">
        <f t="shared" si="148"/>
        <v>453.18</v>
      </c>
      <c r="N72" s="46">
        <f t="shared" si="149"/>
        <v>24.31275</v>
      </c>
      <c r="O72" s="48">
        <f t="shared" si="150"/>
        <v>209</v>
      </c>
      <c r="P72" s="48">
        <f t="shared" si="151"/>
        <v>0</v>
      </c>
      <c r="Q72" s="48">
        <f t="shared" si="152"/>
        <v>1268.27525</v>
      </c>
      <c r="R72" s="46">
        <f t="shared" si="153"/>
        <v>0</v>
      </c>
      <c r="S72" s="46">
        <f t="shared" si="154"/>
        <v>259.63</v>
      </c>
      <c r="T72" s="48">
        <f t="shared" si="155"/>
        <v>113.3</v>
      </c>
      <c r="U72" s="46">
        <f t="shared" si="156"/>
        <v>10.42</v>
      </c>
      <c r="V72" s="46">
        <v>0</v>
      </c>
      <c r="W72" s="48">
        <f t="shared" si="157"/>
        <v>209</v>
      </c>
      <c r="X72" s="48">
        <f t="shared" si="158"/>
        <v>0</v>
      </c>
      <c r="Y72" s="46">
        <f t="shared" si="159"/>
        <v>592.35</v>
      </c>
      <c r="Z72" s="46">
        <f t="shared" si="160"/>
        <v>1860.62525</v>
      </c>
      <c r="AA72" s="46"/>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5">
        <f t="shared" si="145"/>
        <v>70</v>
      </c>
      <c r="B73" s="46" t="s">
        <v>230</v>
      </c>
      <c r="C73" s="47" t="s">
        <v>320</v>
      </c>
      <c r="D73" s="46" t="s">
        <v>321</v>
      </c>
      <c r="E73" s="46">
        <v>3473.25</v>
      </c>
      <c r="F73" s="46">
        <v>3245.4</v>
      </c>
      <c r="G73" s="48">
        <v>5664.75</v>
      </c>
      <c r="H73" s="46">
        <v>3473.25</v>
      </c>
      <c r="I73" s="48">
        <v>4180</v>
      </c>
      <c r="J73" s="48"/>
      <c r="K73" s="63">
        <f t="shared" si="146"/>
        <v>62.5185</v>
      </c>
      <c r="L73" s="64">
        <f t="shared" si="147"/>
        <v>519.264</v>
      </c>
      <c r="M73" s="48">
        <f t="shared" si="148"/>
        <v>453.18</v>
      </c>
      <c r="N73" s="46">
        <f t="shared" si="149"/>
        <v>24.31275</v>
      </c>
      <c r="O73" s="48">
        <f t="shared" si="150"/>
        <v>209</v>
      </c>
      <c r="P73" s="48">
        <f t="shared" si="151"/>
        <v>0</v>
      </c>
      <c r="Q73" s="48">
        <f t="shared" si="152"/>
        <v>1268.27525</v>
      </c>
      <c r="R73" s="46">
        <f t="shared" si="153"/>
        <v>0</v>
      </c>
      <c r="S73" s="46">
        <f t="shared" si="154"/>
        <v>259.63</v>
      </c>
      <c r="T73" s="48">
        <f t="shared" si="155"/>
        <v>113.3</v>
      </c>
      <c r="U73" s="46">
        <f t="shared" si="156"/>
        <v>10.42</v>
      </c>
      <c r="V73" s="46">
        <v>0</v>
      </c>
      <c r="W73" s="48">
        <f t="shared" si="157"/>
        <v>209</v>
      </c>
      <c r="X73" s="48">
        <f t="shared" si="158"/>
        <v>0</v>
      </c>
      <c r="Y73" s="46">
        <f t="shared" si="159"/>
        <v>592.35</v>
      </c>
      <c r="Z73" s="46">
        <f t="shared" si="160"/>
        <v>1860.62525</v>
      </c>
      <c r="AA73" s="46"/>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45">
        <f t="shared" si="145"/>
        <v>71</v>
      </c>
      <c r="B74" s="46" t="s">
        <v>230</v>
      </c>
      <c r="C74" s="47" t="s">
        <v>322</v>
      </c>
      <c r="D74" s="345" t="s">
        <v>323</v>
      </c>
      <c r="E74" s="46">
        <v>3473.25</v>
      </c>
      <c r="F74" s="46">
        <v>3245.4</v>
      </c>
      <c r="G74" s="48">
        <v>5664.75</v>
      </c>
      <c r="H74" s="46">
        <v>3473.25</v>
      </c>
      <c r="I74" s="48">
        <v>3180</v>
      </c>
      <c r="J74" s="48"/>
      <c r="K74" s="63">
        <f t="shared" si="146"/>
        <v>62.5185</v>
      </c>
      <c r="L74" s="64">
        <f t="shared" si="147"/>
        <v>519.264</v>
      </c>
      <c r="M74" s="48">
        <f t="shared" si="148"/>
        <v>453.18</v>
      </c>
      <c r="N74" s="46">
        <f t="shared" si="149"/>
        <v>24.31275</v>
      </c>
      <c r="O74" s="48">
        <f t="shared" si="150"/>
        <v>159</v>
      </c>
      <c r="P74" s="48">
        <f t="shared" si="151"/>
        <v>0</v>
      </c>
      <c r="Q74" s="48">
        <f t="shared" si="152"/>
        <v>1218.27525</v>
      </c>
      <c r="R74" s="46">
        <f t="shared" si="153"/>
        <v>0</v>
      </c>
      <c r="S74" s="46">
        <f t="shared" si="154"/>
        <v>259.63</v>
      </c>
      <c r="T74" s="48">
        <f t="shared" si="155"/>
        <v>113.3</v>
      </c>
      <c r="U74" s="46">
        <f t="shared" si="156"/>
        <v>10.42</v>
      </c>
      <c r="V74" s="46">
        <v>0</v>
      </c>
      <c r="W74" s="48">
        <f t="shared" si="157"/>
        <v>159</v>
      </c>
      <c r="X74" s="48">
        <f t="shared" si="158"/>
        <v>0</v>
      </c>
      <c r="Y74" s="46">
        <f t="shared" si="159"/>
        <v>542.35</v>
      </c>
      <c r="Z74" s="46">
        <f t="shared" si="160"/>
        <v>1760.62525</v>
      </c>
      <c r="AA74" s="46"/>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45">
        <f t="shared" si="145"/>
        <v>72</v>
      </c>
      <c r="B75" s="46" t="s">
        <v>230</v>
      </c>
      <c r="C75" s="47" t="s">
        <v>324</v>
      </c>
      <c r="D75" s="46" t="s">
        <v>325</v>
      </c>
      <c r="E75" s="46">
        <v>3473.25</v>
      </c>
      <c r="F75" s="46">
        <v>3245.4</v>
      </c>
      <c r="G75" s="48">
        <v>5664.75</v>
      </c>
      <c r="H75" s="46">
        <v>3473.25</v>
      </c>
      <c r="I75" s="48">
        <v>4180</v>
      </c>
      <c r="J75" s="48"/>
      <c r="K75" s="63">
        <f t="shared" si="146"/>
        <v>62.5185</v>
      </c>
      <c r="L75" s="64">
        <f t="shared" si="147"/>
        <v>519.264</v>
      </c>
      <c r="M75" s="48">
        <f t="shared" si="148"/>
        <v>453.18</v>
      </c>
      <c r="N75" s="46">
        <f t="shared" si="149"/>
        <v>24.31275</v>
      </c>
      <c r="O75" s="48">
        <f t="shared" si="150"/>
        <v>209</v>
      </c>
      <c r="P75" s="48">
        <f t="shared" si="151"/>
        <v>0</v>
      </c>
      <c r="Q75" s="48">
        <f t="shared" si="152"/>
        <v>1268.27525</v>
      </c>
      <c r="R75" s="46">
        <f t="shared" si="153"/>
        <v>0</v>
      </c>
      <c r="S75" s="46">
        <f t="shared" si="154"/>
        <v>259.63</v>
      </c>
      <c r="T75" s="48">
        <f t="shared" si="155"/>
        <v>113.3</v>
      </c>
      <c r="U75" s="46">
        <f t="shared" si="156"/>
        <v>10.42</v>
      </c>
      <c r="V75" s="46">
        <v>0</v>
      </c>
      <c r="W75" s="48">
        <f t="shared" si="157"/>
        <v>209</v>
      </c>
      <c r="X75" s="48">
        <f t="shared" si="158"/>
        <v>0</v>
      </c>
      <c r="Y75" s="46">
        <f t="shared" si="159"/>
        <v>592.35</v>
      </c>
      <c r="Z75" s="46">
        <f t="shared" si="160"/>
        <v>1860.62525</v>
      </c>
      <c r="AA75" s="46"/>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45">
        <f t="shared" si="145"/>
        <v>73</v>
      </c>
      <c r="B76" s="46" t="s">
        <v>230</v>
      </c>
      <c r="C76" s="47" t="s">
        <v>326</v>
      </c>
      <c r="D76" s="343" t="s">
        <v>327</v>
      </c>
      <c r="E76" s="46">
        <v>3473.25</v>
      </c>
      <c r="F76" s="46">
        <v>3245.4</v>
      </c>
      <c r="G76" s="48">
        <v>5664.75</v>
      </c>
      <c r="H76" s="46">
        <v>3473.25</v>
      </c>
      <c r="I76" s="48">
        <v>1790</v>
      </c>
      <c r="J76" s="48"/>
      <c r="K76" s="63">
        <f t="shared" si="146"/>
        <v>62.5185</v>
      </c>
      <c r="L76" s="64">
        <f t="shared" si="147"/>
        <v>519.264</v>
      </c>
      <c r="M76" s="48">
        <f t="shared" si="148"/>
        <v>453.18</v>
      </c>
      <c r="N76" s="46">
        <f t="shared" si="149"/>
        <v>24.31275</v>
      </c>
      <c r="O76" s="48">
        <f t="shared" si="150"/>
        <v>89.5</v>
      </c>
      <c r="P76" s="48">
        <f t="shared" si="151"/>
        <v>0</v>
      </c>
      <c r="Q76" s="48">
        <f t="shared" si="152"/>
        <v>1148.77525</v>
      </c>
      <c r="R76" s="46">
        <f t="shared" si="153"/>
        <v>0</v>
      </c>
      <c r="S76" s="46">
        <f t="shared" si="154"/>
        <v>259.63</v>
      </c>
      <c r="T76" s="48">
        <f t="shared" si="155"/>
        <v>113.3</v>
      </c>
      <c r="U76" s="46">
        <f t="shared" si="156"/>
        <v>10.42</v>
      </c>
      <c r="V76" s="46">
        <v>0</v>
      </c>
      <c r="W76" s="48">
        <f t="shared" si="157"/>
        <v>89.5</v>
      </c>
      <c r="X76" s="48">
        <f t="shared" si="158"/>
        <v>0</v>
      </c>
      <c r="Y76" s="46">
        <f t="shared" si="159"/>
        <v>472.85</v>
      </c>
      <c r="Z76" s="46">
        <f t="shared" si="160"/>
        <v>1621.62525</v>
      </c>
      <c r="AA76" s="46"/>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45">
        <f t="shared" si="145"/>
        <v>74</v>
      </c>
      <c r="B77" s="46" t="s">
        <v>328</v>
      </c>
      <c r="C77" s="47" t="s">
        <v>329</v>
      </c>
      <c r="D77" s="46" t="s">
        <v>330</v>
      </c>
      <c r="E77" s="46">
        <v>3473.25</v>
      </c>
      <c r="F77" s="46">
        <v>3245.4</v>
      </c>
      <c r="G77" s="48">
        <v>5664.75</v>
      </c>
      <c r="H77" s="46">
        <v>3473.25</v>
      </c>
      <c r="I77" s="48">
        <v>3180</v>
      </c>
      <c r="J77" s="48"/>
      <c r="K77" s="63">
        <f t="shared" si="146"/>
        <v>62.5185</v>
      </c>
      <c r="L77" s="64">
        <f t="shared" si="147"/>
        <v>519.264</v>
      </c>
      <c r="M77" s="48">
        <f t="shared" si="148"/>
        <v>453.18</v>
      </c>
      <c r="N77" s="46">
        <f t="shared" si="149"/>
        <v>24.31275</v>
      </c>
      <c r="O77" s="48">
        <f t="shared" si="150"/>
        <v>159</v>
      </c>
      <c r="P77" s="48">
        <f t="shared" si="151"/>
        <v>0</v>
      </c>
      <c r="Q77" s="48">
        <f t="shared" si="152"/>
        <v>1218.27525</v>
      </c>
      <c r="R77" s="46">
        <f t="shared" si="153"/>
        <v>0</v>
      </c>
      <c r="S77" s="46">
        <f t="shared" si="154"/>
        <v>259.63</v>
      </c>
      <c r="T77" s="48">
        <f t="shared" si="155"/>
        <v>113.3</v>
      </c>
      <c r="U77" s="46">
        <f t="shared" si="156"/>
        <v>10.42</v>
      </c>
      <c r="V77" s="46">
        <v>0</v>
      </c>
      <c r="W77" s="48">
        <f t="shared" si="157"/>
        <v>159</v>
      </c>
      <c r="X77" s="48">
        <f t="shared" si="158"/>
        <v>0</v>
      </c>
      <c r="Y77" s="46">
        <f t="shared" si="159"/>
        <v>542.35</v>
      </c>
      <c r="Z77" s="46">
        <f t="shared" si="160"/>
        <v>1760.62525</v>
      </c>
      <c r="AA77" s="46"/>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45">
        <f t="shared" si="145"/>
        <v>75</v>
      </c>
      <c r="B78" s="46" t="s">
        <v>227</v>
      </c>
      <c r="C78" s="47" t="s">
        <v>331</v>
      </c>
      <c r="D78" s="46" t="s">
        <v>332</v>
      </c>
      <c r="E78" s="46">
        <v>3473.25</v>
      </c>
      <c r="F78" s="46">
        <v>3245.4</v>
      </c>
      <c r="G78" s="48">
        <v>5664.75</v>
      </c>
      <c r="H78" s="46">
        <v>3473.25</v>
      </c>
      <c r="I78" s="48">
        <v>3180</v>
      </c>
      <c r="J78" s="48"/>
      <c r="K78" s="63">
        <f t="shared" si="146"/>
        <v>62.5185</v>
      </c>
      <c r="L78" s="64">
        <f t="shared" si="147"/>
        <v>519.264</v>
      </c>
      <c r="M78" s="48">
        <f t="shared" si="148"/>
        <v>453.18</v>
      </c>
      <c r="N78" s="46">
        <f t="shared" si="149"/>
        <v>24.31275</v>
      </c>
      <c r="O78" s="48">
        <f t="shared" si="150"/>
        <v>159</v>
      </c>
      <c r="P78" s="48">
        <f t="shared" si="151"/>
        <v>0</v>
      </c>
      <c r="Q78" s="48">
        <f t="shared" si="152"/>
        <v>1218.27525</v>
      </c>
      <c r="R78" s="46">
        <f t="shared" si="153"/>
        <v>0</v>
      </c>
      <c r="S78" s="46">
        <f t="shared" si="154"/>
        <v>259.63</v>
      </c>
      <c r="T78" s="48">
        <f t="shared" si="155"/>
        <v>113.3</v>
      </c>
      <c r="U78" s="46">
        <f t="shared" si="156"/>
        <v>10.42</v>
      </c>
      <c r="V78" s="46">
        <v>0</v>
      </c>
      <c r="W78" s="48">
        <f t="shared" si="157"/>
        <v>159</v>
      </c>
      <c r="X78" s="48">
        <f t="shared" si="158"/>
        <v>0</v>
      </c>
      <c r="Y78" s="46">
        <f t="shared" si="159"/>
        <v>542.35</v>
      </c>
      <c r="Z78" s="46">
        <f t="shared" si="160"/>
        <v>1760.62525</v>
      </c>
      <c r="AA78" s="46"/>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45">
        <f t="shared" si="145"/>
        <v>76</v>
      </c>
      <c r="B79" s="46" t="s">
        <v>230</v>
      </c>
      <c r="C79" s="47" t="s">
        <v>333</v>
      </c>
      <c r="D79" s="46" t="s">
        <v>334</v>
      </c>
      <c r="E79" s="46">
        <v>3473.25</v>
      </c>
      <c r="F79" s="46">
        <v>3245.4</v>
      </c>
      <c r="G79" s="48">
        <v>5664.75</v>
      </c>
      <c r="H79" s="46">
        <v>3473.25</v>
      </c>
      <c r="I79" s="48">
        <v>3180</v>
      </c>
      <c r="J79" s="48"/>
      <c r="K79" s="63">
        <f t="shared" si="146"/>
        <v>62.5185</v>
      </c>
      <c r="L79" s="64">
        <f t="shared" si="147"/>
        <v>519.264</v>
      </c>
      <c r="M79" s="48">
        <f t="shared" si="148"/>
        <v>453.18</v>
      </c>
      <c r="N79" s="46">
        <f t="shared" si="149"/>
        <v>24.31275</v>
      </c>
      <c r="O79" s="48">
        <f t="shared" si="150"/>
        <v>159</v>
      </c>
      <c r="P79" s="48">
        <f t="shared" si="151"/>
        <v>0</v>
      </c>
      <c r="Q79" s="48">
        <f t="shared" si="152"/>
        <v>1218.27525</v>
      </c>
      <c r="R79" s="46">
        <f t="shared" si="153"/>
        <v>0</v>
      </c>
      <c r="S79" s="46">
        <f t="shared" si="154"/>
        <v>259.63</v>
      </c>
      <c r="T79" s="48">
        <f t="shared" si="155"/>
        <v>113.3</v>
      </c>
      <c r="U79" s="46">
        <f t="shared" si="156"/>
        <v>10.42</v>
      </c>
      <c r="V79" s="46">
        <v>0</v>
      </c>
      <c r="W79" s="48">
        <f t="shared" si="157"/>
        <v>159</v>
      </c>
      <c r="X79" s="48">
        <f t="shared" si="158"/>
        <v>0</v>
      </c>
      <c r="Y79" s="46">
        <f t="shared" si="159"/>
        <v>542.35</v>
      </c>
      <c r="Z79" s="46">
        <f t="shared" si="160"/>
        <v>1760.62525</v>
      </c>
      <c r="AA79" s="46"/>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45">
        <f t="shared" si="145"/>
        <v>77</v>
      </c>
      <c r="B80" s="46" t="s">
        <v>230</v>
      </c>
      <c r="C80" s="51" t="s">
        <v>335</v>
      </c>
      <c r="D80" s="52" t="s">
        <v>336</v>
      </c>
      <c r="E80" s="46">
        <v>3473.25</v>
      </c>
      <c r="F80" s="46">
        <v>3245.4</v>
      </c>
      <c r="G80" s="48">
        <v>5664.75</v>
      </c>
      <c r="H80" s="46">
        <v>3473.25</v>
      </c>
      <c r="I80" s="48">
        <v>3180</v>
      </c>
      <c r="J80" s="48"/>
      <c r="K80" s="63">
        <f t="shared" si="146"/>
        <v>62.5185</v>
      </c>
      <c r="L80" s="64">
        <f t="shared" si="147"/>
        <v>519.264</v>
      </c>
      <c r="M80" s="48">
        <f t="shared" si="148"/>
        <v>453.18</v>
      </c>
      <c r="N80" s="46">
        <f t="shared" si="149"/>
        <v>24.31275</v>
      </c>
      <c r="O80" s="48">
        <f t="shared" si="150"/>
        <v>159</v>
      </c>
      <c r="P80" s="48">
        <f t="shared" si="151"/>
        <v>0</v>
      </c>
      <c r="Q80" s="48">
        <f t="shared" si="152"/>
        <v>1218.27525</v>
      </c>
      <c r="R80" s="46">
        <f t="shared" si="153"/>
        <v>0</v>
      </c>
      <c r="S80" s="46">
        <f t="shared" si="154"/>
        <v>259.63</v>
      </c>
      <c r="T80" s="48">
        <f t="shared" si="155"/>
        <v>113.3</v>
      </c>
      <c r="U80" s="46">
        <f t="shared" si="156"/>
        <v>10.42</v>
      </c>
      <c r="V80" s="46">
        <v>0</v>
      </c>
      <c r="W80" s="48">
        <f t="shared" si="157"/>
        <v>159</v>
      </c>
      <c r="X80" s="48">
        <f t="shared" si="158"/>
        <v>0</v>
      </c>
      <c r="Y80" s="46">
        <f t="shared" si="159"/>
        <v>542.35</v>
      </c>
      <c r="Z80" s="46">
        <f t="shared" si="160"/>
        <v>1760.62525</v>
      </c>
      <c r="AA80" s="46"/>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5">
        <f t="shared" si="145"/>
        <v>78</v>
      </c>
      <c r="B81" s="46" t="s">
        <v>337</v>
      </c>
      <c r="C81" s="51" t="s">
        <v>338</v>
      </c>
      <c r="D81" s="52" t="s">
        <v>339</v>
      </c>
      <c r="E81" s="46">
        <v>3473.25</v>
      </c>
      <c r="F81" s="46">
        <v>3245.4</v>
      </c>
      <c r="G81" s="48">
        <v>5664.75</v>
      </c>
      <c r="H81" s="46">
        <v>3473.25</v>
      </c>
      <c r="I81" s="48">
        <v>3180</v>
      </c>
      <c r="J81" s="48"/>
      <c r="K81" s="63">
        <f t="shared" si="146"/>
        <v>62.5185</v>
      </c>
      <c r="L81" s="64">
        <f t="shared" si="147"/>
        <v>519.264</v>
      </c>
      <c r="M81" s="48">
        <f t="shared" si="148"/>
        <v>453.18</v>
      </c>
      <c r="N81" s="46">
        <f t="shared" si="149"/>
        <v>24.31275</v>
      </c>
      <c r="O81" s="48">
        <f t="shared" si="150"/>
        <v>159</v>
      </c>
      <c r="P81" s="48">
        <f t="shared" si="151"/>
        <v>0</v>
      </c>
      <c r="Q81" s="48">
        <f t="shared" si="152"/>
        <v>1218.27525</v>
      </c>
      <c r="R81" s="46">
        <f t="shared" si="153"/>
        <v>0</v>
      </c>
      <c r="S81" s="46">
        <f t="shared" si="154"/>
        <v>259.63</v>
      </c>
      <c r="T81" s="48">
        <f t="shared" si="155"/>
        <v>113.3</v>
      </c>
      <c r="U81" s="46">
        <f t="shared" si="156"/>
        <v>10.42</v>
      </c>
      <c r="V81" s="46">
        <v>0</v>
      </c>
      <c r="W81" s="48">
        <f t="shared" si="157"/>
        <v>159</v>
      </c>
      <c r="X81" s="48">
        <f t="shared" si="158"/>
        <v>0</v>
      </c>
      <c r="Y81" s="46">
        <f t="shared" si="159"/>
        <v>542.35</v>
      </c>
      <c r="Z81" s="46">
        <f t="shared" si="160"/>
        <v>1760.62525</v>
      </c>
      <c r="AA81" s="46"/>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45">
        <f t="shared" si="145"/>
        <v>79</v>
      </c>
      <c r="B82" s="46" t="s">
        <v>230</v>
      </c>
      <c r="C82" s="51" t="s">
        <v>340</v>
      </c>
      <c r="D82" s="52" t="s">
        <v>341</v>
      </c>
      <c r="E82" s="46">
        <v>3473.25</v>
      </c>
      <c r="F82" s="46">
        <v>3245.4</v>
      </c>
      <c r="G82" s="48">
        <v>5664.75</v>
      </c>
      <c r="H82" s="46">
        <v>3473.25</v>
      </c>
      <c r="I82" s="48">
        <v>3180</v>
      </c>
      <c r="J82" s="48"/>
      <c r="K82" s="63">
        <f t="shared" si="146"/>
        <v>62.5185</v>
      </c>
      <c r="L82" s="64">
        <f t="shared" si="147"/>
        <v>519.264</v>
      </c>
      <c r="M82" s="48">
        <f t="shared" si="148"/>
        <v>453.18</v>
      </c>
      <c r="N82" s="46">
        <f t="shared" si="149"/>
        <v>24.31275</v>
      </c>
      <c r="O82" s="48">
        <f t="shared" si="150"/>
        <v>159</v>
      </c>
      <c r="P82" s="48">
        <f t="shared" si="151"/>
        <v>0</v>
      </c>
      <c r="Q82" s="48">
        <f t="shared" si="152"/>
        <v>1218.27525</v>
      </c>
      <c r="R82" s="46">
        <f t="shared" si="153"/>
        <v>0</v>
      </c>
      <c r="S82" s="46">
        <f t="shared" si="154"/>
        <v>259.63</v>
      </c>
      <c r="T82" s="48">
        <f t="shared" si="155"/>
        <v>113.3</v>
      </c>
      <c r="U82" s="46">
        <f t="shared" si="156"/>
        <v>10.42</v>
      </c>
      <c r="V82" s="46">
        <v>0</v>
      </c>
      <c r="W82" s="48">
        <f t="shared" si="157"/>
        <v>159</v>
      </c>
      <c r="X82" s="48">
        <f t="shared" si="158"/>
        <v>0</v>
      </c>
      <c r="Y82" s="46">
        <f t="shared" si="159"/>
        <v>542.35</v>
      </c>
      <c r="Z82" s="46">
        <f t="shared" si="160"/>
        <v>1760.62525</v>
      </c>
      <c r="AA82" s="46"/>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45">
        <f t="shared" si="145"/>
        <v>80</v>
      </c>
      <c r="B83" s="46" t="s">
        <v>230</v>
      </c>
      <c r="C83" s="51" t="s">
        <v>342</v>
      </c>
      <c r="D83" s="52" t="s">
        <v>343</v>
      </c>
      <c r="E83" s="46">
        <v>3473.25</v>
      </c>
      <c r="F83" s="46">
        <v>3245.4</v>
      </c>
      <c r="G83" s="48">
        <v>5664.75</v>
      </c>
      <c r="H83" s="46">
        <v>3473.25</v>
      </c>
      <c r="I83" s="48">
        <v>1790</v>
      </c>
      <c r="J83" s="48"/>
      <c r="K83" s="63">
        <f t="shared" si="146"/>
        <v>62.5185</v>
      </c>
      <c r="L83" s="64">
        <f t="shared" si="147"/>
        <v>519.264</v>
      </c>
      <c r="M83" s="48">
        <f t="shared" si="148"/>
        <v>453.18</v>
      </c>
      <c r="N83" s="46">
        <f t="shared" si="149"/>
        <v>24.31275</v>
      </c>
      <c r="O83" s="48">
        <f t="shared" si="150"/>
        <v>89.5</v>
      </c>
      <c r="P83" s="48">
        <f t="shared" si="151"/>
        <v>0</v>
      </c>
      <c r="Q83" s="48">
        <f t="shared" si="152"/>
        <v>1148.77525</v>
      </c>
      <c r="R83" s="46">
        <f t="shared" si="153"/>
        <v>0</v>
      </c>
      <c r="S83" s="46">
        <f t="shared" si="154"/>
        <v>259.63</v>
      </c>
      <c r="T83" s="48">
        <f t="shared" si="155"/>
        <v>113.3</v>
      </c>
      <c r="U83" s="46">
        <f t="shared" si="156"/>
        <v>10.42</v>
      </c>
      <c r="V83" s="46">
        <v>0</v>
      </c>
      <c r="W83" s="48">
        <f t="shared" si="157"/>
        <v>89.5</v>
      </c>
      <c r="X83" s="48">
        <f t="shared" si="158"/>
        <v>0</v>
      </c>
      <c r="Y83" s="46">
        <f t="shared" si="159"/>
        <v>472.85</v>
      </c>
      <c r="Z83" s="46">
        <f t="shared" si="160"/>
        <v>1621.62525</v>
      </c>
      <c r="AA83" s="46"/>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45">
        <f t="shared" si="145"/>
        <v>81</v>
      </c>
      <c r="B84" s="46" t="s">
        <v>227</v>
      </c>
      <c r="C84" s="51" t="s">
        <v>344</v>
      </c>
      <c r="D84" s="344" t="s">
        <v>345</v>
      </c>
      <c r="E84" s="46">
        <v>3473.25</v>
      </c>
      <c r="F84" s="46">
        <v>3245.4</v>
      </c>
      <c r="G84" s="48">
        <v>5664.75</v>
      </c>
      <c r="H84" s="46">
        <v>3473.25</v>
      </c>
      <c r="I84" s="48">
        <v>3180</v>
      </c>
      <c r="J84" s="48"/>
      <c r="K84" s="63">
        <f t="shared" si="146"/>
        <v>62.5185</v>
      </c>
      <c r="L84" s="64">
        <f t="shared" si="147"/>
        <v>519.264</v>
      </c>
      <c r="M84" s="48">
        <f t="shared" si="148"/>
        <v>453.18</v>
      </c>
      <c r="N84" s="46">
        <f t="shared" si="149"/>
        <v>24.31275</v>
      </c>
      <c r="O84" s="48">
        <f t="shared" si="150"/>
        <v>159</v>
      </c>
      <c r="P84" s="48">
        <f t="shared" si="151"/>
        <v>0</v>
      </c>
      <c r="Q84" s="48">
        <f t="shared" si="152"/>
        <v>1218.27525</v>
      </c>
      <c r="R84" s="46">
        <f t="shared" si="153"/>
        <v>0</v>
      </c>
      <c r="S84" s="46">
        <f t="shared" si="154"/>
        <v>259.63</v>
      </c>
      <c r="T84" s="48">
        <f t="shared" si="155"/>
        <v>113.3</v>
      </c>
      <c r="U84" s="46">
        <f t="shared" si="156"/>
        <v>10.42</v>
      </c>
      <c r="V84" s="46">
        <v>0</v>
      </c>
      <c r="W84" s="48">
        <f t="shared" si="157"/>
        <v>159</v>
      </c>
      <c r="X84" s="48">
        <f t="shared" si="158"/>
        <v>0</v>
      </c>
      <c r="Y84" s="46">
        <f t="shared" si="159"/>
        <v>542.35</v>
      </c>
      <c r="Z84" s="46">
        <f t="shared" si="160"/>
        <v>1760.62525</v>
      </c>
      <c r="AA84" s="46"/>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45">
        <f t="shared" si="145"/>
        <v>82</v>
      </c>
      <c r="B85" s="46" t="s">
        <v>328</v>
      </c>
      <c r="C85" s="47" t="s">
        <v>346</v>
      </c>
      <c r="D85" s="46" t="s">
        <v>347</v>
      </c>
      <c r="E85" s="46">
        <v>3473.25</v>
      </c>
      <c r="F85" s="46">
        <v>3245.4</v>
      </c>
      <c r="G85" s="48">
        <v>5664.75</v>
      </c>
      <c r="H85" s="46">
        <v>3473.25</v>
      </c>
      <c r="I85" s="48">
        <v>4180</v>
      </c>
      <c r="J85" s="48"/>
      <c r="K85" s="63">
        <f t="shared" si="146"/>
        <v>62.5185</v>
      </c>
      <c r="L85" s="64">
        <f t="shared" si="147"/>
        <v>519.264</v>
      </c>
      <c r="M85" s="48">
        <f t="shared" si="148"/>
        <v>453.18</v>
      </c>
      <c r="N85" s="46">
        <f t="shared" si="149"/>
        <v>24.31275</v>
      </c>
      <c r="O85" s="48">
        <f t="shared" si="150"/>
        <v>209</v>
      </c>
      <c r="P85" s="48">
        <f t="shared" si="151"/>
        <v>0</v>
      </c>
      <c r="Q85" s="48">
        <f t="shared" si="152"/>
        <v>1268.27525</v>
      </c>
      <c r="R85" s="46">
        <f t="shared" si="153"/>
        <v>0</v>
      </c>
      <c r="S85" s="46">
        <f t="shared" si="154"/>
        <v>259.63</v>
      </c>
      <c r="T85" s="48">
        <f t="shared" si="155"/>
        <v>113.3</v>
      </c>
      <c r="U85" s="46">
        <f t="shared" si="156"/>
        <v>10.42</v>
      </c>
      <c r="V85" s="46">
        <v>0</v>
      </c>
      <c r="W85" s="48">
        <f t="shared" si="157"/>
        <v>209</v>
      </c>
      <c r="X85" s="48">
        <f t="shared" si="158"/>
        <v>0</v>
      </c>
      <c r="Y85" s="46">
        <f t="shared" si="159"/>
        <v>592.35</v>
      </c>
      <c r="Z85" s="46">
        <f t="shared" si="160"/>
        <v>1860.62525</v>
      </c>
      <c r="AA85" s="46"/>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5">
        <f t="shared" si="145"/>
        <v>83</v>
      </c>
      <c r="B86" s="46" t="s">
        <v>348</v>
      </c>
      <c r="C86" s="47" t="s">
        <v>349</v>
      </c>
      <c r="D86" s="46" t="s">
        <v>350</v>
      </c>
      <c r="E86" s="46">
        <v>3473.25</v>
      </c>
      <c r="F86" s="46">
        <v>3245.4</v>
      </c>
      <c r="G86" s="48">
        <v>5664.75</v>
      </c>
      <c r="H86" s="46">
        <v>3473.25</v>
      </c>
      <c r="I86" s="48">
        <v>3180</v>
      </c>
      <c r="J86" s="48"/>
      <c r="K86" s="63">
        <f t="shared" si="146"/>
        <v>62.5185</v>
      </c>
      <c r="L86" s="64">
        <f t="shared" si="147"/>
        <v>519.264</v>
      </c>
      <c r="M86" s="48">
        <f t="shared" si="148"/>
        <v>453.18</v>
      </c>
      <c r="N86" s="46">
        <f t="shared" si="149"/>
        <v>24.31275</v>
      </c>
      <c r="O86" s="48">
        <f t="shared" si="150"/>
        <v>159</v>
      </c>
      <c r="P86" s="48">
        <f t="shared" si="151"/>
        <v>0</v>
      </c>
      <c r="Q86" s="48">
        <f t="shared" si="152"/>
        <v>1218.27525</v>
      </c>
      <c r="R86" s="46">
        <f t="shared" si="153"/>
        <v>0</v>
      </c>
      <c r="S86" s="46">
        <f t="shared" si="154"/>
        <v>259.63</v>
      </c>
      <c r="T86" s="48">
        <f t="shared" si="155"/>
        <v>113.3</v>
      </c>
      <c r="U86" s="46">
        <f t="shared" si="156"/>
        <v>10.42</v>
      </c>
      <c r="V86" s="46">
        <v>0</v>
      </c>
      <c r="W86" s="48">
        <f t="shared" si="157"/>
        <v>159</v>
      </c>
      <c r="X86" s="48">
        <f t="shared" si="158"/>
        <v>0</v>
      </c>
      <c r="Y86" s="46">
        <f t="shared" si="159"/>
        <v>542.35</v>
      </c>
      <c r="Z86" s="46">
        <f t="shared" si="160"/>
        <v>1760.62525</v>
      </c>
      <c r="AA86" s="46"/>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45">
        <f t="shared" si="145"/>
        <v>84</v>
      </c>
      <c r="B87" s="46" t="s">
        <v>176</v>
      </c>
      <c r="C87" s="47" t="s">
        <v>351</v>
      </c>
      <c r="D87" s="46" t="s">
        <v>352</v>
      </c>
      <c r="E87" s="46">
        <v>3473.25</v>
      </c>
      <c r="F87" s="46">
        <v>3245.4</v>
      </c>
      <c r="G87" s="48">
        <v>5664.75</v>
      </c>
      <c r="H87" s="46">
        <v>3473.25</v>
      </c>
      <c r="I87" s="48">
        <v>4180</v>
      </c>
      <c r="J87" s="48"/>
      <c r="K87" s="63">
        <f t="shared" si="146"/>
        <v>62.5185</v>
      </c>
      <c r="L87" s="64">
        <f t="shared" si="147"/>
        <v>519.264</v>
      </c>
      <c r="M87" s="48">
        <f t="shared" si="148"/>
        <v>453.18</v>
      </c>
      <c r="N87" s="46">
        <f t="shared" si="149"/>
        <v>24.31275</v>
      </c>
      <c r="O87" s="48">
        <f t="shared" si="150"/>
        <v>209</v>
      </c>
      <c r="P87" s="48">
        <f t="shared" si="151"/>
        <v>0</v>
      </c>
      <c r="Q87" s="48">
        <f t="shared" si="152"/>
        <v>1268.27525</v>
      </c>
      <c r="R87" s="46">
        <f t="shared" si="153"/>
        <v>0</v>
      </c>
      <c r="S87" s="46">
        <f t="shared" si="154"/>
        <v>259.63</v>
      </c>
      <c r="T87" s="48">
        <f t="shared" si="155"/>
        <v>113.3</v>
      </c>
      <c r="U87" s="46">
        <f t="shared" si="156"/>
        <v>10.42</v>
      </c>
      <c r="V87" s="46">
        <v>0</v>
      </c>
      <c r="W87" s="48">
        <f t="shared" si="157"/>
        <v>209</v>
      </c>
      <c r="X87" s="48">
        <f t="shared" si="158"/>
        <v>0</v>
      </c>
      <c r="Y87" s="46">
        <f t="shared" si="159"/>
        <v>592.35</v>
      </c>
      <c r="Z87" s="46">
        <f t="shared" si="160"/>
        <v>1860.62525</v>
      </c>
      <c r="AA87" s="46"/>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45">
        <f t="shared" si="145"/>
        <v>85</v>
      </c>
      <c r="B88" s="46" t="s">
        <v>176</v>
      </c>
      <c r="C88" s="51" t="s">
        <v>353</v>
      </c>
      <c r="D88" s="52" t="s">
        <v>354</v>
      </c>
      <c r="E88" s="46">
        <v>3473.25</v>
      </c>
      <c r="F88" s="46">
        <v>3245.4</v>
      </c>
      <c r="G88" s="48">
        <v>5664.75</v>
      </c>
      <c r="H88" s="46">
        <v>3473.25</v>
      </c>
      <c r="I88" s="48">
        <v>3180</v>
      </c>
      <c r="J88" s="48"/>
      <c r="K88" s="63">
        <f t="shared" si="146"/>
        <v>62.5185</v>
      </c>
      <c r="L88" s="64">
        <f t="shared" si="147"/>
        <v>519.264</v>
      </c>
      <c r="M88" s="48">
        <f t="shared" si="148"/>
        <v>453.18</v>
      </c>
      <c r="N88" s="46">
        <f t="shared" si="149"/>
        <v>24.31275</v>
      </c>
      <c r="O88" s="48">
        <f t="shared" si="150"/>
        <v>159</v>
      </c>
      <c r="P88" s="48">
        <f t="shared" si="151"/>
        <v>0</v>
      </c>
      <c r="Q88" s="48">
        <f t="shared" si="152"/>
        <v>1218.27525</v>
      </c>
      <c r="R88" s="46">
        <f t="shared" si="153"/>
        <v>0</v>
      </c>
      <c r="S88" s="46">
        <f t="shared" si="154"/>
        <v>259.63</v>
      </c>
      <c r="T88" s="48">
        <f t="shared" si="155"/>
        <v>113.3</v>
      </c>
      <c r="U88" s="46">
        <f t="shared" si="156"/>
        <v>10.42</v>
      </c>
      <c r="V88" s="46">
        <v>0</v>
      </c>
      <c r="W88" s="48">
        <f t="shared" si="157"/>
        <v>159</v>
      </c>
      <c r="X88" s="48">
        <f t="shared" si="158"/>
        <v>0</v>
      </c>
      <c r="Y88" s="46">
        <f t="shared" si="159"/>
        <v>542.35</v>
      </c>
      <c r="Z88" s="46">
        <f t="shared" si="160"/>
        <v>1760.62525</v>
      </c>
      <c r="AA88" s="46"/>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45">
        <f t="shared" si="145"/>
        <v>86</v>
      </c>
      <c r="B89" s="46" t="s">
        <v>176</v>
      </c>
      <c r="C89" s="51" t="s">
        <v>355</v>
      </c>
      <c r="D89" s="346" t="s">
        <v>356</v>
      </c>
      <c r="E89" s="46">
        <v>3473.25</v>
      </c>
      <c r="F89" s="46">
        <v>3245.4</v>
      </c>
      <c r="G89" s="48">
        <v>5664.75</v>
      </c>
      <c r="H89" s="46">
        <v>3473.25</v>
      </c>
      <c r="I89" s="48">
        <v>3180</v>
      </c>
      <c r="J89" s="48"/>
      <c r="K89" s="63">
        <f t="shared" si="146"/>
        <v>62.5185</v>
      </c>
      <c r="L89" s="64">
        <f t="shared" si="147"/>
        <v>519.264</v>
      </c>
      <c r="M89" s="48">
        <f t="shared" si="148"/>
        <v>453.18</v>
      </c>
      <c r="N89" s="46">
        <f t="shared" si="149"/>
        <v>24.31275</v>
      </c>
      <c r="O89" s="48">
        <f t="shared" si="150"/>
        <v>159</v>
      </c>
      <c r="P89" s="48">
        <f t="shared" si="151"/>
        <v>0</v>
      </c>
      <c r="Q89" s="48">
        <f t="shared" si="152"/>
        <v>1218.27525</v>
      </c>
      <c r="R89" s="46">
        <f t="shared" si="153"/>
        <v>0</v>
      </c>
      <c r="S89" s="46">
        <f t="shared" si="154"/>
        <v>259.63</v>
      </c>
      <c r="T89" s="48">
        <f t="shared" si="155"/>
        <v>113.3</v>
      </c>
      <c r="U89" s="46">
        <f t="shared" si="156"/>
        <v>10.42</v>
      </c>
      <c r="V89" s="46">
        <v>0</v>
      </c>
      <c r="W89" s="48">
        <f t="shared" si="157"/>
        <v>159</v>
      </c>
      <c r="X89" s="48">
        <f t="shared" si="158"/>
        <v>0</v>
      </c>
      <c r="Y89" s="46">
        <f t="shared" si="159"/>
        <v>542.35</v>
      </c>
      <c r="Z89" s="46">
        <f t="shared" si="160"/>
        <v>1760.62525</v>
      </c>
      <c r="AA89" s="46"/>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45">
        <f t="shared" si="145"/>
        <v>87</v>
      </c>
      <c r="B90" s="46" t="s">
        <v>176</v>
      </c>
      <c r="C90" s="47" t="s">
        <v>357</v>
      </c>
      <c r="D90" s="46" t="s">
        <v>358</v>
      </c>
      <c r="E90" s="46">
        <v>3820</v>
      </c>
      <c r="F90" s="46">
        <v>3820</v>
      </c>
      <c r="G90" s="48">
        <v>5664.75</v>
      </c>
      <c r="H90" s="46">
        <v>3820</v>
      </c>
      <c r="I90" s="48">
        <v>4180</v>
      </c>
      <c r="J90" s="48"/>
      <c r="K90" s="63">
        <f t="shared" si="146"/>
        <v>68.76</v>
      </c>
      <c r="L90" s="64">
        <f t="shared" si="147"/>
        <v>611.2</v>
      </c>
      <c r="M90" s="48">
        <f t="shared" si="148"/>
        <v>453.18</v>
      </c>
      <c r="N90" s="46">
        <f t="shared" si="149"/>
        <v>26.74</v>
      </c>
      <c r="O90" s="48">
        <f t="shared" si="150"/>
        <v>209</v>
      </c>
      <c r="P90" s="48">
        <f t="shared" si="151"/>
        <v>0</v>
      </c>
      <c r="Q90" s="48">
        <f t="shared" si="152"/>
        <v>1368.88</v>
      </c>
      <c r="R90" s="46">
        <f t="shared" si="153"/>
        <v>0</v>
      </c>
      <c r="S90" s="46">
        <f t="shared" si="154"/>
        <v>305.6</v>
      </c>
      <c r="T90" s="48">
        <f t="shared" si="155"/>
        <v>113.3</v>
      </c>
      <c r="U90" s="46">
        <f t="shared" si="156"/>
        <v>11.46</v>
      </c>
      <c r="V90" s="46">
        <v>0</v>
      </c>
      <c r="W90" s="48">
        <f t="shared" si="157"/>
        <v>209</v>
      </c>
      <c r="X90" s="48">
        <f t="shared" si="158"/>
        <v>0</v>
      </c>
      <c r="Y90" s="46">
        <f t="shared" si="159"/>
        <v>639.36</v>
      </c>
      <c r="Z90" s="46">
        <f t="shared" si="160"/>
        <v>2008.24</v>
      </c>
      <c r="AA90" s="46"/>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5">
        <f t="shared" si="145"/>
        <v>88</v>
      </c>
      <c r="B91" s="46" t="s">
        <v>328</v>
      </c>
      <c r="C91" s="47" t="s">
        <v>359</v>
      </c>
      <c r="D91" s="46" t="s">
        <v>360</v>
      </c>
      <c r="E91" s="46">
        <v>3473.25</v>
      </c>
      <c r="F91" s="46">
        <v>3245.4</v>
      </c>
      <c r="G91" s="48">
        <v>5664.75</v>
      </c>
      <c r="H91" s="46">
        <v>3473.25</v>
      </c>
      <c r="I91" s="48">
        <v>4180</v>
      </c>
      <c r="J91" s="48"/>
      <c r="K91" s="63">
        <f t="shared" si="146"/>
        <v>62.5185</v>
      </c>
      <c r="L91" s="64">
        <f t="shared" si="147"/>
        <v>519.264</v>
      </c>
      <c r="M91" s="48">
        <f t="shared" si="148"/>
        <v>453.18</v>
      </c>
      <c r="N91" s="46">
        <f t="shared" si="149"/>
        <v>24.31275</v>
      </c>
      <c r="O91" s="48">
        <f t="shared" si="150"/>
        <v>209</v>
      </c>
      <c r="P91" s="48">
        <f t="shared" si="151"/>
        <v>0</v>
      </c>
      <c r="Q91" s="48">
        <f t="shared" si="152"/>
        <v>1268.27525</v>
      </c>
      <c r="R91" s="46">
        <f t="shared" si="153"/>
        <v>0</v>
      </c>
      <c r="S91" s="46">
        <f t="shared" si="154"/>
        <v>259.63</v>
      </c>
      <c r="T91" s="48">
        <f t="shared" si="155"/>
        <v>113.3</v>
      </c>
      <c r="U91" s="46">
        <f t="shared" si="156"/>
        <v>10.42</v>
      </c>
      <c r="V91" s="46">
        <v>0</v>
      </c>
      <c r="W91" s="48">
        <f t="shared" si="157"/>
        <v>209</v>
      </c>
      <c r="X91" s="48">
        <f t="shared" si="158"/>
        <v>0</v>
      </c>
      <c r="Y91" s="46">
        <f t="shared" si="159"/>
        <v>592.35</v>
      </c>
      <c r="Z91" s="46">
        <f t="shared" si="160"/>
        <v>1860.62525</v>
      </c>
      <c r="AA91" s="46"/>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45">
        <f t="shared" si="145"/>
        <v>89</v>
      </c>
      <c r="B92" s="46" t="s">
        <v>230</v>
      </c>
      <c r="C92" s="51" t="s">
        <v>361</v>
      </c>
      <c r="D92" s="52" t="s">
        <v>362</v>
      </c>
      <c r="E92" s="46">
        <v>3473.25</v>
      </c>
      <c r="F92" s="46">
        <v>3245.4</v>
      </c>
      <c r="G92" s="48">
        <v>5664.75</v>
      </c>
      <c r="H92" s="46">
        <v>3473.25</v>
      </c>
      <c r="I92" s="48">
        <v>1790</v>
      </c>
      <c r="J92" s="48"/>
      <c r="K92" s="63">
        <f t="shared" si="146"/>
        <v>62.5185</v>
      </c>
      <c r="L92" s="64">
        <f t="shared" si="147"/>
        <v>519.264</v>
      </c>
      <c r="M92" s="48">
        <f t="shared" si="148"/>
        <v>453.18</v>
      </c>
      <c r="N92" s="46">
        <f t="shared" si="149"/>
        <v>24.31275</v>
      </c>
      <c r="O92" s="48">
        <f t="shared" si="150"/>
        <v>89.5</v>
      </c>
      <c r="P92" s="48">
        <f t="shared" si="151"/>
        <v>0</v>
      </c>
      <c r="Q92" s="48">
        <f t="shared" si="152"/>
        <v>1148.77525</v>
      </c>
      <c r="R92" s="46">
        <f t="shared" si="153"/>
        <v>0</v>
      </c>
      <c r="S92" s="46">
        <f t="shared" si="154"/>
        <v>259.63</v>
      </c>
      <c r="T92" s="48">
        <f t="shared" si="155"/>
        <v>113.3</v>
      </c>
      <c r="U92" s="46">
        <f t="shared" si="156"/>
        <v>10.42</v>
      </c>
      <c r="V92" s="46">
        <v>0</v>
      </c>
      <c r="W92" s="48">
        <f t="shared" si="157"/>
        <v>89.5</v>
      </c>
      <c r="X92" s="48">
        <f t="shared" si="158"/>
        <v>0</v>
      </c>
      <c r="Y92" s="46">
        <f t="shared" si="159"/>
        <v>472.85</v>
      </c>
      <c r="Z92" s="46">
        <f t="shared" si="160"/>
        <v>1621.62525</v>
      </c>
      <c r="AA92" s="46"/>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45">
        <f t="shared" si="145"/>
        <v>90</v>
      </c>
      <c r="B93" s="46" t="s">
        <v>363</v>
      </c>
      <c r="C93" s="47" t="s">
        <v>364</v>
      </c>
      <c r="D93" s="46" t="s">
        <v>365</v>
      </c>
      <c r="E93" s="46">
        <v>3473.25</v>
      </c>
      <c r="F93" s="46">
        <v>3245.4</v>
      </c>
      <c r="G93" s="48">
        <v>5664.75</v>
      </c>
      <c r="H93" s="46">
        <v>3473.25</v>
      </c>
      <c r="I93" s="48">
        <v>1790</v>
      </c>
      <c r="J93" s="48"/>
      <c r="K93" s="63">
        <f t="shared" si="146"/>
        <v>62.5185</v>
      </c>
      <c r="L93" s="64">
        <f t="shared" si="147"/>
        <v>519.264</v>
      </c>
      <c r="M93" s="48">
        <f t="shared" si="148"/>
        <v>453.18</v>
      </c>
      <c r="N93" s="46">
        <f t="shared" si="149"/>
        <v>24.31275</v>
      </c>
      <c r="O93" s="48">
        <f t="shared" si="150"/>
        <v>89.5</v>
      </c>
      <c r="P93" s="48">
        <f t="shared" si="151"/>
        <v>0</v>
      </c>
      <c r="Q93" s="48">
        <f t="shared" si="152"/>
        <v>1148.77525</v>
      </c>
      <c r="R93" s="46">
        <f t="shared" si="153"/>
        <v>0</v>
      </c>
      <c r="S93" s="46">
        <f t="shared" si="154"/>
        <v>259.63</v>
      </c>
      <c r="T93" s="48">
        <f t="shared" si="155"/>
        <v>113.3</v>
      </c>
      <c r="U93" s="46">
        <f t="shared" si="156"/>
        <v>10.42</v>
      </c>
      <c r="V93" s="46">
        <v>0</v>
      </c>
      <c r="W93" s="48">
        <f t="shared" si="157"/>
        <v>89.5</v>
      </c>
      <c r="X93" s="48">
        <f t="shared" si="158"/>
        <v>0</v>
      </c>
      <c r="Y93" s="46">
        <f t="shared" si="159"/>
        <v>472.85</v>
      </c>
      <c r="Z93" s="46">
        <f t="shared" si="160"/>
        <v>1621.62525</v>
      </c>
      <c r="AA93" s="46"/>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5">
        <f t="shared" si="145"/>
        <v>91</v>
      </c>
      <c r="B94" s="46" t="s">
        <v>363</v>
      </c>
      <c r="C94" s="47" t="s">
        <v>366</v>
      </c>
      <c r="D94" s="46" t="s">
        <v>367</v>
      </c>
      <c r="E94" s="46">
        <v>3473.25</v>
      </c>
      <c r="F94" s="46">
        <v>3245.4</v>
      </c>
      <c r="G94" s="48">
        <v>5664.75</v>
      </c>
      <c r="H94" s="46">
        <v>3473.25</v>
      </c>
      <c r="I94" s="48">
        <v>1790</v>
      </c>
      <c r="J94" s="48"/>
      <c r="K94" s="63">
        <f t="shared" si="146"/>
        <v>62.5185</v>
      </c>
      <c r="L94" s="64">
        <f t="shared" si="147"/>
        <v>519.264</v>
      </c>
      <c r="M94" s="48">
        <f t="shared" si="148"/>
        <v>453.18</v>
      </c>
      <c r="N94" s="46">
        <f t="shared" si="149"/>
        <v>24.31275</v>
      </c>
      <c r="O94" s="48">
        <f t="shared" si="150"/>
        <v>89.5</v>
      </c>
      <c r="P94" s="48">
        <f t="shared" si="151"/>
        <v>0</v>
      </c>
      <c r="Q94" s="48">
        <f t="shared" si="152"/>
        <v>1148.77525</v>
      </c>
      <c r="R94" s="46">
        <f t="shared" si="153"/>
        <v>0</v>
      </c>
      <c r="S94" s="46">
        <f t="shared" si="154"/>
        <v>259.63</v>
      </c>
      <c r="T94" s="48">
        <f t="shared" si="155"/>
        <v>113.3</v>
      </c>
      <c r="U94" s="46">
        <f t="shared" si="156"/>
        <v>10.42</v>
      </c>
      <c r="V94" s="46">
        <v>0</v>
      </c>
      <c r="W94" s="48">
        <f t="shared" si="157"/>
        <v>89.5</v>
      </c>
      <c r="X94" s="48">
        <f t="shared" si="158"/>
        <v>0</v>
      </c>
      <c r="Y94" s="46">
        <f t="shared" si="159"/>
        <v>472.85</v>
      </c>
      <c r="Z94" s="46">
        <f t="shared" si="160"/>
        <v>1621.62525</v>
      </c>
      <c r="AA94" s="46"/>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5">
        <f t="shared" si="145"/>
        <v>92</v>
      </c>
      <c r="B95" s="46" t="s">
        <v>363</v>
      </c>
      <c r="C95" s="47" t="s">
        <v>368</v>
      </c>
      <c r="D95" s="46" t="s">
        <v>369</v>
      </c>
      <c r="E95" s="46">
        <v>3473.25</v>
      </c>
      <c r="F95" s="46">
        <v>3245.4</v>
      </c>
      <c r="G95" s="48">
        <v>5664.75</v>
      </c>
      <c r="H95" s="46">
        <v>3473.25</v>
      </c>
      <c r="I95" s="48">
        <v>1790</v>
      </c>
      <c r="J95" s="48"/>
      <c r="K95" s="63">
        <f t="shared" si="146"/>
        <v>62.5185</v>
      </c>
      <c r="L95" s="64">
        <f t="shared" si="147"/>
        <v>519.264</v>
      </c>
      <c r="M95" s="48">
        <f t="shared" si="148"/>
        <v>453.18</v>
      </c>
      <c r="N95" s="46">
        <f t="shared" si="149"/>
        <v>24.31275</v>
      </c>
      <c r="O95" s="48">
        <f t="shared" si="150"/>
        <v>89.5</v>
      </c>
      <c r="P95" s="48">
        <f t="shared" si="151"/>
        <v>0</v>
      </c>
      <c r="Q95" s="48">
        <f t="shared" si="152"/>
        <v>1148.77525</v>
      </c>
      <c r="R95" s="46">
        <f t="shared" si="153"/>
        <v>0</v>
      </c>
      <c r="S95" s="46">
        <f t="shared" si="154"/>
        <v>259.63</v>
      </c>
      <c r="T95" s="48">
        <f t="shared" si="155"/>
        <v>113.3</v>
      </c>
      <c r="U95" s="46">
        <f t="shared" si="156"/>
        <v>10.42</v>
      </c>
      <c r="V95" s="46">
        <v>0</v>
      </c>
      <c r="W95" s="48">
        <f t="shared" si="157"/>
        <v>89.5</v>
      </c>
      <c r="X95" s="48">
        <f t="shared" si="158"/>
        <v>0</v>
      </c>
      <c r="Y95" s="46">
        <f t="shared" si="159"/>
        <v>472.85</v>
      </c>
      <c r="Z95" s="46">
        <f t="shared" si="160"/>
        <v>1621.62525</v>
      </c>
      <c r="AA95" s="46"/>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5">
        <f t="shared" si="145"/>
        <v>93</v>
      </c>
      <c r="B96" s="46" t="s">
        <v>363</v>
      </c>
      <c r="C96" s="47" t="s">
        <v>370</v>
      </c>
      <c r="D96" s="46" t="s">
        <v>371</v>
      </c>
      <c r="E96" s="46">
        <v>3473.25</v>
      </c>
      <c r="F96" s="46">
        <v>3245.4</v>
      </c>
      <c r="G96" s="48">
        <v>5664.75</v>
      </c>
      <c r="H96" s="46">
        <v>3473.25</v>
      </c>
      <c r="I96" s="48">
        <v>1790</v>
      </c>
      <c r="J96" s="48"/>
      <c r="K96" s="63">
        <f t="shared" si="146"/>
        <v>62.5185</v>
      </c>
      <c r="L96" s="64">
        <f t="shared" si="147"/>
        <v>519.264</v>
      </c>
      <c r="M96" s="48">
        <f t="shared" si="148"/>
        <v>453.18</v>
      </c>
      <c r="N96" s="46">
        <f t="shared" si="149"/>
        <v>24.31275</v>
      </c>
      <c r="O96" s="48">
        <f t="shared" si="150"/>
        <v>89.5</v>
      </c>
      <c r="P96" s="48">
        <f t="shared" si="151"/>
        <v>0</v>
      </c>
      <c r="Q96" s="48">
        <f t="shared" si="152"/>
        <v>1148.77525</v>
      </c>
      <c r="R96" s="46">
        <f t="shared" si="153"/>
        <v>0</v>
      </c>
      <c r="S96" s="46">
        <f t="shared" si="154"/>
        <v>259.63</v>
      </c>
      <c r="T96" s="48">
        <f t="shared" si="155"/>
        <v>113.3</v>
      </c>
      <c r="U96" s="46">
        <f t="shared" si="156"/>
        <v>10.42</v>
      </c>
      <c r="V96" s="46">
        <v>0</v>
      </c>
      <c r="W96" s="48">
        <f t="shared" si="157"/>
        <v>89.5</v>
      </c>
      <c r="X96" s="48">
        <f t="shared" si="158"/>
        <v>0</v>
      </c>
      <c r="Y96" s="46">
        <f t="shared" si="159"/>
        <v>472.85</v>
      </c>
      <c r="Z96" s="46">
        <f t="shared" si="160"/>
        <v>1621.62525</v>
      </c>
      <c r="AA96" s="46"/>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5">
        <f t="shared" si="145"/>
        <v>94</v>
      </c>
      <c r="B97" s="46" t="s">
        <v>363</v>
      </c>
      <c r="C97" s="47" t="s">
        <v>372</v>
      </c>
      <c r="D97" s="46" t="s">
        <v>373</v>
      </c>
      <c r="E97" s="46">
        <v>3473.25</v>
      </c>
      <c r="F97" s="46">
        <v>3245.4</v>
      </c>
      <c r="G97" s="48">
        <v>5664.75</v>
      </c>
      <c r="H97" s="46">
        <v>3473.25</v>
      </c>
      <c r="I97" s="48">
        <v>1790</v>
      </c>
      <c r="J97" s="48"/>
      <c r="K97" s="63">
        <f t="shared" si="146"/>
        <v>62.5185</v>
      </c>
      <c r="L97" s="64">
        <f t="shared" si="147"/>
        <v>519.264</v>
      </c>
      <c r="M97" s="48">
        <f t="shared" si="148"/>
        <v>453.18</v>
      </c>
      <c r="N97" s="46">
        <f t="shared" si="149"/>
        <v>24.31275</v>
      </c>
      <c r="O97" s="48">
        <f t="shared" si="150"/>
        <v>89.5</v>
      </c>
      <c r="P97" s="48">
        <f t="shared" si="151"/>
        <v>0</v>
      </c>
      <c r="Q97" s="48">
        <f t="shared" si="152"/>
        <v>1148.77525</v>
      </c>
      <c r="R97" s="46">
        <f t="shared" si="153"/>
        <v>0</v>
      </c>
      <c r="S97" s="46">
        <f t="shared" si="154"/>
        <v>259.63</v>
      </c>
      <c r="T97" s="48">
        <f t="shared" si="155"/>
        <v>113.3</v>
      </c>
      <c r="U97" s="46">
        <f t="shared" si="156"/>
        <v>10.42</v>
      </c>
      <c r="V97" s="46">
        <v>0</v>
      </c>
      <c r="W97" s="48">
        <f t="shared" si="157"/>
        <v>89.5</v>
      </c>
      <c r="X97" s="48">
        <f t="shared" si="158"/>
        <v>0</v>
      </c>
      <c r="Y97" s="46">
        <f t="shared" si="159"/>
        <v>472.85</v>
      </c>
      <c r="Z97" s="46">
        <f t="shared" si="160"/>
        <v>1621.62525</v>
      </c>
      <c r="AA97" s="46"/>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45">
        <f t="shared" si="145"/>
        <v>95</v>
      </c>
      <c r="B98" s="46" t="s">
        <v>363</v>
      </c>
      <c r="C98" s="47" t="s">
        <v>374</v>
      </c>
      <c r="D98" s="46" t="s">
        <v>375</v>
      </c>
      <c r="E98" s="46">
        <v>3473.25</v>
      </c>
      <c r="F98" s="46">
        <v>3245.4</v>
      </c>
      <c r="G98" s="48">
        <v>5664.75</v>
      </c>
      <c r="H98" s="46">
        <v>3473.25</v>
      </c>
      <c r="I98" s="48">
        <v>1790</v>
      </c>
      <c r="J98" s="48"/>
      <c r="K98" s="63">
        <f t="shared" si="146"/>
        <v>62.5185</v>
      </c>
      <c r="L98" s="64">
        <f t="shared" si="147"/>
        <v>519.264</v>
      </c>
      <c r="M98" s="48">
        <f t="shared" si="148"/>
        <v>453.18</v>
      </c>
      <c r="N98" s="46">
        <f t="shared" si="149"/>
        <v>24.31275</v>
      </c>
      <c r="O98" s="48">
        <f t="shared" si="150"/>
        <v>89.5</v>
      </c>
      <c r="P98" s="48">
        <f t="shared" si="151"/>
        <v>0</v>
      </c>
      <c r="Q98" s="48">
        <f t="shared" si="152"/>
        <v>1148.77525</v>
      </c>
      <c r="R98" s="46">
        <f t="shared" si="153"/>
        <v>0</v>
      </c>
      <c r="S98" s="46">
        <f t="shared" si="154"/>
        <v>259.63</v>
      </c>
      <c r="T98" s="48">
        <f t="shared" si="155"/>
        <v>113.3</v>
      </c>
      <c r="U98" s="46">
        <f t="shared" si="156"/>
        <v>10.42</v>
      </c>
      <c r="V98" s="46">
        <v>0</v>
      </c>
      <c r="W98" s="48">
        <f t="shared" si="157"/>
        <v>89.5</v>
      </c>
      <c r="X98" s="48">
        <f t="shared" si="158"/>
        <v>0</v>
      </c>
      <c r="Y98" s="46">
        <f t="shared" si="159"/>
        <v>472.85</v>
      </c>
      <c r="Z98" s="46">
        <f t="shared" si="160"/>
        <v>1621.62525</v>
      </c>
      <c r="AA98" s="46"/>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5">
        <f t="shared" si="145"/>
        <v>96</v>
      </c>
      <c r="B99" s="53" t="s">
        <v>363</v>
      </c>
      <c r="C99" s="54" t="s">
        <v>376</v>
      </c>
      <c r="D99" s="46" t="s">
        <v>377</v>
      </c>
      <c r="E99" s="46">
        <v>3473.25</v>
      </c>
      <c r="F99" s="46">
        <v>3245.4</v>
      </c>
      <c r="G99" s="48">
        <v>5664.75</v>
      </c>
      <c r="H99" s="46">
        <v>3473.25</v>
      </c>
      <c r="I99" s="48">
        <v>0</v>
      </c>
      <c r="J99" s="48"/>
      <c r="K99" s="63">
        <f t="shared" si="146"/>
        <v>62.5185</v>
      </c>
      <c r="L99" s="64">
        <f t="shared" si="147"/>
        <v>519.264</v>
      </c>
      <c r="M99" s="48">
        <f t="shared" si="148"/>
        <v>453.18</v>
      </c>
      <c r="N99" s="46">
        <f t="shared" si="149"/>
        <v>24.31275</v>
      </c>
      <c r="O99" s="48">
        <f t="shared" si="150"/>
        <v>0</v>
      </c>
      <c r="P99" s="48">
        <f t="shared" si="151"/>
        <v>0</v>
      </c>
      <c r="Q99" s="48">
        <f t="shared" si="152"/>
        <v>1059.27525</v>
      </c>
      <c r="R99" s="46">
        <f t="shared" si="153"/>
        <v>0</v>
      </c>
      <c r="S99" s="46">
        <f t="shared" si="154"/>
        <v>259.63</v>
      </c>
      <c r="T99" s="48">
        <f t="shared" si="155"/>
        <v>113.3</v>
      </c>
      <c r="U99" s="46">
        <f t="shared" si="156"/>
        <v>10.42</v>
      </c>
      <c r="V99" s="46">
        <v>0</v>
      </c>
      <c r="W99" s="48">
        <f t="shared" si="157"/>
        <v>0</v>
      </c>
      <c r="X99" s="48">
        <f t="shared" si="158"/>
        <v>0</v>
      </c>
      <c r="Y99" s="46">
        <f t="shared" si="159"/>
        <v>383.35</v>
      </c>
      <c r="Z99" s="46">
        <f t="shared" si="160"/>
        <v>1442.62525</v>
      </c>
      <c r="AA99" s="46"/>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45">
        <f t="shared" si="145"/>
        <v>97</v>
      </c>
      <c r="B100" s="46" t="s">
        <v>363</v>
      </c>
      <c r="C100" s="47" t="s">
        <v>378</v>
      </c>
      <c r="D100" s="46" t="s">
        <v>379</v>
      </c>
      <c r="E100" s="46">
        <v>3473.25</v>
      </c>
      <c r="F100" s="46">
        <v>3245.4</v>
      </c>
      <c r="G100" s="48">
        <v>5664.75</v>
      </c>
      <c r="H100" s="46">
        <v>3473.25</v>
      </c>
      <c r="I100" s="48">
        <v>1790</v>
      </c>
      <c r="J100" s="48"/>
      <c r="K100" s="63">
        <f t="shared" si="146"/>
        <v>62.5185</v>
      </c>
      <c r="L100" s="64">
        <f t="shared" si="147"/>
        <v>519.264</v>
      </c>
      <c r="M100" s="48">
        <f t="shared" si="148"/>
        <v>453.18</v>
      </c>
      <c r="N100" s="46">
        <f t="shared" si="149"/>
        <v>24.31275</v>
      </c>
      <c r="O100" s="48">
        <f t="shared" si="150"/>
        <v>89.5</v>
      </c>
      <c r="P100" s="48">
        <f t="shared" si="151"/>
        <v>0</v>
      </c>
      <c r="Q100" s="48">
        <f t="shared" si="152"/>
        <v>1148.77525</v>
      </c>
      <c r="R100" s="46">
        <f t="shared" si="153"/>
        <v>0</v>
      </c>
      <c r="S100" s="46">
        <f t="shared" si="154"/>
        <v>259.63</v>
      </c>
      <c r="T100" s="48">
        <f t="shared" si="155"/>
        <v>113.3</v>
      </c>
      <c r="U100" s="46">
        <f t="shared" si="156"/>
        <v>10.42</v>
      </c>
      <c r="V100" s="46">
        <v>0</v>
      </c>
      <c r="W100" s="48">
        <f t="shared" si="157"/>
        <v>89.5</v>
      </c>
      <c r="X100" s="48">
        <f t="shared" si="158"/>
        <v>0</v>
      </c>
      <c r="Y100" s="46">
        <f t="shared" si="159"/>
        <v>472.85</v>
      </c>
      <c r="Z100" s="46">
        <f t="shared" si="160"/>
        <v>1621.62525</v>
      </c>
      <c r="AA100" s="46"/>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45">
        <f t="shared" si="145"/>
        <v>98</v>
      </c>
      <c r="B101" s="46" t="s">
        <v>363</v>
      </c>
      <c r="C101" s="47" t="s">
        <v>380</v>
      </c>
      <c r="D101" s="46" t="s">
        <v>381</v>
      </c>
      <c r="E101" s="46">
        <v>3473.25</v>
      </c>
      <c r="F101" s="46">
        <v>3245.4</v>
      </c>
      <c r="G101" s="48">
        <v>5664.75</v>
      </c>
      <c r="H101" s="46">
        <v>3473.25</v>
      </c>
      <c r="I101" s="48">
        <v>1790</v>
      </c>
      <c r="J101" s="48"/>
      <c r="K101" s="63">
        <f t="shared" si="146"/>
        <v>62.5185</v>
      </c>
      <c r="L101" s="64">
        <f t="shared" si="147"/>
        <v>519.264</v>
      </c>
      <c r="M101" s="48">
        <f t="shared" si="148"/>
        <v>453.18</v>
      </c>
      <c r="N101" s="46">
        <f t="shared" si="149"/>
        <v>24.31275</v>
      </c>
      <c r="O101" s="48">
        <f t="shared" si="150"/>
        <v>89.5</v>
      </c>
      <c r="P101" s="48">
        <f t="shared" si="151"/>
        <v>0</v>
      </c>
      <c r="Q101" s="48">
        <f t="shared" si="152"/>
        <v>1148.77525</v>
      </c>
      <c r="R101" s="46">
        <f t="shared" si="153"/>
        <v>0</v>
      </c>
      <c r="S101" s="46">
        <f t="shared" si="154"/>
        <v>259.63</v>
      </c>
      <c r="T101" s="48">
        <f t="shared" si="155"/>
        <v>113.3</v>
      </c>
      <c r="U101" s="46">
        <f t="shared" si="156"/>
        <v>10.42</v>
      </c>
      <c r="V101" s="46">
        <v>0</v>
      </c>
      <c r="W101" s="48">
        <f t="shared" si="157"/>
        <v>89.5</v>
      </c>
      <c r="X101" s="48">
        <f t="shared" si="158"/>
        <v>0</v>
      </c>
      <c r="Y101" s="46">
        <f t="shared" si="159"/>
        <v>472.85</v>
      </c>
      <c r="Z101" s="46">
        <f t="shared" si="160"/>
        <v>1621.62525</v>
      </c>
      <c r="AA101" s="46"/>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45">
        <f t="shared" si="145"/>
        <v>99</v>
      </c>
      <c r="B102" s="53" t="s">
        <v>363</v>
      </c>
      <c r="C102" s="74" t="s">
        <v>382</v>
      </c>
      <c r="D102" s="52" t="s">
        <v>383</v>
      </c>
      <c r="E102" s="46">
        <v>3473.25</v>
      </c>
      <c r="F102" s="46">
        <v>0</v>
      </c>
      <c r="G102" s="48">
        <v>0</v>
      </c>
      <c r="H102" s="46">
        <v>0</v>
      </c>
      <c r="I102" s="48">
        <v>0</v>
      </c>
      <c r="J102" s="48"/>
      <c r="K102" s="63">
        <f t="shared" si="146"/>
        <v>62.5185</v>
      </c>
      <c r="L102" s="64">
        <f t="shared" si="147"/>
        <v>0</v>
      </c>
      <c r="M102" s="48">
        <f t="shared" si="148"/>
        <v>0</v>
      </c>
      <c r="N102" s="46">
        <f t="shared" si="149"/>
        <v>0</v>
      </c>
      <c r="O102" s="48">
        <f t="shared" si="150"/>
        <v>0</v>
      </c>
      <c r="P102" s="48">
        <f t="shared" si="151"/>
        <v>0</v>
      </c>
      <c r="Q102" s="48">
        <f t="shared" si="152"/>
        <v>62.5185</v>
      </c>
      <c r="R102" s="46">
        <f t="shared" si="153"/>
        <v>0</v>
      </c>
      <c r="S102" s="46">
        <f t="shared" si="154"/>
        <v>0</v>
      </c>
      <c r="T102" s="48">
        <f t="shared" si="155"/>
        <v>0</v>
      </c>
      <c r="U102" s="46">
        <f t="shared" si="156"/>
        <v>0</v>
      </c>
      <c r="V102" s="46">
        <v>0</v>
      </c>
      <c r="W102" s="48">
        <f t="shared" si="157"/>
        <v>0</v>
      </c>
      <c r="X102" s="48">
        <f t="shared" si="158"/>
        <v>0</v>
      </c>
      <c r="Y102" s="46">
        <f t="shared" si="159"/>
        <v>0</v>
      </c>
      <c r="Z102" s="46">
        <f t="shared" si="160"/>
        <v>62.5185</v>
      </c>
      <c r="AA102" s="46"/>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5">
        <f t="shared" si="145"/>
        <v>100</v>
      </c>
      <c r="B103" s="46" t="s">
        <v>348</v>
      </c>
      <c r="C103" s="47" t="s">
        <v>386</v>
      </c>
      <c r="D103" s="46" t="s">
        <v>387</v>
      </c>
      <c r="E103" s="46">
        <v>3473.25</v>
      </c>
      <c r="F103" s="46">
        <v>3245.4</v>
      </c>
      <c r="G103" s="48">
        <v>5664.75</v>
      </c>
      <c r="H103" s="46">
        <v>3473.25</v>
      </c>
      <c r="I103" s="48">
        <v>2544</v>
      </c>
      <c r="J103" s="48"/>
      <c r="K103" s="63">
        <f t="shared" si="146"/>
        <v>62.5185</v>
      </c>
      <c r="L103" s="64">
        <f t="shared" si="147"/>
        <v>519.264</v>
      </c>
      <c r="M103" s="48">
        <f t="shared" si="148"/>
        <v>453.18</v>
      </c>
      <c r="N103" s="46">
        <f t="shared" si="149"/>
        <v>24.31275</v>
      </c>
      <c r="O103" s="48">
        <f t="shared" si="150"/>
        <v>127.2</v>
      </c>
      <c r="P103" s="48">
        <f t="shared" si="151"/>
        <v>0</v>
      </c>
      <c r="Q103" s="48">
        <f t="shared" si="152"/>
        <v>1186.47525</v>
      </c>
      <c r="R103" s="46">
        <f t="shared" si="153"/>
        <v>0</v>
      </c>
      <c r="S103" s="46">
        <f t="shared" si="154"/>
        <v>259.63</v>
      </c>
      <c r="T103" s="48">
        <f t="shared" si="155"/>
        <v>113.3</v>
      </c>
      <c r="U103" s="46">
        <f t="shared" si="156"/>
        <v>10.42</v>
      </c>
      <c r="V103" s="46">
        <v>0</v>
      </c>
      <c r="W103" s="48">
        <f t="shared" si="157"/>
        <v>127.2</v>
      </c>
      <c r="X103" s="48">
        <f t="shared" si="158"/>
        <v>0</v>
      </c>
      <c r="Y103" s="46">
        <f t="shared" si="159"/>
        <v>510.55</v>
      </c>
      <c r="Z103" s="46">
        <f t="shared" si="160"/>
        <v>1697.02525</v>
      </c>
      <c r="AA103" s="46"/>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6" customHeight="1" spans="1:36">
      <c r="A104" s="45">
        <f t="shared" si="145"/>
        <v>101</v>
      </c>
      <c r="B104" s="46" t="s">
        <v>363</v>
      </c>
      <c r="C104" s="47" t="s">
        <v>388</v>
      </c>
      <c r="D104" s="46" t="s">
        <v>389</v>
      </c>
      <c r="E104" s="46">
        <v>3473.25</v>
      </c>
      <c r="F104" s="46">
        <v>3245.4</v>
      </c>
      <c r="G104" s="48">
        <v>5664.75</v>
      </c>
      <c r="H104" s="46">
        <v>3473.25</v>
      </c>
      <c r="I104" s="48">
        <v>2544</v>
      </c>
      <c r="J104" s="48"/>
      <c r="K104" s="63">
        <f t="shared" si="146"/>
        <v>62.5185</v>
      </c>
      <c r="L104" s="64">
        <f t="shared" si="147"/>
        <v>519.264</v>
      </c>
      <c r="M104" s="48">
        <f t="shared" si="148"/>
        <v>453.18</v>
      </c>
      <c r="N104" s="46">
        <f t="shared" si="149"/>
        <v>24.31275</v>
      </c>
      <c r="O104" s="48">
        <f t="shared" si="150"/>
        <v>127.2</v>
      </c>
      <c r="P104" s="48">
        <f t="shared" si="151"/>
        <v>0</v>
      </c>
      <c r="Q104" s="48">
        <f t="shared" si="152"/>
        <v>1186.47525</v>
      </c>
      <c r="R104" s="46">
        <f t="shared" si="153"/>
        <v>0</v>
      </c>
      <c r="S104" s="46">
        <f t="shared" si="154"/>
        <v>259.63</v>
      </c>
      <c r="T104" s="48">
        <f t="shared" si="155"/>
        <v>113.3</v>
      </c>
      <c r="U104" s="46">
        <f t="shared" si="156"/>
        <v>10.42</v>
      </c>
      <c r="V104" s="46">
        <v>0</v>
      </c>
      <c r="W104" s="48">
        <f t="shared" si="157"/>
        <v>127.2</v>
      </c>
      <c r="X104" s="48">
        <f t="shared" si="158"/>
        <v>0</v>
      </c>
      <c r="Y104" s="46">
        <f t="shared" si="159"/>
        <v>510.55</v>
      </c>
      <c r="Z104" s="46">
        <f t="shared" si="160"/>
        <v>1697.02525</v>
      </c>
      <c r="AA104" s="46"/>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45">
        <f t="shared" si="145"/>
        <v>102</v>
      </c>
      <c r="B105" s="46" t="s">
        <v>348</v>
      </c>
      <c r="C105" s="47" t="s">
        <v>390</v>
      </c>
      <c r="D105" s="46" t="s">
        <v>391</v>
      </c>
      <c r="E105" s="46">
        <v>3473.25</v>
      </c>
      <c r="F105" s="46">
        <v>3245.4</v>
      </c>
      <c r="G105" s="48">
        <v>5664.75</v>
      </c>
      <c r="H105" s="46">
        <v>3473.25</v>
      </c>
      <c r="I105" s="48">
        <v>1790</v>
      </c>
      <c r="J105" s="48"/>
      <c r="K105" s="63">
        <f t="shared" si="146"/>
        <v>62.5185</v>
      </c>
      <c r="L105" s="64">
        <f t="shared" si="147"/>
        <v>519.264</v>
      </c>
      <c r="M105" s="48">
        <f t="shared" si="148"/>
        <v>453.18</v>
      </c>
      <c r="N105" s="46">
        <f t="shared" si="149"/>
        <v>24.31275</v>
      </c>
      <c r="O105" s="48">
        <f t="shared" si="150"/>
        <v>89.5</v>
      </c>
      <c r="P105" s="48">
        <f t="shared" si="151"/>
        <v>0</v>
      </c>
      <c r="Q105" s="48">
        <f t="shared" si="152"/>
        <v>1148.77525</v>
      </c>
      <c r="R105" s="46">
        <f t="shared" si="153"/>
        <v>0</v>
      </c>
      <c r="S105" s="46">
        <f t="shared" si="154"/>
        <v>259.63</v>
      </c>
      <c r="T105" s="48">
        <f t="shared" si="155"/>
        <v>113.3</v>
      </c>
      <c r="U105" s="46">
        <f t="shared" si="156"/>
        <v>10.42</v>
      </c>
      <c r="V105" s="46">
        <v>0</v>
      </c>
      <c r="W105" s="48">
        <f t="shared" si="157"/>
        <v>89.5</v>
      </c>
      <c r="X105" s="48">
        <f t="shared" si="158"/>
        <v>0</v>
      </c>
      <c r="Y105" s="46">
        <f t="shared" si="159"/>
        <v>472.85</v>
      </c>
      <c r="Z105" s="46">
        <f t="shared" si="160"/>
        <v>1621.62525</v>
      </c>
      <c r="AA105" s="46"/>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6" customHeight="1" spans="1:36">
      <c r="A106" s="45">
        <f t="shared" si="145"/>
        <v>103</v>
      </c>
      <c r="B106" s="46" t="s">
        <v>348</v>
      </c>
      <c r="C106" s="47" t="s">
        <v>392</v>
      </c>
      <c r="D106" s="46" t="s">
        <v>393</v>
      </c>
      <c r="E106" s="46">
        <v>3473.25</v>
      </c>
      <c r="F106" s="46">
        <v>3245.4</v>
      </c>
      <c r="G106" s="48">
        <v>5664.75</v>
      </c>
      <c r="H106" s="46">
        <v>3473.25</v>
      </c>
      <c r="I106" s="48">
        <v>2544</v>
      </c>
      <c r="J106" s="48"/>
      <c r="K106" s="63">
        <f t="shared" si="146"/>
        <v>62.5185</v>
      </c>
      <c r="L106" s="64">
        <f t="shared" si="147"/>
        <v>519.264</v>
      </c>
      <c r="M106" s="48">
        <f t="shared" si="148"/>
        <v>453.18</v>
      </c>
      <c r="N106" s="46">
        <f t="shared" si="149"/>
        <v>24.31275</v>
      </c>
      <c r="O106" s="48">
        <f t="shared" si="150"/>
        <v>127.2</v>
      </c>
      <c r="P106" s="48">
        <f t="shared" si="151"/>
        <v>0</v>
      </c>
      <c r="Q106" s="48">
        <f t="shared" si="152"/>
        <v>1186.47525</v>
      </c>
      <c r="R106" s="46">
        <f t="shared" si="153"/>
        <v>0</v>
      </c>
      <c r="S106" s="46">
        <f t="shared" si="154"/>
        <v>259.63</v>
      </c>
      <c r="T106" s="48">
        <f t="shared" si="155"/>
        <v>113.3</v>
      </c>
      <c r="U106" s="46">
        <f t="shared" si="156"/>
        <v>10.42</v>
      </c>
      <c r="V106" s="46">
        <v>0</v>
      </c>
      <c r="W106" s="48">
        <f t="shared" si="157"/>
        <v>127.2</v>
      </c>
      <c r="X106" s="48">
        <f t="shared" si="158"/>
        <v>0</v>
      </c>
      <c r="Y106" s="46">
        <f t="shared" si="159"/>
        <v>510.55</v>
      </c>
      <c r="Z106" s="46">
        <f t="shared" si="160"/>
        <v>1697.02525</v>
      </c>
      <c r="AA106" s="46"/>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6" customHeight="1" spans="1:36">
      <c r="A107" s="45">
        <f t="shared" si="145"/>
        <v>104</v>
      </c>
      <c r="B107" s="46" t="s">
        <v>348</v>
      </c>
      <c r="C107" s="47" t="s">
        <v>394</v>
      </c>
      <c r="D107" s="46" t="s">
        <v>395</v>
      </c>
      <c r="E107" s="46">
        <v>3473.25</v>
      </c>
      <c r="F107" s="46">
        <v>3245.4</v>
      </c>
      <c r="G107" s="48">
        <v>5664.75</v>
      </c>
      <c r="H107" s="46">
        <v>3473.25</v>
      </c>
      <c r="I107" s="48">
        <v>1790</v>
      </c>
      <c r="J107" s="48"/>
      <c r="K107" s="63">
        <f t="shared" si="146"/>
        <v>62.5185</v>
      </c>
      <c r="L107" s="64">
        <f t="shared" si="147"/>
        <v>519.264</v>
      </c>
      <c r="M107" s="48">
        <f t="shared" si="148"/>
        <v>453.18</v>
      </c>
      <c r="N107" s="46">
        <f t="shared" si="149"/>
        <v>24.31275</v>
      </c>
      <c r="O107" s="48">
        <f t="shared" si="150"/>
        <v>89.5</v>
      </c>
      <c r="P107" s="48">
        <f t="shared" si="151"/>
        <v>0</v>
      </c>
      <c r="Q107" s="48">
        <f t="shared" si="152"/>
        <v>1148.77525</v>
      </c>
      <c r="R107" s="46">
        <f t="shared" si="153"/>
        <v>0</v>
      </c>
      <c r="S107" s="46">
        <f t="shared" si="154"/>
        <v>259.63</v>
      </c>
      <c r="T107" s="48">
        <f t="shared" si="155"/>
        <v>113.3</v>
      </c>
      <c r="U107" s="46">
        <f t="shared" si="156"/>
        <v>10.42</v>
      </c>
      <c r="V107" s="46">
        <v>0</v>
      </c>
      <c r="W107" s="48">
        <f t="shared" si="157"/>
        <v>89.5</v>
      </c>
      <c r="X107" s="48">
        <f t="shared" si="158"/>
        <v>0</v>
      </c>
      <c r="Y107" s="46">
        <f t="shared" si="159"/>
        <v>472.85</v>
      </c>
      <c r="Z107" s="46">
        <f t="shared" si="160"/>
        <v>1621.62525</v>
      </c>
      <c r="AA107" s="46"/>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6" customHeight="1" spans="1:36">
      <c r="A108" s="45">
        <f t="shared" si="145"/>
        <v>105</v>
      </c>
      <c r="B108" s="46" t="s">
        <v>348</v>
      </c>
      <c r="C108" s="47" t="s">
        <v>396</v>
      </c>
      <c r="D108" s="46" t="s">
        <v>397</v>
      </c>
      <c r="E108" s="46">
        <v>3473.25</v>
      </c>
      <c r="F108" s="46">
        <v>3245.4</v>
      </c>
      <c r="G108" s="48">
        <v>5664.75</v>
      </c>
      <c r="H108" s="46">
        <v>3473.25</v>
      </c>
      <c r="I108" s="48">
        <v>2544</v>
      </c>
      <c r="J108" s="48"/>
      <c r="K108" s="63">
        <f t="shared" si="146"/>
        <v>62.5185</v>
      </c>
      <c r="L108" s="64">
        <f t="shared" si="147"/>
        <v>519.264</v>
      </c>
      <c r="M108" s="48">
        <f t="shared" si="148"/>
        <v>453.18</v>
      </c>
      <c r="N108" s="46">
        <f t="shared" si="149"/>
        <v>24.31275</v>
      </c>
      <c r="O108" s="48">
        <f t="shared" si="150"/>
        <v>127.2</v>
      </c>
      <c r="P108" s="48">
        <f t="shared" si="151"/>
        <v>0</v>
      </c>
      <c r="Q108" s="48">
        <f t="shared" si="152"/>
        <v>1186.47525</v>
      </c>
      <c r="R108" s="46">
        <f t="shared" si="153"/>
        <v>0</v>
      </c>
      <c r="S108" s="46">
        <f t="shared" si="154"/>
        <v>259.63</v>
      </c>
      <c r="T108" s="48">
        <f t="shared" si="155"/>
        <v>113.3</v>
      </c>
      <c r="U108" s="46">
        <f t="shared" si="156"/>
        <v>10.42</v>
      </c>
      <c r="V108" s="46">
        <v>0</v>
      </c>
      <c r="W108" s="48">
        <f t="shared" si="157"/>
        <v>127.2</v>
      </c>
      <c r="X108" s="48">
        <f t="shared" si="158"/>
        <v>0</v>
      </c>
      <c r="Y108" s="46">
        <f t="shared" si="159"/>
        <v>510.55</v>
      </c>
      <c r="Z108" s="46">
        <f t="shared" si="160"/>
        <v>1697.02525</v>
      </c>
      <c r="AA108" s="46"/>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6" customHeight="1" spans="1:36">
      <c r="A109" s="45">
        <f t="shared" si="145"/>
        <v>106</v>
      </c>
      <c r="B109" s="46" t="s">
        <v>348</v>
      </c>
      <c r="C109" s="47" t="s">
        <v>398</v>
      </c>
      <c r="D109" s="46" t="s">
        <v>399</v>
      </c>
      <c r="E109" s="46">
        <v>3473.25</v>
      </c>
      <c r="F109" s="46">
        <v>3245.4</v>
      </c>
      <c r="G109" s="48">
        <v>5664.75</v>
      </c>
      <c r="H109" s="46">
        <v>3473.25</v>
      </c>
      <c r="I109" s="48">
        <v>1790</v>
      </c>
      <c r="J109" s="48"/>
      <c r="K109" s="63">
        <f t="shared" si="146"/>
        <v>62.5185</v>
      </c>
      <c r="L109" s="64">
        <f t="shared" si="147"/>
        <v>519.264</v>
      </c>
      <c r="M109" s="48">
        <f t="shared" si="148"/>
        <v>453.18</v>
      </c>
      <c r="N109" s="46">
        <f t="shared" si="149"/>
        <v>24.31275</v>
      </c>
      <c r="O109" s="48">
        <f t="shared" si="150"/>
        <v>89.5</v>
      </c>
      <c r="P109" s="48">
        <f t="shared" si="151"/>
        <v>0</v>
      </c>
      <c r="Q109" s="48">
        <f t="shared" si="152"/>
        <v>1148.77525</v>
      </c>
      <c r="R109" s="46">
        <f t="shared" si="153"/>
        <v>0</v>
      </c>
      <c r="S109" s="46">
        <f t="shared" si="154"/>
        <v>259.63</v>
      </c>
      <c r="T109" s="48">
        <f t="shared" si="155"/>
        <v>113.3</v>
      </c>
      <c r="U109" s="46">
        <f t="shared" si="156"/>
        <v>10.42</v>
      </c>
      <c r="V109" s="46">
        <v>0</v>
      </c>
      <c r="W109" s="48">
        <f t="shared" si="157"/>
        <v>89.5</v>
      </c>
      <c r="X109" s="48">
        <f t="shared" si="158"/>
        <v>0</v>
      </c>
      <c r="Y109" s="46">
        <f t="shared" si="159"/>
        <v>472.85</v>
      </c>
      <c r="Z109" s="46">
        <f t="shared" si="160"/>
        <v>1621.62525</v>
      </c>
      <c r="AA109" s="46"/>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6" customHeight="1" spans="1:36">
      <c r="A110" s="45">
        <f t="shared" si="145"/>
        <v>107</v>
      </c>
      <c r="B110" s="46" t="s">
        <v>348</v>
      </c>
      <c r="C110" s="47" t="s">
        <v>400</v>
      </c>
      <c r="D110" s="46" t="s">
        <v>401</v>
      </c>
      <c r="E110" s="46">
        <v>3473.25</v>
      </c>
      <c r="F110" s="46">
        <v>3245.4</v>
      </c>
      <c r="G110" s="48">
        <v>5664.75</v>
      </c>
      <c r="H110" s="46">
        <v>3473.25</v>
      </c>
      <c r="I110" s="48">
        <v>1790</v>
      </c>
      <c r="J110" s="48"/>
      <c r="K110" s="63">
        <f t="shared" si="146"/>
        <v>62.5185</v>
      </c>
      <c r="L110" s="64">
        <f t="shared" si="147"/>
        <v>519.264</v>
      </c>
      <c r="M110" s="48">
        <f t="shared" si="148"/>
        <v>453.18</v>
      </c>
      <c r="N110" s="46">
        <f t="shared" si="149"/>
        <v>24.31275</v>
      </c>
      <c r="O110" s="48">
        <f t="shared" si="150"/>
        <v>89.5</v>
      </c>
      <c r="P110" s="48">
        <f t="shared" si="151"/>
        <v>0</v>
      </c>
      <c r="Q110" s="48">
        <f t="shared" si="152"/>
        <v>1148.77525</v>
      </c>
      <c r="R110" s="46">
        <f t="shared" si="153"/>
        <v>0</v>
      </c>
      <c r="S110" s="46">
        <f t="shared" si="154"/>
        <v>259.63</v>
      </c>
      <c r="T110" s="48">
        <f t="shared" si="155"/>
        <v>113.3</v>
      </c>
      <c r="U110" s="46">
        <f t="shared" si="156"/>
        <v>10.42</v>
      </c>
      <c r="V110" s="46">
        <v>0</v>
      </c>
      <c r="W110" s="48">
        <f t="shared" si="157"/>
        <v>89.5</v>
      </c>
      <c r="X110" s="48">
        <f t="shared" si="158"/>
        <v>0</v>
      </c>
      <c r="Y110" s="46">
        <f t="shared" si="159"/>
        <v>472.85</v>
      </c>
      <c r="Z110" s="46">
        <f t="shared" si="160"/>
        <v>1621.62525</v>
      </c>
      <c r="AA110" s="46"/>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45">
        <f t="shared" si="145"/>
        <v>108</v>
      </c>
      <c r="B111" s="46" t="s">
        <v>348</v>
      </c>
      <c r="C111" s="47" t="s">
        <v>402</v>
      </c>
      <c r="D111" s="46" t="s">
        <v>403</v>
      </c>
      <c r="E111" s="46">
        <v>3473.25</v>
      </c>
      <c r="F111" s="46">
        <v>3245.4</v>
      </c>
      <c r="G111" s="48">
        <v>5664.75</v>
      </c>
      <c r="H111" s="46">
        <v>3473.25</v>
      </c>
      <c r="I111" s="48">
        <v>2544</v>
      </c>
      <c r="J111" s="48"/>
      <c r="K111" s="63">
        <f t="shared" si="146"/>
        <v>62.5185</v>
      </c>
      <c r="L111" s="64">
        <f t="shared" si="147"/>
        <v>519.264</v>
      </c>
      <c r="M111" s="48">
        <f t="shared" si="148"/>
        <v>453.18</v>
      </c>
      <c r="N111" s="46">
        <f t="shared" si="149"/>
        <v>24.31275</v>
      </c>
      <c r="O111" s="48">
        <f t="shared" si="150"/>
        <v>127.2</v>
      </c>
      <c r="P111" s="48">
        <f t="shared" si="151"/>
        <v>0</v>
      </c>
      <c r="Q111" s="48">
        <f t="shared" si="152"/>
        <v>1186.47525</v>
      </c>
      <c r="R111" s="46">
        <f t="shared" si="153"/>
        <v>0</v>
      </c>
      <c r="S111" s="46">
        <f t="shared" si="154"/>
        <v>259.63</v>
      </c>
      <c r="T111" s="48">
        <f t="shared" si="155"/>
        <v>113.3</v>
      </c>
      <c r="U111" s="46">
        <f t="shared" si="156"/>
        <v>10.42</v>
      </c>
      <c r="V111" s="46">
        <v>0</v>
      </c>
      <c r="W111" s="48">
        <f t="shared" si="157"/>
        <v>127.2</v>
      </c>
      <c r="X111" s="48">
        <f t="shared" si="158"/>
        <v>0</v>
      </c>
      <c r="Y111" s="46">
        <f t="shared" si="159"/>
        <v>510.55</v>
      </c>
      <c r="Z111" s="46">
        <f t="shared" si="160"/>
        <v>1697.02525</v>
      </c>
      <c r="AA111" s="46"/>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6" customHeight="1" spans="1:36">
      <c r="A112" s="45">
        <f t="shared" si="145"/>
        <v>109</v>
      </c>
      <c r="B112" s="46" t="s">
        <v>348</v>
      </c>
      <c r="C112" s="47" t="s">
        <v>404</v>
      </c>
      <c r="D112" s="46" t="s">
        <v>405</v>
      </c>
      <c r="E112" s="46">
        <v>3473.25</v>
      </c>
      <c r="F112" s="46">
        <v>3245.4</v>
      </c>
      <c r="G112" s="48">
        <v>5664.75</v>
      </c>
      <c r="H112" s="46">
        <v>3473.25</v>
      </c>
      <c r="I112" s="48">
        <v>1790</v>
      </c>
      <c r="J112" s="48"/>
      <c r="K112" s="63">
        <f t="shared" si="146"/>
        <v>62.5185</v>
      </c>
      <c r="L112" s="64">
        <f t="shared" si="147"/>
        <v>519.264</v>
      </c>
      <c r="M112" s="48">
        <f t="shared" si="148"/>
        <v>453.18</v>
      </c>
      <c r="N112" s="46">
        <f t="shared" si="149"/>
        <v>24.31275</v>
      </c>
      <c r="O112" s="48">
        <f t="shared" si="150"/>
        <v>89.5</v>
      </c>
      <c r="P112" s="48">
        <f t="shared" si="151"/>
        <v>0</v>
      </c>
      <c r="Q112" s="48">
        <f t="shared" si="152"/>
        <v>1148.77525</v>
      </c>
      <c r="R112" s="46">
        <f t="shared" si="153"/>
        <v>0</v>
      </c>
      <c r="S112" s="46">
        <f t="shared" si="154"/>
        <v>259.63</v>
      </c>
      <c r="T112" s="48">
        <f t="shared" si="155"/>
        <v>113.3</v>
      </c>
      <c r="U112" s="46">
        <f t="shared" si="156"/>
        <v>10.42</v>
      </c>
      <c r="V112" s="46">
        <v>0</v>
      </c>
      <c r="W112" s="48">
        <f t="shared" si="157"/>
        <v>89.5</v>
      </c>
      <c r="X112" s="48">
        <f t="shared" si="158"/>
        <v>0</v>
      </c>
      <c r="Y112" s="46">
        <f t="shared" si="159"/>
        <v>472.85</v>
      </c>
      <c r="Z112" s="46">
        <f t="shared" si="160"/>
        <v>1621.62525</v>
      </c>
      <c r="AA112" s="46"/>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6" customHeight="1" spans="1:36">
      <c r="A113" s="45">
        <f t="shared" si="145"/>
        <v>110</v>
      </c>
      <c r="B113" s="46" t="s">
        <v>348</v>
      </c>
      <c r="C113" s="47" t="s">
        <v>406</v>
      </c>
      <c r="D113" s="46" t="s">
        <v>407</v>
      </c>
      <c r="E113" s="46">
        <v>3473.25</v>
      </c>
      <c r="F113" s="46">
        <v>3245.4</v>
      </c>
      <c r="G113" s="48">
        <v>5664.75</v>
      </c>
      <c r="H113" s="46">
        <v>3473.25</v>
      </c>
      <c r="I113" s="48">
        <v>1790</v>
      </c>
      <c r="J113" s="48"/>
      <c r="K113" s="63">
        <f t="shared" si="146"/>
        <v>62.5185</v>
      </c>
      <c r="L113" s="64">
        <f t="shared" si="147"/>
        <v>519.264</v>
      </c>
      <c r="M113" s="48">
        <f t="shared" si="148"/>
        <v>453.18</v>
      </c>
      <c r="N113" s="46">
        <f t="shared" si="149"/>
        <v>24.31275</v>
      </c>
      <c r="O113" s="48">
        <f t="shared" si="150"/>
        <v>89.5</v>
      </c>
      <c r="P113" s="48">
        <f t="shared" si="151"/>
        <v>0</v>
      </c>
      <c r="Q113" s="48">
        <f t="shared" si="152"/>
        <v>1148.77525</v>
      </c>
      <c r="R113" s="46">
        <f t="shared" si="153"/>
        <v>0</v>
      </c>
      <c r="S113" s="46">
        <f t="shared" si="154"/>
        <v>259.63</v>
      </c>
      <c r="T113" s="48">
        <f t="shared" si="155"/>
        <v>113.3</v>
      </c>
      <c r="U113" s="46">
        <f t="shared" si="156"/>
        <v>10.42</v>
      </c>
      <c r="V113" s="46">
        <v>0</v>
      </c>
      <c r="W113" s="48">
        <f t="shared" si="157"/>
        <v>89.5</v>
      </c>
      <c r="X113" s="48">
        <f t="shared" si="158"/>
        <v>0</v>
      </c>
      <c r="Y113" s="46">
        <f t="shared" si="159"/>
        <v>472.85</v>
      </c>
      <c r="Z113" s="46">
        <f t="shared" si="160"/>
        <v>1621.62525</v>
      </c>
      <c r="AA113" s="46"/>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45">
        <f t="shared" si="145"/>
        <v>111</v>
      </c>
      <c r="B114" s="46" t="s">
        <v>348</v>
      </c>
      <c r="C114" s="47" t="s">
        <v>408</v>
      </c>
      <c r="D114" s="46" t="s">
        <v>409</v>
      </c>
      <c r="E114" s="46">
        <v>3473.25</v>
      </c>
      <c r="F114" s="46">
        <v>3245.4</v>
      </c>
      <c r="G114" s="48">
        <v>5664.75</v>
      </c>
      <c r="H114" s="46">
        <v>3473.25</v>
      </c>
      <c r="I114" s="48">
        <v>1790</v>
      </c>
      <c r="J114" s="48"/>
      <c r="K114" s="63">
        <f t="shared" si="146"/>
        <v>62.5185</v>
      </c>
      <c r="L114" s="64">
        <f t="shared" si="147"/>
        <v>519.264</v>
      </c>
      <c r="M114" s="48">
        <f t="shared" si="148"/>
        <v>453.18</v>
      </c>
      <c r="N114" s="46">
        <f t="shared" si="149"/>
        <v>24.31275</v>
      </c>
      <c r="O114" s="48">
        <f t="shared" si="150"/>
        <v>89.5</v>
      </c>
      <c r="P114" s="48">
        <f t="shared" si="151"/>
        <v>0</v>
      </c>
      <c r="Q114" s="48">
        <f t="shared" si="152"/>
        <v>1148.77525</v>
      </c>
      <c r="R114" s="46">
        <f t="shared" si="153"/>
        <v>0</v>
      </c>
      <c r="S114" s="46">
        <f t="shared" si="154"/>
        <v>259.63</v>
      </c>
      <c r="T114" s="48">
        <f t="shared" si="155"/>
        <v>113.3</v>
      </c>
      <c r="U114" s="46">
        <f t="shared" si="156"/>
        <v>10.42</v>
      </c>
      <c r="V114" s="46">
        <v>0</v>
      </c>
      <c r="W114" s="48">
        <f t="shared" si="157"/>
        <v>89.5</v>
      </c>
      <c r="X114" s="48">
        <f t="shared" si="158"/>
        <v>0</v>
      </c>
      <c r="Y114" s="46">
        <f t="shared" si="159"/>
        <v>472.85</v>
      </c>
      <c r="Z114" s="46">
        <f t="shared" si="160"/>
        <v>1621.62525</v>
      </c>
      <c r="AA114" s="46"/>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45">
        <f t="shared" si="145"/>
        <v>112</v>
      </c>
      <c r="B115" s="46" t="s">
        <v>348</v>
      </c>
      <c r="C115" s="47" t="s">
        <v>410</v>
      </c>
      <c r="D115" s="46" t="s">
        <v>411</v>
      </c>
      <c r="E115" s="46">
        <v>3473.25</v>
      </c>
      <c r="F115" s="46">
        <v>3245.4</v>
      </c>
      <c r="G115" s="48">
        <v>5664.75</v>
      </c>
      <c r="H115" s="46">
        <v>3473.25</v>
      </c>
      <c r="I115" s="48">
        <v>1790</v>
      </c>
      <c r="J115" s="48"/>
      <c r="K115" s="63">
        <f t="shared" si="146"/>
        <v>62.5185</v>
      </c>
      <c r="L115" s="64">
        <f t="shared" si="147"/>
        <v>519.264</v>
      </c>
      <c r="M115" s="48">
        <f t="shared" si="148"/>
        <v>453.18</v>
      </c>
      <c r="N115" s="46">
        <f t="shared" si="149"/>
        <v>24.31275</v>
      </c>
      <c r="O115" s="48">
        <f t="shared" si="150"/>
        <v>89.5</v>
      </c>
      <c r="P115" s="48">
        <f t="shared" si="151"/>
        <v>0</v>
      </c>
      <c r="Q115" s="48">
        <f t="shared" si="152"/>
        <v>1148.77525</v>
      </c>
      <c r="R115" s="46">
        <f t="shared" si="153"/>
        <v>0</v>
      </c>
      <c r="S115" s="46">
        <f t="shared" si="154"/>
        <v>259.63</v>
      </c>
      <c r="T115" s="48">
        <f t="shared" si="155"/>
        <v>113.3</v>
      </c>
      <c r="U115" s="46">
        <f t="shared" si="156"/>
        <v>10.42</v>
      </c>
      <c r="V115" s="46">
        <v>0</v>
      </c>
      <c r="W115" s="48">
        <f t="shared" si="157"/>
        <v>89.5</v>
      </c>
      <c r="X115" s="48">
        <f t="shared" si="158"/>
        <v>0</v>
      </c>
      <c r="Y115" s="46">
        <f t="shared" si="159"/>
        <v>472.85</v>
      </c>
      <c r="Z115" s="46">
        <f t="shared" si="160"/>
        <v>1621.62525</v>
      </c>
      <c r="AA115" s="46"/>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45">
        <f t="shared" si="145"/>
        <v>113</v>
      </c>
      <c r="B116" s="46" t="s">
        <v>348</v>
      </c>
      <c r="C116" s="47" t="s">
        <v>412</v>
      </c>
      <c r="D116" s="46" t="s">
        <v>413</v>
      </c>
      <c r="E116" s="46">
        <v>3473.25</v>
      </c>
      <c r="F116" s="46">
        <v>3245.4</v>
      </c>
      <c r="G116" s="48">
        <v>5664.75</v>
      </c>
      <c r="H116" s="46">
        <v>3473.25</v>
      </c>
      <c r="I116" s="48">
        <v>1790</v>
      </c>
      <c r="J116" s="48"/>
      <c r="K116" s="63">
        <f t="shared" si="146"/>
        <v>62.5185</v>
      </c>
      <c r="L116" s="64">
        <f t="shared" si="147"/>
        <v>519.264</v>
      </c>
      <c r="M116" s="48">
        <f t="shared" si="148"/>
        <v>453.18</v>
      </c>
      <c r="N116" s="46">
        <f t="shared" si="149"/>
        <v>24.31275</v>
      </c>
      <c r="O116" s="48">
        <f t="shared" si="150"/>
        <v>89.5</v>
      </c>
      <c r="P116" s="48">
        <f t="shared" si="151"/>
        <v>0</v>
      </c>
      <c r="Q116" s="48">
        <f t="shared" si="152"/>
        <v>1148.77525</v>
      </c>
      <c r="R116" s="46">
        <f t="shared" si="153"/>
        <v>0</v>
      </c>
      <c r="S116" s="46">
        <f t="shared" si="154"/>
        <v>259.63</v>
      </c>
      <c r="T116" s="48">
        <f t="shared" si="155"/>
        <v>113.3</v>
      </c>
      <c r="U116" s="46">
        <f t="shared" si="156"/>
        <v>10.42</v>
      </c>
      <c r="V116" s="46">
        <v>0</v>
      </c>
      <c r="W116" s="48">
        <f t="shared" si="157"/>
        <v>89.5</v>
      </c>
      <c r="X116" s="48">
        <f t="shared" si="158"/>
        <v>0</v>
      </c>
      <c r="Y116" s="46">
        <f t="shared" si="159"/>
        <v>472.85</v>
      </c>
      <c r="Z116" s="46">
        <f t="shared" si="160"/>
        <v>1621.62525</v>
      </c>
      <c r="AA116" s="46"/>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45">
        <f t="shared" si="145"/>
        <v>114</v>
      </c>
      <c r="B117" s="46" t="s">
        <v>348</v>
      </c>
      <c r="C117" s="47" t="s">
        <v>414</v>
      </c>
      <c r="D117" s="46" t="s">
        <v>415</v>
      </c>
      <c r="E117" s="46">
        <v>3473.25</v>
      </c>
      <c r="F117" s="46">
        <v>3245.4</v>
      </c>
      <c r="G117" s="48">
        <v>5664.75</v>
      </c>
      <c r="H117" s="46">
        <v>3473.25</v>
      </c>
      <c r="I117" s="48">
        <v>1790</v>
      </c>
      <c r="J117" s="48"/>
      <c r="K117" s="63">
        <f t="shared" si="146"/>
        <v>62.5185</v>
      </c>
      <c r="L117" s="64">
        <f t="shared" si="147"/>
        <v>519.264</v>
      </c>
      <c r="M117" s="48">
        <f t="shared" si="148"/>
        <v>453.18</v>
      </c>
      <c r="N117" s="46">
        <f t="shared" si="149"/>
        <v>24.31275</v>
      </c>
      <c r="O117" s="48">
        <f t="shared" si="150"/>
        <v>89.5</v>
      </c>
      <c r="P117" s="48">
        <f t="shared" si="151"/>
        <v>0</v>
      </c>
      <c r="Q117" s="48">
        <f t="shared" si="152"/>
        <v>1148.77525</v>
      </c>
      <c r="R117" s="46">
        <f t="shared" si="153"/>
        <v>0</v>
      </c>
      <c r="S117" s="46">
        <f t="shared" si="154"/>
        <v>259.63</v>
      </c>
      <c r="T117" s="48">
        <f t="shared" si="155"/>
        <v>113.3</v>
      </c>
      <c r="U117" s="46">
        <f t="shared" si="156"/>
        <v>10.42</v>
      </c>
      <c r="V117" s="46">
        <v>0</v>
      </c>
      <c r="W117" s="48">
        <f t="shared" si="157"/>
        <v>89.5</v>
      </c>
      <c r="X117" s="48">
        <f t="shared" si="158"/>
        <v>0</v>
      </c>
      <c r="Y117" s="46">
        <f t="shared" si="159"/>
        <v>472.85</v>
      </c>
      <c r="Z117" s="46">
        <f t="shared" si="160"/>
        <v>1621.62525</v>
      </c>
      <c r="AA117" s="46"/>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45">
        <f t="shared" si="145"/>
        <v>115</v>
      </c>
      <c r="B118" s="46" t="s">
        <v>348</v>
      </c>
      <c r="C118" s="47" t="s">
        <v>416</v>
      </c>
      <c r="D118" s="46" t="s">
        <v>417</v>
      </c>
      <c r="E118" s="46">
        <v>3473.25</v>
      </c>
      <c r="F118" s="46">
        <v>3245.4</v>
      </c>
      <c r="G118" s="48">
        <v>5664.75</v>
      </c>
      <c r="H118" s="46">
        <v>3473.25</v>
      </c>
      <c r="I118" s="48">
        <v>1790</v>
      </c>
      <c r="J118" s="48"/>
      <c r="K118" s="63">
        <f t="shared" si="146"/>
        <v>62.5185</v>
      </c>
      <c r="L118" s="64">
        <f t="shared" si="147"/>
        <v>519.264</v>
      </c>
      <c r="M118" s="48">
        <f t="shared" si="148"/>
        <v>453.18</v>
      </c>
      <c r="N118" s="46">
        <f t="shared" si="149"/>
        <v>24.31275</v>
      </c>
      <c r="O118" s="48">
        <f t="shared" si="150"/>
        <v>89.5</v>
      </c>
      <c r="P118" s="48">
        <f t="shared" si="151"/>
        <v>0</v>
      </c>
      <c r="Q118" s="48">
        <f t="shared" si="152"/>
        <v>1148.77525</v>
      </c>
      <c r="R118" s="46">
        <f t="shared" si="153"/>
        <v>0</v>
      </c>
      <c r="S118" s="46">
        <f t="shared" si="154"/>
        <v>259.63</v>
      </c>
      <c r="T118" s="48">
        <f t="shared" si="155"/>
        <v>113.3</v>
      </c>
      <c r="U118" s="46">
        <f t="shared" si="156"/>
        <v>10.42</v>
      </c>
      <c r="V118" s="46">
        <v>0</v>
      </c>
      <c r="W118" s="48">
        <f t="shared" si="157"/>
        <v>89.5</v>
      </c>
      <c r="X118" s="48">
        <f t="shared" si="158"/>
        <v>0</v>
      </c>
      <c r="Y118" s="46">
        <f t="shared" si="159"/>
        <v>472.85</v>
      </c>
      <c r="Z118" s="46">
        <f t="shared" si="160"/>
        <v>1621.62525</v>
      </c>
      <c r="AA118" s="46"/>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45">
        <f t="shared" si="145"/>
        <v>116</v>
      </c>
      <c r="B119" s="46" t="s">
        <v>348</v>
      </c>
      <c r="C119" s="47" t="s">
        <v>418</v>
      </c>
      <c r="D119" s="46" t="s">
        <v>419</v>
      </c>
      <c r="E119" s="46">
        <v>3473.25</v>
      </c>
      <c r="F119" s="46">
        <v>3245.4</v>
      </c>
      <c r="G119" s="48">
        <v>5664.75</v>
      </c>
      <c r="H119" s="46">
        <v>3473.25</v>
      </c>
      <c r="I119" s="48">
        <v>1790</v>
      </c>
      <c r="J119" s="48"/>
      <c r="K119" s="63">
        <f t="shared" si="146"/>
        <v>62.5185</v>
      </c>
      <c r="L119" s="64">
        <f t="shared" si="147"/>
        <v>519.264</v>
      </c>
      <c r="M119" s="48">
        <f t="shared" si="148"/>
        <v>453.18</v>
      </c>
      <c r="N119" s="46">
        <f t="shared" si="149"/>
        <v>24.31275</v>
      </c>
      <c r="O119" s="48">
        <f t="shared" si="150"/>
        <v>89.5</v>
      </c>
      <c r="P119" s="48">
        <f t="shared" si="151"/>
        <v>0</v>
      </c>
      <c r="Q119" s="48">
        <f t="shared" si="152"/>
        <v>1148.77525</v>
      </c>
      <c r="R119" s="46">
        <f t="shared" si="153"/>
        <v>0</v>
      </c>
      <c r="S119" s="46">
        <f t="shared" si="154"/>
        <v>259.63</v>
      </c>
      <c r="T119" s="48">
        <f t="shared" si="155"/>
        <v>113.3</v>
      </c>
      <c r="U119" s="46">
        <f t="shared" si="156"/>
        <v>10.42</v>
      </c>
      <c r="V119" s="46">
        <v>0</v>
      </c>
      <c r="W119" s="48">
        <f t="shared" si="157"/>
        <v>89.5</v>
      </c>
      <c r="X119" s="48">
        <f t="shared" si="158"/>
        <v>0</v>
      </c>
      <c r="Y119" s="46">
        <f t="shared" si="159"/>
        <v>472.85</v>
      </c>
      <c r="Z119" s="46">
        <f t="shared" si="160"/>
        <v>1621.62525</v>
      </c>
      <c r="AA119" s="46"/>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45">
        <f t="shared" si="145"/>
        <v>117</v>
      </c>
      <c r="B120" s="46" t="s">
        <v>348</v>
      </c>
      <c r="C120" s="47" t="s">
        <v>420</v>
      </c>
      <c r="D120" s="46" t="s">
        <v>421</v>
      </c>
      <c r="E120" s="46">
        <v>3473.25</v>
      </c>
      <c r="F120" s="46">
        <v>3245.4</v>
      </c>
      <c r="G120" s="48">
        <v>5664.75</v>
      </c>
      <c r="H120" s="46">
        <v>3473.25</v>
      </c>
      <c r="I120" s="48">
        <v>1790</v>
      </c>
      <c r="J120" s="48"/>
      <c r="K120" s="63">
        <f t="shared" si="146"/>
        <v>62.5185</v>
      </c>
      <c r="L120" s="64">
        <f t="shared" si="147"/>
        <v>519.264</v>
      </c>
      <c r="M120" s="48">
        <f t="shared" si="148"/>
        <v>453.18</v>
      </c>
      <c r="N120" s="46">
        <f t="shared" si="149"/>
        <v>24.31275</v>
      </c>
      <c r="O120" s="48">
        <f t="shared" si="150"/>
        <v>89.5</v>
      </c>
      <c r="P120" s="48">
        <f t="shared" si="151"/>
        <v>0</v>
      </c>
      <c r="Q120" s="48">
        <f t="shared" si="152"/>
        <v>1148.77525</v>
      </c>
      <c r="R120" s="46">
        <f t="shared" si="153"/>
        <v>0</v>
      </c>
      <c r="S120" s="46">
        <f t="shared" si="154"/>
        <v>259.63</v>
      </c>
      <c r="T120" s="48">
        <f t="shared" si="155"/>
        <v>113.3</v>
      </c>
      <c r="U120" s="46">
        <f t="shared" si="156"/>
        <v>10.42</v>
      </c>
      <c r="V120" s="46">
        <v>0</v>
      </c>
      <c r="W120" s="48">
        <f t="shared" si="157"/>
        <v>89.5</v>
      </c>
      <c r="X120" s="48">
        <f t="shared" si="158"/>
        <v>0</v>
      </c>
      <c r="Y120" s="46">
        <f t="shared" si="159"/>
        <v>472.85</v>
      </c>
      <c r="Z120" s="46">
        <f t="shared" si="160"/>
        <v>1621.62525</v>
      </c>
      <c r="AA120" s="46"/>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45">
        <f t="shared" si="145"/>
        <v>118</v>
      </c>
      <c r="B121" s="46" t="s">
        <v>348</v>
      </c>
      <c r="C121" s="47" t="s">
        <v>422</v>
      </c>
      <c r="D121" s="46" t="s">
        <v>423</v>
      </c>
      <c r="E121" s="46">
        <v>3473.25</v>
      </c>
      <c r="F121" s="46">
        <v>3245.4</v>
      </c>
      <c r="G121" s="48">
        <v>5664.75</v>
      </c>
      <c r="H121" s="46">
        <v>3473.25</v>
      </c>
      <c r="I121" s="48">
        <v>1790</v>
      </c>
      <c r="J121" s="48"/>
      <c r="K121" s="63">
        <f t="shared" si="146"/>
        <v>62.5185</v>
      </c>
      <c r="L121" s="64">
        <f t="shared" si="147"/>
        <v>519.264</v>
      </c>
      <c r="M121" s="48">
        <f t="shared" si="148"/>
        <v>453.18</v>
      </c>
      <c r="N121" s="46">
        <f t="shared" si="149"/>
        <v>24.31275</v>
      </c>
      <c r="O121" s="48">
        <f t="shared" si="150"/>
        <v>89.5</v>
      </c>
      <c r="P121" s="48">
        <f t="shared" si="151"/>
        <v>0</v>
      </c>
      <c r="Q121" s="48">
        <f t="shared" si="152"/>
        <v>1148.77525</v>
      </c>
      <c r="R121" s="46">
        <f t="shared" si="153"/>
        <v>0</v>
      </c>
      <c r="S121" s="46">
        <f t="shared" si="154"/>
        <v>259.63</v>
      </c>
      <c r="T121" s="48">
        <f t="shared" si="155"/>
        <v>113.3</v>
      </c>
      <c r="U121" s="46">
        <f t="shared" si="156"/>
        <v>10.42</v>
      </c>
      <c r="V121" s="46">
        <v>0</v>
      </c>
      <c r="W121" s="48">
        <f t="shared" si="157"/>
        <v>89.5</v>
      </c>
      <c r="X121" s="48">
        <f t="shared" si="158"/>
        <v>0</v>
      </c>
      <c r="Y121" s="46">
        <f t="shared" si="159"/>
        <v>472.85</v>
      </c>
      <c r="Z121" s="46">
        <f t="shared" si="160"/>
        <v>1621.62525</v>
      </c>
      <c r="AA121" s="46"/>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45">
        <f t="shared" si="145"/>
        <v>119</v>
      </c>
      <c r="B122" s="46" t="s">
        <v>348</v>
      </c>
      <c r="C122" s="47" t="s">
        <v>424</v>
      </c>
      <c r="D122" s="345" t="s">
        <v>425</v>
      </c>
      <c r="E122" s="46">
        <v>3473.25</v>
      </c>
      <c r="F122" s="46">
        <v>3245.4</v>
      </c>
      <c r="G122" s="48">
        <v>5664.75</v>
      </c>
      <c r="H122" s="46">
        <v>3473.25</v>
      </c>
      <c r="I122" s="48">
        <v>1790</v>
      </c>
      <c r="J122" s="48"/>
      <c r="K122" s="63">
        <f t="shared" si="146"/>
        <v>62.5185</v>
      </c>
      <c r="L122" s="64">
        <f t="shared" si="147"/>
        <v>519.264</v>
      </c>
      <c r="M122" s="48">
        <f t="shared" si="148"/>
        <v>453.18</v>
      </c>
      <c r="N122" s="46">
        <f t="shared" si="149"/>
        <v>24.31275</v>
      </c>
      <c r="O122" s="48">
        <f t="shared" si="150"/>
        <v>89.5</v>
      </c>
      <c r="P122" s="48">
        <f t="shared" si="151"/>
        <v>0</v>
      </c>
      <c r="Q122" s="48">
        <f t="shared" si="152"/>
        <v>1148.77525</v>
      </c>
      <c r="R122" s="46">
        <f t="shared" si="153"/>
        <v>0</v>
      </c>
      <c r="S122" s="46">
        <f t="shared" si="154"/>
        <v>259.63</v>
      </c>
      <c r="T122" s="48">
        <f t="shared" si="155"/>
        <v>113.3</v>
      </c>
      <c r="U122" s="46">
        <f t="shared" si="156"/>
        <v>10.42</v>
      </c>
      <c r="V122" s="46">
        <v>0</v>
      </c>
      <c r="W122" s="48">
        <f t="shared" si="157"/>
        <v>89.5</v>
      </c>
      <c r="X122" s="48">
        <f t="shared" si="158"/>
        <v>0</v>
      </c>
      <c r="Y122" s="46">
        <f t="shared" si="159"/>
        <v>472.85</v>
      </c>
      <c r="Z122" s="46">
        <f t="shared" si="160"/>
        <v>1621.62525</v>
      </c>
      <c r="AA122" s="46"/>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45">
        <f t="shared" si="145"/>
        <v>120</v>
      </c>
      <c r="B123" s="46" t="s">
        <v>348</v>
      </c>
      <c r="C123" s="47" t="s">
        <v>426</v>
      </c>
      <c r="D123" s="46" t="s">
        <v>427</v>
      </c>
      <c r="E123" s="46">
        <v>3473.25</v>
      </c>
      <c r="F123" s="46">
        <v>3245.4</v>
      </c>
      <c r="G123" s="48">
        <v>5664.75</v>
      </c>
      <c r="H123" s="46">
        <v>3473.25</v>
      </c>
      <c r="I123" s="48">
        <v>2544</v>
      </c>
      <c r="J123" s="48"/>
      <c r="K123" s="63">
        <f t="shared" si="146"/>
        <v>62.5185</v>
      </c>
      <c r="L123" s="64">
        <f t="shared" si="147"/>
        <v>519.264</v>
      </c>
      <c r="M123" s="48">
        <f t="shared" si="148"/>
        <v>453.18</v>
      </c>
      <c r="N123" s="46">
        <f t="shared" si="149"/>
        <v>24.31275</v>
      </c>
      <c r="O123" s="48">
        <f t="shared" si="150"/>
        <v>127.2</v>
      </c>
      <c r="P123" s="48">
        <f t="shared" si="151"/>
        <v>0</v>
      </c>
      <c r="Q123" s="48">
        <f t="shared" si="152"/>
        <v>1186.47525</v>
      </c>
      <c r="R123" s="46">
        <f t="shared" si="153"/>
        <v>0</v>
      </c>
      <c r="S123" s="46">
        <f t="shared" si="154"/>
        <v>259.63</v>
      </c>
      <c r="T123" s="48">
        <f t="shared" si="155"/>
        <v>113.3</v>
      </c>
      <c r="U123" s="46">
        <f t="shared" si="156"/>
        <v>10.42</v>
      </c>
      <c r="V123" s="46">
        <v>0</v>
      </c>
      <c r="W123" s="48">
        <f t="shared" si="157"/>
        <v>127.2</v>
      </c>
      <c r="X123" s="48">
        <f t="shared" si="158"/>
        <v>0</v>
      </c>
      <c r="Y123" s="46">
        <f t="shared" si="159"/>
        <v>510.55</v>
      </c>
      <c r="Z123" s="46">
        <f t="shared" si="160"/>
        <v>1697.02525</v>
      </c>
      <c r="AA123" s="46"/>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6" customHeight="1" spans="1:36">
      <c r="A124" s="45">
        <f t="shared" si="145"/>
        <v>121</v>
      </c>
      <c r="B124" s="46" t="s">
        <v>348</v>
      </c>
      <c r="C124" s="47" t="s">
        <v>428</v>
      </c>
      <c r="D124" s="46" t="s">
        <v>429</v>
      </c>
      <c r="E124" s="46">
        <v>3473.25</v>
      </c>
      <c r="F124" s="46">
        <v>3245.4</v>
      </c>
      <c r="G124" s="48">
        <v>5664.75</v>
      </c>
      <c r="H124" s="46">
        <v>3473.25</v>
      </c>
      <c r="I124" s="48">
        <v>1790</v>
      </c>
      <c r="J124" s="48"/>
      <c r="K124" s="63">
        <f t="shared" si="146"/>
        <v>62.5185</v>
      </c>
      <c r="L124" s="64">
        <f t="shared" si="147"/>
        <v>519.264</v>
      </c>
      <c r="M124" s="48">
        <f t="shared" si="148"/>
        <v>453.18</v>
      </c>
      <c r="N124" s="46">
        <f t="shared" si="149"/>
        <v>24.31275</v>
      </c>
      <c r="O124" s="48">
        <f t="shared" si="150"/>
        <v>89.5</v>
      </c>
      <c r="P124" s="48">
        <f t="shared" si="151"/>
        <v>0</v>
      </c>
      <c r="Q124" s="48">
        <f t="shared" si="152"/>
        <v>1148.77525</v>
      </c>
      <c r="R124" s="46">
        <f t="shared" si="153"/>
        <v>0</v>
      </c>
      <c r="S124" s="46">
        <f t="shared" si="154"/>
        <v>259.63</v>
      </c>
      <c r="T124" s="48">
        <f t="shared" si="155"/>
        <v>113.3</v>
      </c>
      <c r="U124" s="46">
        <f t="shared" si="156"/>
        <v>10.42</v>
      </c>
      <c r="V124" s="46">
        <v>0</v>
      </c>
      <c r="W124" s="48">
        <f t="shared" si="157"/>
        <v>89.5</v>
      </c>
      <c r="X124" s="48">
        <f t="shared" si="158"/>
        <v>0</v>
      </c>
      <c r="Y124" s="46">
        <f t="shared" si="159"/>
        <v>472.85</v>
      </c>
      <c r="Z124" s="46">
        <f t="shared" si="160"/>
        <v>1621.62525</v>
      </c>
      <c r="AA124" s="46"/>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6" customHeight="1" spans="1:36">
      <c r="A125" s="45">
        <f t="shared" si="145"/>
        <v>122</v>
      </c>
      <c r="B125" s="46" t="s">
        <v>348</v>
      </c>
      <c r="C125" s="47" t="s">
        <v>430</v>
      </c>
      <c r="D125" s="46" t="s">
        <v>431</v>
      </c>
      <c r="E125" s="46">
        <v>3473.25</v>
      </c>
      <c r="F125" s="46">
        <v>3245.4</v>
      </c>
      <c r="G125" s="48">
        <v>5664.75</v>
      </c>
      <c r="H125" s="46">
        <v>3473.25</v>
      </c>
      <c r="I125" s="48">
        <v>2544</v>
      </c>
      <c r="J125" s="48"/>
      <c r="K125" s="63">
        <f t="shared" si="146"/>
        <v>62.5185</v>
      </c>
      <c r="L125" s="64">
        <f t="shared" si="147"/>
        <v>519.264</v>
      </c>
      <c r="M125" s="48">
        <f t="shared" si="148"/>
        <v>453.18</v>
      </c>
      <c r="N125" s="46">
        <f t="shared" si="149"/>
        <v>24.31275</v>
      </c>
      <c r="O125" s="48">
        <f t="shared" si="150"/>
        <v>127.2</v>
      </c>
      <c r="P125" s="48">
        <f t="shared" si="151"/>
        <v>0</v>
      </c>
      <c r="Q125" s="48">
        <f t="shared" si="152"/>
        <v>1186.47525</v>
      </c>
      <c r="R125" s="46">
        <f t="shared" si="153"/>
        <v>0</v>
      </c>
      <c r="S125" s="46">
        <f t="shared" si="154"/>
        <v>259.63</v>
      </c>
      <c r="T125" s="48">
        <f t="shared" si="155"/>
        <v>113.3</v>
      </c>
      <c r="U125" s="46">
        <f t="shared" si="156"/>
        <v>10.42</v>
      </c>
      <c r="V125" s="46">
        <v>0</v>
      </c>
      <c r="W125" s="48">
        <f t="shared" si="157"/>
        <v>127.2</v>
      </c>
      <c r="X125" s="48">
        <f t="shared" si="158"/>
        <v>0</v>
      </c>
      <c r="Y125" s="46">
        <f t="shared" si="159"/>
        <v>510.55</v>
      </c>
      <c r="Z125" s="46">
        <f t="shared" si="160"/>
        <v>1697.02525</v>
      </c>
      <c r="AA125" s="46"/>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6" customHeight="1" spans="1:36">
      <c r="A126" s="45">
        <f t="shared" si="145"/>
        <v>123</v>
      </c>
      <c r="B126" s="46" t="s">
        <v>348</v>
      </c>
      <c r="C126" s="47" t="s">
        <v>432</v>
      </c>
      <c r="D126" s="46" t="s">
        <v>433</v>
      </c>
      <c r="E126" s="46">
        <v>3473.25</v>
      </c>
      <c r="F126" s="46">
        <v>3245.4</v>
      </c>
      <c r="G126" s="48">
        <v>5664.75</v>
      </c>
      <c r="H126" s="46">
        <v>3473.25</v>
      </c>
      <c r="I126" s="48">
        <v>2544</v>
      </c>
      <c r="J126" s="48"/>
      <c r="K126" s="63">
        <f t="shared" si="146"/>
        <v>62.5185</v>
      </c>
      <c r="L126" s="64">
        <f t="shared" si="147"/>
        <v>519.264</v>
      </c>
      <c r="M126" s="48">
        <f t="shared" si="148"/>
        <v>453.18</v>
      </c>
      <c r="N126" s="46">
        <f t="shared" si="149"/>
        <v>24.31275</v>
      </c>
      <c r="O126" s="48">
        <f t="shared" si="150"/>
        <v>127.2</v>
      </c>
      <c r="P126" s="48">
        <f t="shared" si="151"/>
        <v>0</v>
      </c>
      <c r="Q126" s="48">
        <f t="shared" si="152"/>
        <v>1186.47525</v>
      </c>
      <c r="R126" s="46">
        <f t="shared" si="153"/>
        <v>0</v>
      </c>
      <c r="S126" s="46">
        <f t="shared" si="154"/>
        <v>259.63</v>
      </c>
      <c r="T126" s="48">
        <f t="shared" si="155"/>
        <v>113.3</v>
      </c>
      <c r="U126" s="46">
        <f t="shared" si="156"/>
        <v>10.42</v>
      </c>
      <c r="V126" s="46">
        <v>0</v>
      </c>
      <c r="W126" s="48">
        <f t="shared" si="157"/>
        <v>127.2</v>
      </c>
      <c r="X126" s="48">
        <f t="shared" si="158"/>
        <v>0</v>
      </c>
      <c r="Y126" s="46">
        <f t="shared" si="159"/>
        <v>510.55</v>
      </c>
      <c r="Z126" s="46">
        <f t="shared" si="160"/>
        <v>1697.02525</v>
      </c>
      <c r="AA126" s="46"/>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45">
        <f t="shared" si="145"/>
        <v>124</v>
      </c>
      <c r="B127" s="46" t="s">
        <v>348</v>
      </c>
      <c r="C127" s="47" t="s">
        <v>434</v>
      </c>
      <c r="D127" s="46" t="s">
        <v>435</v>
      </c>
      <c r="E127" s="46">
        <v>3473.25</v>
      </c>
      <c r="F127" s="46">
        <v>3245.4</v>
      </c>
      <c r="G127" s="48">
        <v>5664.75</v>
      </c>
      <c r="H127" s="46">
        <v>3473.25</v>
      </c>
      <c r="I127" s="48">
        <v>2544</v>
      </c>
      <c r="J127" s="48"/>
      <c r="K127" s="63">
        <f t="shared" si="146"/>
        <v>62.5185</v>
      </c>
      <c r="L127" s="64">
        <f t="shared" si="147"/>
        <v>519.264</v>
      </c>
      <c r="M127" s="48">
        <f t="shared" si="148"/>
        <v>453.18</v>
      </c>
      <c r="N127" s="46">
        <f t="shared" si="149"/>
        <v>24.31275</v>
      </c>
      <c r="O127" s="48">
        <f t="shared" si="150"/>
        <v>127.2</v>
      </c>
      <c r="P127" s="48">
        <f t="shared" si="151"/>
        <v>0</v>
      </c>
      <c r="Q127" s="48">
        <f t="shared" si="152"/>
        <v>1186.47525</v>
      </c>
      <c r="R127" s="46">
        <f t="shared" si="153"/>
        <v>0</v>
      </c>
      <c r="S127" s="46">
        <f t="shared" si="154"/>
        <v>259.63</v>
      </c>
      <c r="T127" s="48">
        <f t="shared" si="155"/>
        <v>113.3</v>
      </c>
      <c r="U127" s="46">
        <f t="shared" si="156"/>
        <v>10.42</v>
      </c>
      <c r="V127" s="46">
        <v>0</v>
      </c>
      <c r="W127" s="48">
        <f t="shared" si="157"/>
        <v>127.2</v>
      </c>
      <c r="X127" s="48">
        <f t="shared" si="158"/>
        <v>0</v>
      </c>
      <c r="Y127" s="46">
        <f t="shared" si="159"/>
        <v>510.55</v>
      </c>
      <c r="Z127" s="46">
        <f t="shared" si="160"/>
        <v>1697.02525</v>
      </c>
      <c r="AA127" s="46"/>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45">
        <f t="shared" si="145"/>
        <v>125</v>
      </c>
      <c r="B128" s="46" t="s">
        <v>348</v>
      </c>
      <c r="C128" s="47" t="s">
        <v>436</v>
      </c>
      <c r="D128" s="46" t="s">
        <v>437</v>
      </c>
      <c r="E128" s="46">
        <v>3473.25</v>
      </c>
      <c r="F128" s="46">
        <v>3245.4</v>
      </c>
      <c r="G128" s="48">
        <v>5664.75</v>
      </c>
      <c r="H128" s="46">
        <v>3473.25</v>
      </c>
      <c r="I128" s="48">
        <v>3180</v>
      </c>
      <c r="J128" s="48"/>
      <c r="K128" s="63">
        <f t="shared" si="146"/>
        <v>62.5185</v>
      </c>
      <c r="L128" s="64">
        <f t="shared" si="147"/>
        <v>519.264</v>
      </c>
      <c r="M128" s="48">
        <f t="shared" si="148"/>
        <v>453.18</v>
      </c>
      <c r="N128" s="46">
        <f t="shared" si="149"/>
        <v>24.31275</v>
      </c>
      <c r="O128" s="48">
        <f t="shared" si="150"/>
        <v>159</v>
      </c>
      <c r="P128" s="48">
        <f t="shared" si="151"/>
        <v>0</v>
      </c>
      <c r="Q128" s="48">
        <f t="shared" si="152"/>
        <v>1218.27525</v>
      </c>
      <c r="R128" s="46">
        <f t="shared" si="153"/>
        <v>0</v>
      </c>
      <c r="S128" s="46">
        <f t="shared" si="154"/>
        <v>259.63</v>
      </c>
      <c r="T128" s="48">
        <f t="shared" si="155"/>
        <v>113.3</v>
      </c>
      <c r="U128" s="46">
        <f t="shared" si="156"/>
        <v>10.42</v>
      </c>
      <c r="V128" s="46">
        <v>0</v>
      </c>
      <c r="W128" s="48">
        <f t="shared" si="157"/>
        <v>159</v>
      </c>
      <c r="X128" s="48">
        <f t="shared" si="158"/>
        <v>0</v>
      </c>
      <c r="Y128" s="46">
        <f t="shared" si="159"/>
        <v>542.35</v>
      </c>
      <c r="Z128" s="46">
        <f t="shared" si="160"/>
        <v>1760.62525</v>
      </c>
      <c r="AA128" s="46"/>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6" customHeight="1" spans="1:36">
      <c r="A129" s="45">
        <f t="shared" si="145"/>
        <v>126</v>
      </c>
      <c r="B129" s="46" t="s">
        <v>348</v>
      </c>
      <c r="C129" s="47" t="s">
        <v>438</v>
      </c>
      <c r="D129" s="46" t="s">
        <v>439</v>
      </c>
      <c r="E129" s="46">
        <v>3473.25</v>
      </c>
      <c r="F129" s="46">
        <v>3245.4</v>
      </c>
      <c r="G129" s="48">
        <v>5664.75</v>
      </c>
      <c r="H129" s="46">
        <v>3473.25</v>
      </c>
      <c r="I129" s="48">
        <v>1790</v>
      </c>
      <c r="J129" s="48"/>
      <c r="K129" s="63">
        <f t="shared" si="146"/>
        <v>62.5185</v>
      </c>
      <c r="L129" s="64">
        <f t="shared" si="147"/>
        <v>519.264</v>
      </c>
      <c r="M129" s="48">
        <f t="shared" si="148"/>
        <v>453.18</v>
      </c>
      <c r="N129" s="46">
        <f t="shared" si="149"/>
        <v>24.31275</v>
      </c>
      <c r="O129" s="48">
        <f t="shared" si="150"/>
        <v>89.5</v>
      </c>
      <c r="P129" s="48">
        <f t="shared" si="151"/>
        <v>0</v>
      </c>
      <c r="Q129" s="48">
        <f t="shared" si="152"/>
        <v>1148.77525</v>
      </c>
      <c r="R129" s="46">
        <f t="shared" si="153"/>
        <v>0</v>
      </c>
      <c r="S129" s="46">
        <f t="shared" si="154"/>
        <v>259.63</v>
      </c>
      <c r="T129" s="48">
        <f t="shared" si="155"/>
        <v>113.3</v>
      </c>
      <c r="U129" s="46">
        <f t="shared" si="156"/>
        <v>10.42</v>
      </c>
      <c r="V129" s="46">
        <v>0</v>
      </c>
      <c r="W129" s="48">
        <f t="shared" si="157"/>
        <v>89.5</v>
      </c>
      <c r="X129" s="48">
        <f t="shared" si="158"/>
        <v>0</v>
      </c>
      <c r="Y129" s="46">
        <f t="shared" si="159"/>
        <v>472.85</v>
      </c>
      <c r="Z129" s="46">
        <f t="shared" si="160"/>
        <v>1621.62525</v>
      </c>
      <c r="AA129" s="46"/>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6" customHeight="1" spans="1:36">
      <c r="A130" s="45">
        <f t="shared" si="145"/>
        <v>127</v>
      </c>
      <c r="B130" s="46" t="s">
        <v>348</v>
      </c>
      <c r="C130" s="47" t="s">
        <v>440</v>
      </c>
      <c r="D130" s="55" t="s">
        <v>441</v>
      </c>
      <c r="E130" s="46">
        <v>3473.25</v>
      </c>
      <c r="F130" s="46">
        <v>3245.4</v>
      </c>
      <c r="G130" s="48">
        <v>5664.75</v>
      </c>
      <c r="H130" s="46">
        <v>3473.25</v>
      </c>
      <c r="I130" s="48">
        <v>0</v>
      </c>
      <c r="J130" s="48"/>
      <c r="K130" s="63">
        <f t="shared" si="146"/>
        <v>62.5185</v>
      </c>
      <c r="L130" s="64">
        <f t="shared" si="147"/>
        <v>519.264</v>
      </c>
      <c r="M130" s="48">
        <f t="shared" si="148"/>
        <v>453.18</v>
      </c>
      <c r="N130" s="46">
        <f t="shared" si="149"/>
        <v>24.31275</v>
      </c>
      <c r="O130" s="48">
        <f t="shared" si="150"/>
        <v>0</v>
      </c>
      <c r="P130" s="48">
        <f t="shared" si="151"/>
        <v>0</v>
      </c>
      <c r="Q130" s="48">
        <f t="shared" si="152"/>
        <v>1059.27525</v>
      </c>
      <c r="R130" s="46">
        <f t="shared" si="153"/>
        <v>0</v>
      </c>
      <c r="S130" s="46">
        <f t="shared" si="154"/>
        <v>259.63</v>
      </c>
      <c r="T130" s="48">
        <f t="shared" si="155"/>
        <v>113.3</v>
      </c>
      <c r="U130" s="46">
        <f t="shared" si="156"/>
        <v>10.42</v>
      </c>
      <c r="V130" s="46">
        <v>0</v>
      </c>
      <c r="W130" s="48">
        <f t="shared" si="157"/>
        <v>0</v>
      </c>
      <c r="X130" s="48">
        <f t="shared" si="158"/>
        <v>0</v>
      </c>
      <c r="Y130" s="46">
        <f t="shared" si="159"/>
        <v>383.35</v>
      </c>
      <c r="Z130" s="46">
        <f t="shared" si="160"/>
        <v>1442.62525</v>
      </c>
      <c r="AA130" s="46"/>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6" customHeight="1" spans="1:36">
      <c r="A131" s="45">
        <f t="shared" si="145"/>
        <v>128</v>
      </c>
      <c r="B131" s="46" t="s">
        <v>348</v>
      </c>
      <c r="C131" s="47" t="s">
        <v>442</v>
      </c>
      <c r="D131" s="347" t="s">
        <v>443</v>
      </c>
      <c r="E131" s="46">
        <v>3473.25</v>
      </c>
      <c r="F131" s="46">
        <v>3245.4</v>
      </c>
      <c r="G131" s="48">
        <v>5664.75</v>
      </c>
      <c r="H131" s="46">
        <v>3473.25</v>
      </c>
      <c r="I131" s="48">
        <v>1790</v>
      </c>
      <c r="J131" s="48"/>
      <c r="K131" s="63">
        <f t="shared" si="146"/>
        <v>62.5185</v>
      </c>
      <c r="L131" s="64">
        <f t="shared" si="147"/>
        <v>519.264</v>
      </c>
      <c r="M131" s="48">
        <f t="shared" si="148"/>
        <v>453.18</v>
      </c>
      <c r="N131" s="46">
        <f t="shared" si="149"/>
        <v>24.31275</v>
      </c>
      <c r="O131" s="48">
        <f t="shared" si="150"/>
        <v>89.5</v>
      </c>
      <c r="P131" s="48">
        <f t="shared" si="151"/>
        <v>0</v>
      </c>
      <c r="Q131" s="48">
        <f t="shared" si="152"/>
        <v>1148.77525</v>
      </c>
      <c r="R131" s="46">
        <f t="shared" si="153"/>
        <v>0</v>
      </c>
      <c r="S131" s="46">
        <f t="shared" si="154"/>
        <v>259.63</v>
      </c>
      <c r="T131" s="48">
        <f t="shared" si="155"/>
        <v>113.3</v>
      </c>
      <c r="U131" s="46">
        <f t="shared" si="156"/>
        <v>10.42</v>
      </c>
      <c r="V131" s="46">
        <v>0</v>
      </c>
      <c r="W131" s="48">
        <f t="shared" si="157"/>
        <v>89.5</v>
      </c>
      <c r="X131" s="48">
        <f t="shared" si="158"/>
        <v>0</v>
      </c>
      <c r="Y131" s="46">
        <f t="shared" si="159"/>
        <v>472.85</v>
      </c>
      <c r="Z131" s="46">
        <f t="shared" si="160"/>
        <v>1621.62525</v>
      </c>
      <c r="AA131" s="46"/>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6" customHeight="1" spans="1:36">
      <c r="A132" s="45">
        <f t="shared" ref="A132:A195" si="290">ROW()-3</f>
        <v>129</v>
      </c>
      <c r="B132" s="53" t="s">
        <v>348</v>
      </c>
      <c r="C132" s="54" t="s">
        <v>444</v>
      </c>
      <c r="D132" s="347" t="s">
        <v>445</v>
      </c>
      <c r="E132" s="46">
        <v>3473.25</v>
      </c>
      <c r="F132" s="46">
        <v>3245.4</v>
      </c>
      <c r="G132" s="48">
        <v>0</v>
      </c>
      <c r="H132" s="46">
        <v>3473.25</v>
      </c>
      <c r="I132" s="48">
        <v>0</v>
      </c>
      <c r="J132" s="48"/>
      <c r="K132" s="63">
        <f t="shared" ref="K132:K195" si="291">E132*0.018</f>
        <v>62.5185</v>
      </c>
      <c r="L132" s="64">
        <f t="shared" ref="L132:L195" si="292">F132*0.16</f>
        <v>519.264</v>
      </c>
      <c r="M132" s="48">
        <f t="shared" ref="M132:M195" si="293">ROUND(G132*0.08,2)</f>
        <v>0</v>
      </c>
      <c r="N132" s="46">
        <f t="shared" ref="N132:N195" si="294">H132*0.007</f>
        <v>24.31275</v>
      </c>
      <c r="O132" s="48">
        <f t="shared" ref="O132:O195" si="295">I132*5%</f>
        <v>0</v>
      </c>
      <c r="P132" s="48">
        <f t="shared" ref="P132:P195" si="296">J132*50%</f>
        <v>0</v>
      </c>
      <c r="Q132" s="48">
        <f t="shared" ref="Q132:Q195" si="297">SUM(K132:P132)</f>
        <v>606.09525</v>
      </c>
      <c r="R132" s="46">
        <f t="shared" ref="R132:R195" si="298">E132*0</f>
        <v>0</v>
      </c>
      <c r="S132" s="46">
        <f t="shared" ref="S132:S195" si="299">ROUND(F132*0.08,2)</f>
        <v>259.63</v>
      </c>
      <c r="T132" s="48">
        <f t="shared" ref="T132:T195" si="300">ROUND(G132*0.02,2)</f>
        <v>0</v>
      </c>
      <c r="U132" s="46">
        <f t="shared" ref="U132:U195" si="301">ROUND(H132*0.003,2)</f>
        <v>10.42</v>
      </c>
      <c r="V132" s="46">
        <v>0</v>
      </c>
      <c r="W132" s="48">
        <f t="shared" ref="W132:W195" si="302">I132*5%</f>
        <v>0</v>
      </c>
      <c r="X132" s="48">
        <f t="shared" ref="X132:X195" si="303">J132*50%</f>
        <v>0</v>
      </c>
      <c r="Y132" s="46">
        <f t="shared" ref="Y132:Y195" si="304">SUM(R132:X132)</f>
        <v>270.05</v>
      </c>
      <c r="Z132" s="46">
        <f t="shared" ref="Z132:Z195" si="305">Q132+Y132</f>
        <v>876.14525</v>
      </c>
      <c r="AA132" s="46"/>
      <c r="AB132" s="12" t="s">
        <v>86</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5">
        <f t="shared" si="290"/>
        <v>130</v>
      </c>
      <c r="B133" s="46" t="s">
        <v>348</v>
      </c>
      <c r="C133" s="47" t="s">
        <v>446</v>
      </c>
      <c r="D133" s="75" t="s">
        <v>447</v>
      </c>
      <c r="E133" s="46">
        <v>3473.25</v>
      </c>
      <c r="F133" s="46">
        <v>3245.4</v>
      </c>
      <c r="G133" s="48">
        <v>5664.75</v>
      </c>
      <c r="H133" s="46">
        <v>3473.25</v>
      </c>
      <c r="I133" s="48">
        <v>1790</v>
      </c>
      <c r="J133" s="48"/>
      <c r="K133" s="63">
        <f t="shared" si="291"/>
        <v>62.5185</v>
      </c>
      <c r="L133" s="64">
        <f t="shared" si="292"/>
        <v>519.264</v>
      </c>
      <c r="M133" s="48">
        <f t="shared" si="293"/>
        <v>453.18</v>
      </c>
      <c r="N133" s="46">
        <f t="shared" si="294"/>
        <v>24.31275</v>
      </c>
      <c r="O133" s="48">
        <f t="shared" si="295"/>
        <v>89.5</v>
      </c>
      <c r="P133" s="48">
        <f t="shared" si="296"/>
        <v>0</v>
      </c>
      <c r="Q133" s="48">
        <f t="shared" si="297"/>
        <v>1148.77525</v>
      </c>
      <c r="R133" s="46">
        <f t="shared" si="298"/>
        <v>0</v>
      </c>
      <c r="S133" s="46">
        <f t="shared" si="299"/>
        <v>259.63</v>
      </c>
      <c r="T133" s="48">
        <f t="shared" si="300"/>
        <v>113.3</v>
      </c>
      <c r="U133" s="46">
        <f t="shared" si="301"/>
        <v>10.42</v>
      </c>
      <c r="V133" s="46">
        <v>0</v>
      </c>
      <c r="W133" s="48">
        <f t="shared" si="302"/>
        <v>89.5</v>
      </c>
      <c r="X133" s="48">
        <f t="shared" si="303"/>
        <v>0</v>
      </c>
      <c r="Y133" s="46">
        <f t="shared" si="304"/>
        <v>472.85</v>
      </c>
      <c r="Z133" s="46">
        <f t="shared" si="305"/>
        <v>1621.62525</v>
      </c>
      <c r="AA133" s="46"/>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6" customHeight="1" spans="1:36">
      <c r="A134" s="45">
        <f t="shared" si="290"/>
        <v>131</v>
      </c>
      <c r="B134" s="46" t="s">
        <v>363</v>
      </c>
      <c r="C134" s="47" t="s">
        <v>448</v>
      </c>
      <c r="D134" s="75" t="s">
        <v>449</v>
      </c>
      <c r="E134" s="46">
        <v>3473.25</v>
      </c>
      <c r="F134" s="46">
        <v>3245.4</v>
      </c>
      <c r="G134" s="48">
        <v>5664.75</v>
      </c>
      <c r="H134" s="46">
        <v>3473.25</v>
      </c>
      <c r="I134" s="48">
        <v>2544</v>
      </c>
      <c r="J134" s="48"/>
      <c r="K134" s="63">
        <f t="shared" si="291"/>
        <v>62.5185</v>
      </c>
      <c r="L134" s="64">
        <f t="shared" si="292"/>
        <v>519.264</v>
      </c>
      <c r="M134" s="48">
        <f t="shared" si="293"/>
        <v>453.18</v>
      </c>
      <c r="N134" s="46">
        <f t="shared" si="294"/>
        <v>24.31275</v>
      </c>
      <c r="O134" s="48">
        <f t="shared" si="295"/>
        <v>127.2</v>
      </c>
      <c r="P134" s="48">
        <f t="shared" si="296"/>
        <v>0</v>
      </c>
      <c r="Q134" s="48">
        <f t="shared" si="297"/>
        <v>1186.47525</v>
      </c>
      <c r="R134" s="46">
        <f t="shared" si="298"/>
        <v>0</v>
      </c>
      <c r="S134" s="46">
        <f t="shared" si="299"/>
        <v>259.63</v>
      </c>
      <c r="T134" s="48">
        <f t="shared" si="300"/>
        <v>113.3</v>
      </c>
      <c r="U134" s="46">
        <f t="shared" si="301"/>
        <v>10.42</v>
      </c>
      <c r="V134" s="46">
        <v>0</v>
      </c>
      <c r="W134" s="48">
        <f t="shared" si="302"/>
        <v>127.2</v>
      </c>
      <c r="X134" s="48">
        <f t="shared" si="303"/>
        <v>0</v>
      </c>
      <c r="Y134" s="46">
        <f t="shared" si="304"/>
        <v>510.55</v>
      </c>
      <c r="Z134" s="46">
        <f t="shared" si="305"/>
        <v>1697.02525</v>
      </c>
      <c r="AA134" s="46"/>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6" customHeight="1" spans="1:36">
      <c r="A135" s="45">
        <f t="shared" si="290"/>
        <v>132</v>
      </c>
      <c r="B135" s="46" t="s">
        <v>348</v>
      </c>
      <c r="C135" s="47" t="s">
        <v>450</v>
      </c>
      <c r="D135" s="75" t="s">
        <v>451</v>
      </c>
      <c r="E135" s="46">
        <v>3473.25</v>
      </c>
      <c r="F135" s="46">
        <v>3245.4</v>
      </c>
      <c r="G135" s="48">
        <v>5664.75</v>
      </c>
      <c r="H135" s="46">
        <v>3473.25</v>
      </c>
      <c r="I135" s="48">
        <v>2544</v>
      </c>
      <c r="J135" s="48"/>
      <c r="K135" s="63">
        <f t="shared" si="291"/>
        <v>62.5185</v>
      </c>
      <c r="L135" s="64">
        <f t="shared" si="292"/>
        <v>519.264</v>
      </c>
      <c r="M135" s="48">
        <f t="shared" si="293"/>
        <v>453.18</v>
      </c>
      <c r="N135" s="46">
        <f t="shared" si="294"/>
        <v>24.31275</v>
      </c>
      <c r="O135" s="48">
        <f t="shared" si="295"/>
        <v>127.2</v>
      </c>
      <c r="P135" s="48">
        <f t="shared" si="296"/>
        <v>0</v>
      </c>
      <c r="Q135" s="48">
        <f t="shared" si="297"/>
        <v>1186.47525</v>
      </c>
      <c r="R135" s="46">
        <f t="shared" si="298"/>
        <v>0</v>
      </c>
      <c r="S135" s="46">
        <f t="shared" si="299"/>
        <v>259.63</v>
      </c>
      <c r="T135" s="48">
        <f t="shared" si="300"/>
        <v>113.3</v>
      </c>
      <c r="U135" s="46">
        <f t="shared" si="301"/>
        <v>10.42</v>
      </c>
      <c r="V135" s="46">
        <v>0</v>
      </c>
      <c r="W135" s="48">
        <f t="shared" si="302"/>
        <v>127.2</v>
      </c>
      <c r="X135" s="48">
        <f t="shared" si="303"/>
        <v>0</v>
      </c>
      <c r="Y135" s="46">
        <f t="shared" si="304"/>
        <v>510.55</v>
      </c>
      <c r="Z135" s="46">
        <f t="shared" si="305"/>
        <v>1697.02525</v>
      </c>
      <c r="AA135" s="46"/>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45">
        <f t="shared" si="290"/>
        <v>133</v>
      </c>
      <c r="B136" s="46" t="s">
        <v>173</v>
      </c>
      <c r="C136" s="51" t="s">
        <v>452</v>
      </c>
      <c r="D136" s="52" t="s">
        <v>453</v>
      </c>
      <c r="E136" s="46">
        <v>3473.25</v>
      </c>
      <c r="F136" s="46">
        <v>3245.4</v>
      </c>
      <c r="G136" s="48">
        <v>5664.75</v>
      </c>
      <c r="H136" s="46">
        <v>3473.25</v>
      </c>
      <c r="I136" s="48">
        <v>1790</v>
      </c>
      <c r="J136" s="48"/>
      <c r="K136" s="63">
        <f t="shared" si="291"/>
        <v>62.5185</v>
      </c>
      <c r="L136" s="64">
        <f t="shared" si="292"/>
        <v>519.264</v>
      </c>
      <c r="M136" s="48">
        <f t="shared" si="293"/>
        <v>453.18</v>
      </c>
      <c r="N136" s="46">
        <f t="shared" si="294"/>
        <v>24.31275</v>
      </c>
      <c r="O136" s="48">
        <f t="shared" si="295"/>
        <v>89.5</v>
      </c>
      <c r="P136" s="48">
        <f t="shared" si="296"/>
        <v>0</v>
      </c>
      <c r="Q136" s="48">
        <f t="shared" si="297"/>
        <v>1148.77525</v>
      </c>
      <c r="R136" s="46">
        <f t="shared" si="298"/>
        <v>0</v>
      </c>
      <c r="S136" s="46">
        <f t="shared" si="299"/>
        <v>259.63</v>
      </c>
      <c r="T136" s="48">
        <f t="shared" si="300"/>
        <v>113.3</v>
      </c>
      <c r="U136" s="46">
        <f t="shared" si="301"/>
        <v>10.42</v>
      </c>
      <c r="V136" s="46">
        <v>0</v>
      </c>
      <c r="W136" s="48">
        <f t="shared" si="302"/>
        <v>89.5</v>
      </c>
      <c r="X136" s="48">
        <f t="shared" si="303"/>
        <v>0</v>
      </c>
      <c r="Y136" s="46">
        <f t="shared" si="304"/>
        <v>472.85</v>
      </c>
      <c r="Z136" s="46">
        <f t="shared" si="305"/>
        <v>1621.62525</v>
      </c>
      <c r="AA136" s="46"/>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6" customHeight="1" spans="1:36">
      <c r="A137" s="45">
        <f t="shared" si="290"/>
        <v>134</v>
      </c>
      <c r="B137" s="46" t="s">
        <v>348</v>
      </c>
      <c r="C137" s="51" t="s">
        <v>454</v>
      </c>
      <c r="D137" s="52" t="s">
        <v>455</v>
      </c>
      <c r="E137" s="46">
        <v>3473.25</v>
      </c>
      <c r="F137" s="46">
        <v>3245.4</v>
      </c>
      <c r="G137" s="48">
        <v>5664.75</v>
      </c>
      <c r="H137" s="46">
        <v>3473.25</v>
      </c>
      <c r="I137" s="48">
        <v>1790</v>
      </c>
      <c r="J137" s="48"/>
      <c r="K137" s="63">
        <f t="shared" si="291"/>
        <v>62.5185</v>
      </c>
      <c r="L137" s="64">
        <f t="shared" si="292"/>
        <v>519.264</v>
      </c>
      <c r="M137" s="48">
        <f t="shared" si="293"/>
        <v>453.18</v>
      </c>
      <c r="N137" s="46">
        <f t="shared" si="294"/>
        <v>24.31275</v>
      </c>
      <c r="O137" s="48">
        <f t="shared" si="295"/>
        <v>89.5</v>
      </c>
      <c r="P137" s="48">
        <f t="shared" si="296"/>
        <v>0</v>
      </c>
      <c r="Q137" s="48">
        <f t="shared" si="297"/>
        <v>1148.77525</v>
      </c>
      <c r="R137" s="46">
        <f t="shared" si="298"/>
        <v>0</v>
      </c>
      <c r="S137" s="46">
        <f t="shared" si="299"/>
        <v>259.63</v>
      </c>
      <c r="T137" s="48">
        <f t="shared" si="300"/>
        <v>113.3</v>
      </c>
      <c r="U137" s="46">
        <f t="shared" si="301"/>
        <v>10.42</v>
      </c>
      <c r="V137" s="46">
        <v>0</v>
      </c>
      <c r="W137" s="48">
        <f t="shared" si="302"/>
        <v>89.5</v>
      </c>
      <c r="X137" s="48">
        <f t="shared" si="303"/>
        <v>0</v>
      </c>
      <c r="Y137" s="46">
        <f t="shared" si="304"/>
        <v>472.85</v>
      </c>
      <c r="Z137" s="46">
        <f t="shared" si="305"/>
        <v>1621.62525</v>
      </c>
      <c r="AA137" s="46"/>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6" customHeight="1" spans="1:36">
      <c r="A138" s="45">
        <f t="shared" si="290"/>
        <v>135</v>
      </c>
      <c r="B138" s="46" t="s">
        <v>363</v>
      </c>
      <c r="C138" s="51" t="s">
        <v>456</v>
      </c>
      <c r="D138" s="52" t="s">
        <v>457</v>
      </c>
      <c r="E138" s="46">
        <v>3473.25</v>
      </c>
      <c r="F138" s="46">
        <v>3245.4</v>
      </c>
      <c r="G138" s="48">
        <v>5664.75</v>
      </c>
      <c r="H138" s="46">
        <v>3473.25</v>
      </c>
      <c r="I138" s="48">
        <v>1790</v>
      </c>
      <c r="J138" s="48"/>
      <c r="K138" s="63">
        <f t="shared" si="291"/>
        <v>62.5185</v>
      </c>
      <c r="L138" s="64">
        <f t="shared" si="292"/>
        <v>519.264</v>
      </c>
      <c r="M138" s="48">
        <f t="shared" si="293"/>
        <v>453.18</v>
      </c>
      <c r="N138" s="46">
        <f t="shared" si="294"/>
        <v>24.31275</v>
      </c>
      <c r="O138" s="48">
        <f t="shared" si="295"/>
        <v>89.5</v>
      </c>
      <c r="P138" s="48">
        <f t="shared" si="296"/>
        <v>0</v>
      </c>
      <c r="Q138" s="48">
        <f t="shared" si="297"/>
        <v>1148.77525</v>
      </c>
      <c r="R138" s="46">
        <f t="shared" si="298"/>
        <v>0</v>
      </c>
      <c r="S138" s="46">
        <f t="shared" si="299"/>
        <v>259.63</v>
      </c>
      <c r="T138" s="48">
        <f t="shared" si="300"/>
        <v>113.3</v>
      </c>
      <c r="U138" s="46">
        <f t="shared" si="301"/>
        <v>10.42</v>
      </c>
      <c r="V138" s="46">
        <v>0</v>
      </c>
      <c r="W138" s="48">
        <f t="shared" si="302"/>
        <v>89.5</v>
      </c>
      <c r="X138" s="48">
        <f t="shared" si="303"/>
        <v>0</v>
      </c>
      <c r="Y138" s="46">
        <f t="shared" si="304"/>
        <v>472.85</v>
      </c>
      <c r="Z138" s="46">
        <f t="shared" si="305"/>
        <v>1621.62525</v>
      </c>
      <c r="AA138" s="46"/>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45">
        <f t="shared" si="290"/>
        <v>136</v>
      </c>
      <c r="B139" s="46" t="s">
        <v>348</v>
      </c>
      <c r="C139" s="51" t="s">
        <v>458</v>
      </c>
      <c r="D139" s="52" t="s">
        <v>459</v>
      </c>
      <c r="E139" s="46">
        <v>3473.25</v>
      </c>
      <c r="F139" s="46">
        <v>3245.4</v>
      </c>
      <c r="G139" s="48">
        <v>5664.75</v>
      </c>
      <c r="H139" s="46">
        <v>3473.25</v>
      </c>
      <c r="I139" s="48">
        <v>1790</v>
      </c>
      <c r="J139" s="48"/>
      <c r="K139" s="63">
        <f t="shared" si="291"/>
        <v>62.5185</v>
      </c>
      <c r="L139" s="64">
        <f t="shared" si="292"/>
        <v>519.264</v>
      </c>
      <c r="M139" s="48">
        <f t="shared" si="293"/>
        <v>453.18</v>
      </c>
      <c r="N139" s="46">
        <f t="shared" si="294"/>
        <v>24.31275</v>
      </c>
      <c r="O139" s="48">
        <f t="shared" si="295"/>
        <v>89.5</v>
      </c>
      <c r="P139" s="48">
        <f t="shared" si="296"/>
        <v>0</v>
      </c>
      <c r="Q139" s="48">
        <f t="shared" si="297"/>
        <v>1148.77525</v>
      </c>
      <c r="R139" s="46">
        <f t="shared" si="298"/>
        <v>0</v>
      </c>
      <c r="S139" s="46">
        <f t="shared" si="299"/>
        <v>259.63</v>
      </c>
      <c r="T139" s="48">
        <f t="shared" si="300"/>
        <v>113.3</v>
      </c>
      <c r="U139" s="46">
        <f t="shared" si="301"/>
        <v>10.42</v>
      </c>
      <c r="V139" s="46">
        <v>0</v>
      </c>
      <c r="W139" s="48">
        <f t="shared" si="302"/>
        <v>89.5</v>
      </c>
      <c r="X139" s="48">
        <f t="shared" si="303"/>
        <v>0</v>
      </c>
      <c r="Y139" s="46">
        <f t="shared" si="304"/>
        <v>472.85</v>
      </c>
      <c r="Z139" s="46">
        <f t="shared" si="305"/>
        <v>1621.62525</v>
      </c>
      <c r="AA139" s="46"/>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45">
        <f t="shared" si="290"/>
        <v>137</v>
      </c>
      <c r="B140" s="46" t="s">
        <v>363</v>
      </c>
      <c r="C140" s="47" t="s">
        <v>460</v>
      </c>
      <c r="D140" s="46" t="s">
        <v>461</v>
      </c>
      <c r="E140" s="46">
        <v>3473.25</v>
      </c>
      <c r="F140" s="46">
        <v>3245.4</v>
      </c>
      <c r="G140" s="48">
        <v>5664.75</v>
      </c>
      <c r="H140" s="46">
        <v>3473.25</v>
      </c>
      <c r="I140" s="48">
        <v>1790</v>
      </c>
      <c r="J140" s="48"/>
      <c r="K140" s="63">
        <f t="shared" si="291"/>
        <v>62.5185</v>
      </c>
      <c r="L140" s="64">
        <f t="shared" si="292"/>
        <v>519.264</v>
      </c>
      <c r="M140" s="48">
        <f t="shared" si="293"/>
        <v>453.18</v>
      </c>
      <c r="N140" s="46">
        <f t="shared" si="294"/>
        <v>24.31275</v>
      </c>
      <c r="O140" s="48">
        <f t="shared" si="295"/>
        <v>89.5</v>
      </c>
      <c r="P140" s="48">
        <f t="shared" si="296"/>
        <v>0</v>
      </c>
      <c r="Q140" s="48">
        <f t="shared" si="297"/>
        <v>1148.77525</v>
      </c>
      <c r="R140" s="46">
        <f t="shared" si="298"/>
        <v>0</v>
      </c>
      <c r="S140" s="46">
        <f t="shared" si="299"/>
        <v>259.63</v>
      </c>
      <c r="T140" s="48">
        <f t="shared" si="300"/>
        <v>113.3</v>
      </c>
      <c r="U140" s="46">
        <f t="shared" si="301"/>
        <v>10.42</v>
      </c>
      <c r="V140" s="46">
        <v>0</v>
      </c>
      <c r="W140" s="48">
        <f t="shared" si="302"/>
        <v>89.5</v>
      </c>
      <c r="X140" s="48">
        <f t="shared" si="303"/>
        <v>0</v>
      </c>
      <c r="Y140" s="46">
        <f t="shared" si="304"/>
        <v>472.85</v>
      </c>
      <c r="Z140" s="46">
        <f t="shared" si="305"/>
        <v>1621.62525</v>
      </c>
      <c r="AA140" s="46"/>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45">
        <f t="shared" si="290"/>
        <v>138</v>
      </c>
      <c r="B141" s="46" t="s">
        <v>337</v>
      </c>
      <c r="C141" s="47" t="s">
        <v>462</v>
      </c>
      <c r="D141" s="46" t="s">
        <v>463</v>
      </c>
      <c r="E141" s="46">
        <v>3473.25</v>
      </c>
      <c r="F141" s="46">
        <v>3245.4</v>
      </c>
      <c r="G141" s="48">
        <v>5664.75</v>
      </c>
      <c r="H141" s="46">
        <v>3473.25</v>
      </c>
      <c r="I141" s="48">
        <v>1790</v>
      </c>
      <c r="J141" s="48"/>
      <c r="K141" s="63">
        <f t="shared" si="291"/>
        <v>62.5185</v>
      </c>
      <c r="L141" s="64">
        <f t="shared" si="292"/>
        <v>519.264</v>
      </c>
      <c r="M141" s="48">
        <f t="shared" si="293"/>
        <v>453.18</v>
      </c>
      <c r="N141" s="46">
        <f t="shared" si="294"/>
        <v>24.31275</v>
      </c>
      <c r="O141" s="48">
        <f t="shared" si="295"/>
        <v>89.5</v>
      </c>
      <c r="P141" s="48">
        <f t="shared" si="296"/>
        <v>0</v>
      </c>
      <c r="Q141" s="48">
        <f t="shared" si="297"/>
        <v>1148.77525</v>
      </c>
      <c r="R141" s="46">
        <f t="shared" si="298"/>
        <v>0</v>
      </c>
      <c r="S141" s="46">
        <f t="shared" si="299"/>
        <v>259.63</v>
      </c>
      <c r="T141" s="48">
        <f t="shared" si="300"/>
        <v>113.3</v>
      </c>
      <c r="U141" s="46">
        <f t="shared" si="301"/>
        <v>10.42</v>
      </c>
      <c r="V141" s="46">
        <v>0</v>
      </c>
      <c r="W141" s="48">
        <f t="shared" si="302"/>
        <v>89.5</v>
      </c>
      <c r="X141" s="48">
        <f t="shared" si="303"/>
        <v>0</v>
      </c>
      <c r="Y141" s="46">
        <f t="shared" si="304"/>
        <v>472.85</v>
      </c>
      <c r="Z141" s="46">
        <f t="shared" si="305"/>
        <v>1621.62525</v>
      </c>
      <c r="AA141" s="46"/>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45">
        <f t="shared" si="290"/>
        <v>139</v>
      </c>
      <c r="B142" s="46" t="s">
        <v>337</v>
      </c>
      <c r="C142" s="47" t="s">
        <v>464</v>
      </c>
      <c r="D142" s="46" t="s">
        <v>465</v>
      </c>
      <c r="E142" s="46">
        <v>3473.25</v>
      </c>
      <c r="F142" s="46">
        <v>3245.4</v>
      </c>
      <c r="G142" s="48">
        <v>5664.75</v>
      </c>
      <c r="H142" s="46">
        <v>3473.25</v>
      </c>
      <c r="I142" s="48">
        <v>1790</v>
      </c>
      <c r="J142" s="48"/>
      <c r="K142" s="63">
        <f t="shared" si="291"/>
        <v>62.5185</v>
      </c>
      <c r="L142" s="64">
        <f t="shared" si="292"/>
        <v>519.264</v>
      </c>
      <c r="M142" s="48">
        <f t="shared" si="293"/>
        <v>453.18</v>
      </c>
      <c r="N142" s="46">
        <f t="shared" si="294"/>
        <v>24.31275</v>
      </c>
      <c r="O142" s="48">
        <f t="shared" si="295"/>
        <v>89.5</v>
      </c>
      <c r="P142" s="48">
        <f t="shared" si="296"/>
        <v>0</v>
      </c>
      <c r="Q142" s="48">
        <f t="shared" si="297"/>
        <v>1148.77525</v>
      </c>
      <c r="R142" s="46">
        <f t="shared" si="298"/>
        <v>0</v>
      </c>
      <c r="S142" s="46">
        <f t="shared" si="299"/>
        <v>259.63</v>
      </c>
      <c r="T142" s="48">
        <f t="shared" si="300"/>
        <v>113.3</v>
      </c>
      <c r="U142" s="46">
        <f t="shared" si="301"/>
        <v>10.42</v>
      </c>
      <c r="V142" s="46">
        <v>0</v>
      </c>
      <c r="W142" s="48">
        <f t="shared" si="302"/>
        <v>89.5</v>
      </c>
      <c r="X142" s="48">
        <f t="shared" si="303"/>
        <v>0</v>
      </c>
      <c r="Y142" s="46">
        <f t="shared" si="304"/>
        <v>472.85</v>
      </c>
      <c r="Z142" s="46">
        <f t="shared" si="305"/>
        <v>1621.62525</v>
      </c>
      <c r="AA142" s="46"/>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45">
        <f t="shared" si="290"/>
        <v>140</v>
      </c>
      <c r="B143" s="46" t="s">
        <v>337</v>
      </c>
      <c r="C143" s="47" t="s">
        <v>466</v>
      </c>
      <c r="D143" s="46" t="s">
        <v>467</v>
      </c>
      <c r="E143" s="46">
        <v>3473.25</v>
      </c>
      <c r="F143" s="46">
        <v>3245.4</v>
      </c>
      <c r="G143" s="48">
        <v>5664.75</v>
      </c>
      <c r="H143" s="46">
        <v>3473.25</v>
      </c>
      <c r="I143" s="48">
        <v>1790</v>
      </c>
      <c r="J143" s="48"/>
      <c r="K143" s="63">
        <f t="shared" si="291"/>
        <v>62.5185</v>
      </c>
      <c r="L143" s="64">
        <f t="shared" si="292"/>
        <v>519.264</v>
      </c>
      <c r="M143" s="48">
        <f t="shared" si="293"/>
        <v>453.18</v>
      </c>
      <c r="N143" s="46">
        <f t="shared" si="294"/>
        <v>24.31275</v>
      </c>
      <c r="O143" s="48">
        <f t="shared" si="295"/>
        <v>89.5</v>
      </c>
      <c r="P143" s="48">
        <f t="shared" si="296"/>
        <v>0</v>
      </c>
      <c r="Q143" s="48">
        <f t="shared" si="297"/>
        <v>1148.77525</v>
      </c>
      <c r="R143" s="46">
        <f t="shared" si="298"/>
        <v>0</v>
      </c>
      <c r="S143" s="46">
        <f t="shared" si="299"/>
        <v>259.63</v>
      </c>
      <c r="T143" s="48">
        <f t="shared" si="300"/>
        <v>113.3</v>
      </c>
      <c r="U143" s="46">
        <f t="shared" si="301"/>
        <v>10.42</v>
      </c>
      <c r="V143" s="46">
        <v>0</v>
      </c>
      <c r="W143" s="48">
        <f t="shared" si="302"/>
        <v>89.5</v>
      </c>
      <c r="X143" s="48">
        <f t="shared" si="303"/>
        <v>0</v>
      </c>
      <c r="Y143" s="46">
        <f t="shared" si="304"/>
        <v>472.85</v>
      </c>
      <c r="Z143" s="46">
        <f t="shared" si="305"/>
        <v>1621.62525</v>
      </c>
      <c r="AA143" s="46"/>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45">
        <f t="shared" si="290"/>
        <v>141</v>
      </c>
      <c r="B144" s="46" t="s">
        <v>337</v>
      </c>
      <c r="C144" s="47" t="s">
        <v>468</v>
      </c>
      <c r="D144" s="46" t="s">
        <v>469</v>
      </c>
      <c r="E144" s="46">
        <v>3473.25</v>
      </c>
      <c r="F144" s="46">
        <v>3245.4</v>
      </c>
      <c r="G144" s="48">
        <v>5664.75</v>
      </c>
      <c r="H144" s="46">
        <v>3473.25</v>
      </c>
      <c r="I144" s="48">
        <v>1790</v>
      </c>
      <c r="J144" s="48"/>
      <c r="K144" s="63">
        <f t="shared" si="291"/>
        <v>62.5185</v>
      </c>
      <c r="L144" s="64">
        <f t="shared" si="292"/>
        <v>519.264</v>
      </c>
      <c r="M144" s="48">
        <f t="shared" si="293"/>
        <v>453.18</v>
      </c>
      <c r="N144" s="46">
        <f t="shared" si="294"/>
        <v>24.31275</v>
      </c>
      <c r="O144" s="48">
        <f t="shared" si="295"/>
        <v>89.5</v>
      </c>
      <c r="P144" s="48">
        <f t="shared" si="296"/>
        <v>0</v>
      </c>
      <c r="Q144" s="48">
        <f t="shared" si="297"/>
        <v>1148.77525</v>
      </c>
      <c r="R144" s="46">
        <f t="shared" si="298"/>
        <v>0</v>
      </c>
      <c r="S144" s="46">
        <f t="shared" si="299"/>
        <v>259.63</v>
      </c>
      <c r="T144" s="48">
        <f t="shared" si="300"/>
        <v>113.3</v>
      </c>
      <c r="U144" s="46">
        <f t="shared" si="301"/>
        <v>10.42</v>
      </c>
      <c r="V144" s="46">
        <v>0</v>
      </c>
      <c r="W144" s="48">
        <f t="shared" si="302"/>
        <v>89.5</v>
      </c>
      <c r="X144" s="48">
        <f t="shared" si="303"/>
        <v>0</v>
      </c>
      <c r="Y144" s="46">
        <f t="shared" si="304"/>
        <v>472.85</v>
      </c>
      <c r="Z144" s="46">
        <f t="shared" si="305"/>
        <v>1621.62525</v>
      </c>
      <c r="AA144" s="46"/>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45">
        <f t="shared" si="290"/>
        <v>142</v>
      </c>
      <c r="B145" s="46" t="s">
        <v>337</v>
      </c>
      <c r="C145" s="47" t="s">
        <v>470</v>
      </c>
      <c r="D145" s="46" t="s">
        <v>471</v>
      </c>
      <c r="E145" s="46">
        <v>3473.25</v>
      </c>
      <c r="F145" s="46">
        <v>3245.4</v>
      </c>
      <c r="G145" s="48">
        <v>5664.75</v>
      </c>
      <c r="H145" s="46">
        <v>3473.25</v>
      </c>
      <c r="I145" s="48">
        <v>1790</v>
      </c>
      <c r="J145" s="48"/>
      <c r="K145" s="63">
        <f t="shared" si="291"/>
        <v>62.5185</v>
      </c>
      <c r="L145" s="64">
        <f t="shared" si="292"/>
        <v>519.264</v>
      </c>
      <c r="M145" s="48">
        <f t="shared" si="293"/>
        <v>453.18</v>
      </c>
      <c r="N145" s="46">
        <f t="shared" si="294"/>
        <v>24.31275</v>
      </c>
      <c r="O145" s="48">
        <f t="shared" si="295"/>
        <v>89.5</v>
      </c>
      <c r="P145" s="48">
        <f t="shared" si="296"/>
        <v>0</v>
      </c>
      <c r="Q145" s="48">
        <f t="shared" si="297"/>
        <v>1148.77525</v>
      </c>
      <c r="R145" s="46">
        <f t="shared" si="298"/>
        <v>0</v>
      </c>
      <c r="S145" s="46">
        <f t="shared" si="299"/>
        <v>259.63</v>
      </c>
      <c r="T145" s="48">
        <f t="shared" si="300"/>
        <v>113.3</v>
      </c>
      <c r="U145" s="46">
        <f t="shared" si="301"/>
        <v>10.42</v>
      </c>
      <c r="V145" s="46">
        <v>0</v>
      </c>
      <c r="W145" s="48">
        <f t="shared" si="302"/>
        <v>89.5</v>
      </c>
      <c r="X145" s="48">
        <f t="shared" si="303"/>
        <v>0</v>
      </c>
      <c r="Y145" s="46">
        <f t="shared" si="304"/>
        <v>472.85</v>
      </c>
      <c r="Z145" s="46">
        <f t="shared" si="305"/>
        <v>1621.62525</v>
      </c>
      <c r="AA145" s="46"/>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45">
        <f t="shared" si="290"/>
        <v>143</v>
      </c>
      <c r="B146" s="46" t="s">
        <v>337</v>
      </c>
      <c r="C146" s="47" t="s">
        <v>472</v>
      </c>
      <c r="D146" s="46" t="s">
        <v>473</v>
      </c>
      <c r="E146" s="46">
        <v>3473.25</v>
      </c>
      <c r="F146" s="46">
        <v>3245.4</v>
      </c>
      <c r="G146" s="48">
        <v>5664.75</v>
      </c>
      <c r="H146" s="46">
        <v>3473.25</v>
      </c>
      <c r="I146" s="48">
        <v>1790</v>
      </c>
      <c r="J146" s="48"/>
      <c r="K146" s="63">
        <f t="shared" si="291"/>
        <v>62.5185</v>
      </c>
      <c r="L146" s="64">
        <f t="shared" si="292"/>
        <v>519.264</v>
      </c>
      <c r="M146" s="48">
        <f t="shared" si="293"/>
        <v>453.18</v>
      </c>
      <c r="N146" s="46">
        <f t="shared" si="294"/>
        <v>24.31275</v>
      </c>
      <c r="O146" s="48">
        <f t="shared" si="295"/>
        <v>89.5</v>
      </c>
      <c r="P146" s="48">
        <f t="shared" si="296"/>
        <v>0</v>
      </c>
      <c r="Q146" s="48">
        <f t="shared" si="297"/>
        <v>1148.77525</v>
      </c>
      <c r="R146" s="46">
        <f t="shared" si="298"/>
        <v>0</v>
      </c>
      <c r="S146" s="46">
        <f t="shared" si="299"/>
        <v>259.63</v>
      </c>
      <c r="T146" s="48">
        <f t="shared" si="300"/>
        <v>113.3</v>
      </c>
      <c r="U146" s="46">
        <f t="shared" si="301"/>
        <v>10.42</v>
      </c>
      <c r="V146" s="46">
        <v>0</v>
      </c>
      <c r="W146" s="48">
        <f t="shared" si="302"/>
        <v>89.5</v>
      </c>
      <c r="X146" s="48">
        <f t="shared" si="303"/>
        <v>0</v>
      </c>
      <c r="Y146" s="46">
        <f t="shared" si="304"/>
        <v>472.85</v>
      </c>
      <c r="Z146" s="46">
        <f t="shared" si="305"/>
        <v>1621.62525</v>
      </c>
      <c r="AA146" s="46"/>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45">
        <f t="shared" si="290"/>
        <v>144</v>
      </c>
      <c r="B147" s="46" t="s">
        <v>337</v>
      </c>
      <c r="C147" s="47" t="s">
        <v>474</v>
      </c>
      <c r="D147" s="46" t="s">
        <v>475</v>
      </c>
      <c r="E147" s="46">
        <v>3473.25</v>
      </c>
      <c r="F147" s="46">
        <v>3245.4</v>
      </c>
      <c r="G147" s="48">
        <v>5664.75</v>
      </c>
      <c r="H147" s="46">
        <v>3473.25</v>
      </c>
      <c r="I147" s="48">
        <v>1790</v>
      </c>
      <c r="J147" s="48"/>
      <c r="K147" s="63">
        <f t="shared" si="291"/>
        <v>62.5185</v>
      </c>
      <c r="L147" s="64">
        <f t="shared" si="292"/>
        <v>519.264</v>
      </c>
      <c r="M147" s="48">
        <f t="shared" si="293"/>
        <v>453.18</v>
      </c>
      <c r="N147" s="46">
        <f t="shared" si="294"/>
        <v>24.31275</v>
      </c>
      <c r="O147" s="48">
        <f t="shared" si="295"/>
        <v>89.5</v>
      </c>
      <c r="P147" s="48">
        <f t="shared" si="296"/>
        <v>0</v>
      </c>
      <c r="Q147" s="48">
        <f t="shared" si="297"/>
        <v>1148.77525</v>
      </c>
      <c r="R147" s="46">
        <f t="shared" si="298"/>
        <v>0</v>
      </c>
      <c r="S147" s="46">
        <f t="shared" si="299"/>
        <v>259.63</v>
      </c>
      <c r="T147" s="48">
        <f t="shared" si="300"/>
        <v>113.3</v>
      </c>
      <c r="U147" s="46">
        <f t="shared" si="301"/>
        <v>10.42</v>
      </c>
      <c r="V147" s="46">
        <v>0</v>
      </c>
      <c r="W147" s="48">
        <f t="shared" si="302"/>
        <v>89.5</v>
      </c>
      <c r="X147" s="48">
        <f t="shared" si="303"/>
        <v>0</v>
      </c>
      <c r="Y147" s="46">
        <f t="shared" si="304"/>
        <v>472.85</v>
      </c>
      <c r="Z147" s="46">
        <f t="shared" si="305"/>
        <v>1621.62525</v>
      </c>
      <c r="AA147" s="46"/>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45">
        <f t="shared" si="290"/>
        <v>145</v>
      </c>
      <c r="B148" s="46" t="s">
        <v>337</v>
      </c>
      <c r="C148" s="47" t="s">
        <v>476</v>
      </c>
      <c r="D148" s="46" t="s">
        <v>477</v>
      </c>
      <c r="E148" s="46">
        <v>3473.25</v>
      </c>
      <c r="F148" s="46">
        <v>3245.4</v>
      </c>
      <c r="G148" s="48">
        <v>5664.75</v>
      </c>
      <c r="H148" s="46">
        <v>3473.25</v>
      </c>
      <c r="I148" s="48">
        <v>1790</v>
      </c>
      <c r="J148" s="48"/>
      <c r="K148" s="63">
        <f t="shared" si="291"/>
        <v>62.5185</v>
      </c>
      <c r="L148" s="64">
        <f t="shared" si="292"/>
        <v>519.264</v>
      </c>
      <c r="M148" s="48">
        <f t="shared" si="293"/>
        <v>453.18</v>
      </c>
      <c r="N148" s="46">
        <f t="shared" si="294"/>
        <v>24.31275</v>
      </c>
      <c r="O148" s="48">
        <f t="shared" si="295"/>
        <v>89.5</v>
      </c>
      <c r="P148" s="48">
        <f t="shared" si="296"/>
        <v>0</v>
      </c>
      <c r="Q148" s="48">
        <f t="shared" si="297"/>
        <v>1148.77525</v>
      </c>
      <c r="R148" s="46">
        <f t="shared" si="298"/>
        <v>0</v>
      </c>
      <c r="S148" s="46">
        <f t="shared" si="299"/>
        <v>259.63</v>
      </c>
      <c r="T148" s="48">
        <f t="shared" si="300"/>
        <v>113.3</v>
      </c>
      <c r="U148" s="46">
        <f t="shared" si="301"/>
        <v>10.42</v>
      </c>
      <c r="V148" s="46">
        <v>0</v>
      </c>
      <c r="W148" s="48">
        <f t="shared" si="302"/>
        <v>89.5</v>
      </c>
      <c r="X148" s="48">
        <f t="shared" si="303"/>
        <v>0</v>
      </c>
      <c r="Y148" s="46">
        <f t="shared" si="304"/>
        <v>472.85</v>
      </c>
      <c r="Z148" s="46">
        <f t="shared" si="305"/>
        <v>1621.62525</v>
      </c>
      <c r="AA148" s="46"/>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45">
        <f t="shared" si="290"/>
        <v>146</v>
      </c>
      <c r="B149" s="46" t="s">
        <v>337</v>
      </c>
      <c r="C149" s="47" t="s">
        <v>478</v>
      </c>
      <c r="D149" s="46" t="s">
        <v>479</v>
      </c>
      <c r="E149" s="46">
        <v>3473.25</v>
      </c>
      <c r="F149" s="46">
        <v>3245.4</v>
      </c>
      <c r="G149" s="48">
        <v>5664.75</v>
      </c>
      <c r="H149" s="46">
        <v>3473.25</v>
      </c>
      <c r="I149" s="48">
        <v>1790</v>
      </c>
      <c r="J149" s="48"/>
      <c r="K149" s="63">
        <f t="shared" si="291"/>
        <v>62.5185</v>
      </c>
      <c r="L149" s="64">
        <f t="shared" si="292"/>
        <v>519.264</v>
      </c>
      <c r="M149" s="48">
        <f t="shared" si="293"/>
        <v>453.18</v>
      </c>
      <c r="N149" s="46">
        <f t="shared" si="294"/>
        <v>24.31275</v>
      </c>
      <c r="O149" s="48">
        <f t="shared" si="295"/>
        <v>89.5</v>
      </c>
      <c r="P149" s="48">
        <f t="shared" si="296"/>
        <v>0</v>
      </c>
      <c r="Q149" s="48">
        <f t="shared" si="297"/>
        <v>1148.77525</v>
      </c>
      <c r="R149" s="46">
        <f t="shared" si="298"/>
        <v>0</v>
      </c>
      <c r="S149" s="46">
        <f t="shared" si="299"/>
        <v>259.63</v>
      </c>
      <c r="T149" s="48">
        <f t="shared" si="300"/>
        <v>113.3</v>
      </c>
      <c r="U149" s="46">
        <f t="shared" si="301"/>
        <v>10.42</v>
      </c>
      <c r="V149" s="46">
        <v>0</v>
      </c>
      <c r="W149" s="48">
        <f t="shared" si="302"/>
        <v>89.5</v>
      </c>
      <c r="X149" s="48">
        <f t="shared" si="303"/>
        <v>0</v>
      </c>
      <c r="Y149" s="46">
        <f t="shared" si="304"/>
        <v>472.85</v>
      </c>
      <c r="Z149" s="46">
        <f t="shared" si="305"/>
        <v>1621.62525</v>
      </c>
      <c r="AA149" s="46"/>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45">
        <f t="shared" si="290"/>
        <v>147</v>
      </c>
      <c r="B150" s="46" t="s">
        <v>337</v>
      </c>
      <c r="C150" s="47" t="s">
        <v>480</v>
      </c>
      <c r="D150" s="46" t="s">
        <v>481</v>
      </c>
      <c r="E150" s="46">
        <v>3473.25</v>
      </c>
      <c r="F150" s="46">
        <v>3245.4</v>
      </c>
      <c r="G150" s="48">
        <v>5664.75</v>
      </c>
      <c r="H150" s="46">
        <v>3473.25</v>
      </c>
      <c r="I150" s="48">
        <v>1790</v>
      </c>
      <c r="J150" s="48"/>
      <c r="K150" s="63">
        <f t="shared" si="291"/>
        <v>62.5185</v>
      </c>
      <c r="L150" s="64">
        <f t="shared" si="292"/>
        <v>519.264</v>
      </c>
      <c r="M150" s="48">
        <f t="shared" si="293"/>
        <v>453.18</v>
      </c>
      <c r="N150" s="46">
        <f t="shared" si="294"/>
        <v>24.31275</v>
      </c>
      <c r="O150" s="48">
        <f t="shared" si="295"/>
        <v>89.5</v>
      </c>
      <c r="P150" s="48">
        <f t="shared" si="296"/>
        <v>0</v>
      </c>
      <c r="Q150" s="48">
        <f t="shared" si="297"/>
        <v>1148.77525</v>
      </c>
      <c r="R150" s="46">
        <f t="shared" si="298"/>
        <v>0</v>
      </c>
      <c r="S150" s="46">
        <f t="shared" si="299"/>
        <v>259.63</v>
      </c>
      <c r="T150" s="48">
        <f t="shared" si="300"/>
        <v>113.3</v>
      </c>
      <c r="U150" s="46">
        <f t="shared" si="301"/>
        <v>10.42</v>
      </c>
      <c r="V150" s="46">
        <v>0</v>
      </c>
      <c r="W150" s="48">
        <f t="shared" si="302"/>
        <v>89.5</v>
      </c>
      <c r="X150" s="48">
        <f t="shared" si="303"/>
        <v>0</v>
      </c>
      <c r="Y150" s="46">
        <f t="shared" si="304"/>
        <v>472.85</v>
      </c>
      <c r="Z150" s="46">
        <f t="shared" si="305"/>
        <v>1621.62525</v>
      </c>
      <c r="AA150" s="46"/>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45">
        <f t="shared" si="290"/>
        <v>148</v>
      </c>
      <c r="B151" s="46" t="s">
        <v>337</v>
      </c>
      <c r="C151" s="47" t="s">
        <v>482</v>
      </c>
      <c r="D151" s="345" t="s">
        <v>483</v>
      </c>
      <c r="E151" s="46">
        <v>3473.25</v>
      </c>
      <c r="F151" s="46">
        <v>3245.4</v>
      </c>
      <c r="G151" s="48">
        <v>5664.75</v>
      </c>
      <c r="H151" s="46">
        <v>3473.25</v>
      </c>
      <c r="I151" s="48">
        <v>1790</v>
      </c>
      <c r="J151" s="48"/>
      <c r="K151" s="63">
        <f t="shared" si="291"/>
        <v>62.5185</v>
      </c>
      <c r="L151" s="64">
        <f t="shared" si="292"/>
        <v>519.264</v>
      </c>
      <c r="M151" s="48">
        <f t="shared" si="293"/>
        <v>453.18</v>
      </c>
      <c r="N151" s="46">
        <f t="shared" si="294"/>
        <v>24.31275</v>
      </c>
      <c r="O151" s="48">
        <f t="shared" si="295"/>
        <v>89.5</v>
      </c>
      <c r="P151" s="48">
        <f t="shared" si="296"/>
        <v>0</v>
      </c>
      <c r="Q151" s="48">
        <f t="shared" si="297"/>
        <v>1148.77525</v>
      </c>
      <c r="R151" s="46">
        <f t="shared" si="298"/>
        <v>0</v>
      </c>
      <c r="S151" s="46">
        <f t="shared" si="299"/>
        <v>259.63</v>
      </c>
      <c r="T151" s="48">
        <f t="shared" si="300"/>
        <v>113.3</v>
      </c>
      <c r="U151" s="46">
        <f t="shared" si="301"/>
        <v>10.42</v>
      </c>
      <c r="V151" s="46">
        <v>0</v>
      </c>
      <c r="W151" s="48">
        <f t="shared" si="302"/>
        <v>89.5</v>
      </c>
      <c r="X151" s="48">
        <f t="shared" si="303"/>
        <v>0</v>
      </c>
      <c r="Y151" s="46">
        <f t="shared" si="304"/>
        <v>472.85</v>
      </c>
      <c r="Z151" s="46">
        <f t="shared" si="305"/>
        <v>1621.62525</v>
      </c>
      <c r="AA151" s="46"/>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45">
        <f t="shared" si="290"/>
        <v>149</v>
      </c>
      <c r="B152" s="46" t="s">
        <v>484</v>
      </c>
      <c r="C152" s="51" t="s">
        <v>485</v>
      </c>
      <c r="D152" s="76" t="s">
        <v>486</v>
      </c>
      <c r="E152" s="46">
        <v>3473.25</v>
      </c>
      <c r="F152" s="46">
        <v>3245.4</v>
      </c>
      <c r="G152" s="48">
        <v>5664.75</v>
      </c>
      <c r="H152" s="46">
        <v>3473.25</v>
      </c>
      <c r="I152" s="48">
        <v>1790</v>
      </c>
      <c r="J152" s="48"/>
      <c r="K152" s="63">
        <f t="shared" si="291"/>
        <v>62.5185</v>
      </c>
      <c r="L152" s="64">
        <f t="shared" si="292"/>
        <v>519.264</v>
      </c>
      <c r="M152" s="48">
        <f t="shared" si="293"/>
        <v>453.18</v>
      </c>
      <c r="N152" s="46">
        <f t="shared" si="294"/>
        <v>24.31275</v>
      </c>
      <c r="O152" s="48">
        <f t="shared" si="295"/>
        <v>89.5</v>
      </c>
      <c r="P152" s="48">
        <f t="shared" si="296"/>
        <v>0</v>
      </c>
      <c r="Q152" s="48">
        <f t="shared" si="297"/>
        <v>1148.77525</v>
      </c>
      <c r="R152" s="46">
        <f t="shared" si="298"/>
        <v>0</v>
      </c>
      <c r="S152" s="46">
        <f t="shared" si="299"/>
        <v>259.63</v>
      </c>
      <c r="T152" s="48">
        <f t="shared" si="300"/>
        <v>113.3</v>
      </c>
      <c r="U152" s="46">
        <f t="shared" si="301"/>
        <v>10.42</v>
      </c>
      <c r="V152" s="46">
        <v>0</v>
      </c>
      <c r="W152" s="48">
        <f t="shared" si="302"/>
        <v>89.5</v>
      </c>
      <c r="X152" s="48">
        <f t="shared" si="303"/>
        <v>0</v>
      </c>
      <c r="Y152" s="46">
        <f t="shared" si="304"/>
        <v>472.85</v>
      </c>
      <c r="Z152" s="46">
        <f t="shared" si="305"/>
        <v>1621.62525</v>
      </c>
      <c r="AA152" s="78"/>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45">
        <f t="shared" si="290"/>
        <v>150</v>
      </c>
      <c r="B153" s="46" t="s">
        <v>337</v>
      </c>
      <c r="C153" s="51" t="s">
        <v>487</v>
      </c>
      <c r="D153" s="348" t="s">
        <v>488</v>
      </c>
      <c r="E153" s="46">
        <v>3473.25</v>
      </c>
      <c r="F153" s="46">
        <v>3245.4</v>
      </c>
      <c r="G153" s="48">
        <v>5664.75</v>
      </c>
      <c r="H153" s="46">
        <v>3473.25</v>
      </c>
      <c r="I153" s="48">
        <v>1790</v>
      </c>
      <c r="J153" s="48"/>
      <c r="K153" s="63">
        <f t="shared" si="291"/>
        <v>62.5185</v>
      </c>
      <c r="L153" s="64">
        <f t="shared" si="292"/>
        <v>519.264</v>
      </c>
      <c r="M153" s="48">
        <f t="shared" si="293"/>
        <v>453.18</v>
      </c>
      <c r="N153" s="46">
        <f t="shared" si="294"/>
        <v>24.31275</v>
      </c>
      <c r="O153" s="48">
        <f t="shared" si="295"/>
        <v>89.5</v>
      </c>
      <c r="P153" s="48">
        <f t="shared" si="296"/>
        <v>0</v>
      </c>
      <c r="Q153" s="48">
        <f t="shared" si="297"/>
        <v>1148.77525</v>
      </c>
      <c r="R153" s="46">
        <f t="shared" si="298"/>
        <v>0</v>
      </c>
      <c r="S153" s="46">
        <f t="shared" si="299"/>
        <v>259.63</v>
      </c>
      <c r="T153" s="48">
        <f t="shared" si="300"/>
        <v>113.3</v>
      </c>
      <c r="U153" s="46">
        <f t="shared" si="301"/>
        <v>10.42</v>
      </c>
      <c r="V153" s="46">
        <v>0</v>
      </c>
      <c r="W153" s="48">
        <f t="shared" si="302"/>
        <v>89.5</v>
      </c>
      <c r="X153" s="48">
        <f t="shared" si="303"/>
        <v>0</v>
      </c>
      <c r="Y153" s="46">
        <f t="shared" si="304"/>
        <v>472.85</v>
      </c>
      <c r="Z153" s="46">
        <f t="shared" si="305"/>
        <v>1621.62525</v>
      </c>
      <c r="AA153" s="78"/>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45">
        <f t="shared" si="290"/>
        <v>151</v>
      </c>
      <c r="B154" s="46" t="s">
        <v>484</v>
      </c>
      <c r="C154" s="47" t="s">
        <v>491</v>
      </c>
      <c r="D154" s="46" t="s">
        <v>492</v>
      </c>
      <c r="E154" s="46">
        <v>3473.25</v>
      </c>
      <c r="F154" s="46">
        <v>3245.4</v>
      </c>
      <c r="G154" s="48">
        <v>5664.75</v>
      </c>
      <c r="H154" s="46">
        <v>3473.25</v>
      </c>
      <c r="I154" s="48">
        <v>1790</v>
      </c>
      <c r="J154" s="48"/>
      <c r="K154" s="63">
        <f t="shared" si="291"/>
        <v>62.5185</v>
      </c>
      <c r="L154" s="64">
        <f t="shared" si="292"/>
        <v>519.264</v>
      </c>
      <c r="M154" s="48">
        <f t="shared" si="293"/>
        <v>453.18</v>
      </c>
      <c r="N154" s="46">
        <f t="shared" si="294"/>
        <v>24.31275</v>
      </c>
      <c r="O154" s="48">
        <f t="shared" si="295"/>
        <v>89.5</v>
      </c>
      <c r="P154" s="48">
        <f t="shared" si="296"/>
        <v>0</v>
      </c>
      <c r="Q154" s="48">
        <f t="shared" si="297"/>
        <v>1148.77525</v>
      </c>
      <c r="R154" s="46">
        <f t="shared" si="298"/>
        <v>0</v>
      </c>
      <c r="S154" s="46">
        <f t="shared" si="299"/>
        <v>259.63</v>
      </c>
      <c r="T154" s="48">
        <f t="shared" si="300"/>
        <v>113.3</v>
      </c>
      <c r="U154" s="46">
        <f t="shared" si="301"/>
        <v>10.42</v>
      </c>
      <c r="V154" s="46">
        <v>0</v>
      </c>
      <c r="W154" s="48">
        <f t="shared" si="302"/>
        <v>89.5</v>
      </c>
      <c r="X154" s="48">
        <f t="shared" si="303"/>
        <v>0</v>
      </c>
      <c r="Y154" s="46">
        <f t="shared" si="304"/>
        <v>472.85</v>
      </c>
      <c r="Z154" s="46">
        <f t="shared" si="305"/>
        <v>1621.62525</v>
      </c>
      <c r="AA154" s="46"/>
      <c r="AB154" s="12" t="s">
        <v>77</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45">
        <f t="shared" si="290"/>
        <v>152</v>
      </c>
      <c r="B155" s="46" t="s">
        <v>484</v>
      </c>
      <c r="C155" s="47" t="s">
        <v>493</v>
      </c>
      <c r="D155" s="46" t="s">
        <v>494</v>
      </c>
      <c r="E155" s="46">
        <v>3473.25</v>
      </c>
      <c r="F155" s="46">
        <v>3245.4</v>
      </c>
      <c r="G155" s="48">
        <v>5664.75</v>
      </c>
      <c r="H155" s="46">
        <v>3473.25</v>
      </c>
      <c r="I155" s="48">
        <v>1790</v>
      </c>
      <c r="J155" s="48"/>
      <c r="K155" s="63">
        <f t="shared" si="291"/>
        <v>62.5185</v>
      </c>
      <c r="L155" s="64">
        <f t="shared" si="292"/>
        <v>519.264</v>
      </c>
      <c r="M155" s="48">
        <f t="shared" si="293"/>
        <v>453.18</v>
      </c>
      <c r="N155" s="46">
        <f t="shared" si="294"/>
        <v>24.31275</v>
      </c>
      <c r="O155" s="48">
        <f t="shared" si="295"/>
        <v>89.5</v>
      </c>
      <c r="P155" s="48">
        <f t="shared" si="296"/>
        <v>0</v>
      </c>
      <c r="Q155" s="48">
        <f t="shared" si="297"/>
        <v>1148.77525</v>
      </c>
      <c r="R155" s="46">
        <f t="shared" si="298"/>
        <v>0</v>
      </c>
      <c r="S155" s="46">
        <f t="shared" si="299"/>
        <v>259.63</v>
      </c>
      <c r="T155" s="48">
        <f t="shared" si="300"/>
        <v>113.3</v>
      </c>
      <c r="U155" s="46">
        <f t="shared" si="301"/>
        <v>10.42</v>
      </c>
      <c r="V155" s="46">
        <v>0</v>
      </c>
      <c r="W155" s="48">
        <f t="shared" si="302"/>
        <v>89.5</v>
      </c>
      <c r="X155" s="48">
        <f t="shared" si="303"/>
        <v>0</v>
      </c>
      <c r="Y155" s="46">
        <f t="shared" si="304"/>
        <v>472.85</v>
      </c>
      <c r="Z155" s="46">
        <f t="shared" si="305"/>
        <v>1621.62525</v>
      </c>
      <c r="AA155" s="46"/>
      <c r="AB155" s="12" t="s">
        <v>77</v>
      </c>
      <c r="AC155" s="11">
        <f t="shared" ref="AC155:AE155" si="353">K155+R155</f>
        <v>62.5185</v>
      </c>
      <c r="AD155" s="11">
        <f t="shared" si="353"/>
        <v>778.894</v>
      </c>
      <c r="AE155" s="11">
        <f t="shared" si="353"/>
        <v>566.48</v>
      </c>
      <c r="AF155" s="11">
        <f t="shared" si="307"/>
        <v>34.73275</v>
      </c>
      <c r="AG155" s="11">
        <f t="shared" ref="AG155:AI155" si="354">O155+W155</f>
        <v>179</v>
      </c>
      <c r="AH155" s="11">
        <f t="shared" si="354"/>
        <v>0</v>
      </c>
      <c r="AI155" s="11">
        <f t="shared" si="354"/>
        <v>1621.62525</v>
      </c>
      <c r="AJ155" s="12" t="s">
        <v>33</v>
      </c>
    </row>
    <row r="156" s="9" customFormat="1" ht="16" customHeight="1" spans="1:36">
      <c r="A156" s="45">
        <f t="shared" si="290"/>
        <v>153</v>
      </c>
      <c r="B156" s="46" t="s">
        <v>484</v>
      </c>
      <c r="C156" s="47" t="s">
        <v>495</v>
      </c>
      <c r="D156" s="46" t="s">
        <v>496</v>
      </c>
      <c r="E156" s="46">
        <v>3473.25</v>
      </c>
      <c r="F156" s="46">
        <v>3245.4</v>
      </c>
      <c r="G156" s="48">
        <v>5664.75</v>
      </c>
      <c r="H156" s="46">
        <v>3473.25</v>
      </c>
      <c r="I156" s="48">
        <v>1790</v>
      </c>
      <c r="J156" s="48"/>
      <c r="K156" s="63">
        <f t="shared" si="291"/>
        <v>62.5185</v>
      </c>
      <c r="L156" s="64">
        <f t="shared" si="292"/>
        <v>519.264</v>
      </c>
      <c r="M156" s="48">
        <f t="shared" si="293"/>
        <v>453.18</v>
      </c>
      <c r="N156" s="46">
        <f t="shared" si="294"/>
        <v>24.31275</v>
      </c>
      <c r="O156" s="48">
        <f t="shared" si="295"/>
        <v>89.5</v>
      </c>
      <c r="P156" s="48">
        <f t="shared" si="296"/>
        <v>0</v>
      </c>
      <c r="Q156" s="48">
        <f t="shared" si="297"/>
        <v>1148.77525</v>
      </c>
      <c r="R156" s="46">
        <f t="shared" si="298"/>
        <v>0</v>
      </c>
      <c r="S156" s="46">
        <f t="shared" si="299"/>
        <v>259.63</v>
      </c>
      <c r="T156" s="48">
        <f t="shared" si="300"/>
        <v>113.3</v>
      </c>
      <c r="U156" s="46">
        <f t="shared" si="301"/>
        <v>10.42</v>
      </c>
      <c r="V156" s="46">
        <v>0</v>
      </c>
      <c r="W156" s="48">
        <f t="shared" si="302"/>
        <v>89.5</v>
      </c>
      <c r="X156" s="48">
        <f t="shared" si="303"/>
        <v>0</v>
      </c>
      <c r="Y156" s="46">
        <f t="shared" si="304"/>
        <v>472.85</v>
      </c>
      <c r="Z156" s="46">
        <f t="shared" si="305"/>
        <v>1621.62525</v>
      </c>
      <c r="AA156" s="46"/>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45">
        <f t="shared" si="290"/>
        <v>154</v>
      </c>
      <c r="B157" s="46" t="s">
        <v>484</v>
      </c>
      <c r="C157" s="47" t="s">
        <v>497</v>
      </c>
      <c r="D157" s="46" t="s">
        <v>498</v>
      </c>
      <c r="E157" s="46">
        <v>3473.25</v>
      </c>
      <c r="F157" s="46">
        <v>3245.4</v>
      </c>
      <c r="G157" s="48">
        <v>5664.75</v>
      </c>
      <c r="H157" s="46">
        <v>3473.25</v>
      </c>
      <c r="I157" s="48">
        <v>1790</v>
      </c>
      <c r="J157" s="48"/>
      <c r="K157" s="63">
        <f t="shared" si="291"/>
        <v>62.5185</v>
      </c>
      <c r="L157" s="64">
        <f t="shared" si="292"/>
        <v>519.264</v>
      </c>
      <c r="M157" s="48">
        <f t="shared" si="293"/>
        <v>453.18</v>
      </c>
      <c r="N157" s="46">
        <f t="shared" si="294"/>
        <v>24.31275</v>
      </c>
      <c r="O157" s="48">
        <f t="shared" si="295"/>
        <v>89.5</v>
      </c>
      <c r="P157" s="48">
        <f t="shared" si="296"/>
        <v>0</v>
      </c>
      <c r="Q157" s="48">
        <f t="shared" si="297"/>
        <v>1148.77525</v>
      </c>
      <c r="R157" s="46">
        <f t="shared" si="298"/>
        <v>0</v>
      </c>
      <c r="S157" s="46">
        <f t="shared" si="299"/>
        <v>259.63</v>
      </c>
      <c r="T157" s="48">
        <f t="shared" si="300"/>
        <v>113.3</v>
      </c>
      <c r="U157" s="46">
        <f t="shared" si="301"/>
        <v>10.42</v>
      </c>
      <c r="V157" s="46">
        <v>0</v>
      </c>
      <c r="W157" s="48">
        <f t="shared" si="302"/>
        <v>89.5</v>
      </c>
      <c r="X157" s="48">
        <f t="shared" si="303"/>
        <v>0</v>
      </c>
      <c r="Y157" s="46">
        <f t="shared" si="304"/>
        <v>472.85</v>
      </c>
      <c r="Z157" s="46">
        <f t="shared" si="305"/>
        <v>1621.62525</v>
      </c>
      <c r="AA157" s="46"/>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45">
        <f t="shared" si="290"/>
        <v>155</v>
      </c>
      <c r="B158" s="46" t="s">
        <v>289</v>
      </c>
      <c r="C158" s="47" t="s">
        <v>499</v>
      </c>
      <c r="D158" s="46" t="s">
        <v>500</v>
      </c>
      <c r="E158" s="46">
        <v>3473.25</v>
      </c>
      <c r="F158" s="46">
        <v>3245.4</v>
      </c>
      <c r="G158" s="48">
        <v>5664.75</v>
      </c>
      <c r="H158" s="46">
        <v>3473.25</v>
      </c>
      <c r="I158" s="48">
        <v>1790</v>
      </c>
      <c r="J158" s="48"/>
      <c r="K158" s="63">
        <f t="shared" si="291"/>
        <v>62.5185</v>
      </c>
      <c r="L158" s="64">
        <f t="shared" si="292"/>
        <v>519.264</v>
      </c>
      <c r="M158" s="48">
        <f t="shared" si="293"/>
        <v>453.18</v>
      </c>
      <c r="N158" s="46">
        <f t="shared" si="294"/>
        <v>24.31275</v>
      </c>
      <c r="O158" s="48">
        <f t="shared" si="295"/>
        <v>89.5</v>
      </c>
      <c r="P158" s="48">
        <f t="shared" si="296"/>
        <v>0</v>
      </c>
      <c r="Q158" s="48">
        <f t="shared" si="297"/>
        <v>1148.77525</v>
      </c>
      <c r="R158" s="46">
        <f t="shared" si="298"/>
        <v>0</v>
      </c>
      <c r="S158" s="46">
        <f t="shared" si="299"/>
        <v>259.63</v>
      </c>
      <c r="T158" s="48">
        <f t="shared" si="300"/>
        <v>113.3</v>
      </c>
      <c r="U158" s="46">
        <f t="shared" si="301"/>
        <v>10.42</v>
      </c>
      <c r="V158" s="46">
        <v>0</v>
      </c>
      <c r="W158" s="48">
        <f t="shared" si="302"/>
        <v>89.5</v>
      </c>
      <c r="X158" s="48">
        <f t="shared" si="303"/>
        <v>0</v>
      </c>
      <c r="Y158" s="46">
        <f t="shared" si="304"/>
        <v>472.85</v>
      </c>
      <c r="Z158" s="46">
        <f t="shared" si="305"/>
        <v>1621.62525</v>
      </c>
      <c r="AA158" s="46"/>
      <c r="AB158" s="12" t="s">
        <v>80</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45">
        <f t="shared" si="290"/>
        <v>156</v>
      </c>
      <c r="B159" s="46" t="s">
        <v>289</v>
      </c>
      <c r="C159" s="47" t="s">
        <v>501</v>
      </c>
      <c r="D159" s="46" t="s">
        <v>502</v>
      </c>
      <c r="E159" s="46">
        <v>3473.25</v>
      </c>
      <c r="F159" s="46">
        <v>3245.4</v>
      </c>
      <c r="G159" s="48">
        <v>5664.75</v>
      </c>
      <c r="H159" s="46">
        <v>3473.25</v>
      </c>
      <c r="I159" s="48">
        <v>1790</v>
      </c>
      <c r="J159" s="48"/>
      <c r="K159" s="63">
        <f t="shared" si="291"/>
        <v>62.5185</v>
      </c>
      <c r="L159" s="64">
        <f t="shared" si="292"/>
        <v>519.264</v>
      </c>
      <c r="M159" s="48">
        <f t="shared" si="293"/>
        <v>453.18</v>
      </c>
      <c r="N159" s="46">
        <f t="shared" si="294"/>
        <v>24.31275</v>
      </c>
      <c r="O159" s="48">
        <f t="shared" si="295"/>
        <v>89.5</v>
      </c>
      <c r="P159" s="48">
        <f t="shared" si="296"/>
        <v>0</v>
      </c>
      <c r="Q159" s="48">
        <f t="shared" si="297"/>
        <v>1148.77525</v>
      </c>
      <c r="R159" s="46">
        <f t="shared" si="298"/>
        <v>0</v>
      </c>
      <c r="S159" s="46">
        <f t="shared" si="299"/>
        <v>259.63</v>
      </c>
      <c r="T159" s="48">
        <f t="shared" si="300"/>
        <v>113.3</v>
      </c>
      <c r="U159" s="46">
        <f t="shared" si="301"/>
        <v>10.42</v>
      </c>
      <c r="V159" s="46">
        <v>0</v>
      </c>
      <c r="W159" s="48">
        <f t="shared" si="302"/>
        <v>89.5</v>
      </c>
      <c r="X159" s="48">
        <f t="shared" si="303"/>
        <v>0</v>
      </c>
      <c r="Y159" s="46">
        <f t="shared" si="304"/>
        <v>472.85</v>
      </c>
      <c r="Z159" s="46">
        <f t="shared" si="305"/>
        <v>1621.62525</v>
      </c>
      <c r="AA159" s="46"/>
      <c r="AB159" s="12" t="s">
        <v>80</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45">
        <f t="shared" si="290"/>
        <v>157</v>
      </c>
      <c r="B160" s="46" t="s">
        <v>289</v>
      </c>
      <c r="C160" s="47" t="s">
        <v>503</v>
      </c>
      <c r="D160" s="46" t="s">
        <v>504</v>
      </c>
      <c r="E160" s="46">
        <v>3473.25</v>
      </c>
      <c r="F160" s="46">
        <v>3245.4</v>
      </c>
      <c r="G160" s="48">
        <v>5664.75</v>
      </c>
      <c r="H160" s="46">
        <v>3473.25</v>
      </c>
      <c r="I160" s="48">
        <v>1790</v>
      </c>
      <c r="J160" s="48"/>
      <c r="K160" s="63">
        <f t="shared" si="291"/>
        <v>62.5185</v>
      </c>
      <c r="L160" s="64">
        <f t="shared" si="292"/>
        <v>519.264</v>
      </c>
      <c r="M160" s="48">
        <f t="shared" si="293"/>
        <v>453.18</v>
      </c>
      <c r="N160" s="46">
        <f t="shared" si="294"/>
        <v>24.31275</v>
      </c>
      <c r="O160" s="48">
        <f t="shared" si="295"/>
        <v>89.5</v>
      </c>
      <c r="P160" s="48">
        <f t="shared" si="296"/>
        <v>0</v>
      </c>
      <c r="Q160" s="48">
        <f t="shared" si="297"/>
        <v>1148.77525</v>
      </c>
      <c r="R160" s="46">
        <f t="shared" si="298"/>
        <v>0</v>
      </c>
      <c r="S160" s="46">
        <f t="shared" si="299"/>
        <v>259.63</v>
      </c>
      <c r="T160" s="48">
        <f t="shared" si="300"/>
        <v>113.3</v>
      </c>
      <c r="U160" s="46">
        <f t="shared" si="301"/>
        <v>10.42</v>
      </c>
      <c r="V160" s="46">
        <v>0</v>
      </c>
      <c r="W160" s="48">
        <f t="shared" si="302"/>
        <v>89.5</v>
      </c>
      <c r="X160" s="48">
        <f t="shared" si="303"/>
        <v>0</v>
      </c>
      <c r="Y160" s="46">
        <f t="shared" si="304"/>
        <v>472.85</v>
      </c>
      <c r="Z160" s="46">
        <f t="shared" si="305"/>
        <v>1621.62525</v>
      </c>
      <c r="AA160" s="46"/>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45">
        <f t="shared" si="290"/>
        <v>158</v>
      </c>
      <c r="B161" s="46" t="s">
        <v>289</v>
      </c>
      <c r="C161" s="47" t="s">
        <v>505</v>
      </c>
      <c r="D161" s="46" t="s">
        <v>506</v>
      </c>
      <c r="E161" s="46">
        <v>3473.25</v>
      </c>
      <c r="F161" s="46">
        <v>3245.4</v>
      </c>
      <c r="G161" s="48">
        <v>5664.75</v>
      </c>
      <c r="H161" s="46">
        <v>3473.25</v>
      </c>
      <c r="I161" s="48">
        <v>1790</v>
      </c>
      <c r="J161" s="48"/>
      <c r="K161" s="63">
        <f t="shared" si="291"/>
        <v>62.5185</v>
      </c>
      <c r="L161" s="64">
        <f t="shared" si="292"/>
        <v>519.264</v>
      </c>
      <c r="M161" s="48">
        <f t="shared" si="293"/>
        <v>453.18</v>
      </c>
      <c r="N161" s="46">
        <f t="shared" si="294"/>
        <v>24.31275</v>
      </c>
      <c r="O161" s="48">
        <f t="shared" si="295"/>
        <v>89.5</v>
      </c>
      <c r="P161" s="48">
        <f t="shared" si="296"/>
        <v>0</v>
      </c>
      <c r="Q161" s="48">
        <f t="shared" si="297"/>
        <v>1148.77525</v>
      </c>
      <c r="R161" s="46">
        <f t="shared" si="298"/>
        <v>0</v>
      </c>
      <c r="S161" s="46">
        <f t="shared" si="299"/>
        <v>259.63</v>
      </c>
      <c r="T161" s="48">
        <f t="shared" si="300"/>
        <v>113.3</v>
      </c>
      <c r="U161" s="46">
        <f t="shared" si="301"/>
        <v>10.42</v>
      </c>
      <c r="V161" s="46">
        <v>0</v>
      </c>
      <c r="W161" s="48">
        <f t="shared" si="302"/>
        <v>89.5</v>
      </c>
      <c r="X161" s="48">
        <f t="shared" si="303"/>
        <v>0</v>
      </c>
      <c r="Y161" s="46">
        <f t="shared" si="304"/>
        <v>472.85</v>
      </c>
      <c r="Z161" s="46">
        <f t="shared" si="305"/>
        <v>1621.62525</v>
      </c>
      <c r="AA161" s="46"/>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45">
        <f t="shared" si="290"/>
        <v>159</v>
      </c>
      <c r="B162" s="46" t="s">
        <v>289</v>
      </c>
      <c r="C162" s="51" t="s">
        <v>507</v>
      </c>
      <c r="D162" s="52" t="s">
        <v>508</v>
      </c>
      <c r="E162" s="46">
        <v>3473.25</v>
      </c>
      <c r="F162" s="46">
        <v>3245.4</v>
      </c>
      <c r="G162" s="48">
        <v>5664.75</v>
      </c>
      <c r="H162" s="46">
        <v>3473.25</v>
      </c>
      <c r="I162" s="48">
        <v>1790</v>
      </c>
      <c r="J162" s="48"/>
      <c r="K162" s="63">
        <f t="shared" si="291"/>
        <v>62.5185</v>
      </c>
      <c r="L162" s="64">
        <f t="shared" si="292"/>
        <v>519.264</v>
      </c>
      <c r="M162" s="48">
        <f t="shared" si="293"/>
        <v>453.18</v>
      </c>
      <c r="N162" s="46">
        <f t="shared" si="294"/>
        <v>24.31275</v>
      </c>
      <c r="O162" s="48">
        <f t="shared" si="295"/>
        <v>89.5</v>
      </c>
      <c r="P162" s="48">
        <f t="shared" si="296"/>
        <v>0</v>
      </c>
      <c r="Q162" s="48">
        <f t="shared" si="297"/>
        <v>1148.77525</v>
      </c>
      <c r="R162" s="46">
        <f t="shared" si="298"/>
        <v>0</v>
      </c>
      <c r="S162" s="46">
        <f t="shared" si="299"/>
        <v>259.63</v>
      </c>
      <c r="T162" s="48">
        <f t="shared" si="300"/>
        <v>113.3</v>
      </c>
      <c r="U162" s="46">
        <f t="shared" si="301"/>
        <v>10.42</v>
      </c>
      <c r="V162" s="46">
        <v>0</v>
      </c>
      <c r="W162" s="48">
        <f t="shared" si="302"/>
        <v>89.5</v>
      </c>
      <c r="X162" s="48">
        <f t="shared" si="303"/>
        <v>0</v>
      </c>
      <c r="Y162" s="46">
        <f t="shared" si="304"/>
        <v>472.85</v>
      </c>
      <c r="Z162" s="46">
        <f t="shared" si="305"/>
        <v>1621.62525</v>
      </c>
      <c r="AA162" s="78"/>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45">
        <f t="shared" si="290"/>
        <v>160</v>
      </c>
      <c r="B163" s="46" t="s">
        <v>509</v>
      </c>
      <c r="C163" s="47" t="s">
        <v>510</v>
      </c>
      <c r="D163" s="46" t="s">
        <v>511</v>
      </c>
      <c r="E163" s="46">
        <v>3473.25</v>
      </c>
      <c r="F163" s="46">
        <v>3245.4</v>
      </c>
      <c r="G163" s="48">
        <v>5664.75</v>
      </c>
      <c r="H163" s="46">
        <v>3473.25</v>
      </c>
      <c r="I163" s="48">
        <v>1790</v>
      </c>
      <c r="J163" s="48"/>
      <c r="K163" s="63">
        <f t="shared" si="291"/>
        <v>62.5185</v>
      </c>
      <c r="L163" s="64">
        <f t="shared" si="292"/>
        <v>519.264</v>
      </c>
      <c r="M163" s="48">
        <f t="shared" si="293"/>
        <v>453.18</v>
      </c>
      <c r="N163" s="46">
        <f t="shared" si="294"/>
        <v>24.31275</v>
      </c>
      <c r="O163" s="48">
        <f t="shared" si="295"/>
        <v>89.5</v>
      </c>
      <c r="P163" s="48">
        <f t="shared" si="296"/>
        <v>0</v>
      </c>
      <c r="Q163" s="48">
        <f t="shared" si="297"/>
        <v>1148.77525</v>
      </c>
      <c r="R163" s="46">
        <f t="shared" si="298"/>
        <v>0</v>
      </c>
      <c r="S163" s="46">
        <f t="shared" si="299"/>
        <v>259.63</v>
      </c>
      <c r="T163" s="48">
        <f t="shared" si="300"/>
        <v>113.3</v>
      </c>
      <c r="U163" s="46">
        <f t="shared" si="301"/>
        <v>10.42</v>
      </c>
      <c r="V163" s="46">
        <v>0</v>
      </c>
      <c r="W163" s="48">
        <f t="shared" si="302"/>
        <v>89.5</v>
      </c>
      <c r="X163" s="48">
        <f t="shared" si="303"/>
        <v>0</v>
      </c>
      <c r="Y163" s="46">
        <f t="shared" si="304"/>
        <v>472.85</v>
      </c>
      <c r="Z163" s="46">
        <f t="shared" si="305"/>
        <v>1621.62525</v>
      </c>
      <c r="AA163" s="46"/>
      <c r="AB163" s="12" t="s">
        <v>83</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45">
        <f t="shared" si="290"/>
        <v>161</v>
      </c>
      <c r="B164" s="46" t="s">
        <v>509</v>
      </c>
      <c r="C164" s="47" t="s">
        <v>512</v>
      </c>
      <c r="D164" s="46" t="s">
        <v>513</v>
      </c>
      <c r="E164" s="46">
        <v>3473.25</v>
      </c>
      <c r="F164" s="46">
        <v>3245.4</v>
      </c>
      <c r="G164" s="48">
        <v>5664.75</v>
      </c>
      <c r="H164" s="46">
        <v>3473.25</v>
      </c>
      <c r="I164" s="48">
        <v>1790</v>
      </c>
      <c r="J164" s="48"/>
      <c r="K164" s="63">
        <f t="shared" si="291"/>
        <v>62.5185</v>
      </c>
      <c r="L164" s="64">
        <f t="shared" si="292"/>
        <v>519.264</v>
      </c>
      <c r="M164" s="48">
        <f t="shared" si="293"/>
        <v>453.18</v>
      </c>
      <c r="N164" s="46">
        <f t="shared" si="294"/>
        <v>24.31275</v>
      </c>
      <c r="O164" s="48">
        <f t="shared" si="295"/>
        <v>89.5</v>
      </c>
      <c r="P164" s="48">
        <f t="shared" si="296"/>
        <v>0</v>
      </c>
      <c r="Q164" s="48">
        <f t="shared" si="297"/>
        <v>1148.77525</v>
      </c>
      <c r="R164" s="46">
        <f t="shared" si="298"/>
        <v>0</v>
      </c>
      <c r="S164" s="46">
        <f t="shared" si="299"/>
        <v>259.63</v>
      </c>
      <c r="T164" s="48">
        <f t="shared" si="300"/>
        <v>113.3</v>
      </c>
      <c r="U164" s="46">
        <f t="shared" si="301"/>
        <v>10.42</v>
      </c>
      <c r="V164" s="46">
        <v>0</v>
      </c>
      <c r="W164" s="48">
        <f t="shared" si="302"/>
        <v>89.5</v>
      </c>
      <c r="X164" s="48">
        <f t="shared" si="303"/>
        <v>0</v>
      </c>
      <c r="Y164" s="46">
        <f t="shared" si="304"/>
        <v>472.85</v>
      </c>
      <c r="Z164" s="46">
        <f t="shared" si="305"/>
        <v>1621.62525</v>
      </c>
      <c r="AA164" s="46"/>
      <c r="AB164" s="12" t="s">
        <v>83</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45">
        <f t="shared" si="290"/>
        <v>162</v>
      </c>
      <c r="B165" s="46" t="s">
        <v>509</v>
      </c>
      <c r="C165" s="47" t="s">
        <v>514</v>
      </c>
      <c r="D165" s="46" t="s">
        <v>515</v>
      </c>
      <c r="E165" s="46">
        <v>3473.25</v>
      </c>
      <c r="F165" s="46">
        <v>3245.4</v>
      </c>
      <c r="G165" s="48">
        <v>5664.75</v>
      </c>
      <c r="H165" s="46">
        <v>3473.25</v>
      </c>
      <c r="I165" s="48">
        <v>1790</v>
      </c>
      <c r="J165" s="48"/>
      <c r="K165" s="63">
        <f t="shared" si="291"/>
        <v>62.5185</v>
      </c>
      <c r="L165" s="64">
        <f t="shared" si="292"/>
        <v>519.264</v>
      </c>
      <c r="M165" s="48">
        <f t="shared" si="293"/>
        <v>453.18</v>
      </c>
      <c r="N165" s="46">
        <f t="shared" si="294"/>
        <v>24.31275</v>
      </c>
      <c r="O165" s="48">
        <f t="shared" si="295"/>
        <v>89.5</v>
      </c>
      <c r="P165" s="48">
        <f t="shared" si="296"/>
        <v>0</v>
      </c>
      <c r="Q165" s="48">
        <f t="shared" si="297"/>
        <v>1148.77525</v>
      </c>
      <c r="R165" s="46">
        <f t="shared" si="298"/>
        <v>0</v>
      </c>
      <c r="S165" s="46">
        <f t="shared" si="299"/>
        <v>259.63</v>
      </c>
      <c r="T165" s="48">
        <f t="shared" si="300"/>
        <v>113.3</v>
      </c>
      <c r="U165" s="46">
        <f t="shared" si="301"/>
        <v>10.42</v>
      </c>
      <c r="V165" s="46">
        <v>0</v>
      </c>
      <c r="W165" s="48">
        <f t="shared" si="302"/>
        <v>89.5</v>
      </c>
      <c r="X165" s="48">
        <f t="shared" si="303"/>
        <v>0</v>
      </c>
      <c r="Y165" s="46">
        <f t="shared" si="304"/>
        <v>472.85</v>
      </c>
      <c r="Z165" s="46">
        <f t="shared" si="305"/>
        <v>1621.62525</v>
      </c>
      <c r="AA165" s="46"/>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45">
        <f t="shared" si="290"/>
        <v>163</v>
      </c>
      <c r="B166" s="46" t="s">
        <v>509</v>
      </c>
      <c r="C166" s="47" t="s">
        <v>516</v>
      </c>
      <c r="D166" s="46" t="s">
        <v>517</v>
      </c>
      <c r="E166" s="46">
        <v>3473.25</v>
      </c>
      <c r="F166" s="46">
        <v>3245.4</v>
      </c>
      <c r="G166" s="48">
        <v>5664.75</v>
      </c>
      <c r="H166" s="46">
        <v>3473.25</v>
      </c>
      <c r="I166" s="48">
        <v>1790</v>
      </c>
      <c r="J166" s="48"/>
      <c r="K166" s="63">
        <f t="shared" si="291"/>
        <v>62.5185</v>
      </c>
      <c r="L166" s="64">
        <f t="shared" si="292"/>
        <v>519.264</v>
      </c>
      <c r="M166" s="48">
        <f t="shared" si="293"/>
        <v>453.18</v>
      </c>
      <c r="N166" s="46">
        <f t="shared" si="294"/>
        <v>24.31275</v>
      </c>
      <c r="O166" s="48">
        <f t="shared" si="295"/>
        <v>89.5</v>
      </c>
      <c r="P166" s="48">
        <f t="shared" si="296"/>
        <v>0</v>
      </c>
      <c r="Q166" s="48">
        <f t="shared" si="297"/>
        <v>1148.77525</v>
      </c>
      <c r="R166" s="46">
        <f t="shared" si="298"/>
        <v>0</v>
      </c>
      <c r="S166" s="46">
        <f t="shared" si="299"/>
        <v>259.63</v>
      </c>
      <c r="T166" s="48">
        <f t="shared" si="300"/>
        <v>113.3</v>
      </c>
      <c r="U166" s="46">
        <f t="shared" si="301"/>
        <v>10.42</v>
      </c>
      <c r="V166" s="46">
        <v>0</v>
      </c>
      <c r="W166" s="48">
        <f t="shared" si="302"/>
        <v>89.5</v>
      </c>
      <c r="X166" s="48">
        <f t="shared" si="303"/>
        <v>0</v>
      </c>
      <c r="Y166" s="46">
        <f t="shared" si="304"/>
        <v>472.85</v>
      </c>
      <c r="Z166" s="46">
        <f t="shared" si="305"/>
        <v>1621.62525</v>
      </c>
      <c r="AA166" s="46"/>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45">
        <f t="shared" si="290"/>
        <v>164</v>
      </c>
      <c r="B167" s="46" t="s">
        <v>509</v>
      </c>
      <c r="C167" s="47" t="s">
        <v>518</v>
      </c>
      <c r="D167" s="46" t="s">
        <v>519</v>
      </c>
      <c r="E167" s="46">
        <v>3473.25</v>
      </c>
      <c r="F167" s="46">
        <v>3245.4</v>
      </c>
      <c r="G167" s="48">
        <v>5664.75</v>
      </c>
      <c r="H167" s="46">
        <v>3473.25</v>
      </c>
      <c r="I167" s="48">
        <v>1790</v>
      </c>
      <c r="J167" s="48"/>
      <c r="K167" s="63">
        <f t="shared" si="291"/>
        <v>62.5185</v>
      </c>
      <c r="L167" s="64">
        <f t="shared" si="292"/>
        <v>519.264</v>
      </c>
      <c r="M167" s="48">
        <f t="shared" si="293"/>
        <v>453.18</v>
      </c>
      <c r="N167" s="46">
        <f t="shared" si="294"/>
        <v>24.31275</v>
      </c>
      <c r="O167" s="48">
        <f t="shared" si="295"/>
        <v>89.5</v>
      </c>
      <c r="P167" s="48">
        <f t="shared" si="296"/>
        <v>0</v>
      </c>
      <c r="Q167" s="48">
        <f t="shared" si="297"/>
        <v>1148.77525</v>
      </c>
      <c r="R167" s="46">
        <f t="shared" si="298"/>
        <v>0</v>
      </c>
      <c r="S167" s="46">
        <f t="shared" si="299"/>
        <v>259.63</v>
      </c>
      <c r="T167" s="48">
        <f t="shared" si="300"/>
        <v>113.3</v>
      </c>
      <c r="U167" s="46">
        <f t="shared" si="301"/>
        <v>10.42</v>
      </c>
      <c r="V167" s="46">
        <v>0</v>
      </c>
      <c r="W167" s="48">
        <f t="shared" si="302"/>
        <v>89.5</v>
      </c>
      <c r="X167" s="48">
        <f t="shared" si="303"/>
        <v>0</v>
      </c>
      <c r="Y167" s="46">
        <f t="shared" si="304"/>
        <v>472.85</v>
      </c>
      <c r="Z167" s="46">
        <f t="shared" si="305"/>
        <v>1621.62525</v>
      </c>
      <c r="AA167" s="46"/>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45">
        <f t="shared" si="290"/>
        <v>165</v>
      </c>
      <c r="B168" s="46" t="s">
        <v>509</v>
      </c>
      <c r="C168" s="47" t="s">
        <v>520</v>
      </c>
      <c r="D168" s="46" t="s">
        <v>521</v>
      </c>
      <c r="E168" s="46">
        <v>3473.25</v>
      </c>
      <c r="F168" s="46">
        <v>3245.4</v>
      </c>
      <c r="G168" s="48">
        <v>5664.75</v>
      </c>
      <c r="H168" s="46">
        <v>3473.25</v>
      </c>
      <c r="I168" s="48">
        <v>1790</v>
      </c>
      <c r="J168" s="48"/>
      <c r="K168" s="63">
        <f t="shared" si="291"/>
        <v>62.5185</v>
      </c>
      <c r="L168" s="64">
        <f t="shared" si="292"/>
        <v>519.264</v>
      </c>
      <c r="M168" s="48">
        <f t="shared" si="293"/>
        <v>453.18</v>
      </c>
      <c r="N168" s="46">
        <f t="shared" si="294"/>
        <v>24.31275</v>
      </c>
      <c r="O168" s="48">
        <f t="shared" si="295"/>
        <v>89.5</v>
      </c>
      <c r="P168" s="48">
        <f t="shared" si="296"/>
        <v>0</v>
      </c>
      <c r="Q168" s="48">
        <f t="shared" si="297"/>
        <v>1148.77525</v>
      </c>
      <c r="R168" s="46">
        <f t="shared" si="298"/>
        <v>0</v>
      </c>
      <c r="S168" s="46">
        <f t="shared" si="299"/>
        <v>259.63</v>
      </c>
      <c r="T168" s="48">
        <f t="shared" si="300"/>
        <v>113.3</v>
      </c>
      <c r="U168" s="46">
        <f t="shared" si="301"/>
        <v>10.42</v>
      </c>
      <c r="V168" s="46">
        <v>0</v>
      </c>
      <c r="W168" s="48">
        <f t="shared" si="302"/>
        <v>89.5</v>
      </c>
      <c r="X168" s="48">
        <f t="shared" si="303"/>
        <v>0</v>
      </c>
      <c r="Y168" s="46">
        <f t="shared" si="304"/>
        <v>472.85</v>
      </c>
      <c r="Z168" s="46">
        <f t="shared" si="305"/>
        <v>1621.62525</v>
      </c>
      <c r="AA168" s="46"/>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45">
        <f t="shared" si="290"/>
        <v>166</v>
      </c>
      <c r="B169" s="46" t="s">
        <v>509</v>
      </c>
      <c r="C169" s="47" t="s">
        <v>522</v>
      </c>
      <c r="D169" s="46" t="s">
        <v>523</v>
      </c>
      <c r="E169" s="46">
        <v>3473.25</v>
      </c>
      <c r="F169" s="46">
        <v>3245.4</v>
      </c>
      <c r="G169" s="48">
        <v>5664.75</v>
      </c>
      <c r="H169" s="46">
        <v>3473.25</v>
      </c>
      <c r="I169" s="48">
        <v>1790</v>
      </c>
      <c r="J169" s="48"/>
      <c r="K169" s="63">
        <f t="shared" si="291"/>
        <v>62.5185</v>
      </c>
      <c r="L169" s="64">
        <f t="shared" si="292"/>
        <v>519.264</v>
      </c>
      <c r="M169" s="48">
        <f t="shared" si="293"/>
        <v>453.18</v>
      </c>
      <c r="N169" s="46">
        <f t="shared" si="294"/>
        <v>24.31275</v>
      </c>
      <c r="O169" s="48">
        <f t="shared" si="295"/>
        <v>89.5</v>
      </c>
      <c r="P169" s="48">
        <f t="shared" si="296"/>
        <v>0</v>
      </c>
      <c r="Q169" s="48">
        <f t="shared" si="297"/>
        <v>1148.77525</v>
      </c>
      <c r="R169" s="46">
        <f t="shared" si="298"/>
        <v>0</v>
      </c>
      <c r="S169" s="46">
        <f t="shared" si="299"/>
        <v>259.63</v>
      </c>
      <c r="T169" s="48">
        <f t="shared" si="300"/>
        <v>113.3</v>
      </c>
      <c r="U169" s="46">
        <f t="shared" si="301"/>
        <v>10.42</v>
      </c>
      <c r="V169" s="46">
        <v>0</v>
      </c>
      <c r="W169" s="48">
        <f t="shared" si="302"/>
        <v>89.5</v>
      </c>
      <c r="X169" s="48">
        <f t="shared" si="303"/>
        <v>0</v>
      </c>
      <c r="Y169" s="46">
        <f t="shared" si="304"/>
        <v>472.85</v>
      </c>
      <c r="Z169" s="46">
        <f t="shared" si="305"/>
        <v>1621.62525</v>
      </c>
      <c r="AA169" s="46"/>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45">
        <f t="shared" si="290"/>
        <v>167</v>
      </c>
      <c r="B170" s="46" t="s">
        <v>509</v>
      </c>
      <c r="C170" s="47" t="s">
        <v>524</v>
      </c>
      <c r="D170" s="46" t="s">
        <v>525</v>
      </c>
      <c r="E170" s="46">
        <v>3473.25</v>
      </c>
      <c r="F170" s="46">
        <v>3245.4</v>
      </c>
      <c r="G170" s="48">
        <v>5664.75</v>
      </c>
      <c r="H170" s="46">
        <v>3473.25</v>
      </c>
      <c r="I170" s="48">
        <v>1790</v>
      </c>
      <c r="J170" s="48"/>
      <c r="K170" s="63">
        <f t="shared" si="291"/>
        <v>62.5185</v>
      </c>
      <c r="L170" s="64">
        <f t="shared" si="292"/>
        <v>519.264</v>
      </c>
      <c r="M170" s="48">
        <f t="shared" si="293"/>
        <v>453.18</v>
      </c>
      <c r="N170" s="46">
        <f t="shared" si="294"/>
        <v>24.31275</v>
      </c>
      <c r="O170" s="48">
        <f t="shared" si="295"/>
        <v>89.5</v>
      </c>
      <c r="P170" s="48">
        <f t="shared" si="296"/>
        <v>0</v>
      </c>
      <c r="Q170" s="48">
        <f t="shared" si="297"/>
        <v>1148.77525</v>
      </c>
      <c r="R170" s="46">
        <f t="shared" si="298"/>
        <v>0</v>
      </c>
      <c r="S170" s="46">
        <f t="shared" si="299"/>
        <v>259.63</v>
      </c>
      <c r="T170" s="48">
        <f t="shared" si="300"/>
        <v>113.3</v>
      </c>
      <c r="U170" s="46">
        <f t="shared" si="301"/>
        <v>10.42</v>
      </c>
      <c r="V170" s="46">
        <v>0</v>
      </c>
      <c r="W170" s="48">
        <f t="shared" si="302"/>
        <v>89.5</v>
      </c>
      <c r="X170" s="48">
        <f t="shared" si="303"/>
        <v>0</v>
      </c>
      <c r="Y170" s="46">
        <f t="shared" si="304"/>
        <v>472.85</v>
      </c>
      <c r="Z170" s="46">
        <f t="shared" si="305"/>
        <v>1621.62525</v>
      </c>
      <c r="AA170" s="46"/>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45">
        <f t="shared" si="290"/>
        <v>168</v>
      </c>
      <c r="B171" s="46" t="s">
        <v>509</v>
      </c>
      <c r="C171" s="47" t="s">
        <v>526</v>
      </c>
      <c r="D171" s="46" t="s">
        <v>527</v>
      </c>
      <c r="E171" s="46">
        <v>3473.25</v>
      </c>
      <c r="F171" s="46">
        <v>3245.4</v>
      </c>
      <c r="G171" s="48">
        <v>5664.75</v>
      </c>
      <c r="H171" s="46">
        <v>3473.25</v>
      </c>
      <c r="I171" s="48">
        <v>1790</v>
      </c>
      <c r="J171" s="48"/>
      <c r="K171" s="63">
        <f t="shared" si="291"/>
        <v>62.5185</v>
      </c>
      <c r="L171" s="64">
        <f t="shared" si="292"/>
        <v>519.264</v>
      </c>
      <c r="M171" s="48">
        <f t="shared" si="293"/>
        <v>453.18</v>
      </c>
      <c r="N171" s="46">
        <f t="shared" si="294"/>
        <v>24.31275</v>
      </c>
      <c r="O171" s="48">
        <f t="shared" si="295"/>
        <v>89.5</v>
      </c>
      <c r="P171" s="48">
        <f t="shared" si="296"/>
        <v>0</v>
      </c>
      <c r="Q171" s="48">
        <f t="shared" si="297"/>
        <v>1148.77525</v>
      </c>
      <c r="R171" s="46">
        <f t="shared" si="298"/>
        <v>0</v>
      </c>
      <c r="S171" s="46">
        <f t="shared" si="299"/>
        <v>259.63</v>
      </c>
      <c r="T171" s="48">
        <f t="shared" si="300"/>
        <v>113.3</v>
      </c>
      <c r="U171" s="46">
        <f t="shared" si="301"/>
        <v>10.42</v>
      </c>
      <c r="V171" s="46">
        <v>0</v>
      </c>
      <c r="W171" s="48">
        <f t="shared" si="302"/>
        <v>89.5</v>
      </c>
      <c r="X171" s="48">
        <f t="shared" si="303"/>
        <v>0</v>
      </c>
      <c r="Y171" s="46">
        <f t="shared" si="304"/>
        <v>472.85</v>
      </c>
      <c r="Z171" s="46">
        <f t="shared" si="305"/>
        <v>1621.62525</v>
      </c>
      <c r="AA171" s="46"/>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45">
        <f t="shared" si="290"/>
        <v>169</v>
      </c>
      <c r="B172" s="46" t="s">
        <v>509</v>
      </c>
      <c r="C172" s="47" t="s">
        <v>528</v>
      </c>
      <c r="D172" s="46" t="s">
        <v>529</v>
      </c>
      <c r="E172" s="46">
        <v>3473.25</v>
      </c>
      <c r="F172" s="46">
        <v>3245.4</v>
      </c>
      <c r="G172" s="48">
        <v>5664.75</v>
      </c>
      <c r="H172" s="46">
        <v>3473.25</v>
      </c>
      <c r="I172" s="48">
        <v>1790</v>
      </c>
      <c r="J172" s="48"/>
      <c r="K172" s="63">
        <f t="shared" si="291"/>
        <v>62.5185</v>
      </c>
      <c r="L172" s="64">
        <f t="shared" si="292"/>
        <v>519.264</v>
      </c>
      <c r="M172" s="48">
        <f t="shared" si="293"/>
        <v>453.18</v>
      </c>
      <c r="N172" s="46">
        <f t="shared" si="294"/>
        <v>24.31275</v>
      </c>
      <c r="O172" s="48">
        <f t="shared" si="295"/>
        <v>89.5</v>
      </c>
      <c r="P172" s="48">
        <f t="shared" si="296"/>
        <v>0</v>
      </c>
      <c r="Q172" s="48">
        <f t="shared" si="297"/>
        <v>1148.77525</v>
      </c>
      <c r="R172" s="46">
        <f t="shared" si="298"/>
        <v>0</v>
      </c>
      <c r="S172" s="46">
        <f t="shared" si="299"/>
        <v>259.63</v>
      </c>
      <c r="T172" s="48">
        <f t="shared" si="300"/>
        <v>113.3</v>
      </c>
      <c r="U172" s="46">
        <f t="shared" si="301"/>
        <v>10.42</v>
      </c>
      <c r="V172" s="46">
        <v>0</v>
      </c>
      <c r="W172" s="48">
        <f t="shared" si="302"/>
        <v>89.5</v>
      </c>
      <c r="X172" s="48">
        <f t="shared" si="303"/>
        <v>0</v>
      </c>
      <c r="Y172" s="46">
        <f t="shared" si="304"/>
        <v>472.85</v>
      </c>
      <c r="Z172" s="46">
        <f t="shared" si="305"/>
        <v>1621.62525</v>
      </c>
      <c r="AA172" s="46"/>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45">
        <f t="shared" si="290"/>
        <v>170</v>
      </c>
      <c r="B173" s="46" t="s">
        <v>509</v>
      </c>
      <c r="C173" s="47" t="s">
        <v>530</v>
      </c>
      <c r="D173" s="46" t="s">
        <v>531</v>
      </c>
      <c r="E173" s="46">
        <v>3473.25</v>
      </c>
      <c r="F173" s="46">
        <v>3245.4</v>
      </c>
      <c r="G173" s="48">
        <v>5664.75</v>
      </c>
      <c r="H173" s="46">
        <v>3473.25</v>
      </c>
      <c r="I173" s="48">
        <v>1790</v>
      </c>
      <c r="J173" s="48"/>
      <c r="K173" s="63">
        <f t="shared" si="291"/>
        <v>62.5185</v>
      </c>
      <c r="L173" s="64">
        <f t="shared" si="292"/>
        <v>519.264</v>
      </c>
      <c r="M173" s="48">
        <f t="shared" si="293"/>
        <v>453.18</v>
      </c>
      <c r="N173" s="46">
        <f t="shared" si="294"/>
        <v>24.31275</v>
      </c>
      <c r="O173" s="48">
        <f t="shared" si="295"/>
        <v>89.5</v>
      </c>
      <c r="P173" s="48">
        <f t="shared" si="296"/>
        <v>0</v>
      </c>
      <c r="Q173" s="48">
        <f t="shared" si="297"/>
        <v>1148.77525</v>
      </c>
      <c r="R173" s="46">
        <f t="shared" si="298"/>
        <v>0</v>
      </c>
      <c r="S173" s="46">
        <f t="shared" si="299"/>
        <v>259.63</v>
      </c>
      <c r="T173" s="48">
        <f t="shared" si="300"/>
        <v>113.3</v>
      </c>
      <c r="U173" s="46">
        <f t="shared" si="301"/>
        <v>10.42</v>
      </c>
      <c r="V173" s="46">
        <v>0</v>
      </c>
      <c r="W173" s="48">
        <f t="shared" si="302"/>
        <v>89.5</v>
      </c>
      <c r="X173" s="48">
        <f t="shared" si="303"/>
        <v>0</v>
      </c>
      <c r="Y173" s="46">
        <f t="shared" si="304"/>
        <v>472.85</v>
      </c>
      <c r="Z173" s="46">
        <f t="shared" si="305"/>
        <v>1621.62525</v>
      </c>
      <c r="AA173" s="46"/>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45">
        <f t="shared" si="290"/>
        <v>171</v>
      </c>
      <c r="B174" s="46" t="s">
        <v>509</v>
      </c>
      <c r="C174" s="47" t="s">
        <v>532</v>
      </c>
      <c r="D174" s="46" t="s">
        <v>533</v>
      </c>
      <c r="E174" s="46">
        <v>3473.25</v>
      </c>
      <c r="F174" s="46">
        <v>3245.4</v>
      </c>
      <c r="G174" s="48">
        <v>5664.75</v>
      </c>
      <c r="H174" s="46">
        <v>3473.25</v>
      </c>
      <c r="I174" s="48">
        <v>1790</v>
      </c>
      <c r="J174" s="48"/>
      <c r="K174" s="63">
        <f t="shared" si="291"/>
        <v>62.5185</v>
      </c>
      <c r="L174" s="64">
        <f t="shared" si="292"/>
        <v>519.264</v>
      </c>
      <c r="M174" s="48">
        <f t="shared" si="293"/>
        <v>453.18</v>
      </c>
      <c r="N174" s="46">
        <f t="shared" si="294"/>
        <v>24.31275</v>
      </c>
      <c r="O174" s="48">
        <f t="shared" si="295"/>
        <v>89.5</v>
      </c>
      <c r="P174" s="48">
        <f t="shared" si="296"/>
        <v>0</v>
      </c>
      <c r="Q174" s="48">
        <f t="shared" si="297"/>
        <v>1148.77525</v>
      </c>
      <c r="R174" s="46">
        <f t="shared" si="298"/>
        <v>0</v>
      </c>
      <c r="S174" s="46">
        <f t="shared" si="299"/>
        <v>259.63</v>
      </c>
      <c r="T174" s="48">
        <f t="shared" si="300"/>
        <v>113.3</v>
      </c>
      <c r="U174" s="46">
        <f t="shared" si="301"/>
        <v>10.42</v>
      </c>
      <c r="V174" s="46">
        <v>0</v>
      </c>
      <c r="W174" s="48">
        <f t="shared" si="302"/>
        <v>89.5</v>
      </c>
      <c r="X174" s="48">
        <f t="shared" si="303"/>
        <v>0</v>
      </c>
      <c r="Y174" s="46">
        <f t="shared" si="304"/>
        <v>472.85</v>
      </c>
      <c r="Z174" s="46">
        <f t="shared" si="305"/>
        <v>1621.62525</v>
      </c>
      <c r="AA174" s="46"/>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45">
        <f t="shared" si="290"/>
        <v>172</v>
      </c>
      <c r="B175" s="46" t="s">
        <v>509</v>
      </c>
      <c r="C175" s="47" t="s">
        <v>534</v>
      </c>
      <c r="D175" s="46" t="s">
        <v>535</v>
      </c>
      <c r="E175" s="46">
        <v>3473.25</v>
      </c>
      <c r="F175" s="46">
        <v>3245.4</v>
      </c>
      <c r="G175" s="48">
        <v>5664.75</v>
      </c>
      <c r="H175" s="46">
        <v>3473.25</v>
      </c>
      <c r="I175" s="48">
        <v>1790</v>
      </c>
      <c r="J175" s="48"/>
      <c r="K175" s="63">
        <f t="shared" si="291"/>
        <v>62.5185</v>
      </c>
      <c r="L175" s="64">
        <f t="shared" si="292"/>
        <v>519.264</v>
      </c>
      <c r="M175" s="48">
        <f t="shared" si="293"/>
        <v>453.18</v>
      </c>
      <c r="N175" s="46">
        <f t="shared" si="294"/>
        <v>24.31275</v>
      </c>
      <c r="O175" s="48">
        <f t="shared" si="295"/>
        <v>89.5</v>
      </c>
      <c r="P175" s="48">
        <f t="shared" si="296"/>
        <v>0</v>
      </c>
      <c r="Q175" s="48">
        <f t="shared" si="297"/>
        <v>1148.77525</v>
      </c>
      <c r="R175" s="46">
        <f t="shared" si="298"/>
        <v>0</v>
      </c>
      <c r="S175" s="46">
        <f t="shared" si="299"/>
        <v>259.63</v>
      </c>
      <c r="T175" s="48">
        <f t="shared" si="300"/>
        <v>113.3</v>
      </c>
      <c r="U175" s="46">
        <f t="shared" si="301"/>
        <v>10.42</v>
      </c>
      <c r="V175" s="46">
        <v>0</v>
      </c>
      <c r="W175" s="48">
        <f t="shared" si="302"/>
        <v>89.5</v>
      </c>
      <c r="X175" s="48">
        <f t="shared" si="303"/>
        <v>0</v>
      </c>
      <c r="Y175" s="46">
        <f t="shared" si="304"/>
        <v>472.85</v>
      </c>
      <c r="Z175" s="46">
        <f t="shared" si="305"/>
        <v>1621.62525</v>
      </c>
      <c r="AA175" s="46"/>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45">
        <f t="shared" si="290"/>
        <v>173</v>
      </c>
      <c r="B176" s="46" t="s">
        <v>509</v>
      </c>
      <c r="C176" s="47" t="s">
        <v>536</v>
      </c>
      <c r="D176" s="46" t="s">
        <v>537</v>
      </c>
      <c r="E176" s="46">
        <v>3473.25</v>
      </c>
      <c r="F176" s="46">
        <v>3245.4</v>
      </c>
      <c r="G176" s="48">
        <v>5664.75</v>
      </c>
      <c r="H176" s="46">
        <v>3473.25</v>
      </c>
      <c r="I176" s="48">
        <v>1790</v>
      </c>
      <c r="J176" s="48"/>
      <c r="K176" s="63">
        <f t="shared" si="291"/>
        <v>62.5185</v>
      </c>
      <c r="L176" s="64">
        <f t="shared" si="292"/>
        <v>519.264</v>
      </c>
      <c r="M176" s="48">
        <f t="shared" si="293"/>
        <v>453.18</v>
      </c>
      <c r="N176" s="46">
        <f t="shared" si="294"/>
        <v>24.31275</v>
      </c>
      <c r="O176" s="48">
        <f t="shared" si="295"/>
        <v>89.5</v>
      </c>
      <c r="P176" s="48">
        <f t="shared" si="296"/>
        <v>0</v>
      </c>
      <c r="Q176" s="48">
        <f t="shared" si="297"/>
        <v>1148.77525</v>
      </c>
      <c r="R176" s="46">
        <f t="shared" si="298"/>
        <v>0</v>
      </c>
      <c r="S176" s="46">
        <f t="shared" si="299"/>
        <v>259.63</v>
      </c>
      <c r="T176" s="48">
        <f t="shared" si="300"/>
        <v>113.3</v>
      </c>
      <c r="U176" s="46">
        <f t="shared" si="301"/>
        <v>10.42</v>
      </c>
      <c r="V176" s="46">
        <v>0</v>
      </c>
      <c r="W176" s="48">
        <f t="shared" si="302"/>
        <v>89.5</v>
      </c>
      <c r="X176" s="48">
        <f t="shared" si="303"/>
        <v>0</v>
      </c>
      <c r="Y176" s="46">
        <f t="shared" si="304"/>
        <v>472.85</v>
      </c>
      <c r="Z176" s="46">
        <f t="shared" si="305"/>
        <v>1621.62525</v>
      </c>
      <c r="AA176" s="46"/>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45">
        <f t="shared" si="290"/>
        <v>174</v>
      </c>
      <c r="B177" s="46" t="s">
        <v>509</v>
      </c>
      <c r="C177" s="47" t="s">
        <v>538</v>
      </c>
      <c r="D177" s="46" t="s">
        <v>539</v>
      </c>
      <c r="E177" s="46">
        <v>3473.25</v>
      </c>
      <c r="F177" s="46">
        <v>3245.4</v>
      </c>
      <c r="G177" s="48">
        <v>5664.75</v>
      </c>
      <c r="H177" s="46">
        <v>3473.25</v>
      </c>
      <c r="I177" s="48">
        <v>1790</v>
      </c>
      <c r="J177" s="48"/>
      <c r="K177" s="63">
        <f t="shared" si="291"/>
        <v>62.5185</v>
      </c>
      <c r="L177" s="64">
        <f t="shared" si="292"/>
        <v>519.264</v>
      </c>
      <c r="M177" s="48">
        <f t="shared" si="293"/>
        <v>453.18</v>
      </c>
      <c r="N177" s="46">
        <f t="shared" si="294"/>
        <v>24.31275</v>
      </c>
      <c r="O177" s="48">
        <f t="shared" si="295"/>
        <v>89.5</v>
      </c>
      <c r="P177" s="48">
        <f t="shared" si="296"/>
        <v>0</v>
      </c>
      <c r="Q177" s="48">
        <f t="shared" si="297"/>
        <v>1148.77525</v>
      </c>
      <c r="R177" s="46">
        <f t="shared" si="298"/>
        <v>0</v>
      </c>
      <c r="S177" s="46">
        <f t="shared" si="299"/>
        <v>259.63</v>
      </c>
      <c r="T177" s="48">
        <f t="shared" si="300"/>
        <v>113.3</v>
      </c>
      <c r="U177" s="46">
        <f t="shared" si="301"/>
        <v>10.42</v>
      </c>
      <c r="V177" s="46">
        <v>0</v>
      </c>
      <c r="W177" s="48">
        <f t="shared" si="302"/>
        <v>89.5</v>
      </c>
      <c r="X177" s="48">
        <f t="shared" si="303"/>
        <v>0</v>
      </c>
      <c r="Y177" s="46">
        <f t="shared" si="304"/>
        <v>472.85</v>
      </c>
      <c r="Z177" s="46">
        <f t="shared" si="305"/>
        <v>1621.62525</v>
      </c>
      <c r="AA177" s="46"/>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45">
        <f t="shared" si="290"/>
        <v>175</v>
      </c>
      <c r="B178" s="46" t="s">
        <v>509</v>
      </c>
      <c r="C178" s="47" t="s">
        <v>540</v>
      </c>
      <c r="D178" s="46" t="s">
        <v>541</v>
      </c>
      <c r="E178" s="46">
        <v>3473.25</v>
      </c>
      <c r="F178" s="46">
        <v>3245.4</v>
      </c>
      <c r="G178" s="48">
        <v>5664.75</v>
      </c>
      <c r="H178" s="46">
        <v>3473.25</v>
      </c>
      <c r="I178" s="48">
        <v>1790</v>
      </c>
      <c r="J178" s="48"/>
      <c r="K178" s="63">
        <f t="shared" si="291"/>
        <v>62.5185</v>
      </c>
      <c r="L178" s="64">
        <f t="shared" si="292"/>
        <v>519.264</v>
      </c>
      <c r="M178" s="48">
        <f t="shared" si="293"/>
        <v>453.18</v>
      </c>
      <c r="N178" s="46">
        <f t="shared" si="294"/>
        <v>24.31275</v>
      </c>
      <c r="O178" s="48">
        <f t="shared" si="295"/>
        <v>89.5</v>
      </c>
      <c r="P178" s="48">
        <f t="shared" si="296"/>
        <v>0</v>
      </c>
      <c r="Q178" s="48">
        <f t="shared" si="297"/>
        <v>1148.77525</v>
      </c>
      <c r="R178" s="46">
        <f t="shared" si="298"/>
        <v>0</v>
      </c>
      <c r="S178" s="46">
        <f t="shared" si="299"/>
        <v>259.63</v>
      </c>
      <c r="T178" s="48">
        <f t="shared" si="300"/>
        <v>113.3</v>
      </c>
      <c r="U178" s="46">
        <f t="shared" si="301"/>
        <v>10.42</v>
      </c>
      <c r="V178" s="46">
        <v>0</v>
      </c>
      <c r="W178" s="48">
        <f t="shared" si="302"/>
        <v>89.5</v>
      </c>
      <c r="X178" s="48">
        <f t="shared" si="303"/>
        <v>0</v>
      </c>
      <c r="Y178" s="46">
        <f t="shared" si="304"/>
        <v>472.85</v>
      </c>
      <c r="Z178" s="46">
        <f t="shared" si="305"/>
        <v>1621.62525</v>
      </c>
      <c r="AA178" s="46"/>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45">
        <f t="shared" si="290"/>
        <v>176</v>
      </c>
      <c r="B179" s="46" t="s">
        <v>509</v>
      </c>
      <c r="C179" s="47" t="s">
        <v>542</v>
      </c>
      <c r="D179" s="46" t="s">
        <v>543</v>
      </c>
      <c r="E179" s="46">
        <v>3473.25</v>
      </c>
      <c r="F179" s="46">
        <v>3245.4</v>
      </c>
      <c r="G179" s="48">
        <v>5664.75</v>
      </c>
      <c r="H179" s="46">
        <v>3473.25</v>
      </c>
      <c r="I179" s="48">
        <v>1790</v>
      </c>
      <c r="J179" s="48"/>
      <c r="K179" s="63">
        <f t="shared" si="291"/>
        <v>62.5185</v>
      </c>
      <c r="L179" s="64">
        <f t="shared" si="292"/>
        <v>519.264</v>
      </c>
      <c r="M179" s="48">
        <f t="shared" si="293"/>
        <v>453.18</v>
      </c>
      <c r="N179" s="46">
        <f t="shared" si="294"/>
        <v>24.31275</v>
      </c>
      <c r="O179" s="48">
        <f t="shared" si="295"/>
        <v>89.5</v>
      </c>
      <c r="P179" s="48">
        <f t="shared" si="296"/>
        <v>0</v>
      </c>
      <c r="Q179" s="48">
        <f t="shared" si="297"/>
        <v>1148.77525</v>
      </c>
      <c r="R179" s="46">
        <f t="shared" si="298"/>
        <v>0</v>
      </c>
      <c r="S179" s="46">
        <f t="shared" si="299"/>
        <v>259.63</v>
      </c>
      <c r="T179" s="48">
        <f t="shared" si="300"/>
        <v>113.3</v>
      </c>
      <c r="U179" s="46">
        <f t="shared" si="301"/>
        <v>10.42</v>
      </c>
      <c r="V179" s="46">
        <v>0</v>
      </c>
      <c r="W179" s="48">
        <f t="shared" si="302"/>
        <v>89.5</v>
      </c>
      <c r="X179" s="48">
        <f t="shared" si="303"/>
        <v>0</v>
      </c>
      <c r="Y179" s="46">
        <f t="shared" si="304"/>
        <v>472.85</v>
      </c>
      <c r="Z179" s="46">
        <f t="shared" si="305"/>
        <v>1621.62525</v>
      </c>
      <c r="AA179" s="46"/>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45">
        <f t="shared" si="290"/>
        <v>177</v>
      </c>
      <c r="B180" s="46" t="s">
        <v>509</v>
      </c>
      <c r="C180" s="47" t="s">
        <v>544</v>
      </c>
      <c r="D180" s="46" t="s">
        <v>545</v>
      </c>
      <c r="E180" s="46">
        <v>3473.25</v>
      </c>
      <c r="F180" s="46">
        <v>3245.4</v>
      </c>
      <c r="G180" s="48">
        <v>5664.75</v>
      </c>
      <c r="H180" s="46">
        <v>3473.25</v>
      </c>
      <c r="I180" s="48">
        <v>1790</v>
      </c>
      <c r="J180" s="48"/>
      <c r="K180" s="63">
        <f t="shared" si="291"/>
        <v>62.5185</v>
      </c>
      <c r="L180" s="64">
        <f t="shared" si="292"/>
        <v>519.264</v>
      </c>
      <c r="M180" s="48">
        <f t="shared" si="293"/>
        <v>453.18</v>
      </c>
      <c r="N180" s="46">
        <f t="shared" si="294"/>
        <v>24.31275</v>
      </c>
      <c r="O180" s="48">
        <f t="shared" si="295"/>
        <v>89.5</v>
      </c>
      <c r="P180" s="48">
        <f t="shared" si="296"/>
        <v>0</v>
      </c>
      <c r="Q180" s="48">
        <f t="shared" si="297"/>
        <v>1148.77525</v>
      </c>
      <c r="R180" s="46">
        <f t="shared" si="298"/>
        <v>0</v>
      </c>
      <c r="S180" s="46">
        <f t="shared" si="299"/>
        <v>259.63</v>
      </c>
      <c r="T180" s="48">
        <f t="shared" si="300"/>
        <v>113.3</v>
      </c>
      <c r="U180" s="46">
        <f t="shared" si="301"/>
        <v>10.42</v>
      </c>
      <c r="V180" s="46">
        <v>0</v>
      </c>
      <c r="W180" s="48">
        <f t="shared" si="302"/>
        <v>89.5</v>
      </c>
      <c r="X180" s="48">
        <f t="shared" si="303"/>
        <v>0</v>
      </c>
      <c r="Y180" s="46">
        <f t="shared" si="304"/>
        <v>472.85</v>
      </c>
      <c r="Z180" s="46">
        <f t="shared" si="305"/>
        <v>1621.62525</v>
      </c>
      <c r="AA180" s="46"/>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45">
        <f t="shared" si="290"/>
        <v>178</v>
      </c>
      <c r="B181" s="46" t="s">
        <v>509</v>
      </c>
      <c r="C181" s="47" t="s">
        <v>546</v>
      </c>
      <c r="D181" s="46" t="s">
        <v>547</v>
      </c>
      <c r="E181" s="46">
        <v>3473.25</v>
      </c>
      <c r="F181" s="46">
        <v>3245.4</v>
      </c>
      <c r="G181" s="48">
        <v>5664.75</v>
      </c>
      <c r="H181" s="46">
        <v>3473.25</v>
      </c>
      <c r="I181" s="48">
        <v>1790</v>
      </c>
      <c r="J181" s="48"/>
      <c r="K181" s="63">
        <f t="shared" si="291"/>
        <v>62.5185</v>
      </c>
      <c r="L181" s="64">
        <f t="shared" si="292"/>
        <v>519.264</v>
      </c>
      <c r="M181" s="48">
        <f t="shared" si="293"/>
        <v>453.18</v>
      </c>
      <c r="N181" s="46">
        <f t="shared" si="294"/>
        <v>24.31275</v>
      </c>
      <c r="O181" s="48">
        <f t="shared" si="295"/>
        <v>89.5</v>
      </c>
      <c r="P181" s="48">
        <f t="shared" si="296"/>
        <v>0</v>
      </c>
      <c r="Q181" s="48">
        <f t="shared" si="297"/>
        <v>1148.77525</v>
      </c>
      <c r="R181" s="46">
        <f t="shared" si="298"/>
        <v>0</v>
      </c>
      <c r="S181" s="46">
        <f t="shared" si="299"/>
        <v>259.63</v>
      </c>
      <c r="T181" s="48">
        <f t="shared" si="300"/>
        <v>113.3</v>
      </c>
      <c r="U181" s="46">
        <f t="shared" si="301"/>
        <v>10.42</v>
      </c>
      <c r="V181" s="46">
        <v>0</v>
      </c>
      <c r="W181" s="48">
        <f t="shared" si="302"/>
        <v>89.5</v>
      </c>
      <c r="X181" s="48">
        <f t="shared" si="303"/>
        <v>0</v>
      </c>
      <c r="Y181" s="46">
        <f t="shared" si="304"/>
        <v>472.85</v>
      </c>
      <c r="Z181" s="46">
        <f t="shared" si="305"/>
        <v>1621.62525</v>
      </c>
      <c r="AA181" s="46"/>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45">
        <f t="shared" si="290"/>
        <v>179</v>
      </c>
      <c r="B182" s="46" t="s">
        <v>509</v>
      </c>
      <c r="C182" s="47" t="s">
        <v>548</v>
      </c>
      <c r="D182" s="46" t="s">
        <v>549</v>
      </c>
      <c r="E182" s="46">
        <v>3473.25</v>
      </c>
      <c r="F182" s="46">
        <v>3245.4</v>
      </c>
      <c r="G182" s="48">
        <v>5664.75</v>
      </c>
      <c r="H182" s="46">
        <v>3473.25</v>
      </c>
      <c r="I182" s="48">
        <v>1790</v>
      </c>
      <c r="J182" s="48"/>
      <c r="K182" s="63">
        <f t="shared" si="291"/>
        <v>62.5185</v>
      </c>
      <c r="L182" s="64">
        <f t="shared" si="292"/>
        <v>519.264</v>
      </c>
      <c r="M182" s="48">
        <f t="shared" si="293"/>
        <v>453.18</v>
      </c>
      <c r="N182" s="46">
        <f t="shared" si="294"/>
        <v>24.31275</v>
      </c>
      <c r="O182" s="48">
        <f t="shared" si="295"/>
        <v>89.5</v>
      </c>
      <c r="P182" s="48">
        <f t="shared" si="296"/>
        <v>0</v>
      </c>
      <c r="Q182" s="48">
        <f t="shared" si="297"/>
        <v>1148.77525</v>
      </c>
      <c r="R182" s="46">
        <f t="shared" si="298"/>
        <v>0</v>
      </c>
      <c r="S182" s="46">
        <f t="shared" si="299"/>
        <v>259.63</v>
      </c>
      <c r="T182" s="48">
        <f t="shared" si="300"/>
        <v>113.3</v>
      </c>
      <c r="U182" s="46">
        <f t="shared" si="301"/>
        <v>10.42</v>
      </c>
      <c r="V182" s="46">
        <v>0</v>
      </c>
      <c r="W182" s="48">
        <f t="shared" si="302"/>
        <v>89.5</v>
      </c>
      <c r="X182" s="48">
        <f t="shared" si="303"/>
        <v>0</v>
      </c>
      <c r="Y182" s="46">
        <f t="shared" si="304"/>
        <v>472.85</v>
      </c>
      <c r="Z182" s="46">
        <f t="shared" si="305"/>
        <v>1621.62525</v>
      </c>
      <c r="AA182" s="46"/>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45">
        <f t="shared" si="290"/>
        <v>180</v>
      </c>
      <c r="B183" s="46" t="s">
        <v>509</v>
      </c>
      <c r="C183" s="47" t="s">
        <v>550</v>
      </c>
      <c r="D183" s="46" t="s">
        <v>551</v>
      </c>
      <c r="E183" s="46">
        <v>3473.25</v>
      </c>
      <c r="F183" s="46">
        <v>3245.4</v>
      </c>
      <c r="G183" s="48">
        <v>5664.75</v>
      </c>
      <c r="H183" s="46">
        <v>3473.25</v>
      </c>
      <c r="I183" s="48">
        <v>1790</v>
      </c>
      <c r="J183" s="48"/>
      <c r="K183" s="63">
        <f t="shared" si="291"/>
        <v>62.5185</v>
      </c>
      <c r="L183" s="64">
        <f t="shared" si="292"/>
        <v>519.264</v>
      </c>
      <c r="M183" s="48">
        <f t="shared" si="293"/>
        <v>453.18</v>
      </c>
      <c r="N183" s="46">
        <f t="shared" si="294"/>
        <v>24.31275</v>
      </c>
      <c r="O183" s="48">
        <f t="shared" si="295"/>
        <v>89.5</v>
      </c>
      <c r="P183" s="48">
        <f t="shared" si="296"/>
        <v>0</v>
      </c>
      <c r="Q183" s="48">
        <f t="shared" si="297"/>
        <v>1148.77525</v>
      </c>
      <c r="R183" s="46">
        <f t="shared" si="298"/>
        <v>0</v>
      </c>
      <c r="S183" s="46">
        <f t="shared" si="299"/>
        <v>259.63</v>
      </c>
      <c r="T183" s="48">
        <f t="shared" si="300"/>
        <v>113.3</v>
      </c>
      <c r="U183" s="46">
        <f t="shared" si="301"/>
        <v>10.42</v>
      </c>
      <c r="V183" s="46">
        <v>0</v>
      </c>
      <c r="W183" s="48">
        <f t="shared" si="302"/>
        <v>89.5</v>
      </c>
      <c r="X183" s="48">
        <f t="shared" si="303"/>
        <v>0</v>
      </c>
      <c r="Y183" s="46">
        <f t="shared" si="304"/>
        <v>472.85</v>
      </c>
      <c r="Z183" s="46">
        <f t="shared" si="305"/>
        <v>1621.62525</v>
      </c>
      <c r="AA183" s="46"/>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45">
        <f t="shared" si="290"/>
        <v>181</v>
      </c>
      <c r="B184" s="46" t="s">
        <v>509</v>
      </c>
      <c r="C184" s="47" t="s">
        <v>552</v>
      </c>
      <c r="D184" s="46" t="s">
        <v>553</v>
      </c>
      <c r="E184" s="46">
        <v>3473.25</v>
      </c>
      <c r="F184" s="46">
        <v>3245.4</v>
      </c>
      <c r="G184" s="48">
        <v>5664.75</v>
      </c>
      <c r="H184" s="46">
        <v>3473.25</v>
      </c>
      <c r="I184" s="48">
        <v>1790</v>
      </c>
      <c r="J184" s="48"/>
      <c r="K184" s="63">
        <f t="shared" si="291"/>
        <v>62.5185</v>
      </c>
      <c r="L184" s="64">
        <f t="shared" si="292"/>
        <v>519.264</v>
      </c>
      <c r="M184" s="48">
        <f t="shared" si="293"/>
        <v>453.18</v>
      </c>
      <c r="N184" s="46">
        <f t="shared" si="294"/>
        <v>24.31275</v>
      </c>
      <c r="O184" s="48">
        <f t="shared" si="295"/>
        <v>89.5</v>
      </c>
      <c r="P184" s="48">
        <f t="shared" si="296"/>
        <v>0</v>
      </c>
      <c r="Q184" s="48">
        <f t="shared" si="297"/>
        <v>1148.77525</v>
      </c>
      <c r="R184" s="46">
        <f t="shared" si="298"/>
        <v>0</v>
      </c>
      <c r="S184" s="46">
        <f t="shared" si="299"/>
        <v>259.63</v>
      </c>
      <c r="T184" s="48">
        <f t="shared" si="300"/>
        <v>113.3</v>
      </c>
      <c r="U184" s="46">
        <f t="shared" si="301"/>
        <v>10.42</v>
      </c>
      <c r="V184" s="46">
        <v>0</v>
      </c>
      <c r="W184" s="48">
        <f t="shared" si="302"/>
        <v>89.5</v>
      </c>
      <c r="X184" s="48">
        <f t="shared" si="303"/>
        <v>0</v>
      </c>
      <c r="Y184" s="46">
        <f t="shared" si="304"/>
        <v>472.85</v>
      </c>
      <c r="Z184" s="46">
        <f t="shared" si="305"/>
        <v>1621.62525</v>
      </c>
      <c r="AA184" s="46"/>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45">
        <f t="shared" si="290"/>
        <v>182</v>
      </c>
      <c r="B185" s="46" t="s">
        <v>509</v>
      </c>
      <c r="C185" s="47" t="s">
        <v>554</v>
      </c>
      <c r="D185" s="46" t="s">
        <v>555</v>
      </c>
      <c r="E185" s="46">
        <v>3473.25</v>
      </c>
      <c r="F185" s="46">
        <v>3245.4</v>
      </c>
      <c r="G185" s="48">
        <v>5664.75</v>
      </c>
      <c r="H185" s="46">
        <v>3473.25</v>
      </c>
      <c r="I185" s="48">
        <v>1790</v>
      </c>
      <c r="J185" s="48"/>
      <c r="K185" s="63">
        <f t="shared" si="291"/>
        <v>62.5185</v>
      </c>
      <c r="L185" s="64">
        <f t="shared" si="292"/>
        <v>519.264</v>
      </c>
      <c r="M185" s="48">
        <f t="shared" si="293"/>
        <v>453.18</v>
      </c>
      <c r="N185" s="46">
        <f t="shared" si="294"/>
        <v>24.31275</v>
      </c>
      <c r="O185" s="48">
        <f t="shared" si="295"/>
        <v>89.5</v>
      </c>
      <c r="P185" s="48">
        <f t="shared" si="296"/>
        <v>0</v>
      </c>
      <c r="Q185" s="48">
        <f t="shared" si="297"/>
        <v>1148.77525</v>
      </c>
      <c r="R185" s="46">
        <f t="shared" si="298"/>
        <v>0</v>
      </c>
      <c r="S185" s="46">
        <f t="shared" si="299"/>
        <v>259.63</v>
      </c>
      <c r="T185" s="48">
        <f t="shared" si="300"/>
        <v>113.3</v>
      </c>
      <c r="U185" s="46">
        <f t="shared" si="301"/>
        <v>10.42</v>
      </c>
      <c r="V185" s="46">
        <v>0</v>
      </c>
      <c r="W185" s="48">
        <f t="shared" si="302"/>
        <v>89.5</v>
      </c>
      <c r="X185" s="48">
        <f t="shared" si="303"/>
        <v>0</v>
      </c>
      <c r="Y185" s="46">
        <f t="shared" si="304"/>
        <v>472.85</v>
      </c>
      <c r="Z185" s="46">
        <f t="shared" si="305"/>
        <v>1621.62525</v>
      </c>
      <c r="AA185" s="46"/>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45">
        <f t="shared" si="290"/>
        <v>183</v>
      </c>
      <c r="B186" s="46" t="s">
        <v>509</v>
      </c>
      <c r="C186" s="51" t="s">
        <v>556</v>
      </c>
      <c r="D186" s="55" t="s">
        <v>557</v>
      </c>
      <c r="E186" s="46">
        <v>3473.25</v>
      </c>
      <c r="F186" s="46">
        <v>3245.4</v>
      </c>
      <c r="G186" s="48">
        <v>5664.75</v>
      </c>
      <c r="H186" s="46">
        <v>3473.25</v>
      </c>
      <c r="I186" s="48">
        <v>1790</v>
      </c>
      <c r="J186" s="48"/>
      <c r="K186" s="63">
        <f t="shared" si="291"/>
        <v>62.5185</v>
      </c>
      <c r="L186" s="64">
        <f t="shared" si="292"/>
        <v>519.264</v>
      </c>
      <c r="M186" s="48">
        <f t="shared" si="293"/>
        <v>453.18</v>
      </c>
      <c r="N186" s="46">
        <f t="shared" si="294"/>
        <v>24.31275</v>
      </c>
      <c r="O186" s="48">
        <f t="shared" si="295"/>
        <v>89.5</v>
      </c>
      <c r="P186" s="48">
        <f t="shared" si="296"/>
        <v>0</v>
      </c>
      <c r="Q186" s="48">
        <f t="shared" si="297"/>
        <v>1148.77525</v>
      </c>
      <c r="R186" s="46">
        <f t="shared" si="298"/>
        <v>0</v>
      </c>
      <c r="S186" s="46">
        <f t="shared" si="299"/>
        <v>259.63</v>
      </c>
      <c r="T186" s="48">
        <f t="shared" si="300"/>
        <v>113.3</v>
      </c>
      <c r="U186" s="46">
        <f t="shared" si="301"/>
        <v>10.42</v>
      </c>
      <c r="V186" s="46">
        <v>0</v>
      </c>
      <c r="W186" s="48">
        <f t="shared" si="302"/>
        <v>89.5</v>
      </c>
      <c r="X186" s="48">
        <f t="shared" si="303"/>
        <v>0</v>
      </c>
      <c r="Y186" s="46">
        <f t="shared" si="304"/>
        <v>472.85</v>
      </c>
      <c r="Z186" s="46">
        <f t="shared" si="305"/>
        <v>1621.62525</v>
      </c>
      <c r="AA186" s="46"/>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45">
        <f t="shared" si="290"/>
        <v>184</v>
      </c>
      <c r="B187" s="46" t="s">
        <v>558</v>
      </c>
      <c r="C187" s="47" t="s">
        <v>559</v>
      </c>
      <c r="D187" s="46" t="s">
        <v>560</v>
      </c>
      <c r="E187" s="46">
        <v>3473.25</v>
      </c>
      <c r="F187" s="46">
        <v>3245.4</v>
      </c>
      <c r="G187" s="48">
        <v>5664.75</v>
      </c>
      <c r="H187" s="46">
        <v>3473.25</v>
      </c>
      <c r="I187" s="48">
        <v>1790</v>
      </c>
      <c r="J187" s="48"/>
      <c r="K187" s="63">
        <f t="shared" si="291"/>
        <v>62.5185</v>
      </c>
      <c r="L187" s="64">
        <f t="shared" si="292"/>
        <v>519.264</v>
      </c>
      <c r="M187" s="48">
        <f t="shared" si="293"/>
        <v>453.18</v>
      </c>
      <c r="N187" s="46">
        <f t="shared" si="294"/>
        <v>24.31275</v>
      </c>
      <c r="O187" s="48">
        <f t="shared" si="295"/>
        <v>89.5</v>
      </c>
      <c r="P187" s="48">
        <f t="shared" si="296"/>
        <v>0</v>
      </c>
      <c r="Q187" s="48">
        <f t="shared" si="297"/>
        <v>1148.77525</v>
      </c>
      <c r="R187" s="46">
        <f t="shared" si="298"/>
        <v>0</v>
      </c>
      <c r="S187" s="46">
        <f t="shared" si="299"/>
        <v>259.63</v>
      </c>
      <c r="T187" s="48">
        <f t="shared" si="300"/>
        <v>113.3</v>
      </c>
      <c r="U187" s="46">
        <f t="shared" si="301"/>
        <v>10.42</v>
      </c>
      <c r="V187" s="46">
        <v>0</v>
      </c>
      <c r="W187" s="48">
        <f t="shared" si="302"/>
        <v>89.5</v>
      </c>
      <c r="X187" s="48">
        <f t="shared" si="303"/>
        <v>0</v>
      </c>
      <c r="Y187" s="46">
        <f t="shared" si="304"/>
        <v>472.85</v>
      </c>
      <c r="Z187" s="46">
        <f t="shared" si="305"/>
        <v>1621.62525</v>
      </c>
      <c r="AA187" s="46"/>
      <c r="AB187" s="12" t="s">
        <v>98</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45">
        <f t="shared" si="290"/>
        <v>185</v>
      </c>
      <c r="B188" s="46" t="s">
        <v>558</v>
      </c>
      <c r="C188" s="47" t="s">
        <v>561</v>
      </c>
      <c r="D188" s="46" t="s">
        <v>562</v>
      </c>
      <c r="E188" s="46">
        <v>3473.25</v>
      </c>
      <c r="F188" s="46">
        <v>3245.4</v>
      </c>
      <c r="G188" s="48">
        <v>5664.75</v>
      </c>
      <c r="H188" s="46">
        <v>3473.25</v>
      </c>
      <c r="I188" s="48">
        <v>1790</v>
      </c>
      <c r="J188" s="48"/>
      <c r="K188" s="63">
        <f t="shared" si="291"/>
        <v>62.5185</v>
      </c>
      <c r="L188" s="64">
        <f t="shared" si="292"/>
        <v>519.264</v>
      </c>
      <c r="M188" s="48">
        <f t="shared" si="293"/>
        <v>453.18</v>
      </c>
      <c r="N188" s="46">
        <f t="shared" si="294"/>
        <v>24.31275</v>
      </c>
      <c r="O188" s="48">
        <f t="shared" si="295"/>
        <v>89.5</v>
      </c>
      <c r="P188" s="48">
        <f t="shared" si="296"/>
        <v>0</v>
      </c>
      <c r="Q188" s="48">
        <f t="shared" si="297"/>
        <v>1148.77525</v>
      </c>
      <c r="R188" s="46">
        <f t="shared" si="298"/>
        <v>0</v>
      </c>
      <c r="S188" s="46">
        <f t="shared" si="299"/>
        <v>259.63</v>
      </c>
      <c r="T188" s="48">
        <f t="shared" si="300"/>
        <v>113.3</v>
      </c>
      <c r="U188" s="46">
        <f t="shared" si="301"/>
        <v>10.42</v>
      </c>
      <c r="V188" s="46">
        <v>0</v>
      </c>
      <c r="W188" s="48">
        <f t="shared" si="302"/>
        <v>89.5</v>
      </c>
      <c r="X188" s="48">
        <f t="shared" si="303"/>
        <v>0</v>
      </c>
      <c r="Y188" s="46">
        <f t="shared" si="304"/>
        <v>472.85</v>
      </c>
      <c r="Z188" s="46">
        <f t="shared" si="305"/>
        <v>1621.62525</v>
      </c>
      <c r="AA188" s="46"/>
      <c r="AB188" s="12" t="s">
        <v>98</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45">
        <f t="shared" si="290"/>
        <v>186</v>
      </c>
      <c r="B189" s="46" t="s">
        <v>558</v>
      </c>
      <c r="C189" s="47" t="s">
        <v>563</v>
      </c>
      <c r="D189" s="46" t="s">
        <v>564</v>
      </c>
      <c r="E189" s="46">
        <v>3473.25</v>
      </c>
      <c r="F189" s="46">
        <v>3245.4</v>
      </c>
      <c r="G189" s="48">
        <v>5664.75</v>
      </c>
      <c r="H189" s="46">
        <v>3473.25</v>
      </c>
      <c r="I189" s="48">
        <v>1790</v>
      </c>
      <c r="J189" s="48"/>
      <c r="K189" s="63">
        <f t="shared" si="291"/>
        <v>62.5185</v>
      </c>
      <c r="L189" s="64">
        <f t="shared" si="292"/>
        <v>519.264</v>
      </c>
      <c r="M189" s="48">
        <f t="shared" si="293"/>
        <v>453.18</v>
      </c>
      <c r="N189" s="46">
        <f t="shared" si="294"/>
        <v>24.31275</v>
      </c>
      <c r="O189" s="48">
        <f t="shared" si="295"/>
        <v>89.5</v>
      </c>
      <c r="P189" s="48">
        <f t="shared" si="296"/>
        <v>0</v>
      </c>
      <c r="Q189" s="48">
        <f t="shared" si="297"/>
        <v>1148.77525</v>
      </c>
      <c r="R189" s="46">
        <f t="shared" si="298"/>
        <v>0</v>
      </c>
      <c r="S189" s="46">
        <f t="shared" si="299"/>
        <v>259.63</v>
      </c>
      <c r="T189" s="48">
        <f t="shared" si="300"/>
        <v>113.3</v>
      </c>
      <c r="U189" s="46">
        <f t="shared" si="301"/>
        <v>10.42</v>
      </c>
      <c r="V189" s="46">
        <v>0</v>
      </c>
      <c r="W189" s="48">
        <f t="shared" si="302"/>
        <v>89.5</v>
      </c>
      <c r="X189" s="48">
        <f t="shared" si="303"/>
        <v>0</v>
      </c>
      <c r="Y189" s="46">
        <f t="shared" si="304"/>
        <v>472.85</v>
      </c>
      <c r="Z189" s="46">
        <f t="shared" si="305"/>
        <v>1621.62525</v>
      </c>
      <c r="AA189" s="46"/>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45">
        <f t="shared" si="290"/>
        <v>187</v>
      </c>
      <c r="B190" s="46" t="s">
        <v>558</v>
      </c>
      <c r="C190" s="47" t="s">
        <v>565</v>
      </c>
      <c r="D190" s="46" t="s">
        <v>566</v>
      </c>
      <c r="E190" s="46">
        <v>3473.25</v>
      </c>
      <c r="F190" s="46">
        <v>3245.4</v>
      </c>
      <c r="G190" s="48">
        <v>5664.75</v>
      </c>
      <c r="H190" s="46">
        <v>3473.25</v>
      </c>
      <c r="I190" s="48">
        <v>4180</v>
      </c>
      <c r="J190" s="48"/>
      <c r="K190" s="63">
        <f t="shared" si="291"/>
        <v>62.5185</v>
      </c>
      <c r="L190" s="64">
        <f t="shared" si="292"/>
        <v>519.264</v>
      </c>
      <c r="M190" s="48">
        <f t="shared" si="293"/>
        <v>453.18</v>
      </c>
      <c r="N190" s="46">
        <f t="shared" si="294"/>
        <v>24.31275</v>
      </c>
      <c r="O190" s="48">
        <f t="shared" si="295"/>
        <v>209</v>
      </c>
      <c r="P190" s="48">
        <f t="shared" si="296"/>
        <v>0</v>
      </c>
      <c r="Q190" s="48">
        <f t="shared" si="297"/>
        <v>1268.27525</v>
      </c>
      <c r="R190" s="46">
        <f t="shared" si="298"/>
        <v>0</v>
      </c>
      <c r="S190" s="46">
        <f t="shared" si="299"/>
        <v>259.63</v>
      </c>
      <c r="T190" s="48">
        <f t="shared" si="300"/>
        <v>113.3</v>
      </c>
      <c r="U190" s="46">
        <f t="shared" si="301"/>
        <v>10.42</v>
      </c>
      <c r="V190" s="46">
        <v>0</v>
      </c>
      <c r="W190" s="48">
        <f t="shared" si="302"/>
        <v>209</v>
      </c>
      <c r="X190" s="48">
        <f t="shared" si="303"/>
        <v>0</v>
      </c>
      <c r="Y190" s="46">
        <f t="shared" si="304"/>
        <v>592.35</v>
      </c>
      <c r="Z190" s="46">
        <f t="shared" si="305"/>
        <v>1860.62525</v>
      </c>
      <c r="AA190" s="46"/>
      <c r="AB190" s="12" t="s">
        <v>98</v>
      </c>
      <c r="AC190" s="11">
        <f t="shared" ref="AC190:AE190" si="423">K190+R190</f>
        <v>62.5185</v>
      </c>
      <c r="AD190" s="11">
        <f t="shared" si="423"/>
        <v>778.894</v>
      </c>
      <c r="AE190" s="11">
        <f t="shared" si="423"/>
        <v>566.48</v>
      </c>
      <c r="AF190" s="11">
        <f t="shared" si="307"/>
        <v>34.73275</v>
      </c>
      <c r="AG190" s="11">
        <f t="shared" ref="AG190:AI190" si="424">O190+W190</f>
        <v>418</v>
      </c>
      <c r="AH190" s="11">
        <f t="shared" si="424"/>
        <v>0</v>
      </c>
      <c r="AI190" s="11">
        <f t="shared" si="424"/>
        <v>1860.62525</v>
      </c>
      <c r="AJ190" s="12" t="s">
        <v>33</v>
      </c>
    </row>
    <row r="191" s="9" customFormat="1" ht="16" customHeight="1" spans="1:36">
      <c r="A191" s="45">
        <f t="shared" si="290"/>
        <v>188</v>
      </c>
      <c r="B191" s="46" t="s">
        <v>558</v>
      </c>
      <c r="C191" s="47" t="s">
        <v>567</v>
      </c>
      <c r="D191" s="46" t="s">
        <v>568</v>
      </c>
      <c r="E191" s="46">
        <v>3473.25</v>
      </c>
      <c r="F191" s="46">
        <v>3245.4</v>
      </c>
      <c r="G191" s="48">
        <v>5664.75</v>
      </c>
      <c r="H191" s="46">
        <v>3473.25</v>
      </c>
      <c r="I191" s="48">
        <v>4180</v>
      </c>
      <c r="J191" s="48"/>
      <c r="K191" s="63">
        <f t="shared" si="291"/>
        <v>62.5185</v>
      </c>
      <c r="L191" s="64">
        <f t="shared" si="292"/>
        <v>519.264</v>
      </c>
      <c r="M191" s="48">
        <f t="shared" si="293"/>
        <v>453.18</v>
      </c>
      <c r="N191" s="46">
        <f t="shared" si="294"/>
        <v>24.31275</v>
      </c>
      <c r="O191" s="48">
        <f t="shared" si="295"/>
        <v>209</v>
      </c>
      <c r="P191" s="48">
        <f t="shared" si="296"/>
        <v>0</v>
      </c>
      <c r="Q191" s="48">
        <f t="shared" si="297"/>
        <v>1268.27525</v>
      </c>
      <c r="R191" s="46">
        <f t="shared" si="298"/>
        <v>0</v>
      </c>
      <c r="S191" s="46">
        <f t="shared" si="299"/>
        <v>259.63</v>
      </c>
      <c r="T191" s="48">
        <f t="shared" si="300"/>
        <v>113.3</v>
      </c>
      <c r="U191" s="46">
        <f t="shared" si="301"/>
        <v>10.42</v>
      </c>
      <c r="V191" s="46">
        <v>0</v>
      </c>
      <c r="W191" s="48">
        <f t="shared" si="302"/>
        <v>209</v>
      </c>
      <c r="X191" s="48">
        <f t="shared" si="303"/>
        <v>0</v>
      </c>
      <c r="Y191" s="46">
        <f t="shared" si="304"/>
        <v>592.35</v>
      </c>
      <c r="Z191" s="46">
        <f t="shared" si="305"/>
        <v>1860.62525</v>
      </c>
      <c r="AA191" s="46"/>
      <c r="AB191" s="12" t="s">
        <v>98</v>
      </c>
      <c r="AC191" s="11">
        <f t="shared" ref="AC191:AE191" si="425">K191+R191</f>
        <v>62.5185</v>
      </c>
      <c r="AD191" s="11">
        <f t="shared" si="425"/>
        <v>778.894</v>
      </c>
      <c r="AE191" s="11">
        <f t="shared" si="425"/>
        <v>566.48</v>
      </c>
      <c r="AF191" s="11">
        <f t="shared" si="307"/>
        <v>34.73275</v>
      </c>
      <c r="AG191" s="11">
        <f t="shared" ref="AG191:AI191" si="426">O191+W191</f>
        <v>418</v>
      </c>
      <c r="AH191" s="11">
        <f t="shared" si="426"/>
        <v>0</v>
      </c>
      <c r="AI191" s="11">
        <f t="shared" si="426"/>
        <v>1860.62525</v>
      </c>
      <c r="AJ191" s="12" t="s">
        <v>33</v>
      </c>
    </row>
    <row r="192" s="9" customFormat="1" ht="16" customHeight="1" spans="1:36">
      <c r="A192" s="45">
        <f t="shared" si="290"/>
        <v>189</v>
      </c>
      <c r="B192" s="46" t="s">
        <v>558</v>
      </c>
      <c r="C192" s="47" t="s">
        <v>569</v>
      </c>
      <c r="D192" s="46" t="s">
        <v>570</v>
      </c>
      <c r="E192" s="46">
        <v>3473.25</v>
      </c>
      <c r="F192" s="46">
        <v>3245.4</v>
      </c>
      <c r="G192" s="48">
        <v>5664.75</v>
      </c>
      <c r="H192" s="46">
        <v>3473.25</v>
      </c>
      <c r="I192" s="48">
        <v>4180</v>
      </c>
      <c r="J192" s="48"/>
      <c r="K192" s="63">
        <f t="shared" si="291"/>
        <v>62.5185</v>
      </c>
      <c r="L192" s="64">
        <f t="shared" si="292"/>
        <v>519.264</v>
      </c>
      <c r="M192" s="48">
        <f t="shared" si="293"/>
        <v>453.18</v>
      </c>
      <c r="N192" s="46">
        <f t="shared" si="294"/>
        <v>24.31275</v>
      </c>
      <c r="O192" s="48">
        <f t="shared" si="295"/>
        <v>209</v>
      </c>
      <c r="P192" s="48">
        <f t="shared" si="296"/>
        <v>0</v>
      </c>
      <c r="Q192" s="48">
        <f t="shared" si="297"/>
        <v>1268.27525</v>
      </c>
      <c r="R192" s="46">
        <f t="shared" si="298"/>
        <v>0</v>
      </c>
      <c r="S192" s="46">
        <f t="shared" si="299"/>
        <v>259.63</v>
      </c>
      <c r="T192" s="48">
        <f t="shared" si="300"/>
        <v>113.3</v>
      </c>
      <c r="U192" s="46">
        <f t="shared" si="301"/>
        <v>10.42</v>
      </c>
      <c r="V192" s="46">
        <v>0</v>
      </c>
      <c r="W192" s="48">
        <f t="shared" si="302"/>
        <v>209</v>
      </c>
      <c r="X192" s="48">
        <f t="shared" si="303"/>
        <v>0</v>
      </c>
      <c r="Y192" s="46">
        <f t="shared" si="304"/>
        <v>592.35</v>
      </c>
      <c r="Z192" s="46">
        <f t="shared" si="305"/>
        <v>1860.62525</v>
      </c>
      <c r="AA192" s="46"/>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45">
        <f t="shared" si="290"/>
        <v>190</v>
      </c>
      <c r="B193" s="46" t="s">
        <v>233</v>
      </c>
      <c r="C193" s="47" t="s">
        <v>571</v>
      </c>
      <c r="D193" s="46" t="s">
        <v>572</v>
      </c>
      <c r="E193" s="46">
        <v>3473.25</v>
      </c>
      <c r="F193" s="46">
        <v>3245.4</v>
      </c>
      <c r="G193" s="48">
        <v>5664.75</v>
      </c>
      <c r="H193" s="46">
        <v>3473.25</v>
      </c>
      <c r="I193" s="48">
        <v>4180</v>
      </c>
      <c r="J193" s="48"/>
      <c r="K193" s="63">
        <f t="shared" si="291"/>
        <v>62.5185</v>
      </c>
      <c r="L193" s="64">
        <f t="shared" si="292"/>
        <v>519.264</v>
      </c>
      <c r="M193" s="48">
        <f t="shared" si="293"/>
        <v>453.18</v>
      </c>
      <c r="N193" s="46">
        <f t="shared" si="294"/>
        <v>24.31275</v>
      </c>
      <c r="O193" s="48">
        <f t="shared" si="295"/>
        <v>209</v>
      </c>
      <c r="P193" s="48">
        <f t="shared" si="296"/>
        <v>0</v>
      </c>
      <c r="Q193" s="48">
        <f t="shared" si="297"/>
        <v>1268.27525</v>
      </c>
      <c r="R193" s="46">
        <f t="shared" si="298"/>
        <v>0</v>
      </c>
      <c r="S193" s="46">
        <f t="shared" si="299"/>
        <v>259.63</v>
      </c>
      <c r="T193" s="48">
        <f t="shared" si="300"/>
        <v>113.3</v>
      </c>
      <c r="U193" s="46">
        <f t="shared" si="301"/>
        <v>10.42</v>
      </c>
      <c r="V193" s="46">
        <v>0</v>
      </c>
      <c r="W193" s="48">
        <f t="shared" si="302"/>
        <v>209</v>
      </c>
      <c r="X193" s="48">
        <f t="shared" si="303"/>
        <v>0</v>
      </c>
      <c r="Y193" s="46">
        <f t="shared" si="304"/>
        <v>592.35</v>
      </c>
      <c r="Z193" s="46">
        <f t="shared" si="305"/>
        <v>1860.62525</v>
      </c>
      <c r="AA193" s="46"/>
      <c r="AB193" s="12" t="s">
        <v>101</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34</v>
      </c>
    </row>
    <row r="194" s="9" customFormat="1" ht="16" customHeight="1" spans="1:36">
      <c r="A194" s="45">
        <f t="shared" si="290"/>
        <v>191</v>
      </c>
      <c r="B194" s="46" t="s">
        <v>558</v>
      </c>
      <c r="C194" s="47" t="s">
        <v>573</v>
      </c>
      <c r="D194" s="46" t="s">
        <v>574</v>
      </c>
      <c r="E194" s="46">
        <v>3473.25</v>
      </c>
      <c r="F194" s="46">
        <v>3245.4</v>
      </c>
      <c r="G194" s="48">
        <v>5664.75</v>
      </c>
      <c r="H194" s="46">
        <v>3473.25</v>
      </c>
      <c r="I194" s="48">
        <v>4180</v>
      </c>
      <c r="J194" s="48"/>
      <c r="K194" s="63">
        <f t="shared" si="291"/>
        <v>62.5185</v>
      </c>
      <c r="L194" s="64">
        <f t="shared" si="292"/>
        <v>519.264</v>
      </c>
      <c r="M194" s="48">
        <f t="shared" si="293"/>
        <v>453.18</v>
      </c>
      <c r="N194" s="46">
        <f t="shared" si="294"/>
        <v>24.31275</v>
      </c>
      <c r="O194" s="48">
        <f t="shared" si="295"/>
        <v>209</v>
      </c>
      <c r="P194" s="48">
        <f t="shared" si="296"/>
        <v>0</v>
      </c>
      <c r="Q194" s="48">
        <f t="shared" si="297"/>
        <v>1268.27525</v>
      </c>
      <c r="R194" s="46">
        <f t="shared" si="298"/>
        <v>0</v>
      </c>
      <c r="S194" s="46">
        <f t="shared" si="299"/>
        <v>259.63</v>
      </c>
      <c r="T194" s="48">
        <f t="shared" si="300"/>
        <v>113.3</v>
      </c>
      <c r="U194" s="46">
        <f t="shared" si="301"/>
        <v>10.42</v>
      </c>
      <c r="V194" s="46">
        <v>0</v>
      </c>
      <c r="W194" s="48">
        <f t="shared" si="302"/>
        <v>209</v>
      </c>
      <c r="X194" s="48">
        <f t="shared" si="303"/>
        <v>0</v>
      </c>
      <c r="Y194" s="46">
        <f t="shared" si="304"/>
        <v>592.35</v>
      </c>
      <c r="Z194" s="46">
        <f t="shared" si="305"/>
        <v>1860.62525</v>
      </c>
      <c r="AA194" s="46"/>
      <c r="AB194" s="12" t="s">
        <v>98</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45">
        <f t="shared" si="290"/>
        <v>192</v>
      </c>
      <c r="B195" s="46" t="s">
        <v>558</v>
      </c>
      <c r="C195" s="47" t="s">
        <v>575</v>
      </c>
      <c r="D195" s="46" t="s">
        <v>576</v>
      </c>
      <c r="E195" s="46">
        <v>3473.25</v>
      </c>
      <c r="F195" s="46">
        <v>3245.4</v>
      </c>
      <c r="G195" s="48">
        <v>5664.75</v>
      </c>
      <c r="H195" s="46">
        <v>3473.25</v>
      </c>
      <c r="I195" s="48">
        <v>4180</v>
      </c>
      <c r="J195" s="48"/>
      <c r="K195" s="63">
        <f t="shared" si="291"/>
        <v>62.5185</v>
      </c>
      <c r="L195" s="64">
        <f t="shared" si="292"/>
        <v>519.264</v>
      </c>
      <c r="M195" s="48">
        <f t="shared" si="293"/>
        <v>453.18</v>
      </c>
      <c r="N195" s="46">
        <f t="shared" si="294"/>
        <v>24.31275</v>
      </c>
      <c r="O195" s="48">
        <f t="shared" si="295"/>
        <v>209</v>
      </c>
      <c r="P195" s="48">
        <f t="shared" si="296"/>
        <v>0</v>
      </c>
      <c r="Q195" s="48">
        <f t="shared" si="297"/>
        <v>1268.27525</v>
      </c>
      <c r="R195" s="46">
        <f t="shared" si="298"/>
        <v>0</v>
      </c>
      <c r="S195" s="46">
        <f t="shared" si="299"/>
        <v>259.63</v>
      </c>
      <c r="T195" s="48">
        <f t="shared" si="300"/>
        <v>113.3</v>
      </c>
      <c r="U195" s="46">
        <f t="shared" si="301"/>
        <v>10.42</v>
      </c>
      <c r="V195" s="46">
        <v>0</v>
      </c>
      <c r="W195" s="48">
        <f t="shared" si="302"/>
        <v>209</v>
      </c>
      <c r="X195" s="48">
        <f t="shared" si="303"/>
        <v>0</v>
      </c>
      <c r="Y195" s="46">
        <f t="shared" si="304"/>
        <v>592.35</v>
      </c>
      <c r="Z195" s="46">
        <f t="shared" si="305"/>
        <v>1860.62525</v>
      </c>
      <c r="AA195" s="46"/>
      <c r="AB195" s="12" t="s">
        <v>98</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33</v>
      </c>
    </row>
    <row r="196" s="9" customFormat="1" ht="16" customHeight="1" spans="1:36">
      <c r="A196" s="45">
        <f t="shared" ref="A196:A259" si="435">ROW()-3</f>
        <v>193</v>
      </c>
      <c r="B196" s="46" t="s">
        <v>558</v>
      </c>
      <c r="C196" s="47" t="s">
        <v>577</v>
      </c>
      <c r="D196" s="46" t="s">
        <v>578</v>
      </c>
      <c r="E196" s="46">
        <v>3473.25</v>
      </c>
      <c r="F196" s="46">
        <v>3245.4</v>
      </c>
      <c r="G196" s="48">
        <v>5664.75</v>
      </c>
      <c r="H196" s="46">
        <v>3473.25</v>
      </c>
      <c r="I196" s="48">
        <v>1790</v>
      </c>
      <c r="J196" s="48"/>
      <c r="K196" s="63">
        <f t="shared" ref="K196:K259" si="436">E196*0.018</f>
        <v>62.5185</v>
      </c>
      <c r="L196" s="64">
        <f t="shared" ref="L196:L259" si="437">F196*0.16</f>
        <v>519.264</v>
      </c>
      <c r="M196" s="48">
        <f t="shared" ref="M196:M259" si="438">ROUND(G196*0.08,2)</f>
        <v>453.18</v>
      </c>
      <c r="N196" s="46">
        <f t="shared" ref="N196:N259" si="439">H196*0.007</f>
        <v>24.31275</v>
      </c>
      <c r="O196" s="48">
        <f t="shared" ref="O196:O259" si="440">I196*5%</f>
        <v>89.5</v>
      </c>
      <c r="P196" s="48">
        <f t="shared" ref="P196:P259" si="441">J196*50%</f>
        <v>0</v>
      </c>
      <c r="Q196" s="48">
        <f t="shared" ref="Q196:Q259" si="442">SUM(K196:P196)</f>
        <v>1148.77525</v>
      </c>
      <c r="R196" s="46">
        <f t="shared" ref="R196:R259" si="443">E196*0</f>
        <v>0</v>
      </c>
      <c r="S196" s="46">
        <f t="shared" ref="S196:S259" si="444">ROUND(F196*0.08,2)</f>
        <v>259.63</v>
      </c>
      <c r="T196" s="48">
        <f t="shared" ref="T196:T259" si="445">ROUND(G196*0.02,2)</f>
        <v>113.3</v>
      </c>
      <c r="U196" s="46">
        <f t="shared" ref="U196:U259" si="446">ROUND(H196*0.003,2)</f>
        <v>10.42</v>
      </c>
      <c r="V196" s="46">
        <v>0</v>
      </c>
      <c r="W196" s="48">
        <f t="shared" ref="W196:W259" si="447">I196*5%</f>
        <v>89.5</v>
      </c>
      <c r="X196" s="48">
        <f t="shared" ref="X196:X259" si="448">J196*50%</f>
        <v>0</v>
      </c>
      <c r="Y196" s="46">
        <f t="shared" ref="Y196:Y259" si="449">SUM(R196:X196)</f>
        <v>472.85</v>
      </c>
      <c r="Z196" s="46">
        <f t="shared" ref="Z196:Z259" si="450">Q196+Y196</f>
        <v>1621.62525</v>
      </c>
      <c r="AA196" s="46"/>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179</v>
      </c>
      <c r="AH196" s="11">
        <f t="shared" si="453"/>
        <v>0</v>
      </c>
      <c r="AI196" s="11">
        <f t="shared" si="453"/>
        <v>1621.62525</v>
      </c>
      <c r="AJ196" s="12" t="s">
        <v>33</v>
      </c>
    </row>
    <row r="197" s="9" customFormat="1" ht="16" customHeight="1" spans="1:36">
      <c r="A197" s="45">
        <f t="shared" si="435"/>
        <v>194</v>
      </c>
      <c r="B197" s="46" t="s">
        <v>230</v>
      </c>
      <c r="C197" s="47" t="s">
        <v>579</v>
      </c>
      <c r="D197" s="46" t="s">
        <v>580</v>
      </c>
      <c r="E197" s="46">
        <v>3473.25</v>
      </c>
      <c r="F197" s="46">
        <v>3245.4</v>
      </c>
      <c r="G197" s="48">
        <v>5664.75</v>
      </c>
      <c r="H197" s="46">
        <v>3473.25</v>
      </c>
      <c r="I197" s="48">
        <v>1790</v>
      </c>
      <c r="J197" s="48"/>
      <c r="K197" s="63">
        <f t="shared" si="436"/>
        <v>62.5185</v>
      </c>
      <c r="L197" s="64">
        <f t="shared" si="437"/>
        <v>519.264</v>
      </c>
      <c r="M197" s="48">
        <f t="shared" si="438"/>
        <v>453.18</v>
      </c>
      <c r="N197" s="46">
        <f t="shared" si="439"/>
        <v>24.31275</v>
      </c>
      <c r="O197" s="48">
        <f t="shared" si="440"/>
        <v>89.5</v>
      </c>
      <c r="P197" s="48">
        <f t="shared" si="441"/>
        <v>0</v>
      </c>
      <c r="Q197" s="48">
        <f t="shared" si="442"/>
        <v>1148.77525</v>
      </c>
      <c r="R197" s="46">
        <f t="shared" si="443"/>
        <v>0</v>
      </c>
      <c r="S197" s="46">
        <f t="shared" si="444"/>
        <v>259.63</v>
      </c>
      <c r="T197" s="48">
        <f t="shared" si="445"/>
        <v>113.3</v>
      </c>
      <c r="U197" s="46">
        <f t="shared" si="446"/>
        <v>10.42</v>
      </c>
      <c r="V197" s="46">
        <v>0</v>
      </c>
      <c r="W197" s="48">
        <f t="shared" si="447"/>
        <v>89.5</v>
      </c>
      <c r="X197" s="48">
        <f t="shared" si="448"/>
        <v>0</v>
      </c>
      <c r="Y197" s="46">
        <f t="shared" si="449"/>
        <v>472.85</v>
      </c>
      <c r="Z197" s="46">
        <f t="shared" si="450"/>
        <v>1621.62525</v>
      </c>
      <c r="AA197" s="46"/>
      <c r="AB197" s="12" t="s">
        <v>68</v>
      </c>
      <c r="AC197" s="11">
        <f t="shared" ref="AC197:AE197" si="454">K197+R197</f>
        <v>62.5185</v>
      </c>
      <c r="AD197" s="11">
        <f t="shared" si="454"/>
        <v>778.894</v>
      </c>
      <c r="AE197" s="11">
        <f t="shared" si="454"/>
        <v>566.48</v>
      </c>
      <c r="AF197" s="11">
        <f t="shared" si="452"/>
        <v>34.73275</v>
      </c>
      <c r="AG197" s="11">
        <f t="shared" ref="AG197:AI197" si="455">O197+W197</f>
        <v>179</v>
      </c>
      <c r="AH197" s="11">
        <f t="shared" si="455"/>
        <v>0</v>
      </c>
      <c r="AI197" s="11">
        <f t="shared" si="455"/>
        <v>1621.62525</v>
      </c>
      <c r="AJ197" s="12" t="s">
        <v>32</v>
      </c>
    </row>
    <row r="198" s="9" customFormat="1" ht="16" customHeight="1" spans="1:36">
      <c r="A198" s="45">
        <f t="shared" si="435"/>
        <v>195</v>
      </c>
      <c r="B198" s="46" t="s">
        <v>558</v>
      </c>
      <c r="C198" s="47" t="s">
        <v>581</v>
      </c>
      <c r="D198" s="343" t="s">
        <v>582</v>
      </c>
      <c r="E198" s="46">
        <v>3473.25</v>
      </c>
      <c r="F198" s="46">
        <v>3245.4</v>
      </c>
      <c r="G198" s="48">
        <v>5664.75</v>
      </c>
      <c r="H198" s="46">
        <v>3473.25</v>
      </c>
      <c r="I198" s="48">
        <v>1790</v>
      </c>
      <c r="J198" s="48"/>
      <c r="K198" s="63">
        <f t="shared" si="436"/>
        <v>62.5185</v>
      </c>
      <c r="L198" s="64">
        <f t="shared" si="437"/>
        <v>519.264</v>
      </c>
      <c r="M198" s="48">
        <f t="shared" si="438"/>
        <v>453.18</v>
      </c>
      <c r="N198" s="46">
        <f t="shared" si="439"/>
        <v>24.31275</v>
      </c>
      <c r="O198" s="48">
        <f t="shared" si="440"/>
        <v>89.5</v>
      </c>
      <c r="P198" s="48">
        <f t="shared" si="441"/>
        <v>0</v>
      </c>
      <c r="Q198" s="48">
        <f t="shared" si="442"/>
        <v>1148.77525</v>
      </c>
      <c r="R198" s="46">
        <f t="shared" si="443"/>
        <v>0</v>
      </c>
      <c r="S198" s="46">
        <f t="shared" si="444"/>
        <v>259.63</v>
      </c>
      <c r="T198" s="48">
        <f t="shared" si="445"/>
        <v>113.3</v>
      </c>
      <c r="U198" s="46">
        <f t="shared" si="446"/>
        <v>10.42</v>
      </c>
      <c r="V198" s="46">
        <v>0</v>
      </c>
      <c r="W198" s="48">
        <f t="shared" si="447"/>
        <v>89.5</v>
      </c>
      <c r="X198" s="48">
        <f t="shared" si="448"/>
        <v>0</v>
      </c>
      <c r="Y198" s="46">
        <f t="shared" si="449"/>
        <v>472.85</v>
      </c>
      <c r="Z198" s="46">
        <f t="shared" si="450"/>
        <v>1621.62525</v>
      </c>
      <c r="AA198" s="46"/>
      <c r="AB198" s="12" t="s">
        <v>98</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45">
        <f t="shared" si="435"/>
        <v>196</v>
      </c>
      <c r="B199" s="46" t="s">
        <v>558</v>
      </c>
      <c r="C199" s="47" t="s">
        <v>583</v>
      </c>
      <c r="D199" s="46" t="s">
        <v>584</v>
      </c>
      <c r="E199" s="46">
        <v>3473.25</v>
      </c>
      <c r="F199" s="46">
        <v>3245.4</v>
      </c>
      <c r="G199" s="48">
        <v>5664.75</v>
      </c>
      <c r="H199" s="46">
        <v>3473.25</v>
      </c>
      <c r="I199" s="48">
        <v>3180</v>
      </c>
      <c r="J199" s="48"/>
      <c r="K199" s="63">
        <f t="shared" si="436"/>
        <v>62.5185</v>
      </c>
      <c r="L199" s="64">
        <f t="shared" si="437"/>
        <v>519.264</v>
      </c>
      <c r="M199" s="48">
        <f t="shared" si="438"/>
        <v>453.18</v>
      </c>
      <c r="N199" s="46">
        <f t="shared" si="439"/>
        <v>24.31275</v>
      </c>
      <c r="O199" s="48">
        <f t="shared" si="440"/>
        <v>159</v>
      </c>
      <c r="P199" s="48">
        <f t="shared" si="441"/>
        <v>0</v>
      </c>
      <c r="Q199" s="48">
        <f t="shared" si="442"/>
        <v>1218.27525</v>
      </c>
      <c r="R199" s="46">
        <f t="shared" si="443"/>
        <v>0</v>
      </c>
      <c r="S199" s="46">
        <f t="shared" si="444"/>
        <v>259.63</v>
      </c>
      <c r="T199" s="48">
        <f t="shared" si="445"/>
        <v>113.3</v>
      </c>
      <c r="U199" s="46">
        <f t="shared" si="446"/>
        <v>10.42</v>
      </c>
      <c r="V199" s="46">
        <v>0</v>
      </c>
      <c r="W199" s="48">
        <f t="shared" si="447"/>
        <v>159</v>
      </c>
      <c r="X199" s="48">
        <f t="shared" si="448"/>
        <v>0</v>
      </c>
      <c r="Y199" s="46">
        <f t="shared" si="449"/>
        <v>542.35</v>
      </c>
      <c r="Z199" s="46">
        <f t="shared" si="450"/>
        <v>1760.62525</v>
      </c>
      <c r="AA199" s="46"/>
      <c r="AB199" s="12" t="s">
        <v>98</v>
      </c>
      <c r="AC199" s="11">
        <f t="shared" ref="AC199:AE199" si="458">K199+R199</f>
        <v>62.5185</v>
      </c>
      <c r="AD199" s="11">
        <f t="shared" si="458"/>
        <v>778.894</v>
      </c>
      <c r="AE199" s="11">
        <f t="shared" si="458"/>
        <v>566.48</v>
      </c>
      <c r="AF199" s="11">
        <f t="shared" si="452"/>
        <v>34.73275</v>
      </c>
      <c r="AG199" s="11">
        <f t="shared" ref="AG199:AI199" si="459">O199+W199</f>
        <v>318</v>
      </c>
      <c r="AH199" s="11">
        <f t="shared" si="459"/>
        <v>0</v>
      </c>
      <c r="AI199" s="11">
        <f t="shared" si="459"/>
        <v>1760.62525</v>
      </c>
      <c r="AJ199" s="12" t="s">
        <v>33</v>
      </c>
    </row>
    <row r="200" s="9" customFormat="1" ht="16" customHeight="1" spans="1:36">
      <c r="A200" s="45">
        <f t="shared" si="435"/>
        <v>197</v>
      </c>
      <c r="B200" s="46" t="s">
        <v>558</v>
      </c>
      <c r="C200" s="47" t="s">
        <v>585</v>
      </c>
      <c r="D200" s="349" t="s">
        <v>586</v>
      </c>
      <c r="E200" s="46">
        <v>3473.25</v>
      </c>
      <c r="F200" s="46">
        <v>3245.4</v>
      </c>
      <c r="G200" s="48">
        <v>5664.75</v>
      </c>
      <c r="H200" s="46">
        <v>3473.25</v>
      </c>
      <c r="I200" s="48">
        <v>1790</v>
      </c>
      <c r="J200" s="48"/>
      <c r="K200" s="63">
        <f t="shared" si="436"/>
        <v>62.5185</v>
      </c>
      <c r="L200" s="64">
        <f t="shared" si="437"/>
        <v>519.264</v>
      </c>
      <c r="M200" s="48">
        <f t="shared" si="438"/>
        <v>453.18</v>
      </c>
      <c r="N200" s="46">
        <f t="shared" si="439"/>
        <v>24.31275</v>
      </c>
      <c r="O200" s="48">
        <f t="shared" si="440"/>
        <v>89.5</v>
      </c>
      <c r="P200" s="48">
        <f t="shared" si="441"/>
        <v>0</v>
      </c>
      <c r="Q200" s="48">
        <f t="shared" si="442"/>
        <v>1148.77525</v>
      </c>
      <c r="R200" s="46">
        <f t="shared" si="443"/>
        <v>0</v>
      </c>
      <c r="S200" s="46">
        <f t="shared" si="444"/>
        <v>259.63</v>
      </c>
      <c r="T200" s="48">
        <f t="shared" si="445"/>
        <v>113.3</v>
      </c>
      <c r="U200" s="46">
        <f t="shared" si="446"/>
        <v>10.42</v>
      </c>
      <c r="V200" s="46">
        <v>0</v>
      </c>
      <c r="W200" s="48">
        <f t="shared" si="447"/>
        <v>89.5</v>
      </c>
      <c r="X200" s="48">
        <f t="shared" si="448"/>
        <v>0</v>
      </c>
      <c r="Y200" s="46">
        <f t="shared" si="449"/>
        <v>472.85</v>
      </c>
      <c r="Z200" s="46">
        <f t="shared" si="450"/>
        <v>1621.62525</v>
      </c>
      <c r="AA200" s="46"/>
      <c r="AB200" s="12" t="s">
        <v>98</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45">
        <f t="shared" si="435"/>
        <v>198</v>
      </c>
      <c r="B201" s="46" t="s">
        <v>558</v>
      </c>
      <c r="C201" s="51" t="s">
        <v>587</v>
      </c>
      <c r="D201" s="52" t="s">
        <v>588</v>
      </c>
      <c r="E201" s="46">
        <v>3473.25</v>
      </c>
      <c r="F201" s="46">
        <v>3245.4</v>
      </c>
      <c r="G201" s="48">
        <v>5664.75</v>
      </c>
      <c r="H201" s="46">
        <v>3473.25</v>
      </c>
      <c r="I201" s="48">
        <v>0</v>
      </c>
      <c r="J201" s="48"/>
      <c r="K201" s="63">
        <f t="shared" si="436"/>
        <v>62.5185</v>
      </c>
      <c r="L201" s="64">
        <f t="shared" si="437"/>
        <v>519.264</v>
      </c>
      <c r="M201" s="48">
        <f t="shared" si="438"/>
        <v>453.18</v>
      </c>
      <c r="N201" s="46">
        <f t="shared" si="439"/>
        <v>24.31275</v>
      </c>
      <c r="O201" s="48">
        <f t="shared" si="440"/>
        <v>0</v>
      </c>
      <c r="P201" s="48">
        <f t="shared" si="441"/>
        <v>0</v>
      </c>
      <c r="Q201" s="48">
        <f t="shared" si="442"/>
        <v>1059.27525</v>
      </c>
      <c r="R201" s="46">
        <f t="shared" si="443"/>
        <v>0</v>
      </c>
      <c r="S201" s="46">
        <f t="shared" si="444"/>
        <v>259.63</v>
      </c>
      <c r="T201" s="48">
        <f t="shared" si="445"/>
        <v>113.3</v>
      </c>
      <c r="U201" s="46">
        <f t="shared" si="446"/>
        <v>10.42</v>
      </c>
      <c r="V201" s="46">
        <v>0</v>
      </c>
      <c r="W201" s="48">
        <f t="shared" si="447"/>
        <v>0</v>
      </c>
      <c r="X201" s="48">
        <f t="shared" si="448"/>
        <v>0</v>
      </c>
      <c r="Y201" s="46">
        <f t="shared" si="449"/>
        <v>383.35</v>
      </c>
      <c r="Z201" s="46">
        <f t="shared" si="450"/>
        <v>1442.62525</v>
      </c>
      <c r="AA201" s="46"/>
      <c r="AB201" s="12" t="s">
        <v>98</v>
      </c>
      <c r="AC201" s="11">
        <f t="shared" ref="AC201:AE201" si="462">K201+R201</f>
        <v>62.5185</v>
      </c>
      <c r="AD201" s="11">
        <f t="shared" si="462"/>
        <v>778.894</v>
      </c>
      <c r="AE201" s="11">
        <f t="shared" si="462"/>
        <v>566.48</v>
      </c>
      <c r="AF201" s="11">
        <f t="shared" si="452"/>
        <v>34.73275</v>
      </c>
      <c r="AG201" s="11">
        <f t="shared" ref="AG201:AI201" si="463">O201+W201</f>
        <v>0</v>
      </c>
      <c r="AH201" s="11">
        <f t="shared" si="463"/>
        <v>0</v>
      </c>
      <c r="AI201" s="11">
        <f t="shared" si="463"/>
        <v>1442.62525</v>
      </c>
      <c r="AJ201" s="12" t="s">
        <v>33</v>
      </c>
    </row>
    <row r="202" s="9" customFormat="1" ht="16" customHeight="1" spans="1:36">
      <c r="A202" s="45">
        <f t="shared" si="435"/>
        <v>199</v>
      </c>
      <c r="B202" s="46" t="s">
        <v>558</v>
      </c>
      <c r="C202" s="51" t="s">
        <v>589</v>
      </c>
      <c r="D202" s="52" t="s">
        <v>590</v>
      </c>
      <c r="E202" s="46">
        <v>3473.25</v>
      </c>
      <c r="F202" s="46">
        <v>3245.4</v>
      </c>
      <c r="G202" s="48">
        <v>5664.75</v>
      </c>
      <c r="H202" s="46">
        <v>3473.25</v>
      </c>
      <c r="I202" s="48">
        <v>1790</v>
      </c>
      <c r="J202" s="48"/>
      <c r="K202" s="63">
        <f t="shared" si="436"/>
        <v>62.5185</v>
      </c>
      <c r="L202" s="64">
        <f t="shared" si="437"/>
        <v>519.264</v>
      </c>
      <c r="M202" s="48">
        <f t="shared" si="438"/>
        <v>453.18</v>
      </c>
      <c r="N202" s="46">
        <f t="shared" si="439"/>
        <v>24.31275</v>
      </c>
      <c r="O202" s="48">
        <f t="shared" si="440"/>
        <v>89.5</v>
      </c>
      <c r="P202" s="48">
        <f t="shared" si="441"/>
        <v>0</v>
      </c>
      <c r="Q202" s="48">
        <f t="shared" si="442"/>
        <v>1148.77525</v>
      </c>
      <c r="R202" s="46">
        <f t="shared" si="443"/>
        <v>0</v>
      </c>
      <c r="S202" s="46">
        <f t="shared" si="444"/>
        <v>259.63</v>
      </c>
      <c r="T202" s="48">
        <f t="shared" si="445"/>
        <v>113.3</v>
      </c>
      <c r="U202" s="46">
        <f t="shared" si="446"/>
        <v>10.42</v>
      </c>
      <c r="V202" s="46">
        <v>0</v>
      </c>
      <c r="W202" s="48">
        <f t="shared" si="447"/>
        <v>89.5</v>
      </c>
      <c r="X202" s="48">
        <f t="shared" si="448"/>
        <v>0</v>
      </c>
      <c r="Y202" s="46">
        <f t="shared" si="449"/>
        <v>472.85</v>
      </c>
      <c r="Z202" s="46">
        <f t="shared" si="450"/>
        <v>1621.62525</v>
      </c>
      <c r="AA202" s="46"/>
      <c r="AB202" s="12" t="s">
        <v>98</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45">
        <f t="shared" si="435"/>
        <v>200</v>
      </c>
      <c r="B203" s="46" t="s">
        <v>558</v>
      </c>
      <c r="C203" s="51" t="s">
        <v>591</v>
      </c>
      <c r="D203" s="52" t="s">
        <v>592</v>
      </c>
      <c r="E203" s="46">
        <v>3473.25</v>
      </c>
      <c r="F203" s="46">
        <v>3245.4</v>
      </c>
      <c r="G203" s="48">
        <v>5664.75</v>
      </c>
      <c r="H203" s="46">
        <v>3473.25</v>
      </c>
      <c r="I203" s="48">
        <v>1790</v>
      </c>
      <c r="J203" s="48"/>
      <c r="K203" s="63">
        <f t="shared" si="436"/>
        <v>62.5185</v>
      </c>
      <c r="L203" s="64">
        <f t="shared" si="437"/>
        <v>519.264</v>
      </c>
      <c r="M203" s="48">
        <f t="shared" si="438"/>
        <v>453.18</v>
      </c>
      <c r="N203" s="46">
        <f t="shared" si="439"/>
        <v>24.31275</v>
      </c>
      <c r="O203" s="48">
        <f t="shared" si="440"/>
        <v>89.5</v>
      </c>
      <c r="P203" s="48">
        <f t="shared" si="441"/>
        <v>0</v>
      </c>
      <c r="Q203" s="48">
        <f t="shared" si="442"/>
        <v>1148.77525</v>
      </c>
      <c r="R203" s="46">
        <f t="shared" si="443"/>
        <v>0</v>
      </c>
      <c r="S203" s="46">
        <f t="shared" si="444"/>
        <v>259.63</v>
      </c>
      <c r="T203" s="48">
        <f t="shared" si="445"/>
        <v>113.3</v>
      </c>
      <c r="U203" s="46">
        <f t="shared" si="446"/>
        <v>10.42</v>
      </c>
      <c r="V203" s="46">
        <v>0</v>
      </c>
      <c r="W203" s="48">
        <f t="shared" si="447"/>
        <v>89.5</v>
      </c>
      <c r="X203" s="48">
        <f t="shared" si="448"/>
        <v>0</v>
      </c>
      <c r="Y203" s="46">
        <f t="shared" si="449"/>
        <v>472.85</v>
      </c>
      <c r="Z203" s="46">
        <f t="shared" si="450"/>
        <v>1621.62525</v>
      </c>
      <c r="AA203" s="46"/>
      <c r="AB203" s="12" t="s">
        <v>98</v>
      </c>
      <c r="AC203" s="11">
        <f t="shared" ref="AC203:AE203" si="466">K203+R203</f>
        <v>62.5185</v>
      </c>
      <c r="AD203" s="11">
        <f t="shared" si="466"/>
        <v>778.894</v>
      </c>
      <c r="AE203" s="11">
        <f t="shared" si="466"/>
        <v>566.48</v>
      </c>
      <c r="AF203" s="11">
        <f t="shared" si="452"/>
        <v>34.73275</v>
      </c>
      <c r="AG203" s="11">
        <f t="shared" ref="AG203:AI203" si="467">O203+W203</f>
        <v>179</v>
      </c>
      <c r="AH203" s="11">
        <f t="shared" si="467"/>
        <v>0</v>
      </c>
      <c r="AI203" s="11">
        <f t="shared" si="467"/>
        <v>1621.62525</v>
      </c>
      <c r="AJ203" s="12" t="s">
        <v>33</v>
      </c>
    </row>
    <row r="204" s="9" customFormat="1" ht="16" customHeight="1" spans="1:36">
      <c r="A204" s="45">
        <f t="shared" si="435"/>
        <v>201</v>
      </c>
      <c r="B204" s="46" t="s">
        <v>558</v>
      </c>
      <c r="C204" s="51" t="s">
        <v>593</v>
      </c>
      <c r="D204" s="52" t="s">
        <v>594</v>
      </c>
      <c r="E204" s="46">
        <v>3473.25</v>
      </c>
      <c r="F204" s="46">
        <v>3245.4</v>
      </c>
      <c r="G204" s="48">
        <v>5664.75</v>
      </c>
      <c r="H204" s="46">
        <v>3473.25</v>
      </c>
      <c r="I204" s="48">
        <v>1790</v>
      </c>
      <c r="J204" s="48"/>
      <c r="K204" s="63">
        <f t="shared" si="436"/>
        <v>62.5185</v>
      </c>
      <c r="L204" s="64">
        <f t="shared" si="437"/>
        <v>519.264</v>
      </c>
      <c r="M204" s="48">
        <f t="shared" si="438"/>
        <v>453.18</v>
      </c>
      <c r="N204" s="46">
        <f t="shared" si="439"/>
        <v>24.31275</v>
      </c>
      <c r="O204" s="48">
        <f t="shared" si="440"/>
        <v>89.5</v>
      </c>
      <c r="P204" s="48">
        <f t="shared" si="441"/>
        <v>0</v>
      </c>
      <c r="Q204" s="48">
        <f t="shared" si="442"/>
        <v>1148.77525</v>
      </c>
      <c r="R204" s="46">
        <f t="shared" si="443"/>
        <v>0</v>
      </c>
      <c r="S204" s="46">
        <f t="shared" si="444"/>
        <v>259.63</v>
      </c>
      <c r="T204" s="48">
        <f t="shared" si="445"/>
        <v>113.3</v>
      </c>
      <c r="U204" s="46">
        <f t="shared" si="446"/>
        <v>10.42</v>
      </c>
      <c r="V204" s="46">
        <v>0</v>
      </c>
      <c r="W204" s="48">
        <f t="shared" si="447"/>
        <v>89.5</v>
      </c>
      <c r="X204" s="48">
        <f t="shared" si="448"/>
        <v>0</v>
      </c>
      <c r="Y204" s="46">
        <f t="shared" si="449"/>
        <v>472.85</v>
      </c>
      <c r="Z204" s="46">
        <f t="shared" si="450"/>
        <v>1621.62525</v>
      </c>
      <c r="AA204" s="46"/>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45">
        <f t="shared" si="435"/>
        <v>202</v>
      </c>
      <c r="B205" s="46" t="s">
        <v>558</v>
      </c>
      <c r="C205" s="51" t="s">
        <v>595</v>
      </c>
      <c r="D205" s="52" t="s">
        <v>596</v>
      </c>
      <c r="E205" s="46">
        <v>3473.25</v>
      </c>
      <c r="F205" s="46">
        <v>3245.4</v>
      </c>
      <c r="G205" s="48">
        <v>5664.75</v>
      </c>
      <c r="H205" s="46">
        <v>3473.25</v>
      </c>
      <c r="I205" s="48">
        <v>1790</v>
      </c>
      <c r="J205" s="48"/>
      <c r="K205" s="63">
        <f t="shared" si="436"/>
        <v>62.5185</v>
      </c>
      <c r="L205" s="64">
        <f t="shared" si="437"/>
        <v>519.264</v>
      </c>
      <c r="M205" s="48">
        <f t="shared" si="438"/>
        <v>453.18</v>
      </c>
      <c r="N205" s="46">
        <f t="shared" si="439"/>
        <v>24.31275</v>
      </c>
      <c r="O205" s="48">
        <f t="shared" si="440"/>
        <v>89.5</v>
      </c>
      <c r="P205" s="48">
        <f t="shared" si="441"/>
        <v>0</v>
      </c>
      <c r="Q205" s="48">
        <f t="shared" si="442"/>
        <v>1148.77525</v>
      </c>
      <c r="R205" s="46">
        <f t="shared" si="443"/>
        <v>0</v>
      </c>
      <c r="S205" s="46">
        <f t="shared" si="444"/>
        <v>259.63</v>
      </c>
      <c r="T205" s="48">
        <f t="shared" si="445"/>
        <v>113.3</v>
      </c>
      <c r="U205" s="46">
        <f t="shared" si="446"/>
        <v>10.42</v>
      </c>
      <c r="V205" s="46">
        <v>0</v>
      </c>
      <c r="W205" s="48">
        <f t="shared" si="447"/>
        <v>89.5</v>
      </c>
      <c r="X205" s="48">
        <f t="shared" si="448"/>
        <v>0</v>
      </c>
      <c r="Y205" s="46">
        <f t="shared" si="449"/>
        <v>472.85</v>
      </c>
      <c r="Z205" s="46">
        <f t="shared" si="450"/>
        <v>1621.62525</v>
      </c>
      <c r="AA205" s="46"/>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45">
        <f t="shared" si="435"/>
        <v>203</v>
      </c>
      <c r="B206" s="46" t="s">
        <v>558</v>
      </c>
      <c r="C206" s="51" t="s">
        <v>597</v>
      </c>
      <c r="D206" s="52" t="s">
        <v>598</v>
      </c>
      <c r="E206" s="46">
        <v>3473.25</v>
      </c>
      <c r="F206" s="46">
        <v>3245.4</v>
      </c>
      <c r="G206" s="48">
        <v>5664.75</v>
      </c>
      <c r="H206" s="46">
        <v>3473.25</v>
      </c>
      <c r="I206" s="48">
        <v>1790</v>
      </c>
      <c r="J206" s="48"/>
      <c r="K206" s="89">
        <f t="shared" si="436"/>
        <v>62.5185</v>
      </c>
      <c r="L206" s="90">
        <f t="shared" si="437"/>
        <v>519.264</v>
      </c>
      <c r="M206" s="91">
        <f t="shared" si="438"/>
        <v>453.18</v>
      </c>
      <c r="N206" s="92">
        <f t="shared" si="439"/>
        <v>24.31275</v>
      </c>
      <c r="O206" s="91">
        <f t="shared" si="440"/>
        <v>89.5</v>
      </c>
      <c r="P206" s="91">
        <f t="shared" si="441"/>
        <v>0</v>
      </c>
      <c r="Q206" s="48">
        <f t="shared" si="442"/>
        <v>1148.77525</v>
      </c>
      <c r="R206" s="92">
        <f t="shared" si="443"/>
        <v>0</v>
      </c>
      <c r="S206" s="92">
        <f t="shared" si="444"/>
        <v>259.63</v>
      </c>
      <c r="T206" s="91">
        <f t="shared" si="445"/>
        <v>113.3</v>
      </c>
      <c r="U206" s="92">
        <f t="shared" si="446"/>
        <v>10.42</v>
      </c>
      <c r="V206" s="46">
        <v>0</v>
      </c>
      <c r="W206" s="91">
        <f t="shared" si="447"/>
        <v>89.5</v>
      </c>
      <c r="X206" s="91">
        <f t="shared" si="448"/>
        <v>0</v>
      </c>
      <c r="Y206" s="46">
        <f t="shared" si="449"/>
        <v>472.85</v>
      </c>
      <c r="Z206" s="46">
        <f t="shared" si="450"/>
        <v>1621.62525</v>
      </c>
      <c r="AA206" s="46"/>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45">
        <f t="shared" si="435"/>
        <v>204</v>
      </c>
      <c r="B207" s="46" t="s">
        <v>558</v>
      </c>
      <c r="C207" s="51" t="s">
        <v>599</v>
      </c>
      <c r="D207" s="52" t="s">
        <v>600</v>
      </c>
      <c r="E207" s="46">
        <v>3473.25</v>
      </c>
      <c r="F207" s="46">
        <v>3245.4</v>
      </c>
      <c r="G207" s="48">
        <v>5664.75</v>
      </c>
      <c r="H207" s="46">
        <v>3473.25</v>
      </c>
      <c r="I207" s="48">
        <v>1790</v>
      </c>
      <c r="J207" s="48"/>
      <c r="K207" s="63">
        <f t="shared" si="436"/>
        <v>62.5185</v>
      </c>
      <c r="L207" s="64">
        <f t="shared" si="437"/>
        <v>519.264</v>
      </c>
      <c r="M207" s="48">
        <f t="shared" si="438"/>
        <v>453.18</v>
      </c>
      <c r="N207" s="46">
        <f t="shared" si="439"/>
        <v>24.31275</v>
      </c>
      <c r="O207" s="48">
        <f t="shared" si="440"/>
        <v>89.5</v>
      </c>
      <c r="P207" s="48">
        <f t="shared" si="441"/>
        <v>0</v>
      </c>
      <c r="Q207" s="48">
        <f t="shared" si="442"/>
        <v>1148.77525</v>
      </c>
      <c r="R207" s="46">
        <f t="shared" si="443"/>
        <v>0</v>
      </c>
      <c r="S207" s="46">
        <f t="shared" si="444"/>
        <v>259.63</v>
      </c>
      <c r="T207" s="48">
        <f t="shared" si="445"/>
        <v>113.3</v>
      </c>
      <c r="U207" s="46">
        <f t="shared" si="446"/>
        <v>10.42</v>
      </c>
      <c r="V207" s="46">
        <v>0</v>
      </c>
      <c r="W207" s="48">
        <f t="shared" si="447"/>
        <v>89.5</v>
      </c>
      <c r="X207" s="48">
        <f t="shared" si="448"/>
        <v>0</v>
      </c>
      <c r="Y207" s="46">
        <f t="shared" si="449"/>
        <v>472.85</v>
      </c>
      <c r="Z207" s="46">
        <f t="shared" si="450"/>
        <v>1621.62525</v>
      </c>
      <c r="AA207" s="46"/>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45">
        <f t="shared" si="435"/>
        <v>205</v>
      </c>
      <c r="B208" s="46" t="s">
        <v>558</v>
      </c>
      <c r="C208" s="51" t="s">
        <v>601</v>
      </c>
      <c r="D208" s="55" t="s">
        <v>602</v>
      </c>
      <c r="E208" s="46">
        <v>3473.25</v>
      </c>
      <c r="F208" s="46">
        <v>3245.4</v>
      </c>
      <c r="G208" s="48">
        <v>5664.75</v>
      </c>
      <c r="H208" s="46">
        <v>3473.25</v>
      </c>
      <c r="I208" s="48">
        <v>1790</v>
      </c>
      <c r="J208" s="48"/>
      <c r="K208" s="63">
        <f t="shared" si="436"/>
        <v>62.5185</v>
      </c>
      <c r="L208" s="64">
        <f t="shared" si="437"/>
        <v>519.264</v>
      </c>
      <c r="M208" s="48">
        <f t="shared" si="438"/>
        <v>453.18</v>
      </c>
      <c r="N208" s="46">
        <f t="shared" si="439"/>
        <v>24.31275</v>
      </c>
      <c r="O208" s="48">
        <f t="shared" si="440"/>
        <v>89.5</v>
      </c>
      <c r="P208" s="48">
        <f t="shared" si="441"/>
        <v>0</v>
      </c>
      <c r="Q208" s="48">
        <f t="shared" si="442"/>
        <v>1148.77525</v>
      </c>
      <c r="R208" s="46">
        <f t="shared" si="443"/>
        <v>0</v>
      </c>
      <c r="S208" s="46">
        <f t="shared" si="444"/>
        <v>259.63</v>
      </c>
      <c r="T208" s="48">
        <f t="shared" si="445"/>
        <v>113.3</v>
      </c>
      <c r="U208" s="46">
        <f t="shared" si="446"/>
        <v>10.42</v>
      </c>
      <c r="V208" s="46">
        <v>0</v>
      </c>
      <c r="W208" s="48">
        <f t="shared" si="447"/>
        <v>89.5</v>
      </c>
      <c r="X208" s="48">
        <f t="shared" si="448"/>
        <v>0</v>
      </c>
      <c r="Y208" s="46">
        <f t="shared" si="449"/>
        <v>472.85</v>
      </c>
      <c r="Z208" s="46">
        <f t="shared" si="450"/>
        <v>1621.62525</v>
      </c>
      <c r="AA208" s="46"/>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45">
        <f t="shared" si="435"/>
        <v>206</v>
      </c>
      <c r="B209" s="46" t="s">
        <v>558</v>
      </c>
      <c r="C209" s="51" t="s">
        <v>603</v>
      </c>
      <c r="D209" s="55" t="s">
        <v>604</v>
      </c>
      <c r="E209" s="46">
        <v>3473.25</v>
      </c>
      <c r="F209" s="46">
        <v>3245.4</v>
      </c>
      <c r="G209" s="48">
        <v>5664.75</v>
      </c>
      <c r="H209" s="46">
        <v>3473.25</v>
      </c>
      <c r="I209" s="48">
        <v>0</v>
      </c>
      <c r="J209" s="48"/>
      <c r="K209" s="63">
        <f t="shared" si="436"/>
        <v>62.5185</v>
      </c>
      <c r="L209" s="64">
        <f t="shared" si="437"/>
        <v>519.264</v>
      </c>
      <c r="M209" s="48">
        <f t="shared" si="438"/>
        <v>453.18</v>
      </c>
      <c r="N209" s="46">
        <f t="shared" si="439"/>
        <v>24.31275</v>
      </c>
      <c r="O209" s="48">
        <f t="shared" si="440"/>
        <v>0</v>
      </c>
      <c r="P209" s="48">
        <f t="shared" si="441"/>
        <v>0</v>
      </c>
      <c r="Q209" s="48">
        <f t="shared" si="442"/>
        <v>1059.27525</v>
      </c>
      <c r="R209" s="46">
        <f t="shared" si="443"/>
        <v>0</v>
      </c>
      <c r="S209" s="46">
        <f t="shared" si="444"/>
        <v>259.63</v>
      </c>
      <c r="T209" s="48">
        <f t="shared" si="445"/>
        <v>113.3</v>
      </c>
      <c r="U209" s="46">
        <f t="shared" si="446"/>
        <v>10.42</v>
      </c>
      <c r="V209" s="46">
        <v>0</v>
      </c>
      <c r="W209" s="48">
        <f t="shared" si="447"/>
        <v>0</v>
      </c>
      <c r="X209" s="48">
        <f t="shared" si="448"/>
        <v>0</v>
      </c>
      <c r="Y209" s="46">
        <f t="shared" si="449"/>
        <v>383.35</v>
      </c>
      <c r="Z209" s="46">
        <f t="shared" si="450"/>
        <v>1442.62525</v>
      </c>
      <c r="AA209" s="46"/>
      <c r="AB209" s="12" t="s">
        <v>98</v>
      </c>
      <c r="AC209" s="11">
        <f t="shared" ref="AC209:AE209" si="478">K209+R209</f>
        <v>62.5185</v>
      </c>
      <c r="AD209" s="11">
        <f t="shared" si="478"/>
        <v>778.894</v>
      </c>
      <c r="AE209" s="11">
        <f t="shared" si="478"/>
        <v>566.48</v>
      </c>
      <c r="AF209" s="11">
        <f t="shared" si="452"/>
        <v>34.73275</v>
      </c>
      <c r="AG209" s="11">
        <f t="shared" ref="AG209:AI209" si="479">O209+W209</f>
        <v>0</v>
      </c>
      <c r="AH209" s="11">
        <f t="shared" si="479"/>
        <v>0</v>
      </c>
      <c r="AI209" s="11">
        <f t="shared" si="479"/>
        <v>1442.62525</v>
      </c>
      <c r="AJ209" s="12" t="s">
        <v>33</v>
      </c>
    </row>
    <row r="210" s="9" customFormat="1" ht="16" customHeight="1" spans="1:36">
      <c r="A210" s="45">
        <f t="shared" si="435"/>
        <v>207</v>
      </c>
      <c r="B210" s="46" t="s">
        <v>233</v>
      </c>
      <c r="C210" s="51" t="s">
        <v>605</v>
      </c>
      <c r="D210" s="344" t="s">
        <v>606</v>
      </c>
      <c r="E210" s="46">
        <v>3473.25</v>
      </c>
      <c r="F210" s="46">
        <v>3245.4</v>
      </c>
      <c r="G210" s="48">
        <v>5664.75</v>
      </c>
      <c r="H210" s="46">
        <v>3473.25</v>
      </c>
      <c r="I210" s="48">
        <v>3180</v>
      </c>
      <c r="J210" s="48"/>
      <c r="K210" s="63">
        <f t="shared" si="436"/>
        <v>62.5185</v>
      </c>
      <c r="L210" s="64">
        <f t="shared" si="437"/>
        <v>519.264</v>
      </c>
      <c r="M210" s="48">
        <f t="shared" si="438"/>
        <v>453.18</v>
      </c>
      <c r="N210" s="46">
        <f t="shared" si="439"/>
        <v>24.31275</v>
      </c>
      <c r="O210" s="48">
        <f t="shared" si="440"/>
        <v>159</v>
      </c>
      <c r="P210" s="48">
        <f t="shared" si="441"/>
        <v>0</v>
      </c>
      <c r="Q210" s="48">
        <f t="shared" si="442"/>
        <v>1218.27525</v>
      </c>
      <c r="R210" s="46">
        <f t="shared" si="443"/>
        <v>0</v>
      </c>
      <c r="S210" s="46">
        <f t="shared" si="444"/>
        <v>259.63</v>
      </c>
      <c r="T210" s="48">
        <f t="shared" si="445"/>
        <v>113.3</v>
      </c>
      <c r="U210" s="46">
        <f t="shared" si="446"/>
        <v>10.42</v>
      </c>
      <c r="V210" s="46">
        <v>0</v>
      </c>
      <c r="W210" s="48">
        <f t="shared" si="447"/>
        <v>159</v>
      </c>
      <c r="X210" s="48">
        <f t="shared" si="448"/>
        <v>0</v>
      </c>
      <c r="Y210" s="46">
        <f t="shared" si="449"/>
        <v>542.35</v>
      </c>
      <c r="Z210" s="46">
        <f t="shared" si="450"/>
        <v>1760.62525</v>
      </c>
      <c r="AA210" s="46"/>
      <c r="AB210" s="12" t="s">
        <v>101</v>
      </c>
      <c r="AC210" s="11">
        <f t="shared" ref="AC210:AE210" si="480">K210+R210</f>
        <v>62.5185</v>
      </c>
      <c r="AD210" s="11">
        <f t="shared" si="480"/>
        <v>778.894</v>
      </c>
      <c r="AE210" s="11">
        <f t="shared" si="480"/>
        <v>566.48</v>
      </c>
      <c r="AF210" s="11">
        <f t="shared" si="452"/>
        <v>34.73275</v>
      </c>
      <c r="AG210" s="11">
        <f t="shared" ref="AG210:AI210" si="481">O210+W210</f>
        <v>318</v>
      </c>
      <c r="AH210" s="11">
        <f t="shared" si="481"/>
        <v>0</v>
      </c>
      <c r="AI210" s="11">
        <f t="shared" si="481"/>
        <v>1760.62525</v>
      </c>
      <c r="AJ210" s="12" t="s">
        <v>34</v>
      </c>
    </row>
    <row r="211" s="9" customFormat="1" ht="16" customHeight="1" spans="1:36">
      <c r="A211" s="45">
        <f t="shared" si="435"/>
        <v>208</v>
      </c>
      <c r="B211" s="46" t="s">
        <v>558</v>
      </c>
      <c r="C211" s="51" t="s">
        <v>607</v>
      </c>
      <c r="D211" s="55" t="s">
        <v>608</v>
      </c>
      <c r="E211" s="46">
        <v>3473.25</v>
      </c>
      <c r="F211" s="46">
        <v>3245.4</v>
      </c>
      <c r="G211" s="48">
        <v>5664.75</v>
      </c>
      <c r="H211" s="46">
        <v>3473.25</v>
      </c>
      <c r="I211" s="48">
        <v>1790</v>
      </c>
      <c r="J211" s="48"/>
      <c r="K211" s="63">
        <f t="shared" si="436"/>
        <v>62.5185</v>
      </c>
      <c r="L211" s="64">
        <f t="shared" si="437"/>
        <v>519.264</v>
      </c>
      <c r="M211" s="48">
        <f t="shared" si="438"/>
        <v>453.18</v>
      </c>
      <c r="N211" s="46">
        <f t="shared" si="439"/>
        <v>24.31275</v>
      </c>
      <c r="O211" s="48">
        <f t="shared" si="440"/>
        <v>89.5</v>
      </c>
      <c r="P211" s="48">
        <f t="shared" si="441"/>
        <v>0</v>
      </c>
      <c r="Q211" s="48">
        <f t="shared" si="442"/>
        <v>1148.77525</v>
      </c>
      <c r="R211" s="46">
        <f t="shared" si="443"/>
        <v>0</v>
      </c>
      <c r="S211" s="46">
        <f t="shared" si="444"/>
        <v>259.63</v>
      </c>
      <c r="T211" s="48">
        <f t="shared" si="445"/>
        <v>113.3</v>
      </c>
      <c r="U211" s="46">
        <f t="shared" si="446"/>
        <v>10.42</v>
      </c>
      <c r="V211" s="46">
        <v>0</v>
      </c>
      <c r="W211" s="48">
        <f t="shared" si="447"/>
        <v>89.5</v>
      </c>
      <c r="X211" s="48">
        <f t="shared" si="448"/>
        <v>0</v>
      </c>
      <c r="Y211" s="46">
        <f t="shared" si="449"/>
        <v>472.85</v>
      </c>
      <c r="Z211" s="46">
        <f t="shared" si="450"/>
        <v>1621.62525</v>
      </c>
      <c r="AA211" s="46"/>
      <c r="AB211" s="12" t="s">
        <v>98</v>
      </c>
      <c r="AC211" s="11">
        <f t="shared" ref="AC211:AE211" si="482">K211+R211</f>
        <v>62.5185</v>
      </c>
      <c r="AD211" s="11">
        <f t="shared" si="482"/>
        <v>778.894</v>
      </c>
      <c r="AE211" s="11">
        <f t="shared" si="482"/>
        <v>566.48</v>
      </c>
      <c r="AF211" s="11">
        <f t="shared" si="452"/>
        <v>34.73275</v>
      </c>
      <c r="AG211" s="11">
        <f t="shared" ref="AG211:AI211" si="483">O211+W211</f>
        <v>179</v>
      </c>
      <c r="AH211" s="11">
        <f t="shared" si="483"/>
        <v>0</v>
      </c>
      <c r="AI211" s="11">
        <f t="shared" si="483"/>
        <v>1621.62525</v>
      </c>
      <c r="AJ211" s="12" t="s">
        <v>33</v>
      </c>
    </row>
    <row r="212" s="9" customFormat="1" ht="16" customHeight="1" spans="1:36">
      <c r="A212" s="45">
        <f t="shared" si="435"/>
        <v>209</v>
      </c>
      <c r="B212" s="46" t="s">
        <v>794</v>
      </c>
      <c r="C212" s="79" t="s">
        <v>609</v>
      </c>
      <c r="D212" s="80" t="s">
        <v>610</v>
      </c>
      <c r="E212" s="48">
        <v>3820</v>
      </c>
      <c r="F212" s="46">
        <v>3820</v>
      </c>
      <c r="G212" s="48">
        <v>5664.75</v>
      </c>
      <c r="H212" s="48">
        <v>3820</v>
      </c>
      <c r="I212" s="48">
        <v>4180</v>
      </c>
      <c r="J212" s="48"/>
      <c r="K212" s="93">
        <f t="shared" si="436"/>
        <v>68.76</v>
      </c>
      <c r="L212" s="94">
        <f t="shared" si="437"/>
        <v>611.2</v>
      </c>
      <c r="M212" s="48">
        <f t="shared" si="438"/>
        <v>453.18</v>
      </c>
      <c r="N212" s="48">
        <f t="shared" si="439"/>
        <v>26.74</v>
      </c>
      <c r="O212" s="48">
        <f t="shared" si="440"/>
        <v>209</v>
      </c>
      <c r="P212" s="48">
        <f t="shared" si="441"/>
        <v>0</v>
      </c>
      <c r="Q212" s="48">
        <f t="shared" si="442"/>
        <v>1368.88</v>
      </c>
      <c r="R212" s="46">
        <f t="shared" si="443"/>
        <v>0</v>
      </c>
      <c r="S212" s="48">
        <f t="shared" si="444"/>
        <v>305.6</v>
      </c>
      <c r="T212" s="48">
        <f t="shared" si="445"/>
        <v>113.3</v>
      </c>
      <c r="U212" s="48">
        <f t="shared" si="446"/>
        <v>11.46</v>
      </c>
      <c r="V212" s="46">
        <v>0</v>
      </c>
      <c r="W212" s="48">
        <f t="shared" si="447"/>
        <v>209</v>
      </c>
      <c r="X212" s="48">
        <f t="shared" si="448"/>
        <v>0</v>
      </c>
      <c r="Y212" s="46">
        <f t="shared" si="449"/>
        <v>639.36</v>
      </c>
      <c r="Z212" s="48">
        <f t="shared" si="450"/>
        <v>2008.24</v>
      </c>
      <c r="AA212" s="48"/>
      <c r="AB212" s="12" t="s">
        <v>128</v>
      </c>
      <c r="AC212" s="11">
        <f t="shared" ref="AC212:AE212" si="484">K212+R212</f>
        <v>68.76</v>
      </c>
      <c r="AD212" s="11">
        <f t="shared" si="484"/>
        <v>916.8</v>
      </c>
      <c r="AE212" s="11">
        <f t="shared" si="484"/>
        <v>566.48</v>
      </c>
      <c r="AF212" s="11">
        <f t="shared" si="452"/>
        <v>38.2</v>
      </c>
      <c r="AG212" s="11">
        <f t="shared" ref="AG212:AI212" si="485">O212+W212</f>
        <v>418</v>
      </c>
      <c r="AH212" s="11">
        <f t="shared" si="485"/>
        <v>0</v>
      </c>
      <c r="AI212" s="11">
        <f t="shared" si="485"/>
        <v>2008.24</v>
      </c>
      <c r="AJ212" s="12" t="s">
        <v>36</v>
      </c>
    </row>
    <row r="213" s="9" customFormat="1" ht="16" customHeight="1" spans="1:36">
      <c r="A213" s="45">
        <f t="shared" si="435"/>
        <v>210</v>
      </c>
      <c r="B213" s="46" t="s">
        <v>337</v>
      </c>
      <c r="C213" s="79" t="s">
        <v>611</v>
      </c>
      <c r="D213" s="81" t="s">
        <v>612</v>
      </c>
      <c r="E213" s="48">
        <v>3473.25</v>
      </c>
      <c r="F213" s="46">
        <v>3245.5</v>
      </c>
      <c r="G213" s="48">
        <v>5664.75</v>
      </c>
      <c r="H213" s="48">
        <v>3473.25</v>
      </c>
      <c r="I213" s="48">
        <v>1790</v>
      </c>
      <c r="J213" s="48"/>
      <c r="K213" s="93">
        <f t="shared" si="436"/>
        <v>62.5185</v>
      </c>
      <c r="L213" s="94">
        <f t="shared" si="437"/>
        <v>519.28</v>
      </c>
      <c r="M213" s="48">
        <f t="shared" si="438"/>
        <v>453.18</v>
      </c>
      <c r="N213" s="48">
        <f t="shared" si="439"/>
        <v>24.31275</v>
      </c>
      <c r="O213" s="48">
        <f t="shared" si="440"/>
        <v>89.5</v>
      </c>
      <c r="P213" s="48">
        <f t="shared" si="441"/>
        <v>0</v>
      </c>
      <c r="Q213" s="48">
        <f t="shared" si="442"/>
        <v>1148.79125</v>
      </c>
      <c r="R213" s="46">
        <f t="shared" si="443"/>
        <v>0</v>
      </c>
      <c r="S213" s="48">
        <f t="shared" si="444"/>
        <v>259.64</v>
      </c>
      <c r="T213" s="48">
        <f t="shared" si="445"/>
        <v>113.3</v>
      </c>
      <c r="U213" s="48">
        <f t="shared" si="446"/>
        <v>10.42</v>
      </c>
      <c r="V213" s="46">
        <v>0</v>
      </c>
      <c r="W213" s="48">
        <f t="shared" si="447"/>
        <v>89.5</v>
      </c>
      <c r="X213" s="48">
        <f t="shared" si="448"/>
        <v>0</v>
      </c>
      <c r="Y213" s="46">
        <f t="shared" si="449"/>
        <v>472.86</v>
      </c>
      <c r="Z213" s="48">
        <f t="shared" si="450"/>
        <v>1621.65125</v>
      </c>
      <c r="AA213" s="48"/>
      <c r="AB213" s="12" t="s">
        <v>74</v>
      </c>
      <c r="AC213" s="11">
        <f t="shared" ref="AC213:AE213" si="486">K213+R213</f>
        <v>62.5185</v>
      </c>
      <c r="AD213" s="11">
        <f t="shared" si="486"/>
        <v>778.92</v>
      </c>
      <c r="AE213" s="11">
        <f t="shared" si="486"/>
        <v>566.48</v>
      </c>
      <c r="AF213" s="11">
        <f t="shared" si="452"/>
        <v>34.73275</v>
      </c>
      <c r="AG213" s="11">
        <f t="shared" ref="AG213:AI213" si="487">O213+W213</f>
        <v>179</v>
      </c>
      <c r="AH213" s="11">
        <f t="shared" si="487"/>
        <v>0</v>
      </c>
      <c r="AI213" s="11">
        <f t="shared" si="487"/>
        <v>1621.65125</v>
      </c>
      <c r="AJ213" s="12" t="s">
        <v>33</v>
      </c>
    </row>
    <row r="214" s="20" customFormat="1" ht="16" customHeight="1" spans="1:36">
      <c r="A214" s="57">
        <f t="shared" si="435"/>
        <v>211</v>
      </c>
      <c r="B214" s="58" t="s">
        <v>289</v>
      </c>
      <c r="C214" s="200" t="s">
        <v>613</v>
      </c>
      <c r="D214" s="249" t="s">
        <v>614</v>
      </c>
      <c r="E214" s="60">
        <v>3473.25</v>
      </c>
      <c r="F214" s="58">
        <v>0</v>
      </c>
      <c r="G214" s="58">
        <v>0</v>
      </c>
      <c r="H214" s="58">
        <v>0</v>
      </c>
      <c r="I214" s="58">
        <v>0</v>
      </c>
      <c r="J214" s="60"/>
      <c r="K214" s="252">
        <f t="shared" si="436"/>
        <v>62.5185</v>
      </c>
      <c r="L214" s="253">
        <f t="shared" si="437"/>
        <v>0</v>
      </c>
      <c r="M214" s="60">
        <f t="shared" si="438"/>
        <v>0</v>
      </c>
      <c r="N214" s="60">
        <f t="shared" si="439"/>
        <v>0</v>
      </c>
      <c r="O214" s="60">
        <f t="shared" si="440"/>
        <v>0</v>
      </c>
      <c r="P214" s="60">
        <f t="shared" si="441"/>
        <v>0</v>
      </c>
      <c r="Q214" s="60">
        <f t="shared" si="442"/>
        <v>62.5185</v>
      </c>
      <c r="R214" s="58">
        <f t="shared" si="443"/>
        <v>0</v>
      </c>
      <c r="S214" s="60">
        <f t="shared" si="444"/>
        <v>0</v>
      </c>
      <c r="T214" s="60">
        <f t="shared" si="445"/>
        <v>0</v>
      </c>
      <c r="U214" s="60">
        <f t="shared" si="446"/>
        <v>0</v>
      </c>
      <c r="V214" s="58">
        <v>0</v>
      </c>
      <c r="W214" s="60">
        <f t="shared" si="447"/>
        <v>0</v>
      </c>
      <c r="X214" s="60">
        <f t="shared" si="448"/>
        <v>0</v>
      </c>
      <c r="Y214" s="58">
        <f t="shared" si="449"/>
        <v>0</v>
      </c>
      <c r="Z214" s="60">
        <f t="shared" si="450"/>
        <v>62.5185</v>
      </c>
      <c r="AA214" s="60"/>
      <c r="AB214" s="16" t="s">
        <v>80</v>
      </c>
      <c r="AC214" s="15">
        <f t="shared" ref="AC214:AE214" si="488">K214+R214</f>
        <v>62.5185</v>
      </c>
      <c r="AD214" s="15">
        <f t="shared" si="488"/>
        <v>0</v>
      </c>
      <c r="AE214" s="15">
        <f t="shared" si="488"/>
        <v>0</v>
      </c>
      <c r="AF214" s="15">
        <f t="shared" si="452"/>
        <v>0</v>
      </c>
      <c r="AG214" s="15">
        <f t="shared" ref="AG214:AI214" si="489">O214+W214</f>
        <v>0</v>
      </c>
      <c r="AH214" s="15">
        <f t="shared" si="489"/>
        <v>0</v>
      </c>
      <c r="AI214" s="15">
        <f t="shared" si="489"/>
        <v>62.5185</v>
      </c>
      <c r="AJ214" s="16" t="s">
        <v>33</v>
      </c>
    </row>
    <row r="215" s="9" customFormat="1" ht="16" customHeight="1" spans="1:36">
      <c r="A215" s="45">
        <f t="shared" si="435"/>
        <v>212</v>
      </c>
      <c r="B215" s="46" t="s">
        <v>363</v>
      </c>
      <c r="C215" s="79" t="s">
        <v>615</v>
      </c>
      <c r="D215" s="80" t="s">
        <v>616</v>
      </c>
      <c r="E215" s="48">
        <v>3473.25</v>
      </c>
      <c r="F215" s="46">
        <v>3245.5</v>
      </c>
      <c r="G215" s="48">
        <v>5664.75</v>
      </c>
      <c r="H215" s="48">
        <v>3473.25</v>
      </c>
      <c r="I215" s="48">
        <v>1790</v>
      </c>
      <c r="J215" s="48"/>
      <c r="K215" s="178">
        <f t="shared" si="436"/>
        <v>62.5185</v>
      </c>
      <c r="L215" s="179">
        <f t="shared" si="437"/>
        <v>519.28</v>
      </c>
      <c r="M215" s="91">
        <f t="shared" si="438"/>
        <v>453.18</v>
      </c>
      <c r="N215" s="91">
        <f t="shared" si="439"/>
        <v>24.31275</v>
      </c>
      <c r="O215" s="91">
        <f t="shared" si="440"/>
        <v>89.5</v>
      </c>
      <c r="P215" s="91">
        <f t="shared" si="441"/>
        <v>0</v>
      </c>
      <c r="Q215" s="48">
        <f t="shared" si="442"/>
        <v>1148.79125</v>
      </c>
      <c r="R215" s="92">
        <f t="shared" si="443"/>
        <v>0</v>
      </c>
      <c r="S215" s="91">
        <f t="shared" si="444"/>
        <v>259.64</v>
      </c>
      <c r="T215" s="91">
        <f t="shared" si="445"/>
        <v>113.3</v>
      </c>
      <c r="U215" s="91">
        <f t="shared" si="446"/>
        <v>10.42</v>
      </c>
      <c r="V215" s="46">
        <v>0</v>
      </c>
      <c r="W215" s="91">
        <f t="shared" si="447"/>
        <v>89.5</v>
      </c>
      <c r="X215" s="91">
        <f t="shared" si="448"/>
        <v>0</v>
      </c>
      <c r="Y215" s="46">
        <f t="shared" si="449"/>
        <v>472.86</v>
      </c>
      <c r="Z215" s="48">
        <f t="shared" si="450"/>
        <v>1621.65125</v>
      </c>
      <c r="AA215" s="48"/>
      <c r="AB215" s="12" t="s">
        <v>71</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45">
        <f t="shared" si="435"/>
        <v>213</v>
      </c>
      <c r="B216" s="46" t="s">
        <v>363</v>
      </c>
      <c r="C216" s="79" t="s">
        <v>617</v>
      </c>
      <c r="D216" s="80" t="s">
        <v>618</v>
      </c>
      <c r="E216" s="48">
        <v>3473.25</v>
      </c>
      <c r="F216" s="46">
        <v>3245.5</v>
      </c>
      <c r="G216" s="48">
        <v>5664.75</v>
      </c>
      <c r="H216" s="48">
        <v>3473.25</v>
      </c>
      <c r="I216" s="48">
        <v>1790</v>
      </c>
      <c r="J216" s="48"/>
      <c r="K216" s="93">
        <f t="shared" si="436"/>
        <v>62.5185</v>
      </c>
      <c r="L216" s="94">
        <f t="shared" si="437"/>
        <v>519.28</v>
      </c>
      <c r="M216" s="48">
        <f t="shared" si="438"/>
        <v>453.18</v>
      </c>
      <c r="N216" s="48">
        <f t="shared" si="439"/>
        <v>24.31275</v>
      </c>
      <c r="O216" s="48">
        <f t="shared" si="440"/>
        <v>89.5</v>
      </c>
      <c r="P216" s="48">
        <f t="shared" si="441"/>
        <v>0</v>
      </c>
      <c r="Q216" s="48">
        <f t="shared" si="442"/>
        <v>1148.79125</v>
      </c>
      <c r="R216" s="46">
        <f t="shared" si="443"/>
        <v>0</v>
      </c>
      <c r="S216" s="48">
        <f t="shared" si="444"/>
        <v>259.64</v>
      </c>
      <c r="T216" s="48">
        <f t="shared" si="445"/>
        <v>113.3</v>
      </c>
      <c r="U216" s="48">
        <f t="shared" si="446"/>
        <v>10.42</v>
      </c>
      <c r="V216" s="46">
        <v>0</v>
      </c>
      <c r="W216" s="48">
        <f t="shared" si="447"/>
        <v>89.5</v>
      </c>
      <c r="X216" s="48">
        <f t="shared" si="448"/>
        <v>0</v>
      </c>
      <c r="Y216" s="46">
        <f t="shared" si="449"/>
        <v>472.86</v>
      </c>
      <c r="Z216" s="48">
        <f t="shared" si="450"/>
        <v>1621.65125</v>
      </c>
      <c r="AA216" s="48"/>
      <c r="AB216" s="12" t="s">
        <v>71</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45">
        <f t="shared" si="435"/>
        <v>214</v>
      </c>
      <c r="B217" s="46" t="s">
        <v>363</v>
      </c>
      <c r="C217" s="79" t="s">
        <v>619</v>
      </c>
      <c r="D217" s="80" t="s">
        <v>620</v>
      </c>
      <c r="E217" s="48">
        <v>3473.25</v>
      </c>
      <c r="F217" s="46">
        <v>3245.5</v>
      </c>
      <c r="G217" s="48">
        <v>5664.75</v>
      </c>
      <c r="H217" s="48">
        <v>3473.25</v>
      </c>
      <c r="I217" s="48">
        <v>1790</v>
      </c>
      <c r="J217" s="48"/>
      <c r="K217" s="93">
        <f t="shared" si="436"/>
        <v>62.5185</v>
      </c>
      <c r="L217" s="94">
        <f t="shared" si="437"/>
        <v>519.28</v>
      </c>
      <c r="M217" s="48">
        <f t="shared" si="438"/>
        <v>453.18</v>
      </c>
      <c r="N217" s="48">
        <f t="shared" si="439"/>
        <v>24.31275</v>
      </c>
      <c r="O217" s="48">
        <f t="shared" si="440"/>
        <v>89.5</v>
      </c>
      <c r="P217" s="48">
        <f t="shared" si="441"/>
        <v>0</v>
      </c>
      <c r="Q217" s="48">
        <f t="shared" si="442"/>
        <v>1148.79125</v>
      </c>
      <c r="R217" s="46">
        <f t="shared" si="443"/>
        <v>0</v>
      </c>
      <c r="S217" s="48">
        <f t="shared" si="444"/>
        <v>259.64</v>
      </c>
      <c r="T217" s="48">
        <f t="shared" si="445"/>
        <v>113.3</v>
      </c>
      <c r="U217" s="48">
        <f t="shared" si="446"/>
        <v>10.42</v>
      </c>
      <c r="V217" s="46">
        <v>0</v>
      </c>
      <c r="W217" s="48">
        <f t="shared" si="447"/>
        <v>89.5</v>
      </c>
      <c r="X217" s="48">
        <f t="shared" si="448"/>
        <v>0</v>
      </c>
      <c r="Y217" s="46">
        <f t="shared" si="449"/>
        <v>472.86</v>
      </c>
      <c r="Z217" s="48">
        <f t="shared" si="450"/>
        <v>1621.65125</v>
      </c>
      <c r="AA217" s="48"/>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45">
        <f t="shared" si="435"/>
        <v>215</v>
      </c>
      <c r="B218" s="46" t="s">
        <v>558</v>
      </c>
      <c r="C218" s="79" t="s">
        <v>621</v>
      </c>
      <c r="D218" s="80" t="s">
        <v>622</v>
      </c>
      <c r="E218" s="48">
        <v>3473.25</v>
      </c>
      <c r="F218" s="46">
        <v>3245.5</v>
      </c>
      <c r="G218" s="48">
        <v>5664.75</v>
      </c>
      <c r="H218" s="48">
        <v>3473.25</v>
      </c>
      <c r="I218" s="48">
        <v>1790</v>
      </c>
      <c r="J218" s="48"/>
      <c r="K218" s="178">
        <f t="shared" si="436"/>
        <v>62.5185</v>
      </c>
      <c r="L218" s="179">
        <f t="shared" si="437"/>
        <v>519.28</v>
      </c>
      <c r="M218" s="91">
        <f t="shared" si="438"/>
        <v>453.18</v>
      </c>
      <c r="N218" s="91">
        <f t="shared" si="439"/>
        <v>24.31275</v>
      </c>
      <c r="O218" s="91">
        <f t="shared" si="440"/>
        <v>89.5</v>
      </c>
      <c r="P218" s="91">
        <f t="shared" si="441"/>
        <v>0</v>
      </c>
      <c r="Q218" s="48">
        <f t="shared" si="442"/>
        <v>1148.79125</v>
      </c>
      <c r="R218" s="92">
        <f t="shared" si="443"/>
        <v>0</v>
      </c>
      <c r="S218" s="91">
        <f t="shared" si="444"/>
        <v>259.64</v>
      </c>
      <c r="T218" s="91">
        <f t="shared" si="445"/>
        <v>113.3</v>
      </c>
      <c r="U218" s="91">
        <f t="shared" si="446"/>
        <v>10.42</v>
      </c>
      <c r="V218" s="46">
        <v>0</v>
      </c>
      <c r="W218" s="91">
        <f t="shared" si="447"/>
        <v>89.5</v>
      </c>
      <c r="X218" s="91">
        <f t="shared" si="448"/>
        <v>0</v>
      </c>
      <c r="Y218" s="46">
        <f t="shared" si="449"/>
        <v>472.86</v>
      </c>
      <c r="Z218" s="48">
        <f t="shared" si="450"/>
        <v>1621.65125</v>
      </c>
      <c r="AA218" s="48"/>
      <c r="AB218" s="12" t="s">
        <v>98</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21" customFormat="1" ht="16" customHeight="1" spans="1:36">
      <c r="A219" s="45">
        <f t="shared" si="435"/>
        <v>216</v>
      </c>
      <c r="B219" s="46" t="s">
        <v>558</v>
      </c>
      <c r="C219" s="79" t="s">
        <v>623</v>
      </c>
      <c r="D219" s="80" t="s">
        <v>624</v>
      </c>
      <c r="E219" s="48">
        <v>3473.25</v>
      </c>
      <c r="F219" s="46">
        <v>3245.5</v>
      </c>
      <c r="G219" s="48">
        <v>5664.75</v>
      </c>
      <c r="H219" s="48">
        <v>3473.25</v>
      </c>
      <c r="I219" s="48">
        <v>1790</v>
      </c>
      <c r="J219" s="48"/>
      <c r="K219" s="93">
        <f t="shared" si="436"/>
        <v>62.5185</v>
      </c>
      <c r="L219" s="94">
        <f t="shared" si="437"/>
        <v>519.28</v>
      </c>
      <c r="M219" s="48">
        <f t="shared" si="438"/>
        <v>453.18</v>
      </c>
      <c r="N219" s="48">
        <f t="shared" si="439"/>
        <v>24.31275</v>
      </c>
      <c r="O219" s="48">
        <f t="shared" si="440"/>
        <v>89.5</v>
      </c>
      <c r="P219" s="48">
        <f t="shared" si="441"/>
        <v>0</v>
      </c>
      <c r="Q219" s="48">
        <f t="shared" si="442"/>
        <v>1148.79125</v>
      </c>
      <c r="R219" s="46">
        <f t="shared" si="443"/>
        <v>0</v>
      </c>
      <c r="S219" s="48">
        <f t="shared" si="444"/>
        <v>259.64</v>
      </c>
      <c r="T219" s="48">
        <f t="shared" si="445"/>
        <v>113.3</v>
      </c>
      <c r="U219" s="48">
        <f t="shared" si="446"/>
        <v>10.42</v>
      </c>
      <c r="V219" s="46">
        <v>0</v>
      </c>
      <c r="W219" s="48">
        <f t="shared" si="447"/>
        <v>89.5</v>
      </c>
      <c r="X219" s="48">
        <f t="shared" si="448"/>
        <v>0</v>
      </c>
      <c r="Y219" s="46">
        <f t="shared" si="449"/>
        <v>472.86</v>
      </c>
      <c r="Z219" s="48">
        <f t="shared" si="450"/>
        <v>1621.65125</v>
      </c>
      <c r="AA219" s="48"/>
      <c r="AB219" s="12" t="s">
        <v>98</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21" customFormat="1" ht="16" customHeight="1" spans="1:36">
      <c r="A220" s="45">
        <f t="shared" si="435"/>
        <v>217</v>
      </c>
      <c r="B220" s="46" t="s">
        <v>625</v>
      </c>
      <c r="C220" s="79" t="s">
        <v>626</v>
      </c>
      <c r="D220" s="80" t="s">
        <v>627</v>
      </c>
      <c r="E220" s="48">
        <v>3473.25</v>
      </c>
      <c r="F220" s="46">
        <v>3245.5</v>
      </c>
      <c r="G220" s="48">
        <v>5664.75</v>
      </c>
      <c r="H220" s="48">
        <v>3473.25</v>
      </c>
      <c r="I220" s="48">
        <v>3180</v>
      </c>
      <c r="J220" s="48"/>
      <c r="K220" s="93">
        <f t="shared" si="436"/>
        <v>62.5185</v>
      </c>
      <c r="L220" s="94">
        <f t="shared" si="437"/>
        <v>519.28</v>
      </c>
      <c r="M220" s="48">
        <f t="shared" si="438"/>
        <v>453.18</v>
      </c>
      <c r="N220" s="48">
        <f t="shared" si="439"/>
        <v>24.31275</v>
      </c>
      <c r="O220" s="48">
        <f t="shared" si="440"/>
        <v>159</v>
      </c>
      <c r="P220" s="48">
        <f t="shared" si="441"/>
        <v>0</v>
      </c>
      <c r="Q220" s="48">
        <f t="shared" si="442"/>
        <v>1218.29125</v>
      </c>
      <c r="R220" s="46">
        <f t="shared" si="443"/>
        <v>0</v>
      </c>
      <c r="S220" s="48">
        <f t="shared" si="444"/>
        <v>259.64</v>
      </c>
      <c r="T220" s="48">
        <f t="shared" si="445"/>
        <v>113.3</v>
      </c>
      <c r="U220" s="48">
        <f t="shared" si="446"/>
        <v>10.42</v>
      </c>
      <c r="V220" s="46">
        <v>0</v>
      </c>
      <c r="W220" s="48">
        <f t="shared" si="447"/>
        <v>159</v>
      </c>
      <c r="X220" s="48">
        <f t="shared" si="448"/>
        <v>0</v>
      </c>
      <c r="Y220" s="46">
        <f t="shared" si="449"/>
        <v>542.36</v>
      </c>
      <c r="Z220" s="48">
        <f t="shared" si="450"/>
        <v>1760.65125</v>
      </c>
      <c r="AA220" s="48"/>
      <c r="AB220" s="12" t="s">
        <v>101</v>
      </c>
      <c r="AC220" s="11">
        <f t="shared" ref="AC220:AE220" si="500">K220+R220</f>
        <v>62.5185</v>
      </c>
      <c r="AD220" s="11">
        <f t="shared" si="500"/>
        <v>778.92</v>
      </c>
      <c r="AE220" s="11">
        <f t="shared" si="500"/>
        <v>566.48</v>
      </c>
      <c r="AF220" s="11">
        <f t="shared" si="452"/>
        <v>34.73275</v>
      </c>
      <c r="AG220" s="11">
        <f t="shared" ref="AG220:AI220" si="501">O220+W220</f>
        <v>318</v>
      </c>
      <c r="AH220" s="11">
        <f t="shared" si="501"/>
        <v>0</v>
      </c>
      <c r="AI220" s="11">
        <f t="shared" si="501"/>
        <v>1760.65125</v>
      </c>
      <c r="AJ220" s="12" t="s">
        <v>34</v>
      </c>
    </row>
    <row r="221" s="21" customFormat="1" ht="16" customHeight="1" spans="1:36">
      <c r="A221" s="45">
        <f t="shared" si="435"/>
        <v>218</v>
      </c>
      <c r="B221" s="46" t="s">
        <v>328</v>
      </c>
      <c r="C221" s="79" t="s">
        <v>630</v>
      </c>
      <c r="D221" s="80" t="s">
        <v>631</v>
      </c>
      <c r="E221" s="48">
        <v>3820</v>
      </c>
      <c r="F221" s="46">
        <v>3820</v>
      </c>
      <c r="G221" s="48">
        <v>5664.75</v>
      </c>
      <c r="H221" s="48">
        <v>3820</v>
      </c>
      <c r="I221" s="48">
        <v>4180</v>
      </c>
      <c r="J221" s="48"/>
      <c r="K221" s="93">
        <f t="shared" si="436"/>
        <v>68.76</v>
      </c>
      <c r="L221" s="94">
        <f t="shared" si="437"/>
        <v>611.2</v>
      </c>
      <c r="M221" s="48">
        <f t="shared" si="438"/>
        <v>453.18</v>
      </c>
      <c r="N221" s="48">
        <f t="shared" si="439"/>
        <v>26.74</v>
      </c>
      <c r="O221" s="48">
        <f t="shared" si="440"/>
        <v>209</v>
      </c>
      <c r="P221" s="48">
        <f t="shared" si="441"/>
        <v>0</v>
      </c>
      <c r="Q221" s="48">
        <f t="shared" si="442"/>
        <v>1368.88</v>
      </c>
      <c r="R221" s="46">
        <f t="shared" si="443"/>
        <v>0</v>
      </c>
      <c r="S221" s="48">
        <f t="shared" si="444"/>
        <v>305.6</v>
      </c>
      <c r="T221" s="48">
        <f t="shared" si="445"/>
        <v>113.3</v>
      </c>
      <c r="U221" s="48">
        <f t="shared" si="446"/>
        <v>11.46</v>
      </c>
      <c r="V221" s="46">
        <v>0</v>
      </c>
      <c r="W221" s="48">
        <f t="shared" si="447"/>
        <v>209</v>
      </c>
      <c r="X221" s="48">
        <f t="shared" si="448"/>
        <v>0</v>
      </c>
      <c r="Y221" s="46">
        <f t="shared" si="449"/>
        <v>639.36</v>
      </c>
      <c r="Z221" s="48">
        <f t="shared" si="450"/>
        <v>2008.24</v>
      </c>
      <c r="AA221" s="48"/>
      <c r="AB221" s="12" t="s">
        <v>104</v>
      </c>
      <c r="AC221" s="11">
        <f t="shared" ref="AC221:AE221" si="502">K221+R221</f>
        <v>68.76</v>
      </c>
      <c r="AD221" s="11">
        <f t="shared" si="502"/>
        <v>916.8</v>
      </c>
      <c r="AE221" s="11">
        <f t="shared" si="502"/>
        <v>566.48</v>
      </c>
      <c r="AF221" s="11">
        <f t="shared" si="452"/>
        <v>38.2</v>
      </c>
      <c r="AG221" s="11">
        <f t="shared" ref="AG221:AI221" si="503">O221+W221</f>
        <v>418</v>
      </c>
      <c r="AH221" s="11">
        <f t="shared" si="503"/>
        <v>0</v>
      </c>
      <c r="AI221" s="11">
        <f t="shared" si="503"/>
        <v>2008.24</v>
      </c>
      <c r="AJ221" s="12" t="s">
        <v>35</v>
      </c>
    </row>
    <row r="222" s="21" customFormat="1" ht="16" customHeight="1" spans="1:36">
      <c r="A222" s="45">
        <f t="shared" si="435"/>
        <v>219</v>
      </c>
      <c r="B222" s="46" t="s">
        <v>53</v>
      </c>
      <c r="C222" s="82" t="s">
        <v>632</v>
      </c>
      <c r="D222" s="46" t="s">
        <v>633</v>
      </c>
      <c r="E222" s="46">
        <v>3473.25</v>
      </c>
      <c r="F222" s="46">
        <v>3245.4</v>
      </c>
      <c r="G222" s="48">
        <v>5664.75</v>
      </c>
      <c r="H222" s="46">
        <v>3473.25</v>
      </c>
      <c r="I222" s="48">
        <v>4180</v>
      </c>
      <c r="J222" s="48"/>
      <c r="K222" s="63">
        <f t="shared" si="436"/>
        <v>62.5185</v>
      </c>
      <c r="L222" s="64">
        <f t="shared" si="437"/>
        <v>519.264</v>
      </c>
      <c r="M222" s="48">
        <f t="shared" si="438"/>
        <v>453.18</v>
      </c>
      <c r="N222" s="46">
        <f t="shared" si="439"/>
        <v>24.31275</v>
      </c>
      <c r="O222" s="48">
        <f t="shared" si="440"/>
        <v>209</v>
      </c>
      <c r="P222" s="48">
        <f t="shared" si="441"/>
        <v>0</v>
      </c>
      <c r="Q222" s="48">
        <f t="shared" si="442"/>
        <v>1268.27525</v>
      </c>
      <c r="R222" s="46">
        <f t="shared" si="443"/>
        <v>0</v>
      </c>
      <c r="S222" s="46">
        <f t="shared" si="444"/>
        <v>259.63</v>
      </c>
      <c r="T222" s="48">
        <f t="shared" si="445"/>
        <v>113.3</v>
      </c>
      <c r="U222" s="46">
        <f t="shared" si="446"/>
        <v>10.42</v>
      </c>
      <c r="V222" s="46">
        <v>0</v>
      </c>
      <c r="W222" s="48">
        <f t="shared" si="447"/>
        <v>209</v>
      </c>
      <c r="X222" s="48">
        <f t="shared" si="448"/>
        <v>0</v>
      </c>
      <c r="Y222" s="46">
        <f t="shared" si="449"/>
        <v>592.35</v>
      </c>
      <c r="Z222" s="46">
        <f t="shared" si="450"/>
        <v>1860.62525</v>
      </c>
      <c r="AA222" s="46"/>
      <c r="AB222" s="12" t="s">
        <v>54</v>
      </c>
      <c r="AC222" s="11">
        <f t="shared" ref="AC222:AE222" si="504">K222+R222</f>
        <v>62.5185</v>
      </c>
      <c r="AD222" s="11">
        <f t="shared" si="504"/>
        <v>778.894</v>
      </c>
      <c r="AE222" s="11">
        <f t="shared" si="504"/>
        <v>566.48</v>
      </c>
      <c r="AF222" s="11">
        <f t="shared" si="452"/>
        <v>34.73275</v>
      </c>
      <c r="AG222" s="11">
        <f t="shared" ref="AG222:AI222" si="505">O222+W222</f>
        <v>418</v>
      </c>
      <c r="AH222" s="11">
        <f t="shared" si="505"/>
        <v>0</v>
      </c>
      <c r="AI222" s="11">
        <f t="shared" si="505"/>
        <v>1860.62525</v>
      </c>
      <c r="AJ222" s="12" t="s">
        <v>32</v>
      </c>
    </row>
    <row r="223" s="21" customFormat="1" ht="16" customHeight="1" spans="1:36">
      <c r="A223" s="45">
        <f t="shared" si="435"/>
        <v>220</v>
      </c>
      <c r="B223" s="46" t="s">
        <v>210</v>
      </c>
      <c r="C223" s="82" t="s">
        <v>634</v>
      </c>
      <c r="D223" s="46" t="s">
        <v>635</v>
      </c>
      <c r="E223" s="46">
        <v>3473.25</v>
      </c>
      <c r="F223" s="46">
        <v>3245.4</v>
      </c>
      <c r="G223" s="48">
        <v>5664.75</v>
      </c>
      <c r="H223" s="46">
        <v>3473.25</v>
      </c>
      <c r="I223" s="48">
        <v>4180</v>
      </c>
      <c r="J223" s="48"/>
      <c r="K223" s="63">
        <f t="shared" si="436"/>
        <v>62.5185</v>
      </c>
      <c r="L223" s="64">
        <f t="shared" si="437"/>
        <v>519.264</v>
      </c>
      <c r="M223" s="48">
        <f t="shared" si="438"/>
        <v>453.18</v>
      </c>
      <c r="N223" s="46">
        <f t="shared" si="439"/>
        <v>24.31275</v>
      </c>
      <c r="O223" s="48">
        <f t="shared" si="440"/>
        <v>209</v>
      </c>
      <c r="P223" s="48">
        <f t="shared" si="441"/>
        <v>0</v>
      </c>
      <c r="Q223" s="48">
        <f t="shared" si="442"/>
        <v>1268.27525</v>
      </c>
      <c r="R223" s="46">
        <f t="shared" si="443"/>
        <v>0</v>
      </c>
      <c r="S223" s="46">
        <f t="shared" si="444"/>
        <v>259.63</v>
      </c>
      <c r="T223" s="48">
        <f t="shared" si="445"/>
        <v>113.3</v>
      </c>
      <c r="U223" s="46">
        <f t="shared" si="446"/>
        <v>10.42</v>
      </c>
      <c r="V223" s="46">
        <v>0</v>
      </c>
      <c r="W223" s="48">
        <f t="shared" si="447"/>
        <v>209</v>
      </c>
      <c r="X223" s="48">
        <f t="shared" si="448"/>
        <v>0</v>
      </c>
      <c r="Y223" s="46">
        <f t="shared" si="449"/>
        <v>592.35</v>
      </c>
      <c r="Z223" s="46">
        <f t="shared" si="450"/>
        <v>1860.62525</v>
      </c>
      <c r="AA223" s="46"/>
      <c r="AB223" s="12" t="s">
        <v>49</v>
      </c>
      <c r="AC223" s="11">
        <f t="shared" ref="AC223:AE223" si="506">K223+R223</f>
        <v>62.5185</v>
      </c>
      <c r="AD223" s="11">
        <f t="shared" si="506"/>
        <v>778.894</v>
      </c>
      <c r="AE223" s="11">
        <f t="shared" si="506"/>
        <v>566.48</v>
      </c>
      <c r="AF223" s="11">
        <f t="shared" si="452"/>
        <v>34.73275</v>
      </c>
      <c r="AG223" s="11">
        <f t="shared" ref="AG223:AI223" si="507">O223+W223</f>
        <v>418</v>
      </c>
      <c r="AH223" s="11">
        <f t="shared" si="507"/>
        <v>0</v>
      </c>
      <c r="AI223" s="11">
        <f t="shared" si="507"/>
        <v>1860.62525</v>
      </c>
      <c r="AJ223" s="12" t="s">
        <v>32</v>
      </c>
    </row>
    <row r="224" s="21" customFormat="1" ht="16" customHeight="1" spans="1:36">
      <c r="A224" s="45">
        <f t="shared" si="435"/>
        <v>221</v>
      </c>
      <c r="B224" s="46" t="s">
        <v>176</v>
      </c>
      <c r="C224" s="56" t="s">
        <v>636</v>
      </c>
      <c r="D224" s="83" t="s">
        <v>637</v>
      </c>
      <c r="E224" s="46">
        <v>3473.25</v>
      </c>
      <c r="F224" s="46">
        <v>3245.4</v>
      </c>
      <c r="G224" s="48">
        <v>5664.75</v>
      </c>
      <c r="H224" s="46">
        <v>3473.25</v>
      </c>
      <c r="I224" s="48">
        <v>3180</v>
      </c>
      <c r="J224" s="48"/>
      <c r="K224" s="63">
        <f t="shared" si="436"/>
        <v>62.5185</v>
      </c>
      <c r="L224" s="64">
        <f t="shared" si="437"/>
        <v>519.264</v>
      </c>
      <c r="M224" s="48">
        <f t="shared" si="438"/>
        <v>453.18</v>
      </c>
      <c r="N224" s="46">
        <f t="shared" si="439"/>
        <v>24.31275</v>
      </c>
      <c r="O224" s="48">
        <f t="shared" si="440"/>
        <v>159</v>
      </c>
      <c r="P224" s="48">
        <f t="shared" si="441"/>
        <v>0</v>
      </c>
      <c r="Q224" s="48">
        <f t="shared" si="442"/>
        <v>1218.27525</v>
      </c>
      <c r="R224" s="46">
        <f t="shared" si="443"/>
        <v>0</v>
      </c>
      <c r="S224" s="46">
        <f t="shared" si="444"/>
        <v>259.63</v>
      </c>
      <c r="T224" s="48">
        <f t="shared" si="445"/>
        <v>113.3</v>
      </c>
      <c r="U224" s="46">
        <f t="shared" si="446"/>
        <v>10.42</v>
      </c>
      <c r="V224" s="46">
        <v>0</v>
      </c>
      <c r="W224" s="48">
        <f t="shared" si="447"/>
        <v>159</v>
      </c>
      <c r="X224" s="48">
        <f t="shared" si="448"/>
        <v>0</v>
      </c>
      <c r="Y224" s="46">
        <f t="shared" si="449"/>
        <v>542.35</v>
      </c>
      <c r="Z224" s="46">
        <f t="shared" si="450"/>
        <v>1760.62525</v>
      </c>
      <c r="AA224" s="46"/>
      <c r="AB224" s="12" t="s">
        <v>104</v>
      </c>
      <c r="AC224" s="11">
        <f t="shared" ref="AC224:AE224" si="508">K224+R224</f>
        <v>62.5185</v>
      </c>
      <c r="AD224" s="11">
        <f t="shared" si="508"/>
        <v>778.894</v>
      </c>
      <c r="AE224" s="11">
        <f t="shared" si="508"/>
        <v>566.48</v>
      </c>
      <c r="AF224" s="11">
        <f t="shared" si="452"/>
        <v>34.73275</v>
      </c>
      <c r="AG224" s="11">
        <f t="shared" ref="AG224:AI224" si="509">O224+W224</f>
        <v>318</v>
      </c>
      <c r="AH224" s="11">
        <f t="shared" si="509"/>
        <v>0</v>
      </c>
      <c r="AI224" s="11">
        <f t="shared" si="509"/>
        <v>1760.62525</v>
      </c>
      <c r="AJ224" s="12" t="s">
        <v>35</v>
      </c>
    </row>
    <row r="225" s="21" customFormat="1" ht="16" customHeight="1" spans="1:36">
      <c r="A225" s="45">
        <f t="shared" si="435"/>
        <v>222</v>
      </c>
      <c r="B225" s="46" t="s">
        <v>173</v>
      </c>
      <c r="C225" s="56" t="s">
        <v>638</v>
      </c>
      <c r="D225" s="83" t="s">
        <v>639</v>
      </c>
      <c r="E225" s="46">
        <v>3473.25</v>
      </c>
      <c r="F225" s="46">
        <v>3245.4</v>
      </c>
      <c r="G225" s="48">
        <v>5664.75</v>
      </c>
      <c r="H225" s="46">
        <v>3473.25</v>
      </c>
      <c r="I225" s="48">
        <v>3180</v>
      </c>
      <c r="J225" s="48"/>
      <c r="K225" s="63">
        <f t="shared" si="436"/>
        <v>62.5185</v>
      </c>
      <c r="L225" s="64">
        <f t="shared" si="437"/>
        <v>519.264</v>
      </c>
      <c r="M225" s="48">
        <f t="shared" si="438"/>
        <v>453.18</v>
      </c>
      <c r="N225" s="46">
        <f t="shared" si="439"/>
        <v>24.31275</v>
      </c>
      <c r="O225" s="48">
        <f t="shared" si="440"/>
        <v>159</v>
      </c>
      <c r="P225" s="48">
        <f t="shared" si="441"/>
        <v>0</v>
      </c>
      <c r="Q225" s="48">
        <f t="shared" si="442"/>
        <v>1218.27525</v>
      </c>
      <c r="R225" s="46">
        <f t="shared" si="443"/>
        <v>0</v>
      </c>
      <c r="S225" s="46">
        <f t="shared" si="444"/>
        <v>259.63</v>
      </c>
      <c r="T225" s="48">
        <f t="shared" si="445"/>
        <v>113.3</v>
      </c>
      <c r="U225" s="46">
        <f t="shared" si="446"/>
        <v>10.42</v>
      </c>
      <c r="V225" s="46">
        <v>0</v>
      </c>
      <c r="W225" s="48">
        <f t="shared" si="447"/>
        <v>159</v>
      </c>
      <c r="X225" s="48">
        <f t="shared" si="448"/>
        <v>0</v>
      </c>
      <c r="Y225" s="46">
        <f t="shared" si="449"/>
        <v>542.35</v>
      </c>
      <c r="Z225" s="46">
        <f t="shared" si="450"/>
        <v>1760.62525</v>
      </c>
      <c r="AA225" s="46"/>
      <c r="AB225" s="12" t="s">
        <v>104</v>
      </c>
      <c r="AC225" s="11">
        <f t="shared" ref="AC225:AE225" si="510">K225+R225</f>
        <v>62.5185</v>
      </c>
      <c r="AD225" s="11">
        <f t="shared" si="510"/>
        <v>778.894</v>
      </c>
      <c r="AE225" s="11">
        <f t="shared" si="510"/>
        <v>566.48</v>
      </c>
      <c r="AF225" s="11">
        <f t="shared" si="452"/>
        <v>34.73275</v>
      </c>
      <c r="AG225" s="11">
        <f t="shared" ref="AG225:AI225" si="511">O225+W225</f>
        <v>318</v>
      </c>
      <c r="AH225" s="11">
        <f t="shared" si="511"/>
        <v>0</v>
      </c>
      <c r="AI225" s="11">
        <f t="shared" si="511"/>
        <v>1760.62525</v>
      </c>
      <c r="AJ225" s="12" t="s">
        <v>35</v>
      </c>
    </row>
    <row r="226" s="21" customFormat="1" ht="16" customHeight="1" spans="1:36">
      <c r="A226" s="45">
        <f t="shared" si="435"/>
        <v>223</v>
      </c>
      <c r="B226" s="46" t="s">
        <v>640</v>
      </c>
      <c r="C226" s="56" t="s">
        <v>641</v>
      </c>
      <c r="D226" s="83" t="s">
        <v>642</v>
      </c>
      <c r="E226" s="46">
        <v>3473.25</v>
      </c>
      <c r="F226" s="46">
        <v>3245.4</v>
      </c>
      <c r="G226" s="48">
        <v>5664.75</v>
      </c>
      <c r="H226" s="46">
        <v>3473.25</v>
      </c>
      <c r="I226" s="48">
        <v>3180</v>
      </c>
      <c r="J226" s="48"/>
      <c r="K226" s="63">
        <f t="shared" si="436"/>
        <v>62.5185</v>
      </c>
      <c r="L226" s="64">
        <f t="shared" si="437"/>
        <v>519.264</v>
      </c>
      <c r="M226" s="48">
        <f t="shared" si="438"/>
        <v>453.18</v>
      </c>
      <c r="N226" s="46">
        <f t="shared" si="439"/>
        <v>24.31275</v>
      </c>
      <c r="O226" s="48">
        <f t="shared" si="440"/>
        <v>159</v>
      </c>
      <c r="P226" s="48">
        <f t="shared" si="441"/>
        <v>0</v>
      </c>
      <c r="Q226" s="48">
        <f t="shared" si="442"/>
        <v>1218.27525</v>
      </c>
      <c r="R226" s="46">
        <f t="shared" si="443"/>
        <v>0</v>
      </c>
      <c r="S226" s="46">
        <f t="shared" si="444"/>
        <v>259.63</v>
      </c>
      <c r="T226" s="48">
        <f t="shared" si="445"/>
        <v>113.3</v>
      </c>
      <c r="U226" s="46">
        <f t="shared" si="446"/>
        <v>10.42</v>
      </c>
      <c r="V226" s="46">
        <v>0</v>
      </c>
      <c r="W226" s="48">
        <f t="shared" si="447"/>
        <v>159</v>
      </c>
      <c r="X226" s="48">
        <f t="shared" si="448"/>
        <v>0</v>
      </c>
      <c r="Y226" s="46">
        <f t="shared" si="449"/>
        <v>542.35</v>
      </c>
      <c r="Z226" s="46">
        <f t="shared" si="450"/>
        <v>1760.62525</v>
      </c>
      <c r="AA226" s="46"/>
      <c r="AB226" s="12" t="s">
        <v>95</v>
      </c>
      <c r="AC226" s="11">
        <f t="shared" ref="AC226:AE226" si="512">K226+R226</f>
        <v>62.5185</v>
      </c>
      <c r="AD226" s="11">
        <f t="shared" si="512"/>
        <v>778.894</v>
      </c>
      <c r="AE226" s="11">
        <f t="shared" si="512"/>
        <v>566.48</v>
      </c>
      <c r="AF226" s="11">
        <f t="shared" si="452"/>
        <v>34.73275</v>
      </c>
      <c r="AG226" s="11">
        <f t="shared" ref="AG226:AI226" si="513">O226+W226</f>
        <v>318</v>
      </c>
      <c r="AH226" s="11">
        <f t="shared" si="513"/>
        <v>0</v>
      </c>
      <c r="AI226" s="11">
        <f t="shared" si="513"/>
        <v>1760.62525</v>
      </c>
      <c r="AJ226" s="12" t="s">
        <v>33</v>
      </c>
    </row>
    <row r="227" s="21" customFormat="1" ht="16" customHeight="1" spans="1:36">
      <c r="A227" s="45">
        <f t="shared" si="435"/>
        <v>224</v>
      </c>
      <c r="B227" s="46" t="s">
        <v>328</v>
      </c>
      <c r="C227" s="56" t="s">
        <v>643</v>
      </c>
      <c r="D227" s="83" t="s">
        <v>644</v>
      </c>
      <c r="E227" s="46">
        <v>3473.25</v>
      </c>
      <c r="F227" s="46">
        <v>3245.4</v>
      </c>
      <c r="G227" s="48">
        <v>5664.75</v>
      </c>
      <c r="H227" s="46">
        <v>3473.25</v>
      </c>
      <c r="I227" s="48">
        <v>4180</v>
      </c>
      <c r="J227" s="48"/>
      <c r="K227" s="63">
        <f t="shared" si="436"/>
        <v>62.5185</v>
      </c>
      <c r="L227" s="64">
        <f t="shared" si="437"/>
        <v>519.264</v>
      </c>
      <c r="M227" s="48">
        <f t="shared" si="438"/>
        <v>453.18</v>
      </c>
      <c r="N227" s="46">
        <f t="shared" si="439"/>
        <v>24.31275</v>
      </c>
      <c r="O227" s="48">
        <f t="shared" si="440"/>
        <v>209</v>
      </c>
      <c r="P227" s="48">
        <f t="shared" si="441"/>
        <v>0</v>
      </c>
      <c r="Q227" s="48">
        <f t="shared" si="442"/>
        <v>1268.27525</v>
      </c>
      <c r="R227" s="46">
        <f t="shared" si="443"/>
        <v>0</v>
      </c>
      <c r="S227" s="46">
        <f t="shared" si="444"/>
        <v>259.63</v>
      </c>
      <c r="T227" s="48">
        <f t="shared" si="445"/>
        <v>113.3</v>
      </c>
      <c r="U227" s="46">
        <f t="shared" si="446"/>
        <v>10.42</v>
      </c>
      <c r="V227" s="46">
        <v>0</v>
      </c>
      <c r="W227" s="48">
        <f t="shared" si="447"/>
        <v>209</v>
      </c>
      <c r="X227" s="48">
        <f t="shared" si="448"/>
        <v>0</v>
      </c>
      <c r="Y227" s="46">
        <f t="shared" si="449"/>
        <v>592.35</v>
      </c>
      <c r="Z227" s="46">
        <f t="shared" si="450"/>
        <v>1860.62525</v>
      </c>
      <c r="AA227" s="46"/>
      <c r="AB227" s="12" t="s">
        <v>104</v>
      </c>
      <c r="AC227" s="11">
        <f t="shared" ref="AC227:AE227" si="514">K227+R227</f>
        <v>62.5185</v>
      </c>
      <c r="AD227" s="11">
        <f t="shared" si="514"/>
        <v>778.894</v>
      </c>
      <c r="AE227" s="11">
        <f t="shared" si="514"/>
        <v>566.48</v>
      </c>
      <c r="AF227" s="11">
        <f t="shared" si="452"/>
        <v>34.73275</v>
      </c>
      <c r="AG227" s="11">
        <f t="shared" ref="AG227:AI227" si="515">O227+W227</f>
        <v>418</v>
      </c>
      <c r="AH227" s="11">
        <f t="shared" si="515"/>
        <v>0</v>
      </c>
      <c r="AI227" s="11">
        <f t="shared" si="515"/>
        <v>1860.62525</v>
      </c>
      <c r="AJ227" s="12" t="s">
        <v>35</v>
      </c>
    </row>
    <row r="228" s="21" customFormat="1" ht="16" customHeight="1" spans="1:36">
      <c r="A228" s="45">
        <f t="shared" si="435"/>
        <v>225</v>
      </c>
      <c r="B228" s="46" t="s">
        <v>230</v>
      </c>
      <c r="C228" s="56" t="s">
        <v>645</v>
      </c>
      <c r="D228" s="83" t="s">
        <v>646</v>
      </c>
      <c r="E228" s="46">
        <v>3473.25</v>
      </c>
      <c r="F228" s="46">
        <v>3245.4</v>
      </c>
      <c r="G228" s="48">
        <v>5664.75</v>
      </c>
      <c r="H228" s="46">
        <v>3473.25</v>
      </c>
      <c r="I228" s="48">
        <v>1790</v>
      </c>
      <c r="J228" s="48"/>
      <c r="K228" s="63">
        <f t="shared" si="436"/>
        <v>62.5185</v>
      </c>
      <c r="L228" s="64">
        <f t="shared" si="437"/>
        <v>519.264</v>
      </c>
      <c r="M228" s="48">
        <f t="shared" si="438"/>
        <v>453.18</v>
      </c>
      <c r="N228" s="46">
        <f t="shared" si="439"/>
        <v>24.31275</v>
      </c>
      <c r="O228" s="48">
        <f t="shared" si="440"/>
        <v>89.5</v>
      </c>
      <c r="P228" s="48">
        <f t="shared" si="441"/>
        <v>0</v>
      </c>
      <c r="Q228" s="48">
        <f t="shared" si="442"/>
        <v>1148.77525</v>
      </c>
      <c r="R228" s="46">
        <f t="shared" si="443"/>
        <v>0</v>
      </c>
      <c r="S228" s="46">
        <f t="shared" si="444"/>
        <v>259.63</v>
      </c>
      <c r="T228" s="48">
        <f t="shared" si="445"/>
        <v>113.3</v>
      </c>
      <c r="U228" s="46">
        <f t="shared" si="446"/>
        <v>10.42</v>
      </c>
      <c r="V228" s="46">
        <v>0</v>
      </c>
      <c r="W228" s="48">
        <f t="shared" si="447"/>
        <v>89.5</v>
      </c>
      <c r="X228" s="48">
        <f t="shared" si="448"/>
        <v>0</v>
      </c>
      <c r="Y228" s="46">
        <f t="shared" si="449"/>
        <v>472.85</v>
      </c>
      <c r="Z228" s="46">
        <f t="shared" si="450"/>
        <v>1621.62525</v>
      </c>
      <c r="AA228" s="46"/>
      <c r="AB228" s="12" t="s">
        <v>60</v>
      </c>
      <c r="AC228" s="11">
        <f t="shared" ref="AC228:AE228" si="516">K228+R228</f>
        <v>62.5185</v>
      </c>
      <c r="AD228" s="11">
        <f t="shared" si="516"/>
        <v>778.894</v>
      </c>
      <c r="AE228" s="11">
        <f t="shared" si="516"/>
        <v>566.48</v>
      </c>
      <c r="AF228" s="11">
        <f t="shared" si="452"/>
        <v>34.73275</v>
      </c>
      <c r="AG228" s="11">
        <f t="shared" ref="AG228:AI228" si="517">O228+W228</f>
        <v>179</v>
      </c>
      <c r="AH228" s="11">
        <f t="shared" si="517"/>
        <v>0</v>
      </c>
      <c r="AI228" s="11">
        <f t="shared" si="517"/>
        <v>1621.62525</v>
      </c>
      <c r="AJ228" s="12" t="s">
        <v>32</v>
      </c>
    </row>
    <row r="229" s="21" customFormat="1" ht="16" customHeight="1" spans="1:36">
      <c r="A229" s="45">
        <f t="shared" si="435"/>
        <v>226</v>
      </c>
      <c r="B229" s="46" t="s">
        <v>227</v>
      </c>
      <c r="C229" s="56" t="s">
        <v>647</v>
      </c>
      <c r="D229" s="83" t="s">
        <v>648</v>
      </c>
      <c r="E229" s="46">
        <v>3473.25</v>
      </c>
      <c r="F229" s="46">
        <v>3245.4</v>
      </c>
      <c r="G229" s="48">
        <v>5664.75</v>
      </c>
      <c r="H229" s="46">
        <v>3473.25</v>
      </c>
      <c r="I229" s="48">
        <v>3180</v>
      </c>
      <c r="J229" s="48"/>
      <c r="K229" s="63">
        <f t="shared" si="436"/>
        <v>62.5185</v>
      </c>
      <c r="L229" s="64">
        <f t="shared" si="437"/>
        <v>519.264</v>
      </c>
      <c r="M229" s="48">
        <f t="shared" si="438"/>
        <v>453.18</v>
      </c>
      <c r="N229" s="46">
        <f t="shared" si="439"/>
        <v>24.31275</v>
      </c>
      <c r="O229" s="48">
        <f t="shared" si="440"/>
        <v>159</v>
      </c>
      <c r="P229" s="48">
        <f t="shared" si="441"/>
        <v>0</v>
      </c>
      <c r="Q229" s="48">
        <f t="shared" si="442"/>
        <v>1218.27525</v>
      </c>
      <c r="R229" s="46">
        <f t="shared" si="443"/>
        <v>0</v>
      </c>
      <c r="S229" s="46">
        <f t="shared" si="444"/>
        <v>259.63</v>
      </c>
      <c r="T229" s="48">
        <f t="shared" si="445"/>
        <v>113.3</v>
      </c>
      <c r="U229" s="46">
        <f t="shared" si="446"/>
        <v>10.42</v>
      </c>
      <c r="V229" s="46">
        <v>0</v>
      </c>
      <c r="W229" s="48">
        <f t="shared" si="447"/>
        <v>159</v>
      </c>
      <c r="X229" s="48">
        <f t="shared" si="448"/>
        <v>0</v>
      </c>
      <c r="Y229" s="46">
        <f t="shared" si="449"/>
        <v>542.35</v>
      </c>
      <c r="Z229" s="46">
        <f t="shared" si="450"/>
        <v>1760.62525</v>
      </c>
      <c r="AA229" s="46"/>
      <c r="AB229" s="12" t="s">
        <v>101</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34</v>
      </c>
    </row>
    <row r="230" s="9" customFormat="1" ht="16" customHeight="1" spans="1:36">
      <c r="A230" s="45">
        <f t="shared" si="435"/>
        <v>227</v>
      </c>
      <c r="B230" s="46" t="s">
        <v>230</v>
      </c>
      <c r="C230" s="56" t="s">
        <v>649</v>
      </c>
      <c r="D230" s="46" t="s">
        <v>650</v>
      </c>
      <c r="E230" s="46">
        <v>3473.25</v>
      </c>
      <c r="F230" s="46">
        <v>3342.69</v>
      </c>
      <c r="G230" s="48">
        <v>5664.75</v>
      </c>
      <c r="H230" s="46">
        <v>3473.25</v>
      </c>
      <c r="I230" s="48">
        <v>3180</v>
      </c>
      <c r="J230" s="48"/>
      <c r="K230" s="63">
        <f t="shared" si="436"/>
        <v>62.5185</v>
      </c>
      <c r="L230" s="64">
        <f t="shared" si="437"/>
        <v>534.8304</v>
      </c>
      <c r="M230" s="48">
        <f t="shared" si="438"/>
        <v>453.18</v>
      </c>
      <c r="N230" s="46">
        <f t="shared" si="439"/>
        <v>24.31275</v>
      </c>
      <c r="O230" s="48">
        <f t="shared" si="440"/>
        <v>159</v>
      </c>
      <c r="P230" s="48">
        <f t="shared" si="441"/>
        <v>0</v>
      </c>
      <c r="Q230" s="48">
        <f t="shared" si="442"/>
        <v>1233.84165</v>
      </c>
      <c r="R230" s="46">
        <f t="shared" si="443"/>
        <v>0</v>
      </c>
      <c r="S230" s="46">
        <f t="shared" si="444"/>
        <v>267.42</v>
      </c>
      <c r="T230" s="48">
        <f t="shared" si="445"/>
        <v>113.3</v>
      </c>
      <c r="U230" s="46">
        <f t="shared" si="446"/>
        <v>10.42</v>
      </c>
      <c r="V230" s="46">
        <v>0</v>
      </c>
      <c r="W230" s="48">
        <f t="shared" si="447"/>
        <v>159</v>
      </c>
      <c r="X230" s="48">
        <f t="shared" si="448"/>
        <v>0</v>
      </c>
      <c r="Y230" s="46">
        <f t="shared" si="449"/>
        <v>550.14</v>
      </c>
      <c r="Z230" s="46">
        <f t="shared" si="450"/>
        <v>1783.98165</v>
      </c>
      <c r="AA230" s="46"/>
      <c r="AB230" s="12" t="s">
        <v>60</v>
      </c>
      <c r="AC230" s="11">
        <f t="shared" ref="AC230:AE230" si="520">K230+R230</f>
        <v>62.5185</v>
      </c>
      <c r="AD230" s="11">
        <f t="shared" si="520"/>
        <v>802.2504</v>
      </c>
      <c r="AE230" s="11">
        <f t="shared" si="520"/>
        <v>566.48</v>
      </c>
      <c r="AF230" s="11">
        <f t="shared" si="452"/>
        <v>34.73275</v>
      </c>
      <c r="AG230" s="11">
        <f t="shared" ref="AG230:AI230" si="521">O230+W230</f>
        <v>318</v>
      </c>
      <c r="AH230" s="11">
        <f t="shared" si="521"/>
        <v>0</v>
      </c>
      <c r="AI230" s="11">
        <f t="shared" si="521"/>
        <v>1783.98165</v>
      </c>
      <c r="AJ230" s="12" t="s">
        <v>32</v>
      </c>
    </row>
    <row r="231" s="9" customFormat="1" ht="16" customHeight="1" spans="1:36">
      <c r="A231" s="45">
        <f t="shared" si="435"/>
        <v>228</v>
      </c>
      <c r="B231" s="46" t="s">
        <v>230</v>
      </c>
      <c r="C231" s="56" t="s">
        <v>651</v>
      </c>
      <c r="D231" s="46" t="s">
        <v>652</v>
      </c>
      <c r="E231" s="46">
        <v>3473.25</v>
      </c>
      <c r="F231" s="46">
        <v>3245.4</v>
      </c>
      <c r="G231" s="48">
        <v>5664.75</v>
      </c>
      <c r="H231" s="46">
        <v>3473.25</v>
      </c>
      <c r="I231" s="48">
        <v>3180</v>
      </c>
      <c r="J231" s="48"/>
      <c r="K231" s="63">
        <f t="shared" si="436"/>
        <v>62.5185</v>
      </c>
      <c r="L231" s="64">
        <f t="shared" si="437"/>
        <v>519.264</v>
      </c>
      <c r="M231" s="48">
        <f t="shared" si="438"/>
        <v>453.18</v>
      </c>
      <c r="N231" s="46">
        <f t="shared" si="439"/>
        <v>24.31275</v>
      </c>
      <c r="O231" s="48">
        <f t="shared" si="440"/>
        <v>159</v>
      </c>
      <c r="P231" s="48">
        <f t="shared" si="441"/>
        <v>0</v>
      </c>
      <c r="Q231" s="48">
        <f t="shared" si="442"/>
        <v>1218.27525</v>
      </c>
      <c r="R231" s="46">
        <f t="shared" si="443"/>
        <v>0</v>
      </c>
      <c r="S231" s="46">
        <f t="shared" si="444"/>
        <v>259.63</v>
      </c>
      <c r="T231" s="48">
        <f t="shared" si="445"/>
        <v>113.3</v>
      </c>
      <c r="U231" s="46">
        <f t="shared" si="446"/>
        <v>10.42</v>
      </c>
      <c r="V231" s="46">
        <v>0</v>
      </c>
      <c r="W231" s="48">
        <f t="shared" si="447"/>
        <v>159</v>
      </c>
      <c r="X231" s="48">
        <f t="shared" si="448"/>
        <v>0</v>
      </c>
      <c r="Y231" s="46">
        <f t="shared" si="449"/>
        <v>542.35</v>
      </c>
      <c r="Z231" s="46">
        <f t="shared" si="450"/>
        <v>1760.62525</v>
      </c>
      <c r="AA231" s="46"/>
      <c r="AB231" s="12" t="s">
        <v>60</v>
      </c>
      <c r="AC231" s="11">
        <f t="shared" ref="AC231:AE231" si="522">K231+R231</f>
        <v>62.5185</v>
      </c>
      <c r="AD231" s="11">
        <f t="shared" si="522"/>
        <v>778.894</v>
      </c>
      <c r="AE231" s="11">
        <f t="shared" si="522"/>
        <v>566.48</v>
      </c>
      <c r="AF231" s="11">
        <f t="shared" si="452"/>
        <v>34.73275</v>
      </c>
      <c r="AG231" s="11">
        <f t="shared" ref="AG231:AI231" si="523">O231+W231</f>
        <v>318</v>
      </c>
      <c r="AH231" s="11">
        <f t="shared" si="523"/>
        <v>0</v>
      </c>
      <c r="AI231" s="11">
        <f t="shared" si="523"/>
        <v>1760.62525</v>
      </c>
      <c r="AJ231" s="12" t="s">
        <v>32</v>
      </c>
    </row>
    <row r="232" s="9" customFormat="1" ht="16" customHeight="1" spans="1:36">
      <c r="A232" s="45">
        <f t="shared" si="435"/>
        <v>229</v>
      </c>
      <c r="B232" s="46" t="s">
        <v>653</v>
      </c>
      <c r="C232" s="56" t="s">
        <v>654</v>
      </c>
      <c r="D232" s="46" t="s">
        <v>655</v>
      </c>
      <c r="E232" s="46">
        <v>3820</v>
      </c>
      <c r="F232" s="46">
        <v>3820</v>
      </c>
      <c r="G232" s="48">
        <v>5664.75</v>
      </c>
      <c r="H232" s="46">
        <v>3820</v>
      </c>
      <c r="I232" s="48">
        <v>4180</v>
      </c>
      <c r="J232" s="48"/>
      <c r="K232" s="63">
        <f t="shared" si="436"/>
        <v>68.76</v>
      </c>
      <c r="L232" s="64">
        <f t="shared" si="437"/>
        <v>611.2</v>
      </c>
      <c r="M232" s="48">
        <f t="shared" si="438"/>
        <v>453.18</v>
      </c>
      <c r="N232" s="46">
        <f t="shared" si="439"/>
        <v>26.74</v>
      </c>
      <c r="O232" s="48">
        <f t="shared" si="440"/>
        <v>209</v>
      </c>
      <c r="P232" s="48">
        <f t="shared" si="441"/>
        <v>0</v>
      </c>
      <c r="Q232" s="48">
        <f t="shared" si="442"/>
        <v>1368.88</v>
      </c>
      <c r="R232" s="46">
        <f t="shared" si="443"/>
        <v>0</v>
      </c>
      <c r="S232" s="46">
        <f t="shared" si="444"/>
        <v>305.6</v>
      </c>
      <c r="T232" s="48">
        <f t="shared" si="445"/>
        <v>113.3</v>
      </c>
      <c r="U232" s="46">
        <f t="shared" si="446"/>
        <v>11.46</v>
      </c>
      <c r="V232" s="46">
        <v>0</v>
      </c>
      <c r="W232" s="48">
        <f t="shared" si="447"/>
        <v>209</v>
      </c>
      <c r="X232" s="48">
        <f t="shared" si="448"/>
        <v>0</v>
      </c>
      <c r="Y232" s="46">
        <f t="shared" si="449"/>
        <v>639.36</v>
      </c>
      <c r="Z232" s="46">
        <f t="shared" si="450"/>
        <v>2008.24</v>
      </c>
      <c r="AA232" s="46"/>
      <c r="AB232" s="12" t="s">
        <v>60</v>
      </c>
      <c r="AC232" s="11">
        <f t="shared" ref="AC232:AE232" si="524">K232+R232</f>
        <v>68.76</v>
      </c>
      <c r="AD232" s="11">
        <f t="shared" si="524"/>
        <v>916.8</v>
      </c>
      <c r="AE232" s="11">
        <f t="shared" si="524"/>
        <v>566.48</v>
      </c>
      <c r="AF232" s="11">
        <f t="shared" si="452"/>
        <v>38.2</v>
      </c>
      <c r="AG232" s="11">
        <f t="shared" ref="AG232:AI232" si="525">O232+W232</f>
        <v>418</v>
      </c>
      <c r="AH232" s="11">
        <f t="shared" si="525"/>
        <v>0</v>
      </c>
      <c r="AI232" s="11">
        <f t="shared" si="525"/>
        <v>2008.24</v>
      </c>
      <c r="AJ232" s="12" t="s">
        <v>32</v>
      </c>
    </row>
    <row r="233" s="9" customFormat="1" ht="16" customHeight="1" spans="1:36">
      <c r="A233" s="45">
        <f t="shared" si="435"/>
        <v>230</v>
      </c>
      <c r="B233" s="46" t="s">
        <v>625</v>
      </c>
      <c r="C233" s="56" t="s">
        <v>656</v>
      </c>
      <c r="D233" s="46" t="s">
        <v>657</v>
      </c>
      <c r="E233" s="46">
        <v>3820</v>
      </c>
      <c r="F233" s="46">
        <v>3820</v>
      </c>
      <c r="G233" s="48">
        <v>5664.75</v>
      </c>
      <c r="H233" s="46">
        <v>3820</v>
      </c>
      <c r="I233" s="48">
        <v>4180</v>
      </c>
      <c r="J233" s="48"/>
      <c r="K233" s="63">
        <f t="shared" si="436"/>
        <v>68.76</v>
      </c>
      <c r="L233" s="64">
        <f t="shared" si="437"/>
        <v>611.2</v>
      </c>
      <c r="M233" s="48">
        <f t="shared" si="438"/>
        <v>453.18</v>
      </c>
      <c r="N233" s="46">
        <f t="shared" si="439"/>
        <v>26.74</v>
      </c>
      <c r="O233" s="48">
        <f t="shared" si="440"/>
        <v>209</v>
      </c>
      <c r="P233" s="48">
        <f t="shared" si="441"/>
        <v>0</v>
      </c>
      <c r="Q233" s="48">
        <f t="shared" si="442"/>
        <v>1368.88</v>
      </c>
      <c r="R233" s="46">
        <f t="shared" si="443"/>
        <v>0</v>
      </c>
      <c r="S233" s="46">
        <f t="shared" si="444"/>
        <v>305.6</v>
      </c>
      <c r="T233" s="48">
        <f t="shared" si="445"/>
        <v>113.3</v>
      </c>
      <c r="U233" s="46">
        <f t="shared" si="446"/>
        <v>11.46</v>
      </c>
      <c r="V233" s="46">
        <v>0</v>
      </c>
      <c r="W233" s="48">
        <f t="shared" si="447"/>
        <v>209</v>
      </c>
      <c r="X233" s="48">
        <f t="shared" si="448"/>
        <v>0</v>
      </c>
      <c r="Y233" s="46">
        <f t="shared" si="449"/>
        <v>639.36</v>
      </c>
      <c r="Z233" s="46">
        <f t="shared" si="450"/>
        <v>2008.24</v>
      </c>
      <c r="AA233" s="46"/>
      <c r="AB233" s="12" t="s">
        <v>101</v>
      </c>
      <c r="AC233" s="11">
        <f t="shared" ref="AC233:AE233" si="526">K233+R233</f>
        <v>68.76</v>
      </c>
      <c r="AD233" s="11">
        <f t="shared" si="526"/>
        <v>916.8</v>
      </c>
      <c r="AE233" s="11">
        <f t="shared" si="526"/>
        <v>566.48</v>
      </c>
      <c r="AF233" s="11">
        <f t="shared" si="452"/>
        <v>38.2</v>
      </c>
      <c r="AG233" s="11">
        <f t="shared" ref="AG233:AI233" si="527">O233+W233</f>
        <v>418</v>
      </c>
      <c r="AH233" s="11">
        <f t="shared" si="527"/>
        <v>0</v>
      </c>
      <c r="AI233" s="11">
        <f t="shared" si="527"/>
        <v>2008.24</v>
      </c>
      <c r="AJ233" s="12" t="s">
        <v>34</v>
      </c>
    </row>
    <row r="234" s="9" customFormat="1" ht="16" customHeight="1" spans="1:36">
      <c r="A234" s="45">
        <f t="shared" si="435"/>
        <v>231</v>
      </c>
      <c r="B234" s="46" t="s">
        <v>233</v>
      </c>
      <c r="C234" s="56" t="s">
        <v>658</v>
      </c>
      <c r="D234" s="46" t="s">
        <v>659</v>
      </c>
      <c r="E234" s="46">
        <v>3473.25</v>
      </c>
      <c r="F234" s="46">
        <v>3245.4</v>
      </c>
      <c r="G234" s="48">
        <v>5664.75</v>
      </c>
      <c r="H234" s="46">
        <v>3473.25</v>
      </c>
      <c r="I234" s="48">
        <v>3180</v>
      </c>
      <c r="J234" s="48"/>
      <c r="K234" s="63">
        <f t="shared" si="436"/>
        <v>62.5185</v>
      </c>
      <c r="L234" s="64">
        <f t="shared" si="437"/>
        <v>519.264</v>
      </c>
      <c r="M234" s="48">
        <f t="shared" si="438"/>
        <v>453.18</v>
      </c>
      <c r="N234" s="46">
        <f t="shared" si="439"/>
        <v>24.31275</v>
      </c>
      <c r="O234" s="48">
        <f t="shared" si="440"/>
        <v>159</v>
      </c>
      <c r="P234" s="48">
        <f t="shared" si="441"/>
        <v>0</v>
      </c>
      <c r="Q234" s="48">
        <f t="shared" si="442"/>
        <v>1218.27525</v>
      </c>
      <c r="R234" s="46">
        <f t="shared" si="443"/>
        <v>0</v>
      </c>
      <c r="S234" s="46">
        <f t="shared" si="444"/>
        <v>259.63</v>
      </c>
      <c r="T234" s="48">
        <f t="shared" si="445"/>
        <v>113.3</v>
      </c>
      <c r="U234" s="46">
        <f t="shared" si="446"/>
        <v>10.42</v>
      </c>
      <c r="V234" s="46">
        <v>0</v>
      </c>
      <c r="W234" s="48">
        <f t="shared" si="447"/>
        <v>159</v>
      </c>
      <c r="X234" s="48">
        <f t="shared" si="448"/>
        <v>0</v>
      </c>
      <c r="Y234" s="46">
        <f t="shared" si="449"/>
        <v>542.35</v>
      </c>
      <c r="Z234" s="46">
        <f t="shared" si="450"/>
        <v>1760.62525</v>
      </c>
      <c r="AA234" s="46"/>
      <c r="AB234" s="12" t="s">
        <v>101</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34</v>
      </c>
    </row>
    <row r="235" s="9" customFormat="1" ht="16" customHeight="1" spans="1:36">
      <c r="A235" s="45">
        <f t="shared" si="435"/>
        <v>232</v>
      </c>
      <c r="B235" s="46" t="s">
        <v>233</v>
      </c>
      <c r="C235" s="56" t="s">
        <v>660</v>
      </c>
      <c r="D235" s="46" t="s">
        <v>661</v>
      </c>
      <c r="E235" s="46">
        <v>3473.25</v>
      </c>
      <c r="F235" s="46">
        <v>3245.4</v>
      </c>
      <c r="G235" s="48">
        <v>5664.75</v>
      </c>
      <c r="H235" s="46">
        <v>3473.25</v>
      </c>
      <c r="I235" s="48">
        <v>3180</v>
      </c>
      <c r="J235" s="48"/>
      <c r="K235" s="63">
        <f t="shared" si="436"/>
        <v>62.5185</v>
      </c>
      <c r="L235" s="64">
        <f t="shared" si="437"/>
        <v>519.264</v>
      </c>
      <c r="M235" s="48">
        <f t="shared" si="438"/>
        <v>453.18</v>
      </c>
      <c r="N235" s="46">
        <f t="shared" si="439"/>
        <v>24.31275</v>
      </c>
      <c r="O235" s="48">
        <f t="shared" si="440"/>
        <v>159</v>
      </c>
      <c r="P235" s="48">
        <f t="shared" si="441"/>
        <v>0</v>
      </c>
      <c r="Q235" s="48">
        <f t="shared" si="442"/>
        <v>1218.27525</v>
      </c>
      <c r="R235" s="46">
        <f t="shared" si="443"/>
        <v>0</v>
      </c>
      <c r="S235" s="46">
        <f t="shared" si="444"/>
        <v>259.63</v>
      </c>
      <c r="T235" s="48">
        <f t="shared" si="445"/>
        <v>113.3</v>
      </c>
      <c r="U235" s="46">
        <f t="shared" si="446"/>
        <v>10.42</v>
      </c>
      <c r="V235" s="46">
        <v>0</v>
      </c>
      <c r="W235" s="48">
        <f t="shared" si="447"/>
        <v>159</v>
      </c>
      <c r="X235" s="48">
        <f t="shared" si="448"/>
        <v>0</v>
      </c>
      <c r="Y235" s="46">
        <f t="shared" si="449"/>
        <v>542.35</v>
      </c>
      <c r="Z235" s="46">
        <f t="shared" si="450"/>
        <v>1760.62525</v>
      </c>
      <c r="AA235" s="46"/>
      <c r="AB235" s="12" t="s">
        <v>101</v>
      </c>
      <c r="AC235" s="11">
        <f t="shared" ref="AC235:AE235" si="530">K235+R235</f>
        <v>62.5185</v>
      </c>
      <c r="AD235" s="11">
        <f t="shared" si="530"/>
        <v>778.894</v>
      </c>
      <c r="AE235" s="11">
        <f t="shared" si="530"/>
        <v>566.48</v>
      </c>
      <c r="AF235" s="11">
        <f t="shared" si="452"/>
        <v>34.73275</v>
      </c>
      <c r="AG235" s="11">
        <f t="shared" ref="AG235:AI235" si="531">O235+W235</f>
        <v>318</v>
      </c>
      <c r="AH235" s="11">
        <f t="shared" si="531"/>
        <v>0</v>
      </c>
      <c r="AI235" s="11">
        <f t="shared" si="531"/>
        <v>1760.62525</v>
      </c>
      <c r="AJ235" s="12" t="s">
        <v>34</v>
      </c>
    </row>
    <row r="236" s="9" customFormat="1" ht="16" customHeight="1" spans="1:36">
      <c r="A236" s="45">
        <f t="shared" si="435"/>
        <v>233</v>
      </c>
      <c r="B236" s="46" t="s">
        <v>227</v>
      </c>
      <c r="C236" s="56" t="s">
        <v>662</v>
      </c>
      <c r="D236" s="46" t="s">
        <v>663</v>
      </c>
      <c r="E236" s="46">
        <v>3473.25</v>
      </c>
      <c r="F236" s="46">
        <v>3245.4</v>
      </c>
      <c r="G236" s="48">
        <v>5664.75</v>
      </c>
      <c r="H236" s="46">
        <v>3473.25</v>
      </c>
      <c r="I236" s="48">
        <v>3180</v>
      </c>
      <c r="J236" s="48"/>
      <c r="K236" s="63">
        <f t="shared" si="436"/>
        <v>62.5185</v>
      </c>
      <c r="L236" s="64">
        <f t="shared" si="437"/>
        <v>519.264</v>
      </c>
      <c r="M236" s="48">
        <f t="shared" si="438"/>
        <v>453.18</v>
      </c>
      <c r="N236" s="46">
        <f t="shared" si="439"/>
        <v>24.31275</v>
      </c>
      <c r="O236" s="48">
        <f t="shared" si="440"/>
        <v>159</v>
      </c>
      <c r="P236" s="48">
        <f t="shared" si="441"/>
        <v>0</v>
      </c>
      <c r="Q236" s="48">
        <f t="shared" si="442"/>
        <v>1218.27525</v>
      </c>
      <c r="R236" s="46">
        <f t="shared" si="443"/>
        <v>0</v>
      </c>
      <c r="S236" s="46">
        <f t="shared" si="444"/>
        <v>259.63</v>
      </c>
      <c r="T236" s="48">
        <f t="shared" si="445"/>
        <v>113.3</v>
      </c>
      <c r="U236" s="46">
        <f t="shared" si="446"/>
        <v>10.42</v>
      </c>
      <c r="V236" s="46">
        <v>0</v>
      </c>
      <c r="W236" s="48">
        <f t="shared" si="447"/>
        <v>159</v>
      </c>
      <c r="X236" s="48">
        <f t="shared" si="448"/>
        <v>0</v>
      </c>
      <c r="Y236" s="46">
        <f t="shared" si="449"/>
        <v>542.35</v>
      </c>
      <c r="Z236" s="46">
        <f t="shared" si="450"/>
        <v>1760.62525</v>
      </c>
      <c r="AA236" s="46"/>
      <c r="AB236" s="12" t="s">
        <v>101</v>
      </c>
      <c r="AC236" s="11">
        <f t="shared" ref="AC236:AE236" si="532">K236+R236</f>
        <v>62.5185</v>
      </c>
      <c r="AD236" s="11">
        <f t="shared" si="532"/>
        <v>778.894</v>
      </c>
      <c r="AE236" s="11">
        <f t="shared" si="532"/>
        <v>566.48</v>
      </c>
      <c r="AF236" s="11">
        <f t="shared" si="452"/>
        <v>34.73275</v>
      </c>
      <c r="AG236" s="11">
        <f t="shared" ref="AG236:AI236" si="533">O236+W236</f>
        <v>318</v>
      </c>
      <c r="AH236" s="11">
        <f t="shared" si="533"/>
        <v>0</v>
      </c>
      <c r="AI236" s="11">
        <f t="shared" si="533"/>
        <v>1760.62525</v>
      </c>
      <c r="AJ236" s="12" t="s">
        <v>34</v>
      </c>
    </row>
    <row r="237" s="9" customFormat="1" ht="16" customHeight="1" spans="1:36">
      <c r="A237" s="45">
        <f t="shared" si="435"/>
        <v>234</v>
      </c>
      <c r="B237" s="46" t="s">
        <v>173</v>
      </c>
      <c r="C237" s="56" t="s">
        <v>664</v>
      </c>
      <c r="D237" s="46" t="s">
        <v>665</v>
      </c>
      <c r="E237" s="46">
        <v>3473.25</v>
      </c>
      <c r="F237" s="46">
        <v>3245.4</v>
      </c>
      <c r="G237" s="48">
        <v>5664.75</v>
      </c>
      <c r="H237" s="46">
        <v>3473.25</v>
      </c>
      <c r="I237" s="48">
        <v>3180</v>
      </c>
      <c r="J237" s="48"/>
      <c r="K237" s="63">
        <f t="shared" si="436"/>
        <v>62.5185</v>
      </c>
      <c r="L237" s="64">
        <f t="shared" si="437"/>
        <v>519.264</v>
      </c>
      <c r="M237" s="48">
        <f t="shared" si="438"/>
        <v>453.18</v>
      </c>
      <c r="N237" s="46">
        <f t="shared" si="439"/>
        <v>24.31275</v>
      </c>
      <c r="O237" s="48">
        <f t="shared" si="440"/>
        <v>159</v>
      </c>
      <c r="P237" s="48">
        <f t="shared" si="441"/>
        <v>0</v>
      </c>
      <c r="Q237" s="48">
        <f t="shared" si="442"/>
        <v>1218.27525</v>
      </c>
      <c r="R237" s="46">
        <f t="shared" si="443"/>
        <v>0</v>
      </c>
      <c r="S237" s="46">
        <f t="shared" si="444"/>
        <v>259.63</v>
      </c>
      <c r="T237" s="48">
        <f t="shared" si="445"/>
        <v>113.3</v>
      </c>
      <c r="U237" s="46">
        <f t="shared" si="446"/>
        <v>10.42</v>
      </c>
      <c r="V237" s="46">
        <v>0</v>
      </c>
      <c r="W237" s="48">
        <f t="shared" si="447"/>
        <v>159</v>
      </c>
      <c r="X237" s="48">
        <f t="shared" si="448"/>
        <v>0</v>
      </c>
      <c r="Y237" s="46">
        <f t="shared" si="449"/>
        <v>542.35</v>
      </c>
      <c r="Z237" s="46">
        <f t="shared" si="450"/>
        <v>1760.62525</v>
      </c>
      <c r="AA237" s="46"/>
      <c r="AB237" s="12" t="s">
        <v>104</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35</v>
      </c>
    </row>
    <row r="238" s="9" customFormat="1" ht="16" customHeight="1" spans="1:36">
      <c r="A238" s="45">
        <f t="shared" si="435"/>
        <v>235</v>
      </c>
      <c r="B238" s="46" t="s">
        <v>328</v>
      </c>
      <c r="C238" s="56" t="s">
        <v>666</v>
      </c>
      <c r="D238" s="46" t="s">
        <v>667</v>
      </c>
      <c r="E238" s="46">
        <v>3473.25</v>
      </c>
      <c r="F238" s="46">
        <v>3245.4</v>
      </c>
      <c r="G238" s="48">
        <v>5664.75</v>
      </c>
      <c r="H238" s="46">
        <v>3473.25</v>
      </c>
      <c r="I238" s="48">
        <v>4180</v>
      </c>
      <c r="J238" s="48"/>
      <c r="K238" s="63">
        <f t="shared" si="436"/>
        <v>62.5185</v>
      </c>
      <c r="L238" s="64">
        <f t="shared" si="437"/>
        <v>519.264</v>
      </c>
      <c r="M238" s="48">
        <f t="shared" si="438"/>
        <v>453.18</v>
      </c>
      <c r="N238" s="46">
        <f t="shared" si="439"/>
        <v>24.31275</v>
      </c>
      <c r="O238" s="48">
        <f t="shared" si="440"/>
        <v>209</v>
      </c>
      <c r="P238" s="48">
        <f t="shared" si="441"/>
        <v>0</v>
      </c>
      <c r="Q238" s="48">
        <f t="shared" si="442"/>
        <v>1268.27525</v>
      </c>
      <c r="R238" s="46">
        <f t="shared" si="443"/>
        <v>0</v>
      </c>
      <c r="S238" s="46">
        <f t="shared" si="444"/>
        <v>259.63</v>
      </c>
      <c r="T238" s="48">
        <f t="shared" si="445"/>
        <v>113.3</v>
      </c>
      <c r="U238" s="46">
        <f t="shared" si="446"/>
        <v>10.42</v>
      </c>
      <c r="V238" s="46">
        <v>0</v>
      </c>
      <c r="W238" s="48">
        <f t="shared" si="447"/>
        <v>209</v>
      </c>
      <c r="X238" s="48">
        <f t="shared" si="448"/>
        <v>0</v>
      </c>
      <c r="Y238" s="46">
        <f t="shared" si="449"/>
        <v>592.35</v>
      </c>
      <c r="Z238" s="46">
        <f t="shared" si="450"/>
        <v>1860.62525</v>
      </c>
      <c r="AA238" s="46"/>
      <c r="AB238" s="12" t="s">
        <v>104</v>
      </c>
      <c r="AC238" s="11">
        <f t="shared" ref="AC238:AE238" si="536">K238+R238</f>
        <v>62.5185</v>
      </c>
      <c r="AD238" s="11">
        <f t="shared" si="536"/>
        <v>778.894</v>
      </c>
      <c r="AE238" s="11">
        <f t="shared" si="536"/>
        <v>566.48</v>
      </c>
      <c r="AF238" s="11">
        <f t="shared" si="452"/>
        <v>34.73275</v>
      </c>
      <c r="AG238" s="11">
        <f t="shared" ref="AG238:AI238" si="537">O238+W238</f>
        <v>418</v>
      </c>
      <c r="AH238" s="11">
        <f t="shared" si="537"/>
        <v>0</v>
      </c>
      <c r="AI238" s="11">
        <f t="shared" si="537"/>
        <v>1860.62525</v>
      </c>
      <c r="AJ238" s="12" t="s">
        <v>35</v>
      </c>
    </row>
    <row r="239" s="9" customFormat="1" ht="16" customHeight="1" spans="1:36">
      <c r="A239" s="45">
        <f t="shared" si="435"/>
        <v>236</v>
      </c>
      <c r="B239" s="46" t="s">
        <v>328</v>
      </c>
      <c r="C239" s="56" t="s">
        <v>668</v>
      </c>
      <c r="D239" s="343" t="s">
        <v>669</v>
      </c>
      <c r="E239" s="46">
        <v>3473.25</v>
      </c>
      <c r="F239" s="46">
        <v>3245.4</v>
      </c>
      <c r="G239" s="48">
        <v>5664.75</v>
      </c>
      <c r="H239" s="46">
        <v>3473.25</v>
      </c>
      <c r="I239" s="48">
        <v>4180</v>
      </c>
      <c r="J239" s="48"/>
      <c r="K239" s="63">
        <f t="shared" si="436"/>
        <v>62.5185</v>
      </c>
      <c r="L239" s="64">
        <f t="shared" si="437"/>
        <v>519.264</v>
      </c>
      <c r="M239" s="48">
        <f t="shared" si="438"/>
        <v>453.18</v>
      </c>
      <c r="N239" s="46">
        <f t="shared" si="439"/>
        <v>24.31275</v>
      </c>
      <c r="O239" s="48">
        <f t="shared" si="440"/>
        <v>209</v>
      </c>
      <c r="P239" s="48">
        <f t="shared" si="441"/>
        <v>0</v>
      </c>
      <c r="Q239" s="48">
        <f t="shared" si="442"/>
        <v>1268.27525</v>
      </c>
      <c r="R239" s="46">
        <f t="shared" si="443"/>
        <v>0</v>
      </c>
      <c r="S239" s="46">
        <f t="shared" si="444"/>
        <v>259.63</v>
      </c>
      <c r="T239" s="48">
        <f t="shared" si="445"/>
        <v>113.3</v>
      </c>
      <c r="U239" s="46">
        <f t="shared" si="446"/>
        <v>10.42</v>
      </c>
      <c r="V239" s="46">
        <v>0</v>
      </c>
      <c r="W239" s="48">
        <f t="shared" si="447"/>
        <v>209</v>
      </c>
      <c r="X239" s="48">
        <f t="shared" si="448"/>
        <v>0</v>
      </c>
      <c r="Y239" s="46">
        <f t="shared" si="449"/>
        <v>592.35</v>
      </c>
      <c r="Z239" s="46">
        <f t="shared" si="450"/>
        <v>1860.62525</v>
      </c>
      <c r="AA239" s="46"/>
      <c r="AB239" s="12" t="s">
        <v>104</v>
      </c>
      <c r="AC239" s="11">
        <f t="shared" ref="AC239:AE239" si="538">K239+R239</f>
        <v>62.5185</v>
      </c>
      <c r="AD239" s="11">
        <f t="shared" si="538"/>
        <v>778.894</v>
      </c>
      <c r="AE239" s="11">
        <f t="shared" si="538"/>
        <v>566.48</v>
      </c>
      <c r="AF239" s="11">
        <f t="shared" si="452"/>
        <v>34.73275</v>
      </c>
      <c r="AG239" s="11">
        <f t="shared" ref="AG239:AI239" si="539">O239+W239</f>
        <v>418</v>
      </c>
      <c r="AH239" s="11">
        <f t="shared" si="539"/>
        <v>0</v>
      </c>
      <c r="AI239" s="11">
        <f t="shared" si="539"/>
        <v>1860.62525</v>
      </c>
      <c r="AJ239" s="12" t="s">
        <v>35</v>
      </c>
    </row>
    <row r="240" s="9" customFormat="1" ht="16" customHeight="1" spans="1:36">
      <c r="A240" s="45">
        <f t="shared" si="435"/>
        <v>237</v>
      </c>
      <c r="B240" s="46" t="s">
        <v>670</v>
      </c>
      <c r="C240" s="56" t="s">
        <v>671</v>
      </c>
      <c r="D240" s="46" t="s">
        <v>672</v>
      </c>
      <c r="E240" s="46">
        <v>3473.25</v>
      </c>
      <c r="F240" s="46">
        <v>3245.4</v>
      </c>
      <c r="G240" s="48">
        <v>5664.75</v>
      </c>
      <c r="H240" s="46">
        <v>3473.25</v>
      </c>
      <c r="I240" s="48">
        <v>1790</v>
      </c>
      <c r="J240" s="48"/>
      <c r="K240" s="63">
        <f t="shared" si="436"/>
        <v>62.5185</v>
      </c>
      <c r="L240" s="64">
        <f t="shared" si="437"/>
        <v>519.264</v>
      </c>
      <c r="M240" s="48">
        <f t="shared" si="438"/>
        <v>453.18</v>
      </c>
      <c r="N240" s="46">
        <f t="shared" si="439"/>
        <v>24.31275</v>
      </c>
      <c r="O240" s="48">
        <f t="shared" si="440"/>
        <v>89.5</v>
      </c>
      <c r="P240" s="48">
        <f t="shared" si="441"/>
        <v>0</v>
      </c>
      <c r="Q240" s="48">
        <f t="shared" si="442"/>
        <v>1148.77525</v>
      </c>
      <c r="R240" s="46">
        <f t="shared" si="443"/>
        <v>0</v>
      </c>
      <c r="S240" s="46">
        <f t="shared" si="444"/>
        <v>259.63</v>
      </c>
      <c r="T240" s="48">
        <f t="shared" si="445"/>
        <v>113.3</v>
      </c>
      <c r="U240" s="46">
        <f t="shared" si="446"/>
        <v>10.42</v>
      </c>
      <c r="V240" s="46">
        <v>0</v>
      </c>
      <c r="W240" s="48">
        <f t="shared" si="447"/>
        <v>89.5</v>
      </c>
      <c r="X240" s="48">
        <f t="shared" si="448"/>
        <v>0</v>
      </c>
      <c r="Y240" s="46">
        <f t="shared" si="449"/>
        <v>472.85</v>
      </c>
      <c r="Z240" s="46">
        <f t="shared" si="450"/>
        <v>1621.62525</v>
      </c>
      <c r="AA240" s="46"/>
      <c r="AB240" s="12" t="s">
        <v>92</v>
      </c>
      <c r="AC240" s="11">
        <f t="shared" ref="AC240:AE240" si="540">K240+R240</f>
        <v>62.5185</v>
      </c>
      <c r="AD240" s="11">
        <f t="shared" si="540"/>
        <v>778.894</v>
      </c>
      <c r="AE240" s="11">
        <f t="shared" si="540"/>
        <v>566.48</v>
      </c>
      <c r="AF240" s="11">
        <f t="shared" si="452"/>
        <v>34.73275</v>
      </c>
      <c r="AG240" s="11">
        <f t="shared" ref="AG240:AI240" si="541">O240+W240</f>
        <v>179</v>
      </c>
      <c r="AH240" s="11">
        <f t="shared" si="541"/>
        <v>0</v>
      </c>
      <c r="AI240" s="11">
        <f t="shared" si="541"/>
        <v>1621.62525</v>
      </c>
      <c r="AJ240" s="12" t="s">
        <v>33</v>
      </c>
    </row>
    <row r="241" s="9" customFormat="1" ht="16" customHeight="1" spans="1:36">
      <c r="A241" s="45">
        <f t="shared" si="435"/>
        <v>238</v>
      </c>
      <c r="B241" s="46" t="s">
        <v>670</v>
      </c>
      <c r="C241" s="56" t="s">
        <v>673</v>
      </c>
      <c r="D241" s="46" t="s">
        <v>674</v>
      </c>
      <c r="E241" s="46">
        <v>3473.25</v>
      </c>
      <c r="F241" s="46">
        <v>3245.4</v>
      </c>
      <c r="G241" s="48">
        <v>5664.75</v>
      </c>
      <c r="H241" s="46">
        <v>3473.25</v>
      </c>
      <c r="I241" s="48">
        <v>1790</v>
      </c>
      <c r="J241" s="48"/>
      <c r="K241" s="63">
        <f t="shared" si="436"/>
        <v>62.5185</v>
      </c>
      <c r="L241" s="64">
        <f t="shared" si="437"/>
        <v>519.264</v>
      </c>
      <c r="M241" s="48">
        <f t="shared" si="438"/>
        <v>453.18</v>
      </c>
      <c r="N241" s="46">
        <f t="shared" si="439"/>
        <v>24.31275</v>
      </c>
      <c r="O241" s="48">
        <f t="shared" si="440"/>
        <v>89.5</v>
      </c>
      <c r="P241" s="48">
        <f t="shared" si="441"/>
        <v>0</v>
      </c>
      <c r="Q241" s="48">
        <f t="shared" si="442"/>
        <v>1148.77525</v>
      </c>
      <c r="R241" s="46">
        <f t="shared" si="443"/>
        <v>0</v>
      </c>
      <c r="S241" s="46">
        <f t="shared" si="444"/>
        <v>259.63</v>
      </c>
      <c r="T241" s="48">
        <f t="shared" si="445"/>
        <v>113.3</v>
      </c>
      <c r="U241" s="46">
        <f t="shared" si="446"/>
        <v>10.42</v>
      </c>
      <c r="V241" s="46">
        <v>0</v>
      </c>
      <c r="W241" s="48">
        <f t="shared" si="447"/>
        <v>89.5</v>
      </c>
      <c r="X241" s="48">
        <f t="shared" si="448"/>
        <v>0</v>
      </c>
      <c r="Y241" s="46">
        <f t="shared" si="449"/>
        <v>472.85</v>
      </c>
      <c r="Z241" s="46">
        <f t="shared" si="450"/>
        <v>1621.62525</v>
      </c>
      <c r="AA241" s="46"/>
      <c r="AB241" s="12" t="s">
        <v>92</v>
      </c>
      <c r="AC241" s="11">
        <f t="shared" ref="AC241:AE241" si="542">K241+R241</f>
        <v>62.5185</v>
      </c>
      <c r="AD241" s="11">
        <f t="shared" si="542"/>
        <v>778.894</v>
      </c>
      <c r="AE241" s="11">
        <f t="shared" si="542"/>
        <v>566.48</v>
      </c>
      <c r="AF241" s="11">
        <f t="shared" si="452"/>
        <v>34.73275</v>
      </c>
      <c r="AG241" s="11">
        <f t="shared" ref="AG241:AI241" si="543">O241+W241</f>
        <v>179</v>
      </c>
      <c r="AH241" s="11">
        <f t="shared" si="543"/>
        <v>0</v>
      </c>
      <c r="AI241" s="11">
        <f t="shared" si="543"/>
        <v>1621.62525</v>
      </c>
      <c r="AJ241" s="12" t="s">
        <v>33</v>
      </c>
    </row>
    <row r="242" s="9" customFormat="1" ht="16" customHeight="1" spans="1:36">
      <c r="A242" s="45">
        <f t="shared" si="435"/>
        <v>239</v>
      </c>
      <c r="B242" s="46" t="s">
        <v>670</v>
      </c>
      <c r="C242" s="56" t="s">
        <v>675</v>
      </c>
      <c r="D242" s="46" t="s">
        <v>676</v>
      </c>
      <c r="E242" s="46">
        <v>3473.25</v>
      </c>
      <c r="F242" s="46">
        <v>3245.4</v>
      </c>
      <c r="G242" s="48">
        <v>5664.75</v>
      </c>
      <c r="H242" s="46">
        <v>3473.25</v>
      </c>
      <c r="I242" s="48">
        <v>3180</v>
      </c>
      <c r="J242" s="48"/>
      <c r="K242" s="63">
        <f t="shared" si="436"/>
        <v>62.5185</v>
      </c>
      <c r="L242" s="64">
        <f t="shared" si="437"/>
        <v>519.264</v>
      </c>
      <c r="M242" s="48">
        <f t="shared" si="438"/>
        <v>453.18</v>
      </c>
      <c r="N242" s="46">
        <f t="shared" si="439"/>
        <v>24.31275</v>
      </c>
      <c r="O242" s="48">
        <f t="shared" si="440"/>
        <v>159</v>
      </c>
      <c r="P242" s="48">
        <f t="shared" si="441"/>
        <v>0</v>
      </c>
      <c r="Q242" s="48">
        <f t="shared" si="442"/>
        <v>1218.27525</v>
      </c>
      <c r="R242" s="46">
        <f t="shared" si="443"/>
        <v>0</v>
      </c>
      <c r="S242" s="46">
        <f t="shared" si="444"/>
        <v>259.63</v>
      </c>
      <c r="T242" s="48">
        <f t="shared" si="445"/>
        <v>113.3</v>
      </c>
      <c r="U242" s="46">
        <f t="shared" si="446"/>
        <v>10.42</v>
      </c>
      <c r="V242" s="46">
        <v>0</v>
      </c>
      <c r="W242" s="48">
        <f t="shared" si="447"/>
        <v>159</v>
      </c>
      <c r="X242" s="48">
        <f t="shared" si="448"/>
        <v>0</v>
      </c>
      <c r="Y242" s="46">
        <f t="shared" si="449"/>
        <v>542.35</v>
      </c>
      <c r="Z242" s="46">
        <f t="shared" si="450"/>
        <v>1760.62525</v>
      </c>
      <c r="AA242" s="46"/>
      <c r="AB242" s="12" t="s">
        <v>92</v>
      </c>
      <c r="AC242" s="11">
        <f t="shared" ref="AC242:AE242" si="544">K242+R242</f>
        <v>62.5185</v>
      </c>
      <c r="AD242" s="11">
        <f t="shared" si="544"/>
        <v>778.894</v>
      </c>
      <c r="AE242" s="11">
        <f t="shared" si="544"/>
        <v>566.48</v>
      </c>
      <c r="AF242" s="11">
        <f t="shared" si="452"/>
        <v>34.73275</v>
      </c>
      <c r="AG242" s="11">
        <f t="shared" ref="AG242:AI242" si="545">O242+W242</f>
        <v>318</v>
      </c>
      <c r="AH242" s="11">
        <f t="shared" si="545"/>
        <v>0</v>
      </c>
      <c r="AI242" s="11">
        <f t="shared" si="545"/>
        <v>1760.62525</v>
      </c>
      <c r="AJ242" s="12" t="s">
        <v>33</v>
      </c>
    </row>
    <row r="243" s="9" customFormat="1" ht="16" customHeight="1" spans="1:36">
      <c r="A243" s="45">
        <f t="shared" si="435"/>
        <v>240</v>
      </c>
      <c r="B243" s="46" t="s">
        <v>670</v>
      </c>
      <c r="C243" s="56" t="s">
        <v>677</v>
      </c>
      <c r="D243" s="46" t="s">
        <v>678</v>
      </c>
      <c r="E243" s="46">
        <v>3473.25</v>
      </c>
      <c r="F243" s="46">
        <v>3245.4</v>
      </c>
      <c r="G243" s="48">
        <v>5664.75</v>
      </c>
      <c r="H243" s="46">
        <v>3473.25</v>
      </c>
      <c r="I243" s="48">
        <v>1790</v>
      </c>
      <c r="J243" s="48"/>
      <c r="K243" s="63">
        <f t="shared" si="436"/>
        <v>62.5185</v>
      </c>
      <c r="L243" s="64">
        <f t="shared" si="437"/>
        <v>519.264</v>
      </c>
      <c r="M243" s="48">
        <f t="shared" si="438"/>
        <v>453.18</v>
      </c>
      <c r="N243" s="46">
        <f t="shared" si="439"/>
        <v>24.31275</v>
      </c>
      <c r="O243" s="48">
        <f t="shared" si="440"/>
        <v>89.5</v>
      </c>
      <c r="P243" s="48">
        <f t="shared" si="441"/>
        <v>0</v>
      </c>
      <c r="Q243" s="48">
        <f t="shared" si="442"/>
        <v>1148.77525</v>
      </c>
      <c r="R243" s="46">
        <f t="shared" si="443"/>
        <v>0</v>
      </c>
      <c r="S243" s="46">
        <f t="shared" si="444"/>
        <v>259.63</v>
      </c>
      <c r="T243" s="48">
        <f t="shared" si="445"/>
        <v>113.3</v>
      </c>
      <c r="U243" s="46">
        <f t="shared" si="446"/>
        <v>10.42</v>
      </c>
      <c r="V243" s="46">
        <v>0</v>
      </c>
      <c r="W243" s="48">
        <f t="shared" si="447"/>
        <v>89.5</v>
      </c>
      <c r="X243" s="48">
        <f t="shared" si="448"/>
        <v>0</v>
      </c>
      <c r="Y243" s="46">
        <f t="shared" si="449"/>
        <v>472.85</v>
      </c>
      <c r="Z243" s="46">
        <f t="shared" si="450"/>
        <v>1621.62525</v>
      </c>
      <c r="AA243" s="46"/>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45">
        <f t="shared" si="435"/>
        <v>241</v>
      </c>
      <c r="B244" s="46" t="s">
        <v>670</v>
      </c>
      <c r="C244" s="56" t="s">
        <v>679</v>
      </c>
      <c r="D244" s="46" t="s">
        <v>680</v>
      </c>
      <c r="E244" s="46">
        <v>3473.25</v>
      </c>
      <c r="F244" s="46">
        <v>3245.4</v>
      </c>
      <c r="G244" s="48">
        <v>5664.75</v>
      </c>
      <c r="H244" s="46">
        <v>3473.25</v>
      </c>
      <c r="I244" s="48">
        <v>3180</v>
      </c>
      <c r="J244" s="48"/>
      <c r="K244" s="63">
        <f t="shared" si="436"/>
        <v>62.5185</v>
      </c>
      <c r="L244" s="64">
        <f t="shared" si="437"/>
        <v>519.264</v>
      </c>
      <c r="M244" s="48">
        <f t="shared" si="438"/>
        <v>453.18</v>
      </c>
      <c r="N244" s="46">
        <f t="shared" si="439"/>
        <v>24.31275</v>
      </c>
      <c r="O244" s="48">
        <f t="shared" si="440"/>
        <v>159</v>
      </c>
      <c r="P244" s="48">
        <f t="shared" si="441"/>
        <v>0</v>
      </c>
      <c r="Q244" s="48">
        <f t="shared" si="442"/>
        <v>1218.27525</v>
      </c>
      <c r="R244" s="46">
        <f t="shared" si="443"/>
        <v>0</v>
      </c>
      <c r="S244" s="46">
        <f t="shared" si="444"/>
        <v>259.63</v>
      </c>
      <c r="T244" s="48">
        <f t="shared" si="445"/>
        <v>113.3</v>
      </c>
      <c r="U244" s="46">
        <f t="shared" si="446"/>
        <v>10.42</v>
      </c>
      <c r="V244" s="46">
        <v>0</v>
      </c>
      <c r="W244" s="48">
        <f t="shared" si="447"/>
        <v>159</v>
      </c>
      <c r="X244" s="48">
        <f t="shared" si="448"/>
        <v>0</v>
      </c>
      <c r="Y244" s="46">
        <f t="shared" si="449"/>
        <v>542.35</v>
      </c>
      <c r="Z244" s="46">
        <f t="shared" si="450"/>
        <v>1760.62525</v>
      </c>
      <c r="AA244" s="46"/>
      <c r="AB244" s="12" t="s">
        <v>92</v>
      </c>
      <c r="AC244" s="11">
        <f t="shared" ref="AC244:AE244" si="548">K244+R244</f>
        <v>62.5185</v>
      </c>
      <c r="AD244" s="11">
        <f t="shared" si="548"/>
        <v>778.894</v>
      </c>
      <c r="AE244" s="11">
        <f t="shared" si="548"/>
        <v>566.48</v>
      </c>
      <c r="AF244" s="11">
        <f t="shared" si="452"/>
        <v>34.73275</v>
      </c>
      <c r="AG244" s="11">
        <f t="shared" ref="AG244:AI244" si="549">O244+W244</f>
        <v>318</v>
      </c>
      <c r="AH244" s="11">
        <f t="shared" si="549"/>
        <v>0</v>
      </c>
      <c r="AI244" s="11">
        <f t="shared" si="549"/>
        <v>1760.62525</v>
      </c>
      <c r="AJ244" s="12" t="s">
        <v>33</v>
      </c>
    </row>
    <row r="245" s="9" customFormat="1" ht="16" customHeight="1" spans="1:36">
      <c r="A245" s="45">
        <f t="shared" si="435"/>
        <v>242</v>
      </c>
      <c r="B245" s="46" t="s">
        <v>640</v>
      </c>
      <c r="C245" s="84" t="s">
        <v>681</v>
      </c>
      <c r="D245" s="46" t="s">
        <v>682</v>
      </c>
      <c r="E245" s="46">
        <v>3473.25</v>
      </c>
      <c r="F245" s="46">
        <v>3245.4</v>
      </c>
      <c r="G245" s="48">
        <v>5664.75</v>
      </c>
      <c r="H245" s="46">
        <v>3473.25</v>
      </c>
      <c r="I245" s="48">
        <v>1790</v>
      </c>
      <c r="J245" s="48"/>
      <c r="K245" s="63">
        <f t="shared" si="436"/>
        <v>62.5185</v>
      </c>
      <c r="L245" s="64">
        <f t="shared" si="437"/>
        <v>519.264</v>
      </c>
      <c r="M245" s="48">
        <f t="shared" si="438"/>
        <v>453.18</v>
      </c>
      <c r="N245" s="46">
        <f t="shared" si="439"/>
        <v>24.31275</v>
      </c>
      <c r="O245" s="48">
        <f t="shared" si="440"/>
        <v>89.5</v>
      </c>
      <c r="P245" s="48">
        <f t="shared" si="441"/>
        <v>0</v>
      </c>
      <c r="Q245" s="48">
        <f t="shared" si="442"/>
        <v>1148.77525</v>
      </c>
      <c r="R245" s="46">
        <f t="shared" si="443"/>
        <v>0</v>
      </c>
      <c r="S245" s="46">
        <f t="shared" si="444"/>
        <v>259.63</v>
      </c>
      <c r="T245" s="48">
        <f t="shared" si="445"/>
        <v>113.3</v>
      </c>
      <c r="U245" s="46">
        <f t="shared" si="446"/>
        <v>10.42</v>
      </c>
      <c r="V245" s="46">
        <v>0</v>
      </c>
      <c r="W245" s="48">
        <f t="shared" si="447"/>
        <v>89.5</v>
      </c>
      <c r="X245" s="48">
        <f t="shared" si="448"/>
        <v>0</v>
      </c>
      <c r="Y245" s="46">
        <f t="shared" si="449"/>
        <v>472.85</v>
      </c>
      <c r="Z245" s="46">
        <f t="shared" si="450"/>
        <v>1621.62525</v>
      </c>
      <c r="AA245" s="46"/>
      <c r="AB245" s="12" t="s">
        <v>95</v>
      </c>
      <c r="AC245" s="11">
        <f t="shared" ref="AC245:AE245" si="550">K245+R245</f>
        <v>62.5185</v>
      </c>
      <c r="AD245" s="11">
        <f t="shared" si="550"/>
        <v>778.894</v>
      </c>
      <c r="AE245" s="11">
        <f t="shared" si="550"/>
        <v>566.48</v>
      </c>
      <c r="AF245" s="11">
        <f t="shared" si="452"/>
        <v>34.73275</v>
      </c>
      <c r="AG245" s="11">
        <f t="shared" ref="AG245:AI245" si="551">O245+W245</f>
        <v>179</v>
      </c>
      <c r="AH245" s="11">
        <f t="shared" si="551"/>
        <v>0</v>
      </c>
      <c r="AI245" s="11">
        <f t="shared" si="551"/>
        <v>1621.62525</v>
      </c>
      <c r="AJ245" s="12" t="s">
        <v>33</v>
      </c>
    </row>
    <row r="246" s="9" customFormat="1" ht="16" customHeight="1" spans="1:36">
      <c r="A246" s="45">
        <f t="shared" si="435"/>
        <v>243</v>
      </c>
      <c r="B246" s="46" t="s">
        <v>640</v>
      </c>
      <c r="C246" s="56" t="s">
        <v>683</v>
      </c>
      <c r="D246" s="46" t="s">
        <v>684</v>
      </c>
      <c r="E246" s="46">
        <v>3473.25</v>
      </c>
      <c r="F246" s="46">
        <v>3245.4</v>
      </c>
      <c r="G246" s="48">
        <v>5664.75</v>
      </c>
      <c r="H246" s="46">
        <v>3473.25</v>
      </c>
      <c r="I246" s="48">
        <v>1790</v>
      </c>
      <c r="J246" s="48"/>
      <c r="K246" s="63">
        <f t="shared" si="436"/>
        <v>62.5185</v>
      </c>
      <c r="L246" s="64">
        <f t="shared" si="437"/>
        <v>519.264</v>
      </c>
      <c r="M246" s="48">
        <f t="shared" si="438"/>
        <v>453.18</v>
      </c>
      <c r="N246" s="46">
        <f t="shared" si="439"/>
        <v>24.31275</v>
      </c>
      <c r="O246" s="48">
        <f t="shared" si="440"/>
        <v>89.5</v>
      </c>
      <c r="P246" s="48">
        <f t="shared" si="441"/>
        <v>0</v>
      </c>
      <c r="Q246" s="48">
        <f t="shared" si="442"/>
        <v>1148.77525</v>
      </c>
      <c r="R246" s="46">
        <f t="shared" si="443"/>
        <v>0</v>
      </c>
      <c r="S246" s="46">
        <f t="shared" si="444"/>
        <v>259.63</v>
      </c>
      <c r="T246" s="48">
        <f t="shared" si="445"/>
        <v>113.3</v>
      </c>
      <c r="U246" s="46">
        <f t="shared" si="446"/>
        <v>10.42</v>
      </c>
      <c r="V246" s="46">
        <v>0</v>
      </c>
      <c r="W246" s="48">
        <f t="shared" si="447"/>
        <v>89.5</v>
      </c>
      <c r="X246" s="48">
        <f t="shared" si="448"/>
        <v>0</v>
      </c>
      <c r="Y246" s="46">
        <f t="shared" si="449"/>
        <v>472.85</v>
      </c>
      <c r="Z246" s="46">
        <f t="shared" si="450"/>
        <v>1621.62525</v>
      </c>
      <c r="AA246" s="46"/>
      <c r="AB246" s="12" t="s">
        <v>95</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45">
        <f t="shared" si="435"/>
        <v>244</v>
      </c>
      <c r="B247" s="46" t="s">
        <v>685</v>
      </c>
      <c r="C247" s="56" t="s">
        <v>686</v>
      </c>
      <c r="D247" s="46" t="s">
        <v>687</v>
      </c>
      <c r="E247" s="46">
        <v>3473.25</v>
      </c>
      <c r="F247" s="46">
        <v>3245.4</v>
      </c>
      <c r="G247" s="48">
        <v>5664.75</v>
      </c>
      <c r="H247" s="46">
        <v>3473.25</v>
      </c>
      <c r="I247" s="48">
        <v>1790</v>
      </c>
      <c r="J247" s="48"/>
      <c r="K247" s="63">
        <f t="shared" si="436"/>
        <v>62.5185</v>
      </c>
      <c r="L247" s="64">
        <f t="shared" si="437"/>
        <v>519.264</v>
      </c>
      <c r="M247" s="48">
        <f t="shared" si="438"/>
        <v>453.18</v>
      </c>
      <c r="N247" s="46">
        <f t="shared" si="439"/>
        <v>24.31275</v>
      </c>
      <c r="O247" s="48">
        <f t="shared" si="440"/>
        <v>89.5</v>
      </c>
      <c r="P247" s="48">
        <f t="shared" si="441"/>
        <v>0</v>
      </c>
      <c r="Q247" s="48">
        <f t="shared" si="442"/>
        <v>1148.77525</v>
      </c>
      <c r="R247" s="46">
        <f t="shared" si="443"/>
        <v>0</v>
      </c>
      <c r="S247" s="46">
        <f t="shared" si="444"/>
        <v>259.63</v>
      </c>
      <c r="T247" s="48">
        <f t="shared" si="445"/>
        <v>113.3</v>
      </c>
      <c r="U247" s="46">
        <f t="shared" si="446"/>
        <v>10.42</v>
      </c>
      <c r="V247" s="46">
        <v>0</v>
      </c>
      <c r="W247" s="48">
        <f t="shared" si="447"/>
        <v>89.5</v>
      </c>
      <c r="X247" s="48">
        <f t="shared" si="448"/>
        <v>0</v>
      </c>
      <c r="Y247" s="46">
        <f t="shared" si="449"/>
        <v>472.85</v>
      </c>
      <c r="Z247" s="46">
        <f t="shared" si="450"/>
        <v>1621.62525</v>
      </c>
      <c r="AA247" s="46"/>
      <c r="AB247" s="12" t="s">
        <v>89</v>
      </c>
      <c r="AC247" s="11">
        <f t="shared" ref="AC247:AE247" si="554">K247+R247</f>
        <v>62.5185</v>
      </c>
      <c r="AD247" s="11">
        <f t="shared" si="554"/>
        <v>778.894</v>
      </c>
      <c r="AE247" s="11">
        <f t="shared" si="554"/>
        <v>566.48</v>
      </c>
      <c r="AF247" s="11">
        <f t="shared" si="452"/>
        <v>34.73275</v>
      </c>
      <c r="AG247" s="11">
        <f t="shared" ref="AG247:AI247" si="555">O247+W247</f>
        <v>179</v>
      </c>
      <c r="AH247" s="11">
        <f t="shared" si="555"/>
        <v>0</v>
      </c>
      <c r="AI247" s="11">
        <f t="shared" si="555"/>
        <v>1621.62525</v>
      </c>
      <c r="AJ247" s="12" t="s">
        <v>33</v>
      </c>
    </row>
    <row r="248" s="9" customFormat="1" ht="16" customHeight="1" spans="1:36">
      <c r="A248" s="45">
        <f t="shared" si="435"/>
        <v>245</v>
      </c>
      <c r="B248" s="46" t="s">
        <v>685</v>
      </c>
      <c r="C248" s="56" t="s">
        <v>688</v>
      </c>
      <c r="D248" s="46" t="s">
        <v>689</v>
      </c>
      <c r="E248" s="46">
        <v>3473.25</v>
      </c>
      <c r="F248" s="46">
        <v>3245.4</v>
      </c>
      <c r="G248" s="48">
        <v>5664.75</v>
      </c>
      <c r="H248" s="46">
        <v>3473.25</v>
      </c>
      <c r="I248" s="48">
        <v>1790</v>
      </c>
      <c r="J248" s="48"/>
      <c r="K248" s="63">
        <f t="shared" si="436"/>
        <v>62.5185</v>
      </c>
      <c r="L248" s="64">
        <f t="shared" si="437"/>
        <v>519.264</v>
      </c>
      <c r="M248" s="48">
        <f t="shared" si="438"/>
        <v>453.18</v>
      </c>
      <c r="N248" s="46">
        <f t="shared" si="439"/>
        <v>24.31275</v>
      </c>
      <c r="O248" s="48">
        <f t="shared" si="440"/>
        <v>89.5</v>
      </c>
      <c r="P248" s="48">
        <f t="shared" si="441"/>
        <v>0</v>
      </c>
      <c r="Q248" s="48">
        <f t="shared" si="442"/>
        <v>1148.77525</v>
      </c>
      <c r="R248" s="46">
        <f t="shared" si="443"/>
        <v>0</v>
      </c>
      <c r="S248" s="46">
        <f t="shared" si="444"/>
        <v>259.63</v>
      </c>
      <c r="T248" s="48">
        <f t="shared" si="445"/>
        <v>113.3</v>
      </c>
      <c r="U248" s="46">
        <f t="shared" si="446"/>
        <v>10.42</v>
      </c>
      <c r="V248" s="46">
        <v>0</v>
      </c>
      <c r="W248" s="48">
        <f t="shared" si="447"/>
        <v>89.5</v>
      </c>
      <c r="X248" s="48">
        <f t="shared" si="448"/>
        <v>0</v>
      </c>
      <c r="Y248" s="46">
        <f t="shared" si="449"/>
        <v>472.85</v>
      </c>
      <c r="Z248" s="46">
        <f t="shared" si="450"/>
        <v>1621.62525</v>
      </c>
      <c r="AA248" s="46"/>
      <c r="AB248" s="12" t="s">
        <v>89</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45">
        <f t="shared" si="435"/>
        <v>246</v>
      </c>
      <c r="B249" s="46" t="s">
        <v>558</v>
      </c>
      <c r="C249" s="56" t="s">
        <v>690</v>
      </c>
      <c r="D249" s="46" t="s">
        <v>691</v>
      </c>
      <c r="E249" s="46">
        <v>3473.25</v>
      </c>
      <c r="F249" s="46">
        <v>3245.4</v>
      </c>
      <c r="G249" s="48">
        <v>5664.75</v>
      </c>
      <c r="H249" s="46">
        <v>3473.25</v>
      </c>
      <c r="I249" s="48">
        <v>1790</v>
      </c>
      <c r="J249" s="48"/>
      <c r="K249" s="63">
        <f t="shared" si="436"/>
        <v>62.5185</v>
      </c>
      <c r="L249" s="64">
        <f t="shared" si="437"/>
        <v>519.264</v>
      </c>
      <c r="M249" s="48">
        <f t="shared" si="438"/>
        <v>453.18</v>
      </c>
      <c r="N249" s="46">
        <f t="shared" si="439"/>
        <v>24.31275</v>
      </c>
      <c r="O249" s="48">
        <f t="shared" si="440"/>
        <v>89.5</v>
      </c>
      <c r="P249" s="48">
        <f t="shared" si="441"/>
        <v>0</v>
      </c>
      <c r="Q249" s="48">
        <f t="shared" si="442"/>
        <v>1148.77525</v>
      </c>
      <c r="R249" s="46">
        <f t="shared" si="443"/>
        <v>0</v>
      </c>
      <c r="S249" s="46">
        <f t="shared" si="444"/>
        <v>259.63</v>
      </c>
      <c r="T249" s="48">
        <f t="shared" si="445"/>
        <v>113.3</v>
      </c>
      <c r="U249" s="46">
        <f t="shared" si="446"/>
        <v>10.42</v>
      </c>
      <c r="V249" s="46">
        <v>0</v>
      </c>
      <c r="W249" s="48">
        <f t="shared" si="447"/>
        <v>89.5</v>
      </c>
      <c r="X249" s="48">
        <f t="shared" si="448"/>
        <v>0</v>
      </c>
      <c r="Y249" s="46">
        <f t="shared" si="449"/>
        <v>472.85</v>
      </c>
      <c r="Z249" s="46">
        <f t="shared" si="450"/>
        <v>1621.62525</v>
      </c>
      <c r="AA249" s="46"/>
      <c r="AB249" s="12" t="s">
        <v>98</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45">
        <f t="shared" si="435"/>
        <v>247</v>
      </c>
      <c r="B250" s="46" t="s">
        <v>685</v>
      </c>
      <c r="C250" s="56" t="s">
        <v>692</v>
      </c>
      <c r="D250" s="46" t="s">
        <v>693</v>
      </c>
      <c r="E250" s="46">
        <v>3473.25</v>
      </c>
      <c r="F250" s="46">
        <v>3245.4</v>
      </c>
      <c r="G250" s="48">
        <v>5664.75</v>
      </c>
      <c r="H250" s="46">
        <v>3473.25</v>
      </c>
      <c r="I250" s="48">
        <v>1790</v>
      </c>
      <c r="J250" s="48"/>
      <c r="K250" s="63">
        <f t="shared" si="436"/>
        <v>62.5185</v>
      </c>
      <c r="L250" s="64">
        <f t="shared" si="437"/>
        <v>519.264</v>
      </c>
      <c r="M250" s="48">
        <f t="shared" si="438"/>
        <v>453.18</v>
      </c>
      <c r="N250" s="46">
        <f t="shared" si="439"/>
        <v>24.31275</v>
      </c>
      <c r="O250" s="48">
        <f t="shared" si="440"/>
        <v>89.5</v>
      </c>
      <c r="P250" s="48">
        <f t="shared" si="441"/>
        <v>0</v>
      </c>
      <c r="Q250" s="48">
        <f t="shared" si="442"/>
        <v>1148.77525</v>
      </c>
      <c r="R250" s="46">
        <f t="shared" si="443"/>
        <v>0</v>
      </c>
      <c r="S250" s="46">
        <f t="shared" si="444"/>
        <v>259.63</v>
      </c>
      <c r="T250" s="48">
        <f t="shared" si="445"/>
        <v>113.3</v>
      </c>
      <c r="U250" s="46">
        <f t="shared" si="446"/>
        <v>10.42</v>
      </c>
      <c r="V250" s="46">
        <v>0</v>
      </c>
      <c r="W250" s="48">
        <f t="shared" si="447"/>
        <v>89.5</v>
      </c>
      <c r="X250" s="48">
        <f t="shared" si="448"/>
        <v>0</v>
      </c>
      <c r="Y250" s="46">
        <f t="shared" si="449"/>
        <v>472.85</v>
      </c>
      <c r="Z250" s="46">
        <f t="shared" si="450"/>
        <v>1621.62525</v>
      </c>
      <c r="AA250" s="46"/>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45">
        <f t="shared" si="435"/>
        <v>248</v>
      </c>
      <c r="B251" s="46" t="s">
        <v>685</v>
      </c>
      <c r="C251" s="56" t="s">
        <v>694</v>
      </c>
      <c r="D251" s="46" t="s">
        <v>695</v>
      </c>
      <c r="E251" s="46">
        <v>3473.25</v>
      </c>
      <c r="F251" s="46">
        <v>3245.4</v>
      </c>
      <c r="G251" s="48">
        <v>5664.75</v>
      </c>
      <c r="H251" s="46">
        <v>3473.25</v>
      </c>
      <c r="I251" s="48">
        <v>1790</v>
      </c>
      <c r="J251" s="48"/>
      <c r="K251" s="63">
        <f t="shared" si="436"/>
        <v>62.5185</v>
      </c>
      <c r="L251" s="64">
        <f t="shared" si="437"/>
        <v>519.264</v>
      </c>
      <c r="M251" s="48">
        <f t="shared" si="438"/>
        <v>453.18</v>
      </c>
      <c r="N251" s="46">
        <f t="shared" si="439"/>
        <v>24.31275</v>
      </c>
      <c r="O251" s="48">
        <f t="shared" si="440"/>
        <v>89.5</v>
      </c>
      <c r="P251" s="48">
        <f t="shared" si="441"/>
        <v>0</v>
      </c>
      <c r="Q251" s="48">
        <f t="shared" si="442"/>
        <v>1148.77525</v>
      </c>
      <c r="R251" s="46">
        <f t="shared" si="443"/>
        <v>0</v>
      </c>
      <c r="S251" s="46">
        <f t="shared" si="444"/>
        <v>259.63</v>
      </c>
      <c r="T251" s="48">
        <f t="shared" si="445"/>
        <v>113.3</v>
      </c>
      <c r="U251" s="46">
        <f t="shared" si="446"/>
        <v>10.42</v>
      </c>
      <c r="V251" s="46">
        <v>0</v>
      </c>
      <c r="W251" s="48">
        <f t="shared" si="447"/>
        <v>89.5</v>
      </c>
      <c r="X251" s="48">
        <f t="shared" si="448"/>
        <v>0</v>
      </c>
      <c r="Y251" s="46">
        <f t="shared" si="449"/>
        <v>472.85</v>
      </c>
      <c r="Z251" s="46">
        <f t="shared" si="450"/>
        <v>1621.62525</v>
      </c>
      <c r="AA251" s="46"/>
      <c r="AB251" s="12" t="s">
        <v>89</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45">
        <f t="shared" si="435"/>
        <v>249</v>
      </c>
      <c r="B252" s="46" t="s">
        <v>685</v>
      </c>
      <c r="C252" s="56" t="s">
        <v>696</v>
      </c>
      <c r="D252" s="46" t="s">
        <v>697</v>
      </c>
      <c r="E252" s="46">
        <v>3473.25</v>
      </c>
      <c r="F252" s="46">
        <v>3245.4</v>
      </c>
      <c r="G252" s="48">
        <v>5664.75</v>
      </c>
      <c r="H252" s="46">
        <v>3473.25</v>
      </c>
      <c r="I252" s="48">
        <v>1790</v>
      </c>
      <c r="J252" s="48"/>
      <c r="K252" s="63">
        <f t="shared" si="436"/>
        <v>62.5185</v>
      </c>
      <c r="L252" s="64">
        <f t="shared" si="437"/>
        <v>519.264</v>
      </c>
      <c r="M252" s="48">
        <f t="shared" si="438"/>
        <v>453.18</v>
      </c>
      <c r="N252" s="46">
        <f t="shared" si="439"/>
        <v>24.31275</v>
      </c>
      <c r="O252" s="48">
        <f t="shared" si="440"/>
        <v>89.5</v>
      </c>
      <c r="P252" s="48">
        <f t="shared" si="441"/>
        <v>0</v>
      </c>
      <c r="Q252" s="48">
        <f t="shared" si="442"/>
        <v>1148.77525</v>
      </c>
      <c r="R252" s="92">
        <f t="shared" si="443"/>
        <v>0</v>
      </c>
      <c r="S252" s="92">
        <f t="shared" si="444"/>
        <v>259.63</v>
      </c>
      <c r="T252" s="91">
        <f t="shared" si="445"/>
        <v>113.3</v>
      </c>
      <c r="U252" s="92">
        <f t="shared" si="446"/>
        <v>10.42</v>
      </c>
      <c r="V252" s="46">
        <v>0</v>
      </c>
      <c r="W252" s="91">
        <f t="shared" si="447"/>
        <v>89.5</v>
      </c>
      <c r="X252" s="91">
        <f t="shared" si="448"/>
        <v>0</v>
      </c>
      <c r="Y252" s="46">
        <f t="shared" si="449"/>
        <v>472.85</v>
      </c>
      <c r="Z252" s="46">
        <f t="shared" si="450"/>
        <v>1621.62525</v>
      </c>
      <c r="AA252" s="46"/>
      <c r="AB252" s="12" t="s">
        <v>89</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45">
        <f t="shared" si="435"/>
        <v>250</v>
      </c>
      <c r="B253" s="46" t="s">
        <v>685</v>
      </c>
      <c r="C253" s="56" t="s">
        <v>698</v>
      </c>
      <c r="D253" s="46" t="s">
        <v>699</v>
      </c>
      <c r="E253" s="46">
        <v>3473.25</v>
      </c>
      <c r="F253" s="46">
        <v>3245.4</v>
      </c>
      <c r="G253" s="48">
        <v>5664.75</v>
      </c>
      <c r="H253" s="46">
        <v>3473.25</v>
      </c>
      <c r="I253" s="48">
        <v>1790</v>
      </c>
      <c r="J253" s="48"/>
      <c r="K253" s="63">
        <f t="shared" si="436"/>
        <v>62.5185</v>
      </c>
      <c r="L253" s="64">
        <f t="shared" si="437"/>
        <v>519.264</v>
      </c>
      <c r="M253" s="48">
        <f t="shared" si="438"/>
        <v>453.18</v>
      </c>
      <c r="N253" s="46">
        <f t="shared" si="439"/>
        <v>24.31275</v>
      </c>
      <c r="O253" s="48">
        <f t="shared" si="440"/>
        <v>89.5</v>
      </c>
      <c r="P253" s="48">
        <f t="shared" si="441"/>
        <v>0</v>
      </c>
      <c r="Q253" s="48">
        <f t="shared" si="442"/>
        <v>1148.77525</v>
      </c>
      <c r="R253" s="46">
        <f t="shared" si="443"/>
        <v>0</v>
      </c>
      <c r="S253" s="46">
        <f t="shared" si="444"/>
        <v>259.63</v>
      </c>
      <c r="T253" s="48">
        <f t="shared" si="445"/>
        <v>113.3</v>
      </c>
      <c r="U253" s="46">
        <f t="shared" si="446"/>
        <v>10.42</v>
      </c>
      <c r="V253" s="46">
        <v>0</v>
      </c>
      <c r="W253" s="48">
        <f t="shared" si="447"/>
        <v>89.5</v>
      </c>
      <c r="X253" s="48">
        <f t="shared" si="448"/>
        <v>0</v>
      </c>
      <c r="Y253" s="46">
        <f t="shared" si="449"/>
        <v>472.85</v>
      </c>
      <c r="Z253" s="46">
        <f t="shared" si="450"/>
        <v>1621.62525</v>
      </c>
      <c r="AA253" s="46"/>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45">
        <f t="shared" si="435"/>
        <v>251</v>
      </c>
      <c r="B254" s="46" t="s">
        <v>685</v>
      </c>
      <c r="C254" s="56" t="s">
        <v>700</v>
      </c>
      <c r="D254" s="46" t="s">
        <v>701</v>
      </c>
      <c r="E254" s="46">
        <v>3473.25</v>
      </c>
      <c r="F254" s="46">
        <v>3245.4</v>
      </c>
      <c r="G254" s="48">
        <v>5664.75</v>
      </c>
      <c r="H254" s="46">
        <v>3473.25</v>
      </c>
      <c r="I254" s="48">
        <v>1790</v>
      </c>
      <c r="J254" s="48"/>
      <c r="K254" s="63">
        <f t="shared" si="436"/>
        <v>62.5185</v>
      </c>
      <c r="L254" s="64">
        <f t="shared" si="437"/>
        <v>519.264</v>
      </c>
      <c r="M254" s="48">
        <f t="shared" si="438"/>
        <v>453.18</v>
      </c>
      <c r="N254" s="46">
        <f t="shared" si="439"/>
        <v>24.31275</v>
      </c>
      <c r="O254" s="48">
        <f t="shared" si="440"/>
        <v>89.5</v>
      </c>
      <c r="P254" s="48">
        <f t="shared" si="441"/>
        <v>0</v>
      </c>
      <c r="Q254" s="48">
        <f t="shared" si="442"/>
        <v>1148.77525</v>
      </c>
      <c r="R254" s="46">
        <f t="shared" si="443"/>
        <v>0</v>
      </c>
      <c r="S254" s="46">
        <f t="shared" si="444"/>
        <v>259.63</v>
      </c>
      <c r="T254" s="48">
        <f t="shared" si="445"/>
        <v>113.3</v>
      </c>
      <c r="U254" s="46">
        <f t="shared" si="446"/>
        <v>10.42</v>
      </c>
      <c r="V254" s="46">
        <v>0</v>
      </c>
      <c r="W254" s="48">
        <f t="shared" si="447"/>
        <v>89.5</v>
      </c>
      <c r="X254" s="48">
        <f t="shared" si="448"/>
        <v>0</v>
      </c>
      <c r="Y254" s="46">
        <f t="shared" si="449"/>
        <v>472.85</v>
      </c>
      <c r="Z254" s="46">
        <f t="shared" si="450"/>
        <v>1621.62525</v>
      </c>
      <c r="AA254" s="46"/>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45">
        <f t="shared" si="435"/>
        <v>252</v>
      </c>
      <c r="B255" s="46" t="s">
        <v>685</v>
      </c>
      <c r="C255" s="56" t="s">
        <v>702</v>
      </c>
      <c r="D255" s="46" t="s">
        <v>703</v>
      </c>
      <c r="E255" s="46">
        <v>3473.25</v>
      </c>
      <c r="F255" s="46">
        <v>3245.4</v>
      </c>
      <c r="G255" s="48">
        <v>5664.75</v>
      </c>
      <c r="H255" s="46">
        <v>3473.25</v>
      </c>
      <c r="I255" s="48">
        <v>1790</v>
      </c>
      <c r="J255" s="48"/>
      <c r="K255" s="63">
        <f t="shared" si="436"/>
        <v>62.5185</v>
      </c>
      <c r="L255" s="64">
        <f t="shared" si="437"/>
        <v>519.264</v>
      </c>
      <c r="M255" s="48">
        <f t="shared" si="438"/>
        <v>453.18</v>
      </c>
      <c r="N255" s="46">
        <f t="shared" si="439"/>
        <v>24.31275</v>
      </c>
      <c r="O255" s="48">
        <f t="shared" si="440"/>
        <v>89.5</v>
      </c>
      <c r="P255" s="48">
        <f t="shared" si="441"/>
        <v>0</v>
      </c>
      <c r="Q255" s="48">
        <f t="shared" si="442"/>
        <v>1148.77525</v>
      </c>
      <c r="R255" s="46">
        <f t="shared" si="443"/>
        <v>0</v>
      </c>
      <c r="S255" s="46">
        <f t="shared" si="444"/>
        <v>259.63</v>
      </c>
      <c r="T255" s="48">
        <f t="shared" si="445"/>
        <v>113.3</v>
      </c>
      <c r="U255" s="46">
        <f t="shared" si="446"/>
        <v>10.42</v>
      </c>
      <c r="V255" s="46">
        <v>0</v>
      </c>
      <c r="W255" s="48">
        <f t="shared" si="447"/>
        <v>89.5</v>
      </c>
      <c r="X255" s="48">
        <f t="shared" si="448"/>
        <v>0</v>
      </c>
      <c r="Y255" s="46">
        <f t="shared" si="449"/>
        <v>472.85</v>
      </c>
      <c r="Z255" s="46">
        <f t="shared" si="450"/>
        <v>1621.62525</v>
      </c>
      <c r="AA255" s="46"/>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45">
        <f t="shared" si="435"/>
        <v>253</v>
      </c>
      <c r="B256" s="46" t="s">
        <v>558</v>
      </c>
      <c r="C256" s="56" t="s">
        <v>704</v>
      </c>
      <c r="D256" s="46" t="s">
        <v>705</v>
      </c>
      <c r="E256" s="46">
        <v>3473.25</v>
      </c>
      <c r="F256" s="46">
        <v>3245.4</v>
      </c>
      <c r="G256" s="48">
        <v>5664.75</v>
      </c>
      <c r="H256" s="46">
        <v>3473.25</v>
      </c>
      <c r="I256" s="48">
        <v>3180</v>
      </c>
      <c r="J256" s="48"/>
      <c r="K256" s="63">
        <f t="shared" si="436"/>
        <v>62.5185</v>
      </c>
      <c r="L256" s="64">
        <f t="shared" si="437"/>
        <v>519.264</v>
      </c>
      <c r="M256" s="48">
        <f t="shared" si="438"/>
        <v>453.18</v>
      </c>
      <c r="N256" s="46">
        <f t="shared" si="439"/>
        <v>24.31275</v>
      </c>
      <c r="O256" s="48">
        <f t="shared" si="440"/>
        <v>159</v>
      </c>
      <c r="P256" s="48">
        <f t="shared" si="441"/>
        <v>0</v>
      </c>
      <c r="Q256" s="48">
        <f t="shared" si="442"/>
        <v>1218.27525</v>
      </c>
      <c r="R256" s="46">
        <f t="shared" si="443"/>
        <v>0</v>
      </c>
      <c r="S256" s="46">
        <f t="shared" si="444"/>
        <v>259.63</v>
      </c>
      <c r="T256" s="48">
        <f t="shared" si="445"/>
        <v>113.3</v>
      </c>
      <c r="U256" s="46">
        <f t="shared" si="446"/>
        <v>10.42</v>
      </c>
      <c r="V256" s="46">
        <v>0</v>
      </c>
      <c r="W256" s="48">
        <f t="shared" si="447"/>
        <v>159</v>
      </c>
      <c r="X256" s="48">
        <f t="shared" si="448"/>
        <v>0</v>
      </c>
      <c r="Y256" s="46">
        <f t="shared" si="449"/>
        <v>542.35</v>
      </c>
      <c r="Z256" s="46">
        <f t="shared" si="450"/>
        <v>1760.62525</v>
      </c>
      <c r="AA256" s="46"/>
      <c r="AB256" s="12" t="s">
        <v>98</v>
      </c>
      <c r="AC256" s="11">
        <f t="shared" ref="AC256:AE256" si="572">K256+R256</f>
        <v>62.5185</v>
      </c>
      <c r="AD256" s="11">
        <f t="shared" si="572"/>
        <v>778.894</v>
      </c>
      <c r="AE256" s="11">
        <f t="shared" si="572"/>
        <v>566.48</v>
      </c>
      <c r="AF256" s="11">
        <f t="shared" si="452"/>
        <v>34.73275</v>
      </c>
      <c r="AG256" s="11">
        <f t="shared" ref="AG256:AI256" si="573">O256+W256</f>
        <v>318</v>
      </c>
      <c r="AH256" s="11">
        <f t="shared" si="573"/>
        <v>0</v>
      </c>
      <c r="AI256" s="11">
        <f t="shared" si="573"/>
        <v>1760.62525</v>
      </c>
      <c r="AJ256" s="12" t="s">
        <v>33</v>
      </c>
    </row>
    <row r="257" s="9" customFormat="1" ht="16" customHeight="1" spans="1:36">
      <c r="A257" s="45">
        <f t="shared" si="435"/>
        <v>254</v>
      </c>
      <c r="B257" s="46" t="s">
        <v>685</v>
      </c>
      <c r="C257" s="56" t="s">
        <v>706</v>
      </c>
      <c r="D257" s="46" t="s">
        <v>707</v>
      </c>
      <c r="E257" s="46">
        <v>3473.25</v>
      </c>
      <c r="F257" s="46">
        <v>3245.4</v>
      </c>
      <c r="G257" s="48">
        <v>5664.75</v>
      </c>
      <c r="H257" s="46">
        <v>3473.25</v>
      </c>
      <c r="I257" s="48">
        <v>1790</v>
      </c>
      <c r="J257" s="48"/>
      <c r="K257" s="63">
        <f t="shared" si="436"/>
        <v>62.5185</v>
      </c>
      <c r="L257" s="64">
        <f t="shared" si="437"/>
        <v>519.264</v>
      </c>
      <c r="M257" s="48">
        <f t="shared" si="438"/>
        <v>453.18</v>
      </c>
      <c r="N257" s="46">
        <f t="shared" si="439"/>
        <v>24.31275</v>
      </c>
      <c r="O257" s="48">
        <f t="shared" si="440"/>
        <v>89.5</v>
      </c>
      <c r="P257" s="48">
        <f t="shared" si="441"/>
        <v>0</v>
      </c>
      <c r="Q257" s="48">
        <f t="shared" si="442"/>
        <v>1148.77525</v>
      </c>
      <c r="R257" s="46">
        <f t="shared" si="443"/>
        <v>0</v>
      </c>
      <c r="S257" s="46">
        <f t="shared" si="444"/>
        <v>259.63</v>
      </c>
      <c r="T257" s="48">
        <f t="shared" si="445"/>
        <v>113.3</v>
      </c>
      <c r="U257" s="46">
        <f t="shared" si="446"/>
        <v>10.42</v>
      </c>
      <c r="V257" s="46">
        <v>0</v>
      </c>
      <c r="W257" s="48">
        <f t="shared" si="447"/>
        <v>89.5</v>
      </c>
      <c r="X257" s="48">
        <f t="shared" si="448"/>
        <v>0</v>
      </c>
      <c r="Y257" s="46">
        <f t="shared" si="449"/>
        <v>472.85</v>
      </c>
      <c r="Z257" s="46">
        <f t="shared" si="450"/>
        <v>1621.62525</v>
      </c>
      <c r="AA257" s="46"/>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45">
        <f t="shared" si="435"/>
        <v>255</v>
      </c>
      <c r="B258" s="46" t="s">
        <v>685</v>
      </c>
      <c r="C258" s="56" t="s">
        <v>708</v>
      </c>
      <c r="D258" s="46" t="s">
        <v>709</v>
      </c>
      <c r="E258" s="46">
        <v>3473.25</v>
      </c>
      <c r="F258" s="46">
        <v>3245.4</v>
      </c>
      <c r="G258" s="48">
        <v>5664.75</v>
      </c>
      <c r="H258" s="46">
        <v>3473.25</v>
      </c>
      <c r="I258" s="48">
        <v>1790</v>
      </c>
      <c r="J258" s="48"/>
      <c r="K258" s="63">
        <f t="shared" si="436"/>
        <v>62.5185</v>
      </c>
      <c r="L258" s="64">
        <f t="shared" si="437"/>
        <v>519.264</v>
      </c>
      <c r="M258" s="48">
        <f t="shared" si="438"/>
        <v>453.18</v>
      </c>
      <c r="N258" s="46">
        <f t="shared" si="439"/>
        <v>24.31275</v>
      </c>
      <c r="O258" s="48">
        <f t="shared" si="440"/>
        <v>89.5</v>
      </c>
      <c r="P258" s="48">
        <f t="shared" si="441"/>
        <v>0</v>
      </c>
      <c r="Q258" s="48">
        <f t="shared" si="442"/>
        <v>1148.77525</v>
      </c>
      <c r="R258" s="46">
        <f t="shared" si="443"/>
        <v>0</v>
      </c>
      <c r="S258" s="46">
        <f t="shared" si="444"/>
        <v>259.63</v>
      </c>
      <c r="T258" s="48">
        <f t="shared" si="445"/>
        <v>113.3</v>
      </c>
      <c r="U258" s="46">
        <f t="shared" si="446"/>
        <v>10.42</v>
      </c>
      <c r="V258" s="46">
        <v>0</v>
      </c>
      <c r="W258" s="48">
        <f t="shared" si="447"/>
        <v>89.5</v>
      </c>
      <c r="X258" s="48">
        <f t="shared" si="448"/>
        <v>0</v>
      </c>
      <c r="Y258" s="46">
        <f t="shared" si="449"/>
        <v>472.85</v>
      </c>
      <c r="Z258" s="46">
        <f t="shared" si="450"/>
        <v>1621.62525</v>
      </c>
      <c r="AA258" s="46"/>
      <c r="AB258" s="12" t="s">
        <v>89</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45">
        <f t="shared" si="435"/>
        <v>256</v>
      </c>
      <c r="B259" s="46" t="s">
        <v>685</v>
      </c>
      <c r="C259" s="56" t="s">
        <v>710</v>
      </c>
      <c r="D259" s="46" t="s">
        <v>711</v>
      </c>
      <c r="E259" s="46">
        <v>3473.25</v>
      </c>
      <c r="F259" s="46">
        <v>3245.4</v>
      </c>
      <c r="G259" s="48">
        <v>5664.75</v>
      </c>
      <c r="H259" s="46">
        <v>3473.25</v>
      </c>
      <c r="I259" s="48">
        <v>1790</v>
      </c>
      <c r="J259" s="48"/>
      <c r="K259" s="63">
        <f t="shared" si="436"/>
        <v>62.5185</v>
      </c>
      <c r="L259" s="64">
        <f t="shared" si="437"/>
        <v>519.264</v>
      </c>
      <c r="M259" s="48">
        <f t="shared" si="438"/>
        <v>453.18</v>
      </c>
      <c r="N259" s="46">
        <f t="shared" si="439"/>
        <v>24.31275</v>
      </c>
      <c r="O259" s="48">
        <f t="shared" si="440"/>
        <v>89.5</v>
      </c>
      <c r="P259" s="48">
        <f t="shared" si="441"/>
        <v>0</v>
      </c>
      <c r="Q259" s="48">
        <f t="shared" si="442"/>
        <v>1148.77525</v>
      </c>
      <c r="R259" s="46">
        <f t="shared" si="443"/>
        <v>0</v>
      </c>
      <c r="S259" s="46">
        <f t="shared" si="444"/>
        <v>259.63</v>
      </c>
      <c r="T259" s="48">
        <f t="shared" si="445"/>
        <v>113.3</v>
      </c>
      <c r="U259" s="46">
        <f t="shared" si="446"/>
        <v>10.42</v>
      </c>
      <c r="V259" s="46">
        <v>0</v>
      </c>
      <c r="W259" s="48">
        <f t="shared" si="447"/>
        <v>89.5</v>
      </c>
      <c r="X259" s="48">
        <f t="shared" si="448"/>
        <v>0</v>
      </c>
      <c r="Y259" s="46">
        <f t="shared" si="449"/>
        <v>472.85</v>
      </c>
      <c r="Z259" s="46">
        <f t="shared" si="450"/>
        <v>1621.62525</v>
      </c>
      <c r="AA259" s="46"/>
      <c r="AB259" s="12" t="s">
        <v>89</v>
      </c>
      <c r="AC259" s="11">
        <f t="shared" ref="AC259:AE259" si="578">K259+R259</f>
        <v>62.5185</v>
      </c>
      <c r="AD259" s="11">
        <f t="shared" si="578"/>
        <v>778.894</v>
      </c>
      <c r="AE259" s="11">
        <f t="shared" si="578"/>
        <v>566.48</v>
      </c>
      <c r="AF259" s="11">
        <f t="shared" si="452"/>
        <v>34.73275</v>
      </c>
      <c r="AG259" s="11">
        <f t="shared" ref="AG259:AI259" si="579">O259+W259</f>
        <v>179</v>
      </c>
      <c r="AH259" s="11">
        <f t="shared" si="579"/>
        <v>0</v>
      </c>
      <c r="AI259" s="11">
        <f t="shared" si="579"/>
        <v>1621.62525</v>
      </c>
      <c r="AJ259" s="12" t="s">
        <v>33</v>
      </c>
    </row>
    <row r="260" s="9" customFormat="1" ht="16" customHeight="1" spans="1:36">
      <c r="A260" s="45">
        <f t="shared" ref="A260:A323" si="580">ROW()-3</f>
        <v>257</v>
      </c>
      <c r="B260" s="46" t="s">
        <v>685</v>
      </c>
      <c r="C260" s="56" t="s">
        <v>712</v>
      </c>
      <c r="D260" s="46" t="s">
        <v>713</v>
      </c>
      <c r="E260" s="46">
        <v>3473.25</v>
      </c>
      <c r="F260" s="46">
        <v>3245.4</v>
      </c>
      <c r="G260" s="48">
        <v>5664.75</v>
      </c>
      <c r="H260" s="46">
        <v>3473.25</v>
      </c>
      <c r="I260" s="48">
        <v>1790</v>
      </c>
      <c r="J260" s="48"/>
      <c r="K260" s="63">
        <f t="shared" ref="K260:K323" si="581">E260*0.018</f>
        <v>62.5185</v>
      </c>
      <c r="L260" s="64">
        <f t="shared" ref="L260:L323" si="582">F260*0.16</f>
        <v>519.264</v>
      </c>
      <c r="M260" s="48">
        <f t="shared" ref="M260:M323" si="583">ROUND(G260*0.08,2)</f>
        <v>453.18</v>
      </c>
      <c r="N260" s="46">
        <f t="shared" ref="N260:N323" si="584">H260*0.007</f>
        <v>24.31275</v>
      </c>
      <c r="O260" s="48">
        <f t="shared" ref="O260:O323" si="585">I260*5%</f>
        <v>89.5</v>
      </c>
      <c r="P260" s="48">
        <f t="shared" ref="P260:P323" si="586">J260*50%</f>
        <v>0</v>
      </c>
      <c r="Q260" s="48">
        <f t="shared" ref="Q260:Q323" si="587">SUM(K260:P260)</f>
        <v>1148.77525</v>
      </c>
      <c r="R260" s="46">
        <f t="shared" ref="R260:R323" si="588">E260*0</f>
        <v>0</v>
      </c>
      <c r="S260" s="46">
        <f t="shared" ref="S260:S323" si="589">ROUND(F260*0.08,2)</f>
        <v>259.63</v>
      </c>
      <c r="T260" s="48">
        <f t="shared" ref="T260:T323" si="590">ROUND(G260*0.02,2)</f>
        <v>113.3</v>
      </c>
      <c r="U260" s="46">
        <f t="shared" ref="U260:U323" si="591">ROUND(H260*0.003,2)</f>
        <v>10.42</v>
      </c>
      <c r="V260" s="46">
        <v>0</v>
      </c>
      <c r="W260" s="48">
        <f t="shared" ref="W260:W323" si="592">I260*5%</f>
        <v>89.5</v>
      </c>
      <c r="X260" s="48">
        <f t="shared" ref="X260:X323" si="593">J260*50%</f>
        <v>0</v>
      </c>
      <c r="Y260" s="46">
        <f t="shared" ref="Y260:Y323" si="594">SUM(R260:X260)</f>
        <v>472.85</v>
      </c>
      <c r="Z260" s="46">
        <f t="shared" ref="Z260:Z323" si="595">Q260+Y260</f>
        <v>1621.62525</v>
      </c>
      <c r="AA260" s="46"/>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45">
        <f t="shared" si="580"/>
        <v>258</v>
      </c>
      <c r="B261" s="46" t="s">
        <v>685</v>
      </c>
      <c r="C261" s="56" t="s">
        <v>714</v>
      </c>
      <c r="D261" s="46" t="s">
        <v>715</v>
      </c>
      <c r="E261" s="46">
        <v>3473.25</v>
      </c>
      <c r="F261" s="46">
        <v>3245.4</v>
      </c>
      <c r="G261" s="48">
        <v>5664.75</v>
      </c>
      <c r="H261" s="46">
        <v>3473.25</v>
      </c>
      <c r="I261" s="48">
        <v>1790</v>
      </c>
      <c r="J261" s="48"/>
      <c r="K261" s="63">
        <f t="shared" si="581"/>
        <v>62.5185</v>
      </c>
      <c r="L261" s="64">
        <f t="shared" si="582"/>
        <v>519.264</v>
      </c>
      <c r="M261" s="48">
        <f t="shared" si="583"/>
        <v>453.18</v>
      </c>
      <c r="N261" s="46">
        <f t="shared" si="584"/>
        <v>24.31275</v>
      </c>
      <c r="O261" s="48">
        <f t="shared" si="585"/>
        <v>89.5</v>
      </c>
      <c r="P261" s="48">
        <f t="shared" si="586"/>
        <v>0</v>
      </c>
      <c r="Q261" s="48">
        <f t="shared" si="587"/>
        <v>1148.77525</v>
      </c>
      <c r="R261" s="46">
        <f t="shared" si="588"/>
        <v>0</v>
      </c>
      <c r="S261" s="46">
        <f t="shared" si="589"/>
        <v>259.63</v>
      </c>
      <c r="T261" s="48">
        <f t="shared" si="590"/>
        <v>113.3</v>
      </c>
      <c r="U261" s="46">
        <f t="shared" si="591"/>
        <v>10.42</v>
      </c>
      <c r="V261" s="46">
        <v>0</v>
      </c>
      <c r="W261" s="48">
        <f t="shared" si="592"/>
        <v>89.5</v>
      </c>
      <c r="X261" s="48">
        <f t="shared" si="593"/>
        <v>0</v>
      </c>
      <c r="Y261" s="46">
        <f t="shared" si="594"/>
        <v>472.85</v>
      </c>
      <c r="Z261" s="46">
        <f t="shared" si="595"/>
        <v>1621.62525</v>
      </c>
      <c r="AA261" s="46"/>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45">
        <f t="shared" si="580"/>
        <v>259</v>
      </c>
      <c r="B262" s="46" t="s">
        <v>685</v>
      </c>
      <c r="C262" s="56" t="s">
        <v>720</v>
      </c>
      <c r="D262" s="46" t="s">
        <v>721</v>
      </c>
      <c r="E262" s="46">
        <v>3473.25</v>
      </c>
      <c r="F262" s="46">
        <v>3245.4</v>
      </c>
      <c r="G262" s="48">
        <v>5664.75</v>
      </c>
      <c r="H262" s="46">
        <v>3473.25</v>
      </c>
      <c r="I262" s="48">
        <v>1790</v>
      </c>
      <c r="J262" s="48"/>
      <c r="K262" s="63">
        <f t="shared" si="581"/>
        <v>62.5185</v>
      </c>
      <c r="L262" s="64">
        <f t="shared" si="582"/>
        <v>519.264</v>
      </c>
      <c r="M262" s="48">
        <f t="shared" si="583"/>
        <v>453.18</v>
      </c>
      <c r="N262" s="46">
        <f t="shared" si="584"/>
        <v>24.31275</v>
      </c>
      <c r="O262" s="48">
        <f t="shared" si="585"/>
        <v>89.5</v>
      </c>
      <c r="P262" s="48">
        <f t="shared" si="586"/>
        <v>0</v>
      </c>
      <c r="Q262" s="48">
        <f t="shared" si="587"/>
        <v>1148.77525</v>
      </c>
      <c r="R262" s="46">
        <f t="shared" si="588"/>
        <v>0</v>
      </c>
      <c r="S262" s="46">
        <f t="shared" si="589"/>
        <v>259.63</v>
      </c>
      <c r="T262" s="48">
        <f t="shared" si="590"/>
        <v>113.3</v>
      </c>
      <c r="U262" s="46">
        <f t="shared" si="591"/>
        <v>10.42</v>
      </c>
      <c r="V262" s="46">
        <v>0</v>
      </c>
      <c r="W262" s="48">
        <f t="shared" si="592"/>
        <v>89.5</v>
      </c>
      <c r="X262" s="48">
        <f t="shared" si="593"/>
        <v>0</v>
      </c>
      <c r="Y262" s="46">
        <f t="shared" si="594"/>
        <v>472.85</v>
      </c>
      <c r="Z262" s="46">
        <f t="shared" si="595"/>
        <v>1621.62525</v>
      </c>
      <c r="AA262" s="46"/>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45">
        <f t="shared" si="580"/>
        <v>260</v>
      </c>
      <c r="B263" s="46" t="s">
        <v>685</v>
      </c>
      <c r="C263" s="56" t="s">
        <v>722</v>
      </c>
      <c r="D263" s="46" t="s">
        <v>723</v>
      </c>
      <c r="E263" s="46">
        <v>3473.25</v>
      </c>
      <c r="F263" s="46">
        <v>3245.4</v>
      </c>
      <c r="G263" s="48">
        <v>5664.75</v>
      </c>
      <c r="H263" s="46">
        <v>3473.25</v>
      </c>
      <c r="I263" s="48">
        <v>1790</v>
      </c>
      <c r="J263" s="48"/>
      <c r="K263" s="63">
        <f t="shared" si="581"/>
        <v>62.5185</v>
      </c>
      <c r="L263" s="64">
        <f t="shared" si="582"/>
        <v>519.264</v>
      </c>
      <c r="M263" s="48">
        <f t="shared" si="583"/>
        <v>453.18</v>
      </c>
      <c r="N263" s="46">
        <f t="shared" si="584"/>
        <v>24.31275</v>
      </c>
      <c r="O263" s="48">
        <f t="shared" si="585"/>
        <v>89.5</v>
      </c>
      <c r="P263" s="48">
        <f t="shared" si="586"/>
        <v>0</v>
      </c>
      <c r="Q263" s="48">
        <f t="shared" si="587"/>
        <v>1148.77525</v>
      </c>
      <c r="R263" s="46">
        <f t="shared" si="588"/>
        <v>0</v>
      </c>
      <c r="S263" s="46">
        <f t="shared" si="589"/>
        <v>259.63</v>
      </c>
      <c r="T263" s="48">
        <f t="shared" si="590"/>
        <v>113.3</v>
      </c>
      <c r="U263" s="46">
        <f t="shared" si="591"/>
        <v>10.42</v>
      </c>
      <c r="V263" s="46">
        <v>0</v>
      </c>
      <c r="W263" s="48">
        <f t="shared" si="592"/>
        <v>89.5</v>
      </c>
      <c r="X263" s="48">
        <f t="shared" si="593"/>
        <v>0</v>
      </c>
      <c r="Y263" s="46">
        <f t="shared" si="594"/>
        <v>472.85</v>
      </c>
      <c r="Z263" s="46">
        <f t="shared" si="595"/>
        <v>1621.62525</v>
      </c>
      <c r="AA263" s="46"/>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45">
        <f t="shared" si="580"/>
        <v>261</v>
      </c>
      <c r="B264" s="46" t="s">
        <v>685</v>
      </c>
      <c r="C264" s="56" t="s">
        <v>724</v>
      </c>
      <c r="D264" s="46" t="s">
        <v>725</v>
      </c>
      <c r="E264" s="46">
        <v>3473.25</v>
      </c>
      <c r="F264" s="46">
        <v>3245.4</v>
      </c>
      <c r="G264" s="48">
        <v>5664.75</v>
      </c>
      <c r="H264" s="46">
        <v>3473.25</v>
      </c>
      <c r="I264" s="48">
        <v>1790</v>
      </c>
      <c r="J264" s="48"/>
      <c r="K264" s="63">
        <f t="shared" si="581"/>
        <v>62.5185</v>
      </c>
      <c r="L264" s="64">
        <f t="shared" si="582"/>
        <v>519.264</v>
      </c>
      <c r="M264" s="48">
        <f t="shared" si="583"/>
        <v>453.18</v>
      </c>
      <c r="N264" s="46">
        <f t="shared" si="584"/>
        <v>24.31275</v>
      </c>
      <c r="O264" s="48">
        <f t="shared" si="585"/>
        <v>89.5</v>
      </c>
      <c r="P264" s="48">
        <f t="shared" si="586"/>
        <v>0</v>
      </c>
      <c r="Q264" s="48">
        <f t="shared" si="587"/>
        <v>1148.77525</v>
      </c>
      <c r="R264" s="46">
        <f t="shared" si="588"/>
        <v>0</v>
      </c>
      <c r="S264" s="46">
        <f t="shared" si="589"/>
        <v>259.63</v>
      </c>
      <c r="T264" s="48">
        <f t="shared" si="590"/>
        <v>113.3</v>
      </c>
      <c r="U264" s="46">
        <f t="shared" si="591"/>
        <v>10.42</v>
      </c>
      <c r="V264" s="46">
        <v>0</v>
      </c>
      <c r="W264" s="48">
        <f t="shared" si="592"/>
        <v>89.5</v>
      </c>
      <c r="X264" s="48">
        <f t="shared" si="593"/>
        <v>0</v>
      </c>
      <c r="Y264" s="46">
        <f t="shared" si="594"/>
        <v>472.85</v>
      </c>
      <c r="Z264" s="46">
        <f t="shared" si="595"/>
        <v>1621.62525</v>
      </c>
      <c r="AA264" s="46"/>
      <c r="AB264" s="12" t="s">
        <v>89</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45">
        <f t="shared" si="580"/>
        <v>262</v>
      </c>
      <c r="B265" s="46" t="s">
        <v>230</v>
      </c>
      <c r="C265" s="56" t="s">
        <v>726</v>
      </c>
      <c r="D265" s="46" t="s">
        <v>727</v>
      </c>
      <c r="E265" s="46">
        <v>3473.25</v>
      </c>
      <c r="F265" s="46">
        <v>3245.4</v>
      </c>
      <c r="G265" s="48">
        <v>5664.75</v>
      </c>
      <c r="H265" s="46">
        <v>3473.25</v>
      </c>
      <c r="I265" s="48">
        <v>3180</v>
      </c>
      <c r="J265" s="48"/>
      <c r="K265" s="63">
        <f t="shared" si="581"/>
        <v>62.5185</v>
      </c>
      <c r="L265" s="64">
        <f t="shared" si="582"/>
        <v>519.264</v>
      </c>
      <c r="M265" s="48">
        <f t="shared" si="583"/>
        <v>453.18</v>
      </c>
      <c r="N265" s="46">
        <f t="shared" si="584"/>
        <v>24.31275</v>
      </c>
      <c r="O265" s="48">
        <f t="shared" si="585"/>
        <v>159</v>
      </c>
      <c r="P265" s="48">
        <f t="shared" si="586"/>
        <v>0</v>
      </c>
      <c r="Q265" s="48">
        <f t="shared" si="587"/>
        <v>1218.27525</v>
      </c>
      <c r="R265" s="46">
        <f t="shared" si="588"/>
        <v>0</v>
      </c>
      <c r="S265" s="46">
        <f t="shared" si="589"/>
        <v>259.63</v>
      </c>
      <c r="T265" s="48">
        <f t="shared" si="590"/>
        <v>113.3</v>
      </c>
      <c r="U265" s="46">
        <f t="shared" si="591"/>
        <v>10.42</v>
      </c>
      <c r="V265" s="46">
        <v>0</v>
      </c>
      <c r="W265" s="48">
        <f t="shared" si="592"/>
        <v>159</v>
      </c>
      <c r="X265" s="48">
        <f t="shared" si="593"/>
        <v>0</v>
      </c>
      <c r="Y265" s="46">
        <f t="shared" si="594"/>
        <v>542.35</v>
      </c>
      <c r="Z265" s="46">
        <f t="shared" si="595"/>
        <v>1760.62525</v>
      </c>
      <c r="AA265" s="46"/>
      <c r="AB265" s="12" t="s">
        <v>60</v>
      </c>
      <c r="AC265" s="11">
        <f t="shared" ref="AC265:AE265" si="607">K265+R265</f>
        <v>62.5185</v>
      </c>
      <c r="AD265" s="11">
        <f t="shared" si="607"/>
        <v>778.894</v>
      </c>
      <c r="AE265" s="11">
        <f t="shared" si="607"/>
        <v>566.48</v>
      </c>
      <c r="AF265" s="11">
        <f t="shared" si="597"/>
        <v>34.73275</v>
      </c>
      <c r="AG265" s="11">
        <f t="shared" ref="AG265:AI265" si="608">O265+W265</f>
        <v>318</v>
      </c>
      <c r="AH265" s="11">
        <f t="shared" si="608"/>
        <v>0</v>
      </c>
      <c r="AI265" s="11">
        <f t="shared" si="608"/>
        <v>1760.62525</v>
      </c>
      <c r="AJ265" s="12" t="s">
        <v>32</v>
      </c>
    </row>
    <row r="266" s="9" customFormat="1" ht="16" customHeight="1" spans="1:36">
      <c r="A266" s="45">
        <f t="shared" si="580"/>
        <v>263</v>
      </c>
      <c r="B266" s="46" t="s">
        <v>210</v>
      </c>
      <c r="C266" s="56" t="s">
        <v>728</v>
      </c>
      <c r="D266" s="46" t="s">
        <v>729</v>
      </c>
      <c r="E266" s="46">
        <v>3473.25</v>
      </c>
      <c r="F266" s="46">
        <v>3245.4</v>
      </c>
      <c r="G266" s="48">
        <v>5664.75</v>
      </c>
      <c r="H266" s="46">
        <v>3473.25</v>
      </c>
      <c r="I266" s="48">
        <v>3180</v>
      </c>
      <c r="J266" s="48"/>
      <c r="K266" s="63">
        <f t="shared" si="581"/>
        <v>62.5185</v>
      </c>
      <c r="L266" s="64">
        <f t="shared" si="582"/>
        <v>519.264</v>
      </c>
      <c r="M266" s="48">
        <f t="shared" si="583"/>
        <v>453.18</v>
      </c>
      <c r="N266" s="46">
        <f t="shared" si="584"/>
        <v>24.31275</v>
      </c>
      <c r="O266" s="48">
        <f t="shared" si="585"/>
        <v>159</v>
      </c>
      <c r="P266" s="48">
        <f t="shared" si="586"/>
        <v>0</v>
      </c>
      <c r="Q266" s="48">
        <f t="shared" si="587"/>
        <v>1218.27525</v>
      </c>
      <c r="R266" s="46">
        <f t="shared" si="588"/>
        <v>0</v>
      </c>
      <c r="S266" s="46">
        <f t="shared" si="589"/>
        <v>259.63</v>
      </c>
      <c r="T266" s="48">
        <f t="shared" si="590"/>
        <v>113.3</v>
      </c>
      <c r="U266" s="46">
        <f t="shared" si="591"/>
        <v>10.42</v>
      </c>
      <c r="V266" s="46">
        <v>0</v>
      </c>
      <c r="W266" s="48">
        <f t="shared" si="592"/>
        <v>159</v>
      </c>
      <c r="X266" s="48">
        <f t="shared" si="593"/>
        <v>0</v>
      </c>
      <c r="Y266" s="46">
        <f t="shared" si="594"/>
        <v>542.35</v>
      </c>
      <c r="Z266" s="46">
        <f t="shared" si="595"/>
        <v>1760.62525</v>
      </c>
      <c r="AA266" s="46"/>
      <c r="AB266" s="12" t="s">
        <v>48</v>
      </c>
      <c r="AC266" s="11">
        <f t="shared" ref="AC266:AE266" si="609">K266+R266</f>
        <v>62.5185</v>
      </c>
      <c r="AD266" s="11">
        <f t="shared" si="609"/>
        <v>778.894</v>
      </c>
      <c r="AE266" s="11">
        <f t="shared" si="609"/>
        <v>566.48</v>
      </c>
      <c r="AF266" s="11">
        <f t="shared" si="597"/>
        <v>34.73275</v>
      </c>
      <c r="AG266" s="11">
        <f t="shared" ref="AG266:AI266" si="610">O266+W266</f>
        <v>318</v>
      </c>
      <c r="AH266" s="11">
        <f t="shared" si="610"/>
        <v>0</v>
      </c>
      <c r="AI266" s="11">
        <f t="shared" si="610"/>
        <v>1760.62525</v>
      </c>
      <c r="AJ266" s="12" t="s">
        <v>31</v>
      </c>
    </row>
    <row r="267" s="9" customFormat="1" ht="16" customHeight="1" spans="1:36">
      <c r="A267" s="45">
        <f t="shared" si="580"/>
        <v>264</v>
      </c>
      <c r="B267" s="46" t="s">
        <v>640</v>
      </c>
      <c r="C267" s="56" t="s">
        <v>730</v>
      </c>
      <c r="D267" s="46" t="s">
        <v>731</v>
      </c>
      <c r="E267" s="46">
        <v>3473.25</v>
      </c>
      <c r="F267" s="46">
        <v>3245.4</v>
      </c>
      <c r="G267" s="48">
        <v>5664.75</v>
      </c>
      <c r="H267" s="46">
        <v>3473.25</v>
      </c>
      <c r="I267" s="48">
        <v>1790</v>
      </c>
      <c r="J267" s="48"/>
      <c r="K267" s="63">
        <f t="shared" si="581"/>
        <v>62.5185</v>
      </c>
      <c r="L267" s="64">
        <f t="shared" si="582"/>
        <v>519.264</v>
      </c>
      <c r="M267" s="48">
        <f t="shared" si="583"/>
        <v>453.18</v>
      </c>
      <c r="N267" s="46">
        <f t="shared" si="584"/>
        <v>24.31275</v>
      </c>
      <c r="O267" s="48">
        <f t="shared" si="585"/>
        <v>89.5</v>
      </c>
      <c r="P267" s="48">
        <f t="shared" si="586"/>
        <v>0</v>
      </c>
      <c r="Q267" s="48">
        <f t="shared" si="587"/>
        <v>1148.77525</v>
      </c>
      <c r="R267" s="46">
        <f t="shared" si="588"/>
        <v>0</v>
      </c>
      <c r="S267" s="46">
        <f t="shared" si="589"/>
        <v>259.63</v>
      </c>
      <c r="T267" s="48">
        <f t="shared" si="590"/>
        <v>113.3</v>
      </c>
      <c r="U267" s="46">
        <f t="shared" si="591"/>
        <v>10.42</v>
      </c>
      <c r="V267" s="46">
        <v>0</v>
      </c>
      <c r="W267" s="48">
        <f t="shared" si="592"/>
        <v>89.5</v>
      </c>
      <c r="X267" s="48">
        <f t="shared" si="593"/>
        <v>0</v>
      </c>
      <c r="Y267" s="46">
        <f t="shared" si="594"/>
        <v>472.85</v>
      </c>
      <c r="Z267" s="46">
        <f t="shared" si="595"/>
        <v>1621.62525</v>
      </c>
      <c r="AA267" s="46"/>
      <c r="AB267" s="12" t="s">
        <v>95</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45">
        <f t="shared" si="580"/>
        <v>265</v>
      </c>
      <c r="B268" s="46" t="s">
        <v>685</v>
      </c>
      <c r="C268" s="56" t="s">
        <v>732</v>
      </c>
      <c r="D268" s="46" t="s">
        <v>733</v>
      </c>
      <c r="E268" s="46">
        <v>3473.25</v>
      </c>
      <c r="F268" s="46">
        <v>3245.4</v>
      </c>
      <c r="G268" s="48">
        <v>5664.75</v>
      </c>
      <c r="H268" s="46">
        <v>3473.25</v>
      </c>
      <c r="I268" s="48">
        <v>1790</v>
      </c>
      <c r="J268" s="48"/>
      <c r="K268" s="63">
        <f t="shared" si="581"/>
        <v>62.5185</v>
      </c>
      <c r="L268" s="64">
        <f t="shared" si="582"/>
        <v>519.264</v>
      </c>
      <c r="M268" s="48">
        <f t="shared" si="583"/>
        <v>453.18</v>
      </c>
      <c r="N268" s="46">
        <f t="shared" si="584"/>
        <v>24.31275</v>
      </c>
      <c r="O268" s="48">
        <f t="shared" si="585"/>
        <v>89.5</v>
      </c>
      <c r="P268" s="48">
        <f t="shared" si="586"/>
        <v>0</v>
      </c>
      <c r="Q268" s="48">
        <f t="shared" si="587"/>
        <v>1148.77525</v>
      </c>
      <c r="R268" s="46">
        <f t="shared" si="588"/>
        <v>0</v>
      </c>
      <c r="S268" s="46">
        <f t="shared" si="589"/>
        <v>259.63</v>
      </c>
      <c r="T268" s="48">
        <f t="shared" si="590"/>
        <v>113.3</v>
      </c>
      <c r="U268" s="46">
        <f t="shared" si="591"/>
        <v>10.42</v>
      </c>
      <c r="V268" s="46">
        <v>0</v>
      </c>
      <c r="W268" s="48">
        <f t="shared" si="592"/>
        <v>89.5</v>
      </c>
      <c r="X268" s="48">
        <f t="shared" si="593"/>
        <v>0</v>
      </c>
      <c r="Y268" s="46">
        <f t="shared" si="594"/>
        <v>472.85</v>
      </c>
      <c r="Z268" s="46">
        <f t="shared" si="595"/>
        <v>1621.62525</v>
      </c>
      <c r="AA268" s="46"/>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45">
        <f t="shared" si="580"/>
        <v>266</v>
      </c>
      <c r="B269" s="46" t="s">
        <v>685</v>
      </c>
      <c r="C269" s="56" t="s">
        <v>734</v>
      </c>
      <c r="D269" s="46" t="s">
        <v>735</v>
      </c>
      <c r="E269" s="46">
        <v>3473.25</v>
      </c>
      <c r="F269" s="46">
        <v>3245.4</v>
      </c>
      <c r="G269" s="48">
        <v>5664.75</v>
      </c>
      <c r="H269" s="46">
        <v>3473.25</v>
      </c>
      <c r="I269" s="48">
        <v>1790</v>
      </c>
      <c r="J269" s="48"/>
      <c r="K269" s="63">
        <f t="shared" si="581"/>
        <v>62.5185</v>
      </c>
      <c r="L269" s="64">
        <f t="shared" si="582"/>
        <v>519.264</v>
      </c>
      <c r="M269" s="48">
        <f t="shared" si="583"/>
        <v>453.18</v>
      </c>
      <c r="N269" s="46">
        <f t="shared" si="584"/>
        <v>24.31275</v>
      </c>
      <c r="O269" s="48">
        <f t="shared" si="585"/>
        <v>89.5</v>
      </c>
      <c r="P269" s="48">
        <f t="shared" si="586"/>
        <v>0</v>
      </c>
      <c r="Q269" s="48">
        <f t="shared" si="587"/>
        <v>1148.77525</v>
      </c>
      <c r="R269" s="46">
        <f t="shared" si="588"/>
        <v>0</v>
      </c>
      <c r="S269" s="46">
        <f t="shared" si="589"/>
        <v>259.63</v>
      </c>
      <c r="T269" s="48">
        <f t="shared" si="590"/>
        <v>113.3</v>
      </c>
      <c r="U269" s="46">
        <f t="shared" si="591"/>
        <v>10.42</v>
      </c>
      <c r="V269" s="46">
        <v>0</v>
      </c>
      <c r="W269" s="48">
        <f t="shared" si="592"/>
        <v>89.5</v>
      </c>
      <c r="X269" s="48">
        <f t="shared" si="593"/>
        <v>0</v>
      </c>
      <c r="Y269" s="46">
        <f t="shared" si="594"/>
        <v>472.85</v>
      </c>
      <c r="Z269" s="46">
        <f t="shared" si="595"/>
        <v>1621.62525</v>
      </c>
      <c r="AA269" s="46"/>
      <c r="AB269" s="12" t="s">
        <v>89</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45">
        <f t="shared" si="580"/>
        <v>267</v>
      </c>
      <c r="B270" s="46" t="s">
        <v>685</v>
      </c>
      <c r="C270" s="85" t="s">
        <v>736</v>
      </c>
      <c r="D270" s="46" t="s">
        <v>737</v>
      </c>
      <c r="E270" s="46">
        <v>3473.25</v>
      </c>
      <c r="F270" s="46">
        <v>3245.4</v>
      </c>
      <c r="G270" s="48">
        <v>5664.75</v>
      </c>
      <c r="H270" s="46">
        <v>3473.25</v>
      </c>
      <c r="I270" s="48">
        <v>1790</v>
      </c>
      <c r="J270" s="48"/>
      <c r="K270" s="63">
        <f t="shared" si="581"/>
        <v>62.5185</v>
      </c>
      <c r="L270" s="64">
        <f t="shared" si="582"/>
        <v>519.264</v>
      </c>
      <c r="M270" s="48">
        <f t="shared" si="583"/>
        <v>453.18</v>
      </c>
      <c r="N270" s="46">
        <f t="shared" si="584"/>
        <v>24.31275</v>
      </c>
      <c r="O270" s="48">
        <f t="shared" si="585"/>
        <v>89.5</v>
      </c>
      <c r="P270" s="48">
        <f t="shared" si="586"/>
        <v>0</v>
      </c>
      <c r="Q270" s="48">
        <f t="shared" si="587"/>
        <v>1148.77525</v>
      </c>
      <c r="R270" s="46">
        <f t="shared" si="588"/>
        <v>0</v>
      </c>
      <c r="S270" s="46">
        <f t="shared" si="589"/>
        <v>259.63</v>
      </c>
      <c r="T270" s="48">
        <f t="shared" si="590"/>
        <v>113.3</v>
      </c>
      <c r="U270" s="46">
        <f t="shared" si="591"/>
        <v>10.42</v>
      </c>
      <c r="V270" s="46">
        <v>0</v>
      </c>
      <c r="W270" s="48">
        <f t="shared" si="592"/>
        <v>89.5</v>
      </c>
      <c r="X270" s="48">
        <f t="shared" si="593"/>
        <v>0</v>
      </c>
      <c r="Y270" s="46">
        <f t="shared" si="594"/>
        <v>472.85</v>
      </c>
      <c r="Z270" s="46">
        <f t="shared" si="595"/>
        <v>1621.62525</v>
      </c>
      <c r="AA270" s="46"/>
      <c r="AB270" s="12" t="s">
        <v>89</v>
      </c>
      <c r="AC270" s="11">
        <f t="shared" ref="AC270:AE270" si="617">K270+R270</f>
        <v>62.5185</v>
      </c>
      <c r="AD270" s="11">
        <f t="shared" si="617"/>
        <v>778.894</v>
      </c>
      <c r="AE270" s="11">
        <f t="shared" si="617"/>
        <v>566.48</v>
      </c>
      <c r="AF270" s="11">
        <f t="shared" si="597"/>
        <v>34.73275</v>
      </c>
      <c r="AG270" s="11">
        <f t="shared" ref="AG270:AI270" si="618">O270+W270</f>
        <v>179</v>
      </c>
      <c r="AH270" s="11">
        <f t="shared" si="618"/>
        <v>0</v>
      </c>
      <c r="AI270" s="11">
        <f t="shared" si="618"/>
        <v>1621.62525</v>
      </c>
      <c r="AJ270" s="12" t="s">
        <v>33</v>
      </c>
    </row>
    <row r="271" s="9" customFormat="1" ht="16" customHeight="1" spans="1:36">
      <c r="A271" s="45">
        <f t="shared" si="580"/>
        <v>268</v>
      </c>
      <c r="B271" s="46" t="s">
        <v>640</v>
      </c>
      <c r="C271" s="51" t="s">
        <v>738</v>
      </c>
      <c r="D271" s="55" t="s">
        <v>739</v>
      </c>
      <c r="E271" s="46">
        <v>3473.25</v>
      </c>
      <c r="F271" s="46">
        <v>3245.4</v>
      </c>
      <c r="G271" s="48">
        <v>5664.75</v>
      </c>
      <c r="H271" s="46">
        <v>3473.25</v>
      </c>
      <c r="I271" s="48">
        <v>1790</v>
      </c>
      <c r="J271" s="48"/>
      <c r="K271" s="63">
        <f t="shared" si="581"/>
        <v>62.5185</v>
      </c>
      <c r="L271" s="64">
        <f t="shared" si="582"/>
        <v>519.264</v>
      </c>
      <c r="M271" s="48">
        <f t="shared" si="583"/>
        <v>453.18</v>
      </c>
      <c r="N271" s="46">
        <f t="shared" si="584"/>
        <v>24.31275</v>
      </c>
      <c r="O271" s="48">
        <f t="shared" si="585"/>
        <v>89.5</v>
      </c>
      <c r="P271" s="48">
        <f t="shared" si="586"/>
        <v>0</v>
      </c>
      <c r="Q271" s="48">
        <f t="shared" si="587"/>
        <v>1148.77525</v>
      </c>
      <c r="R271" s="46">
        <f t="shared" si="588"/>
        <v>0</v>
      </c>
      <c r="S271" s="46">
        <f t="shared" si="589"/>
        <v>259.63</v>
      </c>
      <c r="T271" s="48">
        <f t="shared" si="590"/>
        <v>113.3</v>
      </c>
      <c r="U271" s="46">
        <f t="shared" si="591"/>
        <v>10.42</v>
      </c>
      <c r="V271" s="46">
        <v>0</v>
      </c>
      <c r="W271" s="48">
        <f t="shared" si="592"/>
        <v>89.5</v>
      </c>
      <c r="X271" s="48">
        <f t="shared" si="593"/>
        <v>0</v>
      </c>
      <c r="Y271" s="46">
        <f t="shared" si="594"/>
        <v>472.85</v>
      </c>
      <c r="Z271" s="46">
        <f t="shared" si="595"/>
        <v>1621.62525</v>
      </c>
      <c r="AA271" s="46"/>
      <c r="AB271" s="12" t="s">
        <v>95</v>
      </c>
      <c r="AC271" s="11">
        <f t="shared" ref="AC271:AE271" si="619">K271+R271</f>
        <v>62.5185</v>
      </c>
      <c r="AD271" s="11">
        <f t="shared" si="619"/>
        <v>778.894</v>
      </c>
      <c r="AE271" s="11">
        <f t="shared" si="619"/>
        <v>566.48</v>
      </c>
      <c r="AF271" s="11">
        <f t="shared" si="597"/>
        <v>34.73275</v>
      </c>
      <c r="AG271" s="11">
        <f t="shared" ref="AG271:AI271" si="620">O271+W271</f>
        <v>179</v>
      </c>
      <c r="AH271" s="11">
        <f t="shared" si="620"/>
        <v>0</v>
      </c>
      <c r="AI271" s="11">
        <f t="shared" si="620"/>
        <v>1621.62525</v>
      </c>
      <c r="AJ271" s="12" t="s">
        <v>33</v>
      </c>
    </row>
    <row r="272" s="9" customFormat="1" ht="16" customHeight="1" spans="1:36">
      <c r="A272" s="45">
        <f t="shared" si="580"/>
        <v>269</v>
      </c>
      <c r="B272" s="46" t="s">
        <v>685</v>
      </c>
      <c r="C272" s="51" t="s">
        <v>740</v>
      </c>
      <c r="D272" s="55" t="s">
        <v>741</v>
      </c>
      <c r="E272" s="46">
        <v>3473.25</v>
      </c>
      <c r="F272" s="46">
        <v>3245.4</v>
      </c>
      <c r="G272" s="48">
        <v>5664.75</v>
      </c>
      <c r="H272" s="46">
        <v>3473.25</v>
      </c>
      <c r="I272" s="48">
        <v>1790</v>
      </c>
      <c r="J272" s="48"/>
      <c r="K272" s="63">
        <f t="shared" si="581"/>
        <v>62.5185</v>
      </c>
      <c r="L272" s="64">
        <f t="shared" si="582"/>
        <v>519.264</v>
      </c>
      <c r="M272" s="48">
        <f t="shared" si="583"/>
        <v>453.18</v>
      </c>
      <c r="N272" s="46">
        <f t="shared" si="584"/>
        <v>24.31275</v>
      </c>
      <c r="O272" s="48">
        <f t="shared" si="585"/>
        <v>89.5</v>
      </c>
      <c r="P272" s="48">
        <f t="shared" si="586"/>
        <v>0</v>
      </c>
      <c r="Q272" s="48">
        <f t="shared" si="587"/>
        <v>1148.77525</v>
      </c>
      <c r="R272" s="46">
        <f t="shared" si="588"/>
        <v>0</v>
      </c>
      <c r="S272" s="46">
        <f t="shared" si="589"/>
        <v>259.63</v>
      </c>
      <c r="T272" s="48">
        <f t="shared" si="590"/>
        <v>113.3</v>
      </c>
      <c r="U272" s="46">
        <f t="shared" si="591"/>
        <v>10.42</v>
      </c>
      <c r="V272" s="46">
        <v>0</v>
      </c>
      <c r="W272" s="48">
        <f t="shared" si="592"/>
        <v>89.5</v>
      </c>
      <c r="X272" s="48">
        <f t="shared" si="593"/>
        <v>0</v>
      </c>
      <c r="Y272" s="46">
        <f t="shared" si="594"/>
        <v>472.85</v>
      </c>
      <c r="Z272" s="46">
        <f t="shared" si="595"/>
        <v>1621.62525</v>
      </c>
      <c r="AA272" s="46"/>
      <c r="AB272" s="12" t="s">
        <v>89</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45">
        <f t="shared" si="580"/>
        <v>270</v>
      </c>
      <c r="B273" s="46" t="s">
        <v>230</v>
      </c>
      <c r="C273" s="86" t="s">
        <v>742</v>
      </c>
      <c r="D273" s="87" t="s">
        <v>743</v>
      </c>
      <c r="E273" s="46">
        <v>3473.25</v>
      </c>
      <c r="F273" s="46">
        <v>3245.4</v>
      </c>
      <c r="G273" s="48">
        <v>5664.75</v>
      </c>
      <c r="H273" s="46">
        <v>3473.25</v>
      </c>
      <c r="I273" s="48">
        <v>3180</v>
      </c>
      <c r="J273" s="48"/>
      <c r="K273" s="63">
        <f t="shared" si="581"/>
        <v>62.5185</v>
      </c>
      <c r="L273" s="64">
        <f t="shared" si="582"/>
        <v>519.264</v>
      </c>
      <c r="M273" s="48">
        <f t="shared" si="583"/>
        <v>453.18</v>
      </c>
      <c r="N273" s="46">
        <f t="shared" si="584"/>
        <v>24.31275</v>
      </c>
      <c r="O273" s="48">
        <f t="shared" si="585"/>
        <v>159</v>
      </c>
      <c r="P273" s="48">
        <f t="shared" si="586"/>
        <v>0</v>
      </c>
      <c r="Q273" s="48">
        <f t="shared" si="587"/>
        <v>1218.27525</v>
      </c>
      <c r="R273" s="46">
        <f t="shared" si="588"/>
        <v>0</v>
      </c>
      <c r="S273" s="46">
        <f t="shared" si="589"/>
        <v>259.63</v>
      </c>
      <c r="T273" s="48">
        <f t="shared" si="590"/>
        <v>113.3</v>
      </c>
      <c r="U273" s="46">
        <f t="shared" si="591"/>
        <v>10.42</v>
      </c>
      <c r="V273" s="46">
        <v>0</v>
      </c>
      <c r="W273" s="48">
        <f t="shared" si="592"/>
        <v>159</v>
      </c>
      <c r="X273" s="48">
        <f t="shared" si="593"/>
        <v>0</v>
      </c>
      <c r="Y273" s="46">
        <f t="shared" si="594"/>
        <v>542.35</v>
      </c>
      <c r="Z273" s="46">
        <f t="shared" si="595"/>
        <v>1760.62525</v>
      </c>
      <c r="AA273" s="46"/>
      <c r="AB273" s="12" t="s">
        <v>60</v>
      </c>
      <c r="AC273" s="11">
        <f t="shared" ref="AC273:AE273" si="623">K273+R273</f>
        <v>62.5185</v>
      </c>
      <c r="AD273" s="11">
        <f t="shared" si="623"/>
        <v>778.894</v>
      </c>
      <c r="AE273" s="11">
        <f t="shared" si="623"/>
        <v>566.48</v>
      </c>
      <c r="AF273" s="11">
        <f t="shared" si="597"/>
        <v>34.73275</v>
      </c>
      <c r="AG273" s="11">
        <f t="shared" ref="AG273:AI273" si="624">O273+W273</f>
        <v>318</v>
      </c>
      <c r="AH273" s="11">
        <f t="shared" si="624"/>
        <v>0</v>
      </c>
      <c r="AI273" s="11">
        <f t="shared" si="624"/>
        <v>1760.62525</v>
      </c>
      <c r="AJ273" s="12" t="s">
        <v>32</v>
      </c>
    </row>
    <row r="274" s="9" customFormat="1" ht="16" customHeight="1" spans="1:36">
      <c r="A274" s="45">
        <f t="shared" si="580"/>
        <v>271</v>
      </c>
      <c r="B274" s="46" t="s">
        <v>685</v>
      </c>
      <c r="C274" s="51" t="s">
        <v>744</v>
      </c>
      <c r="D274" s="88" t="s">
        <v>745</v>
      </c>
      <c r="E274" s="46">
        <v>3473.25</v>
      </c>
      <c r="F274" s="46">
        <v>3245.4</v>
      </c>
      <c r="G274" s="48">
        <v>5664.75</v>
      </c>
      <c r="H274" s="46">
        <v>3473.25</v>
      </c>
      <c r="I274" s="48">
        <v>1790</v>
      </c>
      <c r="J274" s="48"/>
      <c r="K274" s="63">
        <f t="shared" si="581"/>
        <v>62.5185</v>
      </c>
      <c r="L274" s="64">
        <f t="shared" si="582"/>
        <v>519.264</v>
      </c>
      <c r="M274" s="48">
        <f t="shared" si="583"/>
        <v>453.18</v>
      </c>
      <c r="N274" s="46">
        <f t="shared" si="584"/>
        <v>24.31275</v>
      </c>
      <c r="O274" s="48">
        <f t="shared" si="585"/>
        <v>89.5</v>
      </c>
      <c r="P274" s="48">
        <f t="shared" si="586"/>
        <v>0</v>
      </c>
      <c r="Q274" s="48">
        <f t="shared" si="587"/>
        <v>1148.77525</v>
      </c>
      <c r="R274" s="46">
        <f t="shared" si="588"/>
        <v>0</v>
      </c>
      <c r="S274" s="46">
        <f t="shared" si="589"/>
        <v>259.63</v>
      </c>
      <c r="T274" s="48">
        <f t="shared" si="590"/>
        <v>113.3</v>
      </c>
      <c r="U274" s="46">
        <f t="shared" si="591"/>
        <v>10.42</v>
      </c>
      <c r="V274" s="46">
        <v>0</v>
      </c>
      <c r="W274" s="48">
        <f t="shared" si="592"/>
        <v>89.5</v>
      </c>
      <c r="X274" s="48">
        <f t="shared" si="593"/>
        <v>0</v>
      </c>
      <c r="Y274" s="46">
        <f t="shared" si="594"/>
        <v>472.85</v>
      </c>
      <c r="Z274" s="46">
        <f t="shared" si="595"/>
        <v>1621.62525</v>
      </c>
      <c r="AA274" s="46"/>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45">
        <f t="shared" si="580"/>
        <v>272</v>
      </c>
      <c r="B275" s="46" t="s">
        <v>640</v>
      </c>
      <c r="C275" s="51" t="s">
        <v>746</v>
      </c>
      <c r="D275" s="88" t="s">
        <v>747</v>
      </c>
      <c r="E275" s="46">
        <v>3473.25</v>
      </c>
      <c r="F275" s="46">
        <v>3245.4</v>
      </c>
      <c r="G275" s="48">
        <v>5664.75</v>
      </c>
      <c r="H275" s="46">
        <v>3473.25</v>
      </c>
      <c r="I275" s="48">
        <v>1790</v>
      </c>
      <c r="J275" s="48"/>
      <c r="K275" s="63">
        <f t="shared" si="581"/>
        <v>62.5185</v>
      </c>
      <c r="L275" s="64">
        <f t="shared" si="582"/>
        <v>519.264</v>
      </c>
      <c r="M275" s="48">
        <f t="shared" si="583"/>
        <v>453.18</v>
      </c>
      <c r="N275" s="46">
        <f t="shared" si="584"/>
        <v>24.31275</v>
      </c>
      <c r="O275" s="48">
        <f t="shared" si="585"/>
        <v>89.5</v>
      </c>
      <c r="P275" s="48">
        <f t="shared" si="586"/>
        <v>0</v>
      </c>
      <c r="Q275" s="48">
        <f t="shared" si="587"/>
        <v>1148.77525</v>
      </c>
      <c r="R275" s="46">
        <f t="shared" si="588"/>
        <v>0</v>
      </c>
      <c r="S275" s="46">
        <f t="shared" si="589"/>
        <v>259.63</v>
      </c>
      <c r="T275" s="48">
        <f t="shared" si="590"/>
        <v>113.3</v>
      </c>
      <c r="U275" s="46">
        <f t="shared" si="591"/>
        <v>10.42</v>
      </c>
      <c r="V275" s="46">
        <v>0</v>
      </c>
      <c r="W275" s="48">
        <f t="shared" si="592"/>
        <v>89.5</v>
      </c>
      <c r="X275" s="48">
        <f t="shared" si="593"/>
        <v>0</v>
      </c>
      <c r="Y275" s="46">
        <f t="shared" si="594"/>
        <v>472.85</v>
      </c>
      <c r="Z275" s="46">
        <f t="shared" si="595"/>
        <v>1621.62525</v>
      </c>
      <c r="AA275" s="46"/>
      <c r="AB275" s="12" t="s">
        <v>95</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45">
        <f t="shared" si="580"/>
        <v>273</v>
      </c>
      <c r="B276" s="46" t="s">
        <v>558</v>
      </c>
      <c r="C276" s="51" t="s">
        <v>758</v>
      </c>
      <c r="D276" s="76" t="s">
        <v>759</v>
      </c>
      <c r="E276" s="95">
        <v>3473.25</v>
      </c>
      <c r="F276" s="46">
        <v>3245.5</v>
      </c>
      <c r="G276" s="96">
        <v>5664.75</v>
      </c>
      <c r="H276" s="95">
        <v>3473.25</v>
      </c>
      <c r="I276" s="96">
        <v>1790</v>
      </c>
      <c r="J276" s="48"/>
      <c r="K276" s="63">
        <f t="shared" si="581"/>
        <v>62.5185</v>
      </c>
      <c r="L276" s="64">
        <f t="shared" si="582"/>
        <v>519.28</v>
      </c>
      <c r="M276" s="48">
        <f t="shared" si="583"/>
        <v>453.18</v>
      </c>
      <c r="N276" s="46">
        <f t="shared" si="584"/>
        <v>24.31275</v>
      </c>
      <c r="O276" s="48">
        <f t="shared" si="585"/>
        <v>89.5</v>
      </c>
      <c r="P276" s="48">
        <f t="shared" si="586"/>
        <v>0</v>
      </c>
      <c r="Q276" s="48">
        <f t="shared" si="587"/>
        <v>1148.79125</v>
      </c>
      <c r="R276" s="46">
        <f t="shared" si="588"/>
        <v>0</v>
      </c>
      <c r="S276" s="46">
        <f t="shared" si="589"/>
        <v>259.64</v>
      </c>
      <c r="T276" s="48">
        <f t="shared" si="590"/>
        <v>113.3</v>
      </c>
      <c r="U276" s="46">
        <f t="shared" si="591"/>
        <v>10.42</v>
      </c>
      <c r="V276" s="46">
        <v>0</v>
      </c>
      <c r="W276" s="48">
        <f t="shared" si="592"/>
        <v>89.5</v>
      </c>
      <c r="X276" s="48">
        <f t="shared" si="593"/>
        <v>0</v>
      </c>
      <c r="Y276" s="46">
        <f t="shared" si="594"/>
        <v>472.86</v>
      </c>
      <c r="Z276" s="46">
        <f t="shared" si="595"/>
        <v>1621.65125</v>
      </c>
      <c r="AA276" s="46"/>
      <c r="AB276" s="12" t="s">
        <v>98</v>
      </c>
      <c r="AC276" s="11">
        <f t="shared" ref="AC276:AE276" si="629">K276+R276</f>
        <v>62.5185</v>
      </c>
      <c r="AD276" s="11">
        <f t="shared" si="629"/>
        <v>778.92</v>
      </c>
      <c r="AE276" s="11">
        <f t="shared" si="629"/>
        <v>566.48</v>
      </c>
      <c r="AF276" s="11">
        <f t="shared" si="597"/>
        <v>34.73275</v>
      </c>
      <c r="AG276" s="11">
        <f t="shared" ref="AG276:AI276" si="630">O276+W276</f>
        <v>179</v>
      </c>
      <c r="AH276" s="11">
        <f t="shared" si="630"/>
        <v>0</v>
      </c>
      <c r="AI276" s="11">
        <f t="shared" si="630"/>
        <v>1621.65125</v>
      </c>
      <c r="AJ276" s="12" t="s">
        <v>33</v>
      </c>
    </row>
    <row r="277" s="20" customFormat="1" ht="16" customHeight="1" spans="1:36">
      <c r="A277" s="57">
        <f t="shared" si="580"/>
        <v>274</v>
      </c>
      <c r="B277" s="58" t="s">
        <v>210</v>
      </c>
      <c r="C277" s="196" t="s">
        <v>760</v>
      </c>
      <c r="D277" s="363" t="s">
        <v>761</v>
      </c>
      <c r="E277" s="187">
        <v>3473.25</v>
      </c>
      <c r="F277" s="58">
        <v>3245.5</v>
      </c>
      <c r="G277" s="190">
        <v>5664.75</v>
      </c>
      <c r="H277" s="187">
        <v>3473.25</v>
      </c>
      <c r="I277" s="190">
        <v>3180</v>
      </c>
      <c r="J277" s="60"/>
      <c r="K277" s="65">
        <f t="shared" si="581"/>
        <v>62.5185</v>
      </c>
      <c r="L277" s="66">
        <f t="shared" si="582"/>
        <v>519.28</v>
      </c>
      <c r="M277" s="60">
        <f t="shared" si="583"/>
        <v>453.18</v>
      </c>
      <c r="N277" s="58">
        <f t="shared" si="584"/>
        <v>24.31275</v>
      </c>
      <c r="O277" s="60">
        <f t="shared" si="585"/>
        <v>159</v>
      </c>
      <c r="P277" s="60">
        <f t="shared" si="586"/>
        <v>0</v>
      </c>
      <c r="Q277" s="60">
        <f t="shared" si="587"/>
        <v>1218.29125</v>
      </c>
      <c r="R277" s="58">
        <f t="shared" si="588"/>
        <v>0</v>
      </c>
      <c r="S277" s="58">
        <f t="shared" si="589"/>
        <v>259.64</v>
      </c>
      <c r="T277" s="60">
        <f t="shared" si="590"/>
        <v>113.3</v>
      </c>
      <c r="U277" s="58">
        <f t="shared" si="591"/>
        <v>10.42</v>
      </c>
      <c r="V277" s="58">
        <v>0</v>
      </c>
      <c r="W277" s="60">
        <f t="shared" si="592"/>
        <v>159</v>
      </c>
      <c r="X277" s="60">
        <f t="shared" si="593"/>
        <v>0</v>
      </c>
      <c r="Y277" s="58">
        <f t="shared" si="594"/>
        <v>542.36</v>
      </c>
      <c r="Z277" s="58">
        <f t="shared" si="595"/>
        <v>1760.65125</v>
      </c>
      <c r="AA277" s="58"/>
      <c r="AB277" s="16" t="s">
        <v>48</v>
      </c>
      <c r="AC277" s="15">
        <f t="shared" ref="AC277:AE277" si="631">K277+R277</f>
        <v>62.5185</v>
      </c>
      <c r="AD277" s="15">
        <f t="shared" si="631"/>
        <v>778.92</v>
      </c>
      <c r="AE277" s="15">
        <f t="shared" si="631"/>
        <v>566.48</v>
      </c>
      <c r="AF277" s="15">
        <f t="shared" si="597"/>
        <v>34.73275</v>
      </c>
      <c r="AG277" s="15">
        <f t="shared" ref="AG277:AI277" si="632">O277+W277</f>
        <v>318</v>
      </c>
      <c r="AH277" s="15">
        <f t="shared" si="632"/>
        <v>0</v>
      </c>
      <c r="AI277" s="15">
        <f t="shared" si="632"/>
        <v>1760.65125</v>
      </c>
      <c r="AJ277" s="16" t="s">
        <v>31</v>
      </c>
    </row>
    <row r="278" s="9" customFormat="1" ht="16" customHeight="1" spans="1:36">
      <c r="A278" s="45">
        <f t="shared" si="580"/>
        <v>275</v>
      </c>
      <c r="B278" s="46" t="s">
        <v>230</v>
      </c>
      <c r="C278" s="79" t="s">
        <v>762</v>
      </c>
      <c r="D278" s="55" t="s">
        <v>763</v>
      </c>
      <c r="E278" s="95">
        <v>3473.25</v>
      </c>
      <c r="F278" s="46">
        <v>3245.5</v>
      </c>
      <c r="G278" s="96">
        <v>5664.75</v>
      </c>
      <c r="H278" s="95">
        <v>3473.25</v>
      </c>
      <c r="I278" s="48">
        <v>3180</v>
      </c>
      <c r="J278" s="48"/>
      <c r="K278" s="63">
        <f t="shared" si="581"/>
        <v>62.5185</v>
      </c>
      <c r="L278" s="64">
        <f t="shared" si="582"/>
        <v>519.28</v>
      </c>
      <c r="M278" s="48">
        <f t="shared" si="583"/>
        <v>453.18</v>
      </c>
      <c r="N278" s="46">
        <f t="shared" si="584"/>
        <v>24.31275</v>
      </c>
      <c r="O278" s="48">
        <f t="shared" si="585"/>
        <v>159</v>
      </c>
      <c r="P278" s="48">
        <f t="shared" si="586"/>
        <v>0</v>
      </c>
      <c r="Q278" s="48">
        <f t="shared" si="587"/>
        <v>1218.29125</v>
      </c>
      <c r="R278" s="46">
        <f t="shared" si="588"/>
        <v>0</v>
      </c>
      <c r="S278" s="46">
        <f t="shared" si="589"/>
        <v>259.64</v>
      </c>
      <c r="T278" s="48">
        <f t="shared" si="590"/>
        <v>113.3</v>
      </c>
      <c r="U278" s="46">
        <f t="shared" si="591"/>
        <v>10.42</v>
      </c>
      <c r="V278" s="46">
        <v>0</v>
      </c>
      <c r="W278" s="48">
        <f t="shared" si="592"/>
        <v>159</v>
      </c>
      <c r="X278" s="48">
        <f t="shared" si="593"/>
        <v>0</v>
      </c>
      <c r="Y278" s="46">
        <f t="shared" si="594"/>
        <v>542.36</v>
      </c>
      <c r="Z278" s="46">
        <f t="shared" si="595"/>
        <v>1760.65125</v>
      </c>
      <c r="AA278" s="46"/>
      <c r="AB278" s="12" t="s">
        <v>60</v>
      </c>
      <c r="AC278" s="11">
        <f t="shared" ref="AC278:AE278" si="633">K278+R278</f>
        <v>62.5185</v>
      </c>
      <c r="AD278" s="11">
        <f t="shared" si="633"/>
        <v>778.92</v>
      </c>
      <c r="AE278" s="11">
        <f t="shared" si="633"/>
        <v>566.48</v>
      </c>
      <c r="AF278" s="11">
        <f t="shared" si="597"/>
        <v>34.73275</v>
      </c>
      <c r="AG278" s="11">
        <f t="shared" ref="AG278:AI278" si="634">O278+W278</f>
        <v>318</v>
      </c>
      <c r="AH278" s="11">
        <f t="shared" si="634"/>
        <v>0</v>
      </c>
      <c r="AI278" s="11">
        <f t="shared" si="634"/>
        <v>1760.65125</v>
      </c>
      <c r="AJ278" s="12" t="s">
        <v>32</v>
      </c>
    </row>
    <row r="279" s="9" customFormat="1" ht="16" customHeight="1" spans="1:36">
      <c r="A279" s="45">
        <f t="shared" si="580"/>
        <v>276</v>
      </c>
      <c r="B279" s="46" t="s">
        <v>230</v>
      </c>
      <c r="C279" s="79" t="s">
        <v>764</v>
      </c>
      <c r="D279" s="55" t="s">
        <v>765</v>
      </c>
      <c r="E279" s="95">
        <v>3473.25</v>
      </c>
      <c r="F279" s="46">
        <v>3245.5</v>
      </c>
      <c r="G279" s="96">
        <v>5664.75</v>
      </c>
      <c r="H279" s="95">
        <v>3473.25</v>
      </c>
      <c r="I279" s="48">
        <v>3180</v>
      </c>
      <c r="J279" s="48"/>
      <c r="K279" s="63">
        <f t="shared" si="581"/>
        <v>62.5185</v>
      </c>
      <c r="L279" s="64">
        <f t="shared" si="582"/>
        <v>519.28</v>
      </c>
      <c r="M279" s="48">
        <f t="shared" si="583"/>
        <v>453.18</v>
      </c>
      <c r="N279" s="46">
        <f t="shared" si="584"/>
        <v>24.31275</v>
      </c>
      <c r="O279" s="48">
        <f t="shared" si="585"/>
        <v>159</v>
      </c>
      <c r="P279" s="48">
        <f t="shared" si="586"/>
        <v>0</v>
      </c>
      <c r="Q279" s="48">
        <f t="shared" si="587"/>
        <v>1218.29125</v>
      </c>
      <c r="R279" s="46">
        <f t="shared" si="588"/>
        <v>0</v>
      </c>
      <c r="S279" s="46">
        <f t="shared" si="589"/>
        <v>259.64</v>
      </c>
      <c r="T279" s="48">
        <f t="shared" si="590"/>
        <v>113.3</v>
      </c>
      <c r="U279" s="46">
        <f t="shared" si="591"/>
        <v>10.42</v>
      </c>
      <c r="V279" s="46">
        <v>0</v>
      </c>
      <c r="W279" s="48">
        <f t="shared" si="592"/>
        <v>159</v>
      </c>
      <c r="X279" s="48">
        <f t="shared" si="593"/>
        <v>0</v>
      </c>
      <c r="Y279" s="46">
        <f t="shared" si="594"/>
        <v>542.36</v>
      </c>
      <c r="Z279" s="46">
        <f t="shared" si="595"/>
        <v>1760.65125</v>
      </c>
      <c r="AA279" s="46"/>
      <c r="AB279" s="12" t="s">
        <v>60</v>
      </c>
      <c r="AC279" s="11">
        <f t="shared" ref="AC279:AE279" si="635">K279+R279</f>
        <v>62.5185</v>
      </c>
      <c r="AD279" s="11">
        <f t="shared" si="635"/>
        <v>778.92</v>
      </c>
      <c r="AE279" s="11">
        <f t="shared" si="635"/>
        <v>566.48</v>
      </c>
      <c r="AF279" s="11">
        <f t="shared" si="597"/>
        <v>34.73275</v>
      </c>
      <c r="AG279" s="11">
        <f t="shared" ref="AG279:AI279" si="636">O279+W279</f>
        <v>318</v>
      </c>
      <c r="AH279" s="11">
        <f t="shared" si="636"/>
        <v>0</v>
      </c>
      <c r="AI279" s="11">
        <f t="shared" si="636"/>
        <v>1760.65125</v>
      </c>
      <c r="AJ279" s="12" t="s">
        <v>32</v>
      </c>
    </row>
    <row r="280" s="9" customFormat="1" ht="16" customHeight="1" spans="1:36">
      <c r="A280" s="45">
        <f t="shared" si="580"/>
        <v>277</v>
      </c>
      <c r="B280" s="46" t="s">
        <v>230</v>
      </c>
      <c r="C280" s="79" t="s">
        <v>766</v>
      </c>
      <c r="D280" s="81" t="s">
        <v>767</v>
      </c>
      <c r="E280" s="96">
        <v>3473.25</v>
      </c>
      <c r="F280" s="46">
        <v>3245.5</v>
      </c>
      <c r="G280" s="96">
        <v>5664.75</v>
      </c>
      <c r="H280" s="96">
        <v>3473.25</v>
      </c>
      <c r="I280" s="48">
        <v>3180</v>
      </c>
      <c r="J280" s="48"/>
      <c r="K280" s="93">
        <f t="shared" si="581"/>
        <v>62.5185</v>
      </c>
      <c r="L280" s="94">
        <f t="shared" si="582"/>
        <v>519.28</v>
      </c>
      <c r="M280" s="48">
        <f t="shared" si="583"/>
        <v>453.18</v>
      </c>
      <c r="N280" s="48">
        <f t="shared" si="584"/>
        <v>24.31275</v>
      </c>
      <c r="O280" s="48">
        <f t="shared" si="585"/>
        <v>159</v>
      </c>
      <c r="P280" s="48">
        <f t="shared" si="586"/>
        <v>0</v>
      </c>
      <c r="Q280" s="48">
        <f t="shared" si="587"/>
        <v>1218.29125</v>
      </c>
      <c r="R280" s="46">
        <f t="shared" si="588"/>
        <v>0</v>
      </c>
      <c r="S280" s="48">
        <f t="shared" si="589"/>
        <v>259.64</v>
      </c>
      <c r="T280" s="48">
        <f t="shared" si="590"/>
        <v>113.3</v>
      </c>
      <c r="U280" s="48">
        <f t="shared" si="591"/>
        <v>10.42</v>
      </c>
      <c r="V280" s="46">
        <v>0</v>
      </c>
      <c r="W280" s="48">
        <f t="shared" si="592"/>
        <v>159</v>
      </c>
      <c r="X280" s="48">
        <f t="shared" si="593"/>
        <v>0</v>
      </c>
      <c r="Y280" s="46">
        <f t="shared" si="594"/>
        <v>542.36</v>
      </c>
      <c r="Z280" s="48">
        <f t="shared" si="595"/>
        <v>1760.65125</v>
      </c>
      <c r="AA280" s="48"/>
      <c r="AB280" s="12" t="s">
        <v>57</v>
      </c>
      <c r="AC280" s="11">
        <f t="shared" ref="AC280:AE280" si="637">K280+R280</f>
        <v>62.5185</v>
      </c>
      <c r="AD280" s="11">
        <f t="shared" si="637"/>
        <v>778.92</v>
      </c>
      <c r="AE280" s="11">
        <f t="shared" si="637"/>
        <v>566.48</v>
      </c>
      <c r="AF280" s="11">
        <f t="shared" si="597"/>
        <v>34.73275</v>
      </c>
      <c r="AG280" s="11">
        <f t="shared" ref="AG280:AI280" si="638">O280+W280</f>
        <v>318</v>
      </c>
      <c r="AH280" s="11">
        <f t="shared" si="638"/>
        <v>0</v>
      </c>
      <c r="AI280" s="11">
        <f t="shared" si="638"/>
        <v>1760.65125</v>
      </c>
      <c r="AJ280" s="12" t="s">
        <v>32</v>
      </c>
    </row>
    <row r="281" s="9" customFormat="1" ht="16" customHeight="1" spans="1:36">
      <c r="A281" s="45">
        <f t="shared" si="580"/>
        <v>278</v>
      </c>
      <c r="B281" s="46" t="s">
        <v>509</v>
      </c>
      <c r="C281" s="51" t="s">
        <v>768</v>
      </c>
      <c r="D281" s="348" t="s">
        <v>769</v>
      </c>
      <c r="E281" s="95">
        <v>3473.25</v>
      </c>
      <c r="F281" s="46">
        <v>3245.5</v>
      </c>
      <c r="G281" s="96">
        <v>5664.75</v>
      </c>
      <c r="H281" s="95">
        <v>3473.25</v>
      </c>
      <c r="I281" s="48">
        <v>1790</v>
      </c>
      <c r="J281" s="48"/>
      <c r="K281" s="63">
        <f t="shared" si="581"/>
        <v>62.5185</v>
      </c>
      <c r="L281" s="64">
        <f t="shared" si="582"/>
        <v>519.28</v>
      </c>
      <c r="M281" s="48">
        <f t="shared" si="583"/>
        <v>453.18</v>
      </c>
      <c r="N281" s="46">
        <f t="shared" si="584"/>
        <v>24.31275</v>
      </c>
      <c r="O281" s="48">
        <f t="shared" si="585"/>
        <v>89.5</v>
      </c>
      <c r="P281" s="48">
        <f t="shared" si="586"/>
        <v>0</v>
      </c>
      <c r="Q281" s="48">
        <f t="shared" si="587"/>
        <v>1148.79125</v>
      </c>
      <c r="R281" s="46">
        <f t="shared" si="588"/>
        <v>0</v>
      </c>
      <c r="S281" s="46">
        <f t="shared" si="589"/>
        <v>259.64</v>
      </c>
      <c r="T281" s="48">
        <f t="shared" si="590"/>
        <v>113.3</v>
      </c>
      <c r="U281" s="46">
        <f t="shared" si="591"/>
        <v>10.42</v>
      </c>
      <c r="V281" s="46">
        <v>0</v>
      </c>
      <c r="W281" s="48">
        <f t="shared" si="592"/>
        <v>89.5</v>
      </c>
      <c r="X281" s="48">
        <f t="shared" si="593"/>
        <v>0</v>
      </c>
      <c r="Y281" s="46">
        <f t="shared" si="594"/>
        <v>472.86</v>
      </c>
      <c r="Z281" s="46">
        <f t="shared" si="595"/>
        <v>1621.65125</v>
      </c>
      <c r="AA281" s="46"/>
      <c r="AB281" s="12" t="s">
        <v>83</v>
      </c>
      <c r="AC281" s="11">
        <f t="shared" ref="AC281:AE281" si="639">K281+R281</f>
        <v>62.5185</v>
      </c>
      <c r="AD281" s="11">
        <f t="shared" si="639"/>
        <v>778.92</v>
      </c>
      <c r="AE281" s="11">
        <f t="shared" si="639"/>
        <v>566.48</v>
      </c>
      <c r="AF281" s="11">
        <f t="shared" si="597"/>
        <v>34.73275</v>
      </c>
      <c r="AG281" s="11">
        <f t="shared" ref="AG281:AI281" si="640">O281+W281</f>
        <v>179</v>
      </c>
      <c r="AH281" s="11">
        <f t="shared" si="640"/>
        <v>0</v>
      </c>
      <c r="AI281" s="11">
        <f t="shared" si="640"/>
        <v>1621.65125</v>
      </c>
      <c r="AJ281" s="12" t="s">
        <v>33</v>
      </c>
    </row>
    <row r="282" s="9" customFormat="1" ht="16" customHeight="1" spans="1:36">
      <c r="A282" s="45">
        <f t="shared" si="580"/>
        <v>279</v>
      </c>
      <c r="B282" s="46" t="s">
        <v>337</v>
      </c>
      <c r="C282" s="51" t="s">
        <v>770</v>
      </c>
      <c r="D282" s="348" t="s">
        <v>771</v>
      </c>
      <c r="E282" s="95">
        <v>3473.25</v>
      </c>
      <c r="F282" s="46">
        <v>3245.5</v>
      </c>
      <c r="G282" s="96">
        <v>5664.75</v>
      </c>
      <c r="H282" s="95">
        <v>3473.25</v>
      </c>
      <c r="I282" s="48">
        <v>1790</v>
      </c>
      <c r="J282" s="48"/>
      <c r="K282" s="63">
        <f t="shared" si="581"/>
        <v>62.5185</v>
      </c>
      <c r="L282" s="64">
        <f t="shared" si="582"/>
        <v>519.28</v>
      </c>
      <c r="M282" s="48">
        <f t="shared" si="583"/>
        <v>453.18</v>
      </c>
      <c r="N282" s="46">
        <f t="shared" si="584"/>
        <v>24.31275</v>
      </c>
      <c r="O282" s="48">
        <f t="shared" si="585"/>
        <v>89.5</v>
      </c>
      <c r="P282" s="48">
        <f t="shared" si="586"/>
        <v>0</v>
      </c>
      <c r="Q282" s="48">
        <f t="shared" si="587"/>
        <v>1148.79125</v>
      </c>
      <c r="R282" s="46">
        <f t="shared" si="588"/>
        <v>0</v>
      </c>
      <c r="S282" s="46">
        <f t="shared" si="589"/>
        <v>259.64</v>
      </c>
      <c r="T282" s="48">
        <f t="shared" si="590"/>
        <v>113.3</v>
      </c>
      <c r="U282" s="46">
        <f t="shared" si="591"/>
        <v>10.42</v>
      </c>
      <c r="V282" s="46">
        <v>0</v>
      </c>
      <c r="W282" s="48">
        <f t="shared" si="592"/>
        <v>89.5</v>
      </c>
      <c r="X282" s="48">
        <f t="shared" si="593"/>
        <v>0</v>
      </c>
      <c r="Y282" s="46">
        <f t="shared" si="594"/>
        <v>472.86</v>
      </c>
      <c r="Z282" s="46">
        <f t="shared" si="595"/>
        <v>1621.65125</v>
      </c>
      <c r="AA282" s="46"/>
      <c r="AB282" s="12" t="s">
        <v>74</v>
      </c>
      <c r="AC282" s="11">
        <f t="shared" ref="AC282:AE282" si="641">K282+R282</f>
        <v>62.5185</v>
      </c>
      <c r="AD282" s="11">
        <f t="shared" si="641"/>
        <v>778.92</v>
      </c>
      <c r="AE282" s="11">
        <f t="shared" si="641"/>
        <v>566.48</v>
      </c>
      <c r="AF282" s="11">
        <f t="shared" si="597"/>
        <v>34.73275</v>
      </c>
      <c r="AG282" s="11">
        <f t="shared" ref="AG282:AI282" si="642">O282+W282</f>
        <v>179</v>
      </c>
      <c r="AH282" s="11">
        <f t="shared" si="642"/>
        <v>0</v>
      </c>
      <c r="AI282" s="11">
        <f t="shared" si="642"/>
        <v>1621.65125</v>
      </c>
      <c r="AJ282" s="12" t="s">
        <v>33</v>
      </c>
    </row>
    <row r="283" s="9" customFormat="1" ht="16" customHeight="1" spans="1:36">
      <c r="A283" s="45">
        <f t="shared" si="580"/>
        <v>280</v>
      </c>
      <c r="B283" s="46" t="s">
        <v>484</v>
      </c>
      <c r="C283" s="51" t="s">
        <v>772</v>
      </c>
      <c r="D283" s="348" t="s">
        <v>773</v>
      </c>
      <c r="E283" s="95">
        <v>3473.25</v>
      </c>
      <c r="F283" s="46">
        <v>3245.5</v>
      </c>
      <c r="G283" s="96">
        <v>5664.75</v>
      </c>
      <c r="H283" s="95">
        <v>3473.25</v>
      </c>
      <c r="I283" s="48">
        <v>1790</v>
      </c>
      <c r="J283" s="48"/>
      <c r="K283" s="63">
        <f t="shared" si="581"/>
        <v>62.5185</v>
      </c>
      <c r="L283" s="64">
        <f t="shared" si="582"/>
        <v>519.28</v>
      </c>
      <c r="M283" s="48">
        <f t="shared" si="583"/>
        <v>453.18</v>
      </c>
      <c r="N283" s="46">
        <f t="shared" si="584"/>
        <v>24.31275</v>
      </c>
      <c r="O283" s="48">
        <f t="shared" si="585"/>
        <v>89.5</v>
      </c>
      <c r="P283" s="48">
        <f t="shared" si="586"/>
        <v>0</v>
      </c>
      <c r="Q283" s="48">
        <f t="shared" si="587"/>
        <v>1148.79125</v>
      </c>
      <c r="R283" s="46">
        <f t="shared" si="588"/>
        <v>0</v>
      </c>
      <c r="S283" s="46">
        <f t="shared" si="589"/>
        <v>259.64</v>
      </c>
      <c r="T283" s="48">
        <f t="shared" si="590"/>
        <v>113.3</v>
      </c>
      <c r="U283" s="46">
        <f t="shared" si="591"/>
        <v>10.42</v>
      </c>
      <c r="V283" s="46">
        <v>0</v>
      </c>
      <c r="W283" s="48">
        <f t="shared" si="592"/>
        <v>89.5</v>
      </c>
      <c r="X283" s="48">
        <f t="shared" si="593"/>
        <v>0</v>
      </c>
      <c r="Y283" s="46">
        <f t="shared" si="594"/>
        <v>472.86</v>
      </c>
      <c r="Z283" s="46">
        <f t="shared" si="595"/>
        <v>1621.65125</v>
      </c>
      <c r="AA283" s="46"/>
      <c r="AB283" s="12" t="s">
        <v>77</v>
      </c>
      <c r="AC283" s="11">
        <f t="shared" ref="AC283:AE283" si="643">K283+R283</f>
        <v>62.5185</v>
      </c>
      <c r="AD283" s="11">
        <f t="shared" si="643"/>
        <v>778.92</v>
      </c>
      <c r="AE283" s="11">
        <f t="shared" si="643"/>
        <v>566.48</v>
      </c>
      <c r="AF283" s="11">
        <f t="shared" si="597"/>
        <v>34.73275</v>
      </c>
      <c r="AG283" s="11">
        <f t="shared" ref="AG283:AI283" si="644">O283+W283</f>
        <v>179</v>
      </c>
      <c r="AH283" s="11">
        <f t="shared" si="644"/>
        <v>0</v>
      </c>
      <c r="AI283" s="11">
        <f t="shared" si="644"/>
        <v>1621.65125</v>
      </c>
      <c r="AJ283" s="12" t="s">
        <v>33</v>
      </c>
    </row>
    <row r="284" s="9" customFormat="1" ht="16" customHeight="1" spans="1:36">
      <c r="A284" s="45">
        <f t="shared" si="580"/>
        <v>281</v>
      </c>
      <c r="B284" s="46" t="s">
        <v>363</v>
      </c>
      <c r="C284" s="97" t="s">
        <v>774</v>
      </c>
      <c r="D284" s="351" t="s">
        <v>775</v>
      </c>
      <c r="E284" s="95">
        <v>3473.25</v>
      </c>
      <c r="F284" s="46">
        <v>3245.5</v>
      </c>
      <c r="G284" s="96">
        <v>5664.75</v>
      </c>
      <c r="H284" s="95">
        <v>3473.25</v>
      </c>
      <c r="I284" s="48">
        <v>1790</v>
      </c>
      <c r="J284" s="48"/>
      <c r="K284" s="63">
        <f t="shared" si="581"/>
        <v>62.5185</v>
      </c>
      <c r="L284" s="64">
        <f t="shared" si="582"/>
        <v>519.28</v>
      </c>
      <c r="M284" s="48">
        <f t="shared" si="583"/>
        <v>453.18</v>
      </c>
      <c r="N284" s="46">
        <f t="shared" si="584"/>
        <v>24.31275</v>
      </c>
      <c r="O284" s="48">
        <f t="shared" si="585"/>
        <v>89.5</v>
      </c>
      <c r="P284" s="48">
        <f t="shared" si="586"/>
        <v>0</v>
      </c>
      <c r="Q284" s="48">
        <f t="shared" si="587"/>
        <v>1148.79125</v>
      </c>
      <c r="R284" s="46">
        <f t="shared" si="588"/>
        <v>0</v>
      </c>
      <c r="S284" s="46">
        <f t="shared" si="589"/>
        <v>259.64</v>
      </c>
      <c r="T284" s="48">
        <f t="shared" si="590"/>
        <v>113.3</v>
      </c>
      <c r="U284" s="46">
        <f t="shared" si="591"/>
        <v>10.42</v>
      </c>
      <c r="V284" s="46">
        <v>0</v>
      </c>
      <c r="W284" s="48">
        <f t="shared" si="592"/>
        <v>89.5</v>
      </c>
      <c r="X284" s="48">
        <f t="shared" si="593"/>
        <v>0</v>
      </c>
      <c r="Y284" s="46">
        <f t="shared" si="594"/>
        <v>472.86</v>
      </c>
      <c r="Z284" s="46">
        <f t="shared" si="595"/>
        <v>1621.65125</v>
      </c>
      <c r="AA284" s="46"/>
      <c r="AB284" s="12" t="s">
        <v>71</v>
      </c>
      <c r="AC284" s="11">
        <f t="shared" ref="AC284:AE284" si="645">K284+R284</f>
        <v>62.5185</v>
      </c>
      <c r="AD284" s="11">
        <f t="shared" si="645"/>
        <v>778.92</v>
      </c>
      <c r="AE284" s="11">
        <f t="shared" si="645"/>
        <v>566.48</v>
      </c>
      <c r="AF284" s="11">
        <f t="shared" si="597"/>
        <v>34.73275</v>
      </c>
      <c r="AG284" s="11">
        <f t="shared" ref="AG284:AI284" si="646">O284+W284</f>
        <v>179</v>
      </c>
      <c r="AH284" s="11">
        <f t="shared" si="646"/>
        <v>0</v>
      </c>
      <c r="AI284" s="11">
        <f t="shared" si="646"/>
        <v>1621.65125</v>
      </c>
      <c r="AJ284" s="12" t="s">
        <v>33</v>
      </c>
    </row>
    <row r="285" s="21" customFormat="1" ht="16" customHeight="1" spans="1:36">
      <c r="A285" s="45">
        <f t="shared" si="580"/>
        <v>282</v>
      </c>
      <c r="B285" s="46" t="s">
        <v>337</v>
      </c>
      <c r="C285" s="51" t="s">
        <v>776</v>
      </c>
      <c r="D285" s="352" t="s">
        <v>777</v>
      </c>
      <c r="E285" s="46">
        <v>3473.25</v>
      </c>
      <c r="F285" s="46">
        <v>3245.5</v>
      </c>
      <c r="G285" s="48">
        <v>5664.75</v>
      </c>
      <c r="H285" s="46">
        <v>3473.25</v>
      </c>
      <c r="I285" s="48">
        <v>1790</v>
      </c>
      <c r="J285" s="48"/>
      <c r="K285" s="63">
        <f t="shared" si="581"/>
        <v>62.5185</v>
      </c>
      <c r="L285" s="64">
        <f t="shared" si="582"/>
        <v>519.28</v>
      </c>
      <c r="M285" s="48">
        <f t="shared" si="583"/>
        <v>453.18</v>
      </c>
      <c r="N285" s="46">
        <f t="shared" si="584"/>
        <v>24.31275</v>
      </c>
      <c r="O285" s="48">
        <f t="shared" si="585"/>
        <v>89.5</v>
      </c>
      <c r="P285" s="48">
        <f t="shared" si="586"/>
        <v>0</v>
      </c>
      <c r="Q285" s="48">
        <f t="shared" si="587"/>
        <v>1148.79125</v>
      </c>
      <c r="R285" s="46">
        <f t="shared" si="588"/>
        <v>0</v>
      </c>
      <c r="S285" s="46">
        <f t="shared" si="589"/>
        <v>259.64</v>
      </c>
      <c r="T285" s="48">
        <f t="shared" si="590"/>
        <v>113.3</v>
      </c>
      <c r="U285" s="46">
        <f t="shared" si="591"/>
        <v>10.42</v>
      </c>
      <c r="V285" s="46">
        <v>0</v>
      </c>
      <c r="W285" s="48">
        <f t="shared" si="592"/>
        <v>89.5</v>
      </c>
      <c r="X285" s="48">
        <f t="shared" si="593"/>
        <v>0</v>
      </c>
      <c r="Y285" s="46">
        <f t="shared" si="594"/>
        <v>472.86</v>
      </c>
      <c r="Z285" s="46">
        <f t="shared" si="595"/>
        <v>1621.65125</v>
      </c>
      <c r="AA285" s="46"/>
      <c r="AB285" s="12" t="s">
        <v>74</v>
      </c>
      <c r="AC285" s="11">
        <f t="shared" ref="AC285:AE285" si="647">K285+R285</f>
        <v>62.5185</v>
      </c>
      <c r="AD285" s="11">
        <f t="shared" si="647"/>
        <v>778.92</v>
      </c>
      <c r="AE285" s="11">
        <f t="shared" si="647"/>
        <v>566.48</v>
      </c>
      <c r="AF285" s="11">
        <f t="shared" si="597"/>
        <v>34.73275</v>
      </c>
      <c r="AG285" s="11">
        <f t="shared" ref="AG285:AI285" si="648">O285+W285</f>
        <v>179</v>
      </c>
      <c r="AH285" s="11">
        <f t="shared" si="648"/>
        <v>0</v>
      </c>
      <c r="AI285" s="11">
        <f t="shared" si="648"/>
        <v>1621.65125</v>
      </c>
      <c r="AJ285" s="12" t="s">
        <v>33</v>
      </c>
    </row>
    <row r="286" s="9" customFormat="1" ht="16" customHeight="1" spans="1:36">
      <c r="A286" s="45">
        <f t="shared" si="580"/>
        <v>283</v>
      </c>
      <c r="B286" s="46" t="s">
        <v>193</v>
      </c>
      <c r="C286" s="100" t="s">
        <v>780</v>
      </c>
      <c r="D286" s="55" t="s">
        <v>781</v>
      </c>
      <c r="E286" s="95">
        <v>3473.25</v>
      </c>
      <c r="F286" s="46">
        <v>3245.5</v>
      </c>
      <c r="G286" s="96">
        <v>5664.75</v>
      </c>
      <c r="H286" s="95">
        <v>3473.25</v>
      </c>
      <c r="I286" s="48">
        <v>3180</v>
      </c>
      <c r="J286" s="48"/>
      <c r="K286" s="63">
        <f t="shared" si="581"/>
        <v>62.5185</v>
      </c>
      <c r="L286" s="64">
        <f t="shared" si="582"/>
        <v>519.28</v>
      </c>
      <c r="M286" s="48">
        <f t="shared" si="583"/>
        <v>453.18</v>
      </c>
      <c r="N286" s="46">
        <f t="shared" si="584"/>
        <v>24.31275</v>
      </c>
      <c r="O286" s="48">
        <f t="shared" si="585"/>
        <v>159</v>
      </c>
      <c r="P286" s="48">
        <f t="shared" si="586"/>
        <v>0</v>
      </c>
      <c r="Q286" s="48">
        <f t="shared" si="587"/>
        <v>1218.29125</v>
      </c>
      <c r="R286" s="46">
        <f t="shared" si="588"/>
        <v>0</v>
      </c>
      <c r="S286" s="46">
        <f t="shared" si="589"/>
        <v>259.64</v>
      </c>
      <c r="T286" s="48">
        <f t="shared" si="590"/>
        <v>113.3</v>
      </c>
      <c r="U286" s="46">
        <f t="shared" si="591"/>
        <v>10.42</v>
      </c>
      <c r="V286" s="46">
        <v>0</v>
      </c>
      <c r="W286" s="48">
        <f t="shared" si="592"/>
        <v>159</v>
      </c>
      <c r="X286" s="48">
        <f t="shared" si="593"/>
        <v>0</v>
      </c>
      <c r="Y286" s="46">
        <f t="shared" si="594"/>
        <v>542.36</v>
      </c>
      <c r="Z286" s="46">
        <f t="shared" si="595"/>
        <v>1760.65125</v>
      </c>
      <c r="AA286" s="46"/>
      <c r="AB286" s="12" t="s">
        <v>104</v>
      </c>
      <c r="AC286" s="11">
        <f t="shared" ref="AC286:AE286" si="649">K286+R286</f>
        <v>62.5185</v>
      </c>
      <c r="AD286" s="11">
        <f t="shared" si="649"/>
        <v>778.92</v>
      </c>
      <c r="AE286" s="11">
        <f t="shared" si="649"/>
        <v>566.48</v>
      </c>
      <c r="AF286" s="11">
        <f t="shared" si="597"/>
        <v>34.73275</v>
      </c>
      <c r="AG286" s="11">
        <f t="shared" ref="AG286:AI286" si="650">O286+W286</f>
        <v>318</v>
      </c>
      <c r="AH286" s="11">
        <f t="shared" si="650"/>
        <v>0</v>
      </c>
      <c r="AI286" s="11">
        <f t="shared" si="650"/>
        <v>1760.65125</v>
      </c>
      <c r="AJ286" s="12" t="s">
        <v>35</v>
      </c>
    </row>
    <row r="287" s="9" customFormat="1" ht="16" customHeight="1" spans="1:36">
      <c r="A287" s="45">
        <f t="shared" si="580"/>
        <v>284</v>
      </c>
      <c r="B287" s="46" t="s">
        <v>227</v>
      </c>
      <c r="C287" s="100" t="s">
        <v>782</v>
      </c>
      <c r="D287" s="55" t="s">
        <v>783</v>
      </c>
      <c r="E287" s="95">
        <v>3473.25</v>
      </c>
      <c r="F287" s="46">
        <v>3245.5</v>
      </c>
      <c r="G287" s="96">
        <v>5664.75</v>
      </c>
      <c r="H287" s="95">
        <v>3473.25</v>
      </c>
      <c r="I287" s="48">
        <v>3180</v>
      </c>
      <c r="J287" s="48"/>
      <c r="K287" s="63">
        <f t="shared" si="581"/>
        <v>62.5185</v>
      </c>
      <c r="L287" s="64">
        <f t="shared" si="582"/>
        <v>519.28</v>
      </c>
      <c r="M287" s="48">
        <f t="shared" si="583"/>
        <v>453.18</v>
      </c>
      <c r="N287" s="46">
        <f t="shared" si="584"/>
        <v>24.31275</v>
      </c>
      <c r="O287" s="48">
        <f t="shared" si="585"/>
        <v>159</v>
      </c>
      <c r="P287" s="48">
        <f t="shared" si="586"/>
        <v>0</v>
      </c>
      <c r="Q287" s="48">
        <f t="shared" si="587"/>
        <v>1218.29125</v>
      </c>
      <c r="R287" s="46">
        <f t="shared" si="588"/>
        <v>0</v>
      </c>
      <c r="S287" s="46">
        <f t="shared" si="589"/>
        <v>259.64</v>
      </c>
      <c r="T287" s="48">
        <f t="shared" si="590"/>
        <v>113.3</v>
      </c>
      <c r="U287" s="46">
        <f t="shared" si="591"/>
        <v>10.42</v>
      </c>
      <c r="V287" s="46">
        <v>0</v>
      </c>
      <c r="W287" s="48">
        <f t="shared" si="592"/>
        <v>159</v>
      </c>
      <c r="X287" s="48">
        <f t="shared" si="593"/>
        <v>0</v>
      </c>
      <c r="Y287" s="46">
        <f t="shared" si="594"/>
        <v>542.36</v>
      </c>
      <c r="Z287" s="46">
        <f t="shared" si="595"/>
        <v>1760.65125</v>
      </c>
      <c r="AA287" s="46"/>
      <c r="AB287" s="12" t="s">
        <v>101</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34</v>
      </c>
    </row>
    <row r="288" s="9" customFormat="1" ht="16" customHeight="1" spans="1:36">
      <c r="A288" s="45">
        <f t="shared" si="580"/>
        <v>285</v>
      </c>
      <c r="B288" s="46" t="s">
        <v>176</v>
      </c>
      <c r="C288" s="101" t="s">
        <v>786</v>
      </c>
      <c r="D288" s="353" t="s">
        <v>787</v>
      </c>
      <c r="E288" s="95">
        <v>3473.25</v>
      </c>
      <c r="F288" s="46">
        <v>3245.5</v>
      </c>
      <c r="G288" s="96">
        <v>5664.75</v>
      </c>
      <c r="H288" s="95">
        <v>3473.25</v>
      </c>
      <c r="I288" s="48">
        <v>3180</v>
      </c>
      <c r="J288" s="48"/>
      <c r="K288" s="63">
        <f t="shared" si="581"/>
        <v>62.5185</v>
      </c>
      <c r="L288" s="64">
        <f t="shared" si="582"/>
        <v>519.28</v>
      </c>
      <c r="M288" s="48">
        <f t="shared" si="583"/>
        <v>453.18</v>
      </c>
      <c r="N288" s="46">
        <f t="shared" si="584"/>
        <v>24.31275</v>
      </c>
      <c r="O288" s="48">
        <f t="shared" si="585"/>
        <v>159</v>
      </c>
      <c r="P288" s="48">
        <f t="shared" si="586"/>
        <v>0</v>
      </c>
      <c r="Q288" s="48">
        <f t="shared" si="587"/>
        <v>1218.29125</v>
      </c>
      <c r="R288" s="46">
        <f t="shared" si="588"/>
        <v>0</v>
      </c>
      <c r="S288" s="46">
        <f t="shared" si="589"/>
        <v>259.64</v>
      </c>
      <c r="T288" s="48">
        <f t="shared" si="590"/>
        <v>113.3</v>
      </c>
      <c r="U288" s="46">
        <f t="shared" si="591"/>
        <v>10.42</v>
      </c>
      <c r="V288" s="46">
        <v>0</v>
      </c>
      <c r="W288" s="48">
        <f t="shared" si="592"/>
        <v>159</v>
      </c>
      <c r="X288" s="48">
        <f t="shared" si="593"/>
        <v>0</v>
      </c>
      <c r="Y288" s="46">
        <f t="shared" si="594"/>
        <v>542.36</v>
      </c>
      <c r="Z288" s="46">
        <f t="shared" si="595"/>
        <v>1760.65125</v>
      </c>
      <c r="AA288" s="46"/>
      <c r="AB288" s="12" t="s">
        <v>104</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35</v>
      </c>
    </row>
    <row r="289" s="9" customFormat="1" ht="16" customHeight="1" spans="1:36">
      <c r="A289" s="45">
        <f t="shared" si="580"/>
        <v>286</v>
      </c>
      <c r="B289" s="46" t="s">
        <v>509</v>
      </c>
      <c r="C289" s="100" t="s">
        <v>788</v>
      </c>
      <c r="D289" s="346" t="s">
        <v>789</v>
      </c>
      <c r="E289" s="95">
        <v>3473.25</v>
      </c>
      <c r="F289" s="46">
        <v>3245.5</v>
      </c>
      <c r="G289" s="96">
        <v>5664.75</v>
      </c>
      <c r="H289" s="95">
        <v>3473.25</v>
      </c>
      <c r="I289" s="48">
        <v>1790</v>
      </c>
      <c r="J289" s="48"/>
      <c r="K289" s="63">
        <f t="shared" si="581"/>
        <v>62.5185</v>
      </c>
      <c r="L289" s="64">
        <f t="shared" si="582"/>
        <v>519.28</v>
      </c>
      <c r="M289" s="48">
        <f t="shared" si="583"/>
        <v>453.18</v>
      </c>
      <c r="N289" s="46">
        <f t="shared" si="584"/>
        <v>24.31275</v>
      </c>
      <c r="O289" s="48">
        <f t="shared" si="585"/>
        <v>89.5</v>
      </c>
      <c r="P289" s="48">
        <f t="shared" si="586"/>
        <v>0</v>
      </c>
      <c r="Q289" s="48">
        <f t="shared" si="587"/>
        <v>1148.79125</v>
      </c>
      <c r="R289" s="46">
        <f t="shared" si="588"/>
        <v>0</v>
      </c>
      <c r="S289" s="46">
        <f t="shared" si="589"/>
        <v>259.64</v>
      </c>
      <c r="T289" s="48">
        <f t="shared" si="590"/>
        <v>113.3</v>
      </c>
      <c r="U289" s="46">
        <f t="shared" si="591"/>
        <v>10.42</v>
      </c>
      <c r="V289" s="46">
        <v>0</v>
      </c>
      <c r="W289" s="48">
        <f t="shared" si="592"/>
        <v>89.5</v>
      </c>
      <c r="X289" s="48">
        <f t="shared" si="593"/>
        <v>0</v>
      </c>
      <c r="Y289" s="46">
        <f t="shared" si="594"/>
        <v>472.86</v>
      </c>
      <c r="Z289" s="46">
        <f t="shared" si="595"/>
        <v>1621.65125</v>
      </c>
      <c r="AA289" s="46"/>
      <c r="AB289" s="12" t="s">
        <v>83</v>
      </c>
      <c r="AC289" s="11">
        <f t="shared" ref="AC289:AE289" si="655">K289+R289</f>
        <v>62.5185</v>
      </c>
      <c r="AD289" s="11">
        <f t="shared" si="655"/>
        <v>778.92</v>
      </c>
      <c r="AE289" s="11">
        <f t="shared" si="655"/>
        <v>566.48</v>
      </c>
      <c r="AF289" s="11">
        <f t="shared" si="597"/>
        <v>34.73275</v>
      </c>
      <c r="AG289" s="11">
        <f t="shared" ref="AG289:AI289" si="656">O289+W289</f>
        <v>179</v>
      </c>
      <c r="AH289" s="11">
        <f t="shared" si="656"/>
        <v>0</v>
      </c>
      <c r="AI289" s="11">
        <f t="shared" si="656"/>
        <v>1621.65125</v>
      </c>
      <c r="AJ289" s="12" t="s">
        <v>33</v>
      </c>
    </row>
    <row r="290" s="9" customFormat="1" ht="16" customHeight="1" spans="1:36">
      <c r="A290" s="45">
        <f t="shared" si="580"/>
        <v>287</v>
      </c>
      <c r="B290" s="46" t="s">
        <v>53</v>
      </c>
      <c r="C290" s="101" t="s">
        <v>790</v>
      </c>
      <c r="D290" s="102" t="s">
        <v>791</v>
      </c>
      <c r="E290" s="95">
        <v>3473.25</v>
      </c>
      <c r="F290" s="46">
        <v>3245.5</v>
      </c>
      <c r="G290" s="96">
        <v>5664.75</v>
      </c>
      <c r="H290" s="95">
        <v>3473.25</v>
      </c>
      <c r="I290" s="48">
        <v>3180</v>
      </c>
      <c r="J290" s="48"/>
      <c r="K290" s="63">
        <f t="shared" si="581"/>
        <v>62.5185</v>
      </c>
      <c r="L290" s="64">
        <f t="shared" si="582"/>
        <v>519.28</v>
      </c>
      <c r="M290" s="48">
        <f t="shared" si="583"/>
        <v>453.18</v>
      </c>
      <c r="N290" s="46">
        <f t="shared" si="584"/>
        <v>24.31275</v>
      </c>
      <c r="O290" s="48">
        <f t="shared" si="585"/>
        <v>159</v>
      </c>
      <c r="P290" s="48">
        <f t="shared" si="586"/>
        <v>0</v>
      </c>
      <c r="Q290" s="48">
        <f t="shared" si="587"/>
        <v>1218.29125</v>
      </c>
      <c r="R290" s="46">
        <f t="shared" si="588"/>
        <v>0</v>
      </c>
      <c r="S290" s="46">
        <f t="shared" si="589"/>
        <v>259.64</v>
      </c>
      <c r="T290" s="48">
        <f t="shared" si="590"/>
        <v>113.3</v>
      </c>
      <c r="U290" s="46">
        <f t="shared" si="591"/>
        <v>10.42</v>
      </c>
      <c r="V290" s="46">
        <v>0</v>
      </c>
      <c r="W290" s="48">
        <f t="shared" si="592"/>
        <v>159</v>
      </c>
      <c r="X290" s="48">
        <f t="shared" si="593"/>
        <v>0</v>
      </c>
      <c r="Y290" s="46">
        <f t="shared" si="594"/>
        <v>542.36</v>
      </c>
      <c r="Z290" s="46">
        <f t="shared" si="595"/>
        <v>1760.65125</v>
      </c>
      <c r="AA290" s="46"/>
      <c r="AB290" s="12" t="s">
        <v>54</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45">
        <f t="shared" si="580"/>
        <v>288</v>
      </c>
      <c r="B291" s="46" t="s">
        <v>363</v>
      </c>
      <c r="C291" s="52" t="s">
        <v>792</v>
      </c>
      <c r="D291" s="346" t="s">
        <v>793</v>
      </c>
      <c r="E291" s="95">
        <v>3473.25</v>
      </c>
      <c r="F291" s="46">
        <v>3245.5</v>
      </c>
      <c r="G291" s="96">
        <v>5664.75</v>
      </c>
      <c r="H291" s="95">
        <v>3473.25</v>
      </c>
      <c r="I291" s="48">
        <v>1790</v>
      </c>
      <c r="J291" s="48"/>
      <c r="K291" s="63">
        <f t="shared" si="581"/>
        <v>62.5185</v>
      </c>
      <c r="L291" s="64">
        <f t="shared" si="582"/>
        <v>519.28</v>
      </c>
      <c r="M291" s="48">
        <f t="shared" si="583"/>
        <v>453.18</v>
      </c>
      <c r="N291" s="46">
        <f t="shared" si="584"/>
        <v>24.31275</v>
      </c>
      <c r="O291" s="48">
        <f t="shared" si="585"/>
        <v>89.5</v>
      </c>
      <c r="P291" s="48">
        <f t="shared" si="586"/>
        <v>0</v>
      </c>
      <c r="Q291" s="48">
        <f t="shared" si="587"/>
        <v>1148.79125</v>
      </c>
      <c r="R291" s="46">
        <f t="shared" si="588"/>
        <v>0</v>
      </c>
      <c r="S291" s="46">
        <f t="shared" si="589"/>
        <v>259.64</v>
      </c>
      <c r="T291" s="48">
        <f t="shared" si="590"/>
        <v>113.3</v>
      </c>
      <c r="U291" s="46">
        <f t="shared" si="591"/>
        <v>10.42</v>
      </c>
      <c r="V291" s="46">
        <v>0</v>
      </c>
      <c r="W291" s="48">
        <f t="shared" si="592"/>
        <v>89.5</v>
      </c>
      <c r="X291" s="48">
        <f t="shared" si="593"/>
        <v>0</v>
      </c>
      <c r="Y291" s="46">
        <f t="shared" si="594"/>
        <v>472.86</v>
      </c>
      <c r="Z291" s="46">
        <f t="shared" si="595"/>
        <v>1621.65125</v>
      </c>
      <c r="AA291" s="46"/>
      <c r="AB291" s="12" t="s">
        <v>71</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45">
        <f t="shared" si="580"/>
        <v>289</v>
      </c>
      <c r="B292" s="46" t="s">
        <v>794</v>
      </c>
      <c r="C292" s="100" t="s">
        <v>795</v>
      </c>
      <c r="D292" s="55" t="s">
        <v>796</v>
      </c>
      <c r="E292" s="95">
        <v>3473.25</v>
      </c>
      <c r="F292" s="46">
        <v>3245.5</v>
      </c>
      <c r="G292" s="96">
        <v>5664.75</v>
      </c>
      <c r="H292" s="95">
        <v>3473.25</v>
      </c>
      <c r="I292" s="48">
        <v>3180</v>
      </c>
      <c r="J292" s="48"/>
      <c r="K292" s="63">
        <f t="shared" si="581"/>
        <v>62.5185</v>
      </c>
      <c r="L292" s="64">
        <f t="shared" si="582"/>
        <v>519.28</v>
      </c>
      <c r="M292" s="48">
        <f t="shared" si="583"/>
        <v>453.18</v>
      </c>
      <c r="N292" s="46">
        <f t="shared" si="584"/>
        <v>24.31275</v>
      </c>
      <c r="O292" s="48">
        <f t="shared" si="585"/>
        <v>159</v>
      </c>
      <c r="P292" s="48">
        <f t="shared" si="586"/>
        <v>0</v>
      </c>
      <c r="Q292" s="48">
        <f t="shared" si="587"/>
        <v>1218.29125</v>
      </c>
      <c r="R292" s="46">
        <f t="shared" si="588"/>
        <v>0</v>
      </c>
      <c r="S292" s="46">
        <f t="shared" si="589"/>
        <v>259.64</v>
      </c>
      <c r="T292" s="48">
        <f t="shared" si="590"/>
        <v>113.3</v>
      </c>
      <c r="U292" s="46">
        <f t="shared" si="591"/>
        <v>10.42</v>
      </c>
      <c r="V292" s="46">
        <v>0</v>
      </c>
      <c r="W292" s="48">
        <f t="shared" si="592"/>
        <v>159</v>
      </c>
      <c r="X292" s="48">
        <f t="shared" si="593"/>
        <v>0</v>
      </c>
      <c r="Y292" s="46">
        <f t="shared" si="594"/>
        <v>542.36</v>
      </c>
      <c r="Z292" s="46">
        <f t="shared" si="595"/>
        <v>1760.65125</v>
      </c>
      <c r="AA292" s="46"/>
      <c r="AB292" s="12" t="s">
        <v>119</v>
      </c>
      <c r="AC292" s="11">
        <f t="shared" ref="AC292:AE292" si="661">K292+R292</f>
        <v>62.5185</v>
      </c>
      <c r="AD292" s="11">
        <f t="shared" si="661"/>
        <v>778.92</v>
      </c>
      <c r="AE292" s="11">
        <f t="shared" si="661"/>
        <v>566.48</v>
      </c>
      <c r="AF292" s="11">
        <f t="shared" si="597"/>
        <v>34.73275</v>
      </c>
      <c r="AG292" s="11">
        <f t="shared" ref="AG292:AI292" si="662">O292+W292</f>
        <v>318</v>
      </c>
      <c r="AH292" s="11">
        <f t="shared" si="662"/>
        <v>0</v>
      </c>
      <c r="AI292" s="11">
        <f t="shared" si="662"/>
        <v>1760.65125</v>
      </c>
      <c r="AJ292" s="12" t="s">
        <v>36</v>
      </c>
    </row>
    <row r="293" s="9" customFormat="1" ht="16" customHeight="1" spans="1:36">
      <c r="A293" s="45">
        <f t="shared" si="580"/>
        <v>290</v>
      </c>
      <c r="B293" s="46" t="s">
        <v>363</v>
      </c>
      <c r="C293" s="52" t="s">
        <v>797</v>
      </c>
      <c r="D293" s="344" t="s">
        <v>798</v>
      </c>
      <c r="E293" s="95">
        <v>3473.25</v>
      </c>
      <c r="F293" s="46">
        <v>3245.5</v>
      </c>
      <c r="G293" s="96">
        <v>5664.75</v>
      </c>
      <c r="H293" s="95">
        <v>3473.25</v>
      </c>
      <c r="I293" s="48">
        <v>0</v>
      </c>
      <c r="J293" s="48"/>
      <c r="K293" s="63">
        <f t="shared" si="581"/>
        <v>62.5185</v>
      </c>
      <c r="L293" s="64">
        <f t="shared" si="582"/>
        <v>519.28</v>
      </c>
      <c r="M293" s="48">
        <f t="shared" si="583"/>
        <v>453.18</v>
      </c>
      <c r="N293" s="46">
        <f t="shared" si="584"/>
        <v>24.31275</v>
      </c>
      <c r="O293" s="48">
        <f t="shared" si="585"/>
        <v>0</v>
      </c>
      <c r="P293" s="48">
        <f t="shared" si="586"/>
        <v>0</v>
      </c>
      <c r="Q293" s="48">
        <f t="shared" si="587"/>
        <v>1059.29125</v>
      </c>
      <c r="R293" s="46">
        <f t="shared" si="588"/>
        <v>0</v>
      </c>
      <c r="S293" s="46">
        <f t="shared" si="589"/>
        <v>259.64</v>
      </c>
      <c r="T293" s="48">
        <f t="shared" si="590"/>
        <v>113.3</v>
      </c>
      <c r="U293" s="46">
        <f t="shared" si="591"/>
        <v>10.42</v>
      </c>
      <c r="V293" s="46">
        <v>0</v>
      </c>
      <c r="W293" s="48">
        <f t="shared" si="592"/>
        <v>0</v>
      </c>
      <c r="X293" s="48">
        <f t="shared" si="593"/>
        <v>0</v>
      </c>
      <c r="Y293" s="46">
        <f t="shared" si="594"/>
        <v>383.36</v>
      </c>
      <c r="Z293" s="46">
        <f t="shared" si="595"/>
        <v>1442.65125</v>
      </c>
      <c r="AA293" s="46"/>
      <c r="AB293" s="12" t="s">
        <v>71</v>
      </c>
      <c r="AC293" s="11">
        <f t="shared" ref="AC293:AE293" si="663">K293+R293</f>
        <v>62.5185</v>
      </c>
      <c r="AD293" s="11">
        <f t="shared" si="663"/>
        <v>778.92</v>
      </c>
      <c r="AE293" s="11">
        <f t="shared" si="663"/>
        <v>566.48</v>
      </c>
      <c r="AF293" s="11">
        <f t="shared" si="597"/>
        <v>34.73275</v>
      </c>
      <c r="AG293" s="11">
        <f t="shared" ref="AG293:AI293" si="664">O293+W293</f>
        <v>0</v>
      </c>
      <c r="AH293" s="11">
        <f t="shared" si="664"/>
        <v>0</v>
      </c>
      <c r="AI293" s="11">
        <f t="shared" si="664"/>
        <v>1442.65125</v>
      </c>
      <c r="AJ293" s="12" t="s">
        <v>33</v>
      </c>
    </row>
    <row r="294" s="9" customFormat="1" ht="16" customHeight="1" spans="1:36">
      <c r="A294" s="45">
        <f t="shared" si="580"/>
        <v>291</v>
      </c>
      <c r="B294" s="46" t="s">
        <v>230</v>
      </c>
      <c r="C294" s="52" t="s">
        <v>799</v>
      </c>
      <c r="D294" s="344" t="s">
        <v>800</v>
      </c>
      <c r="E294" s="95">
        <v>3473.25</v>
      </c>
      <c r="F294" s="46">
        <v>3245.5</v>
      </c>
      <c r="G294" s="96">
        <v>5664.75</v>
      </c>
      <c r="H294" s="95">
        <v>3473.25</v>
      </c>
      <c r="I294" s="48">
        <v>3180</v>
      </c>
      <c r="J294" s="48"/>
      <c r="K294" s="63">
        <f t="shared" si="581"/>
        <v>62.5185</v>
      </c>
      <c r="L294" s="64">
        <f t="shared" si="582"/>
        <v>519.28</v>
      </c>
      <c r="M294" s="48">
        <f t="shared" si="583"/>
        <v>453.18</v>
      </c>
      <c r="N294" s="46">
        <f t="shared" si="584"/>
        <v>24.31275</v>
      </c>
      <c r="O294" s="48">
        <f t="shared" si="585"/>
        <v>159</v>
      </c>
      <c r="P294" s="48">
        <f t="shared" si="586"/>
        <v>0</v>
      </c>
      <c r="Q294" s="48">
        <f t="shared" si="587"/>
        <v>1218.29125</v>
      </c>
      <c r="R294" s="46">
        <f t="shared" si="588"/>
        <v>0</v>
      </c>
      <c r="S294" s="46">
        <f t="shared" si="589"/>
        <v>259.64</v>
      </c>
      <c r="T294" s="48">
        <f t="shared" si="590"/>
        <v>113.3</v>
      </c>
      <c r="U294" s="46">
        <f t="shared" si="591"/>
        <v>10.42</v>
      </c>
      <c r="V294" s="46">
        <v>0</v>
      </c>
      <c r="W294" s="48">
        <f t="shared" si="592"/>
        <v>159</v>
      </c>
      <c r="X294" s="48">
        <f t="shared" si="593"/>
        <v>0</v>
      </c>
      <c r="Y294" s="46">
        <f t="shared" si="594"/>
        <v>542.36</v>
      </c>
      <c r="Z294" s="46">
        <f t="shared" si="595"/>
        <v>1760.65125</v>
      </c>
      <c r="AA294" s="46"/>
      <c r="AB294" s="12" t="s">
        <v>60</v>
      </c>
      <c r="AC294" s="11">
        <f t="shared" ref="AC294:AE294" si="665">K294+R294</f>
        <v>62.5185</v>
      </c>
      <c r="AD294" s="11">
        <f t="shared" si="665"/>
        <v>778.92</v>
      </c>
      <c r="AE294" s="11">
        <f t="shared" si="665"/>
        <v>566.48</v>
      </c>
      <c r="AF294" s="11">
        <f t="shared" si="597"/>
        <v>34.73275</v>
      </c>
      <c r="AG294" s="11">
        <f t="shared" ref="AG294:AI294" si="666">O294+W294</f>
        <v>318</v>
      </c>
      <c r="AH294" s="11">
        <f t="shared" si="666"/>
        <v>0</v>
      </c>
      <c r="AI294" s="11">
        <f t="shared" si="666"/>
        <v>1760.65125</v>
      </c>
      <c r="AJ294" s="12" t="s">
        <v>32</v>
      </c>
    </row>
    <row r="295" s="9" customFormat="1" ht="16" customHeight="1" spans="1:36">
      <c r="A295" s="45">
        <f t="shared" si="580"/>
        <v>292</v>
      </c>
      <c r="B295" s="46" t="s">
        <v>670</v>
      </c>
      <c r="C295" s="52" t="s">
        <v>801</v>
      </c>
      <c r="D295" s="55" t="s">
        <v>802</v>
      </c>
      <c r="E295" s="95">
        <v>3473.25</v>
      </c>
      <c r="F295" s="46">
        <v>3245.5</v>
      </c>
      <c r="G295" s="96">
        <v>5664.75</v>
      </c>
      <c r="H295" s="95">
        <v>3473.25</v>
      </c>
      <c r="I295" s="48">
        <v>1790</v>
      </c>
      <c r="J295" s="48"/>
      <c r="K295" s="63">
        <f t="shared" si="581"/>
        <v>62.5185</v>
      </c>
      <c r="L295" s="64">
        <f t="shared" si="582"/>
        <v>519.28</v>
      </c>
      <c r="M295" s="48">
        <f t="shared" si="583"/>
        <v>453.18</v>
      </c>
      <c r="N295" s="46">
        <f t="shared" si="584"/>
        <v>24.31275</v>
      </c>
      <c r="O295" s="48">
        <f t="shared" si="585"/>
        <v>89.5</v>
      </c>
      <c r="P295" s="48">
        <f t="shared" si="586"/>
        <v>0</v>
      </c>
      <c r="Q295" s="48">
        <f t="shared" si="587"/>
        <v>1148.79125</v>
      </c>
      <c r="R295" s="46">
        <f t="shared" si="588"/>
        <v>0</v>
      </c>
      <c r="S295" s="46">
        <f t="shared" si="589"/>
        <v>259.64</v>
      </c>
      <c r="T295" s="48">
        <f t="shared" si="590"/>
        <v>113.3</v>
      </c>
      <c r="U295" s="46">
        <f t="shared" si="591"/>
        <v>10.42</v>
      </c>
      <c r="V295" s="46">
        <v>0</v>
      </c>
      <c r="W295" s="48">
        <f t="shared" si="592"/>
        <v>89.5</v>
      </c>
      <c r="X295" s="48">
        <f t="shared" si="593"/>
        <v>0</v>
      </c>
      <c r="Y295" s="46">
        <f t="shared" si="594"/>
        <v>472.86</v>
      </c>
      <c r="Z295" s="46">
        <f t="shared" si="595"/>
        <v>1621.65125</v>
      </c>
      <c r="AA295" s="46"/>
      <c r="AB295" s="12" t="s">
        <v>92</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45">
        <f t="shared" si="580"/>
        <v>293</v>
      </c>
      <c r="B296" s="46" t="s">
        <v>230</v>
      </c>
      <c r="C296" s="52" t="s">
        <v>803</v>
      </c>
      <c r="D296" s="55" t="s">
        <v>804</v>
      </c>
      <c r="E296" s="95">
        <v>3473.25</v>
      </c>
      <c r="F296" s="46">
        <v>3245.5</v>
      </c>
      <c r="G296" s="96">
        <v>5664.75</v>
      </c>
      <c r="H296" s="95">
        <v>3473.25</v>
      </c>
      <c r="I296" s="48">
        <v>3180</v>
      </c>
      <c r="J296" s="48"/>
      <c r="K296" s="63">
        <f t="shared" si="581"/>
        <v>62.5185</v>
      </c>
      <c r="L296" s="64">
        <f t="shared" si="582"/>
        <v>519.28</v>
      </c>
      <c r="M296" s="48">
        <f t="shared" si="583"/>
        <v>453.18</v>
      </c>
      <c r="N296" s="46">
        <f t="shared" si="584"/>
        <v>24.31275</v>
      </c>
      <c r="O296" s="48">
        <f t="shared" si="585"/>
        <v>159</v>
      </c>
      <c r="P296" s="48">
        <f t="shared" si="586"/>
        <v>0</v>
      </c>
      <c r="Q296" s="48">
        <f t="shared" si="587"/>
        <v>1218.29125</v>
      </c>
      <c r="R296" s="46">
        <f t="shared" si="588"/>
        <v>0</v>
      </c>
      <c r="S296" s="46">
        <f t="shared" si="589"/>
        <v>259.64</v>
      </c>
      <c r="T296" s="48">
        <f t="shared" si="590"/>
        <v>113.3</v>
      </c>
      <c r="U296" s="46">
        <f t="shared" si="591"/>
        <v>10.42</v>
      </c>
      <c r="V296" s="46">
        <v>0</v>
      </c>
      <c r="W296" s="48">
        <f t="shared" si="592"/>
        <v>159</v>
      </c>
      <c r="X296" s="48">
        <f t="shared" si="593"/>
        <v>0</v>
      </c>
      <c r="Y296" s="46">
        <f t="shared" si="594"/>
        <v>542.36</v>
      </c>
      <c r="Z296" s="46">
        <f t="shared" si="595"/>
        <v>1760.65125</v>
      </c>
      <c r="AA296" s="46"/>
      <c r="AB296" s="12" t="s">
        <v>68</v>
      </c>
      <c r="AC296" s="11">
        <f t="shared" ref="AC296:AE296" si="669">K296+R296</f>
        <v>62.5185</v>
      </c>
      <c r="AD296" s="11">
        <f t="shared" si="669"/>
        <v>778.92</v>
      </c>
      <c r="AE296" s="11">
        <f t="shared" si="669"/>
        <v>566.48</v>
      </c>
      <c r="AF296" s="11">
        <f t="shared" si="597"/>
        <v>34.73275</v>
      </c>
      <c r="AG296" s="11">
        <f t="shared" ref="AG296:AI296" si="670">O296+W296</f>
        <v>318</v>
      </c>
      <c r="AH296" s="11">
        <f t="shared" si="670"/>
        <v>0</v>
      </c>
      <c r="AI296" s="11">
        <f t="shared" si="670"/>
        <v>1760.65125</v>
      </c>
      <c r="AJ296" s="12" t="s">
        <v>32</v>
      </c>
    </row>
    <row r="297" s="9" customFormat="1" ht="16" customHeight="1" spans="1:36">
      <c r="A297" s="45">
        <f t="shared" si="580"/>
        <v>294</v>
      </c>
      <c r="B297" s="46" t="s">
        <v>558</v>
      </c>
      <c r="C297" s="52" t="s">
        <v>805</v>
      </c>
      <c r="D297" s="55" t="s">
        <v>806</v>
      </c>
      <c r="E297" s="95">
        <v>3473.25</v>
      </c>
      <c r="F297" s="46">
        <v>3245.5</v>
      </c>
      <c r="G297" s="96">
        <v>5664.75</v>
      </c>
      <c r="H297" s="95">
        <v>3473.25</v>
      </c>
      <c r="I297" s="48">
        <v>1790</v>
      </c>
      <c r="J297" s="48"/>
      <c r="K297" s="63">
        <f t="shared" si="581"/>
        <v>62.5185</v>
      </c>
      <c r="L297" s="64">
        <f t="shared" si="582"/>
        <v>519.28</v>
      </c>
      <c r="M297" s="48">
        <f t="shared" si="583"/>
        <v>453.18</v>
      </c>
      <c r="N297" s="46">
        <f t="shared" si="584"/>
        <v>24.31275</v>
      </c>
      <c r="O297" s="48">
        <f t="shared" si="585"/>
        <v>89.5</v>
      </c>
      <c r="P297" s="48">
        <f t="shared" si="586"/>
        <v>0</v>
      </c>
      <c r="Q297" s="48">
        <f t="shared" si="587"/>
        <v>1148.79125</v>
      </c>
      <c r="R297" s="46">
        <f t="shared" si="588"/>
        <v>0</v>
      </c>
      <c r="S297" s="46">
        <f t="shared" si="589"/>
        <v>259.64</v>
      </c>
      <c r="T297" s="48">
        <f t="shared" si="590"/>
        <v>113.3</v>
      </c>
      <c r="U297" s="46">
        <f t="shared" si="591"/>
        <v>10.42</v>
      </c>
      <c r="V297" s="46">
        <v>0</v>
      </c>
      <c r="W297" s="48">
        <f t="shared" si="592"/>
        <v>89.5</v>
      </c>
      <c r="X297" s="48">
        <f t="shared" si="593"/>
        <v>0</v>
      </c>
      <c r="Y297" s="46">
        <f t="shared" si="594"/>
        <v>472.86</v>
      </c>
      <c r="Z297" s="46">
        <f t="shared" si="595"/>
        <v>1621.65125</v>
      </c>
      <c r="AA297" s="46"/>
      <c r="AB297" s="12" t="s">
        <v>98</v>
      </c>
      <c r="AC297" s="11">
        <f t="shared" ref="AC297:AE297" si="671">K297+R297</f>
        <v>62.5185</v>
      </c>
      <c r="AD297" s="11">
        <f t="shared" si="671"/>
        <v>778.92</v>
      </c>
      <c r="AE297" s="11">
        <f t="shared" si="671"/>
        <v>566.48</v>
      </c>
      <c r="AF297" s="11">
        <f t="shared" si="597"/>
        <v>34.73275</v>
      </c>
      <c r="AG297" s="11">
        <f t="shared" ref="AG297:AI297" si="672">O297+W297</f>
        <v>179</v>
      </c>
      <c r="AH297" s="11">
        <f t="shared" si="672"/>
        <v>0</v>
      </c>
      <c r="AI297" s="11">
        <f t="shared" si="672"/>
        <v>1621.65125</v>
      </c>
      <c r="AJ297" s="12" t="s">
        <v>33</v>
      </c>
    </row>
    <row r="298" s="9" customFormat="1" ht="16" customHeight="1" spans="1:36">
      <c r="A298" s="45">
        <f t="shared" si="580"/>
        <v>295</v>
      </c>
      <c r="B298" s="46" t="s">
        <v>558</v>
      </c>
      <c r="C298" s="52" t="s">
        <v>807</v>
      </c>
      <c r="D298" s="55" t="s">
        <v>808</v>
      </c>
      <c r="E298" s="95">
        <v>3473.25</v>
      </c>
      <c r="F298" s="46">
        <v>3245.5</v>
      </c>
      <c r="G298" s="96">
        <v>5664.75</v>
      </c>
      <c r="H298" s="95">
        <v>3473.25</v>
      </c>
      <c r="I298" s="48">
        <v>1790</v>
      </c>
      <c r="J298" s="48"/>
      <c r="K298" s="63">
        <f t="shared" si="581"/>
        <v>62.5185</v>
      </c>
      <c r="L298" s="64">
        <f t="shared" si="582"/>
        <v>519.28</v>
      </c>
      <c r="M298" s="48">
        <f t="shared" si="583"/>
        <v>453.18</v>
      </c>
      <c r="N298" s="46">
        <f t="shared" si="584"/>
        <v>24.31275</v>
      </c>
      <c r="O298" s="48">
        <f t="shared" si="585"/>
        <v>89.5</v>
      </c>
      <c r="P298" s="48">
        <f t="shared" si="586"/>
        <v>0</v>
      </c>
      <c r="Q298" s="48">
        <f t="shared" si="587"/>
        <v>1148.79125</v>
      </c>
      <c r="R298" s="46">
        <f t="shared" si="588"/>
        <v>0</v>
      </c>
      <c r="S298" s="46">
        <f t="shared" si="589"/>
        <v>259.64</v>
      </c>
      <c r="T298" s="48">
        <f t="shared" si="590"/>
        <v>113.3</v>
      </c>
      <c r="U298" s="46">
        <f t="shared" si="591"/>
        <v>10.42</v>
      </c>
      <c r="V298" s="46">
        <v>0</v>
      </c>
      <c r="W298" s="48">
        <f t="shared" si="592"/>
        <v>89.5</v>
      </c>
      <c r="X298" s="48">
        <f t="shared" si="593"/>
        <v>0</v>
      </c>
      <c r="Y298" s="46">
        <f t="shared" si="594"/>
        <v>472.86</v>
      </c>
      <c r="Z298" s="46">
        <f t="shared" si="595"/>
        <v>1621.65125</v>
      </c>
      <c r="AA298" s="46"/>
      <c r="AB298" s="12" t="s">
        <v>98</v>
      </c>
      <c r="AC298" s="11">
        <f t="shared" ref="AC298:AE298" si="673">K298+R298</f>
        <v>62.5185</v>
      </c>
      <c r="AD298" s="11">
        <f t="shared" si="673"/>
        <v>778.92</v>
      </c>
      <c r="AE298" s="11">
        <f t="shared" si="673"/>
        <v>566.48</v>
      </c>
      <c r="AF298" s="11">
        <f t="shared" si="597"/>
        <v>34.73275</v>
      </c>
      <c r="AG298" s="11">
        <f t="shared" ref="AG298:AI298" si="674">O298+W298</f>
        <v>179</v>
      </c>
      <c r="AH298" s="11">
        <f t="shared" si="674"/>
        <v>0</v>
      </c>
      <c r="AI298" s="11">
        <f t="shared" si="674"/>
        <v>1621.65125</v>
      </c>
      <c r="AJ298" s="12" t="s">
        <v>33</v>
      </c>
    </row>
    <row r="299" s="9" customFormat="1" ht="16" customHeight="1" spans="1:36">
      <c r="A299" s="45">
        <f t="shared" si="580"/>
        <v>296</v>
      </c>
      <c r="B299" s="46" t="s">
        <v>558</v>
      </c>
      <c r="C299" s="52" t="s">
        <v>809</v>
      </c>
      <c r="D299" s="55" t="s">
        <v>810</v>
      </c>
      <c r="E299" s="95">
        <v>3473.25</v>
      </c>
      <c r="F299" s="46">
        <v>3245.5</v>
      </c>
      <c r="G299" s="96">
        <v>5664.75</v>
      </c>
      <c r="H299" s="95">
        <v>3473.25</v>
      </c>
      <c r="I299" s="48">
        <v>1790</v>
      </c>
      <c r="J299" s="48"/>
      <c r="K299" s="63">
        <f t="shared" si="581"/>
        <v>62.5185</v>
      </c>
      <c r="L299" s="64">
        <f t="shared" si="582"/>
        <v>519.28</v>
      </c>
      <c r="M299" s="48">
        <f t="shared" si="583"/>
        <v>453.18</v>
      </c>
      <c r="N299" s="46">
        <f t="shared" si="584"/>
        <v>24.31275</v>
      </c>
      <c r="O299" s="48">
        <f t="shared" si="585"/>
        <v>89.5</v>
      </c>
      <c r="P299" s="48">
        <f t="shared" si="586"/>
        <v>0</v>
      </c>
      <c r="Q299" s="48">
        <f t="shared" si="587"/>
        <v>1148.79125</v>
      </c>
      <c r="R299" s="46">
        <f t="shared" si="588"/>
        <v>0</v>
      </c>
      <c r="S299" s="46">
        <f t="shared" si="589"/>
        <v>259.64</v>
      </c>
      <c r="T299" s="48">
        <f t="shared" si="590"/>
        <v>113.3</v>
      </c>
      <c r="U299" s="46">
        <f t="shared" si="591"/>
        <v>10.42</v>
      </c>
      <c r="V299" s="46">
        <v>0</v>
      </c>
      <c r="W299" s="48">
        <f t="shared" si="592"/>
        <v>89.5</v>
      </c>
      <c r="X299" s="48">
        <f t="shared" si="593"/>
        <v>0</v>
      </c>
      <c r="Y299" s="46">
        <f t="shared" si="594"/>
        <v>472.86</v>
      </c>
      <c r="Z299" s="46">
        <f t="shared" si="595"/>
        <v>1621.65125</v>
      </c>
      <c r="AA299" s="46"/>
      <c r="AB299" s="12" t="s">
        <v>98</v>
      </c>
      <c r="AC299" s="11">
        <f t="shared" ref="AC299:AE299" si="675">K299+R299</f>
        <v>62.5185</v>
      </c>
      <c r="AD299" s="11">
        <f t="shared" si="675"/>
        <v>778.92</v>
      </c>
      <c r="AE299" s="11">
        <f t="shared" si="675"/>
        <v>566.48</v>
      </c>
      <c r="AF299" s="11">
        <f t="shared" si="597"/>
        <v>34.73275</v>
      </c>
      <c r="AG299" s="11">
        <f t="shared" ref="AG299:AI299" si="676">O299+W299</f>
        <v>179</v>
      </c>
      <c r="AH299" s="11">
        <f t="shared" si="676"/>
        <v>0</v>
      </c>
      <c r="AI299" s="11">
        <f t="shared" si="676"/>
        <v>1621.65125</v>
      </c>
      <c r="AJ299" s="12" t="s">
        <v>33</v>
      </c>
    </row>
    <row r="300" s="9" customFormat="1" ht="16" customHeight="1" spans="1:36">
      <c r="A300" s="45">
        <f t="shared" si="580"/>
        <v>297</v>
      </c>
      <c r="B300" s="46" t="s">
        <v>794</v>
      </c>
      <c r="C300" s="52" t="s">
        <v>811</v>
      </c>
      <c r="D300" s="55" t="s">
        <v>812</v>
      </c>
      <c r="E300" s="95">
        <v>3473.25</v>
      </c>
      <c r="F300" s="46">
        <v>3245.5</v>
      </c>
      <c r="G300" s="96">
        <v>5664.75</v>
      </c>
      <c r="H300" s="95">
        <v>3473.25</v>
      </c>
      <c r="I300" s="48">
        <v>3180</v>
      </c>
      <c r="J300" s="48"/>
      <c r="K300" s="63">
        <f t="shared" si="581"/>
        <v>62.5185</v>
      </c>
      <c r="L300" s="64">
        <f t="shared" si="582"/>
        <v>519.28</v>
      </c>
      <c r="M300" s="48">
        <f t="shared" si="583"/>
        <v>453.18</v>
      </c>
      <c r="N300" s="46">
        <f t="shared" si="584"/>
        <v>24.31275</v>
      </c>
      <c r="O300" s="48">
        <f t="shared" si="585"/>
        <v>159</v>
      </c>
      <c r="P300" s="48">
        <f t="shared" si="586"/>
        <v>0</v>
      </c>
      <c r="Q300" s="48">
        <f t="shared" si="587"/>
        <v>1218.29125</v>
      </c>
      <c r="R300" s="46">
        <f t="shared" si="588"/>
        <v>0</v>
      </c>
      <c r="S300" s="46">
        <f t="shared" si="589"/>
        <v>259.64</v>
      </c>
      <c r="T300" s="48">
        <f t="shared" si="590"/>
        <v>113.3</v>
      </c>
      <c r="U300" s="46">
        <f t="shared" si="591"/>
        <v>10.42</v>
      </c>
      <c r="V300" s="46">
        <v>0</v>
      </c>
      <c r="W300" s="48">
        <f t="shared" si="592"/>
        <v>159</v>
      </c>
      <c r="X300" s="48">
        <f t="shared" si="593"/>
        <v>0</v>
      </c>
      <c r="Y300" s="46">
        <f t="shared" si="594"/>
        <v>542.36</v>
      </c>
      <c r="Z300" s="46">
        <f t="shared" si="595"/>
        <v>1760.65125</v>
      </c>
      <c r="AA300" s="46"/>
      <c r="AB300" s="12" t="s">
        <v>122</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36</v>
      </c>
    </row>
    <row r="301" s="9" customFormat="1" ht="16" customHeight="1" spans="1:36">
      <c r="A301" s="45">
        <f t="shared" si="580"/>
        <v>298</v>
      </c>
      <c r="B301" s="46" t="s">
        <v>230</v>
      </c>
      <c r="C301" s="100" t="s">
        <v>813</v>
      </c>
      <c r="D301" s="55" t="s">
        <v>814</v>
      </c>
      <c r="E301" s="95">
        <v>3473.25</v>
      </c>
      <c r="F301" s="46">
        <v>3245.5</v>
      </c>
      <c r="G301" s="96">
        <v>5664.75</v>
      </c>
      <c r="H301" s="95">
        <v>3473.25</v>
      </c>
      <c r="I301" s="48">
        <v>3180</v>
      </c>
      <c r="J301" s="48"/>
      <c r="K301" s="63">
        <f t="shared" si="581"/>
        <v>62.5185</v>
      </c>
      <c r="L301" s="64">
        <f t="shared" si="582"/>
        <v>519.28</v>
      </c>
      <c r="M301" s="48">
        <f t="shared" si="583"/>
        <v>453.18</v>
      </c>
      <c r="N301" s="46">
        <f t="shared" si="584"/>
        <v>24.31275</v>
      </c>
      <c r="O301" s="48">
        <f t="shared" si="585"/>
        <v>159</v>
      </c>
      <c r="P301" s="48">
        <f t="shared" si="586"/>
        <v>0</v>
      </c>
      <c r="Q301" s="48">
        <f t="shared" si="587"/>
        <v>1218.29125</v>
      </c>
      <c r="R301" s="46">
        <f t="shared" si="588"/>
        <v>0</v>
      </c>
      <c r="S301" s="46">
        <f t="shared" si="589"/>
        <v>259.64</v>
      </c>
      <c r="T301" s="48">
        <f t="shared" si="590"/>
        <v>113.3</v>
      </c>
      <c r="U301" s="46">
        <f t="shared" si="591"/>
        <v>10.42</v>
      </c>
      <c r="V301" s="46">
        <v>0</v>
      </c>
      <c r="W301" s="48">
        <f t="shared" si="592"/>
        <v>159</v>
      </c>
      <c r="X301" s="48">
        <f t="shared" si="593"/>
        <v>0</v>
      </c>
      <c r="Y301" s="46">
        <f t="shared" si="594"/>
        <v>542.36</v>
      </c>
      <c r="Z301" s="46">
        <f t="shared" si="595"/>
        <v>1760.65125</v>
      </c>
      <c r="AA301" s="46"/>
      <c r="AB301" s="12" t="s">
        <v>60</v>
      </c>
      <c r="AC301" s="11">
        <f t="shared" ref="AC301:AE301" si="679">K301+R301</f>
        <v>62.5185</v>
      </c>
      <c r="AD301" s="11">
        <f t="shared" si="679"/>
        <v>778.92</v>
      </c>
      <c r="AE301" s="11">
        <f t="shared" si="679"/>
        <v>566.48</v>
      </c>
      <c r="AF301" s="11">
        <f t="shared" si="597"/>
        <v>34.73275</v>
      </c>
      <c r="AG301" s="11">
        <f t="shared" ref="AG301:AI301" si="680">O301+W301</f>
        <v>318</v>
      </c>
      <c r="AH301" s="11">
        <f t="shared" si="680"/>
        <v>0</v>
      </c>
      <c r="AI301" s="11">
        <f t="shared" si="680"/>
        <v>1760.65125</v>
      </c>
      <c r="AJ301" s="12" t="s">
        <v>32</v>
      </c>
    </row>
    <row r="302" s="9" customFormat="1" ht="16" customHeight="1" spans="1:36">
      <c r="A302" s="45">
        <f t="shared" si="580"/>
        <v>299</v>
      </c>
      <c r="B302" s="46" t="s">
        <v>685</v>
      </c>
      <c r="C302" s="100" t="s">
        <v>815</v>
      </c>
      <c r="D302" s="55" t="s">
        <v>816</v>
      </c>
      <c r="E302" s="95">
        <v>3473.25</v>
      </c>
      <c r="F302" s="46">
        <v>3245.5</v>
      </c>
      <c r="G302" s="96">
        <v>5664.75</v>
      </c>
      <c r="H302" s="95">
        <v>3473.25</v>
      </c>
      <c r="I302" s="48">
        <v>1790</v>
      </c>
      <c r="J302" s="48"/>
      <c r="K302" s="63">
        <f t="shared" si="581"/>
        <v>62.5185</v>
      </c>
      <c r="L302" s="64">
        <f t="shared" si="582"/>
        <v>519.28</v>
      </c>
      <c r="M302" s="48">
        <f t="shared" si="583"/>
        <v>453.18</v>
      </c>
      <c r="N302" s="46">
        <f t="shared" si="584"/>
        <v>24.31275</v>
      </c>
      <c r="O302" s="48">
        <f t="shared" si="585"/>
        <v>89.5</v>
      </c>
      <c r="P302" s="48">
        <f t="shared" si="586"/>
        <v>0</v>
      </c>
      <c r="Q302" s="48">
        <f t="shared" si="587"/>
        <v>1148.79125</v>
      </c>
      <c r="R302" s="46">
        <f t="shared" si="588"/>
        <v>0</v>
      </c>
      <c r="S302" s="46">
        <f t="shared" si="589"/>
        <v>259.64</v>
      </c>
      <c r="T302" s="48">
        <f t="shared" si="590"/>
        <v>113.3</v>
      </c>
      <c r="U302" s="46">
        <f t="shared" si="591"/>
        <v>10.42</v>
      </c>
      <c r="V302" s="46">
        <v>0</v>
      </c>
      <c r="W302" s="48">
        <f t="shared" si="592"/>
        <v>89.5</v>
      </c>
      <c r="X302" s="48">
        <f t="shared" si="593"/>
        <v>0</v>
      </c>
      <c r="Y302" s="46">
        <f t="shared" si="594"/>
        <v>472.86</v>
      </c>
      <c r="Z302" s="46">
        <f t="shared" si="595"/>
        <v>1621.65125</v>
      </c>
      <c r="AA302" s="46"/>
      <c r="AB302" s="12" t="s">
        <v>89</v>
      </c>
      <c r="AC302" s="11">
        <f t="shared" ref="AC302:AE302" si="681">K302+R302</f>
        <v>62.5185</v>
      </c>
      <c r="AD302" s="11">
        <f t="shared" si="681"/>
        <v>778.92</v>
      </c>
      <c r="AE302" s="11">
        <f t="shared" si="681"/>
        <v>566.48</v>
      </c>
      <c r="AF302" s="11">
        <f t="shared" si="597"/>
        <v>34.73275</v>
      </c>
      <c r="AG302" s="11">
        <f t="shared" ref="AG302:AI302" si="682">O302+W302</f>
        <v>179</v>
      </c>
      <c r="AH302" s="11">
        <f t="shared" si="682"/>
        <v>0</v>
      </c>
      <c r="AI302" s="11">
        <f t="shared" si="682"/>
        <v>1621.65125</v>
      </c>
      <c r="AJ302" s="12" t="s">
        <v>33</v>
      </c>
    </row>
    <row r="303" s="9" customFormat="1" ht="16" customHeight="1" spans="1:36">
      <c r="A303" s="45">
        <f t="shared" si="580"/>
        <v>300</v>
      </c>
      <c r="B303" s="46" t="s">
        <v>558</v>
      </c>
      <c r="C303" s="100" t="s">
        <v>817</v>
      </c>
      <c r="D303" s="55" t="s">
        <v>818</v>
      </c>
      <c r="E303" s="95">
        <v>3473.25</v>
      </c>
      <c r="F303" s="46">
        <v>3245.5</v>
      </c>
      <c r="G303" s="96">
        <v>5664.75</v>
      </c>
      <c r="H303" s="95">
        <v>3473.25</v>
      </c>
      <c r="I303" s="48">
        <v>1790</v>
      </c>
      <c r="J303" s="48"/>
      <c r="K303" s="63">
        <f t="shared" si="581"/>
        <v>62.5185</v>
      </c>
      <c r="L303" s="64">
        <f t="shared" si="582"/>
        <v>519.28</v>
      </c>
      <c r="M303" s="48">
        <f t="shared" si="583"/>
        <v>453.18</v>
      </c>
      <c r="N303" s="46">
        <f t="shared" si="584"/>
        <v>24.31275</v>
      </c>
      <c r="O303" s="48">
        <f t="shared" si="585"/>
        <v>89.5</v>
      </c>
      <c r="P303" s="48">
        <f t="shared" si="586"/>
        <v>0</v>
      </c>
      <c r="Q303" s="48">
        <f t="shared" si="587"/>
        <v>1148.79125</v>
      </c>
      <c r="R303" s="46">
        <f t="shared" si="588"/>
        <v>0</v>
      </c>
      <c r="S303" s="46">
        <f t="shared" si="589"/>
        <v>259.64</v>
      </c>
      <c r="T303" s="48">
        <f t="shared" si="590"/>
        <v>113.3</v>
      </c>
      <c r="U303" s="46">
        <f t="shared" si="591"/>
        <v>10.42</v>
      </c>
      <c r="V303" s="46">
        <v>0</v>
      </c>
      <c r="W303" s="48">
        <f t="shared" si="592"/>
        <v>89.5</v>
      </c>
      <c r="X303" s="48">
        <f t="shared" si="593"/>
        <v>0</v>
      </c>
      <c r="Y303" s="46">
        <f t="shared" si="594"/>
        <v>472.86</v>
      </c>
      <c r="Z303" s="46">
        <f t="shared" si="595"/>
        <v>1621.65125</v>
      </c>
      <c r="AA303" s="46"/>
      <c r="AB303" s="12" t="s">
        <v>98</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45">
        <f t="shared" si="580"/>
        <v>301</v>
      </c>
      <c r="B304" s="46" t="s">
        <v>230</v>
      </c>
      <c r="C304" s="100" t="s">
        <v>821</v>
      </c>
      <c r="D304" s="55" t="s">
        <v>822</v>
      </c>
      <c r="E304" s="95">
        <v>3473.25</v>
      </c>
      <c r="F304" s="46">
        <v>3245.5</v>
      </c>
      <c r="G304" s="96">
        <v>5664.75</v>
      </c>
      <c r="H304" s="95">
        <v>3473.25</v>
      </c>
      <c r="I304" s="48">
        <v>3180</v>
      </c>
      <c r="J304" s="48"/>
      <c r="K304" s="63">
        <f t="shared" si="581"/>
        <v>62.5185</v>
      </c>
      <c r="L304" s="64">
        <f t="shared" si="582"/>
        <v>519.28</v>
      </c>
      <c r="M304" s="48">
        <f t="shared" si="583"/>
        <v>453.18</v>
      </c>
      <c r="N304" s="46">
        <f t="shared" si="584"/>
        <v>24.31275</v>
      </c>
      <c r="O304" s="48">
        <f t="shared" si="585"/>
        <v>159</v>
      </c>
      <c r="P304" s="48">
        <f t="shared" si="586"/>
        <v>0</v>
      </c>
      <c r="Q304" s="48">
        <f t="shared" si="587"/>
        <v>1218.29125</v>
      </c>
      <c r="R304" s="46">
        <f t="shared" si="588"/>
        <v>0</v>
      </c>
      <c r="S304" s="46">
        <f t="shared" si="589"/>
        <v>259.64</v>
      </c>
      <c r="T304" s="48">
        <f t="shared" si="590"/>
        <v>113.3</v>
      </c>
      <c r="U304" s="46">
        <f t="shared" si="591"/>
        <v>10.42</v>
      </c>
      <c r="V304" s="46">
        <v>0</v>
      </c>
      <c r="W304" s="48">
        <f t="shared" si="592"/>
        <v>159</v>
      </c>
      <c r="X304" s="48">
        <f t="shared" si="593"/>
        <v>0</v>
      </c>
      <c r="Y304" s="46">
        <f t="shared" si="594"/>
        <v>542.36</v>
      </c>
      <c r="Z304" s="46">
        <f t="shared" si="595"/>
        <v>1760.65125</v>
      </c>
      <c r="AA304" s="46"/>
      <c r="AB304" s="12" t="s">
        <v>57</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32</v>
      </c>
    </row>
    <row r="305" s="9" customFormat="1" ht="16" customHeight="1" spans="1:36">
      <c r="A305" s="45">
        <f t="shared" si="580"/>
        <v>302</v>
      </c>
      <c r="B305" s="46" t="s">
        <v>558</v>
      </c>
      <c r="C305" s="52" t="s">
        <v>825</v>
      </c>
      <c r="D305" s="76" t="s">
        <v>826</v>
      </c>
      <c r="E305" s="95">
        <v>3473.25</v>
      </c>
      <c r="F305" s="46">
        <v>3245.5</v>
      </c>
      <c r="G305" s="96">
        <v>5664.75</v>
      </c>
      <c r="H305" s="95">
        <v>3473.25</v>
      </c>
      <c r="I305" s="48">
        <v>1790</v>
      </c>
      <c r="J305" s="48"/>
      <c r="K305" s="63">
        <f t="shared" si="581"/>
        <v>62.5185</v>
      </c>
      <c r="L305" s="64">
        <f t="shared" si="582"/>
        <v>519.28</v>
      </c>
      <c r="M305" s="48">
        <f t="shared" si="583"/>
        <v>453.18</v>
      </c>
      <c r="N305" s="46">
        <f t="shared" si="584"/>
        <v>24.31275</v>
      </c>
      <c r="O305" s="48">
        <f t="shared" si="585"/>
        <v>89.5</v>
      </c>
      <c r="P305" s="48">
        <f t="shared" si="586"/>
        <v>0</v>
      </c>
      <c r="Q305" s="48">
        <f t="shared" si="587"/>
        <v>1148.79125</v>
      </c>
      <c r="R305" s="46">
        <f t="shared" si="588"/>
        <v>0</v>
      </c>
      <c r="S305" s="46">
        <f t="shared" si="589"/>
        <v>259.64</v>
      </c>
      <c r="T305" s="48">
        <f t="shared" si="590"/>
        <v>113.3</v>
      </c>
      <c r="U305" s="46">
        <f t="shared" si="591"/>
        <v>10.42</v>
      </c>
      <c r="V305" s="46">
        <v>0</v>
      </c>
      <c r="W305" s="48">
        <f t="shared" si="592"/>
        <v>89.5</v>
      </c>
      <c r="X305" s="48">
        <f t="shared" si="593"/>
        <v>0</v>
      </c>
      <c r="Y305" s="46">
        <f t="shared" si="594"/>
        <v>472.86</v>
      </c>
      <c r="Z305" s="46">
        <f t="shared" si="595"/>
        <v>1621.65125</v>
      </c>
      <c r="AA305" s="46"/>
      <c r="AB305" s="12" t="s">
        <v>98</v>
      </c>
      <c r="AC305" s="11">
        <f t="shared" ref="AC305:AE305" si="687">K305+R305</f>
        <v>62.5185</v>
      </c>
      <c r="AD305" s="11">
        <f t="shared" si="687"/>
        <v>778.92</v>
      </c>
      <c r="AE305" s="11">
        <f t="shared" si="687"/>
        <v>566.48</v>
      </c>
      <c r="AF305" s="11">
        <f t="shared" si="597"/>
        <v>34.73275</v>
      </c>
      <c r="AG305" s="11">
        <f t="shared" ref="AG305:AI305" si="688">O305+W305</f>
        <v>179</v>
      </c>
      <c r="AH305" s="11">
        <f t="shared" si="688"/>
        <v>0</v>
      </c>
      <c r="AI305" s="11">
        <f t="shared" si="688"/>
        <v>1621.65125</v>
      </c>
      <c r="AJ305" s="12" t="s">
        <v>33</v>
      </c>
    </row>
    <row r="306" s="9" customFormat="1" ht="16" customHeight="1" spans="1:36">
      <c r="A306" s="45">
        <f t="shared" si="580"/>
        <v>303</v>
      </c>
      <c r="B306" s="46" t="s">
        <v>173</v>
      </c>
      <c r="C306" s="52" t="s">
        <v>827</v>
      </c>
      <c r="D306" s="76" t="s">
        <v>828</v>
      </c>
      <c r="E306" s="95">
        <v>3473.25</v>
      </c>
      <c r="F306" s="46">
        <v>3245.5</v>
      </c>
      <c r="G306" s="96">
        <v>5664.75</v>
      </c>
      <c r="H306" s="95">
        <v>3473.25</v>
      </c>
      <c r="I306" s="48">
        <v>3180</v>
      </c>
      <c r="J306" s="48"/>
      <c r="K306" s="63">
        <f t="shared" si="581"/>
        <v>62.5185</v>
      </c>
      <c r="L306" s="64">
        <f t="shared" si="582"/>
        <v>519.28</v>
      </c>
      <c r="M306" s="48">
        <f t="shared" si="583"/>
        <v>453.18</v>
      </c>
      <c r="N306" s="46">
        <f t="shared" si="584"/>
        <v>24.31275</v>
      </c>
      <c r="O306" s="48">
        <f t="shared" si="585"/>
        <v>159</v>
      </c>
      <c r="P306" s="48">
        <f t="shared" si="586"/>
        <v>0</v>
      </c>
      <c r="Q306" s="48">
        <f t="shared" si="587"/>
        <v>1218.29125</v>
      </c>
      <c r="R306" s="46">
        <f t="shared" si="588"/>
        <v>0</v>
      </c>
      <c r="S306" s="46">
        <f t="shared" si="589"/>
        <v>259.64</v>
      </c>
      <c r="T306" s="48">
        <f t="shared" si="590"/>
        <v>113.3</v>
      </c>
      <c r="U306" s="46">
        <f t="shared" si="591"/>
        <v>10.42</v>
      </c>
      <c r="V306" s="46">
        <v>0</v>
      </c>
      <c r="W306" s="48">
        <f t="shared" si="592"/>
        <v>159</v>
      </c>
      <c r="X306" s="48">
        <f t="shared" si="593"/>
        <v>0</v>
      </c>
      <c r="Y306" s="46">
        <f t="shared" si="594"/>
        <v>542.36</v>
      </c>
      <c r="Z306" s="46">
        <f t="shared" si="595"/>
        <v>1760.65125</v>
      </c>
      <c r="AA306" s="46"/>
      <c r="AB306" s="12" t="s">
        <v>104</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35</v>
      </c>
    </row>
    <row r="307" s="9" customFormat="1" ht="16" customHeight="1" spans="1:36">
      <c r="A307" s="45">
        <f t="shared" si="580"/>
        <v>304</v>
      </c>
      <c r="B307" s="46" t="s">
        <v>173</v>
      </c>
      <c r="C307" s="52" t="s">
        <v>829</v>
      </c>
      <c r="D307" s="348" t="s">
        <v>830</v>
      </c>
      <c r="E307" s="95">
        <v>3473.25</v>
      </c>
      <c r="F307" s="46">
        <v>3245.5</v>
      </c>
      <c r="G307" s="96">
        <v>5664.75</v>
      </c>
      <c r="H307" s="95">
        <v>3473.25</v>
      </c>
      <c r="I307" s="48">
        <v>3180</v>
      </c>
      <c r="J307" s="48"/>
      <c r="K307" s="63">
        <f t="shared" si="581"/>
        <v>62.5185</v>
      </c>
      <c r="L307" s="64">
        <f t="shared" si="582"/>
        <v>519.28</v>
      </c>
      <c r="M307" s="48">
        <f t="shared" si="583"/>
        <v>453.18</v>
      </c>
      <c r="N307" s="46">
        <f t="shared" si="584"/>
        <v>24.31275</v>
      </c>
      <c r="O307" s="48">
        <f t="shared" si="585"/>
        <v>159</v>
      </c>
      <c r="P307" s="48">
        <f t="shared" si="586"/>
        <v>0</v>
      </c>
      <c r="Q307" s="48">
        <f t="shared" si="587"/>
        <v>1218.29125</v>
      </c>
      <c r="R307" s="46">
        <f t="shared" si="588"/>
        <v>0</v>
      </c>
      <c r="S307" s="46">
        <f t="shared" si="589"/>
        <v>259.64</v>
      </c>
      <c r="T307" s="48">
        <f t="shared" si="590"/>
        <v>113.3</v>
      </c>
      <c r="U307" s="46">
        <f t="shared" si="591"/>
        <v>10.42</v>
      </c>
      <c r="V307" s="46">
        <v>0</v>
      </c>
      <c r="W307" s="48">
        <f t="shared" si="592"/>
        <v>159</v>
      </c>
      <c r="X307" s="48">
        <f t="shared" si="593"/>
        <v>0</v>
      </c>
      <c r="Y307" s="46">
        <f t="shared" si="594"/>
        <v>542.36</v>
      </c>
      <c r="Z307" s="46">
        <f t="shared" si="595"/>
        <v>1760.65125</v>
      </c>
      <c r="AA307" s="46"/>
      <c r="AB307" s="12" t="s">
        <v>104</v>
      </c>
      <c r="AC307" s="11">
        <f t="shared" ref="AC307:AE307" si="691">K307+R307</f>
        <v>62.5185</v>
      </c>
      <c r="AD307" s="11">
        <f t="shared" si="691"/>
        <v>778.92</v>
      </c>
      <c r="AE307" s="11">
        <f t="shared" si="691"/>
        <v>566.48</v>
      </c>
      <c r="AF307" s="11">
        <f t="shared" si="597"/>
        <v>34.73275</v>
      </c>
      <c r="AG307" s="11">
        <f t="shared" ref="AG307:AI307" si="692">O307+W307</f>
        <v>318</v>
      </c>
      <c r="AH307" s="11">
        <f t="shared" si="692"/>
        <v>0</v>
      </c>
      <c r="AI307" s="11">
        <f t="shared" si="692"/>
        <v>1760.65125</v>
      </c>
      <c r="AJ307" s="12" t="s">
        <v>35</v>
      </c>
    </row>
    <row r="308" s="9" customFormat="1" ht="16" customHeight="1" spans="1:36">
      <c r="A308" s="45">
        <f t="shared" si="580"/>
        <v>305</v>
      </c>
      <c r="B308" s="46" t="s">
        <v>558</v>
      </c>
      <c r="C308" s="52" t="s">
        <v>833</v>
      </c>
      <c r="D308" s="348" t="s">
        <v>834</v>
      </c>
      <c r="E308" s="95">
        <v>3473.25</v>
      </c>
      <c r="F308" s="46">
        <v>3245.5</v>
      </c>
      <c r="G308" s="96">
        <v>5664.75</v>
      </c>
      <c r="H308" s="95">
        <v>3473.25</v>
      </c>
      <c r="I308" s="48">
        <v>1790</v>
      </c>
      <c r="J308" s="48"/>
      <c r="K308" s="63">
        <f t="shared" si="581"/>
        <v>62.5185</v>
      </c>
      <c r="L308" s="64">
        <f t="shared" si="582"/>
        <v>519.28</v>
      </c>
      <c r="M308" s="48">
        <f t="shared" si="583"/>
        <v>453.18</v>
      </c>
      <c r="N308" s="46">
        <f t="shared" si="584"/>
        <v>24.31275</v>
      </c>
      <c r="O308" s="48">
        <f t="shared" si="585"/>
        <v>89.5</v>
      </c>
      <c r="P308" s="48">
        <f t="shared" si="586"/>
        <v>0</v>
      </c>
      <c r="Q308" s="48">
        <f t="shared" si="587"/>
        <v>1148.79125</v>
      </c>
      <c r="R308" s="46">
        <f t="shared" si="588"/>
        <v>0</v>
      </c>
      <c r="S308" s="46">
        <f t="shared" si="589"/>
        <v>259.64</v>
      </c>
      <c r="T308" s="48">
        <f t="shared" si="590"/>
        <v>113.3</v>
      </c>
      <c r="U308" s="46">
        <f t="shared" si="591"/>
        <v>10.42</v>
      </c>
      <c r="V308" s="46">
        <v>0</v>
      </c>
      <c r="W308" s="48">
        <f t="shared" si="592"/>
        <v>89.5</v>
      </c>
      <c r="X308" s="48">
        <f t="shared" si="593"/>
        <v>0</v>
      </c>
      <c r="Y308" s="46">
        <f t="shared" si="594"/>
        <v>472.86</v>
      </c>
      <c r="Z308" s="46">
        <f t="shared" si="595"/>
        <v>1621.65125</v>
      </c>
      <c r="AA308" s="46"/>
      <c r="AB308" s="12" t="s">
        <v>98</v>
      </c>
      <c r="AC308" s="11">
        <f t="shared" ref="AC308:AE308" si="693">K308+R308</f>
        <v>62.5185</v>
      </c>
      <c r="AD308" s="11">
        <f t="shared" si="693"/>
        <v>778.92</v>
      </c>
      <c r="AE308" s="11">
        <f t="shared" si="693"/>
        <v>566.48</v>
      </c>
      <c r="AF308" s="11">
        <f t="shared" si="597"/>
        <v>34.73275</v>
      </c>
      <c r="AG308" s="11">
        <f t="shared" ref="AG308:AI308" si="694">O308+W308</f>
        <v>179</v>
      </c>
      <c r="AH308" s="11">
        <f t="shared" si="694"/>
        <v>0</v>
      </c>
      <c r="AI308" s="11">
        <f t="shared" si="694"/>
        <v>1621.65125</v>
      </c>
      <c r="AJ308" s="12" t="s">
        <v>33</v>
      </c>
    </row>
    <row r="309" s="9" customFormat="1" ht="16" customHeight="1" spans="1:36">
      <c r="A309" s="45">
        <f t="shared" si="580"/>
        <v>306</v>
      </c>
      <c r="B309" s="46" t="s">
        <v>558</v>
      </c>
      <c r="C309" s="52" t="s">
        <v>835</v>
      </c>
      <c r="D309" s="76" t="s">
        <v>836</v>
      </c>
      <c r="E309" s="95">
        <v>3473.25</v>
      </c>
      <c r="F309" s="46">
        <v>3245.5</v>
      </c>
      <c r="G309" s="96">
        <v>5664.75</v>
      </c>
      <c r="H309" s="95">
        <v>3473.25</v>
      </c>
      <c r="I309" s="48">
        <v>1790</v>
      </c>
      <c r="J309" s="48"/>
      <c r="K309" s="63">
        <f t="shared" si="581"/>
        <v>62.5185</v>
      </c>
      <c r="L309" s="64">
        <f t="shared" si="582"/>
        <v>519.28</v>
      </c>
      <c r="M309" s="48">
        <f t="shared" si="583"/>
        <v>453.18</v>
      </c>
      <c r="N309" s="46">
        <f t="shared" si="584"/>
        <v>24.31275</v>
      </c>
      <c r="O309" s="48">
        <f t="shared" si="585"/>
        <v>89.5</v>
      </c>
      <c r="P309" s="48">
        <f t="shared" si="586"/>
        <v>0</v>
      </c>
      <c r="Q309" s="48">
        <f t="shared" si="587"/>
        <v>1148.79125</v>
      </c>
      <c r="R309" s="46">
        <f t="shared" si="588"/>
        <v>0</v>
      </c>
      <c r="S309" s="46">
        <f t="shared" si="589"/>
        <v>259.64</v>
      </c>
      <c r="T309" s="48">
        <f t="shared" si="590"/>
        <v>113.3</v>
      </c>
      <c r="U309" s="46">
        <f t="shared" si="591"/>
        <v>10.42</v>
      </c>
      <c r="V309" s="46">
        <v>0</v>
      </c>
      <c r="W309" s="48">
        <f t="shared" si="592"/>
        <v>89.5</v>
      </c>
      <c r="X309" s="48">
        <f t="shared" si="593"/>
        <v>0</v>
      </c>
      <c r="Y309" s="46">
        <f t="shared" si="594"/>
        <v>472.86</v>
      </c>
      <c r="Z309" s="46">
        <f t="shared" si="595"/>
        <v>1621.65125</v>
      </c>
      <c r="AA309" s="46"/>
      <c r="AB309" s="12" t="s">
        <v>98</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45">
        <f t="shared" si="580"/>
        <v>307</v>
      </c>
      <c r="B310" s="46" t="s">
        <v>558</v>
      </c>
      <c r="C310" s="52" t="s">
        <v>843</v>
      </c>
      <c r="D310" s="348" t="s">
        <v>844</v>
      </c>
      <c r="E310" s="95">
        <v>3473.25</v>
      </c>
      <c r="F310" s="46">
        <v>3245.5</v>
      </c>
      <c r="G310" s="96">
        <v>5664.75</v>
      </c>
      <c r="H310" s="95">
        <v>3473.25</v>
      </c>
      <c r="I310" s="48">
        <v>1790</v>
      </c>
      <c r="J310" s="48"/>
      <c r="K310" s="63">
        <f t="shared" si="581"/>
        <v>62.5185</v>
      </c>
      <c r="L310" s="64">
        <f t="shared" si="582"/>
        <v>519.28</v>
      </c>
      <c r="M310" s="48">
        <f t="shared" si="583"/>
        <v>453.18</v>
      </c>
      <c r="N310" s="46">
        <f t="shared" si="584"/>
        <v>24.31275</v>
      </c>
      <c r="O310" s="48">
        <f t="shared" si="585"/>
        <v>89.5</v>
      </c>
      <c r="P310" s="48">
        <f t="shared" si="586"/>
        <v>0</v>
      </c>
      <c r="Q310" s="48">
        <f t="shared" si="587"/>
        <v>1148.79125</v>
      </c>
      <c r="R310" s="46">
        <f t="shared" si="588"/>
        <v>0</v>
      </c>
      <c r="S310" s="46">
        <f t="shared" si="589"/>
        <v>259.64</v>
      </c>
      <c r="T310" s="48">
        <f t="shared" si="590"/>
        <v>113.3</v>
      </c>
      <c r="U310" s="46">
        <f t="shared" si="591"/>
        <v>10.42</v>
      </c>
      <c r="V310" s="46">
        <v>0</v>
      </c>
      <c r="W310" s="48">
        <f t="shared" si="592"/>
        <v>89.5</v>
      </c>
      <c r="X310" s="48">
        <f t="shared" si="593"/>
        <v>0</v>
      </c>
      <c r="Y310" s="46">
        <f t="shared" si="594"/>
        <v>472.86</v>
      </c>
      <c r="Z310" s="46">
        <f t="shared" si="595"/>
        <v>1621.65125</v>
      </c>
      <c r="AA310" s="46"/>
      <c r="AB310" s="12" t="s">
        <v>98</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20" customFormat="1" ht="16" customHeight="1" spans="1:36">
      <c r="A311" s="57">
        <f t="shared" si="580"/>
        <v>308</v>
      </c>
      <c r="B311" s="58" t="s">
        <v>558</v>
      </c>
      <c r="C311" s="149" t="s">
        <v>845</v>
      </c>
      <c r="D311" s="250" t="s">
        <v>846</v>
      </c>
      <c r="E311" s="187">
        <v>3473.25</v>
      </c>
      <c r="F311" s="58">
        <v>0</v>
      </c>
      <c r="G311" s="58">
        <v>0</v>
      </c>
      <c r="H311" s="58">
        <v>0</v>
      </c>
      <c r="I311" s="58">
        <v>0</v>
      </c>
      <c r="J311" s="60"/>
      <c r="K311" s="65">
        <f t="shared" si="581"/>
        <v>62.5185</v>
      </c>
      <c r="L311" s="66">
        <f t="shared" si="582"/>
        <v>0</v>
      </c>
      <c r="M311" s="60">
        <f t="shared" si="583"/>
        <v>0</v>
      </c>
      <c r="N311" s="58">
        <f t="shared" si="584"/>
        <v>0</v>
      </c>
      <c r="O311" s="60">
        <f t="shared" si="585"/>
        <v>0</v>
      </c>
      <c r="P311" s="60">
        <f t="shared" si="586"/>
        <v>0</v>
      </c>
      <c r="Q311" s="60">
        <f t="shared" si="587"/>
        <v>62.5185</v>
      </c>
      <c r="R311" s="58">
        <f t="shared" si="588"/>
        <v>0</v>
      </c>
      <c r="S311" s="58">
        <f t="shared" si="589"/>
        <v>0</v>
      </c>
      <c r="T311" s="60">
        <f t="shared" si="590"/>
        <v>0</v>
      </c>
      <c r="U311" s="58">
        <f t="shared" si="591"/>
        <v>0</v>
      </c>
      <c r="V311" s="58">
        <v>0</v>
      </c>
      <c r="W311" s="60">
        <f t="shared" si="592"/>
        <v>0</v>
      </c>
      <c r="X311" s="60">
        <f t="shared" si="593"/>
        <v>0</v>
      </c>
      <c r="Y311" s="58">
        <f t="shared" si="594"/>
        <v>0</v>
      </c>
      <c r="Z311" s="58">
        <f t="shared" si="595"/>
        <v>62.5185</v>
      </c>
      <c r="AA311" s="58"/>
      <c r="AB311" s="16" t="s">
        <v>98</v>
      </c>
      <c r="AC311" s="15">
        <f t="shared" ref="AC311:AE311" si="699">K311+R311</f>
        <v>62.5185</v>
      </c>
      <c r="AD311" s="15">
        <f t="shared" si="699"/>
        <v>0</v>
      </c>
      <c r="AE311" s="15">
        <f t="shared" si="699"/>
        <v>0</v>
      </c>
      <c r="AF311" s="15">
        <f t="shared" si="597"/>
        <v>0</v>
      </c>
      <c r="AG311" s="15">
        <f t="shared" ref="AG311:AI311" si="700">O311+W311</f>
        <v>0</v>
      </c>
      <c r="AH311" s="15">
        <f t="shared" si="700"/>
        <v>0</v>
      </c>
      <c r="AI311" s="15">
        <f t="shared" si="700"/>
        <v>62.5185</v>
      </c>
      <c r="AJ311" s="16" t="s">
        <v>33</v>
      </c>
    </row>
    <row r="312" s="9" customFormat="1" ht="16" customHeight="1" spans="1:36">
      <c r="A312" s="45">
        <f t="shared" si="580"/>
        <v>309</v>
      </c>
      <c r="B312" s="46" t="s">
        <v>193</v>
      </c>
      <c r="C312" s="52" t="s">
        <v>847</v>
      </c>
      <c r="D312" s="348" t="s">
        <v>848</v>
      </c>
      <c r="E312" s="95">
        <v>3473.25</v>
      </c>
      <c r="F312" s="46">
        <v>3245.5</v>
      </c>
      <c r="G312" s="96">
        <v>5664.75</v>
      </c>
      <c r="H312" s="95">
        <v>3473.25</v>
      </c>
      <c r="I312" s="48">
        <v>3180</v>
      </c>
      <c r="J312" s="48"/>
      <c r="K312" s="63">
        <f t="shared" si="581"/>
        <v>62.5185</v>
      </c>
      <c r="L312" s="64">
        <f t="shared" si="582"/>
        <v>519.28</v>
      </c>
      <c r="M312" s="48">
        <f t="shared" si="583"/>
        <v>453.18</v>
      </c>
      <c r="N312" s="46">
        <f t="shared" si="584"/>
        <v>24.31275</v>
      </c>
      <c r="O312" s="48">
        <f t="shared" si="585"/>
        <v>159</v>
      </c>
      <c r="P312" s="48">
        <f t="shared" si="586"/>
        <v>0</v>
      </c>
      <c r="Q312" s="48">
        <f t="shared" si="587"/>
        <v>1218.29125</v>
      </c>
      <c r="R312" s="46">
        <f t="shared" si="588"/>
        <v>0</v>
      </c>
      <c r="S312" s="46">
        <f t="shared" si="589"/>
        <v>259.64</v>
      </c>
      <c r="T312" s="48">
        <f t="shared" si="590"/>
        <v>113.3</v>
      </c>
      <c r="U312" s="46">
        <f t="shared" si="591"/>
        <v>10.42</v>
      </c>
      <c r="V312" s="46">
        <v>0</v>
      </c>
      <c r="W312" s="48">
        <f t="shared" si="592"/>
        <v>159</v>
      </c>
      <c r="X312" s="48">
        <f t="shared" si="593"/>
        <v>0</v>
      </c>
      <c r="Y312" s="46">
        <f t="shared" si="594"/>
        <v>542.36</v>
      </c>
      <c r="Z312" s="46">
        <f t="shared" si="595"/>
        <v>1760.65125</v>
      </c>
      <c r="AA312" s="46"/>
      <c r="AB312" s="12" t="s">
        <v>104</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35</v>
      </c>
    </row>
    <row r="313" s="20" customFormat="1" ht="16" customHeight="1" spans="1:36">
      <c r="A313" s="57">
        <f t="shared" si="580"/>
        <v>310</v>
      </c>
      <c r="B313" s="58" t="s">
        <v>363</v>
      </c>
      <c r="C313" s="149" t="s">
        <v>851</v>
      </c>
      <c r="D313" s="250" t="s">
        <v>852</v>
      </c>
      <c r="E313" s="187">
        <v>3473.25</v>
      </c>
      <c r="F313" s="58">
        <v>0</v>
      </c>
      <c r="G313" s="58">
        <v>0</v>
      </c>
      <c r="H313" s="58">
        <v>0</v>
      </c>
      <c r="I313" s="58">
        <v>0</v>
      </c>
      <c r="J313" s="60"/>
      <c r="K313" s="65">
        <f t="shared" si="581"/>
        <v>62.5185</v>
      </c>
      <c r="L313" s="66">
        <f t="shared" si="582"/>
        <v>0</v>
      </c>
      <c r="M313" s="60">
        <f t="shared" si="583"/>
        <v>0</v>
      </c>
      <c r="N313" s="58">
        <f t="shared" si="584"/>
        <v>0</v>
      </c>
      <c r="O313" s="60">
        <f t="shared" si="585"/>
        <v>0</v>
      </c>
      <c r="P313" s="60">
        <f t="shared" si="586"/>
        <v>0</v>
      </c>
      <c r="Q313" s="60">
        <f t="shared" si="587"/>
        <v>62.5185</v>
      </c>
      <c r="R313" s="58">
        <f t="shared" si="588"/>
        <v>0</v>
      </c>
      <c r="S313" s="58">
        <f t="shared" si="589"/>
        <v>0</v>
      </c>
      <c r="T313" s="60">
        <f t="shared" si="590"/>
        <v>0</v>
      </c>
      <c r="U313" s="58">
        <f t="shared" si="591"/>
        <v>0</v>
      </c>
      <c r="V313" s="58">
        <v>0</v>
      </c>
      <c r="W313" s="60">
        <f t="shared" si="592"/>
        <v>0</v>
      </c>
      <c r="X313" s="60">
        <f t="shared" si="593"/>
        <v>0</v>
      </c>
      <c r="Y313" s="58">
        <f t="shared" si="594"/>
        <v>0</v>
      </c>
      <c r="Z313" s="58">
        <f t="shared" si="595"/>
        <v>62.5185</v>
      </c>
      <c r="AA313" s="58"/>
      <c r="AB313" s="16" t="s">
        <v>71</v>
      </c>
      <c r="AC313" s="15">
        <f t="shared" ref="AC313:AE313" si="703">K313+R313</f>
        <v>62.5185</v>
      </c>
      <c r="AD313" s="15">
        <f t="shared" si="703"/>
        <v>0</v>
      </c>
      <c r="AE313" s="15">
        <f t="shared" si="703"/>
        <v>0</v>
      </c>
      <c r="AF313" s="15">
        <f t="shared" si="597"/>
        <v>0</v>
      </c>
      <c r="AG313" s="15">
        <f t="shared" ref="AG313:AI313" si="704">O313+W313</f>
        <v>0</v>
      </c>
      <c r="AH313" s="15">
        <f t="shared" si="704"/>
        <v>0</v>
      </c>
      <c r="AI313" s="15">
        <f t="shared" si="704"/>
        <v>62.5185</v>
      </c>
      <c r="AJ313" s="16" t="s">
        <v>33</v>
      </c>
    </row>
    <row r="314" s="9" customFormat="1" ht="16" customHeight="1" spans="1:36">
      <c r="A314" s="45">
        <f t="shared" si="580"/>
        <v>311</v>
      </c>
      <c r="B314" s="46" t="s">
        <v>230</v>
      </c>
      <c r="C314" s="52" t="s">
        <v>853</v>
      </c>
      <c r="D314" s="76" t="s">
        <v>854</v>
      </c>
      <c r="E314" s="95">
        <v>3473.25</v>
      </c>
      <c r="F314" s="46">
        <v>3245.5</v>
      </c>
      <c r="G314" s="96">
        <v>5664.75</v>
      </c>
      <c r="H314" s="95">
        <v>3473.25</v>
      </c>
      <c r="I314" s="48">
        <v>3180</v>
      </c>
      <c r="J314" s="48"/>
      <c r="K314" s="63">
        <f t="shared" si="581"/>
        <v>62.5185</v>
      </c>
      <c r="L314" s="64">
        <f t="shared" si="582"/>
        <v>519.28</v>
      </c>
      <c r="M314" s="48">
        <f t="shared" si="583"/>
        <v>453.18</v>
      </c>
      <c r="N314" s="46">
        <f t="shared" si="584"/>
        <v>24.31275</v>
      </c>
      <c r="O314" s="48">
        <f t="shared" si="585"/>
        <v>159</v>
      </c>
      <c r="P314" s="48">
        <f t="shared" si="586"/>
        <v>0</v>
      </c>
      <c r="Q314" s="48">
        <f t="shared" si="587"/>
        <v>1218.29125</v>
      </c>
      <c r="R314" s="46">
        <f t="shared" si="588"/>
        <v>0</v>
      </c>
      <c r="S314" s="46">
        <f t="shared" si="589"/>
        <v>259.64</v>
      </c>
      <c r="T314" s="48">
        <f t="shared" si="590"/>
        <v>113.3</v>
      </c>
      <c r="U314" s="46">
        <f t="shared" si="591"/>
        <v>10.42</v>
      </c>
      <c r="V314" s="46">
        <v>0</v>
      </c>
      <c r="W314" s="48">
        <f t="shared" si="592"/>
        <v>159</v>
      </c>
      <c r="X314" s="48">
        <f t="shared" si="593"/>
        <v>0</v>
      </c>
      <c r="Y314" s="46">
        <f t="shared" si="594"/>
        <v>542.36</v>
      </c>
      <c r="Z314" s="46">
        <f t="shared" si="595"/>
        <v>1760.65125</v>
      </c>
      <c r="AA314" s="46"/>
      <c r="AB314" s="12" t="s">
        <v>68</v>
      </c>
      <c r="AC314" s="11">
        <f t="shared" ref="AC314:AE314" si="705">K314+R314</f>
        <v>62.5185</v>
      </c>
      <c r="AD314" s="11">
        <f t="shared" si="705"/>
        <v>778.92</v>
      </c>
      <c r="AE314" s="11">
        <f t="shared" si="705"/>
        <v>566.48</v>
      </c>
      <c r="AF314" s="11">
        <f t="shared" si="597"/>
        <v>34.73275</v>
      </c>
      <c r="AG314" s="11">
        <f t="shared" ref="AG314:AI314" si="706">O314+W314</f>
        <v>318</v>
      </c>
      <c r="AH314" s="11">
        <f t="shared" si="706"/>
        <v>0</v>
      </c>
      <c r="AI314" s="11">
        <f t="shared" si="706"/>
        <v>1760.65125</v>
      </c>
      <c r="AJ314" s="12" t="s">
        <v>32</v>
      </c>
    </row>
    <row r="315" s="9" customFormat="1" ht="16" customHeight="1" spans="1:36">
      <c r="A315" s="45">
        <f t="shared" si="580"/>
        <v>312</v>
      </c>
      <c r="B315" s="46" t="s">
        <v>230</v>
      </c>
      <c r="C315" s="52" t="s">
        <v>855</v>
      </c>
      <c r="D315" s="348" t="s">
        <v>856</v>
      </c>
      <c r="E315" s="95">
        <v>3473.25</v>
      </c>
      <c r="F315" s="46">
        <v>3245.5</v>
      </c>
      <c r="G315" s="96">
        <v>5664.75</v>
      </c>
      <c r="H315" s="95">
        <v>3473.25</v>
      </c>
      <c r="I315" s="48">
        <v>3180</v>
      </c>
      <c r="J315" s="48"/>
      <c r="K315" s="63">
        <f t="shared" si="581"/>
        <v>62.5185</v>
      </c>
      <c r="L315" s="64">
        <f t="shared" si="582"/>
        <v>519.28</v>
      </c>
      <c r="M315" s="48">
        <f t="shared" si="583"/>
        <v>453.18</v>
      </c>
      <c r="N315" s="46">
        <f t="shared" si="584"/>
        <v>24.31275</v>
      </c>
      <c r="O315" s="48">
        <f t="shared" si="585"/>
        <v>159</v>
      </c>
      <c r="P315" s="48">
        <f t="shared" si="586"/>
        <v>0</v>
      </c>
      <c r="Q315" s="48">
        <f t="shared" si="587"/>
        <v>1218.29125</v>
      </c>
      <c r="R315" s="46">
        <f t="shared" si="588"/>
        <v>0</v>
      </c>
      <c r="S315" s="46">
        <f t="shared" si="589"/>
        <v>259.64</v>
      </c>
      <c r="T315" s="48">
        <f t="shared" si="590"/>
        <v>113.3</v>
      </c>
      <c r="U315" s="46">
        <f t="shared" si="591"/>
        <v>10.42</v>
      </c>
      <c r="V315" s="46">
        <v>0</v>
      </c>
      <c r="W315" s="48">
        <f t="shared" si="592"/>
        <v>159</v>
      </c>
      <c r="X315" s="48">
        <f t="shared" si="593"/>
        <v>0</v>
      </c>
      <c r="Y315" s="46">
        <f t="shared" si="594"/>
        <v>542.36</v>
      </c>
      <c r="Z315" s="46">
        <f t="shared" si="595"/>
        <v>1760.65125</v>
      </c>
      <c r="AA315" s="46"/>
      <c r="AB315" s="12" t="s">
        <v>57</v>
      </c>
      <c r="AC315" s="11">
        <f t="shared" ref="AC315:AE315" si="707">K315+R315</f>
        <v>62.5185</v>
      </c>
      <c r="AD315" s="11">
        <f t="shared" si="707"/>
        <v>778.92</v>
      </c>
      <c r="AE315" s="11">
        <f t="shared" si="707"/>
        <v>566.48</v>
      </c>
      <c r="AF315" s="11">
        <f t="shared" si="597"/>
        <v>34.73275</v>
      </c>
      <c r="AG315" s="11">
        <f t="shared" ref="AG315:AI315" si="708">O315+W315</f>
        <v>318</v>
      </c>
      <c r="AH315" s="11">
        <f t="shared" si="708"/>
        <v>0</v>
      </c>
      <c r="AI315" s="11">
        <f t="shared" si="708"/>
        <v>1760.65125</v>
      </c>
      <c r="AJ315" s="12" t="s">
        <v>32</v>
      </c>
    </row>
    <row r="316" s="9" customFormat="1" ht="16" customHeight="1" spans="1:36">
      <c r="A316" s="45">
        <f t="shared" si="580"/>
        <v>313</v>
      </c>
      <c r="B316" s="46" t="s">
        <v>230</v>
      </c>
      <c r="C316" s="52" t="s">
        <v>857</v>
      </c>
      <c r="D316" s="348" t="s">
        <v>858</v>
      </c>
      <c r="E316" s="95">
        <v>3473.25</v>
      </c>
      <c r="F316" s="46">
        <v>3245.5</v>
      </c>
      <c r="G316" s="96">
        <v>5664.75</v>
      </c>
      <c r="H316" s="95">
        <v>3473.25</v>
      </c>
      <c r="I316" s="48">
        <v>3180</v>
      </c>
      <c r="J316" s="48"/>
      <c r="K316" s="63">
        <f t="shared" si="581"/>
        <v>62.5185</v>
      </c>
      <c r="L316" s="64">
        <f t="shared" si="582"/>
        <v>519.28</v>
      </c>
      <c r="M316" s="48">
        <f t="shared" si="583"/>
        <v>453.18</v>
      </c>
      <c r="N316" s="46">
        <f t="shared" si="584"/>
        <v>24.31275</v>
      </c>
      <c r="O316" s="48">
        <f t="shared" si="585"/>
        <v>159</v>
      </c>
      <c r="P316" s="48">
        <f t="shared" si="586"/>
        <v>0</v>
      </c>
      <c r="Q316" s="48">
        <f t="shared" si="587"/>
        <v>1218.29125</v>
      </c>
      <c r="R316" s="46">
        <f t="shared" si="588"/>
        <v>0</v>
      </c>
      <c r="S316" s="46">
        <f t="shared" si="589"/>
        <v>259.64</v>
      </c>
      <c r="T316" s="48">
        <f t="shared" si="590"/>
        <v>113.3</v>
      </c>
      <c r="U316" s="46">
        <f t="shared" si="591"/>
        <v>10.42</v>
      </c>
      <c r="V316" s="46">
        <v>0</v>
      </c>
      <c r="W316" s="48">
        <f t="shared" si="592"/>
        <v>159</v>
      </c>
      <c r="X316" s="48">
        <f t="shared" si="593"/>
        <v>0</v>
      </c>
      <c r="Y316" s="46">
        <f t="shared" si="594"/>
        <v>542.36</v>
      </c>
      <c r="Z316" s="46">
        <f t="shared" si="595"/>
        <v>1760.65125</v>
      </c>
      <c r="AA316" s="46"/>
      <c r="AB316" s="12" t="s">
        <v>57</v>
      </c>
      <c r="AC316" s="11">
        <f t="shared" ref="AC316:AE316" si="709">K316+R316</f>
        <v>62.5185</v>
      </c>
      <c r="AD316" s="11">
        <f t="shared" si="709"/>
        <v>778.92</v>
      </c>
      <c r="AE316" s="11">
        <f t="shared" si="709"/>
        <v>566.48</v>
      </c>
      <c r="AF316" s="11">
        <f t="shared" si="597"/>
        <v>34.73275</v>
      </c>
      <c r="AG316" s="11">
        <f t="shared" ref="AG316:AI316" si="710">O316+W316</f>
        <v>318</v>
      </c>
      <c r="AH316" s="11">
        <f t="shared" si="710"/>
        <v>0</v>
      </c>
      <c r="AI316" s="11">
        <f t="shared" si="710"/>
        <v>1760.65125</v>
      </c>
      <c r="AJ316" s="12" t="s">
        <v>32</v>
      </c>
    </row>
    <row r="317" s="9" customFormat="1" ht="16" customHeight="1" spans="1:36">
      <c r="A317" s="45">
        <f t="shared" si="580"/>
        <v>314</v>
      </c>
      <c r="B317" s="46" t="s">
        <v>670</v>
      </c>
      <c r="C317" s="52" t="s">
        <v>859</v>
      </c>
      <c r="D317" s="76" t="s">
        <v>860</v>
      </c>
      <c r="E317" s="95">
        <v>3473.25</v>
      </c>
      <c r="F317" s="46">
        <v>3245.5</v>
      </c>
      <c r="G317" s="96">
        <v>5664.75</v>
      </c>
      <c r="H317" s="95">
        <v>3473.25</v>
      </c>
      <c r="I317" s="48">
        <v>1790</v>
      </c>
      <c r="J317" s="48"/>
      <c r="K317" s="63">
        <f t="shared" si="581"/>
        <v>62.5185</v>
      </c>
      <c r="L317" s="64">
        <f t="shared" si="582"/>
        <v>519.28</v>
      </c>
      <c r="M317" s="48">
        <f t="shared" si="583"/>
        <v>453.18</v>
      </c>
      <c r="N317" s="46">
        <f t="shared" si="584"/>
        <v>24.31275</v>
      </c>
      <c r="O317" s="48">
        <f t="shared" si="585"/>
        <v>89.5</v>
      </c>
      <c r="P317" s="48">
        <f t="shared" si="586"/>
        <v>0</v>
      </c>
      <c r="Q317" s="48">
        <f t="shared" si="587"/>
        <v>1148.79125</v>
      </c>
      <c r="R317" s="46">
        <f t="shared" si="588"/>
        <v>0</v>
      </c>
      <c r="S317" s="46">
        <f t="shared" si="589"/>
        <v>259.64</v>
      </c>
      <c r="T317" s="48">
        <f t="shared" si="590"/>
        <v>113.3</v>
      </c>
      <c r="U317" s="46">
        <f t="shared" si="591"/>
        <v>10.42</v>
      </c>
      <c r="V317" s="46">
        <v>0</v>
      </c>
      <c r="W317" s="48">
        <f t="shared" si="592"/>
        <v>89.5</v>
      </c>
      <c r="X317" s="48">
        <f t="shared" si="593"/>
        <v>0</v>
      </c>
      <c r="Y317" s="46">
        <f t="shared" si="594"/>
        <v>472.86</v>
      </c>
      <c r="Z317" s="46">
        <f t="shared" si="595"/>
        <v>1621.65125</v>
      </c>
      <c r="AA317" s="46"/>
      <c r="AB317" s="12" t="s">
        <v>92</v>
      </c>
      <c r="AC317" s="11">
        <f t="shared" ref="AC317:AE317" si="711">K317+R317</f>
        <v>62.5185</v>
      </c>
      <c r="AD317" s="11">
        <f t="shared" si="711"/>
        <v>778.92</v>
      </c>
      <c r="AE317" s="11">
        <f t="shared" si="711"/>
        <v>566.48</v>
      </c>
      <c r="AF317" s="11">
        <f t="shared" si="597"/>
        <v>34.73275</v>
      </c>
      <c r="AG317" s="11">
        <f t="shared" ref="AG317:AI317" si="712">O317+W317</f>
        <v>179</v>
      </c>
      <c r="AH317" s="11">
        <f t="shared" si="712"/>
        <v>0</v>
      </c>
      <c r="AI317" s="11">
        <f t="shared" si="712"/>
        <v>1621.65125</v>
      </c>
      <c r="AJ317" s="12" t="s">
        <v>33</v>
      </c>
    </row>
    <row r="318" s="9" customFormat="1" ht="16" customHeight="1" spans="1:36">
      <c r="A318" s="45">
        <f t="shared" si="580"/>
        <v>315</v>
      </c>
      <c r="B318" s="46" t="s">
        <v>176</v>
      </c>
      <c r="C318" s="52" t="s">
        <v>861</v>
      </c>
      <c r="D318" s="348" t="s">
        <v>862</v>
      </c>
      <c r="E318" s="95">
        <v>3473.25</v>
      </c>
      <c r="F318" s="46">
        <v>3245.5</v>
      </c>
      <c r="G318" s="96">
        <v>5664.75</v>
      </c>
      <c r="H318" s="95">
        <v>3473.25</v>
      </c>
      <c r="I318" s="48">
        <v>3180</v>
      </c>
      <c r="J318" s="48"/>
      <c r="K318" s="63">
        <f t="shared" si="581"/>
        <v>62.5185</v>
      </c>
      <c r="L318" s="64">
        <f t="shared" si="582"/>
        <v>519.28</v>
      </c>
      <c r="M318" s="48">
        <f t="shared" si="583"/>
        <v>453.18</v>
      </c>
      <c r="N318" s="46">
        <f t="shared" si="584"/>
        <v>24.31275</v>
      </c>
      <c r="O318" s="48">
        <f t="shared" si="585"/>
        <v>159</v>
      </c>
      <c r="P318" s="48">
        <f t="shared" si="586"/>
        <v>0</v>
      </c>
      <c r="Q318" s="48">
        <f t="shared" si="587"/>
        <v>1218.29125</v>
      </c>
      <c r="R318" s="46">
        <f t="shared" si="588"/>
        <v>0</v>
      </c>
      <c r="S318" s="46">
        <f t="shared" si="589"/>
        <v>259.64</v>
      </c>
      <c r="T318" s="48">
        <f t="shared" si="590"/>
        <v>113.3</v>
      </c>
      <c r="U318" s="46">
        <f t="shared" si="591"/>
        <v>10.42</v>
      </c>
      <c r="V318" s="46">
        <v>0</v>
      </c>
      <c r="W318" s="48">
        <f t="shared" si="592"/>
        <v>159</v>
      </c>
      <c r="X318" s="48">
        <f t="shared" si="593"/>
        <v>0</v>
      </c>
      <c r="Y318" s="46">
        <f t="shared" si="594"/>
        <v>542.36</v>
      </c>
      <c r="Z318" s="46">
        <f t="shared" si="595"/>
        <v>1760.65125</v>
      </c>
      <c r="AA318" s="46"/>
      <c r="AB318" s="12" t="s">
        <v>104</v>
      </c>
      <c r="AC318" s="11">
        <f t="shared" ref="AC318:AE318" si="713">K318+R318</f>
        <v>62.5185</v>
      </c>
      <c r="AD318" s="11">
        <f t="shared" si="713"/>
        <v>778.92</v>
      </c>
      <c r="AE318" s="11">
        <f t="shared" si="713"/>
        <v>566.48</v>
      </c>
      <c r="AF318" s="11">
        <f t="shared" si="597"/>
        <v>34.73275</v>
      </c>
      <c r="AG318" s="11">
        <f t="shared" ref="AG318:AI318" si="714">O318+W318</f>
        <v>318</v>
      </c>
      <c r="AH318" s="11">
        <f t="shared" si="714"/>
        <v>0</v>
      </c>
      <c r="AI318" s="11">
        <f t="shared" si="714"/>
        <v>1760.65125</v>
      </c>
      <c r="AJ318" s="12" t="s">
        <v>35</v>
      </c>
    </row>
    <row r="319" s="9" customFormat="1" ht="16" customHeight="1" spans="1:36">
      <c r="A319" s="45">
        <f t="shared" si="580"/>
        <v>316</v>
      </c>
      <c r="B319" s="46" t="s">
        <v>685</v>
      </c>
      <c r="C319" s="52" t="s">
        <v>865</v>
      </c>
      <c r="D319" s="76" t="s">
        <v>866</v>
      </c>
      <c r="E319" s="95">
        <v>3473.25</v>
      </c>
      <c r="F319" s="46">
        <v>3245.5</v>
      </c>
      <c r="G319" s="96">
        <v>5664.75</v>
      </c>
      <c r="H319" s="95">
        <v>3473.25</v>
      </c>
      <c r="I319" s="48">
        <v>1790</v>
      </c>
      <c r="J319" s="48"/>
      <c r="K319" s="63">
        <f t="shared" si="581"/>
        <v>62.5185</v>
      </c>
      <c r="L319" s="64">
        <f t="shared" si="582"/>
        <v>519.28</v>
      </c>
      <c r="M319" s="48">
        <f t="shared" si="583"/>
        <v>453.18</v>
      </c>
      <c r="N319" s="46">
        <f t="shared" si="584"/>
        <v>24.31275</v>
      </c>
      <c r="O319" s="48">
        <f t="shared" si="585"/>
        <v>89.5</v>
      </c>
      <c r="P319" s="48">
        <f t="shared" si="586"/>
        <v>0</v>
      </c>
      <c r="Q319" s="48">
        <f t="shared" si="587"/>
        <v>1148.79125</v>
      </c>
      <c r="R319" s="46">
        <f t="shared" si="588"/>
        <v>0</v>
      </c>
      <c r="S319" s="46">
        <f t="shared" si="589"/>
        <v>259.64</v>
      </c>
      <c r="T319" s="48">
        <f t="shared" si="590"/>
        <v>113.3</v>
      </c>
      <c r="U319" s="46">
        <f t="shared" si="591"/>
        <v>10.42</v>
      </c>
      <c r="V319" s="46">
        <v>0</v>
      </c>
      <c r="W319" s="48">
        <f t="shared" si="592"/>
        <v>89.5</v>
      </c>
      <c r="X319" s="48">
        <f t="shared" si="593"/>
        <v>0</v>
      </c>
      <c r="Y319" s="46">
        <f t="shared" si="594"/>
        <v>472.86</v>
      </c>
      <c r="Z319" s="46">
        <f t="shared" si="595"/>
        <v>1621.65125</v>
      </c>
      <c r="AA319" s="46"/>
      <c r="AB319" s="12" t="s">
        <v>89</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45">
        <f t="shared" si="580"/>
        <v>317</v>
      </c>
      <c r="B320" s="46" t="s">
        <v>348</v>
      </c>
      <c r="C320" s="52" t="s">
        <v>867</v>
      </c>
      <c r="D320" s="76" t="s">
        <v>868</v>
      </c>
      <c r="E320" s="95">
        <v>3473.25</v>
      </c>
      <c r="F320" s="46">
        <v>3245.5</v>
      </c>
      <c r="G320" s="96">
        <v>5664.75</v>
      </c>
      <c r="H320" s="95">
        <v>3473.25</v>
      </c>
      <c r="I320" s="48">
        <v>1790</v>
      </c>
      <c r="J320" s="48"/>
      <c r="K320" s="63">
        <f t="shared" si="581"/>
        <v>62.5185</v>
      </c>
      <c r="L320" s="64">
        <f t="shared" si="582"/>
        <v>519.28</v>
      </c>
      <c r="M320" s="48">
        <f t="shared" si="583"/>
        <v>453.18</v>
      </c>
      <c r="N320" s="46">
        <f t="shared" si="584"/>
        <v>24.31275</v>
      </c>
      <c r="O320" s="48">
        <f t="shared" si="585"/>
        <v>89.5</v>
      </c>
      <c r="P320" s="48">
        <f t="shared" si="586"/>
        <v>0</v>
      </c>
      <c r="Q320" s="48">
        <f t="shared" si="587"/>
        <v>1148.79125</v>
      </c>
      <c r="R320" s="46">
        <f t="shared" si="588"/>
        <v>0</v>
      </c>
      <c r="S320" s="46">
        <f t="shared" si="589"/>
        <v>259.64</v>
      </c>
      <c r="T320" s="48">
        <f t="shared" si="590"/>
        <v>113.3</v>
      </c>
      <c r="U320" s="46">
        <f t="shared" si="591"/>
        <v>10.42</v>
      </c>
      <c r="V320" s="46">
        <v>0</v>
      </c>
      <c r="W320" s="48">
        <f t="shared" si="592"/>
        <v>89.5</v>
      </c>
      <c r="X320" s="48">
        <f t="shared" si="593"/>
        <v>0</v>
      </c>
      <c r="Y320" s="46">
        <f t="shared" si="594"/>
        <v>472.86</v>
      </c>
      <c r="Z320" s="46">
        <f t="shared" si="595"/>
        <v>1621.65125</v>
      </c>
      <c r="AA320" s="46"/>
      <c r="AB320" s="12" t="s">
        <v>86</v>
      </c>
      <c r="AC320" s="11">
        <f t="shared" ref="AC320:AE320" si="717">K320+R320</f>
        <v>62.5185</v>
      </c>
      <c r="AD320" s="11">
        <f t="shared" si="717"/>
        <v>778.92</v>
      </c>
      <c r="AE320" s="11">
        <f t="shared" si="717"/>
        <v>566.48</v>
      </c>
      <c r="AF320" s="11">
        <f t="shared" si="597"/>
        <v>34.73275</v>
      </c>
      <c r="AG320" s="11">
        <f t="shared" ref="AG320:AI320" si="718">O320+W320</f>
        <v>179</v>
      </c>
      <c r="AH320" s="11">
        <f t="shared" si="718"/>
        <v>0</v>
      </c>
      <c r="AI320" s="11">
        <f t="shared" si="718"/>
        <v>1621.65125</v>
      </c>
      <c r="AJ320" s="12" t="s">
        <v>33</v>
      </c>
    </row>
    <row r="321" s="9" customFormat="1" ht="16" customHeight="1" spans="1:36">
      <c r="A321" s="45">
        <f t="shared" si="580"/>
        <v>318</v>
      </c>
      <c r="B321" s="46" t="s">
        <v>348</v>
      </c>
      <c r="C321" s="52" t="s">
        <v>869</v>
      </c>
      <c r="D321" s="76" t="s">
        <v>870</v>
      </c>
      <c r="E321" s="95">
        <v>3473.25</v>
      </c>
      <c r="F321" s="46">
        <v>3245.5</v>
      </c>
      <c r="G321" s="96">
        <v>5664.75</v>
      </c>
      <c r="H321" s="95">
        <v>3473.25</v>
      </c>
      <c r="I321" s="48">
        <v>1790</v>
      </c>
      <c r="J321" s="48"/>
      <c r="K321" s="63">
        <f t="shared" si="581"/>
        <v>62.5185</v>
      </c>
      <c r="L321" s="64">
        <f t="shared" si="582"/>
        <v>519.28</v>
      </c>
      <c r="M321" s="48">
        <f t="shared" si="583"/>
        <v>453.18</v>
      </c>
      <c r="N321" s="46">
        <f t="shared" si="584"/>
        <v>24.31275</v>
      </c>
      <c r="O321" s="48">
        <f t="shared" si="585"/>
        <v>89.5</v>
      </c>
      <c r="P321" s="48">
        <f t="shared" si="586"/>
        <v>0</v>
      </c>
      <c r="Q321" s="48">
        <f t="shared" si="587"/>
        <v>1148.79125</v>
      </c>
      <c r="R321" s="46">
        <f t="shared" si="588"/>
        <v>0</v>
      </c>
      <c r="S321" s="46">
        <f t="shared" si="589"/>
        <v>259.64</v>
      </c>
      <c r="T321" s="48">
        <f t="shared" si="590"/>
        <v>113.3</v>
      </c>
      <c r="U321" s="46">
        <f t="shared" si="591"/>
        <v>10.42</v>
      </c>
      <c r="V321" s="46">
        <v>0</v>
      </c>
      <c r="W321" s="48">
        <f t="shared" si="592"/>
        <v>89.5</v>
      </c>
      <c r="X321" s="48">
        <f t="shared" si="593"/>
        <v>0</v>
      </c>
      <c r="Y321" s="46">
        <f t="shared" si="594"/>
        <v>472.86</v>
      </c>
      <c r="Z321" s="46">
        <f t="shared" si="595"/>
        <v>1621.65125</v>
      </c>
      <c r="AA321" s="46"/>
      <c r="AB321" s="12" t="s">
        <v>86</v>
      </c>
      <c r="AC321" s="11">
        <f t="shared" ref="AC321:AE321" si="719">K321+R321</f>
        <v>62.5185</v>
      </c>
      <c r="AD321" s="11">
        <f t="shared" si="719"/>
        <v>778.92</v>
      </c>
      <c r="AE321" s="11">
        <f t="shared" si="719"/>
        <v>566.48</v>
      </c>
      <c r="AF321" s="11">
        <f t="shared" si="597"/>
        <v>34.73275</v>
      </c>
      <c r="AG321" s="11">
        <f t="shared" ref="AG321:AI321" si="720">O321+W321</f>
        <v>179</v>
      </c>
      <c r="AH321" s="11">
        <f t="shared" si="720"/>
        <v>0</v>
      </c>
      <c r="AI321" s="11">
        <f t="shared" si="720"/>
        <v>1621.65125</v>
      </c>
      <c r="AJ321" s="12" t="s">
        <v>33</v>
      </c>
    </row>
    <row r="322" s="9" customFormat="1" ht="16" customHeight="1" spans="1:36">
      <c r="A322" s="45">
        <f t="shared" si="580"/>
        <v>319</v>
      </c>
      <c r="B322" s="46" t="s">
        <v>328</v>
      </c>
      <c r="C322" s="52" t="s">
        <v>871</v>
      </c>
      <c r="D322" s="76" t="s">
        <v>872</v>
      </c>
      <c r="E322" s="95">
        <v>3473.25</v>
      </c>
      <c r="F322" s="46">
        <v>3245.5</v>
      </c>
      <c r="G322" s="96">
        <v>5664.75</v>
      </c>
      <c r="H322" s="95">
        <v>3473.25</v>
      </c>
      <c r="I322" s="48">
        <v>4180</v>
      </c>
      <c r="J322" s="48"/>
      <c r="K322" s="63">
        <f t="shared" si="581"/>
        <v>62.5185</v>
      </c>
      <c r="L322" s="64">
        <f t="shared" si="582"/>
        <v>519.28</v>
      </c>
      <c r="M322" s="48">
        <f t="shared" si="583"/>
        <v>453.18</v>
      </c>
      <c r="N322" s="46">
        <f t="shared" si="584"/>
        <v>24.31275</v>
      </c>
      <c r="O322" s="48">
        <f t="shared" si="585"/>
        <v>209</v>
      </c>
      <c r="P322" s="48">
        <f t="shared" si="586"/>
        <v>0</v>
      </c>
      <c r="Q322" s="48">
        <f t="shared" si="587"/>
        <v>1268.29125</v>
      </c>
      <c r="R322" s="46">
        <f t="shared" si="588"/>
        <v>0</v>
      </c>
      <c r="S322" s="46">
        <f t="shared" si="589"/>
        <v>259.64</v>
      </c>
      <c r="T322" s="48">
        <f t="shared" si="590"/>
        <v>113.3</v>
      </c>
      <c r="U322" s="46">
        <f t="shared" si="591"/>
        <v>10.42</v>
      </c>
      <c r="V322" s="46">
        <v>0</v>
      </c>
      <c r="W322" s="48">
        <f t="shared" si="592"/>
        <v>209</v>
      </c>
      <c r="X322" s="48">
        <f t="shared" si="593"/>
        <v>0</v>
      </c>
      <c r="Y322" s="46">
        <f t="shared" si="594"/>
        <v>592.36</v>
      </c>
      <c r="Z322" s="46">
        <f t="shared" si="595"/>
        <v>1860.65125</v>
      </c>
      <c r="AA322" s="46"/>
      <c r="AB322" s="12" t="s">
        <v>104</v>
      </c>
      <c r="AC322" s="11">
        <f t="shared" ref="AC322:AE322" si="721">K322+R322</f>
        <v>62.5185</v>
      </c>
      <c r="AD322" s="11">
        <f t="shared" si="721"/>
        <v>778.92</v>
      </c>
      <c r="AE322" s="11">
        <f t="shared" si="721"/>
        <v>566.48</v>
      </c>
      <c r="AF322" s="11">
        <f t="shared" si="597"/>
        <v>34.73275</v>
      </c>
      <c r="AG322" s="11">
        <f t="shared" ref="AG322:AI322" si="722">O322+W322</f>
        <v>418</v>
      </c>
      <c r="AH322" s="11">
        <f t="shared" si="722"/>
        <v>0</v>
      </c>
      <c r="AI322" s="11">
        <f t="shared" si="722"/>
        <v>1860.65125</v>
      </c>
      <c r="AJ322" s="12" t="s">
        <v>35</v>
      </c>
    </row>
    <row r="323" s="9" customFormat="1" ht="16" customHeight="1" spans="1:36">
      <c r="A323" s="45">
        <f t="shared" si="580"/>
        <v>320</v>
      </c>
      <c r="B323" s="46" t="s">
        <v>640</v>
      </c>
      <c r="C323" s="52" t="s">
        <v>873</v>
      </c>
      <c r="D323" s="348" t="s">
        <v>874</v>
      </c>
      <c r="E323" s="95">
        <v>3473.25</v>
      </c>
      <c r="F323" s="46">
        <v>3245.5</v>
      </c>
      <c r="G323" s="96">
        <v>5664.75</v>
      </c>
      <c r="H323" s="95">
        <v>3473.25</v>
      </c>
      <c r="I323" s="48">
        <v>3180</v>
      </c>
      <c r="J323" s="48"/>
      <c r="K323" s="63">
        <f t="shared" si="581"/>
        <v>62.5185</v>
      </c>
      <c r="L323" s="64">
        <f t="shared" si="582"/>
        <v>519.28</v>
      </c>
      <c r="M323" s="48">
        <f t="shared" si="583"/>
        <v>453.18</v>
      </c>
      <c r="N323" s="46">
        <f t="shared" si="584"/>
        <v>24.31275</v>
      </c>
      <c r="O323" s="48">
        <f t="shared" si="585"/>
        <v>159</v>
      </c>
      <c r="P323" s="48">
        <f t="shared" si="586"/>
        <v>0</v>
      </c>
      <c r="Q323" s="48">
        <f t="shared" si="587"/>
        <v>1218.29125</v>
      </c>
      <c r="R323" s="46">
        <f t="shared" ref="R323:R371" si="723">E323*0</f>
        <v>0</v>
      </c>
      <c r="S323" s="46">
        <f t="shared" si="589"/>
        <v>259.64</v>
      </c>
      <c r="T323" s="48">
        <f t="shared" si="590"/>
        <v>113.3</v>
      </c>
      <c r="U323" s="46">
        <f t="shared" si="591"/>
        <v>10.42</v>
      </c>
      <c r="V323" s="46">
        <v>0</v>
      </c>
      <c r="W323" s="48">
        <f t="shared" si="592"/>
        <v>159</v>
      </c>
      <c r="X323" s="48">
        <f t="shared" si="593"/>
        <v>0</v>
      </c>
      <c r="Y323" s="46">
        <f t="shared" si="594"/>
        <v>542.36</v>
      </c>
      <c r="Z323" s="46">
        <f t="shared" si="595"/>
        <v>1760.65125</v>
      </c>
      <c r="AA323" s="46"/>
      <c r="AB323" s="12" t="s">
        <v>95</v>
      </c>
      <c r="AC323" s="11">
        <f t="shared" ref="AC323:AE323" si="724">K323+R323</f>
        <v>62.5185</v>
      </c>
      <c r="AD323" s="11">
        <f t="shared" si="724"/>
        <v>778.92</v>
      </c>
      <c r="AE323" s="11">
        <f t="shared" si="724"/>
        <v>566.48</v>
      </c>
      <c r="AF323" s="11">
        <f t="shared" si="597"/>
        <v>34.73275</v>
      </c>
      <c r="AG323" s="11">
        <f t="shared" ref="AG323:AI323" si="725">O323+W323</f>
        <v>318</v>
      </c>
      <c r="AH323" s="11">
        <f t="shared" si="725"/>
        <v>0</v>
      </c>
      <c r="AI323" s="11">
        <f t="shared" si="725"/>
        <v>1760.65125</v>
      </c>
      <c r="AJ323" s="12" t="s">
        <v>33</v>
      </c>
    </row>
    <row r="324" s="9" customFormat="1" ht="16" customHeight="1" spans="1:36">
      <c r="A324" s="45">
        <f t="shared" ref="A324:A350" si="726">ROW()-3</f>
        <v>321</v>
      </c>
      <c r="B324" s="46" t="s">
        <v>558</v>
      </c>
      <c r="C324" s="52" t="s">
        <v>877</v>
      </c>
      <c r="D324" s="76" t="s">
        <v>878</v>
      </c>
      <c r="E324" s="95">
        <v>3473.25</v>
      </c>
      <c r="F324" s="46">
        <v>3245.5</v>
      </c>
      <c r="G324" s="95">
        <v>5664.75</v>
      </c>
      <c r="H324" s="95">
        <v>3473.25</v>
      </c>
      <c r="I324" s="48">
        <v>1790</v>
      </c>
      <c r="J324" s="48"/>
      <c r="K324" s="63">
        <f t="shared" ref="K324:K350" si="727">E324*0.018</f>
        <v>62.5185</v>
      </c>
      <c r="L324" s="64">
        <f t="shared" ref="L324:L350" si="728">F324*0.16</f>
        <v>519.28</v>
      </c>
      <c r="M324" s="48">
        <f t="shared" ref="M324:M350" si="729">ROUND(G324*0.08,2)</f>
        <v>453.18</v>
      </c>
      <c r="N324" s="46">
        <f t="shared" ref="N324:N350" si="730">H324*0.007</f>
        <v>24.31275</v>
      </c>
      <c r="O324" s="48">
        <f t="shared" ref="O324:O350" si="731">I324*5%</f>
        <v>89.5</v>
      </c>
      <c r="P324" s="48">
        <f t="shared" ref="P324:P350" si="732">J324*50%</f>
        <v>0</v>
      </c>
      <c r="Q324" s="48">
        <f t="shared" ref="Q324:Q350" si="733">SUM(K324:P324)</f>
        <v>1148.79125</v>
      </c>
      <c r="R324" s="46">
        <f t="shared" si="723"/>
        <v>0</v>
      </c>
      <c r="S324" s="46">
        <f t="shared" ref="S324:S350" si="734">ROUND(F324*0.08,2)</f>
        <v>259.64</v>
      </c>
      <c r="T324" s="48">
        <f t="shared" ref="T324:T350" si="735">ROUND(G324*0.02,2)</f>
        <v>113.3</v>
      </c>
      <c r="U324" s="46">
        <f t="shared" ref="U324:U350" si="736">ROUND(H324*0.003,2)</f>
        <v>10.42</v>
      </c>
      <c r="V324" s="46">
        <v>0</v>
      </c>
      <c r="W324" s="48">
        <f t="shared" ref="W324:W350" si="737">I324*5%</f>
        <v>89.5</v>
      </c>
      <c r="X324" s="48">
        <f t="shared" ref="X324:X350" si="738">J324*50%</f>
        <v>0</v>
      </c>
      <c r="Y324" s="46">
        <f t="shared" ref="Y324:Y350" si="739">SUM(R324:X324)</f>
        <v>472.86</v>
      </c>
      <c r="Z324" s="46">
        <f t="shared" ref="Z324:Z350" si="740">Q324+Y324</f>
        <v>1621.65125</v>
      </c>
      <c r="AA324" s="46"/>
      <c r="AB324" s="12" t="s">
        <v>98</v>
      </c>
      <c r="AC324" s="11">
        <f t="shared" ref="AC324:AE324" si="741">K324+R324</f>
        <v>62.5185</v>
      </c>
      <c r="AD324" s="11">
        <f t="shared" si="741"/>
        <v>778.92</v>
      </c>
      <c r="AE324" s="11">
        <f t="shared" si="741"/>
        <v>566.48</v>
      </c>
      <c r="AF324" s="11">
        <f t="shared" ref="AF324:AF350" si="742">N324+U324+V324</f>
        <v>34.73275</v>
      </c>
      <c r="AG324" s="11">
        <f t="shared" ref="AG324:AI324" si="743">O324+W324</f>
        <v>179</v>
      </c>
      <c r="AH324" s="11">
        <f t="shared" si="743"/>
        <v>0</v>
      </c>
      <c r="AI324" s="11">
        <f t="shared" si="743"/>
        <v>1621.65125</v>
      </c>
      <c r="AJ324" s="12" t="s">
        <v>33</v>
      </c>
    </row>
    <row r="325" s="9" customFormat="1" ht="16" customHeight="1" spans="1:36">
      <c r="A325" s="45">
        <f t="shared" si="726"/>
        <v>322</v>
      </c>
      <c r="B325" s="46" t="s">
        <v>640</v>
      </c>
      <c r="C325" s="52" t="s">
        <v>879</v>
      </c>
      <c r="D325" s="348" t="s">
        <v>880</v>
      </c>
      <c r="E325" s="95">
        <v>3473.25</v>
      </c>
      <c r="F325" s="46">
        <v>3245.5</v>
      </c>
      <c r="G325" s="95">
        <v>5664.75</v>
      </c>
      <c r="H325" s="95">
        <v>3473.25</v>
      </c>
      <c r="I325" s="48">
        <v>1790</v>
      </c>
      <c r="J325" s="48"/>
      <c r="K325" s="63">
        <f t="shared" si="727"/>
        <v>62.5185</v>
      </c>
      <c r="L325" s="64">
        <f t="shared" si="728"/>
        <v>519.28</v>
      </c>
      <c r="M325" s="48">
        <f t="shared" si="729"/>
        <v>453.18</v>
      </c>
      <c r="N325" s="46">
        <f t="shared" si="730"/>
        <v>24.31275</v>
      </c>
      <c r="O325" s="48">
        <f t="shared" si="731"/>
        <v>89.5</v>
      </c>
      <c r="P325" s="48">
        <f t="shared" si="732"/>
        <v>0</v>
      </c>
      <c r="Q325" s="48">
        <f t="shared" si="733"/>
        <v>1148.79125</v>
      </c>
      <c r="R325" s="46">
        <f t="shared" si="723"/>
        <v>0</v>
      </c>
      <c r="S325" s="46">
        <f t="shared" si="734"/>
        <v>259.64</v>
      </c>
      <c r="T325" s="48">
        <f t="shared" si="735"/>
        <v>113.3</v>
      </c>
      <c r="U325" s="46">
        <f t="shared" si="736"/>
        <v>10.42</v>
      </c>
      <c r="V325" s="46">
        <v>0</v>
      </c>
      <c r="W325" s="48">
        <f t="shared" si="737"/>
        <v>89.5</v>
      </c>
      <c r="X325" s="48">
        <f t="shared" si="738"/>
        <v>0</v>
      </c>
      <c r="Y325" s="46">
        <f t="shared" si="739"/>
        <v>472.86</v>
      </c>
      <c r="Z325" s="46">
        <f t="shared" si="740"/>
        <v>1621.65125</v>
      </c>
      <c r="AA325" s="46"/>
      <c r="AB325" s="12" t="s">
        <v>95</v>
      </c>
      <c r="AC325" s="11">
        <f t="shared" ref="AC325:AE325" si="744">K325+R325</f>
        <v>62.5185</v>
      </c>
      <c r="AD325" s="11">
        <f t="shared" si="744"/>
        <v>778.92</v>
      </c>
      <c r="AE325" s="11">
        <f t="shared" si="744"/>
        <v>566.48</v>
      </c>
      <c r="AF325" s="11">
        <f t="shared" si="742"/>
        <v>34.73275</v>
      </c>
      <c r="AG325" s="11">
        <f t="shared" ref="AG325:AI325" si="745">O325+W325</f>
        <v>179</v>
      </c>
      <c r="AH325" s="11">
        <f t="shared" si="745"/>
        <v>0</v>
      </c>
      <c r="AI325" s="11">
        <f t="shared" si="745"/>
        <v>1621.65125</v>
      </c>
      <c r="AJ325" s="12" t="s">
        <v>33</v>
      </c>
    </row>
    <row r="326" s="9" customFormat="1" ht="16" customHeight="1" spans="1:36">
      <c r="A326" s="45">
        <f t="shared" si="726"/>
        <v>323</v>
      </c>
      <c r="B326" s="46" t="s">
        <v>337</v>
      </c>
      <c r="C326" s="52" t="s">
        <v>883</v>
      </c>
      <c r="D326" s="76" t="s">
        <v>884</v>
      </c>
      <c r="E326" s="95">
        <v>3473.25</v>
      </c>
      <c r="F326" s="46">
        <v>3245.5</v>
      </c>
      <c r="G326" s="95">
        <v>5664.75</v>
      </c>
      <c r="H326" s="95">
        <v>3473.25</v>
      </c>
      <c r="I326" s="78">
        <v>1790</v>
      </c>
      <c r="J326" s="48"/>
      <c r="K326" s="63">
        <f t="shared" si="727"/>
        <v>62.5185</v>
      </c>
      <c r="L326" s="64">
        <f t="shared" si="728"/>
        <v>519.28</v>
      </c>
      <c r="M326" s="48">
        <f t="shared" si="729"/>
        <v>453.18</v>
      </c>
      <c r="N326" s="46">
        <f t="shared" si="730"/>
        <v>24.31275</v>
      </c>
      <c r="O326" s="48">
        <f t="shared" si="731"/>
        <v>89.5</v>
      </c>
      <c r="P326" s="48">
        <f t="shared" si="732"/>
        <v>0</v>
      </c>
      <c r="Q326" s="48">
        <f t="shared" si="733"/>
        <v>1148.79125</v>
      </c>
      <c r="R326" s="46">
        <f t="shared" si="723"/>
        <v>0</v>
      </c>
      <c r="S326" s="46">
        <f t="shared" si="734"/>
        <v>259.64</v>
      </c>
      <c r="T326" s="48">
        <f t="shared" si="735"/>
        <v>113.3</v>
      </c>
      <c r="U326" s="46">
        <f t="shared" si="736"/>
        <v>10.42</v>
      </c>
      <c r="V326" s="46">
        <v>0</v>
      </c>
      <c r="W326" s="48">
        <f t="shared" si="737"/>
        <v>89.5</v>
      </c>
      <c r="X326" s="48">
        <f t="shared" si="738"/>
        <v>0</v>
      </c>
      <c r="Y326" s="46">
        <f t="shared" si="739"/>
        <v>472.86</v>
      </c>
      <c r="Z326" s="46">
        <f t="shared" si="740"/>
        <v>1621.65125</v>
      </c>
      <c r="AA326" s="78"/>
      <c r="AB326" s="12" t="s">
        <v>74</v>
      </c>
      <c r="AC326" s="11">
        <f t="shared" ref="AC326:AE326" si="746">K326+R326</f>
        <v>62.5185</v>
      </c>
      <c r="AD326" s="11">
        <f t="shared" si="746"/>
        <v>778.92</v>
      </c>
      <c r="AE326" s="11">
        <f t="shared" si="746"/>
        <v>566.48</v>
      </c>
      <c r="AF326" s="11">
        <f t="shared" si="742"/>
        <v>34.73275</v>
      </c>
      <c r="AG326" s="11">
        <f t="shared" ref="AG326:AI326" si="747">O326+W326</f>
        <v>179</v>
      </c>
      <c r="AH326" s="11">
        <f t="shared" si="747"/>
        <v>0</v>
      </c>
      <c r="AI326" s="11">
        <f t="shared" si="747"/>
        <v>1621.65125</v>
      </c>
      <c r="AJ326" s="12" t="s">
        <v>33</v>
      </c>
    </row>
    <row r="327" s="9" customFormat="1" ht="16" customHeight="1" spans="1:36">
      <c r="A327" s="45">
        <f t="shared" si="726"/>
        <v>324</v>
      </c>
      <c r="B327" s="46" t="s">
        <v>272</v>
      </c>
      <c r="C327" s="52" t="s">
        <v>885</v>
      </c>
      <c r="D327" s="76" t="s">
        <v>886</v>
      </c>
      <c r="E327" s="95">
        <v>3473.25</v>
      </c>
      <c r="F327" s="46">
        <v>3245.5</v>
      </c>
      <c r="G327" s="95">
        <v>5664.75</v>
      </c>
      <c r="H327" s="95">
        <v>3473.25</v>
      </c>
      <c r="I327" s="78">
        <v>3180</v>
      </c>
      <c r="J327" s="48"/>
      <c r="K327" s="63">
        <f t="shared" si="727"/>
        <v>62.5185</v>
      </c>
      <c r="L327" s="64">
        <f t="shared" si="728"/>
        <v>519.28</v>
      </c>
      <c r="M327" s="48">
        <f t="shared" si="729"/>
        <v>453.18</v>
      </c>
      <c r="N327" s="46">
        <f t="shared" si="730"/>
        <v>24.31275</v>
      </c>
      <c r="O327" s="48">
        <f t="shared" si="731"/>
        <v>159</v>
      </c>
      <c r="P327" s="48">
        <f t="shared" si="732"/>
        <v>0</v>
      </c>
      <c r="Q327" s="48">
        <f t="shared" si="733"/>
        <v>1218.29125</v>
      </c>
      <c r="R327" s="46">
        <f t="shared" si="723"/>
        <v>0</v>
      </c>
      <c r="S327" s="46">
        <f t="shared" si="734"/>
        <v>259.64</v>
      </c>
      <c r="T327" s="48">
        <f t="shared" si="735"/>
        <v>113.3</v>
      </c>
      <c r="U327" s="46">
        <f t="shared" si="736"/>
        <v>10.42</v>
      </c>
      <c r="V327" s="46">
        <v>0</v>
      </c>
      <c r="W327" s="48">
        <f t="shared" si="737"/>
        <v>159</v>
      </c>
      <c r="X327" s="48">
        <f t="shared" si="738"/>
        <v>0</v>
      </c>
      <c r="Y327" s="46">
        <f t="shared" si="739"/>
        <v>542.36</v>
      </c>
      <c r="Z327" s="46">
        <f t="shared" si="740"/>
        <v>1760.65125</v>
      </c>
      <c r="AA327" s="78"/>
      <c r="AB327" s="12" t="s">
        <v>116</v>
      </c>
      <c r="AC327" s="11">
        <f t="shared" ref="AC327:AE327" si="748">K327+R327</f>
        <v>62.5185</v>
      </c>
      <c r="AD327" s="11">
        <f t="shared" si="748"/>
        <v>778.92</v>
      </c>
      <c r="AE327" s="11">
        <f t="shared" si="748"/>
        <v>566.48</v>
      </c>
      <c r="AF327" s="11">
        <f t="shared" si="742"/>
        <v>34.73275</v>
      </c>
      <c r="AG327" s="11">
        <f t="shared" ref="AG327:AI327" si="749">O327+W327</f>
        <v>318</v>
      </c>
      <c r="AH327" s="11">
        <f t="shared" si="749"/>
        <v>0</v>
      </c>
      <c r="AI327" s="11">
        <f t="shared" si="749"/>
        <v>1760.65125</v>
      </c>
      <c r="AJ327" s="12" t="s">
        <v>36</v>
      </c>
    </row>
    <row r="328" s="9" customFormat="1" ht="16" customHeight="1" spans="1:36">
      <c r="A328" s="45">
        <f t="shared" si="726"/>
        <v>325</v>
      </c>
      <c r="B328" s="46" t="s">
        <v>558</v>
      </c>
      <c r="C328" s="52" t="s">
        <v>887</v>
      </c>
      <c r="D328" s="346" t="s">
        <v>888</v>
      </c>
      <c r="E328" s="95">
        <v>3473.25</v>
      </c>
      <c r="F328" s="46">
        <v>3245.5</v>
      </c>
      <c r="G328" s="95">
        <v>5664.75</v>
      </c>
      <c r="H328" s="95">
        <v>3473.25</v>
      </c>
      <c r="I328" s="105">
        <v>1790</v>
      </c>
      <c r="J328" s="48"/>
      <c r="K328" s="63">
        <f t="shared" si="727"/>
        <v>62.5185</v>
      </c>
      <c r="L328" s="64">
        <f t="shared" si="728"/>
        <v>519.28</v>
      </c>
      <c r="M328" s="48">
        <f t="shared" si="729"/>
        <v>453.18</v>
      </c>
      <c r="N328" s="46">
        <f t="shared" si="730"/>
        <v>24.31275</v>
      </c>
      <c r="O328" s="48">
        <f t="shared" si="731"/>
        <v>89.5</v>
      </c>
      <c r="P328" s="48">
        <f t="shared" si="732"/>
        <v>0</v>
      </c>
      <c r="Q328" s="48">
        <f t="shared" si="733"/>
        <v>1148.79125</v>
      </c>
      <c r="R328" s="46">
        <f t="shared" si="723"/>
        <v>0</v>
      </c>
      <c r="S328" s="46">
        <f t="shared" si="734"/>
        <v>259.64</v>
      </c>
      <c r="T328" s="48">
        <f t="shared" si="735"/>
        <v>113.3</v>
      </c>
      <c r="U328" s="46">
        <f t="shared" si="736"/>
        <v>10.42</v>
      </c>
      <c r="V328" s="46">
        <v>0</v>
      </c>
      <c r="W328" s="48">
        <f t="shared" si="737"/>
        <v>89.5</v>
      </c>
      <c r="X328" s="48">
        <f t="shared" si="738"/>
        <v>0</v>
      </c>
      <c r="Y328" s="46">
        <f t="shared" si="739"/>
        <v>472.86</v>
      </c>
      <c r="Z328" s="46">
        <f t="shared" si="740"/>
        <v>1621.65125</v>
      </c>
      <c r="AA328" s="78"/>
      <c r="AB328" s="12" t="s">
        <v>98</v>
      </c>
      <c r="AC328" s="11">
        <f t="shared" ref="AC328:AE328" si="750">K328+R328</f>
        <v>62.5185</v>
      </c>
      <c r="AD328" s="11">
        <f t="shared" si="750"/>
        <v>778.92</v>
      </c>
      <c r="AE328" s="11">
        <f t="shared" si="750"/>
        <v>566.48</v>
      </c>
      <c r="AF328" s="11">
        <f t="shared" si="742"/>
        <v>34.73275</v>
      </c>
      <c r="AG328" s="11">
        <f t="shared" ref="AG328:AI328" si="751">O328+W328</f>
        <v>179</v>
      </c>
      <c r="AH328" s="11">
        <f t="shared" si="751"/>
        <v>0</v>
      </c>
      <c r="AI328" s="11">
        <f t="shared" si="751"/>
        <v>1621.65125</v>
      </c>
      <c r="AJ328" s="12" t="s">
        <v>33</v>
      </c>
    </row>
    <row r="329" s="9" customFormat="1" ht="16" customHeight="1" spans="1:36">
      <c r="A329" s="45">
        <f t="shared" si="726"/>
        <v>326</v>
      </c>
      <c r="B329" s="46" t="s">
        <v>558</v>
      </c>
      <c r="C329" s="52" t="s">
        <v>889</v>
      </c>
      <c r="D329" s="346" t="s">
        <v>890</v>
      </c>
      <c r="E329" s="95">
        <v>3473.25</v>
      </c>
      <c r="F329" s="46">
        <v>3245.5</v>
      </c>
      <c r="G329" s="95">
        <v>5664.75</v>
      </c>
      <c r="H329" s="95">
        <v>3473.25</v>
      </c>
      <c r="I329" s="105">
        <v>1790</v>
      </c>
      <c r="J329" s="48"/>
      <c r="K329" s="63">
        <f t="shared" si="727"/>
        <v>62.5185</v>
      </c>
      <c r="L329" s="64">
        <f t="shared" si="728"/>
        <v>519.28</v>
      </c>
      <c r="M329" s="48">
        <f t="shared" si="729"/>
        <v>453.18</v>
      </c>
      <c r="N329" s="46">
        <f t="shared" si="730"/>
        <v>24.31275</v>
      </c>
      <c r="O329" s="48">
        <f t="shared" si="731"/>
        <v>89.5</v>
      </c>
      <c r="P329" s="48">
        <f t="shared" si="732"/>
        <v>0</v>
      </c>
      <c r="Q329" s="48">
        <f t="shared" si="733"/>
        <v>1148.79125</v>
      </c>
      <c r="R329" s="46">
        <f t="shared" si="723"/>
        <v>0</v>
      </c>
      <c r="S329" s="46">
        <f t="shared" si="734"/>
        <v>259.64</v>
      </c>
      <c r="T329" s="48">
        <f t="shared" si="735"/>
        <v>113.3</v>
      </c>
      <c r="U329" s="46">
        <f t="shared" si="736"/>
        <v>10.42</v>
      </c>
      <c r="V329" s="46">
        <v>0</v>
      </c>
      <c r="W329" s="48">
        <f t="shared" si="737"/>
        <v>89.5</v>
      </c>
      <c r="X329" s="48">
        <f t="shared" si="738"/>
        <v>0</v>
      </c>
      <c r="Y329" s="46">
        <f t="shared" si="739"/>
        <v>472.86</v>
      </c>
      <c r="Z329" s="46">
        <f t="shared" si="740"/>
        <v>1621.65125</v>
      </c>
      <c r="AA329" s="78"/>
      <c r="AB329" s="12" t="s">
        <v>98</v>
      </c>
      <c r="AC329" s="11">
        <f t="shared" ref="AC329:AE329" si="752">K329+R329</f>
        <v>62.5185</v>
      </c>
      <c r="AD329" s="11">
        <f t="shared" si="752"/>
        <v>778.92</v>
      </c>
      <c r="AE329" s="11">
        <f t="shared" si="752"/>
        <v>566.48</v>
      </c>
      <c r="AF329" s="11">
        <f t="shared" si="742"/>
        <v>34.73275</v>
      </c>
      <c r="AG329" s="11">
        <f t="shared" ref="AG329:AI329" si="753">O329+W329</f>
        <v>179</v>
      </c>
      <c r="AH329" s="11">
        <f t="shared" si="753"/>
        <v>0</v>
      </c>
      <c r="AI329" s="11">
        <f t="shared" si="753"/>
        <v>1621.65125</v>
      </c>
      <c r="AJ329" s="12" t="s">
        <v>33</v>
      </c>
    </row>
    <row r="330" s="20" customFormat="1" ht="16" customHeight="1" spans="1:36">
      <c r="A330" s="57">
        <f t="shared" si="726"/>
        <v>327</v>
      </c>
      <c r="B330" s="58" t="s">
        <v>558</v>
      </c>
      <c r="C330" s="149" t="s">
        <v>891</v>
      </c>
      <c r="D330" s="357" t="s">
        <v>892</v>
      </c>
      <c r="E330" s="187">
        <v>3473.25</v>
      </c>
      <c r="F330" s="58">
        <v>0</v>
      </c>
      <c r="G330" s="58">
        <v>0</v>
      </c>
      <c r="H330" s="58">
        <v>0</v>
      </c>
      <c r="I330" s="58">
        <v>0</v>
      </c>
      <c r="J330" s="60"/>
      <c r="K330" s="65">
        <f t="shared" si="727"/>
        <v>62.5185</v>
      </c>
      <c r="L330" s="66">
        <f t="shared" si="728"/>
        <v>0</v>
      </c>
      <c r="M330" s="60">
        <f t="shared" si="729"/>
        <v>0</v>
      </c>
      <c r="N330" s="58">
        <f t="shared" si="730"/>
        <v>0</v>
      </c>
      <c r="O330" s="60">
        <f t="shared" si="731"/>
        <v>0</v>
      </c>
      <c r="P330" s="60">
        <f t="shared" si="732"/>
        <v>0</v>
      </c>
      <c r="Q330" s="60">
        <f t="shared" si="733"/>
        <v>62.5185</v>
      </c>
      <c r="R330" s="58">
        <f t="shared" si="723"/>
        <v>0</v>
      </c>
      <c r="S330" s="58">
        <f t="shared" si="734"/>
        <v>0</v>
      </c>
      <c r="T330" s="60">
        <f t="shared" si="735"/>
        <v>0</v>
      </c>
      <c r="U330" s="58">
        <f t="shared" si="736"/>
        <v>0</v>
      </c>
      <c r="V330" s="58">
        <v>0</v>
      </c>
      <c r="W330" s="60">
        <f t="shared" si="737"/>
        <v>0</v>
      </c>
      <c r="X330" s="60">
        <f t="shared" si="738"/>
        <v>0</v>
      </c>
      <c r="Y330" s="58">
        <f t="shared" si="739"/>
        <v>0</v>
      </c>
      <c r="Z330" s="58">
        <f t="shared" si="740"/>
        <v>62.5185</v>
      </c>
      <c r="AA330" s="185"/>
      <c r="AB330" s="16" t="s">
        <v>98</v>
      </c>
      <c r="AC330" s="15">
        <f t="shared" ref="AC330:AE330" si="754">K330+R330</f>
        <v>62.5185</v>
      </c>
      <c r="AD330" s="15">
        <f t="shared" si="754"/>
        <v>0</v>
      </c>
      <c r="AE330" s="15">
        <f t="shared" si="754"/>
        <v>0</v>
      </c>
      <c r="AF330" s="15">
        <f t="shared" si="742"/>
        <v>0</v>
      </c>
      <c r="AG330" s="15">
        <f t="shared" ref="AG330:AI330" si="755">O330+W330</f>
        <v>0</v>
      </c>
      <c r="AH330" s="15">
        <f t="shared" si="755"/>
        <v>0</v>
      </c>
      <c r="AI330" s="15">
        <f t="shared" si="755"/>
        <v>62.5185</v>
      </c>
      <c r="AJ330" s="16" t="s">
        <v>33</v>
      </c>
    </row>
    <row r="331" s="9" customFormat="1" ht="16" customHeight="1" spans="1:36">
      <c r="A331" s="45">
        <f t="shared" si="726"/>
        <v>328</v>
      </c>
      <c r="B331" s="46" t="s">
        <v>558</v>
      </c>
      <c r="C331" s="52" t="s">
        <v>893</v>
      </c>
      <c r="D331" s="346" t="s">
        <v>894</v>
      </c>
      <c r="E331" s="95">
        <v>3473.25</v>
      </c>
      <c r="F331" s="46">
        <v>3245.5</v>
      </c>
      <c r="G331" s="95">
        <v>5664.75</v>
      </c>
      <c r="H331" s="95">
        <v>3473.25</v>
      </c>
      <c r="I331" s="105">
        <v>1790</v>
      </c>
      <c r="J331" s="48"/>
      <c r="K331" s="63">
        <f t="shared" si="727"/>
        <v>62.5185</v>
      </c>
      <c r="L331" s="64">
        <f t="shared" si="728"/>
        <v>519.28</v>
      </c>
      <c r="M331" s="48">
        <f t="shared" si="729"/>
        <v>453.18</v>
      </c>
      <c r="N331" s="46">
        <f t="shared" si="730"/>
        <v>24.31275</v>
      </c>
      <c r="O331" s="48">
        <f t="shared" si="731"/>
        <v>89.5</v>
      </c>
      <c r="P331" s="48">
        <f t="shared" si="732"/>
        <v>0</v>
      </c>
      <c r="Q331" s="48">
        <f t="shared" si="733"/>
        <v>1148.79125</v>
      </c>
      <c r="R331" s="46">
        <f t="shared" si="723"/>
        <v>0</v>
      </c>
      <c r="S331" s="46">
        <f t="shared" si="734"/>
        <v>259.64</v>
      </c>
      <c r="T331" s="48">
        <f t="shared" si="735"/>
        <v>113.3</v>
      </c>
      <c r="U331" s="46">
        <f t="shared" si="736"/>
        <v>10.42</v>
      </c>
      <c r="V331" s="46">
        <v>0</v>
      </c>
      <c r="W331" s="48">
        <f t="shared" si="737"/>
        <v>89.5</v>
      </c>
      <c r="X331" s="48">
        <f t="shared" si="738"/>
        <v>0</v>
      </c>
      <c r="Y331" s="46">
        <f t="shared" si="739"/>
        <v>472.86</v>
      </c>
      <c r="Z331" s="46">
        <f t="shared" si="740"/>
        <v>1621.65125</v>
      </c>
      <c r="AA331" s="78"/>
      <c r="AB331" s="12" t="s">
        <v>98</v>
      </c>
      <c r="AC331" s="11">
        <f t="shared" ref="AC331:AE331" si="756">K331+R331</f>
        <v>62.5185</v>
      </c>
      <c r="AD331" s="11">
        <f t="shared" si="756"/>
        <v>778.92</v>
      </c>
      <c r="AE331" s="11">
        <f t="shared" si="756"/>
        <v>566.48</v>
      </c>
      <c r="AF331" s="11">
        <f t="shared" si="742"/>
        <v>34.73275</v>
      </c>
      <c r="AG331" s="11">
        <f t="shared" ref="AG331:AI331" si="757">O331+W331</f>
        <v>179</v>
      </c>
      <c r="AH331" s="11">
        <f t="shared" si="757"/>
        <v>0</v>
      </c>
      <c r="AI331" s="11">
        <f t="shared" si="757"/>
        <v>1621.65125</v>
      </c>
      <c r="AJ331" s="12" t="s">
        <v>33</v>
      </c>
    </row>
    <row r="332" s="9" customFormat="1" ht="16" customHeight="1" spans="1:36">
      <c r="A332" s="45">
        <f t="shared" si="726"/>
        <v>329</v>
      </c>
      <c r="B332" s="46" t="s">
        <v>558</v>
      </c>
      <c r="C332" s="52" t="s">
        <v>895</v>
      </c>
      <c r="D332" s="346" t="s">
        <v>896</v>
      </c>
      <c r="E332" s="95">
        <v>3473.25</v>
      </c>
      <c r="F332" s="46">
        <v>3245.5</v>
      </c>
      <c r="G332" s="95">
        <v>5664.75</v>
      </c>
      <c r="H332" s="95">
        <v>3473.25</v>
      </c>
      <c r="I332" s="105">
        <v>1790</v>
      </c>
      <c r="J332" s="48"/>
      <c r="K332" s="63">
        <f t="shared" si="727"/>
        <v>62.5185</v>
      </c>
      <c r="L332" s="64">
        <f t="shared" si="728"/>
        <v>519.28</v>
      </c>
      <c r="M332" s="48">
        <f t="shared" si="729"/>
        <v>453.18</v>
      </c>
      <c r="N332" s="46">
        <f t="shared" si="730"/>
        <v>24.31275</v>
      </c>
      <c r="O332" s="48">
        <f t="shared" si="731"/>
        <v>89.5</v>
      </c>
      <c r="P332" s="48">
        <f t="shared" si="732"/>
        <v>0</v>
      </c>
      <c r="Q332" s="48">
        <f t="shared" si="733"/>
        <v>1148.79125</v>
      </c>
      <c r="R332" s="46">
        <f t="shared" si="723"/>
        <v>0</v>
      </c>
      <c r="S332" s="46">
        <f t="shared" si="734"/>
        <v>259.64</v>
      </c>
      <c r="T332" s="48">
        <f t="shared" si="735"/>
        <v>113.3</v>
      </c>
      <c r="U332" s="46">
        <f t="shared" si="736"/>
        <v>10.42</v>
      </c>
      <c r="V332" s="46">
        <v>0</v>
      </c>
      <c r="W332" s="48">
        <f t="shared" si="737"/>
        <v>89.5</v>
      </c>
      <c r="X332" s="48">
        <f t="shared" si="738"/>
        <v>0</v>
      </c>
      <c r="Y332" s="46">
        <f t="shared" si="739"/>
        <v>472.86</v>
      </c>
      <c r="Z332" s="46">
        <f t="shared" si="740"/>
        <v>1621.65125</v>
      </c>
      <c r="AA332" s="78"/>
      <c r="AB332" s="12" t="s">
        <v>98</v>
      </c>
      <c r="AC332" s="11">
        <f t="shared" ref="AC332:AE332" si="758">K332+R332</f>
        <v>62.5185</v>
      </c>
      <c r="AD332" s="11">
        <f t="shared" si="758"/>
        <v>778.92</v>
      </c>
      <c r="AE332" s="11">
        <f t="shared" si="758"/>
        <v>566.48</v>
      </c>
      <c r="AF332" s="11">
        <f t="shared" si="742"/>
        <v>34.73275</v>
      </c>
      <c r="AG332" s="11">
        <f t="shared" ref="AG332:AI332" si="759">O332+W332</f>
        <v>179</v>
      </c>
      <c r="AH332" s="11">
        <f t="shared" si="759"/>
        <v>0</v>
      </c>
      <c r="AI332" s="11">
        <f t="shared" si="759"/>
        <v>1621.65125</v>
      </c>
      <c r="AJ332" s="12" t="s">
        <v>33</v>
      </c>
    </row>
    <row r="333" s="9" customFormat="1" ht="16" customHeight="1" spans="1:36">
      <c r="A333" s="45">
        <f t="shared" si="726"/>
        <v>330</v>
      </c>
      <c r="B333" s="46" t="s">
        <v>363</v>
      </c>
      <c r="C333" s="52" t="s">
        <v>897</v>
      </c>
      <c r="D333" s="346" t="s">
        <v>898</v>
      </c>
      <c r="E333" s="95">
        <v>3473.25</v>
      </c>
      <c r="F333" s="46">
        <v>3245.5</v>
      </c>
      <c r="G333" s="95">
        <v>5664.75</v>
      </c>
      <c r="H333" s="95">
        <v>3473.25</v>
      </c>
      <c r="I333" s="105">
        <v>3180</v>
      </c>
      <c r="J333" s="48"/>
      <c r="K333" s="63">
        <f t="shared" si="727"/>
        <v>62.5185</v>
      </c>
      <c r="L333" s="64">
        <f t="shared" si="728"/>
        <v>519.28</v>
      </c>
      <c r="M333" s="48">
        <f t="shared" si="729"/>
        <v>453.18</v>
      </c>
      <c r="N333" s="46">
        <f t="shared" si="730"/>
        <v>24.31275</v>
      </c>
      <c r="O333" s="48">
        <f t="shared" si="731"/>
        <v>159</v>
      </c>
      <c r="P333" s="48">
        <f t="shared" si="732"/>
        <v>0</v>
      </c>
      <c r="Q333" s="48">
        <f t="shared" si="733"/>
        <v>1218.29125</v>
      </c>
      <c r="R333" s="46">
        <f t="shared" si="723"/>
        <v>0</v>
      </c>
      <c r="S333" s="46">
        <f t="shared" si="734"/>
        <v>259.64</v>
      </c>
      <c r="T333" s="48">
        <f t="shared" si="735"/>
        <v>113.3</v>
      </c>
      <c r="U333" s="46">
        <f t="shared" si="736"/>
        <v>10.42</v>
      </c>
      <c r="V333" s="46">
        <v>0</v>
      </c>
      <c r="W333" s="48">
        <f t="shared" si="737"/>
        <v>159</v>
      </c>
      <c r="X333" s="48">
        <f t="shared" si="738"/>
        <v>0</v>
      </c>
      <c r="Y333" s="46">
        <f t="shared" si="739"/>
        <v>542.36</v>
      </c>
      <c r="Z333" s="46">
        <f t="shared" si="740"/>
        <v>1760.65125</v>
      </c>
      <c r="AA333" s="78"/>
      <c r="AB333" s="12" t="s">
        <v>71</v>
      </c>
      <c r="AC333" s="11">
        <f t="shared" ref="AC333:AE333" si="760">K333+R333</f>
        <v>62.5185</v>
      </c>
      <c r="AD333" s="11">
        <f t="shared" si="760"/>
        <v>778.92</v>
      </c>
      <c r="AE333" s="11">
        <f t="shared" si="760"/>
        <v>566.48</v>
      </c>
      <c r="AF333" s="11">
        <f t="shared" si="742"/>
        <v>34.73275</v>
      </c>
      <c r="AG333" s="11">
        <f t="shared" ref="AG333:AI333" si="761">O333+W333</f>
        <v>318</v>
      </c>
      <c r="AH333" s="11">
        <f t="shared" si="761"/>
        <v>0</v>
      </c>
      <c r="AI333" s="11">
        <f t="shared" si="761"/>
        <v>1760.65125</v>
      </c>
      <c r="AJ333" s="12" t="s">
        <v>33</v>
      </c>
    </row>
    <row r="334" s="9" customFormat="1" ht="16" customHeight="1" spans="1:36">
      <c r="A334" s="45">
        <f t="shared" si="726"/>
        <v>331</v>
      </c>
      <c r="B334" s="46" t="s">
        <v>230</v>
      </c>
      <c r="C334" s="52" t="s">
        <v>899</v>
      </c>
      <c r="D334" s="346" t="s">
        <v>900</v>
      </c>
      <c r="E334" s="95">
        <v>3820</v>
      </c>
      <c r="F334" s="46">
        <v>3820</v>
      </c>
      <c r="G334" s="95">
        <v>5664.75</v>
      </c>
      <c r="H334" s="95">
        <v>3820</v>
      </c>
      <c r="I334" s="105">
        <v>4180</v>
      </c>
      <c r="J334" s="48"/>
      <c r="K334" s="63">
        <f t="shared" si="727"/>
        <v>68.76</v>
      </c>
      <c r="L334" s="64">
        <f t="shared" si="728"/>
        <v>611.2</v>
      </c>
      <c r="M334" s="48">
        <f t="shared" si="729"/>
        <v>453.18</v>
      </c>
      <c r="N334" s="46">
        <f t="shared" si="730"/>
        <v>26.74</v>
      </c>
      <c r="O334" s="48">
        <f t="shared" si="731"/>
        <v>209</v>
      </c>
      <c r="P334" s="48">
        <f t="shared" si="732"/>
        <v>0</v>
      </c>
      <c r="Q334" s="48">
        <f t="shared" si="733"/>
        <v>1368.88</v>
      </c>
      <c r="R334" s="46">
        <f t="shared" si="723"/>
        <v>0</v>
      </c>
      <c r="S334" s="46">
        <f t="shared" si="734"/>
        <v>305.6</v>
      </c>
      <c r="T334" s="48">
        <f t="shared" si="735"/>
        <v>113.3</v>
      </c>
      <c r="U334" s="46">
        <f t="shared" si="736"/>
        <v>11.46</v>
      </c>
      <c r="V334" s="46">
        <v>0</v>
      </c>
      <c r="W334" s="48">
        <f t="shared" si="737"/>
        <v>209</v>
      </c>
      <c r="X334" s="48">
        <f t="shared" si="738"/>
        <v>0</v>
      </c>
      <c r="Y334" s="46">
        <f t="shared" si="739"/>
        <v>639.36</v>
      </c>
      <c r="Z334" s="46">
        <f t="shared" si="740"/>
        <v>2008.24</v>
      </c>
      <c r="AA334" s="78"/>
      <c r="AB334" s="12" t="s">
        <v>60</v>
      </c>
      <c r="AC334" s="11">
        <f t="shared" ref="AC334:AE334" si="762">K334+R334</f>
        <v>68.76</v>
      </c>
      <c r="AD334" s="11">
        <f t="shared" si="762"/>
        <v>916.8</v>
      </c>
      <c r="AE334" s="11">
        <f t="shared" si="762"/>
        <v>566.48</v>
      </c>
      <c r="AF334" s="11">
        <f t="shared" si="742"/>
        <v>38.2</v>
      </c>
      <c r="AG334" s="11">
        <f t="shared" ref="AG334:AI334" si="763">O334+W334</f>
        <v>418</v>
      </c>
      <c r="AH334" s="11">
        <f t="shared" si="763"/>
        <v>0</v>
      </c>
      <c r="AI334" s="11">
        <f t="shared" si="763"/>
        <v>2008.24</v>
      </c>
      <c r="AJ334" s="12" t="s">
        <v>32</v>
      </c>
    </row>
    <row r="335" s="9" customFormat="1" ht="16" customHeight="1" spans="1:36">
      <c r="A335" s="45">
        <f t="shared" si="726"/>
        <v>332</v>
      </c>
      <c r="B335" s="46" t="s">
        <v>230</v>
      </c>
      <c r="C335" s="52" t="s">
        <v>903</v>
      </c>
      <c r="D335" s="354" t="s">
        <v>904</v>
      </c>
      <c r="E335" s="95">
        <v>3473.25</v>
      </c>
      <c r="F335" s="46">
        <v>3245.5</v>
      </c>
      <c r="G335" s="95">
        <v>5664.75</v>
      </c>
      <c r="H335" s="95">
        <v>3473.25</v>
      </c>
      <c r="I335" s="105">
        <v>3180</v>
      </c>
      <c r="J335" s="48"/>
      <c r="K335" s="63">
        <f t="shared" si="727"/>
        <v>62.5185</v>
      </c>
      <c r="L335" s="64">
        <f t="shared" si="728"/>
        <v>519.28</v>
      </c>
      <c r="M335" s="48">
        <f t="shared" si="729"/>
        <v>453.18</v>
      </c>
      <c r="N335" s="46">
        <f t="shared" si="730"/>
        <v>24.31275</v>
      </c>
      <c r="O335" s="48">
        <f t="shared" si="731"/>
        <v>159</v>
      </c>
      <c r="P335" s="48">
        <f t="shared" si="732"/>
        <v>0</v>
      </c>
      <c r="Q335" s="48">
        <f t="shared" si="733"/>
        <v>1218.29125</v>
      </c>
      <c r="R335" s="46">
        <f t="shared" si="723"/>
        <v>0</v>
      </c>
      <c r="S335" s="46">
        <f t="shared" si="734"/>
        <v>259.64</v>
      </c>
      <c r="T335" s="48">
        <f t="shared" si="735"/>
        <v>113.3</v>
      </c>
      <c r="U335" s="46">
        <f t="shared" si="736"/>
        <v>10.42</v>
      </c>
      <c r="V335" s="46">
        <v>0</v>
      </c>
      <c r="W335" s="48">
        <f t="shared" si="737"/>
        <v>159</v>
      </c>
      <c r="X335" s="48">
        <f t="shared" si="738"/>
        <v>0</v>
      </c>
      <c r="Y335" s="46">
        <f t="shared" si="739"/>
        <v>542.36</v>
      </c>
      <c r="Z335" s="46">
        <f t="shared" si="740"/>
        <v>1760.65125</v>
      </c>
      <c r="AA335" s="78"/>
      <c r="AB335" s="12" t="s">
        <v>57</v>
      </c>
      <c r="AC335" s="11">
        <f t="shared" ref="AC335:AE335" si="764">K335+R335</f>
        <v>62.5185</v>
      </c>
      <c r="AD335" s="11">
        <f t="shared" si="764"/>
        <v>778.92</v>
      </c>
      <c r="AE335" s="11">
        <f t="shared" si="764"/>
        <v>566.48</v>
      </c>
      <c r="AF335" s="11">
        <f t="shared" si="742"/>
        <v>34.73275</v>
      </c>
      <c r="AG335" s="11">
        <f t="shared" ref="AG335:AI335" si="765">O335+W335</f>
        <v>318</v>
      </c>
      <c r="AH335" s="11">
        <f t="shared" si="765"/>
        <v>0</v>
      </c>
      <c r="AI335" s="11">
        <f t="shared" si="765"/>
        <v>1760.65125</v>
      </c>
      <c r="AJ335" s="12" t="s">
        <v>32</v>
      </c>
    </row>
    <row r="336" s="9" customFormat="1" ht="16" customHeight="1" spans="1:36">
      <c r="A336" s="45">
        <f t="shared" si="726"/>
        <v>333</v>
      </c>
      <c r="B336" s="46" t="s">
        <v>230</v>
      </c>
      <c r="C336" s="52" t="s">
        <v>905</v>
      </c>
      <c r="D336" s="354" t="s">
        <v>906</v>
      </c>
      <c r="E336" s="95">
        <v>3473.25</v>
      </c>
      <c r="F336" s="46">
        <v>3245.5</v>
      </c>
      <c r="G336" s="95">
        <v>5664.75</v>
      </c>
      <c r="H336" s="95">
        <v>3473.25</v>
      </c>
      <c r="I336" s="105">
        <v>3180</v>
      </c>
      <c r="J336" s="48"/>
      <c r="K336" s="63">
        <f t="shared" si="727"/>
        <v>62.5185</v>
      </c>
      <c r="L336" s="64">
        <f t="shared" si="728"/>
        <v>519.28</v>
      </c>
      <c r="M336" s="48">
        <f t="shared" si="729"/>
        <v>453.18</v>
      </c>
      <c r="N336" s="46">
        <f t="shared" si="730"/>
        <v>24.31275</v>
      </c>
      <c r="O336" s="48">
        <f t="shared" si="731"/>
        <v>159</v>
      </c>
      <c r="P336" s="48">
        <f t="shared" si="732"/>
        <v>0</v>
      </c>
      <c r="Q336" s="48">
        <f t="shared" si="733"/>
        <v>1218.29125</v>
      </c>
      <c r="R336" s="46">
        <f t="shared" si="723"/>
        <v>0</v>
      </c>
      <c r="S336" s="46">
        <f t="shared" si="734"/>
        <v>259.64</v>
      </c>
      <c r="T336" s="48">
        <f t="shared" si="735"/>
        <v>113.3</v>
      </c>
      <c r="U336" s="46">
        <f t="shared" si="736"/>
        <v>10.42</v>
      </c>
      <c r="V336" s="46">
        <v>0</v>
      </c>
      <c r="W336" s="48">
        <f t="shared" si="737"/>
        <v>159</v>
      </c>
      <c r="X336" s="48">
        <f t="shared" si="738"/>
        <v>0</v>
      </c>
      <c r="Y336" s="46">
        <f t="shared" si="739"/>
        <v>542.36</v>
      </c>
      <c r="Z336" s="46">
        <f t="shared" si="740"/>
        <v>1760.65125</v>
      </c>
      <c r="AA336" s="78"/>
      <c r="AB336" s="12" t="s">
        <v>57</v>
      </c>
      <c r="AC336" s="11">
        <f t="shared" ref="AC336:AE336" si="766">K336+R336</f>
        <v>62.5185</v>
      </c>
      <c r="AD336" s="11">
        <f t="shared" si="766"/>
        <v>778.92</v>
      </c>
      <c r="AE336" s="11">
        <f t="shared" si="766"/>
        <v>566.48</v>
      </c>
      <c r="AF336" s="11">
        <f t="shared" si="742"/>
        <v>34.73275</v>
      </c>
      <c r="AG336" s="11">
        <f t="shared" ref="AG336:AI336" si="767">O336+W336</f>
        <v>318</v>
      </c>
      <c r="AH336" s="11">
        <f t="shared" si="767"/>
        <v>0</v>
      </c>
      <c r="AI336" s="11">
        <f t="shared" si="767"/>
        <v>1760.65125</v>
      </c>
      <c r="AJ336" s="12" t="s">
        <v>32</v>
      </c>
    </row>
    <row r="337" s="9" customFormat="1" ht="16" customHeight="1" spans="1:36">
      <c r="A337" s="45">
        <f t="shared" si="726"/>
        <v>334</v>
      </c>
      <c r="B337" s="46" t="s">
        <v>670</v>
      </c>
      <c r="C337" s="52" t="s">
        <v>907</v>
      </c>
      <c r="D337" s="346" t="s">
        <v>908</v>
      </c>
      <c r="E337" s="95">
        <v>3473.25</v>
      </c>
      <c r="F337" s="46">
        <v>3245.5</v>
      </c>
      <c r="G337" s="95">
        <v>5664.75</v>
      </c>
      <c r="H337" s="95">
        <v>3473.25</v>
      </c>
      <c r="I337" s="105">
        <v>1790</v>
      </c>
      <c r="J337" s="48"/>
      <c r="K337" s="63">
        <f t="shared" si="727"/>
        <v>62.5185</v>
      </c>
      <c r="L337" s="64">
        <f t="shared" si="728"/>
        <v>519.28</v>
      </c>
      <c r="M337" s="48">
        <f t="shared" si="729"/>
        <v>453.18</v>
      </c>
      <c r="N337" s="46">
        <f t="shared" si="730"/>
        <v>24.31275</v>
      </c>
      <c r="O337" s="48">
        <f t="shared" si="731"/>
        <v>89.5</v>
      </c>
      <c r="P337" s="48">
        <f t="shared" si="732"/>
        <v>0</v>
      </c>
      <c r="Q337" s="48">
        <f t="shared" si="733"/>
        <v>1148.79125</v>
      </c>
      <c r="R337" s="46">
        <f t="shared" si="723"/>
        <v>0</v>
      </c>
      <c r="S337" s="46">
        <f t="shared" si="734"/>
        <v>259.64</v>
      </c>
      <c r="T337" s="48">
        <f t="shared" si="735"/>
        <v>113.3</v>
      </c>
      <c r="U337" s="46">
        <f t="shared" si="736"/>
        <v>10.42</v>
      </c>
      <c r="V337" s="46">
        <v>0</v>
      </c>
      <c r="W337" s="48">
        <f t="shared" si="737"/>
        <v>89.5</v>
      </c>
      <c r="X337" s="48">
        <f t="shared" si="738"/>
        <v>0</v>
      </c>
      <c r="Y337" s="46">
        <f t="shared" si="739"/>
        <v>472.86</v>
      </c>
      <c r="Z337" s="46">
        <f t="shared" si="740"/>
        <v>1621.65125</v>
      </c>
      <c r="AA337" s="78"/>
      <c r="AB337" s="12" t="s">
        <v>92</v>
      </c>
      <c r="AC337" s="11">
        <f t="shared" ref="AC337:AE337" si="768">K337+R337</f>
        <v>62.5185</v>
      </c>
      <c r="AD337" s="11">
        <f t="shared" si="768"/>
        <v>778.92</v>
      </c>
      <c r="AE337" s="11">
        <f t="shared" si="768"/>
        <v>566.48</v>
      </c>
      <c r="AF337" s="11">
        <f t="shared" si="742"/>
        <v>34.73275</v>
      </c>
      <c r="AG337" s="11">
        <f t="shared" ref="AG337:AI337" si="769">O337+W337</f>
        <v>179</v>
      </c>
      <c r="AH337" s="11">
        <f t="shared" si="769"/>
        <v>0</v>
      </c>
      <c r="AI337" s="11">
        <f t="shared" si="769"/>
        <v>1621.65125</v>
      </c>
      <c r="AJ337" s="12" t="s">
        <v>33</v>
      </c>
    </row>
    <row r="338" s="9" customFormat="1" ht="16" customHeight="1" spans="1:36">
      <c r="A338" s="45">
        <f t="shared" si="726"/>
        <v>335</v>
      </c>
      <c r="B338" s="46" t="s">
        <v>176</v>
      </c>
      <c r="C338" s="52" t="s">
        <v>909</v>
      </c>
      <c r="D338" s="346" t="s">
        <v>910</v>
      </c>
      <c r="E338" s="95">
        <v>3473.25</v>
      </c>
      <c r="F338" s="46">
        <v>3245.5</v>
      </c>
      <c r="G338" s="95">
        <v>5664.75</v>
      </c>
      <c r="H338" s="95">
        <v>3473.25</v>
      </c>
      <c r="I338" s="105">
        <v>3180</v>
      </c>
      <c r="J338" s="48"/>
      <c r="K338" s="63">
        <f t="shared" si="727"/>
        <v>62.5185</v>
      </c>
      <c r="L338" s="64">
        <f t="shared" si="728"/>
        <v>519.28</v>
      </c>
      <c r="M338" s="48">
        <f t="shared" si="729"/>
        <v>453.18</v>
      </c>
      <c r="N338" s="46">
        <f t="shared" si="730"/>
        <v>24.31275</v>
      </c>
      <c r="O338" s="48">
        <f t="shared" si="731"/>
        <v>159</v>
      </c>
      <c r="P338" s="48">
        <f t="shared" si="732"/>
        <v>0</v>
      </c>
      <c r="Q338" s="48">
        <f t="shared" si="733"/>
        <v>1218.29125</v>
      </c>
      <c r="R338" s="46">
        <f t="shared" si="723"/>
        <v>0</v>
      </c>
      <c r="S338" s="46">
        <f t="shared" si="734"/>
        <v>259.64</v>
      </c>
      <c r="T338" s="48">
        <f t="shared" si="735"/>
        <v>113.3</v>
      </c>
      <c r="U338" s="46">
        <f t="shared" si="736"/>
        <v>10.42</v>
      </c>
      <c r="V338" s="46">
        <v>0</v>
      </c>
      <c r="W338" s="48">
        <f t="shared" si="737"/>
        <v>159</v>
      </c>
      <c r="X338" s="48">
        <f t="shared" si="738"/>
        <v>0</v>
      </c>
      <c r="Y338" s="46">
        <f t="shared" si="739"/>
        <v>542.36</v>
      </c>
      <c r="Z338" s="46">
        <f t="shared" si="740"/>
        <v>1760.65125</v>
      </c>
      <c r="AA338" s="78"/>
      <c r="AB338" s="12" t="s">
        <v>104</v>
      </c>
      <c r="AC338" s="11">
        <f t="shared" ref="AC338:AE338" si="770">K338+R338</f>
        <v>62.5185</v>
      </c>
      <c r="AD338" s="11">
        <f t="shared" si="770"/>
        <v>778.92</v>
      </c>
      <c r="AE338" s="11">
        <f t="shared" si="770"/>
        <v>566.48</v>
      </c>
      <c r="AF338" s="11">
        <f t="shared" si="742"/>
        <v>34.73275</v>
      </c>
      <c r="AG338" s="11">
        <f t="shared" ref="AG338:AI338" si="771">O338+W338</f>
        <v>318</v>
      </c>
      <c r="AH338" s="11">
        <f t="shared" si="771"/>
        <v>0</v>
      </c>
      <c r="AI338" s="11">
        <f t="shared" si="771"/>
        <v>1760.65125</v>
      </c>
      <c r="AJ338" s="12" t="s">
        <v>35</v>
      </c>
    </row>
    <row r="339" s="9" customFormat="1" ht="16" customHeight="1" spans="1:36">
      <c r="A339" s="45">
        <f t="shared" si="726"/>
        <v>336</v>
      </c>
      <c r="B339" s="46" t="s">
        <v>176</v>
      </c>
      <c r="C339" s="52" t="s">
        <v>911</v>
      </c>
      <c r="D339" s="346" t="s">
        <v>912</v>
      </c>
      <c r="E339" s="95">
        <v>3473.25</v>
      </c>
      <c r="F339" s="46">
        <v>3245.5</v>
      </c>
      <c r="G339" s="95">
        <v>5664.75</v>
      </c>
      <c r="H339" s="95">
        <v>3473.25</v>
      </c>
      <c r="I339" s="105">
        <v>3180</v>
      </c>
      <c r="J339" s="48"/>
      <c r="K339" s="63">
        <f t="shared" si="727"/>
        <v>62.5185</v>
      </c>
      <c r="L339" s="64">
        <f t="shared" si="728"/>
        <v>519.28</v>
      </c>
      <c r="M339" s="48">
        <f t="shared" si="729"/>
        <v>453.18</v>
      </c>
      <c r="N339" s="46">
        <f t="shared" si="730"/>
        <v>24.31275</v>
      </c>
      <c r="O339" s="48">
        <f t="shared" si="731"/>
        <v>159</v>
      </c>
      <c r="P339" s="48">
        <f t="shared" si="732"/>
        <v>0</v>
      </c>
      <c r="Q339" s="48">
        <f t="shared" si="733"/>
        <v>1218.29125</v>
      </c>
      <c r="R339" s="46">
        <f t="shared" si="723"/>
        <v>0</v>
      </c>
      <c r="S339" s="46">
        <f t="shared" si="734"/>
        <v>259.64</v>
      </c>
      <c r="T339" s="48">
        <f t="shared" si="735"/>
        <v>113.3</v>
      </c>
      <c r="U339" s="46">
        <f t="shared" si="736"/>
        <v>10.42</v>
      </c>
      <c r="V339" s="46">
        <v>0</v>
      </c>
      <c r="W339" s="48">
        <f t="shared" si="737"/>
        <v>159</v>
      </c>
      <c r="X339" s="48">
        <f t="shared" si="738"/>
        <v>0</v>
      </c>
      <c r="Y339" s="46">
        <f t="shared" si="739"/>
        <v>542.36</v>
      </c>
      <c r="Z339" s="46">
        <f t="shared" si="740"/>
        <v>1760.65125</v>
      </c>
      <c r="AA339" s="78"/>
      <c r="AB339" s="12" t="s">
        <v>104</v>
      </c>
      <c r="AC339" s="11">
        <f t="shared" ref="AC339:AE339" si="772">K339+R339</f>
        <v>62.5185</v>
      </c>
      <c r="AD339" s="11">
        <f t="shared" si="772"/>
        <v>778.92</v>
      </c>
      <c r="AE339" s="11">
        <f t="shared" si="772"/>
        <v>566.48</v>
      </c>
      <c r="AF339" s="11">
        <f t="shared" si="742"/>
        <v>34.73275</v>
      </c>
      <c r="AG339" s="11">
        <f t="shared" ref="AG339:AI339" si="773">O339+W339</f>
        <v>318</v>
      </c>
      <c r="AH339" s="11">
        <f t="shared" si="773"/>
        <v>0</v>
      </c>
      <c r="AI339" s="11">
        <f t="shared" si="773"/>
        <v>1760.65125</v>
      </c>
      <c r="AJ339" s="12" t="s">
        <v>35</v>
      </c>
    </row>
    <row r="340" s="9" customFormat="1" ht="16" customHeight="1" spans="1:36">
      <c r="A340" s="45">
        <f t="shared" si="726"/>
        <v>337</v>
      </c>
      <c r="B340" s="46" t="s">
        <v>176</v>
      </c>
      <c r="C340" s="52" t="s">
        <v>913</v>
      </c>
      <c r="D340" s="346" t="s">
        <v>914</v>
      </c>
      <c r="E340" s="95">
        <v>3820</v>
      </c>
      <c r="F340" s="46">
        <v>3820</v>
      </c>
      <c r="G340" s="95">
        <v>5664.75</v>
      </c>
      <c r="H340" s="95">
        <v>3820</v>
      </c>
      <c r="I340" s="105">
        <v>4180</v>
      </c>
      <c r="J340" s="48"/>
      <c r="K340" s="63">
        <f t="shared" si="727"/>
        <v>68.76</v>
      </c>
      <c r="L340" s="64">
        <f t="shared" si="728"/>
        <v>611.2</v>
      </c>
      <c r="M340" s="48">
        <f t="shared" si="729"/>
        <v>453.18</v>
      </c>
      <c r="N340" s="46">
        <f t="shared" si="730"/>
        <v>26.74</v>
      </c>
      <c r="O340" s="48">
        <f t="shared" si="731"/>
        <v>209</v>
      </c>
      <c r="P340" s="48">
        <f t="shared" si="732"/>
        <v>0</v>
      </c>
      <c r="Q340" s="48">
        <f t="shared" si="733"/>
        <v>1368.88</v>
      </c>
      <c r="R340" s="46">
        <f t="shared" si="723"/>
        <v>0</v>
      </c>
      <c r="S340" s="46">
        <f t="shared" si="734"/>
        <v>305.6</v>
      </c>
      <c r="T340" s="48">
        <f t="shared" si="735"/>
        <v>113.3</v>
      </c>
      <c r="U340" s="46">
        <f t="shared" si="736"/>
        <v>11.46</v>
      </c>
      <c r="V340" s="46">
        <v>0</v>
      </c>
      <c r="W340" s="48">
        <f t="shared" si="737"/>
        <v>209</v>
      </c>
      <c r="X340" s="48">
        <f t="shared" si="738"/>
        <v>0</v>
      </c>
      <c r="Y340" s="46">
        <f t="shared" si="739"/>
        <v>639.36</v>
      </c>
      <c r="Z340" s="46">
        <f t="shared" si="740"/>
        <v>2008.24</v>
      </c>
      <c r="AA340" s="78"/>
      <c r="AB340" s="12" t="s">
        <v>104</v>
      </c>
      <c r="AC340" s="11">
        <f t="shared" ref="AC340:AE340" si="774">K340+R340</f>
        <v>68.76</v>
      </c>
      <c r="AD340" s="11">
        <f t="shared" si="774"/>
        <v>916.8</v>
      </c>
      <c r="AE340" s="11">
        <f t="shared" si="774"/>
        <v>566.48</v>
      </c>
      <c r="AF340" s="11">
        <f t="shared" si="742"/>
        <v>38.2</v>
      </c>
      <c r="AG340" s="11">
        <f t="shared" ref="AG340:AI340" si="775">O340+W340</f>
        <v>418</v>
      </c>
      <c r="AH340" s="11">
        <f t="shared" si="775"/>
        <v>0</v>
      </c>
      <c r="AI340" s="11">
        <f t="shared" si="775"/>
        <v>2008.24</v>
      </c>
      <c r="AJ340" s="12" t="s">
        <v>35</v>
      </c>
    </row>
    <row r="341" s="9" customFormat="1" ht="16" customHeight="1" spans="1:36">
      <c r="A341" s="45">
        <f t="shared" si="726"/>
        <v>338</v>
      </c>
      <c r="B341" s="46" t="s">
        <v>348</v>
      </c>
      <c r="C341" s="52" t="s">
        <v>915</v>
      </c>
      <c r="D341" s="346" t="s">
        <v>916</v>
      </c>
      <c r="E341" s="95">
        <v>3473.25</v>
      </c>
      <c r="F341" s="46">
        <v>3245.5</v>
      </c>
      <c r="G341" s="95">
        <v>5664.75</v>
      </c>
      <c r="H341" s="95">
        <v>3473.25</v>
      </c>
      <c r="I341" s="105">
        <v>3180</v>
      </c>
      <c r="J341" s="48"/>
      <c r="K341" s="63">
        <f t="shared" si="727"/>
        <v>62.5185</v>
      </c>
      <c r="L341" s="64">
        <f t="shared" si="728"/>
        <v>519.28</v>
      </c>
      <c r="M341" s="48">
        <f t="shared" si="729"/>
        <v>453.18</v>
      </c>
      <c r="N341" s="46">
        <f t="shared" si="730"/>
        <v>24.31275</v>
      </c>
      <c r="O341" s="48">
        <f t="shared" si="731"/>
        <v>159</v>
      </c>
      <c r="P341" s="48">
        <f t="shared" si="732"/>
        <v>0</v>
      </c>
      <c r="Q341" s="48">
        <f t="shared" si="733"/>
        <v>1218.29125</v>
      </c>
      <c r="R341" s="46">
        <f t="shared" si="723"/>
        <v>0</v>
      </c>
      <c r="S341" s="46">
        <f t="shared" si="734"/>
        <v>259.64</v>
      </c>
      <c r="T341" s="48">
        <f t="shared" si="735"/>
        <v>113.3</v>
      </c>
      <c r="U341" s="46">
        <f t="shared" si="736"/>
        <v>10.42</v>
      </c>
      <c r="V341" s="46">
        <v>0</v>
      </c>
      <c r="W341" s="48">
        <f t="shared" si="737"/>
        <v>159</v>
      </c>
      <c r="X341" s="48">
        <f t="shared" si="738"/>
        <v>0</v>
      </c>
      <c r="Y341" s="46">
        <f t="shared" si="739"/>
        <v>542.36</v>
      </c>
      <c r="Z341" s="46">
        <f t="shared" si="740"/>
        <v>1760.65125</v>
      </c>
      <c r="AA341" s="78"/>
      <c r="AB341" s="12" t="s">
        <v>86</v>
      </c>
      <c r="AC341" s="11">
        <f t="shared" ref="AC341:AE341" si="776">K341+R341</f>
        <v>62.5185</v>
      </c>
      <c r="AD341" s="11">
        <f t="shared" si="776"/>
        <v>778.92</v>
      </c>
      <c r="AE341" s="11">
        <f t="shared" si="776"/>
        <v>566.48</v>
      </c>
      <c r="AF341" s="11">
        <f t="shared" si="742"/>
        <v>34.73275</v>
      </c>
      <c r="AG341" s="11">
        <f t="shared" ref="AG341:AI341" si="777">O341+W341</f>
        <v>318</v>
      </c>
      <c r="AH341" s="11">
        <f t="shared" si="777"/>
        <v>0</v>
      </c>
      <c r="AI341" s="11">
        <f t="shared" si="777"/>
        <v>1760.65125</v>
      </c>
      <c r="AJ341" s="12" t="s">
        <v>33</v>
      </c>
    </row>
    <row r="342" s="9" customFormat="1" ht="16" customHeight="1" spans="1:36">
      <c r="A342" s="45">
        <f t="shared" si="726"/>
        <v>339</v>
      </c>
      <c r="B342" s="46" t="s">
        <v>509</v>
      </c>
      <c r="C342" s="52" t="s">
        <v>917</v>
      </c>
      <c r="D342" s="354" t="s">
        <v>918</v>
      </c>
      <c r="E342" s="95">
        <v>3473.25</v>
      </c>
      <c r="F342" s="46">
        <v>3245.5</v>
      </c>
      <c r="G342" s="95">
        <v>5664.75</v>
      </c>
      <c r="H342" s="95">
        <v>3473.25</v>
      </c>
      <c r="I342" s="105">
        <v>1790</v>
      </c>
      <c r="J342" s="48"/>
      <c r="K342" s="63">
        <f t="shared" si="727"/>
        <v>62.5185</v>
      </c>
      <c r="L342" s="64">
        <f t="shared" si="728"/>
        <v>519.28</v>
      </c>
      <c r="M342" s="48">
        <f t="shared" si="729"/>
        <v>453.18</v>
      </c>
      <c r="N342" s="46">
        <f t="shared" si="730"/>
        <v>24.31275</v>
      </c>
      <c r="O342" s="48">
        <f t="shared" si="731"/>
        <v>89.5</v>
      </c>
      <c r="P342" s="48">
        <f t="shared" si="732"/>
        <v>0</v>
      </c>
      <c r="Q342" s="48">
        <f t="shared" si="733"/>
        <v>1148.79125</v>
      </c>
      <c r="R342" s="46">
        <f t="shared" si="723"/>
        <v>0</v>
      </c>
      <c r="S342" s="46">
        <f t="shared" si="734"/>
        <v>259.64</v>
      </c>
      <c r="T342" s="48">
        <f t="shared" si="735"/>
        <v>113.3</v>
      </c>
      <c r="U342" s="46">
        <f t="shared" si="736"/>
        <v>10.42</v>
      </c>
      <c r="V342" s="46">
        <v>0</v>
      </c>
      <c r="W342" s="48">
        <f t="shared" si="737"/>
        <v>89.5</v>
      </c>
      <c r="X342" s="48">
        <f t="shared" si="738"/>
        <v>0</v>
      </c>
      <c r="Y342" s="46">
        <f t="shared" si="739"/>
        <v>472.86</v>
      </c>
      <c r="Z342" s="46">
        <f t="shared" si="740"/>
        <v>1621.65125</v>
      </c>
      <c r="AA342" s="78"/>
      <c r="AB342" s="12" t="s">
        <v>83</v>
      </c>
      <c r="AC342" s="11">
        <f t="shared" ref="AC342:AE342" si="778">K342+R342</f>
        <v>62.5185</v>
      </c>
      <c r="AD342" s="11">
        <f t="shared" si="778"/>
        <v>778.92</v>
      </c>
      <c r="AE342" s="11">
        <f t="shared" si="778"/>
        <v>566.48</v>
      </c>
      <c r="AF342" s="11">
        <f t="shared" si="742"/>
        <v>34.73275</v>
      </c>
      <c r="AG342" s="11">
        <f t="shared" ref="AG342:AI342" si="779">O342+W342</f>
        <v>179</v>
      </c>
      <c r="AH342" s="11">
        <f t="shared" si="779"/>
        <v>0</v>
      </c>
      <c r="AI342" s="11">
        <f t="shared" si="779"/>
        <v>1621.65125</v>
      </c>
      <c r="AJ342" s="12" t="s">
        <v>33</v>
      </c>
    </row>
    <row r="343" s="9" customFormat="1" ht="16" customHeight="1" spans="1:36">
      <c r="A343" s="45">
        <f t="shared" si="726"/>
        <v>340</v>
      </c>
      <c r="B343" s="46" t="s">
        <v>509</v>
      </c>
      <c r="C343" s="52" t="s">
        <v>919</v>
      </c>
      <c r="D343" s="354" t="s">
        <v>920</v>
      </c>
      <c r="E343" s="95">
        <v>3473.25</v>
      </c>
      <c r="F343" s="46">
        <v>3245.5</v>
      </c>
      <c r="G343" s="95">
        <v>5664.75</v>
      </c>
      <c r="H343" s="95">
        <v>3473.25</v>
      </c>
      <c r="I343" s="105">
        <v>1790</v>
      </c>
      <c r="J343" s="48"/>
      <c r="K343" s="63">
        <f t="shared" si="727"/>
        <v>62.5185</v>
      </c>
      <c r="L343" s="64">
        <f t="shared" si="728"/>
        <v>519.28</v>
      </c>
      <c r="M343" s="48">
        <f t="shared" si="729"/>
        <v>453.18</v>
      </c>
      <c r="N343" s="46">
        <f t="shared" si="730"/>
        <v>24.31275</v>
      </c>
      <c r="O343" s="48">
        <f t="shared" si="731"/>
        <v>89.5</v>
      </c>
      <c r="P343" s="48">
        <f t="shared" si="732"/>
        <v>0</v>
      </c>
      <c r="Q343" s="48">
        <f t="shared" si="733"/>
        <v>1148.79125</v>
      </c>
      <c r="R343" s="46">
        <f t="shared" si="723"/>
        <v>0</v>
      </c>
      <c r="S343" s="46">
        <f t="shared" si="734"/>
        <v>259.64</v>
      </c>
      <c r="T343" s="48">
        <f t="shared" si="735"/>
        <v>113.3</v>
      </c>
      <c r="U343" s="46">
        <f t="shared" si="736"/>
        <v>10.42</v>
      </c>
      <c r="V343" s="46">
        <v>0</v>
      </c>
      <c r="W343" s="48">
        <f t="shared" si="737"/>
        <v>89.5</v>
      </c>
      <c r="X343" s="48">
        <f t="shared" si="738"/>
        <v>0</v>
      </c>
      <c r="Y343" s="46">
        <f t="shared" si="739"/>
        <v>472.86</v>
      </c>
      <c r="Z343" s="46">
        <f t="shared" si="740"/>
        <v>1621.65125</v>
      </c>
      <c r="AA343" s="78"/>
      <c r="AB343" s="12" t="s">
        <v>83</v>
      </c>
      <c r="AC343" s="11">
        <f t="shared" ref="AC343:AE343" si="780">K343+R343</f>
        <v>62.5185</v>
      </c>
      <c r="AD343" s="11">
        <f t="shared" si="780"/>
        <v>778.92</v>
      </c>
      <c r="AE343" s="11">
        <f t="shared" si="780"/>
        <v>566.48</v>
      </c>
      <c r="AF343" s="11">
        <f t="shared" si="742"/>
        <v>34.73275</v>
      </c>
      <c r="AG343" s="11">
        <f t="shared" ref="AG343:AI343" si="781">O343+W343</f>
        <v>179</v>
      </c>
      <c r="AH343" s="11">
        <f t="shared" si="781"/>
        <v>0</v>
      </c>
      <c r="AI343" s="11">
        <f t="shared" si="781"/>
        <v>1621.65125</v>
      </c>
      <c r="AJ343" s="12" t="s">
        <v>33</v>
      </c>
    </row>
    <row r="344" s="9" customFormat="1" ht="16" customHeight="1" spans="1:36">
      <c r="A344" s="45">
        <f t="shared" si="726"/>
        <v>341</v>
      </c>
      <c r="B344" s="46" t="s">
        <v>558</v>
      </c>
      <c r="C344" s="52" t="s">
        <v>921</v>
      </c>
      <c r="D344" s="346" t="s">
        <v>922</v>
      </c>
      <c r="E344" s="95">
        <v>3473.25</v>
      </c>
      <c r="F344" s="46">
        <v>3245.5</v>
      </c>
      <c r="G344" s="95">
        <v>5664.75</v>
      </c>
      <c r="H344" s="95">
        <v>3473.25</v>
      </c>
      <c r="I344" s="105">
        <v>3180</v>
      </c>
      <c r="J344" s="48"/>
      <c r="K344" s="63">
        <f t="shared" si="727"/>
        <v>62.5185</v>
      </c>
      <c r="L344" s="64">
        <f t="shared" si="728"/>
        <v>519.28</v>
      </c>
      <c r="M344" s="48">
        <f t="shared" si="729"/>
        <v>453.18</v>
      </c>
      <c r="N344" s="46">
        <f t="shared" si="730"/>
        <v>24.31275</v>
      </c>
      <c r="O344" s="48">
        <f t="shared" si="731"/>
        <v>159</v>
      </c>
      <c r="P344" s="48">
        <f t="shared" si="732"/>
        <v>0</v>
      </c>
      <c r="Q344" s="48">
        <f t="shared" si="733"/>
        <v>1218.29125</v>
      </c>
      <c r="R344" s="46">
        <f t="shared" si="723"/>
        <v>0</v>
      </c>
      <c r="S344" s="46">
        <f t="shared" si="734"/>
        <v>259.64</v>
      </c>
      <c r="T344" s="48">
        <f t="shared" si="735"/>
        <v>113.3</v>
      </c>
      <c r="U344" s="46">
        <f t="shared" si="736"/>
        <v>10.42</v>
      </c>
      <c r="V344" s="46">
        <v>0</v>
      </c>
      <c r="W344" s="48">
        <f t="shared" si="737"/>
        <v>159</v>
      </c>
      <c r="X344" s="48">
        <f t="shared" si="738"/>
        <v>0</v>
      </c>
      <c r="Y344" s="46">
        <f t="shared" si="739"/>
        <v>542.36</v>
      </c>
      <c r="Z344" s="46">
        <f t="shared" si="740"/>
        <v>1760.65125</v>
      </c>
      <c r="AA344" s="78"/>
      <c r="AB344" s="12" t="s">
        <v>98</v>
      </c>
      <c r="AC344" s="11">
        <f t="shared" ref="AC344:AE344" si="782">K344+R344</f>
        <v>62.5185</v>
      </c>
      <c r="AD344" s="11">
        <f t="shared" si="782"/>
        <v>778.92</v>
      </c>
      <c r="AE344" s="11">
        <f t="shared" si="782"/>
        <v>566.48</v>
      </c>
      <c r="AF344" s="11">
        <f t="shared" si="742"/>
        <v>34.73275</v>
      </c>
      <c r="AG344" s="11">
        <f t="shared" ref="AG344:AI344" si="783">O344+W344</f>
        <v>318</v>
      </c>
      <c r="AH344" s="11">
        <f t="shared" si="783"/>
        <v>0</v>
      </c>
      <c r="AI344" s="11">
        <f t="shared" si="783"/>
        <v>1760.65125</v>
      </c>
      <c r="AJ344" s="12" t="s">
        <v>33</v>
      </c>
    </row>
    <row r="345" s="9" customFormat="1" ht="16" customHeight="1" spans="1:36">
      <c r="A345" s="45">
        <f t="shared" si="726"/>
        <v>342</v>
      </c>
      <c r="B345" s="46" t="s">
        <v>337</v>
      </c>
      <c r="C345" s="52" t="s">
        <v>923</v>
      </c>
      <c r="D345" s="354" t="s">
        <v>924</v>
      </c>
      <c r="E345" s="95">
        <v>3473.25</v>
      </c>
      <c r="F345" s="46">
        <v>3245.5</v>
      </c>
      <c r="G345" s="95">
        <v>5664.75</v>
      </c>
      <c r="H345" s="95">
        <v>3473.25</v>
      </c>
      <c r="I345" s="105">
        <v>1790</v>
      </c>
      <c r="J345" s="48"/>
      <c r="K345" s="63">
        <f t="shared" si="727"/>
        <v>62.5185</v>
      </c>
      <c r="L345" s="64">
        <f t="shared" si="728"/>
        <v>519.28</v>
      </c>
      <c r="M345" s="48">
        <f t="shared" si="729"/>
        <v>453.18</v>
      </c>
      <c r="N345" s="46">
        <f t="shared" si="730"/>
        <v>24.31275</v>
      </c>
      <c r="O345" s="48">
        <f t="shared" si="731"/>
        <v>89.5</v>
      </c>
      <c r="P345" s="48">
        <f t="shared" si="732"/>
        <v>0</v>
      </c>
      <c r="Q345" s="48">
        <f t="shared" si="733"/>
        <v>1148.79125</v>
      </c>
      <c r="R345" s="46">
        <f t="shared" si="723"/>
        <v>0</v>
      </c>
      <c r="S345" s="46">
        <f t="shared" si="734"/>
        <v>259.64</v>
      </c>
      <c r="T345" s="48">
        <f t="shared" si="735"/>
        <v>113.3</v>
      </c>
      <c r="U345" s="46">
        <f t="shared" si="736"/>
        <v>10.42</v>
      </c>
      <c r="V345" s="46">
        <v>0</v>
      </c>
      <c r="W345" s="48">
        <f t="shared" si="737"/>
        <v>89.5</v>
      </c>
      <c r="X345" s="48">
        <f t="shared" si="738"/>
        <v>0</v>
      </c>
      <c r="Y345" s="46">
        <f t="shared" si="739"/>
        <v>472.86</v>
      </c>
      <c r="Z345" s="46">
        <f t="shared" si="740"/>
        <v>1621.65125</v>
      </c>
      <c r="AA345" s="78"/>
      <c r="AB345" s="12" t="s">
        <v>74</v>
      </c>
      <c r="AC345" s="11">
        <f t="shared" ref="AC345:AE345" si="784">K345+R345</f>
        <v>62.5185</v>
      </c>
      <c r="AD345" s="11">
        <f t="shared" si="784"/>
        <v>778.92</v>
      </c>
      <c r="AE345" s="11">
        <f t="shared" si="784"/>
        <v>566.48</v>
      </c>
      <c r="AF345" s="11">
        <f t="shared" si="742"/>
        <v>34.73275</v>
      </c>
      <c r="AG345" s="11">
        <f t="shared" ref="AG345:AI345" si="785">O345+W345</f>
        <v>179</v>
      </c>
      <c r="AH345" s="11">
        <f t="shared" si="785"/>
        <v>0</v>
      </c>
      <c r="AI345" s="11">
        <f t="shared" si="785"/>
        <v>1621.65125</v>
      </c>
      <c r="AJ345" s="12" t="s">
        <v>33</v>
      </c>
    </row>
    <row r="346" s="9" customFormat="1" ht="16" customHeight="1" spans="1:36">
      <c r="A346" s="45">
        <f t="shared" si="726"/>
        <v>343</v>
      </c>
      <c r="B346" s="46" t="s">
        <v>173</v>
      </c>
      <c r="C346" s="52" t="s">
        <v>925</v>
      </c>
      <c r="D346" s="346" t="s">
        <v>926</v>
      </c>
      <c r="E346" s="95">
        <v>3820</v>
      </c>
      <c r="F346" s="46">
        <v>3820</v>
      </c>
      <c r="G346" s="95">
        <v>5664.75</v>
      </c>
      <c r="H346" s="95">
        <v>3820</v>
      </c>
      <c r="I346" s="105">
        <v>4180</v>
      </c>
      <c r="J346" s="48"/>
      <c r="K346" s="63">
        <f t="shared" si="727"/>
        <v>68.76</v>
      </c>
      <c r="L346" s="64">
        <f t="shared" si="728"/>
        <v>611.2</v>
      </c>
      <c r="M346" s="48">
        <f t="shared" si="729"/>
        <v>453.18</v>
      </c>
      <c r="N346" s="46">
        <f t="shared" si="730"/>
        <v>26.74</v>
      </c>
      <c r="O346" s="48">
        <f t="shared" si="731"/>
        <v>209</v>
      </c>
      <c r="P346" s="48">
        <f t="shared" si="732"/>
        <v>0</v>
      </c>
      <c r="Q346" s="48">
        <f t="shared" si="733"/>
        <v>1368.88</v>
      </c>
      <c r="R346" s="46">
        <f t="shared" si="723"/>
        <v>0</v>
      </c>
      <c r="S346" s="46">
        <f t="shared" si="734"/>
        <v>305.6</v>
      </c>
      <c r="T346" s="48">
        <f t="shared" si="735"/>
        <v>113.3</v>
      </c>
      <c r="U346" s="46">
        <f t="shared" si="736"/>
        <v>11.46</v>
      </c>
      <c r="V346" s="46">
        <v>0</v>
      </c>
      <c r="W346" s="48">
        <f t="shared" si="737"/>
        <v>209</v>
      </c>
      <c r="X346" s="48">
        <f t="shared" si="738"/>
        <v>0</v>
      </c>
      <c r="Y346" s="46">
        <f t="shared" si="739"/>
        <v>639.36</v>
      </c>
      <c r="Z346" s="46">
        <f t="shared" si="740"/>
        <v>2008.24</v>
      </c>
      <c r="AA346" s="78"/>
      <c r="AB346" s="12" t="s">
        <v>104</v>
      </c>
      <c r="AC346" s="11">
        <f t="shared" ref="AC346:AE346" si="786">K346+R346</f>
        <v>68.76</v>
      </c>
      <c r="AD346" s="11">
        <f t="shared" si="786"/>
        <v>916.8</v>
      </c>
      <c r="AE346" s="11">
        <f t="shared" si="786"/>
        <v>566.48</v>
      </c>
      <c r="AF346" s="11">
        <f t="shared" si="742"/>
        <v>38.2</v>
      </c>
      <c r="AG346" s="11">
        <f t="shared" ref="AG346:AI346" si="787">O346+W346</f>
        <v>418</v>
      </c>
      <c r="AH346" s="11">
        <f t="shared" si="787"/>
        <v>0</v>
      </c>
      <c r="AI346" s="11">
        <f t="shared" si="787"/>
        <v>2008.24</v>
      </c>
      <c r="AJ346" s="12" t="s">
        <v>35</v>
      </c>
    </row>
    <row r="347" s="9" customFormat="1" ht="16" customHeight="1" spans="1:36">
      <c r="A347" s="45">
        <f t="shared" si="726"/>
        <v>344</v>
      </c>
      <c r="B347" s="46" t="s">
        <v>289</v>
      </c>
      <c r="C347" s="100" t="s">
        <v>927</v>
      </c>
      <c r="D347" s="355" t="s">
        <v>928</v>
      </c>
      <c r="E347" s="95">
        <v>3473.25</v>
      </c>
      <c r="F347" s="46">
        <v>3245.5</v>
      </c>
      <c r="G347" s="95">
        <v>5664.75</v>
      </c>
      <c r="H347" s="95">
        <v>3473.25</v>
      </c>
      <c r="I347" s="105">
        <v>1790</v>
      </c>
      <c r="J347" s="48"/>
      <c r="K347" s="63">
        <f t="shared" si="727"/>
        <v>62.5185</v>
      </c>
      <c r="L347" s="64">
        <f t="shared" si="728"/>
        <v>519.28</v>
      </c>
      <c r="M347" s="48">
        <f t="shared" si="729"/>
        <v>453.18</v>
      </c>
      <c r="N347" s="46">
        <f t="shared" si="730"/>
        <v>24.31275</v>
      </c>
      <c r="O347" s="48">
        <f t="shared" si="731"/>
        <v>89.5</v>
      </c>
      <c r="P347" s="48">
        <f t="shared" si="732"/>
        <v>0</v>
      </c>
      <c r="Q347" s="48">
        <f t="shared" si="733"/>
        <v>1148.79125</v>
      </c>
      <c r="R347" s="46">
        <f t="shared" si="723"/>
        <v>0</v>
      </c>
      <c r="S347" s="46">
        <f t="shared" si="734"/>
        <v>259.64</v>
      </c>
      <c r="T347" s="48">
        <f t="shared" si="735"/>
        <v>113.3</v>
      </c>
      <c r="U347" s="46">
        <f t="shared" si="736"/>
        <v>10.42</v>
      </c>
      <c r="V347" s="46">
        <v>0</v>
      </c>
      <c r="W347" s="48">
        <f t="shared" si="737"/>
        <v>89.5</v>
      </c>
      <c r="X347" s="48">
        <f t="shared" si="738"/>
        <v>0</v>
      </c>
      <c r="Y347" s="46">
        <f t="shared" si="739"/>
        <v>472.86</v>
      </c>
      <c r="Z347" s="46">
        <f t="shared" si="740"/>
        <v>1621.65125</v>
      </c>
      <c r="AA347" s="78"/>
      <c r="AB347" s="12" t="s">
        <v>80</v>
      </c>
      <c r="AC347" s="11">
        <f t="shared" ref="AC347:AE347" si="788">K347+R347</f>
        <v>62.5185</v>
      </c>
      <c r="AD347" s="11">
        <f t="shared" si="788"/>
        <v>778.92</v>
      </c>
      <c r="AE347" s="11">
        <f t="shared" si="788"/>
        <v>566.48</v>
      </c>
      <c r="AF347" s="11">
        <f t="shared" si="742"/>
        <v>34.73275</v>
      </c>
      <c r="AG347" s="11">
        <f t="shared" ref="AG347:AI347" si="789">O347+W347</f>
        <v>179</v>
      </c>
      <c r="AH347" s="11">
        <f t="shared" si="789"/>
        <v>0</v>
      </c>
      <c r="AI347" s="11">
        <f t="shared" si="789"/>
        <v>1621.65125</v>
      </c>
      <c r="AJ347" s="12" t="s">
        <v>33</v>
      </c>
    </row>
    <row r="348" s="9" customFormat="1" ht="16" customHeight="1" spans="1:36">
      <c r="A348" s="45">
        <f t="shared" si="726"/>
        <v>345</v>
      </c>
      <c r="B348" s="46" t="s">
        <v>685</v>
      </c>
      <c r="C348" s="100" t="s">
        <v>929</v>
      </c>
      <c r="D348" s="355" t="s">
        <v>930</v>
      </c>
      <c r="E348" s="95">
        <v>3473.25</v>
      </c>
      <c r="F348" s="46">
        <v>3245.5</v>
      </c>
      <c r="G348" s="95">
        <v>5664.75</v>
      </c>
      <c r="H348" s="95">
        <v>3473.25</v>
      </c>
      <c r="I348" s="105">
        <v>1790</v>
      </c>
      <c r="J348" s="48"/>
      <c r="K348" s="63">
        <f t="shared" si="727"/>
        <v>62.5185</v>
      </c>
      <c r="L348" s="64">
        <f t="shared" si="728"/>
        <v>519.28</v>
      </c>
      <c r="M348" s="48">
        <f t="shared" si="729"/>
        <v>453.18</v>
      </c>
      <c r="N348" s="46">
        <f t="shared" si="730"/>
        <v>24.31275</v>
      </c>
      <c r="O348" s="48">
        <f t="shared" si="731"/>
        <v>89.5</v>
      </c>
      <c r="P348" s="48">
        <f t="shared" si="732"/>
        <v>0</v>
      </c>
      <c r="Q348" s="48">
        <f t="shared" si="733"/>
        <v>1148.79125</v>
      </c>
      <c r="R348" s="46">
        <f t="shared" si="723"/>
        <v>0</v>
      </c>
      <c r="S348" s="46">
        <f t="shared" si="734"/>
        <v>259.64</v>
      </c>
      <c r="T348" s="48">
        <f t="shared" si="735"/>
        <v>113.3</v>
      </c>
      <c r="U348" s="46">
        <f t="shared" si="736"/>
        <v>10.42</v>
      </c>
      <c r="V348" s="46">
        <v>0</v>
      </c>
      <c r="W348" s="48">
        <f t="shared" si="737"/>
        <v>89.5</v>
      </c>
      <c r="X348" s="48">
        <f t="shared" si="738"/>
        <v>0</v>
      </c>
      <c r="Y348" s="46">
        <f t="shared" si="739"/>
        <v>472.86</v>
      </c>
      <c r="Z348" s="46">
        <f t="shared" si="740"/>
        <v>1621.65125</v>
      </c>
      <c r="AA348" s="78"/>
      <c r="AB348" s="12" t="s">
        <v>89</v>
      </c>
      <c r="AC348" s="11">
        <f t="shared" ref="AC348:AE348" si="790">K348+R348</f>
        <v>62.5185</v>
      </c>
      <c r="AD348" s="11">
        <f t="shared" si="790"/>
        <v>778.92</v>
      </c>
      <c r="AE348" s="11">
        <f t="shared" si="790"/>
        <v>566.48</v>
      </c>
      <c r="AF348" s="11">
        <f t="shared" si="742"/>
        <v>34.73275</v>
      </c>
      <c r="AG348" s="11">
        <f t="shared" ref="AG348:AI348" si="791">O348+W348</f>
        <v>179</v>
      </c>
      <c r="AH348" s="11">
        <f t="shared" si="791"/>
        <v>0</v>
      </c>
      <c r="AI348" s="11">
        <f t="shared" si="791"/>
        <v>1621.65125</v>
      </c>
      <c r="AJ348" s="12" t="s">
        <v>33</v>
      </c>
    </row>
    <row r="349" s="9" customFormat="1" ht="16" customHeight="1" spans="1:36">
      <c r="A349" s="45">
        <f t="shared" si="726"/>
        <v>346</v>
      </c>
      <c r="B349" s="46" t="s">
        <v>670</v>
      </c>
      <c r="C349" s="100" t="s">
        <v>931</v>
      </c>
      <c r="D349" s="104" t="s">
        <v>932</v>
      </c>
      <c r="E349" s="95">
        <v>3473.25</v>
      </c>
      <c r="F349" s="46">
        <v>3245.5</v>
      </c>
      <c r="G349" s="95">
        <v>5664.75</v>
      </c>
      <c r="H349" s="95">
        <v>3473.25</v>
      </c>
      <c r="I349" s="105">
        <v>1790</v>
      </c>
      <c r="J349" s="48"/>
      <c r="K349" s="63">
        <f t="shared" si="727"/>
        <v>62.5185</v>
      </c>
      <c r="L349" s="64">
        <f t="shared" si="728"/>
        <v>519.28</v>
      </c>
      <c r="M349" s="48">
        <f t="shared" si="729"/>
        <v>453.18</v>
      </c>
      <c r="N349" s="46">
        <f t="shared" si="730"/>
        <v>24.31275</v>
      </c>
      <c r="O349" s="48">
        <f t="shared" si="731"/>
        <v>89.5</v>
      </c>
      <c r="P349" s="48">
        <f t="shared" si="732"/>
        <v>0</v>
      </c>
      <c r="Q349" s="48">
        <f t="shared" si="733"/>
        <v>1148.79125</v>
      </c>
      <c r="R349" s="46">
        <f t="shared" si="723"/>
        <v>0</v>
      </c>
      <c r="S349" s="46">
        <f t="shared" si="734"/>
        <v>259.64</v>
      </c>
      <c r="T349" s="48">
        <f t="shared" si="735"/>
        <v>113.3</v>
      </c>
      <c r="U349" s="46">
        <f t="shared" si="736"/>
        <v>10.42</v>
      </c>
      <c r="V349" s="46">
        <v>0</v>
      </c>
      <c r="W349" s="48">
        <f t="shared" si="737"/>
        <v>89.5</v>
      </c>
      <c r="X349" s="48">
        <f t="shared" si="738"/>
        <v>0</v>
      </c>
      <c r="Y349" s="46">
        <f t="shared" si="739"/>
        <v>472.86</v>
      </c>
      <c r="Z349" s="46">
        <f t="shared" si="740"/>
        <v>1621.65125</v>
      </c>
      <c r="AA349" s="78"/>
      <c r="AB349" s="12" t="s">
        <v>92</v>
      </c>
      <c r="AC349" s="11">
        <f t="shared" ref="AC349:AE349" si="792">K349+R349</f>
        <v>62.5185</v>
      </c>
      <c r="AD349" s="11">
        <f t="shared" si="792"/>
        <v>778.92</v>
      </c>
      <c r="AE349" s="11">
        <f t="shared" si="792"/>
        <v>566.48</v>
      </c>
      <c r="AF349" s="11">
        <f t="shared" si="742"/>
        <v>34.73275</v>
      </c>
      <c r="AG349" s="11">
        <f t="shared" ref="AG349:AI349" si="793">O349+W349</f>
        <v>179</v>
      </c>
      <c r="AH349" s="11">
        <f t="shared" si="793"/>
        <v>0</v>
      </c>
      <c r="AI349" s="11">
        <f t="shared" si="793"/>
        <v>1621.65125</v>
      </c>
      <c r="AJ349" s="12" t="s">
        <v>33</v>
      </c>
    </row>
    <row r="350" s="9" customFormat="1" ht="16" customHeight="1" spans="1:36">
      <c r="A350" s="45">
        <f t="shared" si="726"/>
        <v>347</v>
      </c>
      <c r="B350" s="46" t="s">
        <v>363</v>
      </c>
      <c r="C350" s="100" t="s">
        <v>933</v>
      </c>
      <c r="D350" s="355" t="s">
        <v>934</v>
      </c>
      <c r="E350" s="95">
        <v>3473.25</v>
      </c>
      <c r="F350" s="46">
        <v>3245.5</v>
      </c>
      <c r="G350" s="95">
        <v>5664.75</v>
      </c>
      <c r="H350" s="95">
        <v>3473.25</v>
      </c>
      <c r="I350" s="105">
        <v>0</v>
      </c>
      <c r="J350" s="48"/>
      <c r="K350" s="63">
        <f t="shared" si="727"/>
        <v>62.5185</v>
      </c>
      <c r="L350" s="64">
        <f t="shared" si="728"/>
        <v>519.28</v>
      </c>
      <c r="M350" s="48">
        <f t="shared" si="729"/>
        <v>453.18</v>
      </c>
      <c r="N350" s="46">
        <f t="shared" si="730"/>
        <v>24.31275</v>
      </c>
      <c r="O350" s="48">
        <f t="shared" si="731"/>
        <v>0</v>
      </c>
      <c r="P350" s="48">
        <f t="shared" si="732"/>
        <v>0</v>
      </c>
      <c r="Q350" s="48">
        <f t="shared" si="733"/>
        <v>1059.29125</v>
      </c>
      <c r="R350" s="46">
        <f t="shared" si="723"/>
        <v>0</v>
      </c>
      <c r="S350" s="46">
        <f t="shared" si="734"/>
        <v>259.64</v>
      </c>
      <c r="T350" s="48">
        <f t="shared" si="735"/>
        <v>113.3</v>
      </c>
      <c r="U350" s="46">
        <f t="shared" si="736"/>
        <v>10.42</v>
      </c>
      <c r="V350" s="46">
        <v>0</v>
      </c>
      <c r="W350" s="48">
        <f t="shared" si="737"/>
        <v>0</v>
      </c>
      <c r="X350" s="48">
        <f t="shared" si="738"/>
        <v>0</v>
      </c>
      <c r="Y350" s="46">
        <f t="shared" si="739"/>
        <v>383.36</v>
      </c>
      <c r="Z350" s="46">
        <f t="shared" si="740"/>
        <v>1442.65125</v>
      </c>
      <c r="AA350" s="78"/>
      <c r="AB350" s="12" t="s">
        <v>71</v>
      </c>
      <c r="AC350" s="11">
        <f t="shared" ref="AC350:AE350" si="794">K350+R350</f>
        <v>62.5185</v>
      </c>
      <c r="AD350" s="11">
        <f t="shared" si="794"/>
        <v>778.92</v>
      </c>
      <c r="AE350" s="11">
        <f t="shared" si="794"/>
        <v>566.48</v>
      </c>
      <c r="AF350" s="11">
        <f t="shared" si="742"/>
        <v>34.73275</v>
      </c>
      <c r="AG350" s="11">
        <f t="shared" ref="AG350:AI350" si="795">O350+W350</f>
        <v>0</v>
      </c>
      <c r="AH350" s="11">
        <f t="shared" si="795"/>
        <v>0</v>
      </c>
      <c r="AI350" s="11">
        <f t="shared" si="795"/>
        <v>1442.65125</v>
      </c>
      <c r="AJ350" s="12" t="s">
        <v>33</v>
      </c>
    </row>
    <row r="351" s="20" customFormat="1" ht="16" customHeight="1" spans="1:36">
      <c r="A351" s="57">
        <f t="shared" ref="A351:A387" si="796">ROW()-3</f>
        <v>348</v>
      </c>
      <c r="B351" s="58" t="s">
        <v>289</v>
      </c>
      <c r="C351" s="195" t="s">
        <v>939</v>
      </c>
      <c r="D351" s="366" t="s">
        <v>940</v>
      </c>
      <c r="E351" s="187">
        <v>3473.25</v>
      </c>
      <c r="F351" s="58">
        <v>0</v>
      </c>
      <c r="G351" s="58">
        <v>0</v>
      </c>
      <c r="H351" s="58">
        <v>0</v>
      </c>
      <c r="I351" s="58">
        <v>0</v>
      </c>
      <c r="J351" s="60"/>
      <c r="K351" s="65">
        <f t="shared" ref="K351:K387" si="797">E351*0.018</f>
        <v>62.5185</v>
      </c>
      <c r="L351" s="66">
        <f t="shared" ref="L351:L387" si="798">F351*0.16</f>
        <v>0</v>
      </c>
      <c r="M351" s="60">
        <f t="shared" ref="M351:M387" si="799">ROUND(G351*0.08,2)</f>
        <v>0</v>
      </c>
      <c r="N351" s="58">
        <f t="shared" ref="N351:N387" si="800">H351*0.007</f>
        <v>0</v>
      </c>
      <c r="O351" s="60">
        <f t="shared" ref="O351:O387" si="801">I351*5%</f>
        <v>0</v>
      </c>
      <c r="P351" s="60">
        <f t="shared" ref="P351:P387" si="802">J351*50%</f>
        <v>0</v>
      </c>
      <c r="Q351" s="60">
        <f t="shared" ref="Q351:Q387" si="803">SUM(K351:P351)</f>
        <v>62.5185</v>
      </c>
      <c r="R351" s="58">
        <f t="shared" si="723"/>
        <v>0</v>
      </c>
      <c r="S351" s="58">
        <f t="shared" ref="S351:S387" si="804">ROUND(F351*0.08,2)</f>
        <v>0</v>
      </c>
      <c r="T351" s="60">
        <f t="shared" ref="T351:T387" si="805">ROUND(G351*0.02,2)</f>
        <v>0</v>
      </c>
      <c r="U351" s="58">
        <f t="shared" ref="U351:U387" si="806">ROUND(H351*0.003,2)</f>
        <v>0</v>
      </c>
      <c r="V351" s="58">
        <v>0</v>
      </c>
      <c r="W351" s="60">
        <f t="shared" ref="W351:W387" si="807">I351*5%</f>
        <v>0</v>
      </c>
      <c r="X351" s="60">
        <f t="shared" ref="X351:X387" si="808">J351*50%</f>
        <v>0</v>
      </c>
      <c r="Y351" s="58">
        <f t="shared" ref="Y351:Y387" si="809">SUM(R351:X351)</f>
        <v>0</v>
      </c>
      <c r="Z351" s="58">
        <f t="shared" ref="Z351:Z387" si="810">Q351+Y351</f>
        <v>62.5185</v>
      </c>
      <c r="AA351" s="185"/>
      <c r="AB351" s="16" t="s">
        <v>80</v>
      </c>
      <c r="AC351" s="15">
        <f t="shared" ref="AC351:AE351" si="811">K351+R351</f>
        <v>62.5185</v>
      </c>
      <c r="AD351" s="15">
        <f t="shared" si="811"/>
        <v>0</v>
      </c>
      <c r="AE351" s="15">
        <f t="shared" si="811"/>
        <v>0</v>
      </c>
      <c r="AF351" s="15">
        <f t="shared" ref="AF351:AF387" si="812">N351+U351+V351</f>
        <v>0</v>
      </c>
      <c r="AG351" s="15">
        <f t="shared" ref="AG351:AI351" si="813">O351+W351</f>
        <v>0</v>
      </c>
      <c r="AH351" s="15">
        <f t="shared" si="813"/>
        <v>0</v>
      </c>
      <c r="AI351" s="15">
        <f t="shared" si="813"/>
        <v>62.5185</v>
      </c>
      <c r="AJ351" s="16" t="s">
        <v>33</v>
      </c>
    </row>
    <row r="352" s="9" customFormat="1" ht="16" customHeight="1" spans="1:36">
      <c r="A352" s="45">
        <f t="shared" si="796"/>
        <v>349</v>
      </c>
      <c r="B352" s="46" t="s">
        <v>670</v>
      </c>
      <c r="C352" s="100" t="s">
        <v>941</v>
      </c>
      <c r="D352" s="355" t="s">
        <v>942</v>
      </c>
      <c r="E352" s="95">
        <v>3473.25</v>
      </c>
      <c r="F352" s="46">
        <v>3245.5</v>
      </c>
      <c r="G352" s="95">
        <v>5664.75</v>
      </c>
      <c r="H352" s="95">
        <v>3473.25</v>
      </c>
      <c r="I352" s="105">
        <v>1790</v>
      </c>
      <c r="J352" s="48"/>
      <c r="K352" s="63">
        <f t="shared" si="797"/>
        <v>62.5185</v>
      </c>
      <c r="L352" s="64">
        <f t="shared" si="798"/>
        <v>519.28</v>
      </c>
      <c r="M352" s="48">
        <f t="shared" si="799"/>
        <v>453.18</v>
      </c>
      <c r="N352" s="46">
        <f t="shared" si="800"/>
        <v>24.31275</v>
      </c>
      <c r="O352" s="48">
        <f t="shared" si="801"/>
        <v>89.5</v>
      </c>
      <c r="P352" s="48">
        <f t="shared" si="802"/>
        <v>0</v>
      </c>
      <c r="Q352" s="48">
        <f t="shared" si="803"/>
        <v>1148.79125</v>
      </c>
      <c r="R352" s="46">
        <f t="shared" si="723"/>
        <v>0</v>
      </c>
      <c r="S352" s="46">
        <f t="shared" si="804"/>
        <v>259.64</v>
      </c>
      <c r="T352" s="48">
        <f t="shared" si="805"/>
        <v>113.3</v>
      </c>
      <c r="U352" s="46">
        <f t="shared" si="806"/>
        <v>10.42</v>
      </c>
      <c r="V352" s="46">
        <v>0</v>
      </c>
      <c r="W352" s="48">
        <f t="shared" si="807"/>
        <v>89.5</v>
      </c>
      <c r="X352" s="48">
        <f t="shared" si="808"/>
        <v>0</v>
      </c>
      <c r="Y352" s="46">
        <f t="shared" si="809"/>
        <v>472.86</v>
      </c>
      <c r="Z352" s="46">
        <f t="shared" si="810"/>
        <v>1621.65125</v>
      </c>
      <c r="AA352" s="78"/>
      <c r="AB352" s="12" t="s">
        <v>92</v>
      </c>
      <c r="AC352" s="11">
        <f t="shared" ref="AC352:AE352" si="814">K352+R352</f>
        <v>62.5185</v>
      </c>
      <c r="AD352" s="11">
        <f t="shared" si="814"/>
        <v>778.92</v>
      </c>
      <c r="AE352" s="11">
        <f t="shared" si="814"/>
        <v>566.48</v>
      </c>
      <c r="AF352" s="11">
        <f t="shared" si="812"/>
        <v>34.73275</v>
      </c>
      <c r="AG352" s="11">
        <f t="shared" ref="AG352:AI352" si="815">O352+W352</f>
        <v>179</v>
      </c>
      <c r="AH352" s="11">
        <f t="shared" si="815"/>
        <v>0</v>
      </c>
      <c r="AI352" s="11">
        <f t="shared" si="815"/>
        <v>1621.65125</v>
      </c>
      <c r="AJ352" s="12" t="s">
        <v>33</v>
      </c>
    </row>
    <row r="353" s="9" customFormat="1" ht="16" customHeight="1" spans="1:36">
      <c r="A353" s="45">
        <f t="shared" si="796"/>
        <v>350</v>
      </c>
      <c r="B353" s="46" t="s">
        <v>230</v>
      </c>
      <c r="C353" s="100" t="s">
        <v>945</v>
      </c>
      <c r="D353" s="355" t="s">
        <v>946</v>
      </c>
      <c r="E353" s="95">
        <v>3473.25</v>
      </c>
      <c r="F353" s="46">
        <v>3245.5</v>
      </c>
      <c r="G353" s="95">
        <v>5664.75</v>
      </c>
      <c r="H353" s="95">
        <v>3473.25</v>
      </c>
      <c r="I353" s="105">
        <v>4180</v>
      </c>
      <c r="J353" s="48"/>
      <c r="K353" s="63">
        <f t="shared" si="797"/>
        <v>62.5185</v>
      </c>
      <c r="L353" s="64">
        <f t="shared" si="798"/>
        <v>519.28</v>
      </c>
      <c r="M353" s="48">
        <f t="shared" si="799"/>
        <v>453.18</v>
      </c>
      <c r="N353" s="46">
        <f t="shared" si="800"/>
        <v>24.31275</v>
      </c>
      <c r="O353" s="48">
        <f t="shared" si="801"/>
        <v>209</v>
      </c>
      <c r="P353" s="48">
        <f t="shared" si="802"/>
        <v>0</v>
      </c>
      <c r="Q353" s="48">
        <f t="shared" si="803"/>
        <v>1268.29125</v>
      </c>
      <c r="R353" s="46">
        <f t="shared" si="723"/>
        <v>0</v>
      </c>
      <c r="S353" s="46">
        <f t="shared" si="804"/>
        <v>259.64</v>
      </c>
      <c r="T353" s="48">
        <f t="shared" si="805"/>
        <v>113.3</v>
      </c>
      <c r="U353" s="46">
        <f t="shared" si="806"/>
        <v>10.42</v>
      </c>
      <c r="V353" s="46">
        <v>0</v>
      </c>
      <c r="W353" s="48">
        <f t="shared" si="807"/>
        <v>209</v>
      </c>
      <c r="X353" s="48">
        <f t="shared" si="808"/>
        <v>0</v>
      </c>
      <c r="Y353" s="46">
        <f t="shared" si="809"/>
        <v>592.36</v>
      </c>
      <c r="Z353" s="46">
        <f t="shared" si="810"/>
        <v>1860.65125</v>
      </c>
      <c r="AA353" s="78"/>
      <c r="AB353" s="12" t="s">
        <v>57</v>
      </c>
      <c r="AC353" s="11">
        <f t="shared" ref="AC353:AE353" si="816">K353+R353</f>
        <v>62.5185</v>
      </c>
      <c r="AD353" s="11">
        <f t="shared" si="816"/>
        <v>778.92</v>
      </c>
      <c r="AE353" s="11">
        <f t="shared" si="816"/>
        <v>566.48</v>
      </c>
      <c r="AF353" s="11">
        <f t="shared" si="812"/>
        <v>34.73275</v>
      </c>
      <c r="AG353" s="11">
        <f t="shared" ref="AG353:AI353" si="817">O353+W353</f>
        <v>418</v>
      </c>
      <c r="AH353" s="11">
        <f t="shared" si="817"/>
        <v>0</v>
      </c>
      <c r="AI353" s="11">
        <f t="shared" si="817"/>
        <v>1860.65125</v>
      </c>
      <c r="AJ353" s="12" t="s">
        <v>32</v>
      </c>
    </row>
    <row r="354" s="9" customFormat="1" ht="16" customHeight="1" spans="1:36">
      <c r="A354" s="45">
        <f t="shared" si="796"/>
        <v>351</v>
      </c>
      <c r="B354" s="46" t="s">
        <v>363</v>
      </c>
      <c r="C354" s="100" t="s">
        <v>947</v>
      </c>
      <c r="D354" s="355" t="s">
        <v>948</v>
      </c>
      <c r="E354" s="95">
        <v>3473.25</v>
      </c>
      <c r="F354" s="46">
        <v>3245.5</v>
      </c>
      <c r="G354" s="95">
        <v>5664.75</v>
      </c>
      <c r="H354" s="95">
        <v>3473.25</v>
      </c>
      <c r="I354" s="105">
        <v>3180</v>
      </c>
      <c r="J354" s="48"/>
      <c r="K354" s="63">
        <f t="shared" si="797"/>
        <v>62.5185</v>
      </c>
      <c r="L354" s="64">
        <f t="shared" si="798"/>
        <v>519.28</v>
      </c>
      <c r="M354" s="48">
        <f t="shared" si="799"/>
        <v>453.18</v>
      </c>
      <c r="N354" s="46">
        <f t="shared" si="800"/>
        <v>24.31275</v>
      </c>
      <c r="O354" s="48">
        <f t="shared" si="801"/>
        <v>159</v>
      </c>
      <c r="P354" s="48">
        <f t="shared" si="802"/>
        <v>0</v>
      </c>
      <c r="Q354" s="48">
        <f t="shared" si="803"/>
        <v>1218.29125</v>
      </c>
      <c r="R354" s="46">
        <f t="shared" si="723"/>
        <v>0</v>
      </c>
      <c r="S354" s="46">
        <f t="shared" si="804"/>
        <v>259.64</v>
      </c>
      <c r="T354" s="48">
        <f t="shared" si="805"/>
        <v>113.3</v>
      </c>
      <c r="U354" s="46">
        <f t="shared" si="806"/>
        <v>10.42</v>
      </c>
      <c r="V354" s="46">
        <v>0</v>
      </c>
      <c r="W354" s="48">
        <f t="shared" si="807"/>
        <v>159</v>
      </c>
      <c r="X354" s="48">
        <f t="shared" si="808"/>
        <v>0</v>
      </c>
      <c r="Y354" s="46">
        <f t="shared" si="809"/>
        <v>542.36</v>
      </c>
      <c r="Z354" s="46">
        <f t="shared" si="810"/>
        <v>1760.65125</v>
      </c>
      <c r="AA354" s="78"/>
      <c r="AB354" s="12" t="s">
        <v>71</v>
      </c>
      <c r="AC354" s="11">
        <f t="shared" ref="AC354:AE354" si="818">K354+R354</f>
        <v>62.5185</v>
      </c>
      <c r="AD354" s="11">
        <f t="shared" si="818"/>
        <v>778.92</v>
      </c>
      <c r="AE354" s="11">
        <f t="shared" si="818"/>
        <v>566.48</v>
      </c>
      <c r="AF354" s="11">
        <f t="shared" si="812"/>
        <v>34.73275</v>
      </c>
      <c r="AG354" s="11">
        <f t="shared" ref="AG354:AI354" si="819">O354+W354</f>
        <v>318</v>
      </c>
      <c r="AH354" s="11">
        <f t="shared" si="819"/>
        <v>0</v>
      </c>
      <c r="AI354" s="11">
        <f t="shared" si="819"/>
        <v>1760.65125</v>
      </c>
      <c r="AJ354" s="12" t="s">
        <v>33</v>
      </c>
    </row>
    <row r="355" s="20" customFormat="1" ht="16" customHeight="1" spans="1:36">
      <c r="A355" s="57">
        <f t="shared" si="796"/>
        <v>352</v>
      </c>
      <c r="B355" s="58" t="s">
        <v>558</v>
      </c>
      <c r="C355" s="195" t="s">
        <v>955</v>
      </c>
      <c r="D355" s="366" t="s">
        <v>956</v>
      </c>
      <c r="E355" s="187">
        <v>3473.25</v>
      </c>
      <c r="F355" s="58">
        <v>3245.5</v>
      </c>
      <c r="G355" s="187">
        <v>5664.75</v>
      </c>
      <c r="H355" s="187">
        <v>3473.25</v>
      </c>
      <c r="I355" s="188">
        <v>1790</v>
      </c>
      <c r="J355" s="60"/>
      <c r="K355" s="65">
        <f t="shared" si="797"/>
        <v>62.5185</v>
      </c>
      <c r="L355" s="66">
        <f t="shared" si="798"/>
        <v>519.28</v>
      </c>
      <c r="M355" s="60">
        <f t="shared" si="799"/>
        <v>453.18</v>
      </c>
      <c r="N355" s="58">
        <f t="shared" si="800"/>
        <v>24.31275</v>
      </c>
      <c r="O355" s="60">
        <f t="shared" si="801"/>
        <v>89.5</v>
      </c>
      <c r="P355" s="60">
        <f t="shared" si="802"/>
        <v>0</v>
      </c>
      <c r="Q355" s="60">
        <f t="shared" si="803"/>
        <v>1148.79125</v>
      </c>
      <c r="R355" s="58">
        <f t="shared" si="723"/>
        <v>0</v>
      </c>
      <c r="S355" s="58">
        <f t="shared" si="804"/>
        <v>259.64</v>
      </c>
      <c r="T355" s="60">
        <f t="shared" si="805"/>
        <v>113.3</v>
      </c>
      <c r="U355" s="58">
        <f t="shared" si="806"/>
        <v>10.42</v>
      </c>
      <c r="V355" s="58">
        <v>0</v>
      </c>
      <c r="W355" s="60">
        <f t="shared" si="807"/>
        <v>89.5</v>
      </c>
      <c r="X355" s="60">
        <f t="shared" si="808"/>
        <v>0</v>
      </c>
      <c r="Y355" s="58">
        <f t="shared" si="809"/>
        <v>472.86</v>
      </c>
      <c r="Z355" s="58">
        <f t="shared" si="810"/>
        <v>1621.65125</v>
      </c>
      <c r="AA355" s="185"/>
      <c r="AB355" s="16" t="s">
        <v>98</v>
      </c>
      <c r="AC355" s="15">
        <f t="shared" ref="AC355:AE355" si="820">K355+R355</f>
        <v>62.5185</v>
      </c>
      <c r="AD355" s="15">
        <f t="shared" si="820"/>
        <v>778.92</v>
      </c>
      <c r="AE355" s="15">
        <f t="shared" si="820"/>
        <v>566.48</v>
      </c>
      <c r="AF355" s="15">
        <f t="shared" si="812"/>
        <v>34.73275</v>
      </c>
      <c r="AG355" s="15">
        <f t="shared" ref="AG355:AI355" si="821">O355+W355</f>
        <v>179</v>
      </c>
      <c r="AH355" s="15">
        <f t="shared" si="821"/>
        <v>0</v>
      </c>
      <c r="AI355" s="15">
        <f t="shared" si="821"/>
        <v>1621.65125</v>
      </c>
      <c r="AJ355" s="16" t="s">
        <v>33</v>
      </c>
    </row>
    <row r="356" s="9" customFormat="1" ht="16" customHeight="1" spans="1:36">
      <c r="A356" s="45">
        <f t="shared" si="796"/>
        <v>353</v>
      </c>
      <c r="B356" s="46" t="s">
        <v>53</v>
      </c>
      <c r="C356" s="100" t="s">
        <v>957</v>
      </c>
      <c r="D356" s="355" t="s">
        <v>958</v>
      </c>
      <c r="E356" s="95">
        <v>3473.25</v>
      </c>
      <c r="F356" s="46">
        <v>3245.5</v>
      </c>
      <c r="G356" s="95">
        <v>5664.75</v>
      </c>
      <c r="H356" s="95">
        <v>3473.25</v>
      </c>
      <c r="I356" s="105">
        <v>3180</v>
      </c>
      <c r="J356" s="48"/>
      <c r="K356" s="63">
        <f t="shared" si="797"/>
        <v>62.5185</v>
      </c>
      <c r="L356" s="64">
        <f t="shared" si="798"/>
        <v>519.28</v>
      </c>
      <c r="M356" s="48">
        <f t="shared" si="799"/>
        <v>453.18</v>
      </c>
      <c r="N356" s="46">
        <f t="shared" si="800"/>
        <v>24.31275</v>
      </c>
      <c r="O356" s="48">
        <f t="shared" si="801"/>
        <v>159</v>
      </c>
      <c r="P356" s="48">
        <f t="shared" si="802"/>
        <v>0</v>
      </c>
      <c r="Q356" s="48">
        <f t="shared" si="803"/>
        <v>1218.29125</v>
      </c>
      <c r="R356" s="46">
        <f t="shared" si="723"/>
        <v>0</v>
      </c>
      <c r="S356" s="46">
        <f t="shared" si="804"/>
        <v>259.64</v>
      </c>
      <c r="T356" s="48">
        <f t="shared" si="805"/>
        <v>113.3</v>
      </c>
      <c r="U356" s="46">
        <f t="shared" si="806"/>
        <v>10.42</v>
      </c>
      <c r="V356" s="46">
        <v>0</v>
      </c>
      <c r="W356" s="48">
        <f t="shared" si="807"/>
        <v>159</v>
      </c>
      <c r="X356" s="48">
        <f t="shared" si="808"/>
        <v>0</v>
      </c>
      <c r="Y356" s="46">
        <f t="shared" si="809"/>
        <v>542.36</v>
      </c>
      <c r="Z356" s="46">
        <f t="shared" si="810"/>
        <v>1760.65125</v>
      </c>
      <c r="AA356" s="78"/>
      <c r="AB356" s="12" t="s">
        <v>54</v>
      </c>
      <c r="AC356" s="11">
        <f t="shared" ref="AC356:AE356" si="822">K356+R356</f>
        <v>62.5185</v>
      </c>
      <c r="AD356" s="11">
        <f t="shared" si="822"/>
        <v>778.92</v>
      </c>
      <c r="AE356" s="11">
        <f t="shared" si="822"/>
        <v>566.48</v>
      </c>
      <c r="AF356" s="11">
        <f t="shared" si="812"/>
        <v>34.73275</v>
      </c>
      <c r="AG356" s="11">
        <f t="shared" ref="AG356:AI356" si="823">O356+W356</f>
        <v>318</v>
      </c>
      <c r="AH356" s="11">
        <f t="shared" si="823"/>
        <v>0</v>
      </c>
      <c r="AI356" s="11">
        <f t="shared" si="823"/>
        <v>1760.65125</v>
      </c>
      <c r="AJ356" s="12" t="s">
        <v>32</v>
      </c>
    </row>
    <row r="357" s="9" customFormat="1" ht="16" customHeight="1" spans="1:36">
      <c r="A357" s="45">
        <f t="shared" si="796"/>
        <v>354</v>
      </c>
      <c r="B357" s="46" t="s">
        <v>230</v>
      </c>
      <c r="C357" s="51" t="s">
        <v>959</v>
      </c>
      <c r="D357" s="52" t="s">
        <v>960</v>
      </c>
      <c r="E357" s="46">
        <v>3473.25</v>
      </c>
      <c r="F357" s="46">
        <v>3245.4</v>
      </c>
      <c r="G357" s="48">
        <v>5664.75</v>
      </c>
      <c r="H357" s="46">
        <v>3473.25</v>
      </c>
      <c r="I357" s="48">
        <v>1790</v>
      </c>
      <c r="J357" s="48"/>
      <c r="K357" s="63">
        <f t="shared" si="797"/>
        <v>62.5185</v>
      </c>
      <c r="L357" s="64">
        <f t="shared" si="798"/>
        <v>519.264</v>
      </c>
      <c r="M357" s="48">
        <f t="shared" si="799"/>
        <v>453.18</v>
      </c>
      <c r="N357" s="46">
        <f t="shared" si="800"/>
        <v>24.31275</v>
      </c>
      <c r="O357" s="48">
        <f t="shared" si="801"/>
        <v>89.5</v>
      </c>
      <c r="P357" s="48">
        <f t="shared" si="802"/>
        <v>0</v>
      </c>
      <c r="Q357" s="48">
        <f t="shared" si="803"/>
        <v>1148.77525</v>
      </c>
      <c r="R357" s="46">
        <f t="shared" si="723"/>
        <v>0</v>
      </c>
      <c r="S357" s="46">
        <f t="shared" si="804"/>
        <v>259.63</v>
      </c>
      <c r="T357" s="48">
        <f t="shared" si="805"/>
        <v>113.3</v>
      </c>
      <c r="U357" s="46">
        <f t="shared" si="806"/>
        <v>10.42</v>
      </c>
      <c r="V357" s="46">
        <v>0</v>
      </c>
      <c r="W357" s="48">
        <f t="shared" si="807"/>
        <v>89.5</v>
      </c>
      <c r="X357" s="48">
        <f t="shared" si="808"/>
        <v>0</v>
      </c>
      <c r="Y357" s="46">
        <f t="shared" si="809"/>
        <v>472.85</v>
      </c>
      <c r="Z357" s="46">
        <f t="shared" si="810"/>
        <v>1621.62525</v>
      </c>
      <c r="AA357" s="46"/>
      <c r="AB357" s="12" t="s">
        <v>68</v>
      </c>
      <c r="AC357" s="11">
        <f t="shared" ref="AC357:AE357" si="824">K357+R357</f>
        <v>62.5185</v>
      </c>
      <c r="AD357" s="11">
        <f t="shared" si="824"/>
        <v>778.894</v>
      </c>
      <c r="AE357" s="11">
        <f t="shared" si="824"/>
        <v>566.48</v>
      </c>
      <c r="AF357" s="11">
        <f t="shared" si="812"/>
        <v>34.73275</v>
      </c>
      <c r="AG357" s="11">
        <f t="shared" ref="AG357:AI357" si="825">O357+W357</f>
        <v>179</v>
      </c>
      <c r="AH357" s="11">
        <f t="shared" si="825"/>
        <v>0</v>
      </c>
      <c r="AI357" s="11">
        <f t="shared" si="825"/>
        <v>1621.62525</v>
      </c>
      <c r="AJ357" s="12" t="s">
        <v>32</v>
      </c>
    </row>
    <row r="358" s="9" customFormat="1" ht="16" customHeight="1" spans="1:36">
      <c r="A358" s="45">
        <f t="shared" si="796"/>
        <v>355</v>
      </c>
      <c r="B358" s="46" t="s">
        <v>363</v>
      </c>
      <c r="C358" s="52" t="s">
        <v>963</v>
      </c>
      <c r="D358" s="55" t="s">
        <v>964</v>
      </c>
      <c r="E358" s="95">
        <v>3473.25</v>
      </c>
      <c r="F358" s="46">
        <v>3245.5</v>
      </c>
      <c r="G358" s="95">
        <v>5664.75</v>
      </c>
      <c r="H358" s="95">
        <v>3473.25</v>
      </c>
      <c r="I358" s="105">
        <v>1790</v>
      </c>
      <c r="J358" s="48"/>
      <c r="K358" s="63">
        <f t="shared" si="797"/>
        <v>62.5185</v>
      </c>
      <c r="L358" s="64">
        <f t="shared" si="798"/>
        <v>519.28</v>
      </c>
      <c r="M358" s="48">
        <f t="shared" si="799"/>
        <v>453.18</v>
      </c>
      <c r="N358" s="46">
        <f t="shared" si="800"/>
        <v>24.31275</v>
      </c>
      <c r="O358" s="48">
        <f t="shared" si="801"/>
        <v>89.5</v>
      </c>
      <c r="P358" s="48">
        <f t="shared" si="802"/>
        <v>0</v>
      </c>
      <c r="Q358" s="48">
        <f t="shared" si="803"/>
        <v>1148.79125</v>
      </c>
      <c r="R358" s="46">
        <f t="shared" si="723"/>
        <v>0</v>
      </c>
      <c r="S358" s="46">
        <f t="shared" si="804"/>
        <v>259.64</v>
      </c>
      <c r="T358" s="48">
        <f t="shared" si="805"/>
        <v>113.3</v>
      </c>
      <c r="U358" s="46">
        <f t="shared" si="806"/>
        <v>10.42</v>
      </c>
      <c r="V358" s="46">
        <v>0</v>
      </c>
      <c r="W358" s="48">
        <f t="shared" si="807"/>
        <v>89.5</v>
      </c>
      <c r="X358" s="48">
        <f t="shared" si="808"/>
        <v>0</v>
      </c>
      <c r="Y358" s="46">
        <f t="shared" si="809"/>
        <v>472.86</v>
      </c>
      <c r="Z358" s="46">
        <f t="shared" si="810"/>
        <v>1621.65125</v>
      </c>
      <c r="AA358" s="78"/>
      <c r="AB358" s="12" t="s">
        <v>71</v>
      </c>
      <c r="AC358" s="11">
        <f t="shared" ref="AC358:AE358" si="826">K358+R358</f>
        <v>62.5185</v>
      </c>
      <c r="AD358" s="11">
        <f t="shared" si="826"/>
        <v>778.92</v>
      </c>
      <c r="AE358" s="11">
        <f t="shared" si="826"/>
        <v>566.48</v>
      </c>
      <c r="AF358" s="11">
        <f t="shared" si="812"/>
        <v>34.73275</v>
      </c>
      <c r="AG358" s="11">
        <f t="shared" ref="AG358:AI358" si="827">O358+W358</f>
        <v>179</v>
      </c>
      <c r="AH358" s="11">
        <f t="shared" si="827"/>
        <v>0</v>
      </c>
      <c r="AI358" s="11">
        <f t="shared" si="827"/>
        <v>1621.65125</v>
      </c>
      <c r="AJ358" s="12" t="s">
        <v>33</v>
      </c>
    </row>
    <row r="359" s="9" customFormat="1" ht="16" customHeight="1" spans="1:36">
      <c r="A359" s="45">
        <f t="shared" si="796"/>
        <v>356</v>
      </c>
      <c r="B359" s="53" t="s">
        <v>363</v>
      </c>
      <c r="C359" s="106" t="s">
        <v>965</v>
      </c>
      <c r="D359" s="55" t="s">
        <v>966</v>
      </c>
      <c r="E359" s="95">
        <v>3473.25</v>
      </c>
      <c r="F359" s="46">
        <v>3245.5</v>
      </c>
      <c r="G359" s="95">
        <v>5664.75</v>
      </c>
      <c r="H359" s="95">
        <v>3473.25</v>
      </c>
      <c r="I359" s="105">
        <v>0</v>
      </c>
      <c r="J359" s="48"/>
      <c r="K359" s="63">
        <f t="shared" si="797"/>
        <v>62.5185</v>
      </c>
      <c r="L359" s="64">
        <f t="shared" si="798"/>
        <v>519.28</v>
      </c>
      <c r="M359" s="48">
        <f t="shared" si="799"/>
        <v>453.18</v>
      </c>
      <c r="N359" s="46">
        <f t="shared" si="800"/>
        <v>24.31275</v>
      </c>
      <c r="O359" s="48">
        <f t="shared" si="801"/>
        <v>0</v>
      </c>
      <c r="P359" s="48">
        <f t="shared" si="802"/>
        <v>0</v>
      </c>
      <c r="Q359" s="48">
        <f t="shared" si="803"/>
        <v>1059.29125</v>
      </c>
      <c r="R359" s="46">
        <f t="shared" si="723"/>
        <v>0</v>
      </c>
      <c r="S359" s="46">
        <f t="shared" si="804"/>
        <v>259.64</v>
      </c>
      <c r="T359" s="48">
        <f t="shared" si="805"/>
        <v>113.3</v>
      </c>
      <c r="U359" s="46">
        <f t="shared" si="806"/>
        <v>10.42</v>
      </c>
      <c r="V359" s="46">
        <v>0</v>
      </c>
      <c r="W359" s="48">
        <f t="shared" si="807"/>
        <v>0</v>
      </c>
      <c r="X359" s="48">
        <f t="shared" si="808"/>
        <v>0</v>
      </c>
      <c r="Y359" s="46">
        <f t="shared" si="809"/>
        <v>383.36</v>
      </c>
      <c r="Z359" s="46">
        <f t="shared" si="810"/>
        <v>1442.65125</v>
      </c>
      <c r="AA359" s="78"/>
      <c r="AB359" s="12" t="s">
        <v>71</v>
      </c>
      <c r="AC359" s="11">
        <f t="shared" ref="AC359:AE359" si="828">K359+R359</f>
        <v>62.5185</v>
      </c>
      <c r="AD359" s="11">
        <f t="shared" si="828"/>
        <v>778.92</v>
      </c>
      <c r="AE359" s="11">
        <f t="shared" si="828"/>
        <v>566.48</v>
      </c>
      <c r="AF359" s="11">
        <f t="shared" si="812"/>
        <v>34.73275</v>
      </c>
      <c r="AG359" s="11">
        <f t="shared" ref="AG359:AI359" si="829">O359+W359</f>
        <v>0</v>
      </c>
      <c r="AH359" s="11">
        <f t="shared" si="829"/>
        <v>0</v>
      </c>
      <c r="AI359" s="11">
        <f t="shared" si="829"/>
        <v>1442.65125</v>
      </c>
      <c r="AJ359" s="12" t="s">
        <v>33</v>
      </c>
    </row>
    <row r="360" s="9" customFormat="1" ht="16" customHeight="1" spans="1:36">
      <c r="A360" s="45">
        <f t="shared" si="796"/>
        <v>357</v>
      </c>
      <c r="B360" s="46" t="s">
        <v>363</v>
      </c>
      <c r="C360" s="100" t="s">
        <v>967</v>
      </c>
      <c r="D360" s="355" t="s">
        <v>968</v>
      </c>
      <c r="E360" s="95">
        <v>3473.25</v>
      </c>
      <c r="F360" s="46">
        <v>3245.5</v>
      </c>
      <c r="G360" s="95">
        <v>5664.75</v>
      </c>
      <c r="H360" s="95">
        <v>3473.25</v>
      </c>
      <c r="I360" s="105">
        <v>1790</v>
      </c>
      <c r="J360" s="48"/>
      <c r="K360" s="63">
        <f t="shared" si="797"/>
        <v>62.5185</v>
      </c>
      <c r="L360" s="64">
        <f t="shared" si="798"/>
        <v>519.28</v>
      </c>
      <c r="M360" s="48">
        <f t="shared" si="799"/>
        <v>453.18</v>
      </c>
      <c r="N360" s="46">
        <f t="shared" si="800"/>
        <v>24.31275</v>
      </c>
      <c r="O360" s="48">
        <f t="shared" si="801"/>
        <v>89.5</v>
      </c>
      <c r="P360" s="48">
        <f t="shared" si="802"/>
        <v>0</v>
      </c>
      <c r="Q360" s="48">
        <f t="shared" si="803"/>
        <v>1148.79125</v>
      </c>
      <c r="R360" s="46">
        <f t="shared" si="723"/>
        <v>0</v>
      </c>
      <c r="S360" s="46">
        <f t="shared" si="804"/>
        <v>259.64</v>
      </c>
      <c r="T360" s="48">
        <f t="shared" si="805"/>
        <v>113.3</v>
      </c>
      <c r="U360" s="46">
        <f t="shared" si="806"/>
        <v>10.42</v>
      </c>
      <c r="V360" s="46">
        <v>0</v>
      </c>
      <c r="W360" s="48">
        <f t="shared" si="807"/>
        <v>89.5</v>
      </c>
      <c r="X360" s="48">
        <f t="shared" si="808"/>
        <v>0</v>
      </c>
      <c r="Y360" s="46">
        <f t="shared" si="809"/>
        <v>472.86</v>
      </c>
      <c r="Z360" s="46">
        <f t="shared" si="810"/>
        <v>1621.65125</v>
      </c>
      <c r="AA360" s="78"/>
      <c r="AB360" s="12" t="s">
        <v>71</v>
      </c>
      <c r="AC360" s="11">
        <f t="shared" ref="AC360:AE360" si="830">K360+R360</f>
        <v>62.5185</v>
      </c>
      <c r="AD360" s="11">
        <f t="shared" si="830"/>
        <v>778.92</v>
      </c>
      <c r="AE360" s="11">
        <f t="shared" si="830"/>
        <v>566.48</v>
      </c>
      <c r="AF360" s="11">
        <f t="shared" si="812"/>
        <v>34.73275</v>
      </c>
      <c r="AG360" s="11">
        <f t="shared" ref="AG360:AI360" si="831">O360+W360</f>
        <v>179</v>
      </c>
      <c r="AH360" s="11">
        <f t="shared" si="831"/>
        <v>0</v>
      </c>
      <c r="AI360" s="11">
        <f t="shared" si="831"/>
        <v>1621.65125</v>
      </c>
      <c r="AJ360" s="12" t="s">
        <v>33</v>
      </c>
    </row>
    <row r="361" s="9" customFormat="1" ht="16" customHeight="1" spans="1:36">
      <c r="A361" s="45">
        <f t="shared" si="796"/>
        <v>358</v>
      </c>
      <c r="B361" s="46" t="s">
        <v>328</v>
      </c>
      <c r="C361" s="52" t="s">
        <v>969</v>
      </c>
      <c r="D361" s="55" t="s">
        <v>970</v>
      </c>
      <c r="E361" s="95">
        <v>3820</v>
      </c>
      <c r="F361" s="46">
        <v>3820</v>
      </c>
      <c r="G361" s="95">
        <v>5664.75</v>
      </c>
      <c r="H361" s="95">
        <v>3820</v>
      </c>
      <c r="I361" s="105">
        <v>4180</v>
      </c>
      <c r="J361" s="48"/>
      <c r="K361" s="63">
        <f t="shared" si="797"/>
        <v>68.76</v>
      </c>
      <c r="L361" s="64">
        <f t="shared" si="798"/>
        <v>611.2</v>
      </c>
      <c r="M361" s="48">
        <f t="shared" si="799"/>
        <v>453.18</v>
      </c>
      <c r="N361" s="46">
        <f t="shared" si="800"/>
        <v>26.74</v>
      </c>
      <c r="O361" s="48">
        <f t="shared" si="801"/>
        <v>209</v>
      </c>
      <c r="P361" s="48">
        <f t="shared" si="802"/>
        <v>0</v>
      </c>
      <c r="Q361" s="48">
        <f t="shared" si="803"/>
        <v>1368.88</v>
      </c>
      <c r="R361" s="46">
        <f t="shared" si="723"/>
        <v>0</v>
      </c>
      <c r="S361" s="46">
        <f t="shared" si="804"/>
        <v>305.6</v>
      </c>
      <c r="T361" s="48">
        <f t="shared" si="805"/>
        <v>113.3</v>
      </c>
      <c r="U361" s="46">
        <f t="shared" si="806"/>
        <v>11.46</v>
      </c>
      <c r="V361" s="46">
        <v>0</v>
      </c>
      <c r="W361" s="48">
        <f t="shared" si="807"/>
        <v>209</v>
      </c>
      <c r="X361" s="48">
        <f t="shared" si="808"/>
        <v>0</v>
      </c>
      <c r="Y361" s="46">
        <f t="shared" si="809"/>
        <v>639.36</v>
      </c>
      <c r="Z361" s="46">
        <f t="shared" si="810"/>
        <v>2008.24</v>
      </c>
      <c r="AA361" s="78"/>
      <c r="AB361" s="12" t="s">
        <v>104</v>
      </c>
      <c r="AC361" s="11">
        <f t="shared" ref="AC361:AE361" si="832">K361+R361</f>
        <v>68.76</v>
      </c>
      <c r="AD361" s="11">
        <f t="shared" si="832"/>
        <v>916.8</v>
      </c>
      <c r="AE361" s="11">
        <f t="shared" si="832"/>
        <v>566.48</v>
      </c>
      <c r="AF361" s="11">
        <f t="shared" si="812"/>
        <v>38.2</v>
      </c>
      <c r="AG361" s="11">
        <f t="shared" ref="AG361:AI361" si="833">O361+W361</f>
        <v>418</v>
      </c>
      <c r="AH361" s="11">
        <f t="shared" si="833"/>
        <v>0</v>
      </c>
      <c r="AI361" s="11">
        <f t="shared" si="833"/>
        <v>2008.24</v>
      </c>
      <c r="AJ361" s="12" t="s">
        <v>35</v>
      </c>
    </row>
    <row r="362" s="20" customFormat="1" ht="16" customHeight="1" spans="1:36">
      <c r="A362" s="57">
        <f t="shared" si="796"/>
        <v>359</v>
      </c>
      <c r="B362" s="58" t="s">
        <v>558</v>
      </c>
      <c r="C362" s="149" t="s">
        <v>975</v>
      </c>
      <c r="D362" s="364" t="s">
        <v>976</v>
      </c>
      <c r="E362" s="187">
        <v>3473.25</v>
      </c>
      <c r="F362" s="58">
        <v>0</v>
      </c>
      <c r="G362" s="58">
        <v>0</v>
      </c>
      <c r="H362" s="58">
        <v>0</v>
      </c>
      <c r="I362" s="58">
        <v>0</v>
      </c>
      <c r="J362" s="60"/>
      <c r="K362" s="65">
        <f t="shared" si="797"/>
        <v>62.5185</v>
      </c>
      <c r="L362" s="66">
        <f t="shared" si="798"/>
        <v>0</v>
      </c>
      <c r="M362" s="60">
        <f t="shared" si="799"/>
        <v>0</v>
      </c>
      <c r="N362" s="58">
        <f t="shared" si="800"/>
        <v>0</v>
      </c>
      <c r="O362" s="60">
        <f t="shared" si="801"/>
        <v>0</v>
      </c>
      <c r="P362" s="60">
        <f t="shared" si="802"/>
        <v>0</v>
      </c>
      <c r="Q362" s="60">
        <f t="shared" si="803"/>
        <v>62.5185</v>
      </c>
      <c r="R362" s="58">
        <f t="shared" si="723"/>
        <v>0</v>
      </c>
      <c r="S362" s="58">
        <f t="shared" si="804"/>
        <v>0</v>
      </c>
      <c r="T362" s="60">
        <f t="shared" si="805"/>
        <v>0</v>
      </c>
      <c r="U362" s="58">
        <f t="shared" si="806"/>
        <v>0</v>
      </c>
      <c r="V362" s="58">
        <v>0</v>
      </c>
      <c r="W362" s="60">
        <f t="shared" si="807"/>
        <v>0</v>
      </c>
      <c r="X362" s="60">
        <f t="shared" si="808"/>
        <v>0</v>
      </c>
      <c r="Y362" s="58">
        <f t="shared" si="809"/>
        <v>0</v>
      </c>
      <c r="Z362" s="58">
        <f t="shared" si="810"/>
        <v>62.5185</v>
      </c>
      <c r="AA362" s="185"/>
      <c r="AB362" s="16" t="s">
        <v>98</v>
      </c>
      <c r="AC362" s="15">
        <f t="shared" ref="AC362:AE362" si="834">K362+R362</f>
        <v>62.5185</v>
      </c>
      <c r="AD362" s="15">
        <f t="shared" si="834"/>
        <v>0</v>
      </c>
      <c r="AE362" s="15">
        <f t="shared" si="834"/>
        <v>0</v>
      </c>
      <c r="AF362" s="15">
        <f t="shared" si="812"/>
        <v>0</v>
      </c>
      <c r="AG362" s="15">
        <f t="shared" ref="AG362:AI362" si="835">O362+W362</f>
        <v>0</v>
      </c>
      <c r="AH362" s="15">
        <f t="shared" si="835"/>
        <v>0</v>
      </c>
      <c r="AI362" s="15">
        <f t="shared" si="835"/>
        <v>62.5185</v>
      </c>
      <c r="AJ362" s="16" t="s">
        <v>33</v>
      </c>
    </row>
    <row r="363" s="9" customFormat="1" ht="16" customHeight="1" spans="1:36">
      <c r="A363" s="45">
        <f t="shared" si="796"/>
        <v>360</v>
      </c>
      <c r="B363" s="46" t="s">
        <v>558</v>
      </c>
      <c r="C363" s="52" t="s">
        <v>977</v>
      </c>
      <c r="D363" s="344" t="s">
        <v>978</v>
      </c>
      <c r="E363" s="95">
        <v>3473.25</v>
      </c>
      <c r="F363" s="46">
        <v>3245.5</v>
      </c>
      <c r="G363" s="95">
        <v>5664.75</v>
      </c>
      <c r="H363" s="95">
        <v>3473.25</v>
      </c>
      <c r="I363" s="105">
        <v>1790</v>
      </c>
      <c r="J363" s="48"/>
      <c r="K363" s="63">
        <f t="shared" si="797"/>
        <v>62.5185</v>
      </c>
      <c r="L363" s="64">
        <f t="shared" si="798"/>
        <v>519.28</v>
      </c>
      <c r="M363" s="48">
        <f t="shared" si="799"/>
        <v>453.18</v>
      </c>
      <c r="N363" s="46">
        <f t="shared" si="800"/>
        <v>24.31275</v>
      </c>
      <c r="O363" s="48">
        <f t="shared" si="801"/>
        <v>89.5</v>
      </c>
      <c r="P363" s="48">
        <f t="shared" si="802"/>
        <v>0</v>
      </c>
      <c r="Q363" s="48">
        <f t="shared" si="803"/>
        <v>1148.79125</v>
      </c>
      <c r="R363" s="46">
        <f t="shared" si="723"/>
        <v>0</v>
      </c>
      <c r="S363" s="46">
        <f t="shared" si="804"/>
        <v>259.64</v>
      </c>
      <c r="T363" s="48">
        <f t="shared" si="805"/>
        <v>113.3</v>
      </c>
      <c r="U363" s="46">
        <f t="shared" si="806"/>
        <v>10.42</v>
      </c>
      <c r="V363" s="46">
        <v>0</v>
      </c>
      <c r="W363" s="48">
        <f t="shared" si="807"/>
        <v>89.5</v>
      </c>
      <c r="X363" s="48">
        <f t="shared" si="808"/>
        <v>0</v>
      </c>
      <c r="Y363" s="46">
        <f t="shared" si="809"/>
        <v>472.86</v>
      </c>
      <c r="Z363" s="46">
        <f t="shared" si="810"/>
        <v>1621.65125</v>
      </c>
      <c r="AA363" s="78"/>
      <c r="AB363" s="12" t="s">
        <v>98</v>
      </c>
      <c r="AC363" s="11">
        <f t="shared" ref="AC363:AE363" si="836">K363+R363</f>
        <v>62.5185</v>
      </c>
      <c r="AD363" s="11">
        <f t="shared" si="836"/>
        <v>778.92</v>
      </c>
      <c r="AE363" s="11">
        <f t="shared" si="836"/>
        <v>566.48</v>
      </c>
      <c r="AF363" s="11">
        <f t="shared" si="812"/>
        <v>34.73275</v>
      </c>
      <c r="AG363" s="11">
        <f t="shared" ref="AG363:AI363" si="837">O363+W363</f>
        <v>179</v>
      </c>
      <c r="AH363" s="11">
        <f t="shared" si="837"/>
        <v>0</v>
      </c>
      <c r="AI363" s="11">
        <f t="shared" si="837"/>
        <v>1621.65125</v>
      </c>
      <c r="AJ363" s="12" t="s">
        <v>33</v>
      </c>
    </row>
    <row r="364" s="9" customFormat="1" ht="16" customHeight="1" spans="1:36">
      <c r="A364" s="45">
        <f t="shared" si="796"/>
        <v>361</v>
      </c>
      <c r="B364" s="46" t="s">
        <v>558</v>
      </c>
      <c r="C364" s="52" t="s">
        <v>979</v>
      </c>
      <c r="D364" s="344" t="s">
        <v>980</v>
      </c>
      <c r="E364" s="95">
        <v>3473.25</v>
      </c>
      <c r="F364" s="46">
        <v>3245.5</v>
      </c>
      <c r="G364" s="95">
        <v>5664.75</v>
      </c>
      <c r="H364" s="95">
        <v>3473.25</v>
      </c>
      <c r="I364" s="105">
        <v>1790</v>
      </c>
      <c r="J364" s="48"/>
      <c r="K364" s="63">
        <f t="shared" si="797"/>
        <v>62.5185</v>
      </c>
      <c r="L364" s="64">
        <f t="shared" si="798"/>
        <v>519.28</v>
      </c>
      <c r="M364" s="48">
        <f t="shared" si="799"/>
        <v>453.18</v>
      </c>
      <c r="N364" s="46">
        <f t="shared" si="800"/>
        <v>24.31275</v>
      </c>
      <c r="O364" s="48">
        <f t="shared" si="801"/>
        <v>89.5</v>
      </c>
      <c r="P364" s="48">
        <f t="shared" si="802"/>
        <v>0</v>
      </c>
      <c r="Q364" s="48">
        <f t="shared" si="803"/>
        <v>1148.79125</v>
      </c>
      <c r="R364" s="46">
        <f t="shared" si="723"/>
        <v>0</v>
      </c>
      <c r="S364" s="46">
        <f t="shared" si="804"/>
        <v>259.64</v>
      </c>
      <c r="T364" s="48">
        <f t="shared" si="805"/>
        <v>113.3</v>
      </c>
      <c r="U364" s="46">
        <f t="shared" si="806"/>
        <v>10.42</v>
      </c>
      <c r="V364" s="46">
        <v>0</v>
      </c>
      <c r="W364" s="48">
        <f t="shared" si="807"/>
        <v>89.5</v>
      </c>
      <c r="X364" s="48">
        <f t="shared" si="808"/>
        <v>0</v>
      </c>
      <c r="Y364" s="46">
        <f t="shared" si="809"/>
        <v>472.86</v>
      </c>
      <c r="Z364" s="46">
        <f t="shared" si="810"/>
        <v>1621.65125</v>
      </c>
      <c r="AA364" s="78"/>
      <c r="AB364" s="12" t="s">
        <v>98</v>
      </c>
      <c r="AC364" s="11">
        <f t="shared" ref="AC364:AE364" si="838">K364+R364</f>
        <v>62.5185</v>
      </c>
      <c r="AD364" s="11">
        <f t="shared" si="838"/>
        <v>778.92</v>
      </c>
      <c r="AE364" s="11">
        <f t="shared" si="838"/>
        <v>566.48</v>
      </c>
      <c r="AF364" s="11">
        <f t="shared" si="812"/>
        <v>34.73275</v>
      </c>
      <c r="AG364" s="11">
        <f t="shared" ref="AG364:AI364" si="839">O364+W364</f>
        <v>179</v>
      </c>
      <c r="AH364" s="11">
        <f t="shared" si="839"/>
        <v>0</v>
      </c>
      <c r="AI364" s="11">
        <f t="shared" si="839"/>
        <v>1621.65125</v>
      </c>
      <c r="AJ364" s="12" t="s">
        <v>33</v>
      </c>
    </row>
    <row r="365" s="9" customFormat="1" ht="16" customHeight="1" spans="1:36">
      <c r="A365" s="45">
        <f t="shared" si="796"/>
        <v>362</v>
      </c>
      <c r="B365" s="46" t="s">
        <v>558</v>
      </c>
      <c r="C365" s="100" t="s">
        <v>981</v>
      </c>
      <c r="D365" s="355" t="s">
        <v>982</v>
      </c>
      <c r="E365" s="95">
        <v>3473.25</v>
      </c>
      <c r="F365" s="46">
        <v>3473.25</v>
      </c>
      <c r="G365" s="95">
        <v>5664.75</v>
      </c>
      <c r="H365" s="95">
        <v>3473.25</v>
      </c>
      <c r="I365" s="105">
        <v>1790</v>
      </c>
      <c r="J365" s="48"/>
      <c r="K365" s="63">
        <f t="shared" si="797"/>
        <v>62.5185</v>
      </c>
      <c r="L365" s="64">
        <f t="shared" si="798"/>
        <v>555.72</v>
      </c>
      <c r="M365" s="48">
        <f t="shared" si="799"/>
        <v>453.18</v>
      </c>
      <c r="N365" s="46">
        <f t="shared" si="800"/>
        <v>24.31275</v>
      </c>
      <c r="O365" s="48">
        <f t="shared" si="801"/>
        <v>89.5</v>
      </c>
      <c r="P365" s="48">
        <f t="shared" si="802"/>
        <v>0</v>
      </c>
      <c r="Q365" s="48">
        <f t="shared" si="803"/>
        <v>1185.23125</v>
      </c>
      <c r="R365" s="46">
        <f t="shared" si="723"/>
        <v>0</v>
      </c>
      <c r="S365" s="46">
        <f t="shared" si="804"/>
        <v>277.86</v>
      </c>
      <c r="T365" s="48">
        <f t="shared" si="805"/>
        <v>113.3</v>
      </c>
      <c r="U365" s="46">
        <f t="shared" si="806"/>
        <v>10.42</v>
      </c>
      <c r="V365" s="46">
        <v>0</v>
      </c>
      <c r="W365" s="48">
        <f t="shared" si="807"/>
        <v>89.5</v>
      </c>
      <c r="X365" s="48">
        <f t="shared" si="808"/>
        <v>0</v>
      </c>
      <c r="Y365" s="46">
        <f t="shared" si="809"/>
        <v>491.08</v>
      </c>
      <c r="Z365" s="46">
        <f t="shared" si="810"/>
        <v>1676.31125</v>
      </c>
      <c r="AA365" s="78"/>
      <c r="AB365" s="12" t="s">
        <v>98</v>
      </c>
      <c r="AC365" s="11">
        <f t="shared" ref="AC365:AE365" si="840">K365+R365</f>
        <v>62.5185</v>
      </c>
      <c r="AD365" s="11">
        <f t="shared" si="840"/>
        <v>833.58</v>
      </c>
      <c r="AE365" s="11">
        <f t="shared" si="840"/>
        <v>566.48</v>
      </c>
      <c r="AF365" s="11">
        <f t="shared" si="812"/>
        <v>34.73275</v>
      </c>
      <c r="AG365" s="11">
        <f t="shared" ref="AG365:AI365" si="841">O365+W365</f>
        <v>179</v>
      </c>
      <c r="AH365" s="11">
        <f t="shared" si="841"/>
        <v>0</v>
      </c>
      <c r="AI365" s="11">
        <f t="shared" si="841"/>
        <v>1676.31125</v>
      </c>
      <c r="AJ365" s="12" t="s">
        <v>33</v>
      </c>
    </row>
    <row r="366" s="9" customFormat="1" ht="16" customHeight="1" spans="1:36">
      <c r="A366" s="45">
        <f t="shared" si="796"/>
        <v>363</v>
      </c>
      <c r="B366" s="46" t="s">
        <v>337</v>
      </c>
      <c r="C366" s="100" t="s">
        <v>983</v>
      </c>
      <c r="D366" s="346" t="s">
        <v>984</v>
      </c>
      <c r="E366" s="95">
        <v>3473.25</v>
      </c>
      <c r="F366" s="46">
        <v>3473.25</v>
      </c>
      <c r="G366" s="95">
        <v>5664.75</v>
      </c>
      <c r="H366" s="95">
        <v>3473.25</v>
      </c>
      <c r="I366" s="105">
        <v>1790</v>
      </c>
      <c r="J366" s="48"/>
      <c r="K366" s="63">
        <f t="shared" si="797"/>
        <v>62.5185</v>
      </c>
      <c r="L366" s="64">
        <f t="shared" si="798"/>
        <v>555.72</v>
      </c>
      <c r="M366" s="48">
        <f t="shared" si="799"/>
        <v>453.18</v>
      </c>
      <c r="N366" s="46">
        <f t="shared" si="800"/>
        <v>24.31275</v>
      </c>
      <c r="O366" s="48">
        <f t="shared" si="801"/>
        <v>89.5</v>
      </c>
      <c r="P366" s="48">
        <f t="shared" si="802"/>
        <v>0</v>
      </c>
      <c r="Q366" s="48">
        <f t="shared" si="803"/>
        <v>1185.23125</v>
      </c>
      <c r="R366" s="46">
        <f t="shared" si="723"/>
        <v>0</v>
      </c>
      <c r="S366" s="46">
        <f t="shared" si="804"/>
        <v>277.86</v>
      </c>
      <c r="T366" s="48">
        <f t="shared" si="805"/>
        <v>113.3</v>
      </c>
      <c r="U366" s="46">
        <f t="shared" si="806"/>
        <v>10.42</v>
      </c>
      <c r="V366" s="46">
        <v>0</v>
      </c>
      <c r="W366" s="48">
        <f t="shared" si="807"/>
        <v>89.5</v>
      </c>
      <c r="X366" s="48">
        <f t="shared" si="808"/>
        <v>0</v>
      </c>
      <c r="Y366" s="46">
        <f t="shared" si="809"/>
        <v>491.08</v>
      </c>
      <c r="Z366" s="46">
        <f t="shared" si="810"/>
        <v>1676.31125</v>
      </c>
      <c r="AA366" s="78"/>
      <c r="AB366" s="12" t="s">
        <v>74</v>
      </c>
      <c r="AC366" s="11">
        <f t="shared" ref="AC366:AE366" si="842">K366+R366</f>
        <v>62.5185</v>
      </c>
      <c r="AD366" s="11">
        <f t="shared" si="842"/>
        <v>833.58</v>
      </c>
      <c r="AE366" s="11">
        <f t="shared" si="842"/>
        <v>566.48</v>
      </c>
      <c r="AF366" s="11">
        <f t="shared" si="812"/>
        <v>34.73275</v>
      </c>
      <c r="AG366" s="11">
        <f t="shared" ref="AG366:AI366" si="843">O366+W366</f>
        <v>179</v>
      </c>
      <c r="AH366" s="11">
        <f t="shared" si="843"/>
        <v>0</v>
      </c>
      <c r="AI366" s="11">
        <f t="shared" si="843"/>
        <v>1676.31125</v>
      </c>
      <c r="AJ366" s="12" t="s">
        <v>33</v>
      </c>
    </row>
    <row r="367" s="9" customFormat="1" ht="16" customHeight="1" spans="1:36">
      <c r="A367" s="45">
        <f t="shared" si="796"/>
        <v>364</v>
      </c>
      <c r="B367" s="46" t="s">
        <v>337</v>
      </c>
      <c r="C367" s="100" t="s">
        <v>985</v>
      </c>
      <c r="D367" s="346" t="s">
        <v>986</v>
      </c>
      <c r="E367" s="95">
        <v>3473.25</v>
      </c>
      <c r="F367" s="46">
        <v>3473.25</v>
      </c>
      <c r="G367" s="95">
        <v>5664.75</v>
      </c>
      <c r="H367" s="95">
        <v>3473.25</v>
      </c>
      <c r="I367" s="105">
        <v>1790</v>
      </c>
      <c r="J367" s="48"/>
      <c r="K367" s="63">
        <f t="shared" si="797"/>
        <v>62.5185</v>
      </c>
      <c r="L367" s="64">
        <f t="shared" si="798"/>
        <v>555.72</v>
      </c>
      <c r="M367" s="48">
        <f t="shared" si="799"/>
        <v>453.18</v>
      </c>
      <c r="N367" s="46">
        <f t="shared" si="800"/>
        <v>24.31275</v>
      </c>
      <c r="O367" s="48">
        <f t="shared" si="801"/>
        <v>89.5</v>
      </c>
      <c r="P367" s="48">
        <f t="shared" si="802"/>
        <v>0</v>
      </c>
      <c r="Q367" s="48">
        <f t="shared" si="803"/>
        <v>1185.23125</v>
      </c>
      <c r="R367" s="46">
        <f t="shared" si="723"/>
        <v>0</v>
      </c>
      <c r="S367" s="46">
        <f t="shared" si="804"/>
        <v>277.86</v>
      </c>
      <c r="T367" s="48">
        <f t="shared" si="805"/>
        <v>113.3</v>
      </c>
      <c r="U367" s="46">
        <f t="shared" si="806"/>
        <v>10.42</v>
      </c>
      <c r="V367" s="46">
        <v>0</v>
      </c>
      <c r="W367" s="48">
        <f t="shared" si="807"/>
        <v>89.5</v>
      </c>
      <c r="X367" s="48">
        <f t="shared" si="808"/>
        <v>0</v>
      </c>
      <c r="Y367" s="46">
        <f t="shared" si="809"/>
        <v>491.08</v>
      </c>
      <c r="Z367" s="46">
        <f t="shared" si="810"/>
        <v>1676.31125</v>
      </c>
      <c r="AA367" s="78"/>
      <c r="AB367" s="12" t="s">
        <v>74</v>
      </c>
      <c r="AC367" s="11">
        <f t="shared" ref="AC367:AE367" si="844">K367+R367</f>
        <v>62.5185</v>
      </c>
      <c r="AD367" s="11">
        <f t="shared" si="844"/>
        <v>833.58</v>
      </c>
      <c r="AE367" s="11">
        <f t="shared" si="844"/>
        <v>566.48</v>
      </c>
      <c r="AF367" s="11">
        <f t="shared" si="812"/>
        <v>34.73275</v>
      </c>
      <c r="AG367" s="11">
        <f t="shared" ref="AG367:AI367" si="845">O367+W367</f>
        <v>179</v>
      </c>
      <c r="AH367" s="11">
        <f t="shared" si="845"/>
        <v>0</v>
      </c>
      <c r="AI367" s="11">
        <f t="shared" si="845"/>
        <v>1676.31125</v>
      </c>
      <c r="AJ367" s="12" t="s">
        <v>33</v>
      </c>
    </row>
    <row r="368" s="20" customFormat="1" ht="16" customHeight="1" spans="1:36">
      <c r="A368" s="57">
        <f t="shared" si="796"/>
        <v>365</v>
      </c>
      <c r="B368" s="58" t="s">
        <v>558</v>
      </c>
      <c r="C368" s="195" t="s">
        <v>987</v>
      </c>
      <c r="D368" s="167" t="s">
        <v>988</v>
      </c>
      <c r="E368" s="187">
        <v>3473.25</v>
      </c>
      <c r="F368" s="58">
        <v>0</v>
      </c>
      <c r="G368" s="58">
        <v>0</v>
      </c>
      <c r="H368" s="58">
        <v>0</v>
      </c>
      <c r="I368" s="58">
        <v>0</v>
      </c>
      <c r="J368" s="60"/>
      <c r="K368" s="65">
        <f t="shared" si="797"/>
        <v>62.5185</v>
      </c>
      <c r="L368" s="66">
        <f t="shared" si="798"/>
        <v>0</v>
      </c>
      <c r="M368" s="60">
        <f t="shared" si="799"/>
        <v>0</v>
      </c>
      <c r="N368" s="58">
        <f t="shared" si="800"/>
        <v>0</v>
      </c>
      <c r="O368" s="60">
        <f t="shared" si="801"/>
        <v>0</v>
      </c>
      <c r="P368" s="60">
        <f t="shared" si="802"/>
        <v>0</v>
      </c>
      <c r="Q368" s="60">
        <f t="shared" si="803"/>
        <v>62.5185</v>
      </c>
      <c r="R368" s="58">
        <f t="shared" si="723"/>
        <v>0</v>
      </c>
      <c r="S368" s="58">
        <f t="shared" si="804"/>
        <v>0</v>
      </c>
      <c r="T368" s="60">
        <f t="shared" si="805"/>
        <v>0</v>
      </c>
      <c r="U368" s="58">
        <f t="shared" si="806"/>
        <v>0</v>
      </c>
      <c r="V368" s="58">
        <v>0</v>
      </c>
      <c r="W368" s="60">
        <f t="shared" si="807"/>
        <v>0</v>
      </c>
      <c r="X368" s="60">
        <f t="shared" si="808"/>
        <v>0</v>
      </c>
      <c r="Y368" s="58">
        <f t="shared" si="809"/>
        <v>0</v>
      </c>
      <c r="Z368" s="58">
        <f t="shared" si="810"/>
        <v>62.5185</v>
      </c>
      <c r="AA368" s="185"/>
      <c r="AB368" s="16" t="s">
        <v>98</v>
      </c>
      <c r="AC368" s="15">
        <f t="shared" ref="AC368:AE368" si="846">K368+R368</f>
        <v>62.5185</v>
      </c>
      <c r="AD368" s="15">
        <f t="shared" si="846"/>
        <v>0</v>
      </c>
      <c r="AE368" s="15">
        <f t="shared" si="846"/>
        <v>0</v>
      </c>
      <c r="AF368" s="15">
        <f t="shared" si="812"/>
        <v>0</v>
      </c>
      <c r="AG368" s="15">
        <f t="shared" ref="AG368:AI368" si="847">O368+W368</f>
        <v>0</v>
      </c>
      <c r="AH368" s="15">
        <f t="shared" si="847"/>
        <v>0</v>
      </c>
      <c r="AI368" s="15">
        <f t="shared" si="847"/>
        <v>62.5185</v>
      </c>
      <c r="AJ368" s="16" t="s">
        <v>33</v>
      </c>
    </row>
    <row r="369" s="20" customFormat="1" ht="16" customHeight="1" spans="1:36">
      <c r="A369" s="57">
        <f t="shared" si="796"/>
        <v>366</v>
      </c>
      <c r="B369" s="58" t="s">
        <v>558</v>
      </c>
      <c r="C369" s="195" t="s">
        <v>991</v>
      </c>
      <c r="D369" s="357" t="s">
        <v>992</v>
      </c>
      <c r="E369" s="187">
        <v>3473.25</v>
      </c>
      <c r="F369" s="58">
        <v>0</v>
      </c>
      <c r="G369" s="58">
        <v>0</v>
      </c>
      <c r="H369" s="58">
        <v>0</v>
      </c>
      <c r="I369" s="58">
        <v>0</v>
      </c>
      <c r="J369" s="60"/>
      <c r="K369" s="65">
        <f t="shared" si="797"/>
        <v>62.5185</v>
      </c>
      <c r="L369" s="66">
        <f t="shared" si="798"/>
        <v>0</v>
      </c>
      <c r="M369" s="60">
        <f t="shared" si="799"/>
        <v>0</v>
      </c>
      <c r="N369" s="58">
        <f t="shared" si="800"/>
        <v>0</v>
      </c>
      <c r="O369" s="60">
        <f t="shared" si="801"/>
        <v>0</v>
      </c>
      <c r="P369" s="60">
        <f t="shared" si="802"/>
        <v>0</v>
      </c>
      <c r="Q369" s="60">
        <f t="shared" si="803"/>
        <v>62.5185</v>
      </c>
      <c r="R369" s="58">
        <f t="shared" ref="R369:R386" si="848">E369*0</f>
        <v>0</v>
      </c>
      <c r="S369" s="58">
        <f t="shared" si="804"/>
        <v>0</v>
      </c>
      <c r="T369" s="60">
        <f t="shared" si="805"/>
        <v>0</v>
      </c>
      <c r="U369" s="58">
        <f t="shared" si="806"/>
        <v>0</v>
      </c>
      <c r="V369" s="58">
        <v>0</v>
      </c>
      <c r="W369" s="60">
        <f t="shared" si="807"/>
        <v>0</v>
      </c>
      <c r="X369" s="60">
        <f t="shared" si="808"/>
        <v>0</v>
      </c>
      <c r="Y369" s="58">
        <f t="shared" si="809"/>
        <v>0</v>
      </c>
      <c r="Z369" s="58">
        <f t="shared" si="810"/>
        <v>62.5185</v>
      </c>
      <c r="AA369" s="185"/>
      <c r="AB369" s="20" t="s">
        <v>98</v>
      </c>
      <c r="AC369" s="15">
        <f t="shared" ref="AC369:AE369" si="849">K369+R369</f>
        <v>62.5185</v>
      </c>
      <c r="AD369" s="15">
        <f t="shared" si="849"/>
        <v>0</v>
      </c>
      <c r="AE369" s="15">
        <f t="shared" si="849"/>
        <v>0</v>
      </c>
      <c r="AF369" s="15">
        <f t="shared" si="812"/>
        <v>0</v>
      </c>
      <c r="AG369" s="15">
        <f t="shared" ref="AG369:AI369" si="850">O369+W369</f>
        <v>0</v>
      </c>
      <c r="AH369" s="15">
        <f t="shared" si="850"/>
        <v>0</v>
      </c>
      <c r="AI369" s="15">
        <f t="shared" si="850"/>
        <v>62.5185</v>
      </c>
      <c r="AJ369" s="16" t="s">
        <v>33</v>
      </c>
    </row>
    <row r="370" s="9" customFormat="1" ht="16" customHeight="1" spans="1:36">
      <c r="A370" s="45">
        <f t="shared" si="796"/>
        <v>367</v>
      </c>
      <c r="B370" s="46" t="s">
        <v>558</v>
      </c>
      <c r="C370" s="100" t="s">
        <v>993</v>
      </c>
      <c r="D370" s="55" t="s">
        <v>994</v>
      </c>
      <c r="E370" s="95">
        <v>3473.25</v>
      </c>
      <c r="F370" s="46">
        <v>3473.25</v>
      </c>
      <c r="G370" s="95">
        <v>5664.75</v>
      </c>
      <c r="H370" s="95">
        <v>3473.25</v>
      </c>
      <c r="I370" s="105">
        <v>1790</v>
      </c>
      <c r="J370" s="48"/>
      <c r="K370" s="63">
        <f t="shared" si="797"/>
        <v>62.5185</v>
      </c>
      <c r="L370" s="64">
        <f t="shared" si="798"/>
        <v>555.72</v>
      </c>
      <c r="M370" s="48">
        <f t="shared" si="799"/>
        <v>453.18</v>
      </c>
      <c r="N370" s="46">
        <f t="shared" si="800"/>
        <v>24.31275</v>
      </c>
      <c r="O370" s="48">
        <f t="shared" si="801"/>
        <v>89.5</v>
      </c>
      <c r="P370" s="48">
        <f t="shared" si="802"/>
        <v>0</v>
      </c>
      <c r="Q370" s="48">
        <f t="shared" si="803"/>
        <v>1185.23125</v>
      </c>
      <c r="R370" s="46">
        <f t="shared" si="848"/>
        <v>0</v>
      </c>
      <c r="S370" s="46">
        <f t="shared" si="804"/>
        <v>277.86</v>
      </c>
      <c r="T370" s="48">
        <f t="shared" si="805"/>
        <v>113.3</v>
      </c>
      <c r="U370" s="46">
        <f t="shared" si="806"/>
        <v>10.42</v>
      </c>
      <c r="V370" s="46">
        <v>0</v>
      </c>
      <c r="W370" s="48">
        <f t="shared" si="807"/>
        <v>89.5</v>
      </c>
      <c r="X370" s="48">
        <f t="shared" si="808"/>
        <v>0</v>
      </c>
      <c r="Y370" s="46">
        <f t="shared" si="809"/>
        <v>491.08</v>
      </c>
      <c r="Z370" s="46">
        <f t="shared" si="810"/>
        <v>1676.31125</v>
      </c>
      <c r="AA370" s="78"/>
      <c r="AB370" s="12" t="s">
        <v>98</v>
      </c>
      <c r="AC370" s="11">
        <f t="shared" ref="AC370:AE370" si="851">K370+R370</f>
        <v>62.5185</v>
      </c>
      <c r="AD370" s="11">
        <f t="shared" si="851"/>
        <v>833.58</v>
      </c>
      <c r="AE370" s="11">
        <f t="shared" si="851"/>
        <v>566.48</v>
      </c>
      <c r="AF370" s="11">
        <f t="shared" si="812"/>
        <v>34.73275</v>
      </c>
      <c r="AG370" s="11">
        <f t="shared" ref="AG370:AI370" si="852">O370+W370</f>
        <v>179</v>
      </c>
      <c r="AH370" s="11">
        <f t="shared" si="852"/>
        <v>0</v>
      </c>
      <c r="AI370" s="11">
        <f t="shared" si="852"/>
        <v>1676.31125</v>
      </c>
      <c r="AJ370" s="12" t="s">
        <v>33</v>
      </c>
    </row>
    <row r="371" s="9" customFormat="1" ht="16" customHeight="1" spans="1:36">
      <c r="A371" s="45">
        <f t="shared" si="796"/>
        <v>368</v>
      </c>
      <c r="B371" s="46" t="s">
        <v>289</v>
      </c>
      <c r="C371" s="100" t="s">
        <v>995</v>
      </c>
      <c r="D371" s="52" t="s">
        <v>996</v>
      </c>
      <c r="E371" s="95">
        <v>3473.25</v>
      </c>
      <c r="F371" s="46">
        <v>3473.25</v>
      </c>
      <c r="G371" s="95">
        <v>5664.75</v>
      </c>
      <c r="H371" s="95">
        <v>3473.25</v>
      </c>
      <c r="I371" s="105">
        <v>3180</v>
      </c>
      <c r="J371" s="48"/>
      <c r="K371" s="63">
        <f t="shared" si="797"/>
        <v>62.5185</v>
      </c>
      <c r="L371" s="64">
        <f t="shared" si="798"/>
        <v>555.72</v>
      </c>
      <c r="M371" s="48">
        <f t="shared" si="799"/>
        <v>453.18</v>
      </c>
      <c r="N371" s="46">
        <f t="shared" si="800"/>
        <v>24.31275</v>
      </c>
      <c r="O371" s="48">
        <f t="shared" si="801"/>
        <v>159</v>
      </c>
      <c r="P371" s="48">
        <f t="shared" si="802"/>
        <v>0</v>
      </c>
      <c r="Q371" s="48">
        <f t="shared" si="803"/>
        <v>1254.73125</v>
      </c>
      <c r="R371" s="46">
        <f t="shared" si="848"/>
        <v>0</v>
      </c>
      <c r="S371" s="46">
        <f t="shared" si="804"/>
        <v>277.86</v>
      </c>
      <c r="T371" s="48">
        <f t="shared" si="805"/>
        <v>113.3</v>
      </c>
      <c r="U371" s="46">
        <f t="shared" si="806"/>
        <v>10.42</v>
      </c>
      <c r="V371" s="46">
        <v>0</v>
      </c>
      <c r="W371" s="48">
        <f t="shared" si="807"/>
        <v>159</v>
      </c>
      <c r="X371" s="48">
        <f t="shared" si="808"/>
        <v>0</v>
      </c>
      <c r="Y371" s="46">
        <f t="shared" si="809"/>
        <v>560.58</v>
      </c>
      <c r="Z371" s="46">
        <f t="shared" si="810"/>
        <v>1815.31125</v>
      </c>
      <c r="AA371" s="78"/>
      <c r="AB371" s="12" t="s">
        <v>80</v>
      </c>
      <c r="AC371" s="11">
        <f t="shared" ref="AC371:AE371" si="853">K371+R371</f>
        <v>62.5185</v>
      </c>
      <c r="AD371" s="11">
        <f t="shared" si="853"/>
        <v>833.58</v>
      </c>
      <c r="AE371" s="11">
        <f t="shared" si="853"/>
        <v>566.48</v>
      </c>
      <c r="AF371" s="11">
        <f t="shared" si="812"/>
        <v>34.73275</v>
      </c>
      <c r="AG371" s="11">
        <f t="shared" ref="AG371:AI371" si="854">O371+W371</f>
        <v>318</v>
      </c>
      <c r="AH371" s="11">
        <f t="shared" si="854"/>
        <v>0</v>
      </c>
      <c r="AI371" s="11">
        <f t="shared" si="854"/>
        <v>1815.31125</v>
      </c>
      <c r="AJ371" s="12" t="s">
        <v>33</v>
      </c>
    </row>
    <row r="372" s="9" customFormat="1" ht="16" customHeight="1" spans="1:36">
      <c r="A372" s="45">
        <f t="shared" si="796"/>
        <v>369</v>
      </c>
      <c r="B372" s="46" t="s">
        <v>685</v>
      </c>
      <c r="C372" s="100" t="s">
        <v>997</v>
      </c>
      <c r="D372" s="346" t="s">
        <v>998</v>
      </c>
      <c r="E372" s="95">
        <v>3473.25</v>
      </c>
      <c r="F372" s="46">
        <v>3473.25</v>
      </c>
      <c r="G372" s="95">
        <v>5664.75</v>
      </c>
      <c r="H372" s="95">
        <v>3473.25</v>
      </c>
      <c r="I372" s="105">
        <v>1790</v>
      </c>
      <c r="J372" s="48"/>
      <c r="K372" s="63">
        <f t="shared" si="797"/>
        <v>62.5185</v>
      </c>
      <c r="L372" s="64">
        <f t="shared" si="798"/>
        <v>555.72</v>
      </c>
      <c r="M372" s="48">
        <f t="shared" si="799"/>
        <v>453.18</v>
      </c>
      <c r="N372" s="46">
        <f t="shared" si="800"/>
        <v>24.31275</v>
      </c>
      <c r="O372" s="48">
        <f t="shared" si="801"/>
        <v>89.5</v>
      </c>
      <c r="P372" s="48">
        <f t="shared" si="802"/>
        <v>0</v>
      </c>
      <c r="Q372" s="48">
        <f t="shared" si="803"/>
        <v>1185.23125</v>
      </c>
      <c r="R372" s="46">
        <f t="shared" si="848"/>
        <v>0</v>
      </c>
      <c r="S372" s="46">
        <f t="shared" si="804"/>
        <v>277.86</v>
      </c>
      <c r="T372" s="48">
        <f t="shared" si="805"/>
        <v>113.3</v>
      </c>
      <c r="U372" s="46">
        <f t="shared" si="806"/>
        <v>10.42</v>
      </c>
      <c r="V372" s="46">
        <v>0</v>
      </c>
      <c r="W372" s="48">
        <f t="shared" si="807"/>
        <v>89.5</v>
      </c>
      <c r="X372" s="48">
        <f t="shared" si="808"/>
        <v>0</v>
      </c>
      <c r="Y372" s="46">
        <f t="shared" si="809"/>
        <v>491.08</v>
      </c>
      <c r="Z372" s="46">
        <f t="shared" si="810"/>
        <v>1676.31125</v>
      </c>
      <c r="AA372" s="78"/>
      <c r="AB372" s="12" t="s">
        <v>89</v>
      </c>
      <c r="AC372" s="11">
        <f t="shared" ref="AC372:AE372" si="855">K372+R372</f>
        <v>62.5185</v>
      </c>
      <c r="AD372" s="11">
        <f t="shared" si="855"/>
        <v>833.58</v>
      </c>
      <c r="AE372" s="11">
        <f t="shared" si="855"/>
        <v>566.48</v>
      </c>
      <c r="AF372" s="11">
        <f t="shared" si="812"/>
        <v>34.73275</v>
      </c>
      <c r="AG372" s="11">
        <f t="shared" ref="AG372:AI372" si="856">O372+W372</f>
        <v>179</v>
      </c>
      <c r="AH372" s="11">
        <f t="shared" si="856"/>
        <v>0</v>
      </c>
      <c r="AI372" s="11">
        <f t="shared" si="856"/>
        <v>1676.31125</v>
      </c>
      <c r="AJ372" s="12" t="s">
        <v>33</v>
      </c>
    </row>
    <row r="373" s="20" customFormat="1" ht="16" customHeight="1" spans="1:36">
      <c r="A373" s="57">
        <f t="shared" si="796"/>
        <v>370</v>
      </c>
      <c r="B373" s="58" t="s">
        <v>685</v>
      </c>
      <c r="C373" s="195" t="s">
        <v>999</v>
      </c>
      <c r="D373" s="357" t="s">
        <v>1000</v>
      </c>
      <c r="E373" s="187">
        <v>3473.25</v>
      </c>
      <c r="F373" s="58">
        <v>3473.25</v>
      </c>
      <c r="G373" s="187">
        <v>5664.75</v>
      </c>
      <c r="H373" s="187">
        <v>3473.25</v>
      </c>
      <c r="I373" s="188">
        <v>1790</v>
      </c>
      <c r="J373" s="60"/>
      <c r="K373" s="65">
        <f t="shared" si="797"/>
        <v>62.5185</v>
      </c>
      <c r="L373" s="66">
        <f t="shared" si="798"/>
        <v>555.72</v>
      </c>
      <c r="M373" s="60">
        <f t="shared" si="799"/>
        <v>453.18</v>
      </c>
      <c r="N373" s="58">
        <f t="shared" si="800"/>
        <v>24.31275</v>
      </c>
      <c r="O373" s="60">
        <f t="shared" si="801"/>
        <v>89.5</v>
      </c>
      <c r="P373" s="60">
        <f t="shared" si="802"/>
        <v>0</v>
      </c>
      <c r="Q373" s="60">
        <f t="shared" si="803"/>
        <v>1185.23125</v>
      </c>
      <c r="R373" s="58">
        <f t="shared" si="848"/>
        <v>0</v>
      </c>
      <c r="S373" s="58">
        <f t="shared" si="804"/>
        <v>277.86</v>
      </c>
      <c r="T373" s="60">
        <f t="shared" si="805"/>
        <v>113.3</v>
      </c>
      <c r="U373" s="58">
        <f t="shared" si="806"/>
        <v>10.42</v>
      </c>
      <c r="V373" s="58">
        <v>0</v>
      </c>
      <c r="W373" s="60">
        <f t="shared" si="807"/>
        <v>89.5</v>
      </c>
      <c r="X373" s="60">
        <f t="shared" si="808"/>
        <v>0</v>
      </c>
      <c r="Y373" s="58">
        <f t="shared" si="809"/>
        <v>491.08</v>
      </c>
      <c r="Z373" s="58">
        <f t="shared" si="810"/>
        <v>1676.31125</v>
      </c>
      <c r="AA373" s="185"/>
      <c r="AB373" s="16" t="s">
        <v>89</v>
      </c>
      <c r="AC373" s="15">
        <f t="shared" ref="AC373:AE373" si="857">K373+R373</f>
        <v>62.5185</v>
      </c>
      <c r="AD373" s="15">
        <f t="shared" si="857"/>
        <v>833.58</v>
      </c>
      <c r="AE373" s="15">
        <f t="shared" si="857"/>
        <v>566.48</v>
      </c>
      <c r="AF373" s="15">
        <f t="shared" si="812"/>
        <v>34.73275</v>
      </c>
      <c r="AG373" s="15">
        <f t="shared" ref="AG373:AI373" si="858">O373+W373</f>
        <v>179</v>
      </c>
      <c r="AH373" s="15">
        <f t="shared" si="858"/>
        <v>0</v>
      </c>
      <c r="AI373" s="15">
        <f t="shared" si="858"/>
        <v>1676.31125</v>
      </c>
      <c r="AJ373" s="16" t="s">
        <v>33</v>
      </c>
    </row>
    <row r="374" s="9" customFormat="1" ht="16" customHeight="1" spans="1:36">
      <c r="A374" s="45">
        <f t="shared" si="796"/>
        <v>371</v>
      </c>
      <c r="B374" s="46" t="s">
        <v>363</v>
      </c>
      <c r="C374" s="100" t="s">
        <v>1003</v>
      </c>
      <c r="D374" s="346" t="s">
        <v>1004</v>
      </c>
      <c r="E374" s="95">
        <v>3473.25</v>
      </c>
      <c r="F374" s="46">
        <v>3473.25</v>
      </c>
      <c r="G374" s="95">
        <v>5664.75</v>
      </c>
      <c r="H374" s="95">
        <v>3473.25</v>
      </c>
      <c r="I374" s="105">
        <v>1790</v>
      </c>
      <c r="J374" s="48"/>
      <c r="K374" s="63">
        <f t="shared" si="797"/>
        <v>62.5185</v>
      </c>
      <c r="L374" s="64">
        <f t="shared" si="798"/>
        <v>555.72</v>
      </c>
      <c r="M374" s="48">
        <f t="shared" si="799"/>
        <v>453.18</v>
      </c>
      <c r="N374" s="46">
        <f t="shared" si="800"/>
        <v>24.31275</v>
      </c>
      <c r="O374" s="48">
        <f t="shared" si="801"/>
        <v>89.5</v>
      </c>
      <c r="P374" s="48">
        <f t="shared" si="802"/>
        <v>0</v>
      </c>
      <c r="Q374" s="48">
        <f t="shared" si="803"/>
        <v>1185.23125</v>
      </c>
      <c r="R374" s="46">
        <f t="shared" si="848"/>
        <v>0</v>
      </c>
      <c r="S374" s="46">
        <f t="shared" si="804"/>
        <v>277.86</v>
      </c>
      <c r="T374" s="48">
        <f t="shared" si="805"/>
        <v>113.3</v>
      </c>
      <c r="U374" s="46">
        <f t="shared" si="806"/>
        <v>10.42</v>
      </c>
      <c r="V374" s="46">
        <v>0</v>
      </c>
      <c r="W374" s="48">
        <f t="shared" si="807"/>
        <v>89.5</v>
      </c>
      <c r="X374" s="48">
        <f t="shared" si="808"/>
        <v>0</v>
      </c>
      <c r="Y374" s="46">
        <f t="shared" si="809"/>
        <v>491.08</v>
      </c>
      <c r="Z374" s="46">
        <f t="shared" si="810"/>
        <v>1676.31125</v>
      </c>
      <c r="AA374" s="78"/>
      <c r="AB374" s="12" t="s">
        <v>71</v>
      </c>
      <c r="AC374" s="11">
        <f t="shared" ref="AC374:AE374" si="859">K374+R374</f>
        <v>62.5185</v>
      </c>
      <c r="AD374" s="11">
        <f t="shared" si="859"/>
        <v>833.58</v>
      </c>
      <c r="AE374" s="11">
        <f t="shared" si="859"/>
        <v>566.48</v>
      </c>
      <c r="AF374" s="11">
        <f t="shared" si="812"/>
        <v>34.73275</v>
      </c>
      <c r="AG374" s="11">
        <f t="shared" ref="AG374:AI374" si="860">O374+W374</f>
        <v>179</v>
      </c>
      <c r="AH374" s="11">
        <f t="shared" si="860"/>
        <v>0</v>
      </c>
      <c r="AI374" s="11">
        <f t="shared" si="860"/>
        <v>1676.31125</v>
      </c>
      <c r="AJ374" s="12" t="s">
        <v>33</v>
      </c>
    </row>
    <row r="375" s="9" customFormat="1" ht="16" customHeight="1" spans="1:36">
      <c r="A375" s="45">
        <f t="shared" si="796"/>
        <v>372</v>
      </c>
      <c r="B375" s="46" t="s">
        <v>363</v>
      </c>
      <c r="C375" s="100" t="s">
        <v>1005</v>
      </c>
      <c r="D375" s="346" t="s">
        <v>1006</v>
      </c>
      <c r="E375" s="95">
        <v>3473.25</v>
      </c>
      <c r="F375" s="46">
        <v>3473.25</v>
      </c>
      <c r="G375" s="95">
        <v>5664.75</v>
      </c>
      <c r="H375" s="95">
        <v>3473.25</v>
      </c>
      <c r="I375" s="105">
        <v>0</v>
      </c>
      <c r="J375" s="48"/>
      <c r="K375" s="63">
        <f t="shared" si="797"/>
        <v>62.5185</v>
      </c>
      <c r="L375" s="64">
        <f t="shared" si="798"/>
        <v>555.72</v>
      </c>
      <c r="M375" s="48">
        <f t="shared" si="799"/>
        <v>453.18</v>
      </c>
      <c r="N375" s="46">
        <f t="shared" si="800"/>
        <v>24.31275</v>
      </c>
      <c r="O375" s="48">
        <f t="shared" si="801"/>
        <v>0</v>
      </c>
      <c r="P375" s="48">
        <f t="shared" si="802"/>
        <v>0</v>
      </c>
      <c r="Q375" s="48">
        <f t="shared" si="803"/>
        <v>1095.73125</v>
      </c>
      <c r="R375" s="46">
        <f t="shared" si="848"/>
        <v>0</v>
      </c>
      <c r="S375" s="46">
        <f t="shared" si="804"/>
        <v>277.86</v>
      </c>
      <c r="T375" s="48">
        <f t="shared" si="805"/>
        <v>113.3</v>
      </c>
      <c r="U375" s="46">
        <f t="shared" si="806"/>
        <v>10.42</v>
      </c>
      <c r="V375" s="46">
        <v>0</v>
      </c>
      <c r="W375" s="48">
        <f t="shared" si="807"/>
        <v>0</v>
      </c>
      <c r="X375" s="48">
        <f t="shared" si="808"/>
        <v>0</v>
      </c>
      <c r="Y375" s="46">
        <f t="shared" si="809"/>
        <v>401.58</v>
      </c>
      <c r="Z375" s="46">
        <f t="shared" si="810"/>
        <v>1497.31125</v>
      </c>
      <c r="AA375" s="78"/>
      <c r="AB375" s="12" t="s">
        <v>71</v>
      </c>
      <c r="AC375" s="11">
        <f t="shared" ref="AC375:AE375" si="861">K375+R375</f>
        <v>62.5185</v>
      </c>
      <c r="AD375" s="11">
        <f t="shared" si="861"/>
        <v>833.58</v>
      </c>
      <c r="AE375" s="11">
        <f t="shared" si="861"/>
        <v>566.48</v>
      </c>
      <c r="AF375" s="11">
        <f t="shared" si="812"/>
        <v>34.73275</v>
      </c>
      <c r="AG375" s="11">
        <f t="shared" ref="AG375:AI375" si="862">O375+W375</f>
        <v>0</v>
      </c>
      <c r="AH375" s="11">
        <f t="shared" si="862"/>
        <v>0</v>
      </c>
      <c r="AI375" s="11">
        <f t="shared" si="862"/>
        <v>1497.31125</v>
      </c>
      <c r="AJ375" s="12" t="s">
        <v>33</v>
      </c>
    </row>
    <row r="376" s="20" customFormat="1" ht="16" customHeight="1" spans="1:36">
      <c r="A376" s="57">
        <f t="shared" si="796"/>
        <v>373</v>
      </c>
      <c r="B376" s="58" t="s">
        <v>363</v>
      </c>
      <c r="C376" s="195" t="s">
        <v>1007</v>
      </c>
      <c r="D376" s="357" t="s">
        <v>1008</v>
      </c>
      <c r="E376" s="187">
        <v>3473.25</v>
      </c>
      <c r="F376" s="58">
        <v>3473.25</v>
      </c>
      <c r="G376" s="187">
        <v>5664.75</v>
      </c>
      <c r="H376" s="187">
        <v>3473.25</v>
      </c>
      <c r="I376" s="188">
        <v>1790</v>
      </c>
      <c r="J376" s="60"/>
      <c r="K376" s="65">
        <f t="shared" si="797"/>
        <v>62.5185</v>
      </c>
      <c r="L376" s="66">
        <f t="shared" si="798"/>
        <v>555.72</v>
      </c>
      <c r="M376" s="60">
        <f t="shared" si="799"/>
        <v>453.18</v>
      </c>
      <c r="N376" s="58">
        <f t="shared" si="800"/>
        <v>24.31275</v>
      </c>
      <c r="O376" s="60">
        <f t="shared" si="801"/>
        <v>89.5</v>
      </c>
      <c r="P376" s="60">
        <f t="shared" si="802"/>
        <v>0</v>
      </c>
      <c r="Q376" s="60">
        <f t="shared" si="803"/>
        <v>1185.23125</v>
      </c>
      <c r="R376" s="58">
        <f t="shared" si="848"/>
        <v>0</v>
      </c>
      <c r="S376" s="58">
        <f t="shared" si="804"/>
        <v>277.86</v>
      </c>
      <c r="T376" s="60">
        <f t="shared" si="805"/>
        <v>113.3</v>
      </c>
      <c r="U376" s="58">
        <f t="shared" si="806"/>
        <v>10.42</v>
      </c>
      <c r="V376" s="58">
        <v>0</v>
      </c>
      <c r="W376" s="60">
        <f t="shared" si="807"/>
        <v>89.5</v>
      </c>
      <c r="X376" s="60">
        <f t="shared" si="808"/>
        <v>0</v>
      </c>
      <c r="Y376" s="58">
        <f t="shared" si="809"/>
        <v>491.08</v>
      </c>
      <c r="Z376" s="58">
        <f t="shared" si="810"/>
        <v>1676.31125</v>
      </c>
      <c r="AA376" s="185"/>
      <c r="AB376" s="16" t="s">
        <v>71</v>
      </c>
      <c r="AC376" s="15">
        <f t="shared" ref="AC376:AE376" si="863">K376+R376</f>
        <v>62.5185</v>
      </c>
      <c r="AD376" s="15">
        <f t="shared" si="863"/>
        <v>833.58</v>
      </c>
      <c r="AE376" s="15">
        <f t="shared" si="863"/>
        <v>566.48</v>
      </c>
      <c r="AF376" s="15">
        <f t="shared" si="812"/>
        <v>34.73275</v>
      </c>
      <c r="AG376" s="15">
        <f t="shared" ref="AG376:AI376" si="864">O376+W376</f>
        <v>179</v>
      </c>
      <c r="AH376" s="15">
        <f t="shared" si="864"/>
        <v>0</v>
      </c>
      <c r="AI376" s="15">
        <f t="shared" si="864"/>
        <v>1676.31125</v>
      </c>
      <c r="AJ376" s="16" t="s">
        <v>33</v>
      </c>
    </row>
    <row r="377" s="9" customFormat="1" ht="16" customHeight="1" spans="1:36">
      <c r="A377" s="45">
        <f t="shared" si="796"/>
        <v>374</v>
      </c>
      <c r="B377" s="46" t="s">
        <v>328</v>
      </c>
      <c r="C377" s="100" t="s">
        <v>1015</v>
      </c>
      <c r="D377" s="346" t="s">
        <v>1016</v>
      </c>
      <c r="E377" s="95">
        <v>3820</v>
      </c>
      <c r="F377" s="46">
        <v>3820</v>
      </c>
      <c r="G377" s="95">
        <v>5664.75</v>
      </c>
      <c r="H377" s="95">
        <v>3820</v>
      </c>
      <c r="I377" s="105">
        <v>4180</v>
      </c>
      <c r="J377" s="48"/>
      <c r="K377" s="63">
        <f t="shared" si="797"/>
        <v>68.76</v>
      </c>
      <c r="L377" s="64">
        <f t="shared" si="798"/>
        <v>611.2</v>
      </c>
      <c r="M377" s="48">
        <f t="shared" si="799"/>
        <v>453.18</v>
      </c>
      <c r="N377" s="46">
        <f t="shared" si="800"/>
        <v>26.74</v>
      </c>
      <c r="O377" s="48">
        <f t="shared" si="801"/>
        <v>209</v>
      </c>
      <c r="P377" s="48">
        <f t="shared" si="802"/>
        <v>0</v>
      </c>
      <c r="Q377" s="48">
        <f t="shared" si="803"/>
        <v>1368.88</v>
      </c>
      <c r="R377" s="46">
        <f t="shared" si="848"/>
        <v>0</v>
      </c>
      <c r="S377" s="46">
        <f t="shared" si="804"/>
        <v>305.6</v>
      </c>
      <c r="T377" s="48">
        <f t="shared" si="805"/>
        <v>113.3</v>
      </c>
      <c r="U377" s="46">
        <f t="shared" si="806"/>
        <v>11.46</v>
      </c>
      <c r="V377" s="46">
        <v>0</v>
      </c>
      <c r="W377" s="48">
        <f t="shared" si="807"/>
        <v>209</v>
      </c>
      <c r="X377" s="48">
        <f t="shared" si="808"/>
        <v>0</v>
      </c>
      <c r="Y377" s="46">
        <f t="shared" si="809"/>
        <v>639.36</v>
      </c>
      <c r="Z377" s="46">
        <f t="shared" si="810"/>
        <v>2008.24</v>
      </c>
      <c r="AA377" s="78"/>
      <c r="AB377" s="12" t="s">
        <v>104</v>
      </c>
      <c r="AC377" s="11">
        <f t="shared" ref="AC377:AE377" si="865">K377+R377</f>
        <v>68.76</v>
      </c>
      <c r="AD377" s="11">
        <f t="shared" si="865"/>
        <v>916.8</v>
      </c>
      <c r="AE377" s="11">
        <f t="shared" si="865"/>
        <v>566.48</v>
      </c>
      <c r="AF377" s="11">
        <f t="shared" si="812"/>
        <v>38.2</v>
      </c>
      <c r="AG377" s="11">
        <f t="shared" ref="AG377:AI377" si="866">O377+W377</f>
        <v>418</v>
      </c>
      <c r="AH377" s="11">
        <f t="shared" si="866"/>
        <v>0</v>
      </c>
      <c r="AI377" s="11">
        <f t="shared" si="866"/>
        <v>2008.24</v>
      </c>
      <c r="AJ377" s="12" t="s">
        <v>35</v>
      </c>
    </row>
    <row r="378" s="9" customFormat="1" ht="16" customHeight="1" spans="1:36">
      <c r="A378" s="45">
        <f t="shared" si="796"/>
        <v>375</v>
      </c>
      <c r="B378" s="46" t="s">
        <v>558</v>
      </c>
      <c r="C378" s="107" t="s">
        <v>1019</v>
      </c>
      <c r="D378" s="108" t="s">
        <v>1020</v>
      </c>
      <c r="E378" s="95">
        <v>3473.25</v>
      </c>
      <c r="F378" s="46">
        <v>3473.25</v>
      </c>
      <c r="G378" s="95">
        <v>5664.75</v>
      </c>
      <c r="H378" s="95">
        <v>3473.25</v>
      </c>
      <c r="I378" s="105">
        <v>1790</v>
      </c>
      <c r="J378" s="48"/>
      <c r="K378" s="63">
        <f t="shared" si="797"/>
        <v>62.5185</v>
      </c>
      <c r="L378" s="64">
        <f t="shared" si="798"/>
        <v>555.72</v>
      </c>
      <c r="M378" s="48">
        <f t="shared" si="799"/>
        <v>453.18</v>
      </c>
      <c r="N378" s="46">
        <f t="shared" si="800"/>
        <v>24.31275</v>
      </c>
      <c r="O378" s="48">
        <f t="shared" si="801"/>
        <v>89.5</v>
      </c>
      <c r="P378" s="48">
        <f t="shared" si="802"/>
        <v>0</v>
      </c>
      <c r="Q378" s="48">
        <f t="shared" si="803"/>
        <v>1185.23125</v>
      </c>
      <c r="R378" s="46">
        <f t="shared" si="848"/>
        <v>0</v>
      </c>
      <c r="S378" s="46">
        <f t="shared" si="804"/>
        <v>277.86</v>
      </c>
      <c r="T378" s="48">
        <f t="shared" si="805"/>
        <v>113.3</v>
      </c>
      <c r="U378" s="46">
        <f t="shared" si="806"/>
        <v>10.42</v>
      </c>
      <c r="V378" s="46">
        <v>0</v>
      </c>
      <c r="W378" s="48">
        <f t="shared" si="807"/>
        <v>89.5</v>
      </c>
      <c r="X378" s="48">
        <f t="shared" si="808"/>
        <v>0</v>
      </c>
      <c r="Y378" s="46">
        <f t="shared" si="809"/>
        <v>491.08</v>
      </c>
      <c r="Z378" s="46">
        <f t="shared" si="810"/>
        <v>1676.31125</v>
      </c>
      <c r="AA378" s="78"/>
      <c r="AB378" s="12" t="s">
        <v>98</v>
      </c>
      <c r="AC378" s="11">
        <f t="shared" ref="AC378:AE378" si="867">K378+R378</f>
        <v>62.5185</v>
      </c>
      <c r="AD378" s="11">
        <f t="shared" si="867"/>
        <v>833.58</v>
      </c>
      <c r="AE378" s="11">
        <f t="shared" si="867"/>
        <v>566.48</v>
      </c>
      <c r="AF378" s="11">
        <f t="shared" si="812"/>
        <v>34.73275</v>
      </c>
      <c r="AG378" s="11">
        <f t="shared" ref="AG378:AI378" si="868">O378+W378</f>
        <v>179</v>
      </c>
      <c r="AH378" s="11">
        <f t="shared" si="868"/>
        <v>0</v>
      </c>
      <c r="AI378" s="11">
        <f t="shared" si="868"/>
        <v>1676.31125</v>
      </c>
      <c r="AJ378" s="12" t="s">
        <v>33</v>
      </c>
    </row>
    <row r="379" s="9" customFormat="1" ht="16" customHeight="1" spans="1:36">
      <c r="A379" s="45">
        <f t="shared" si="796"/>
        <v>376</v>
      </c>
      <c r="B379" s="46" t="s">
        <v>193</v>
      </c>
      <c r="C379" s="100" t="s">
        <v>1021</v>
      </c>
      <c r="D379" s="346" t="s">
        <v>1022</v>
      </c>
      <c r="E379" s="95">
        <v>3473.25</v>
      </c>
      <c r="F379" s="46">
        <v>3473.25</v>
      </c>
      <c r="G379" s="95">
        <v>5664.75</v>
      </c>
      <c r="H379" s="95">
        <v>3473.25</v>
      </c>
      <c r="I379" s="105">
        <v>1790</v>
      </c>
      <c r="J379" s="48"/>
      <c r="K379" s="63">
        <f t="shared" si="797"/>
        <v>62.5185</v>
      </c>
      <c r="L379" s="64">
        <f t="shared" si="798"/>
        <v>555.72</v>
      </c>
      <c r="M379" s="48">
        <f t="shared" si="799"/>
        <v>453.18</v>
      </c>
      <c r="N379" s="46">
        <f t="shared" si="800"/>
        <v>24.31275</v>
      </c>
      <c r="O379" s="48">
        <f t="shared" si="801"/>
        <v>89.5</v>
      </c>
      <c r="P379" s="48">
        <f t="shared" si="802"/>
        <v>0</v>
      </c>
      <c r="Q379" s="48">
        <f t="shared" si="803"/>
        <v>1185.23125</v>
      </c>
      <c r="R379" s="46">
        <f t="shared" si="848"/>
        <v>0</v>
      </c>
      <c r="S379" s="46">
        <f t="shared" si="804"/>
        <v>277.86</v>
      </c>
      <c r="T379" s="48">
        <f t="shared" si="805"/>
        <v>113.3</v>
      </c>
      <c r="U379" s="46">
        <f t="shared" si="806"/>
        <v>10.42</v>
      </c>
      <c r="V379" s="46">
        <v>0</v>
      </c>
      <c r="W379" s="48">
        <f t="shared" si="807"/>
        <v>89.5</v>
      </c>
      <c r="X379" s="48">
        <f t="shared" si="808"/>
        <v>0</v>
      </c>
      <c r="Y379" s="46">
        <f t="shared" si="809"/>
        <v>491.08</v>
      </c>
      <c r="Z379" s="46">
        <f t="shared" si="810"/>
        <v>1676.31125</v>
      </c>
      <c r="AA379" s="78"/>
      <c r="AB379" s="12" t="s">
        <v>104</v>
      </c>
      <c r="AC379" s="11">
        <f t="shared" ref="AC379:AE379" si="869">K379+R379</f>
        <v>62.5185</v>
      </c>
      <c r="AD379" s="11">
        <f t="shared" si="869"/>
        <v>833.58</v>
      </c>
      <c r="AE379" s="11">
        <f t="shared" si="869"/>
        <v>566.48</v>
      </c>
      <c r="AF379" s="11">
        <f t="shared" si="812"/>
        <v>34.73275</v>
      </c>
      <c r="AG379" s="11">
        <f t="shared" ref="AG379:AI379" si="870">O379+W379</f>
        <v>179</v>
      </c>
      <c r="AH379" s="11">
        <f t="shared" si="870"/>
        <v>0</v>
      </c>
      <c r="AI379" s="11">
        <f t="shared" si="870"/>
        <v>1676.31125</v>
      </c>
      <c r="AJ379" s="12" t="s">
        <v>35</v>
      </c>
    </row>
    <row r="380" s="9" customFormat="1" ht="16" customHeight="1" spans="1:36">
      <c r="A380" s="45">
        <f t="shared" si="796"/>
        <v>377</v>
      </c>
      <c r="B380" s="46" t="s">
        <v>176</v>
      </c>
      <c r="C380" s="100" t="s">
        <v>1023</v>
      </c>
      <c r="D380" s="55" t="s">
        <v>1024</v>
      </c>
      <c r="E380" s="95">
        <v>3473.25</v>
      </c>
      <c r="F380" s="46">
        <v>3473.25</v>
      </c>
      <c r="G380" s="95">
        <v>5664.75</v>
      </c>
      <c r="H380" s="95">
        <v>3473.25</v>
      </c>
      <c r="I380" s="105">
        <v>3180</v>
      </c>
      <c r="J380" s="48"/>
      <c r="K380" s="63">
        <f t="shared" si="797"/>
        <v>62.5185</v>
      </c>
      <c r="L380" s="64">
        <f t="shared" si="798"/>
        <v>555.72</v>
      </c>
      <c r="M380" s="48">
        <f t="shared" si="799"/>
        <v>453.18</v>
      </c>
      <c r="N380" s="46">
        <f t="shared" si="800"/>
        <v>24.31275</v>
      </c>
      <c r="O380" s="48">
        <f t="shared" si="801"/>
        <v>159</v>
      </c>
      <c r="P380" s="48">
        <f t="shared" si="802"/>
        <v>0</v>
      </c>
      <c r="Q380" s="48">
        <f t="shared" si="803"/>
        <v>1254.73125</v>
      </c>
      <c r="R380" s="46">
        <f t="shared" si="848"/>
        <v>0</v>
      </c>
      <c r="S380" s="46">
        <f t="shared" si="804"/>
        <v>277.86</v>
      </c>
      <c r="T380" s="48">
        <f t="shared" si="805"/>
        <v>113.3</v>
      </c>
      <c r="U380" s="46">
        <f t="shared" si="806"/>
        <v>10.42</v>
      </c>
      <c r="V380" s="46">
        <v>0</v>
      </c>
      <c r="W380" s="48">
        <f t="shared" si="807"/>
        <v>159</v>
      </c>
      <c r="X380" s="48">
        <f t="shared" si="808"/>
        <v>0</v>
      </c>
      <c r="Y380" s="46">
        <f t="shared" si="809"/>
        <v>560.58</v>
      </c>
      <c r="Z380" s="46">
        <f t="shared" si="810"/>
        <v>1815.31125</v>
      </c>
      <c r="AA380" s="78"/>
      <c r="AB380" s="12" t="s">
        <v>104</v>
      </c>
      <c r="AC380" s="11">
        <f t="shared" ref="AC380:AE380" si="871">K380+R380</f>
        <v>62.5185</v>
      </c>
      <c r="AD380" s="11">
        <f t="shared" si="871"/>
        <v>833.58</v>
      </c>
      <c r="AE380" s="11">
        <f t="shared" si="871"/>
        <v>566.48</v>
      </c>
      <c r="AF380" s="11">
        <f t="shared" si="812"/>
        <v>34.73275</v>
      </c>
      <c r="AG380" s="11">
        <f t="shared" ref="AG380:AI380" si="872">O380+W380</f>
        <v>318</v>
      </c>
      <c r="AH380" s="11">
        <f t="shared" si="872"/>
        <v>0</v>
      </c>
      <c r="AI380" s="11">
        <f t="shared" si="872"/>
        <v>1815.31125</v>
      </c>
      <c r="AJ380" s="12" t="s">
        <v>35</v>
      </c>
    </row>
    <row r="381" s="9" customFormat="1" ht="16" customHeight="1" spans="1:36">
      <c r="A381" s="45">
        <f t="shared" si="796"/>
        <v>378</v>
      </c>
      <c r="B381" s="52" t="s">
        <v>363</v>
      </c>
      <c r="C381" s="52" t="s">
        <v>1025</v>
      </c>
      <c r="D381" s="55" t="s">
        <v>1026</v>
      </c>
      <c r="E381" s="109">
        <v>3473.25</v>
      </c>
      <c r="F381" s="46">
        <v>3473.25</v>
      </c>
      <c r="G381" s="95">
        <v>5664.75</v>
      </c>
      <c r="H381" s="95">
        <v>3473.25</v>
      </c>
      <c r="I381" s="105">
        <v>1790</v>
      </c>
      <c r="J381" s="48"/>
      <c r="K381" s="63">
        <f t="shared" si="797"/>
        <v>62.5185</v>
      </c>
      <c r="L381" s="64">
        <f t="shared" si="798"/>
        <v>555.72</v>
      </c>
      <c r="M381" s="48">
        <f t="shared" si="799"/>
        <v>453.18</v>
      </c>
      <c r="N381" s="46">
        <f t="shared" si="800"/>
        <v>24.31275</v>
      </c>
      <c r="O381" s="48">
        <f t="shared" si="801"/>
        <v>89.5</v>
      </c>
      <c r="P381" s="48">
        <f t="shared" si="802"/>
        <v>0</v>
      </c>
      <c r="Q381" s="48">
        <f t="shared" si="803"/>
        <v>1185.23125</v>
      </c>
      <c r="R381" s="46">
        <f t="shared" si="848"/>
        <v>0</v>
      </c>
      <c r="S381" s="46">
        <f t="shared" si="804"/>
        <v>277.86</v>
      </c>
      <c r="T381" s="48">
        <f t="shared" si="805"/>
        <v>113.3</v>
      </c>
      <c r="U381" s="46">
        <f t="shared" si="806"/>
        <v>10.42</v>
      </c>
      <c r="V381" s="46">
        <v>0</v>
      </c>
      <c r="W381" s="48">
        <f t="shared" si="807"/>
        <v>89.5</v>
      </c>
      <c r="X381" s="48">
        <f t="shared" si="808"/>
        <v>0</v>
      </c>
      <c r="Y381" s="46">
        <f t="shared" si="809"/>
        <v>491.08</v>
      </c>
      <c r="Z381" s="46">
        <f t="shared" si="810"/>
        <v>1676.31125</v>
      </c>
      <c r="AA381" s="78"/>
      <c r="AB381" s="12" t="s">
        <v>71</v>
      </c>
      <c r="AC381" s="11">
        <f t="shared" ref="AC381:AE381" si="873">K381+R381</f>
        <v>62.5185</v>
      </c>
      <c r="AD381" s="11">
        <f t="shared" si="873"/>
        <v>833.58</v>
      </c>
      <c r="AE381" s="11">
        <f t="shared" si="873"/>
        <v>566.48</v>
      </c>
      <c r="AF381" s="11">
        <f t="shared" si="812"/>
        <v>34.73275</v>
      </c>
      <c r="AG381" s="11">
        <f t="shared" ref="AG381:AI381" si="874">O381+W381</f>
        <v>179</v>
      </c>
      <c r="AH381" s="11">
        <f t="shared" si="874"/>
        <v>0</v>
      </c>
      <c r="AI381" s="11">
        <f t="shared" si="874"/>
        <v>1676.31125</v>
      </c>
      <c r="AJ381" s="12" t="s">
        <v>33</v>
      </c>
    </row>
    <row r="382" s="9" customFormat="1" ht="16" customHeight="1" spans="1:36">
      <c r="A382" s="45">
        <f t="shared" si="796"/>
        <v>379</v>
      </c>
      <c r="B382" s="52" t="s">
        <v>363</v>
      </c>
      <c r="C382" s="52" t="s">
        <v>1027</v>
      </c>
      <c r="D382" s="55" t="s">
        <v>1028</v>
      </c>
      <c r="E382" s="109">
        <v>3473.25</v>
      </c>
      <c r="F382" s="46">
        <v>3473.25</v>
      </c>
      <c r="G382" s="95">
        <v>5664.75</v>
      </c>
      <c r="H382" s="95">
        <v>3473.25</v>
      </c>
      <c r="I382" s="105">
        <v>1790</v>
      </c>
      <c r="J382" s="48"/>
      <c r="K382" s="63">
        <f t="shared" si="797"/>
        <v>62.5185</v>
      </c>
      <c r="L382" s="64">
        <f t="shared" si="798"/>
        <v>555.72</v>
      </c>
      <c r="M382" s="48">
        <f t="shared" si="799"/>
        <v>453.18</v>
      </c>
      <c r="N382" s="46">
        <f t="shared" si="800"/>
        <v>24.31275</v>
      </c>
      <c r="O382" s="48">
        <f t="shared" si="801"/>
        <v>89.5</v>
      </c>
      <c r="P382" s="48">
        <f t="shared" si="802"/>
        <v>0</v>
      </c>
      <c r="Q382" s="48">
        <f t="shared" si="803"/>
        <v>1185.23125</v>
      </c>
      <c r="R382" s="46">
        <f t="shared" si="848"/>
        <v>0</v>
      </c>
      <c r="S382" s="46">
        <f t="shared" si="804"/>
        <v>277.86</v>
      </c>
      <c r="T382" s="48">
        <f t="shared" si="805"/>
        <v>113.3</v>
      </c>
      <c r="U382" s="46">
        <f t="shared" si="806"/>
        <v>10.42</v>
      </c>
      <c r="V382" s="46">
        <v>0</v>
      </c>
      <c r="W382" s="48">
        <f t="shared" si="807"/>
        <v>89.5</v>
      </c>
      <c r="X382" s="48">
        <f t="shared" si="808"/>
        <v>0</v>
      </c>
      <c r="Y382" s="46">
        <f t="shared" si="809"/>
        <v>491.08</v>
      </c>
      <c r="Z382" s="46">
        <f t="shared" si="810"/>
        <v>1676.31125</v>
      </c>
      <c r="AA382" s="78"/>
      <c r="AB382" s="12" t="s">
        <v>71</v>
      </c>
      <c r="AC382" s="11">
        <f t="shared" ref="AC382:AE382" si="875">K382+R382</f>
        <v>62.5185</v>
      </c>
      <c r="AD382" s="11">
        <f t="shared" si="875"/>
        <v>833.58</v>
      </c>
      <c r="AE382" s="11">
        <f t="shared" si="875"/>
        <v>566.48</v>
      </c>
      <c r="AF382" s="11">
        <f t="shared" si="812"/>
        <v>34.73275</v>
      </c>
      <c r="AG382" s="11">
        <f t="shared" ref="AG382:AI382" si="876">O382+W382</f>
        <v>179</v>
      </c>
      <c r="AH382" s="11">
        <f t="shared" si="876"/>
        <v>0</v>
      </c>
      <c r="AI382" s="11">
        <f t="shared" si="876"/>
        <v>1676.31125</v>
      </c>
      <c r="AJ382" s="12" t="s">
        <v>33</v>
      </c>
    </row>
    <row r="383" s="9" customFormat="1" ht="16" customHeight="1" spans="1:36">
      <c r="A383" s="45">
        <f t="shared" si="796"/>
        <v>380</v>
      </c>
      <c r="B383" s="52" t="s">
        <v>337</v>
      </c>
      <c r="C383" s="52" t="s">
        <v>1029</v>
      </c>
      <c r="D383" s="344" t="s">
        <v>1030</v>
      </c>
      <c r="E383" s="109">
        <v>3473.25</v>
      </c>
      <c r="F383" s="46">
        <v>3473.25</v>
      </c>
      <c r="G383" s="95">
        <v>5664.75</v>
      </c>
      <c r="H383" s="95">
        <v>3473.25</v>
      </c>
      <c r="I383" s="105">
        <v>1790</v>
      </c>
      <c r="J383" s="48"/>
      <c r="K383" s="63">
        <f t="shared" si="797"/>
        <v>62.5185</v>
      </c>
      <c r="L383" s="64">
        <f t="shared" si="798"/>
        <v>555.72</v>
      </c>
      <c r="M383" s="48">
        <f t="shared" si="799"/>
        <v>453.18</v>
      </c>
      <c r="N383" s="46">
        <f t="shared" si="800"/>
        <v>24.31275</v>
      </c>
      <c r="O383" s="48">
        <f t="shared" si="801"/>
        <v>89.5</v>
      </c>
      <c r="P383" s="48">
        <f t="shared" si="802"/>
        <v>0</v>
      </c>
      <c r="Q383" s="48">
        <f t="shared" si="803"/>
        <v>1185.23125</v>
      </c>
      <c r="R383" s="46">
        <f t="shared" si="848"/>
        <v>0</v>
      </c>
      <c r="S383" s="46">
        <f t="shared" si="804"/>
        <v>277.86</v>
      </c>
      <c r="T383" s="48">
        <f t="shared" si="805"/>
        <v>113.3</v>
      </c>
      <c r="U383" s="46">
        <f t="shared" si="806"/>
        <v>10.42</v>
      </c>
      <c r="V383" s="46">
        <v>0</v>
      </c>
      <c r="W383" s="48">
        <f t="shared" si="807"/>
        <v>89.5</v>
      </c>
      <c r="X383" s="48">
        <f t="shared" si="808"/>
        <v>0</v>
      </c>
      <c r="Y383" s="46">
        <f t="shared" si="809"/>
        <v>491.08</v>
      </c>
      <c r="Z383" s="46">
        <f t="shared" si="810"/>
        <v>1676.31125</v>
      </c>
      <c r="AA383" s="78"/>
      <c r="AB383" s="12" t="s">
        <v>74</v>
      </c>
      <c r="AC383" s="11">
        <f t="shared" ref="AC383:AE383" si="877">K383+R383</f>
        <v>62.5185</v>
      </c>
      <c r="AD383" s="11">
        <f t="shared" si="877"/>
        <v>833.58</v>
      </c>
      <c r="AE383" s="11">
        <f t="shared" si="877"/>
        <v>566.48</v>
      </c>
      <c r="AF383" s="11">
        <f t="shared" si="812"/>
        <v>34.73275</v>
      </c>
      <c r="AG383" s="11">
        <f t="shared" ref="AG383:AI383" si="878">O383+W383</f>
        <v>179</v>
      </c>
      <c r="AH383" s="11">
        <f t="shared" si="878"/>
        <v>0</v>
      </c>
      <c r="AI383" s="11">
        <f t="shared" si="878"/>
        <v>1676.31125</v>
      </c>
      <c r="AJ383" s="12" t="s">
        <v>33</v>
      </c>
    </row>
    <row r="384" s="9" customFormat="1" ht="16" customHeight="1" spans="1:36">
      <c r="A384" s="45">
        <f t="shared" si="796"/>
        <v>381</v>
      </c>
      <c r="B384" s="52" t="s">
        <v>289</v>
      </c>
      <c r="C384" s="52" t="s">
        <v>1034</v>
      </c>
      <c r="D384" s="55" t="s">
        <v>1035</v>
      </c>
      <c r="E384" s="109">
        <v>3473.25</v>
      </c>
      <c r="F384" s="46">
        <v>3473.25</v>
      </c>
      <c r="G384" s="95">
        <v>5664.75</v>
      </c>
      <c r="H384" s="95">
        <v>3473.25</v>
      </c>
      <c r="I384" s="105">
        <v>1790</v>
      </c>
      <c r="J384" s="48"/>
      <c r="K384" s="63">
        <f t="shared" si="797"/>
        <v>62.5185</v>
      </c>
      <c r="L384" s="64">
        <f t="shared" si="798"/>
        <v>555.72</v>
      </c>
      <c r="M384" s="48">
        <f t="shared" si="799"/>
        <v>453.18</v>
      </c>
      <c r="N384" s="46">
        <f t="shared" si="800"/>
        <v>24.31275</v>
      </c>
      <c r="O384" s="48">
        <f t="shared" si="801"/>
        <v>89.5</v>
      </c>
      <c r="P384" s="48">
        <f t="shared" si="802"/>
        <v>0</v>
      </c>
      <c r="Q384" s="48">
        <f t="shared" si="803"/>
        <v>1185.23125</v>
      </c>
      <c r="R384" s="46">
        <f t="shared" si="848"/>
        <v>0</v>
      </c>
      <c r="S384" s="46">
        <f t="shared" si="804"/>
        <v>277.86</v>
      </c>
      <c r="T384" s="48">
        <f t="shared" si="805"/>
        <v>113.3</v>
      </c>
      <c r="U384" s="46">
        <f t="shared" si="806"/>
        <v>10.42</v>
      </c>
      <c r="V384" s="46">
        <v>0</v>
      </c>
      <c r="W384" s="48">
        <f t="shared" si="807"/>
        <v>89.5</v>
      </c>
      <c r="X384" s="48">
        <f t="shared" si="808"/>
        <v>0</v>
      </c>
      <c r="Y384" s="46">
        <f t="shared" si="809"/>
        <v>491.08</v>
      </c>
      <c r="Z384" s="46">
        <f t="shared" si="810"/>
        <v>1676.31125</v>
      </c>
      <c r="AA384" s="78"/>
      <c r="AB384" s="12" t="s">
        <v>80</v>
      </c>
      <c r="AC384" s="11">
        <f t="shared" ref="AC384:AE384" si="879">K384+R384</f>
        <v>62.5185</v>
      </c>
      <c r="AD384" s="11">
        <f t="shared" si="879"/>
        <v>833.58</v>
      </c>
      <c r="AE384" s="11">
        <f t="shared" si="879"/>
        <v>566.48</v>
      </c>
      <c r="AF384" s="11">
        <f t="shared" si="812"/>
        <v>34.73275</v>
      </c>
      <c r="AG384" s="11">
        <f t="shared" ref="AG384:AI384" si="880">O384+W384</f>
        <v>179</v>
      </c>
      <c r="AH384" s="11">
        <f t="shared" si="880"/>
        <v>0</v>
      </c>
      <c r="AI384" s="11">
        <f t="shared" si="880"/>
        <v>1676.31125</v>
      </c>
      <c r="AJ384" s="12" t="s">
        <v>33</v>
      </c>
    </row>
    <row r="385" s="9" customFormat="1" ht="16" customHeight="1" spans="1:36">
      <c r="A385" s="45">
        <f t="shared" si="796"/>
        <v>382</v>
      </c>
      <c r="B385" s="52" t="s">
        <v>289</v>
      </c>
      <c r="C385" s="52" t="s">
        <v>1036</v>
      </c>
      <c r="D385" s="55" t="s">
        <v>1037</v>
      </c>
      <c r="E385" s="109">
        <v>3473.25</v>
      </c>
      <c r="F385" s="46">
        <v>3473.25</v>
      </c>
      <c r="G385" s="95">
        <v>5664.75</v>
      </c>
      <c r="H385" s="95">
        <v>3473.25</v>
      </c>
      <c r="I385" s="105">
        <v>1790</v>
      </c>
      <c r="J385" s="48"/>
      <c r="K385" s="63">
        <f t="shared" si="797"/>
        <v>62.5185</v>
      </c>
      <c r="L385" s="64">
        <f t="shared" si="798"/>
        <v>555.72</v>
      </c>
      <c r="M385" s="48">
        <f t="shared" si="799"/>
        <v>453.18</v>
      </c>
      <c r="N385" s="46">
        <f t="shared" si="800"/>
        <v>24.31275</v>
      </c>
      <c r="O385" s="48">
        <f t="shared" si="801"/>
        <v>89.5</v>
      </c>
      <c r="P385" s="48">
        <f t="shared" si="802"/>
        <v>0</v>
      </c>
      <c r="Q385" s="48">
        <f t="shared" si="803"/>
        <v>1185.23125</v>
      </c>
      <c r="R385" s="46">
        <f t="shared" si="848"/>
        <v>0</v>
      </c>
      <c r="S385" s="46">
        <f t="shared" si="804"/>
        <v>277.86</v>
      </c>
      <c r="T385" s="48">
        <f t="shared" si="805"/>
        <v>113.3</v>
      </c>
      <c r="U385" s="46">
        <f t="shared" si="806"/>
        <v>10.42</v>
      </c>
      <c r="V385" s="46">
        <v>0</v>
      </c>
      <c r="W385" s="48">
        <f t="shared" si="807"/>
        <v>89.5</v>
      </c>
      <c r="X385" s="48">
        <f t="shared" si="808"/>
        <v>0</v>
      </c>
      <c r="Y385" s="46">
        <f t="shared" si="809"/>
        <v>491.08</v>
      </c>
      <c r="Z385" s="46">
        <f t="shared" si="810"/>
        <v>1676.31125</v>
      </c>
      <c r="AA385" s="78"/>
      <c r="AB385" s="12" t="s">
        <v>80</v>
      </c>
      <c r="AC385" s="11">
        <f t="shared" ref="AC385:AE385" si="881">K385+R385</f>
        <v>62.5185</v>
      </c>
      <c r="AD385" s="11">
        <f t="shared" si="881"/>
        <v>833.58</v>
      </c>
      <c r="AE385" s="11">
        <f t="shared" si="881"/>
        <v>566.48</v>
      </c>
      <c r="AF385" s="11">
        <f t="shared" si="812"/>
        <v>34.73275</v>
      </c>
      <c r="AG385" s="11">
        <f t="shared" ref="AG385:AI385" si="882">O385+W385</f>
        <v>179</v>
      </c>
      <c r="AH385" s="11">
        <f t="shared" si="882"/>
        <v>0</v>
      </c>
      <c r="AI385" s="11">
        <f t="shared" si="882"/>
        <v>1676.31125</v>
      </c>
      <c r="AJ385" s="12" t="s">
        <v>33</v>
      </c>
    </row>
    <row r="386" s="9" customFormat="1" ht="16" customHeight="1" spans="1:36">
      <c r="A386" s="45">
        <f t="shared" ref="A386:A422" si="883">ROW()-3</f>
        <v>383</v>
      </c>
      <c r="B386" s="52" t="s">
        <v>289</v>
      </c>
      <c r="C386" s="52" t="s">
        <v>1040</v>
      </c>
      <c r="D386" s="55" t="s">
        <v>1041</v>
      </c>
      <c r="E386" s="109">
        <v>3473.25</v>
      </c>
      <c r="F386" s="46">
        <v>3473.25</v>
      </c>
      <c r="G386" s="95">
        <v>5664.75</v>
      </c>
      <c r="H386" s="95">
        <v>3473.25</v>
      </c>
      <c r="I386" s="105">
        <v>1790</v>
      </c>
      <c r="J386" s="48"/>
      <c r="K386" s="63">
        <f t="shared" ref="K386:K417" si="884">E386*0.018</f>
        <v>62.5185</v>
      </c>
      <c r="L386" s="64">
        <f t="shared" ref="L386:L417" si="885">F386*0.16</f>
        <v>555.72</v>
      </c>
      <c r="M386" s="48">
        <f t="shared" ref="M386:M417" si="886">ROUND(G386*0.08,2)</f>
        <v>453.18</v>
      </c>
      <c r="N386" s="46">
        <f t="shared" ref="N386:N417" si="887">H386*0.007</f>
        <v>24.31275</v>
      </c>
      <c r="O386" s="48">
        <f t="shared" ref="O386:O417" si="888">I386*5%</f>
        <v>89.5</v>
      </c>
      <c r="P386" s="48">
        <f t="shared" ref="P386:P417" si="889">J386*50%</f>
        <v>0</v>
      </c>
      <c r="Q386" s="48">
        <f t="shared" ref="Q386:Q417" si="890">SUM(K386:P386)</f>
        <v>1185.23125</v>
      </c>
      <c r="R386" s="46">
        <f t="shared" ref="R386:R417" si="891">E386*0</f>
        <v>0</v>
      </c>
      <c r="S386" s="46">
        <f t="shared" ref="S386:S417" si="892">ROUND(F386*0.08,2)</f>
        <v>277.86</v>
      </c>
      <c r="T386" s="48">
        <f t="shared" ref="T386:T417" si="893">ROUND(G386*0.02,2)</f>
        <v>113.3</v>
      </c>
      <c r="U386" s="46">
        <f t="shared" ref="U386:U417" si="894">ROUND(H386*0.003,2)</f>
        <v>10.42</v>
      </c>
      <c r="V386" s="46">
        <v>0</v>
      </c>
      <c r="W386" s="48">
        <f t="shared" ref="W386:W417" si="895">I386*5%</f>
        <v>89.5</v>
      </c>
      <c r="X386" s="48">
        <f t="shared" ref="X386:X417" si="896">J386*50%</f>
        <v>0</v>
      </c>
      <c r="Y386" s="46">
        <f t="shared" ref="Y386:Y417" si="897">SUM(R386:X386)</f>
        <v>491.08</v>
      </c>
      <c r="Z386" s="46">
        <f t="shared" ref="Z386:Z417" si="898">Q386+Y386</f>
        <v>1676.31125</v>
      </c>
      <c r="AA386" s="78"/>
      <c r="AB386" s="12" t="s">
        <v>80</v>
      </c>
      <c r="AC386" s="11">
        <f t="shared" ref="AC386:AE386" si="899">K386+R386</f>
        <v>62.5185</v>
      </c>
      <c r="AD386" s="11">
        <f t="shared" si="899"/>
        <v>833.58</v>
      </c>
      <c r="AE386" s="11">
        <f t="shared" si="899"/>
        <v>566.48</v>
      </c>
      <c r="AF386" s="11">
        <f t="shared" ref="AF386:AF417" si="900">N386+U386+V386</f>
        <v>34.73275</v>
      </c>
      <c r="AG386" s="11">
        <f t="shared" ref="AG386:AI386" si="901">O386+W386</f>
        <v>179</v>
      </c>
      <c r="AH386" s="11">
        <f t="shared" si="901"/>
        <v>0</v>
      </c>
      <c r="AI386" s="11">
        <f t="shared" si="901"/>
        <v>1676.31125</v>
      </c>
      <c r="AJ386" s="12" t="s">
        <v>33</v>
      </c>
    </row>
    <row r="387" s="9" customFormat="1" ht="16" customHeight="1" spans="1:36">
      <c r="A387" s="45">
        <f t="shared" si="883"/>
        <v>384</v>
      </c>
      <c r="B387" s="52" t="s">
        <v>348</v>
      </c>
      <c r="C387" s="52" t="s">
        <v>1042</v>
      </c>
      <c r="D387" s="55" t="s">
        <v>1043</v>
      </c>
      <c r="E387" s="109">
        <v>3473.25</v>
      </c>
      <c r="F387" s="46">
        <v>3473.25</v>
      </c>
      <c r="G387" s="95">
        <v>5664.75</v>
      </c>
      <c r="H387" s="95">
        <v>3473.25</v>
      </c>
      <c r="I387" s="105">
        <v>0</v>
      </c>
      <c r="J387" s="48"/>
      <c r="K387" s="63">
        <f t="shared" si="884"/>
        <v>62.5185</v>
      </c>
      <c r="L387" s="64">
        <f t="shared" si="885"/>
        <v>555.72</v>
      </c>
      <c r="M387" s="48">
        <f t="shared" si="886"/>
        <v>453.18</v>
      </c>
      <c r="N387" s="46">
        <f t="shared" si="887"/>
        <v>24.31275</v>
      </c>
      <c r="O387" s="48">
        <f t="shared" si="888"/>
        <v>0</v>
      </c>
      <c r="P387" s="48">
        <f t="shared" si="889"/>
        <v>0</v>
      </c>
      <c r="Q387" s="48">
        <f t="shared" si="890"/>
        <v>1095.73125</v>
      </c>
      <c r="R387" s="46">
        <f t="shared" si="891"/>
        <v>0</v>
      </c>
      <c r="S387" s="46">
        <f t="shared" si="892"/>
        <v>277.86</v>
      </c>
      <c r="T387" s="48">
        <f t="shared" si="893"/>
        <v>113.3</v>
      </c>
      <c r="U387" s="46">
        <f t="shared" si="894"/>
        <v>10.42</v>
      </c>
      <c r="V387" s="46">
        <v>0</v>
      </c>
      <c r="W387" s="48">
        <f t="shared" si="895"/>
        <v>0</v>
      </c>
      <c r="X387" s="48">
        <f t="shared" si="896"/>
        <v>0</v>
      </c>
      <c r="Y387" s="46">
        <f t="shared" si="897"/>
        <v>401.58</v>
      </c>
      <c r="Z387" s="46">
        <f t="shared" si="898"/>
        <v>1497.31125</v>
      </c>
      <c r="AA387" s="78"/>
      <c r="AB387" s="12" t="s">
        <v>86</v>
      </c>
      <c r="AC387" s="11">
        <f t="shared" ref="AC387:AE387" si="902">K387+R387</f>
        <v>62.5185</v>
      </c>
      <c r="AD387" s="11">
        <f t="shared" si="902"/>
        <v>833.58</v>
      </c>
      <c r="AE387" s="11">
        <f t="shared" si="902"/>
        <v>566.48</v>
      </c>
      <c r="AF387" s="11">
        <f t="shared" si="900"/>
        <v>34.73275</v>
      </c>
      <c r="AG387" s="11">
        <f t="shared" ref="AG387:AI387" si="903">O387+W387</f>
        <v>0</v>
      </c>
      <c r="AH387" s="11">
        <f t="shared" si="903"/>
        <v>0</v>
      </c>
      <c r="AI387" s="11">
        <f t="shared" si="903"/>
        <v>1497.31125</v>
      </c>
      <c r="AJ387" s="12" t="s">
        <v>33</v>
      </c>
    </row>
    <row r="388" s="9" customFormat="1" ht="16" customHeight="1" spans="1:36">
      <c r="A388" s="45">
        <f t="shared" si="883"/>
        <v>385</v>
      </c>
      <c r="B388" s="52" t="s">
        <v>670</v>
      </c>
      <c r="C388" s="52" t="s">
        <v>1048</v>
      </c>
      <c r="D388" s="55" t="s">
        <v>1049</v>
      </c>
      <c r="E388" s="109">
        <v>3473.25</v>
      </c>
      <c r="F388" s="46">
        <v>3473.25</v>
      </c>
      <c r="G388" s="95">
        <v>5664.75</v>
      </c>
      <c r="H388" s="95">
        <v>3473.25</v>
      </c>
      <c r="I388" s="105">
        <v>1790</v>
      </c>
      <c r="J388" s="48"/>
      <c r="K388" s="63">
        <f t="shared" si="884"/>
        <v>62.5185</v>
      </c>
      <c r="L388" s="64">
        <f t="shared" si="885"/>
        <v>555.72</v>
      </c>
      <c r="M388" s="48">
        <f t="shared" si="886"/>
        <v>453.18</v>
      </c>
      <c r="N388" s="46">
        <f t="shared" si="887"/>
        <v>24.31275</v>
      </c>
      <c r="O388" s="48">
        <f t="shared" si="888"/>
        <v>89.5</v>
      </c>
      <c r="P388" s="48">
        <f t="shared" si="889"/>
        <v>0</v>
      </c>
      <c r="Q388" s="48">
        <f t="shared" si="890"/>
        <v>1185.23125</v>
      </c>
      <c r="R388" s="46">
        <f t="shared" si="891"/>
        <v>0</v>
      </c>
      <c r="S388" s="46">
        <f t="shared" si="892"/>
        <v>277.86</v>
      </c>
      <c r="T388" s="48">
        <f t="shared" si="893"/>
        <v>113.3</v>
      </c>
      <c r="U388" s="46">
        <f t="shared" si="894"/>
        <v>10.42</v>
      </c>
      <c r="V388" s="46">
        <v>0</v>
      </c>
      <c r="W388" s="48">
        <f t="shared" si="895"/>
        <v>89.5</v>
      </c>
      <c r="X388" s="48">
        <f t="shared" si="896"/>
        <v>0</v>
      </c>
      <c r="Y388" s="46">
        <f t="shared" si="897"/>
        <v>491.08</v>
      </c>
      <c r="Z388" s="46">
        <f t="shared" si="898"/>
        <v>1676.31125</v>
      </c>
      <c r="AA388" s="78"/>
      <c r="AB388" s="12" t="s">
        <v>92</v>
      </c>
      <c r="AC388" s="11">
        <f t="shared" ref="AC388:AE388" si="904">K388+R388</f>
        <v>62.5185</v>
      </c>
      <c r="AD388" s="11">
        <f t="shared" si="904"/>
        <v>833.58</v>
      </c>
      <c r="AE388" s="11">
        <f t="shared" si="904"/>
        <v>566.48</v>
      </c>
      <c r="AF388" s="11">
        <f t="shared" si="900"/>
        <v>34.73275</v>
      </c>
      <c r="AG388" s="11">
        <f t="shared" ref="AG388:AI388" si="905">O388+W388</f>
        <v>179</v>
      </c>
      <c r="AH388" s="11">
        <f t="shared" si="905"/>
        <v>0</v>
      </c>
      <c r="AI388" s="11">
        <f t="shared" si="905"/>
        <v>1676.31125</v>
      </c>
      <c r="AJ388" s="12" t="s">
        <v>33</v>
      </c>
    </row>
    <row r="389" s="9" customFormat="1" ht="16" customHeight="1" spans="1:36">
      <c r="A389" s="45">
        <f t="shared" si="883"/>
        <v>386</v>
      </c>
      <c r="B389" s="52" t="s">
        <v>176</v>
      </c>
      <c r="C389" s="52" t="s">
        <v>1052</v>
      </c>
      <c r="D389" s="55" t="s">
        <v>1053</v>
      </c>
      <c r="E389" s="109">
        <v>3473.25</v>
      </c>
      <c r="F389" s="46">
        <v>3473.25</v>
      </c>
      <c r="G389" s="95">
        <v>5664.75</v>
      </c>
      <c r="H389" s="95">
        <v>3473.25</v>
      </c>
      <c r="I389" s="105">
        <v>3180</v>
      </c>
      <c r="J389" s="48"/>
      <c r="K389" s="63">
        <f t="shared" si="884"/>
        <v>62.5185</v>
      </c>
      <c r="L389" s="64">
        <f t="shared" si="885"/>
        <v>555.72</v>
      </c>
      <c r="M389" s="48">
        <f t="shared" si="886"/>
        <v>453.18</v>
      </c>
      <c r="N389" s="46">
        <f t="shared" si="887"/>
        <v>24.31275</v>
      </c>
      <c r="O389" s="48">
        <f t="shared" si="888"/>
        <v>159</v>
      </c>
      <c r="P389" s="48">
        <f t="shared" si="889"/>
        <v>0</v>
      </c>
      <c r="Q389" s="48">
        <f t="shared" si="890"/>
        <v>1254.73125</v>
      </c>
      <c r="R389" s="46">
        <f t="shared" si="891"/>
        <v>0</v>
      </c>
      <c r="S389" s="46">
        <f t="shared" si="892"/>
        <v>277.86</v>
      </c>
      <c r="T389" s="48">
        <f t="shared" si="893"/>
        <v>113.3</v>
      </c>
      <c r="U389" s="46">
        <f t="shared" si="894"/>
        <v>10.42</v>
      </c>
      <c r="V389" s="46">
        <v>0</v>
      </c>
      <c r="W389" s="48">
        <f t="shared" si="895"/>
        <v>159</v>
      </c>
      <c r="X389" s="48">
        <f t="shared" si="896"/>
        <v>0</v>
      </c>
      <c r="Y389" s="46">
        <f t="shared" si="897"/>
        <v>560.58</v>
      </c>
      <c r="Z389" s="46">
        <f t="shared" si="898"/>
        <v>1815.31125</v>
      </c>
      <c r="AA389" s="78"/>
      <c r="AB389" s="12" t="s">
        <v>104</v>
      </c>
      <c r="AC389" s="11">
        <f t="shared" ref="AC389:AE389" si="906">K389+R389</f>
        <v>62.5185</v>
      </c>
      <c r="AD389" s="11">
        <f t="shared" si="906"/>
        <v>833.58</v>
      </c>
      <c r="AE389" s="11">
        <f t="shared" si="906"/>
        <v>566.48</v>
      </c>
      <c r="AF389" s="11">
        <f t="shared" si="900"/>
        <v>34.73275</v>
      </c>
      <c r="AG389" s="11">
        <f t="shared" ref="AG389:AI389" si="907">O389+W389</f>
        <v>318</v>
      </c>
      <c r="AH389" s="11">
        <f t="shared" si="907"/>
        <v>0</v>
      </c>
      <c r="AI389" s="11">
        <f t="shared" si="907"/>
        <v>1815.31125</v>
      </c>
      <c r="AJ389" s="12" t="s">
        <v>35</v>
      </c>
    </row>
    <row r="390" s="9" customFormat="1" ht="16" customHeight="1" spans="1:36">
      <c r="A390" s="45">
        <f t="shared" si="883"/>
        <v>387</v>
      </c>
      <c r="B390" s="52" t="s">
        <v>176</v>
      </c>
      <c r="C390" s="52" t="s">
        <v>1054</v>
      </c>
      <c r="D390" s="55" t="s">
        <v>1055</v>
      </c>
      <c r="E390" s="109">
        <v>3473.25</v>
      </c>
      <c r="F390" s="46">
        <v>3473.25</v>
      </c>
      <c r="G390" s="95">
        <v>5664.75</v>
      </c>
      <c r="H390" s="95">
        <v>3473.25</v>
      </c>
      <c r="I390" s="105">
        <v>3180</v>
      </c>
      <c r="J390" s="48"/>
      <c r="K390" s="63">
        <f t="shared" si="884"/>
        <v>62.5185</v>
      </c>
      <c r="L390" s="64">
        <f t="shared" si="885"/>
        <v>555.72</v>
      </c>
      <c r="M390" s="48">
        <f t="shared" si="886"/>
        <v>453.18</v>
      </c>
      <c r="N390" s="46">
        <f t="shared" si="887"/>
        <v>24.31275</v>
      </c>
      <c r="O390" s="48">
        <f t="shared" si="888"/>
        <v>159</v>
      </c>
      <c r="P390" s="48">
        <f t="shared" si="889"/>
        <v>0</v>
      </c>
      <c r="Q390" s="48">
        <f t="shared" si="890"/>
        <v>1254.73125</v>
      </c>
      <c r="R390" s="46">
        <f t="shared" si="891"/>
        <v>0</v>
      </c>
      <c r="S390" s="46">
        <f t="shared" si="892"/>
        <v>277.86</v>
      </c>
      <c r="T390" s="48">
        <f t="shared" si="893"/>
        <v>113.3</v>
      </c>
      <c r="U390" s="46">
        <f t="shared" si="894"/>
        <v>10.42</v>
      </c>
      <c r="V390" s="46">
        <v>0</v>
      </c>
      <c r="W390" s="48">
        <f t="shared" si="895"/>
        <v>159</v>
      </c>
      <c r="X390" s="48">
        <f t="shared" si="896"/>
        <v>0</v>
      </c>
      <c r="Y390" s="46">
        <f t="shared" si="897"/>
        <v>560.58</v>
      </c>
      <c r="Z390" s="46">
        <f t="shared" si="898"/>
        <v>1815.31125</v>
      </c>
      <c r="AA390" s="78"/>
      <c r="AB390" s="12" t="s">
        <v>104</v>
      </c>
      <c r="AC390" s="11">
        <f t="shared" ref="AC390:AE390" si="908">K390+R390</f>
        <v>62.5185</v>
      </c>
      <c r="AD390" s="11">
        <f t="shared" si="908"/>
        <v>833.58</v>
      </c>
      <c r="AE390" s="11">
        <f t="shared" si="908"/>
        <v>566.48</v>
      </c>
      <c r="AF390" s="11">
        <f t="shared" si="900"/>
        <v>34.73275</v>
      </c>
      <c r="AG390" s="11">
        <f t="shared" ref="AG390:AI390" si="909">O390+W390</f>
        <v>318</v>
      </c>
      <c r="AH390" s="11">
        <f t="shared" si="909"/>
        <v>0</v>
      </c>
      <c r="AI390" s="11">
        <f t="shared" si="909"/>
        <v>1815.31125</v>
      </c>
      <c r="AJ390" s="12" t="s">
        <v>35</v>
      </c>
    </row>
    <row r="391" s="9" customFormat="1" ht="16" customHeight="1" spans="1:36">
      <c r="A391" s="45">
        <f t="shared" si="883"/>
        <v>388</v>
      </c>
      <c r="B391" s="52" t="s">
        <v>210</v>
      </c>
      <c r="C391" s="52" t="s">
        <v>1056</v>
      </c>
      <c r="D391" s="55" t="s">
        <v>1057</v>
      </c>
      <c r="E391" s="109">
        <v>3473.25</v>
      </c>
      <c r="F391" s="46">
        <v>3473.25</v>
      </c>
      <c r="G391" s="95">
        <v>5664.75</v>
      </c>
      <c r="H391" s="95">
        <v>3473.25</v>
      </c>
      <c r="I391" s="105">
        <v>3180</v>
      </c>
      <c r="J391" s="48"/>
      <c r="K391" s="63">
        <f t="shared" si="884"/>
        <v>62.5185</v>
      </c>
      <c r="L391" s="64">
        <f t="shared" si="885"/>
        <v>555.72</v>
      </c>
      <c r="M391" s="48">
        <f t="shared" si="886"/>
        <v>453.18</v>
      </c>
      <c r="N391" s="46">
        <f t="shared" si="887"/>
        <v>24.31275</v>
      </c>
      <c r="O391" s="48">
        <f t="shared" si="888"/>
        <v>159</v>
      </c>
      <c r="P391" s="48">
        <f t="shared" si="889"/>
        <v>0</v>
      </c>
      <c r="Q391" s="48">
        <f t="shared" si="890"/>
        <v>1254.73125</v>
      </c>
      <c r="R391" s="46">
        <f t="shared" si="891"/>
        <v>0</v>
      </c>
      <c r="S391" s="46">
        <f t="shared" si="892"/>
        <v>277.86</v>
      </c>
      <c r="T391" s="48">
        <f t="shared" si="893"/>
        <v>113.3</v>
      </c>
      <c r="U391" s="46">
        <f t="shared" si="894"/>
        <v>10.42</v>
      </c>
      <c r="V391" s="46">
        <v>0</v>
      </c>
      <c r="W391" s="48">
        <f t="shared" si="895"/>
        <v>159</v>
      </c>
      <c r="X391" s="48">
        <f t="shared" si="896"/>
        <v>0</v>
      </c>
      <c r="Y391" s="46">
        <f t="shared" si="897"/>
        <v>560.58</v>
      </c>
      <c r="Z391" s="46">
        <f t="shared" si="898"/>
        <v>1815.31125</v>
      </c>
      <c r="AA391" s="78"/>
      <c r="AB391" s="12" t="s">
        <v>48</v>
      </c>
      <c r="AC391" s="11">
        <f t="shared" ref="AC391:AE391" si="910">K391+R391</f>
        <v>62.5185</v>
      </c>
      <c r="AD391" s="11">
        <f t="shared" si="910"/>
        <v>833.58</v>
      </c>
      <c r="AE391" s="11">
        <f t="shared" si="910"/>
        <v>566.48</v>
      </c>
      <c r="AF391" s="11">
        <f t="shared" si="900"/>
        <v>34.73275</v>
      </c>
      <c r="AG391" s="11">
        <f t="shared" ref="AG391:AI391" si="911">O391+W391</f>
        <v>318</v>
      </c>
      <c r="AH391" s="11">
        <f t="shared" si="911"/>
        <v>0</v>
      </c>
      <c r="AI391" s="11">
        <f t="shared" si="911"/>
        <v>1815.31125</v>
      </c>
      <c r="AJ391" s="12" t="s">
        <v>31</v>
      </c>
    </row>
    <row r="392" s="9" customFormat="1" ht="16" customHeight="1" spans="1:36">
      <c r="A392" s="45">
        <f t="shared" si="883"/>
        <v>389</v>
      </c>
      <c r="B392" s="52" t="s">
        <v>640</v>
      </c>
      <c r="C392" s="52" t="s">
        <v>1058</v>
      </c>
      <c r="D392" s="55" t="s">
        <v>1059</v>
      </c>
      <c r="E392" s="109">
        <v>3473.25</v>
      </c>
      <c r="F392" s="46">
        <v>3473.25</v>
      </c>
      <c r="G392" s="95">
        <v>5664.75</v>
      </c>
      <c r="H392" s="95">
        <v>3473.25</v>
      </c>
      <c r="I392" s="105">
        <v>1790</v>
      </c>
      <c r="J392" s="48"/>
      <c r="K392" s="63">
        <f t="shared" si="884"/>
        <v>62.5185</v>
      </c>
      <c r="L392" s="64">
        <f t="shared" si="885"/>
        <v>555.72</v>
      </c>
      <c r="M392" s="48">
        <f t="shared" si="886"/>
        <v>453.18</v>
      </c>
      <c r="N392" s="46">
        <f t="shared" si="887"/>
        <v>24.31275</v>
      </c>
      <c r="O392" s="48">
        <f t="shared" si="888"/>
        <v>89.5</v>
      </c>
      <c r="P392" s="48">
        <f t="shared" si="889"/>
        <v>0</v>
      </c>
      <c r="Q392" s="48">
        <f t="shared" si="890"/>
        <v>1185.23125</v>
      </c>
      <c r="R392" s="46">
        <f t="shared" si="891"/>
        <v>0</v>
      </c>
      <c r="S392" s="46">
        <f t="shared" si="892"/>
        <v>277.86</v>
      </c>
      <c r="T392" s="48">
        <f t="shared" si="893"/>
        <v>113.3</v>
      </c>
      <c r="U392" s="46">
        <f t="shared" si="894"/>
        <v>10.42</v>
      </c>
      <c r="V392" s="46">
        <v>0</v>
      </c>
      <c r="W392" s="48">
        <f t="shared" si="895"/>
        <v>89.5</v>
      </c>
      <c r="X392" s="48">
        <f t="shared" si="896"/>
        <v>0</v>
      </c>
      <c r="Y392" s="46">
        <f t="shared" si="897"/>
        <v>491.08</v>
      </c>
      <c r="Z392" s="46">
        <f t="shared" si="898"/>
        <v>1676.31125</v>
      </c>
      <c r="AA392" s="78"/>
      <c r="AB392" s="12" t="s">
        <v>95</v>
      </c>
      <c r="AC392" s="11">
        <f t="shared" ref="AC392:AE392" si="912">K392+R392</f>
        <v>62.5185</v>
      </c>
      <c r="AD392" s="11">
        <f t="shared" si="912"/>
        <v>833.58</v>
      </c>
      <c r="AE392" s="11">
        <f t="shared" si="912"/>
        <v>566.48</v>
      </c>
      <c r="AF392" s="11">
        <f t="shared" si="900"/>
        <v>34.73275</v>
      </c>
      <c r="AG392" s="11">
        <f t="shared" ref="AG392:AI392" si="913">O392+W392</f>
        <v>179</v>
      </c>
      <c r="AH392" s="11">
        <f t="shared" si="913"/>
        <v>0</v>
      </c>
      <c r="AI392" s="11">
        <f t="shared" si="913"/>
        <v>1676.31125</v>
      </c>
      <c r="AJ392" s="12" t="s">
        <v>33</v>
      </c>
    </row>
    <row r="393" s="20" customFormat="1" ht="16" customHeight="1" spans="1:36">
      <c r="A393" s="57">
        <f t="shared" si="883"/>
        <v>390</v>
      </c>
      <c r="B393" s="149" t="s">
        <v>640</v>
      </c>
      <c r="C393" s="149" t="s">
        <v>1060</v>
      </c>
      <c r="D393" s="167" t="s">
        <v>1061</v>
      </c>
      <c r="E393" s="186">
        <v>3473.25</v>
      </c>
      <c r="F393" s="58">
        <v>3473.25</v>
      </c>
      <c r="G393" s="187">
        <v>5664.75</v>
      </c>
      <c r="H393" s="187">
        <v>3473.25</v>
      </c>
      <c r="I393" s="188">
        <v>1790</v>
      </c>
      <c r="J393" s="60"/>
      <c r="K393" s="65">
        <f t="shared" si="884"/>
        <v>62.5185</v>
      </c>
      <c r="L393" s="66">
        <f t="shared" si="885"/>
        <v>555.72</v>
      </c>
      <c r="M393" s="60">
        <f t="shared" si="886"/>
        <v>453.18</v>
      </c>
      <c r="N393" s="58">
        <f t="shared" si="887"/>
        <v>24.31275</v>
      </c>
      <c r="O393" s="60">
        <f t="shared" si="888"/>
        <v>89.5</v>
      </c>
      <c r="P393" s="60">
        <f t="shared" si="889"/>
        <v>0</v>
      </c>
      <c r="Q393" s="60">
        <f t="shared" si="890"/>
        <v>1185.23125</v>
      </c>
      <c r="R393" s="58">
        <f t="shared" si="891"/>
        <v>0</v>
      </c>
      <c r="S393" s="58">
        <f t="shared" si="892"/>
        <v>277.86</v>
      </c>
      <c r="T393" s="60">
        <f t="shared" si="893"/>
        <v>113.3</v>
      </c>
      <c r="U393" s="58">
        <f t="shared" si="894"/>
        <v>10.42</v>
      </c>
      <c r="V393" s="58">
        <v>0</v>
      </c>
      <c r="W393" s="60">
        <f t="shared" si="895"/>
        <v>89.5</v>
      </c>
      <c r="X393" s="60">
        <f t="shared" si="896"/>
        <v>0</v>
      </c>
      <c r="Y393" s="58">
        <f t="shared" si="897"/>
        <v>491.08</v>
      </c>
      <c r="Z393" s="58">
        <f t="shared" si="898"/>
        <v>1676.31125</v>
      </c>
      <c r="AA393" s="185"/>
      <c r="AB393" s="16" t="s">
        <v>95</v>
      </c>
      <c r="AC393" s="15">
        <f t="shared" ref="AC393:AE393" si="914">K393+R393</f>
        <v>62.5185</v>
      </c>
      <c r="AD393" s="15">
        <f t="shared" si="914"/>
        <v>833.58</v>
      </c>
      <c r="AE393" s="15">
        <f t="shared" si="914"/>
        <v>566.48</v>
      </c>
      <c r="AF393" s="15">
        <f t="shared" si="900"/>
        <v>34.73275</v>
      </c>
      <c r="AG393" s="15">
        <f t="shared" ref="AG393:AI393" si="915">O393+W393</f>
        <v>179</v>
      </c>
      <c r="AH393" s="15">
        <f t="shared" si="915"/>
        <v>0</v>
      </c>
      <c r="AI393" s="15">
        <f t="shared" si="915"/>
        <v>1676.31125</v>
      </c>
      <c r="AJ393" s="16" t="s">
        <v>33</v>
      </c>
    </row>
    <row r="394" s="9" customFormat="1" ht="16" customHeight="1" spans="1:36">
      <c r="A394" s="45">
        <f t="shared" si="883"/>
        <v>391</v>
      </c>
      <c r="B394" s="52" t="s">
        <v>640</v>
      </c>
      <c r="C394" s="52" t="s">
        <v>1062</v>
      </c>
      <c r="D394" s="55" t="s">
        <v>1063</v>
      </c>
      <c r="E394" s="109">
        <v>3473.25</v>
      </c>
      <c r="F394" s="46">
        <v>3473.25</v>
      </c>
      <c r="G394" s="95">
        <v>5664.75</v>
      </c>
      <c r="H394" s="95">
        <v>3473.25</v>
      </c>
      <c r="I394" s="105">
        <v>1790</v>
      </c>
      <c r="J394" s="48"/>
      <c r="K394" s="63">
        <f t="shared" si="884"/>
        <v>62.5185</v>
      </c>
      <c r="L394" s="64">
        <f t="shared" si="885"/>
        <v>555.72</v>
      </c>
      <c r="M394" s="48">
        <f t="shared" si="886"/>
        <v>453.18</v>
      </c>
      <c r="N394" s="46">
        <f t="shared" si="887"/>
        <v>24.31275</v>
      </c>
      <c r="O394" s="48">
        <f t="shared" si="888"/>
        <v>89.5</v>
      </c>
      <c r="P394" s="48">
        <f t="shared" si="889"/>
        <v>0</v>
      </c>
      <c r="Q394" s="48">
        <f t="shared" si="890"/>
        <v>1185.23125</v>
      </c>
      <c r="R394" s="46">
        <f t="shared" si="891"/>
        <v>0</v>
      </c>
      <c r="S394" s="46">
        <f t="shared" si="892"/>
        <v>277.86</v>
      </c>
      <c r="T394" s="48">
        <f t="shared" si="893"/>
        <v>113.3</v>
      </c>
      <c r="U394" s="46">
        <f t="shared" si="894"/>
        <v>10.42</v>
      </c>
      <c r="V394" s="46">
        <v>0</v>
      </c>
      <c r="W394" s="48">
        <f t="shared" si="895"/>
        <v>89.5</v>
      </c>
      <c r="X394" s="48">
        <f t="shared" si="896"/>
        <v>0</v>
      </c>
      <c r="Y394" s="46">
        <f t="shared" si="897"/>
        <v>491.08</v>
      </c>
      <c r="Z394" s="46">
        <f t="shared" si="898"/>
        <v>1676.31125</v>
      </c>
      <c r="AA394" s="78"/>
      <c r="AB394" s="12" t="s">
        <v>95</v>
      </c>
      <c r="AC394" s="11">
        <f t="shared" ref="AC394:AE394" si="916">K394+R394</f>
        <v>62.5185</v>
      </c>
      <c r="AD394" s="11">
        <f t="shared" si="916"/>
        <v>833.58</v>
      </c>
      <c r="AE394" s="11">
        <f t="shared" si="916"/>
        <v>566.48</v>
      </c>
      <c r="AF394" s="11">
        <f t="shared" si="900"/>
        <v>34.73275</v>
      </c>
      <c r="AG394" s="11">
        <f t="shared" ref="AG394:AI394" si="917">O394+W394</f>
        <v>179</v>
      </c>
      <c r="AH394" s="11">
        <f t="shared" si="917"/>
        <v>0</v>
      </c>
      <c r="AI394" s="11">
        <f t="shared" si="917"/>
        <v>1676.31125</v>
      </c>
      <c r="AJ394" s="12" t="s">
        <v>33</v>
      </c>
    </row>
    <row r="395" s="9" customFormat="1" ht="16" customHeight="1" spans="1:36">
      <c r="A395" s="45">
        <f t="shared" si="883"/>
        <v>392</v>
      </c>
      <c r="B395" s="52" t="s">
        <v>640</v>
      </c>
      <c r="C395" s="52" t="s">
        <v>1064</v>
      </c>
      <c r="D395" s="55" t="s">
        <v>1065</v>
      </c>
      <c r="E395" s="109">
        <v>3473.25</v>
      </c>
      <c r="F395" s="46">
        <v>3473.25</v>
      </c>
      <c r="G395" s="95">
        <v>5664.75</v>
      </c>
      <c r="H395" s="95">
        <v>3473.25</v>
      </c>
      <c r="I395" s="105">
        <v>3180</v>
      </c>
      <c r="J395" s="48"/>
      <c r="K395" s="63">
        <f t="shared" si="884"/>
        <v>62.5185</v>
      </c>
      <c r="L395" s="64">
        <f t="shared" si="885"/>
        <v>555.72</v>
      </c>
      <c r="M395" s="48">
        <f t="shared" si="886"/>
        <v>453.18</v>
      </c>
      <c r="N395" s="46">
        <f t="shared" si="887"/>
        <v>24.31275</v>
      </c>
      <c r="O395" s="48">
        <f t="shared" si="888"/>
        <v>159</v>
      </c>
      <c r="P395" s="48">
        <f t="shared" si="889"/>
        <v>0</v>
      </c>
      <c r="Q395" s="48">
        <f t="shared" si="890"/>
        <v>1254.73125</v>
      </c>
      <c r="R395" s="46">
        <f t="shared" si="891"/>
        <v>0</v>
      </c>
      <c r="S395" s="46">
        <f t="shared" si="892"/>
        <v>277.86</v>
      </c>
      <c r="T395" s="48">
        <f t="shared" si="893"/>
        <v>113.3</v>
      </c>
      <c r="U395" s="46">
        <f t="shared" si="894"/>
        <v>10.42</v>
      </c>
      <c r="V395" s="46">
        <v>0</v>
      </c>
      <c r="W395" s="48">
        <f t="shared" si="895"/>
        <v>159</v>
      </c>
      <c r="X395" s="48">
        <f t="shared" si="896"/>
        <v>0</v>
      </c>
      <c r="Y395" s="46">
        <f t="shared" si="897"/>
        <v>560.58</v>
      </c>
      <c r="Z395" s="46">
        <f t="shared" si="898"/>
        <v>1815.31125</v>
      </c>
      <c r="AA395" s="78"/>
      <c r="AB395" s="12" t="s">
        <v>95</v>
      </c>
      <c r="AC395" s="11">
        <f t="shared" ref="AC395:AE395" si="918">K395+R395</f>
        <v>62.5185</v>
      </c>
      <c r="AD395" s="11">
        <f t="shared" si="918"/>
        <v>833.58</v>
      </c>
      <c r="AE395" s="11">
        <f t="shared" si="918"/>
        <v>566.48</v>
      </c>
      <c r="AF395" s="11">
        <f t="shared" si="900"/>
        <v>34.73275</v>
      </c>
      <c r="AG395" s="11">
        <f t="shared" ref="AG395:AI395" si="919">O395+W395</f>
        <v>318</v>
      </c>
      <c r="AH395" s="11">
        <f t="shared" si="919"/>
        <v>0</v>
      </c>
      <c r="AI395" s="11">
        <f t="shared" si="919"/>
        <v>1815.31125</v>
      </c>
      <c r="AJ395" s="12" t="s">
        <v>33</v>
      </c>
    </row>
    <row r="396" s="9" customFormat="1" ht="16" customHeight="1" spans="1:36">
      <c r="A396" s="45">
        <f t="shared" si="883"/>
        <v>393</v>
      </c>
      <c r="B396" s="52" t="s">
        <v>173</v>
      </c>
      <c r="C396" s="52" t="s">
        <v>1066</v>
      </c>
      <c r="D396" s="55" t="s">
        <v>1067</v>
      </c>
      <c r="E396" s="109">
        <v>3473.25</v>
      </c>
      <c r="F396" s="46">
        <v>3473.25</v>
      </c>
      <c r="G396" s="95">
        <v>5664.75</v>
      </c>
      <c r="H396" s="95">
        <v>3473.25</v>
      </c>
      <c r="I396" s="105">
        <v>3180</v>
      </c>
      <c r="J396" s="48"/>
      <c r="K396" s="63">
        <f t="shared" si="884"/>
        <v>62.5185</v>
      </c>
      <c r="L396" s="64">
        <f t="shared" si="885"/>
        <v>555.72</v>
      </c>
      <c r="M396" s="48">
        <f t="shared" si="886"/>
        <v>453.18</v>
      </c>
      <c r="N396" s="46">
        <f t="shared" si="887"/>
        <v>24.31275</v>
      </c>
      <c r="O396" s="48">
        <f t="shared" si="888"/>
        <v>159</v>
      </c>
      <c r="P396" s="48">
        <f t="shared" si="889"/>
        <v>0</v>
      </c>
      <c r="Q396" s="48">
        <f t="shared" si="890"/>
        <v>1254.73125</v>
      </c>
      <c r="R396" s="46">
        <f t="shared" si="891"/>
        <v>0</v>
      </c>
      <c r="S396" s="46">
        <f t="shared" si="892"/>
        <v>277.86</v>
      </c>
      <c r="T396" s="48">
        <f t="shared" si="893"/>
        <v>113.3</v>
      </c>
      <c r="U396" s="46">
        <f t="shared" si="894"/>
        <v>10.42</v>
      </c>
      <c r="V396" s="46">
        <v>0</v>
      </c>
      <c r="W396" s="48">
        <f t="shared" si="895"/>
        <v>159</v>
      </c>
      <c r="X396" s="48">
        <f t="shared" si="896"/>
        <v>0</v>
      </c>
      <c r="Y396" s="46">
        <f t="shared" si="897"/>
        <v>560.58</v>
      </c>
      <c r="Z396" s="46">
        <f t="shared" si="898"/>
        <v>1815.31125</v>
      </c>
      <c r="AA396" s="78"/>
      <c r="AB396" s="12" t="s">
        <v>104</v>
      </c>
      <c r="AC396" s="11">
        <f t="shared" ref="AC396:AE396" si="920">K396+R396</f>
        <v>62.5185</v>
      </c>
      <c r="AD396" s="11">
        <f t="shared" si="920"/>
        <v>833.58</v>
      </c>
      <c r="AE396" s="11">
        <f t="shared" si="920"/>
        <v>566.48</v>
      </c>
      <c r="AF396" s="11">
        <f t="shared" si="900"/>
        <v>34.73275</v>
      </c>
      <c r="AG396" s="11">
        <f t="shared" ref="AG396:AI396" si="921">O396+W396</f>
        <v>318</v>
      </c>
      <c r="AH396" s="11">
        <f t="shared" si="921"/>
        <v>0</v>
      </c>
      <c r="AI396" s="11">
        <f t="shared" si="921"/>
        <v>1815.31125</v>
      </c>
      <c r="AJ396" s="12" t="s">
        <v>35</v>
      </c>
    </row>
    <row r="397" s="9" customFormat="1" ht="16" customHeight="1" spans="1:36">
      <c r="A397" s="45">
        <f t="shared" si="883"/>
        <v>394</v>
      </c>
      <c r="B397" s="52" t="s">
        <v>173</v>
      </c>
      <c r="C397" s="52" t="s">
        <v>1068</v>
      </c>
      <c r="D397" s="55" t="s">
        <v>1069</v>
      </c>
      <c r="E397" s="109">
        <v>3473.25</v>
      </c>
      <c r="F397" s="46">
        <v>3473.25</v>
      </c>
      <c r="G397" s="95">
        <v>5664.75</v>
      </c>
      <c r="H397" s="95">
        <v>3473.25</v>
      </c>
      <c r="I397" s="105">
        <v>3180</v>
      </c>
      <c r="J397" s="48"/>
      <c r="K397" s="63">
        <f t="shared" si="884"/>
        <v>62.5185</v>
      </c>
      <c r="L397" s="64">
        <f t="shared" si="885"/>
        <v>555.72</v>
      </c>
      <c r="M397" s="48">
        <f t="shared" si="886"/>
        <v>453.18</v>
      </c>
      <c r="N397" s="46">
        <f t="shared" si="887"/>
        <v>24.31275</v>
      </c>
      <c r="O397" s="48">
        <f t="shared" si="888"/>
        <v>159</v>
      </c>
      <c r="P397" s="48">
        <f t="shared" si="889"/>
        <v>0</v>
      </c>
      <c r="Q397" s="48">
        <f t="shared" si="890"/>
        <v>1254.73125</v>
      </c>
      <c r="R397" s="46">
        <f t="shared" si="891"/>
        <v>0</v>
      </c>
      <c r="S397" s="46">
        <f t="shared" si="892"/>
        <v>277.86</v>
      </c>
      <c r="T397" s="48">
        <f t="shared" si="893"/>
        <v>113.3</v>
      </c>
      <c r="U397" s="46">
        <f t="shared" si="894"/>
        <v>10.42</v>
      </c>
      <c r="V397" s="46">
        <v>0</v>
      </c>
      <c r="W397" s="48">
        <f t="shared" si="895"/>
        <v>159</v>
      </c>
      <c r="X397" s="48">
        <f t="shared" si="896"/>
        <v>0</v>
      </c>
      <c r="Y397" s="46">
        <f t="shared" si="897"/>
        <v>560.58</v>
      </c>
      <c r="Z397" s="46">
        <f t="shared" si="898"/>
        <v>1815.31125</v>
      </c>
      <c r="AA397" s="78"/>
      <c r="AB397" s="12" t="s">
        <v>104</v>
      </c>
      <c r="AC397" s="11">
        <f t="shared" ref="AC397:AE397" si="922">K397+R397</f>
        <v>62.5185</v>
      </c>
      <c r="AD397" s="11">
        <f t="shared" si="922"/>
        <v>833.58</v>
      </c>
      <c r="AE397" s="11">
        <f t="shared" si="922"/>
        <v>566.48</v>
      </c>
      <c r="AF397" s="11">
        <f t="shared" si="900"/>
        <v>34.73275</v>
      </c>
      <c r="AG397" s="11">
        <f t="shared" ref="AG397:AI397" si="923">O397+W397</f>
        <v>318</v>
      </c>
      <c r="AH397" s="11">
        <f t="shared" si="923"/>
        <v>0</v>
      </c>
      <c r="AI397" s="11">
        <f t="shared" si="923"/>
        <v>1815.31125</v>
      </c>
      <c r="AJ397" s="12" t="s">
        <v>35</v>
      </c>
    </row>
    <row r="398" s="9" customFormat="1" ht="16" customHeight="1" spans="1:36">
      <c r="A398" s="45">
        <f t="shared" si="883"/>
        <v>395</v>
      </c>
      <c r="B398" s="52" t="s">
        <v>509</v>
      </c>
      <c r="C398" s="52" t="s">
        <v>1070</v>
      </c>
      <c r="D398" s="55" t="s">
        <v>1071</v>
      </c>
      <c r="E398" s="109">
        <v>3473.25</v>
      </c>
      <c r="F398" s="46">
        <v>3473.25</v>
      </c>
      <c r="G398" s="95">
        <v>5664.75</v>
      </c>
      <c r="H398" s="95">
        <v>3473.25</v>
      </c>
      <c r="I398" s="105">
        <v>1790</v>
      </c>
      <c r="J398" s="48"/>
      <c r="K398" s="63">
        <f t="shared" si="884"/>
        <v>62.5185</v>
      </c>
      <c r="L398" s="64">
        <f t="shared" si="885"/>
        <v>555.72</v>
      </c>
      <c r="M398" s="48">
        <f t="shared" si="886"/>
        <v>453.18</v>
      </c>
      <c r="N398" s="46">
        <f t="shared" si="887"/>
        <v>24.31275</v>
      </c>
      <c r="O398" s="48">
        <f t="shared" si="888"/>
        <v>89.5</v>
      </c>
      <c r="P398" s="48">
        <f t="shared" si="889"/>
        <v>0</v>
      </c>
      <c r="Q398" s="48">
        <f t="shared" si="890"/>
        <v>1185.23125</v>
      </c>
      <c r="R398" s="46">
        <f t="shared" si="891"/>
        <v>0</v>
      </c>
      <c r="S398" s="46">
        <f t="shared" si="892"/>
        <v>277.86</v>
      </c>
      <c r="T398" s="48">
        <f t="shared" si="893"/>
        <v>113.3</v>
      </c>
      <c r="U398" s="46">
        <f t="shared" si="894"/>
        <v>10.42</v>
      </c>
      <c r="V398" s="46">
        <v>0</v>
      </c>
      <c r="W398" s="48">
        <f t="shared" si="895"/>
        <v>89.5</v>
      </c>
      <c r="X398" s="48">
        <f t="shared" si="896"/>
        <v>0</v>
      </c>
      <c r="Y398" s="46">
        <f t="shared" si="897"/>
        <v>491.08</v>
      </c>
      <c r="Z398" s="46">
        <f t="shared" si="898"/>
        <v>1676.31125</v>
      </c>
      <c r="AA398" s="78"/>
      <c r="AB398" s="12" t="s">
        <v>83</v>
      </c>
      <c r="AC398" s="11">
        <f t="shared" ref="AC398:AE398" si="924">K398+R398</f>
        <v>62.5185</v>
      </c>
      <c r="AD398" s="11">
        <f t="shared" si="924"/>
        <v>833.58</v>
      </c>
      <c r="AE398" s="11">
        <f t="shared" si="924"/>
        <v>566.48</v>
      </c>
      <c r="AF398" s="11">
        <f t="shared" si="900"/>
        <v>34.73275</v>
      </c>
      <c r="AG398" s="11">
        <f t="shared" ref="AG398:AI398" si="925">O398+W398</f>
        <v>179</v>
      </c>
      <c r="AH398" s="11">
        <f t="shared" si="925"/>
        <v>0</v>
      </c>
      <c r="AI398" s="11">
        <f t="shared" si="925"/>
        <v>1676.31125</v>
      </c>
      <c r="AJ398" s="12" t="s">
        <v>33</v>
      </c>
    </row>
    <row r="399" s="9" customFormat="1" ht="16" customHeight="1" spans="1:36">
      <c r="A399" s="45">
        <f t="shared" si="883"/>
        <v>396</v>
      </c>
      <c r="B399" s="52" t="s">
        <v>328</v>
      </c>
      <c r="C399" s="110" t="s">
        <v>1074</v>
      </c>
      <c r="D399" s="55" t="s">
        <v>1075</v>
      </c>
      <c r="E399" s="109">
        <v>3820</v>
      </c>
      <c r="F399" s="46">
        <v>0</v>
      </c>
      <c r="G399" s="95">
        <v>5664.75</v>
      </c>
      <c r="H399" s="95">
        <v>3820</v>
      </c>
      <c r="I399" s="105">
        <v>4180</v>
      </c>
      <c r="J399" s="48"/>
      <c r="K399" s="63">
        <f t="shared" si="884"/>
        <v>68.76</v>
      </c>
      <c r="L399" s="64">
        <f t="shared" si="885"/>
        <v>0</v>
      </c>
      <c r="M399" s="48">
        <f t="shared" si="886"/>
        <v>453.18</v>
      </c>
      <c r="N399" s="46">
        <f t="shared" si="887"/>
        <v>26.74</v>
      </c>
      <c r="O399" s="48">
        <f t="shared" si="888"/>
        <v>209</v>
      </c>
      <c r="P399" s="48">
        <f t="shared" si="889"/>
        <v>0</v>
      </c>
      <c r="Q399" s="48">
        <f t="shared" si="890"/>
        <v>757.68</v>
      </c>
      <c r="R399" s="46">
        <f t="shared" si="891"/>
        <v>0</v>
      </c>
      <c r="S399" s="46">
        <f t="shared" si="892"/>
        <v>0</v>
      </c>
      <c r="T399" s="48">
        <f t="shared" si="893"/>
        <v>113.3</v>
      </c>
      <c r="U399" s="46">
        <f t="shared" si="894"/>
        <v>11.46</v>
      </c>
      <c r="V399" s="46">
        <v>0</v>
      </c>
      <c r="W399" s="48">
        <f t="shared" si="895"/>
        <v>209</v>
      </c>
      <c r="X399" s="48">
        <f t="shared" si="896"/>
        <v>0</v>
      </c>
      <c r="Y399" s="46">
        <f t="shared" si="897"/>
        <v>333.76</v>
      </c>
      <c r="Z399" s="46">
        <f t="shared" si="898"/>
        <v>1091.44</v>
      </c>
      <c r="AA399" s="78"/>
      <c r="AB399" s="12" t="s">
        <v>104</v>
      </c>
      <c r="AC399" s="11">
        <f t="shared" ref="AC399:AE399" si="926">K399+R399</f>
        <v>68.76</v>
      </c>
      <c r="AD399" s="11">
        <f t="shared" si="926"/>
        <v>0</v>
      </c>
      <c r="AE399" s="11">
        <f t="shared" si="926"/>
        <v>566.48</v>
      </c>
      <c r="AF399" s="11">
        <f t="shared" si="900"/>
        <v>38.2</v>
      </c>
      <c r="AG399" s="11">
        <f t="shared" ref="AG399:AI399" si="927">O399+W399</f>
        <v>418</v>
      </c>
      <c r="AH399" s="11">
        <f t="shared" si="927"/>
        <v>0</v>
      </c>
      <c r="AI399" s="11">
        <f t="shared" si="927"/>
        <v>1091.44</v>
      </c>
      <c r="AJ399" s="12" t="s">
        <v>35</v>
      </c>
    </row>
    <row r="400" s="9" customFormat="1" ht="16" customHeight="1" spans="1:36">
      <c r="A400" s="45">
        <f t="shared" si="883"/>
        <v>397</v>
      </c>
      <c r="B400" s="52" t="s">
        <v>509</v>
      </c>
      <c r="C400" s="52" t="s">
        <v>1076</v>
      </c>
      <c r="D400" s="344" t="s">
        <v>1077</v>
      </c>
      <c r="E400" s="109">
        <v>3473.25</v>
      </c>
      <c r="F400" s="46">
        <v>3473.25</v>
      </c>
      <c r="G400" s="95">
        <v>5664.75</v>
      </c>
      <c r="H400" s="95">
        <v>3473.25</v>
      </c>
      <c r="I400" s="105">
        <v>1790</v>
      </c>
      <c r="J400" s="48"/>
      <c r="K400" s="63">
        <f t="shared" si="884"/>
        <v>62.5185</v>
      </c>
      <c r="L400" s="64">
        <f t="shared" si="885"/>
        <v>555.72</v>
      </c>
      <c r="M400" s="48">
        <f t="shared" si="886"/>
        <v>453.18</v>
      </c>
      <c r="N400" s="46">
        <f t="shared" si="887"/>
        <v>24.31275</v>
      </c>
      <c r="O400" s="48">
        <f t="shared" si="888"/>
        <v>89.5</v>
      </c>
      <c r="P400" s="48">
        <f t="shared" si="889"/>
        <v>0</v>
      </c>
      <c r="Q400" s="48">
        <f t="shared" si="890"/>
        <v>1185.23125</v>
      </c>
      <c r="R400" s="46">
        <f t="shared" si="891"/>
        <v>0</v>
      </c>
      <c r="S400" s="46">
        <f t="shared" si="892"/>
        <v>277.86</v>
      </c>
      <c r="T400" s="48">
        <f t="shared" si="893"/>
        <v>113.3</v>
      </c>
      <c r="U400" s="46">
        <f t="shared" si="894"/>
        <v>10.42</v>
      </c>
      <c r="V400" s="46">
        <v>0</v>
      </c>
      <c r="W400" s="48">
        <f t="shared" si="895"/>
        <v>89.5</v>
      </c>
      <c r="X400" s="48">
        <f t="shared" si="896"/>
        <v>0</v>
      </c>
      <c r="Y400" s="46">
        <f t="shared" si="897"/>
        <v>491.08</v>
      </c>
      <c r="Z400" s="46">
        <f t="shared" si="898"/>
        <v>1676.31125</v>
      </c>
      <c r="AA400" s="78"/>
      <c r="AB400" s="12" t="s">
        <v>83</v>
      </c>
      <c r="AC400" s="11">
        <f t="shared" ref="AC400:AE400" si="928">K400+R400</f>
        <v>62.5185</v>
      </c>
      <c r="AD400" s="11">
        <f t="shared" si="928"/>
        <v>833.58</v>
      </c>
      <c r="AE400" s="11">
        <f t="shared" si="928"/>
        <v>566.48</v>
      </c>
      <c r="AF400" s="11">
        <f t="shared" si="900"/>
        <v>34.73275</v>
      </c>
      <c r="AG400" s="11">
        <f t="shared" ref="AG400:AI400" si="929">O400+W400</f>
        <v>179</v>
      </c>
      <c r="AH400" s="11">
        <f t="shared" si="929"/>
        <v>0</v>
      </c>
      <c r="AI400" s="11">
        <f t="shared" si="929"/>
        <v>1676.31125</v>
      </c>
      <c r="AJ400" s="12" t="s">
        <v>33</v>
      </c>
    </row>
    <row r="401" s="9" customFormat="1" ht="16" customHeight="1" spans="1:36">
      <c r="A401" s="45">
        <f t="shared" si="883"/>
        <v>398</v>
      </c>
      <c r="B401" s="52" t="s">
        <v>230</v>
      </c>
      <c r="C401" s="52" t="s">
        <v>1078</v>
      </c>
      <c r="D401" s="344" t="s">
        <v>1079</v>
      </c>
      <c r="E401" s="109">
        <v>3820</v>
      </c>
      <c r="F401" s="46">
        <v>3820</v>
      </c>
      <c r="G401" s="95">
        <v>5664.75</v>
      </c>
      <c r="H401" s="95">
        <v>3820</v>
      </c>
      <c r="I401" s="105">
        <v>4180</v>
      </c>
      <c r="J401" s="48"/>
      <c r="K401" s="63">
        <f t="shared" si="884"/>
        <v>68.76</v>
      </c>
      <c r="L401" s="64">
        <f t="shared" si="885"/>
        <v>611.2</v>
      </c>
      <c r="M401" s="48">
        <f t="shared" si="886"/>
        <v>453.18</v>
      </c>
      <c r="N401" s="46">
        <f t="shared" si="887"/>
        <v>26.74</v>
      </c>
      <c r="O401" s="48">
        <f t="shared" si="888"/>
        <v>209</v>
      </c>
      <c r="P401" s="48">
        <f t="shared" si="889"/>
        <v>0</v>
      </c>
      <c r="Q401" s="48">
        <f t="shared" si="890"/>
        <v>1368.88</v>
      </c>
      <c r="R401" s="46">
        <f t="shared" si="891"/>
        <v>0</v>
      </c>
      <c r="S401" s="46">
        <f t="shared" si="892"/>
        <v>305.6</v>
      </c>
      <c r="T401" s="48">
        <f t="shared" si="893"/>
        <v>113.3</v>
      </c>
      <c r="U401" s="46">
        <f t="shared" si="894"/>
        <v>11.46</v>
      </c>
      <c r="V401" s="46">
        <v>0</v>
      </c>
      <c r="W401" s="48">
        <f t="shared" si="895"/>
        <v>209</v>
      </c>
      <c r="X401" s="48">
        <f t="shared" si="896"/>
        <v>0</v>
      </c>
      <c r="Y401" s="46">
        <f t="shared" si="897"/>
        <v>639.36</v>
      </c>
      <c r="Z401" s="46">
        <f t="shared" si="898"/>
        <v>2008.24</v>
      </c>
      <c r="AA401" s="78"/>
      <c r="AB401" s="12" t="s">
        <v>57</v>
      </c>
      <c r="AC401" s="11">
        <f t="shared" ref="AC401:AE401" si="930">K401+R401</f>
        <v>68.76</v>
      </c>
      <c r="AD401" s="11">
        <f t="shared" si="930"/>
        <v>916.8</v>
      </c>
      <c r="AE401" s="11">
        <f t="shared" si="930"/>
        <v>566.48</v>
      </c>
      <c r="AF401" s="11">
        <f t="shared" si="900"/>
        <v>38.2</v>
      </c>
      <c r="AG401" s="11">
        <f t="shared" ref="AG401:AI401" si="931">O401+W401</f>
        <v>418</v>
      </c>
      <c r="AH401" s="11">
        <f t="shared" si="931"/>
        <v>0</v>
      </c>
      <c r="AI401" s="11">
        <f t="shared" si="931"/>
        <v>2008.24</v>
      </c>
      <c r="AJ401" s="12" t="s">
        <v>32</v>
      </c>
    </row>
    <row r="402" s="9" customFormat="1" ht="16" customHeight="1" spans="1:36">
      <c r="A402" s="45">
        <f t="shared" si="883"/>
        <v>399</v>
      </c>
      <c r="B402" s="52" t="s">
        <v>230</v>
      </c>
      <c r="C402" s="52" t="s">
        <v>1080</v>
      </c>
      <c r="D402" s="344" t="s">
        <v>1081</v>
      </c>
      <c r="E402" s="109">
        <v>3473.25</v>
      </c>
      <c r="F402" s="46">
        <v>3473.25</v>
      </c>
      <c r="G402" s="95">
        <v>5664.75</v>
      </c>
      <c r="H402" s="95">
        <v>3473.25</v>
      </c>
      <c r="I402" s="105">
        <v>3180</v>
      </c>
      <c r="J402" s="48"/>
      <c r="K402" s="63">
        <f t="shared" si="884"/>
        <v>62.5185</v>
      </c>
      <c r="L402" s="64">
        <f t="shared" si="885"/>
        <v>555.72</v>
      </c>
      <c r="M402" s="48">
        <f t="shared" si="886"/>
        <v>453.18</v>
      </c>
      <c r="N402" s="46">
        <f t="shared" si="887"/>
        <v>24.31275</v>
      </c>
      <c r="O402" s="48">
        <f t="shared" si="888"/>
        <v>159</v>
      </c>
      <c r="P402" s="48">
        <f t="shared" si="889"/>
        <v>0</v>
      </c>
      <c r="Q402" s="48">
        <f t="shared" si="890"/>
        <v>1254.73125</v>
      </c>
      <c r="R402" s="46">
        <f t="shared" si="891"/>
        <v>0</v>
      </c>
      <c r="S402" s="46">
        <f t="shared" si="892"/>
        <v>277.86</v>
      </c>
      <c r="T402" s="48">
        <f t="shared" si="893"/>
        <v>113.3</v>
      </c>
      <c r="U402" s="46">
        <f t="shared" si="894"/>
        <v>10.42</v>
      </c>
      <c r="V402" s="46">
        <v>0</v>
      </c>
      <c r="W402" s="48">
        <f t="shared" si="895"/>
        <v>159</v>
      </c>
      <c r="X402" s="48">
        <f t="shared" si="896"/>
        <v>0</v>
      </c>
      <c r="Y402" s="46">
        <f t="shared" si="897"/>
        <v>560.58</v>
      </c>
      <c r="Z402" s="46">
        <f t="shared" si="898"/>
        <v>1815.31125</v>
      </c>
      <c r="AA402" s="78"/>
      <c r="AB402" s="12" t="s">
        <v>60</v>
      </c>
      <c r="AC402" s="11">
        <f t="shared" ref="AC402:AE402" si="932">K402+R402</f>
        <v>62.5185</v>
      </c>
      <c r="AD402" s="11">
        <f t="shared" si="932"/>
        <v>833.58</v>
      </c>
      <c r="AE402" s="11">
        <f t="shared" si="932"/>
        <v>566.48</v>
      </c>
      <c r="AF402" s="11">
        <f t="shared" si="900"/>
        <v>34.73275</v>
      </c>
      <c r="AG402" s="11">
        <f t="shared" ref="AG402:AI402" si="933">O402+W402</f>
        <v>318</v>
      </c>
      <c r="AH402" s="11">
        <f t="shared" si="933"/>
        <v>0</v>
      </c>
      <c r="AI402" s="11">
        <f t="shared" si="933"/>
        <v>1815.31125</v>
      </c>
      <c r="AJ402" s="12" t="s">
        <v>32</v>
      </c>
    </row>
    <row r="403" s="9" customFormat="1" ht="16" customHeight="1" spans="1:36">
      <c r="A403" s="45">
        <f t="shared" si="883"/>
        <v>400</v>
      </c>
      <c r="B403" s="52" t="s">
        <v>670</v>
      </c>
      <c r="C403" s="103" t="s">
        <v>1086</v>
      </c>
      <c r="D403" s="55" t="s">
        <v>1087</v>
      </c>
      <c r="E403" s="109">
        <v>3473.25</v>
      </c>
      <c r="F403" s="46">
        <v>3473.25</v>
      </c>
      <c r="G403" s="95">
        <v>5664.75</v>
      </c>
      <c r="H403" s="95">
        <v>3473.25</v>
      </c>
      <c r="I403" s="105">
        <v>1790</v>
      </c>
      <c r="J403" s="48"/>
      <c r="K403" s="63">
        <f t="shared" si="884"/>
        <v>62.5185</v>
      </c>
      <c r="L403" s="64">
        <f t="shared" si="885"/>
        <v>555.72</v>
      </c>
      <c r="M403" s="48">
        <f t="shared" si="886"/>
        <v>453.18</v>
      </c>
      <c r="N403" s="46">
        <f t="shared" si="887"/>
        <v>24.31275</v>
      </c>
      <c r="O403" s="48">
        <f t="shared" si="888"/>
        <v>89.5</v>
      </c>
      <c r="P403" s="48">
        <f t="shared" si="889"/>
        <v>0</v>
      </c>
      <c r="Q403" s="48">
        <f t="shared" si="890"/>
        <v>1185.23125</v>
      </c>
      <c r="R403" s="46">
        <f t="shared" si="891"/>
        <v>0</v>
      </c>
      <c r="S403" s="46">
        <f t="shared" si="892"/>
        <v>277.86</v>
      </c>
      <c r="T403" s="48">
        <f t="shared" si="893"/>
        <v>113.3</v>
      </c>
      <c r="U403" s="46">
        <f t="shared" si="894"/>
        <v>10.42</v>
      </c>
      <c r="V403" s="46">
        <v>0</v>
      </c>
      <c r="W403" s="48">
        <f t="shared" si="895"/>
        <v>89.5</v>
      </c>
      <c r="X403" s="48">
        <f t="shared" si="896"/>
        <v>0</v>
      </c>
      <c r="Y403" s="46">
        <f t="shared" si="897"/>
        <v>491.08</v>
      </c>
      <c r="Z403" s="46">
        <f t="shared" si="898"/>
        <v>1676.31125</v>
      </c>
      <c r="AA403" s="78"/>
      <c r="AB403" s="12" t="s">
        <v>92</v>
      </c>
      <c r="AC403" s="11">
        <f t="shared" ref="AC403:AE403" si="934">K403+R403</f>
        <v>62.5185</v>
      </c>
      <c r="AD403" s="11">
        <f t="shared" si="934"/>
        <v>833.58</v>
      </c>
      <c r="AE403" s="11">
        <f t="shared" si="934"/>
        <v>566.48</v>
      </c>
      <c r="AF403" s="11">
        <f t="shared" si="900"/>
        <v>34.73275</v>
      </c>
      <c r="AG403" s="11">
        <f t="shared" ref="AG403:AI403" si="935">O403+W403</f>
        <v>179</v>
      </c>
      <c r="AH403" s="11">
        <f t="shared" si="935"/>
        <v>0</v>
      </c>
      <c r="AI403" s="11">
        <f t="shared" si="935"/>
        <v>1676.31125</v>
      </c>
      <c r="AJ403" s="12" t="s">
        <v>33</v>
      </c>
    </row>
    <row r="404" s="9" customFormat="1" ht="16" customHeight="1" spans="1:36">
      <c r="A404" s="45">
        <f t="shared" si="883"/>
        <v>401</v>
      </c>
      <c r="B404" s="52" t="s">
        <v>640</v>
      </c>
      <c r="C404" s="52" t="s">
        <v>1088</v>
      </c>
      <c r="D404" s="55" t="s">
        <v>1089</v>
      </c>
      <c r="E404" s="109">
        <v>3473.25</v>
      </c>
      <c r="F404" s="46">
        <v>3473.25</v>
      </c>
      <c r="G404" s="95">
        <v>5664.75</v>
      </c>
      <c r="H404" s="109">
        <v>3473.25</v>
      </c>
      <c r="I404" s="105">
        <v>1790</v>
      </c>
      <c r="J404" s="48"/>
      <c r="K404" s="63">
        <f t="shared" si="884"/>
        <v>62.5185</v>
      </c>
      <c r="L404" s="64">
        <f t="shared" si="885"/>
        <v>555.72</v>
      </c>
      <c r="M404" s="48">
        <f t="shared" si="886"/>
        <v>453.18</v>
      </c>
      <c r="N404" s="46">
        <f t="shared" si="887"/>
        <v>24.31275</v>
      </c>
      <c r="O404" s="48">
        <f t="shared" si="888"/>
        <v>89.5</v>
      </c>
      <c r="P404" s="48">
        <f t="shared" si="889"/>
        <v>0</v>
      </c>
      <c r="Q404" s="48">
        <f t="shared" si="890"/>
        <v>1185.23125</v>
      </c>
      <c r="R404" s="46">
        <f t="shared" si="891"/>
        <v>0</v>
      </c>
      <c r="S404" s="46">
        <f t="shared" si="892"/>
        <v>277.86</v>
      </c>
      <c r="T404" s="48">
        <f t="shared" si="893"/>
        <v>113.3</v>
      </c>
      <c r="U404" s="46">
        <f t="shared" si="894"/>
        <v>10.42</v>
      </c>
      <c r="V404" s="46">
        <v>0</v>
      </c>
      <c r="W404" s="48">
        <f t="shared" si="895"/>
        <v>89.5</v>
      </c>
      <c r="X404" s="48">
        <f t="shared" si="896"/>
        <v>0</v>
      </c>
      <c r="Y404" s="46">
        <f t="shared" si="897"/>
        <v>491.08</v>
      </c>
      <c r="Z404" s="46">
        <f t="shared" si="898"/>
        <v>1676.31125</v>
      </c>
      <c r="AA404" s="78"/>
      <c r="AB404" s="12" t="s">
        <v>95</v>
      </c>
      <c r="AC404" s="11">
        <f t="shared" ref="AC404:AE404" si="936">K404+R404</f>
        <v>62.5185</v>
      </c>
      <c r="AD404" s="11">
        <f t="shared" si="936"/>
        <v>833.58</v>
      </c>
      <c r="AE404" s="11">
        <f t="shared" si="936"/>
        <v>566.48</v>
      </c>
      <c r="AF404" s="11">
        <f t="shared" si="900"/>
        <v>34.73275</v>
      </c>
      <c r="AG404" s="11">
        <f t="shared" ref="AG404:AI404" si="937">O404+W404</f>
        <v>179</v>
      </c>
      <c r="AH404" s="11">
        <f t="shared" si="937"/>
        <v>0</v>
      </c>
      <c r="AI404" s="11">
        <f t="shared" si="937"/>
        <v>1676.31125</v>
      </c>
      <c r="AJ404" s="12" t="s">
        <v>33</v>
      </c>
    </row>
    <row r="405" s="9" customFormat="1" ht="16" customHeight="1" spans="1:36">
      <c r="A405" s="45">
        <f t="shared" si="883"/>
        <v>402</v>
      </c>
      <c r="B405" s="52" t="s">
        <v>640</v>
      </c>
      <c r="C405" s="52" t="s">
        <v>1090</v>
      </c>
      <c r="D405" s="344" t="s">
        <v>1091</v>
      </c>
      <c r="E405" s="109">
        <v>3473.25</v>
      </c>
      <c r="F405" s="46">
        <v>3473.25</v>
      </c>
      <c r="G405" s="95">
        <v>5664.75</v>
      </c>
      <c r="H405" s="95">
        <v>3473.25</v>
      </c>
      <c r="I405" s="105">
        <v>1790</v>
      </c>
      <c r="J405" s="48"/>
      <c r="K405" s="63">
        <f t="shared" si="884"/>
        <v>62.5185</v>
      </c>
      <c r="L405" s="64">
        <f t="shared" si="885"/>
        <v>555.72</v>
      </c>
      <c r="M405" s="48">
        <f t="shared" si="886"/>
        <v>453.18</v>
      </c>
      <c r="N405" s="46">
        <f t="shared" si="887"/>
        <v>24.31275</v>
      </c>
      <c r="O405" s="48">
        <f t="shared" si="888"/>
        <v>89.5</v>
      </c>
      <c r="P405" s="48">
        <f t="shared" si="889"/>
        <v>0</v>
      </c>
      <c r="Q405" s="48">
        <f t="shared" si="890"/>
        <v>1185.23125</v>
      </c>
      <c r="R405" s="46">
        <f t="shared" si="891"/>
        <v>0</v>
      </c>
      <c r="S405" s="46">
        <f t="shared" si="892"/>
        <v>277.86</v>
      </c>
      <c r="T405" s="48">
        <f t="shared" si="893"/>
        <v>113.3</v>
      </c>
      <c r="U405" s="46">
        <f t="shared" si="894"/>
        <v>10.42</v>
      </c>
      <c r="V405" s="46">
        <v>0</v>
      </c>
      <c r="W405" s="48">
        <f t="shared" si="895"/>
        <v>89.5</v>
      </c>
      <c r="X405" s="48">
        <f t="shared" si="896"/>
        <v>0</v>
      </c>
      <c r="Y405" s="46">
        <f t="shared" si="897"/>
        <v>491.08</v>
      </c>
      <c r="Z405" s="46">
        <f t="shared" si="898"/>
        <v>1676.31125</v>
      </c>
      <c r="AA405" s="78"/>
      <c r="AB405" s="12" t="s">
        <v>95</v>
      </c>
      <c r="AC405" s="11">
        <f t="shared" ref="AC405:AE405" si="938">K405+R405</f>
        <v>62.5185</v>
      </c>
      <c r="AD405" s="11">
        <f t="shared" si="938"/>
        <v>833.58</v>
      </c>
      <c r="AE405" s="11">
        <f t="shared" si="938"/>
        <v>566.48</v>
      </c>
      <c r="AF405" s="11">
        <f t="shared" si="900"/>
        <v>34.73275</v>
      </c>
      <c r="AG405" s="11">
        <f t="shared" ref="AG405:AI405" si="939">O405+W405</f>
        <v>179</v>
      </c>
      <c r="AH405" s="11">
        <f t="shared" si="939"/>
        <v>0</v>
      </c>
      <c r="AI405" s="11">
        <f t="shared" si="939"/>
        <v>1676.31125</v>
      </c>
      <c r="AJ405" s="12" t="s">
        <v>33</v>
      </c>
    </row>
    <row r="406" s="9" customFormat="1" ht="16" customHeight="1" spans="1:36">
      <c r="A406" s="45">
        <f t="shared" si="883"/>
        <v>403</v>
      </c>
      <c r="B406" s="52" t="s">
        <v>558</v>
      </c>
      <c r="C406" s="52" t="s">
        <v>1096</v>
      </c>
      <c r="D406" s="344" t="s">
        <v>1097</v>
      </c>
      <c r="E406" s="109">
        <v>3473.25</v>
      </c>
      <c r="F406" s="46">
        <v>3473.25</v>
      </c>
      <c r="G406" s="95">
        <v>5664.75</v>
      </c>
      <c r="H406" s="95">
        <v>3473.25</v>
      </c>
      <c r="I406" s="105">
        <v>1790</v>
      </c>
      <c r="J406" s="48"/>
      <c r="K406" s="63">
        <f t="shared" si="884"/>
        <v>62.5185</v>
      </c>
      <c r="L406" s="64">
        <f t="shared" si="885"/>
        <v>555.72</v>
      </c>
      <c r="M406" s="48">
        <f t="shared" si="886"/>
        <v>453.18</v>
      </c>
      <c r="N406" s="46">
        <f t="shared" si="887"/>
        <v>24.31275</v>
      </c>
      <c r="O406" s="48">
        <f t="shared" si="888"/>
        <v>89.5</v>
      </c>
      <c r="P406" s="48">
        <f t="shared" si="889"/>
        <v>0</v>
      </c>
      <c r="Q406" s="48">
        <f t="shared" si="890"/>
        <v>1185.23125</v>
      </c>
      <c r="R406" s="46">
        <f t="shared" si="891"/>
        <v>0</v>
      </c>
      <c r="S406" s="46">
        <f t="shared" si="892"/>
        <v>277.86</v>
      </c>
      <c r="T406" s="48">
        <f t="shared" si="893"/>
        <v>113.3</v>
      </c>
      <c r="U406" s="46">
        <f t="shared" si="894"/>
        <v>10.42</v>
      </c>
      <c r="V406" s="46">
        <v>0</v>
      </c>
      <c r="W406" s="48">
        <f t="shared" si="895"/>
        <v>89.5</v>
      </c>
      <c r="X406" s="48">
        <f t="shared" si="896"/>
        <v>0</v>
      </c>
      <c r="Y406" s="46">
        <f t="shared" si="897"/>
        <v>491.08</v>
      </c>
      <c r="Z406" s="46">
        <f t="shared" si="898"/>
        <v>1676.31125</v>
      </c>
      <c r="AA406" s="78"/>
      <c r="AB406" s="12" t="s">
        <v>98</v>
      </c>
      <c r="AC406" s="11">
        <f t="shared" ref="AC406:AE406" si="940">K406+R406</f>
        <v>62.5185</v>
      </c>
      <c r="AD406" s="11">
        <f t="shared" si="940"/>
        <v>833.58</v>
      </c>
      <c r="AE406" s="11">
        <f t="shared" si="940"/>
        <v>566.48</v>
      </c>
      <c r="AF406" s="11">
        <f t="shared" si="900"/>
        <v>34.73275</v>
      </c>
      <c r="AG406" s="11">
        <f t="shared" ref="AG406:AI406" si="941">O406+W406</f>
        <v>179</v>
      </c>
      <c r="AH406" s="11">
        <f t="shared" si="941"/>
        <v>0</v>
      </c>
      <c r="AI406" s="11">
        <f t="shared" si="941"/>
        <v>1676.31125</v>
      </c>
      <c r="AJ406" s="12" t="s">
        <v>33</v>
      </c>
    </row>
    <row r="407" s="9" customFormat="1" ht="16" customHeight="1" spans="1:36">
      <c r="A407" s="45">
        <f t="shared" si="883"/>
        <v>404</v>
      </c>
      <c r="B407" s="52" t="s">
        <v>558</v>
      </c>
      <c r="C407" s="52" t="s">
        <v>1098</v>
      </c>
      <c r="D407" s="344" t="s">
        <v>1099</v>
      </c>
      <c r="E407" s="109">
        <v>3473.25</v>
      </c>
      <c r="F407" s="46">
        <v>3473.25</v>
      </c>
      <c r="G407" s="95">
        <v>5664.75</v>
      </c>
      <c r="H407" s="95">
        <v>3473.25</v>
      </c>
      <c r="I407" s="105">
        <v>0</v>
      </c>
      <c r="J407" s="48"/>
      <c r="K407" s="63">
        <f t="shared" si="884"/>
        <v>62.5185</v>
      </c>
      <c r="L407" s="64">
        <f t="shared" si="885"/>
        <v>555.72</v>
      </c>
      <c r="M407" s="48">
        <f t="shared" si="886"/>
        <v>453.18</v>
      </c>
      <c r="N407" s="46">
        <f t="shared" si="887"/>
        <v>24.31275</v>
      </c>
      <c r="O407" s="48">
        <f t="shared" si="888"/>
        <v>0</v>
      </c>
      <c r="P407" s="48">
        <f t="shared" si="889"/>
        <v>0</v>
      </c>
      <c r="Q407" s="48">
        <f t="shared" si="890"/>
        <v>1095.73125</v>
      </c>
      <c r="R407" s="46">
        <f t="shared" si="891"/>
        <v>0</v>
      </c>
      <c r="S407" s="46">
        <f t="shared" si="892"/>
        <v>277.86</v>
      </c>
      <c r="T407" s="48">
        <f t="shared" si="893"/>
        <v>113.3</v>
      </c>
      <c r="U407" s="46">
        <f t="shared" si="894"/>
        <v>10.42</v>
      </c>
      <c r="V407" s="46">
        <v>0</v>
      </c>
      <c r="W407" s="48">
        <f t="shared" si="895"/>
        <v>0</v>
      </c>
      <c r="X407" s="48">
        <f t="shared" si="896"/>
        <v>0</v>
      </c>
      <c r="Y407" s="46">
        <f t="shared" si="897"/>
        <v>401.58</v>
      </c>
      <c r="Z407" s="46">
        <f t="shared" si="898"/>
        <v>1497.31125</v>
      </c>
      <c r="AA407" s="78"/>
      <c r="AB407" s="12" t="s">
        <v>98</v>
      </c>
      <c r="AC407" s="11">
        <f t="shared" ref="AC407:AE407" si="942">K407+R407</f>
        <v>62.5185</v>
      </c>
      <c r="AD407" s="11">
        <f t="shared" si="942"/>
        <v>833.58</v>
      </c>
      <c r="AE407" s="11">
        <f t="shared" si="942"/>
        <v>566.48</v>
      </c>
      <c r="AF407" s="11">
        <f t="shared" si="900"/>
        <v>34.73275</v>
      </c>
      <c r="AG407" s="11">
        <f t="shared" ref="AG407:AI407" si="943">O407+W407</f>
        <v>0</v>
      </c>
      <c r="AH407" s="11">
        <f t="shared" si="943"/>
        <v>0</v>
      </c>
      <c r="AI407" s="11">
        <f t="shared" si="943"/>
        <v>1497.31125</v>
      </c>
      <c r="AJ407" s="12" t="s">
        <v>33</v>
      </c>
    </row>
    <row r="408" s="9" customFormat="1" ht="16" customHeight="1" spans="1:36">
      <c r="A408" s="45">
        <f t="shared" si="883"/>
        <v>405</v>
      </c>
      <c r="B408" s="106" t="s">
        <v>210</v>
      </c>
      <c r="C408" s="111" t="s">
        <v>1146</v>
      </c>
      <c r="D408" s="358" t="s">
        <v>1147</v>
      </c>
      <c r="E408" s="109">
        <v>3473.25</v>
      </c>
      <c r="F408" s="46">
        <v>3473.25</v>
      </c>
      <c r="G408" s="95">
        <v>5664.75</v>
      </c>
      <c r="H408" s="95">
        <v>3473.25</v>
      </c>
      <c r="I408" s="105">
        <v>0</v>
      </c>
      <c r="J408" s="48"/>
      <c r="K408" s="63">
        <f t="shared" si="884"/>
        <v>62.5185</v>
      </c>
      <c r="L408" s="64">
        <f t="shared" si="885"/>
        <v>555.72</v>
      </c>
      <c r="M408" s="48">
        <f t="shared" si="886"/>
        <v>453.18</v>
      </c>
      <c r="N408" s="46">
        <f t="shared" si="887"/>
        <v>24.31275</v>
      </c>
      <c r="O408" s="48">
        <f t="shared" si="888"/>
        <v>0</v>
      </c>
      <c r="P408" s="48">
        <f t="shared" si="889"/>
        <v>0</v>
      </c>
      <c r="Q408" s="48">
        <f t="shared" si="890"/>
        <v>1095.73125</v>
      </c>
      <c r="R408" s="46">
        <f t="shared" si="891"/>
        <v>0</v>
      </c>
      <c r="S408" s="46">
        <f t="shared" si="892"/>
        <v>277.86</v>
      </c>
      <c r="T408" s="48">
        <f t="shared" si="893"/>
        <v>113.3</v>
      </c>
      <c r="U408" s="46">
        <f t="shared" si="894"/>
        <v>10.42</v>
      </c>
      <c r="V408" s="46">
        <v>0</v>
      </c>
      <c r="W408" s="48">
        <f t="shared" si="895"/>
        <v>0</v>
      </c>
      <c r="X408" s="48">
        <f t="shared" si="896"/>
        <v>0</v>
      </c>
      <c r="Y408" s="46">
        <f t="shared" si="897"/>
        <v>401.58</v>
      </c>
      <c r="Z408" s="46">
        <f t="shared" si="898"/>
        <v>1497.31125</v>
      </c>
      <c r="AA408" s="78"/>
      <c r="AB408" s="12" t="s">
        <v>49</v>
      </c>
      <c r="AC408" s="11">
        <f t="shared" ref="AC408:AE408" si="944">K408+R408</f>
        <v>62.5185</v>
      </c>
      <c r="AD408" s="11">
        <f t="shared" si="944"/>
        <v>833.58</v>
      </c>
      <c r="AE408" s="11">
        <f t="shared" si="944"/>
        <v>566.48</v>
      </c>
      <c r="AF408" s="11">
        <f t="shared" si="900"/>
        <v>34.73275</v>
      </c>
      <c r="AG408" s="11">
        <f t="shared" ref="AG408:AI408" si="945">O408+W408</f>
        <v>0</v>
      </c>
      <c r="AH408" s="11">
        <f t="shared" si="945"/>
        <v>0</v>
      </c>
      <c r="AI408" s="11">
        <f t="shared" si="945"/>
        <v>1497.31125</v>
      </c>
      <c r="AJ408" s="12" t="s">
        <v>32</v>
      </c>
    </row>
    <row r="409" s="9" customFormat="1" ht="16" customHeight="1" spans="1:36">
      <c r="A409" s="45">
        <f t="shared" si="883"/>
        <v>406</v>
      </c>
      <c r="B409" s="106" t="s">
        <v>210</v>
      </c>
      <c r="C409" s="111" t="s">
        <v>1148</v>
      </c>
      <c r="D409" s="358" t="s">
        <v>1149</v>
      </c>
      <c r="E409" s="109">
        <v>3473.25</v>
      </c>
      <c r="F409" s="46">
        <v>3473.25</v>
      </c>
      <c r="G409" s="96">
        <v>5664.75</v>
      </c>
      <c r="H409" s="95">
        <v>3473.25</v>
      </c>
      <c r="I409" s="105">
        <v>0</v>
      </c>
      <c r="J409" s="48"/>
      <c r="K409" s="63">
        <f t="shared" si="884"/>
        <v>62.5185</v>
      </c>
      <c r="L409" s="64">
        <f t="shared" si="885"/>
        <v>555.72</v>
      </c>
      <c r="M409" s="48">
        <f t="shared" si="886"/>
        <v>453.18</v>
      </c>
      <c r="N409" s="46">
        <f t="shared" si="887"/>
        <v>24.31275</v>
      </c>
      <c r="O409" s="48">
        <f t="shared" si="888"/>
        <v>0</v>
      </c>
      <c r="P409" s="48">
        <f t="shared" si="889"/>
        <v>0</v>
      </c>
      <c r="Q409" s="48">
        <f t="shared" si="890"/>
        <v>1095.73125</v>
      </c>
      <c r="R409" s="46">
        <f t="shared" si="891"/>
        <v>0</v>
      </c>
      <c r="S409" s="46">
        <f t="shared" si="892"/>
        <v>277.86</v>
      </c>
      <c r="T409" s="48">
        <f t="shared" si="893"/>
        <v>113.3</v>
      </c>
      <c r="U409" s="46">
        <f t="shared" si="894"/>
        <v>10.42</v>
      </c>
      <c r="V409" s="46">
        <v>0</v>
      </c>
      <c r="W409" s="48">
        <f t="shared" si="895"/>
        <v>0</v>
      </c>
      <c r="X409" s="48">
        <f t="shared" si="896"/>
        <v>0</v>
      </c>
      <c r="Y409" s="46">
        <f t="shared" si="897"/>
        <v>401.58</v>
      </c>
      <c r="Z409" s="46">
        <f t="shared" si="898"/>
        <v>1497.31125</v>
      </c>
      <c r="AA409" s="78"/>
      <c r="AB409" s="12" t="s">
        <v>49</v>
      </c>
      <c r="AC409" s="11">
        <f t="shared" ref="AC409:AE409" si="946">K409+R409</f>
        <v>62.5185</v>
      </c>
      <c r="AD409" s="11">
        <f t="shared" si="946"/>
        <v>833.58</v>
      </c>
      <c r="AE409" s="11">
        <f t="shared" si="946"/>
        <v>566.48</v>
      </c>
      <c r="AF409" s="11">
        <f t="shared" si="900"/>
        <v>34.73275</v>
      </c>
      <c r="AG409" s="11">
        <f t="shared" ref="AG409:AI409" si="947">O409+W409</f>
        <v>0</v>
      </c>
      <c r="AH409" s="11">
        <f t="shared" si="947"/>
        <v>0</v>
      </c>
      <c r="AI409" s="11">
        <f t="shared" si="947"/>
        <v>1497.31125</v>
      </c>
      <c r="AJ409" s="12" t="s">
        <v>32</v>
      </c>
    </row>
    <row r="410" s="9" customFormat="1" ht="16" customHeight="1" spans="1:36">
      <c r="A410" s="45">
        <f t="shared" si="883"/>
        <v>407</v>
      </c>
      <c r="B410" s="106" t="s">
        <v>210</v>
      </c>
      <c r="C410" s="111" t="s">
        <v>1150</v>
      </c>
      <c r="D410" s="358" t="s">
        <v>1151</v>
      </c>
      <c r="E410" s="109">
        <v>3473.25</v>
      </c>
      <c r="F410" s="46">
        <v>3473.25</v>
      </c>
      <c r="G410" s="96">
        <v>5664.75</v>
      </c>
      <c r="H410" s="95">
        <v>3473.25</v>
      </c>
      <c r="I410" s="105">
        <v>0</v>
      </c>
      <c r="J410" s="48"/>
      <c r="K410" s="63">
        <f t="shared" si="884"/>
        <v>62.5185</v>
      </c>
      <c r="L410" s="64">
        <f t="shared" si="885"/>
        <v>555.72</v>
      </c>
      <c r="M410" s="48">
        <f t="shared" si="886"/>
        <v>453.18</v>
      </c>
      <c r="N410" s="46">
        <f t="shared" si="887"/>
        <v>24.31275</v>
      </c>
      <c r="O410" s="48">
        <f t="shared" si="888"/>
        <v>0</v>
      </c>
      <c r="P410" s="48">
        <f t="shared" si="889"/>
        <v>0</v>
      </c>
      <c r="Q410" s="48">
        <f t="shared" si="890"/>
        <v>1095.73125</v>
      </c>
      <c r="R410" s="46">
        <f t="shared" si="891"/>
        <v>0</v>
      </c>
      <c r="S410" s="46">
        <f t="shared" si="892"/>
        <v>277.86</v>
      </c>
      <c r="T410" s="48">
        <f t="shared" si="893"/>
        <v>113.3</v>
      </c>
      <c r="U410" s="46">
        <f t="shared" si="894"/>
        <v>10.42</v>
      </c>
      <c r="V410" s="46">
        <v>0</v>
      </c>
      <c r="W410" s="48">
        <f t="shared" si="895"/>
        <v>0</v>
      </c>
      <c r="X410" s="48">
        <f t="shared" si="896"/>
        <v>0</v>
      </c>
      <c r="Y410" s="46">
        <f t="shared" si="897"/>
        <v>401.58</v>
      </c>
      <c r="Z410" s="46">
        <f t="shared" si="898"/>
        <v>1497.31125</v>
      </c>
      <c r="AA410" s="78"/>
      <c r="AB410" s="12" t="s">
        <v>49</v>
      </c>
      <c r="AC410" s="11">
        <f t="shared" ref="AC410:AE410" si="948">K410+R410</f>
        <v>62.5185</v>
      </c>
      <c r="AD410" s="11">
        <f t="shared" si="948"/>
        <v>833.58</v>
      </c>
      <c r="AE410" s="11">
        <f t="shared" si="948"/>
        <v>566.48</v>
      </c>
      <c r="AF410" s="11">
        <f t="shared" si="900"/>
        <v>34.73275</v>
      </c>
      <c r="AG410" s="11">
        <f t="shared" ref="AG410:AI410" si="949">O410+W410</f>
        <v>0</v>
      </c>
      <c r="AH410" s="11">
        <f t="shared" si="949"/>
        <v>0</v>
      </c>
      <c r="AI410" s="11">
        <f t="shared" si="949"/>
        <v>1497.31125</v>
      </c>
      <c r="AJ410" s="12" t="s">
        <v>32</v>
      </c>
    </row>
    <row r="411" s="9" customFormat="1" ht="16" customHeight="1" spans="1:36">
      <c r="A411" s="45">
        <f t="shared" si="883"/>
        <v>408</v>
      </c>
      <c r="B411" s="106" t="s">
        <v>210</v>
      </c>
      <c r="C411" s="111" t="s">
        <v>1142</v>
      </c>
      <c r="D411" s="358" t="s">
        <v>1143</v>
      </c>
      <c r="E411" s="109">
        <v>3473.25</v>
      </c>
      <c r="F411" s="46">
        <v>3473.25</v>
      </c>
      <c r="G411" s="95">
        <v>5664.75</v>
      </c>
      <c r="H411" s="95">
        <v>3473.25</v>
      </c>
      <c r="I411" s="105">
        <v>0</v>
      </c>
      <c r="J411" s="48"/>
      <c r="K411" s="63">
        <f t="shared" si="884"/>
        <v>62.5185</v>
      </c>
      <c r="L411" s="64">
        <f t="shared" si="885"/>
        <v>555.72</v>
      </c>
      <c r="M411" s="48">
        <f t="shared" si="886"/>
        <v>453.18</v>
      </c>
      <c r="N411" s="46">
        <f t="shared" si="887"/>
        <v>24.31275</v>
      </c>
      <c r="O411" s="48">
        <f t="shared" si="888"/>
        <v>0</v>
      </c>
      <c r="P411" s="48">
        <f t="shared" si="889"/>
        <v>0</v>
      </c>
      <c r="Q411" s="48">
        <f t="shared" si="890"/>
        <v>1095.73125</v>
      </c>
      <c r="R411" s="46">
        <f t="shared" si="891"/>
        <v>0</v>
      </c>
      <c r="S411" s="46">
        <f t="shared" si="892"/>
        <v>277.86</v>
      </c>
      <c r="T411" s="48">
        <f t="shared" si="893"/>
        <v>113.3</v>
      </c>
      <c r="U411" s="46">
        <f t="shared" si="894"/>
        <v>10.42</v>
      </c>
      <c r="V411" s="46">
        <v>0</v>
      </c>
      <c r="W411" s="48">
        <f t="shared" si="895"/>
        <v>0</v>
      </c>
      <c r="X411" s="48">
        <f t="shared" si="896"/>
        <v>0</v>
      </c>
      <c r="Y411" s="46">
        <f t="shared" si="897"/>
        <v>401.58</v>
      </c>
      <c r="Z411" s="46">
        <f t="shared" si="898"/>
        <v>1497.31125</v>
      </c>
      <c r="AA411" s="78"/>
      <c r="AB411" s="12" t="s">
        <v>49</v>
      </c>
      <c r="AC411" s="11">
        <f t="shared" ref="AC411:AE411" si="950">K411+R411</f>
        <v>62.5185</v>
      </c>
      <c r="AD411" s="11">
        <f t="shared" si="950"/>
        <v>833.58</v>
      </c>
      <c r="AE411" s="11">
        <f t="shared" si="950"/>
        <v>566.48</v>
      </c>
      <c r="AF411" s="11">
        <f t="shared" si="900"/>
        <v>34.73275</v>
      </c>
      <c r="AG411" s="11">
        <f t="shared" ref="AG411:AI411" si="951">O411+W411</f>
        <v>0</v>
      </c>
      <c r="AH411" s="11">
        <f t="shared" si="951"/>
        <v>0</v>
      </c>
      <c r="AI411" s="11">
        <f t="shared" si="951"/>
        <v>1497.31125</v>
      </c>
      <c r="AJ411" s="12" t="s">
        <v>32</v>
      </c>
    </row>
    <row r="412" s="9" customFormat="1" ht="16" customHeight="1" spans="1:36">
      <c r="A412" s="45">
        <f t="shared" si="883"/>
        <v>409</v>
      </c>
      <c r="B412" s="52" t="s">
        <v>267</v>
      </c>
      <c r="C412" s="103" t="s">
        <v>1102</v>
      </c>
      <c r="D412" s="55" t="s">
        <v>1103</v>
      </c>
      <c r="E412" s="109">
        <v>3473.25</v>
      </c>
      <c r="F412" s="46">
        <v>3473.25</v>
      </c>
      <c r="G412" s="95">
        <v>5664.75</v>
      </c>
      <c r="H412" s="95">
        <v>3473.25</v>
      </c>
      <c r="I412" s="105">
        <v>4180</v>
      </c>
      <c r="J412" s="48"/>
      <c r="K412" s="63">
        <f t="shared" si="884"/>
        <v>62.5185</v>
      </c>
      <c r="L412" s="64">
        <f t="shared" si="885"/>
        <v>555.72</v>
      </c>
      <c r="M412" s="48">
        <f t="shared" si="886"/>
        <v>453.18</v>
      </c>
      <c r="N412" s="46">
        <f t="shared" si="887"/>
        <v>24.31275</v>
      </c>
      <c r="O412" s="48">
        <f t="shared" si="888"/>
        <v>209</v>
      </c>
      <c r="P412" s="48">
        <f t="shared" si="889"/>
        <v>0</v>
      </c>
      <c r="Q412" s="48">
        <f t="shared" si="890"/>
        <v>1304.73125</v>
      </c>
      <c r="R412" s="46">
        <f t="shared" si="891"/>
        <v>0</v>
      </c>
      <c r="S412" s="46">
        <f t="shared" si="892"/>
        <v>277.86</v>
      </c>
      <c r="T412" s="48">
        <f t="shared" si="893"/>
        <v>113.3</v>
      </c>
      <c r="U412" s="46">
        <f t="shared" si="894"/>
        <v>10.42</v>
      </c>
      <c r="V412" s="46">
        <v>0</v>
      </c>
      <c r="W412" s="48">
        <f t="shared" si="895"/>
        <v>209</v>
      </c>
      <c r="X412" s="48">
        <f t="shared" si="896"/>
        <v>0</v>
      </c>
      <c r="Y412" s="46">
        <f t="shared" si="897"/>
        <v>610.58</v>
      </c>
      <c r="Z412" s="46">
        <f t="shared" si="898"/>
        <v>1915.31125</v>
      </c>
      <c r="AA412" s="78"/>
      <c r="AB412" s="12" t="s">
        <v>51</v>
      </c>
      <c r="AC412" s="11">
        <f t="shared" ref="AC412:AE412" si="952">K412+R412</f>
        <v>62.5185</v>
      </c>
      <c r="AD412" s="11">
        <f t="shared" si="952"/>
        <v>833.58</v>
      </c>
      <c r="AE412" s="11">
        <f t="shared" si="952"/>
        <v>566.48</v>
      </c>
      <c r="AF412" s="11">
        <f t="shared" si="900"/>
        <v>34.73275</v>
      </c>
      <c r="AG412" s="11">
        <f t="shared" ref="AG412:AI412" si="953">O412+W412</f>
        <v>418</v>
      </c>
      <c r="AH412" s="11">
        <f t="shared" si="953"/>
        <v>0</v>
      </c>
      <c r="AI412" s="11">
        <f t="shared" si="953"/>
        <v>1915.31125</v>
      </c>
      <c r="AJ412" s="12" t="s">
        <v>32</v>
      </c>
    </row>
    <row r="413" s="9" customFormat="1" ht="16" customHeight="1" spans="1:36">
      <c r="A413" s="45">
        <f t="shared" si="883"/>
        <v>410</v>
      </c>
      <c r="B413" s="52" t="s">
        <v>193</v>
      </c>
      <c r="C413" s="103" t="s">
        <v>1881</v>
      </c>
      <c r="D413" s="55" t="s">
        <v>1882</v>
      </c>
      <c r="E413" s="109">
        <v>3473.25</v>
      </c>
      <c r="F413" s="46">
        <v>3473.25</v>
      </c>
      <c r="G413" s="95">
        <v>5664.75</v>
      </c>
      <c r="H413" s="95">
        <v>3473.25</v>
      </c>
      <c r="I413" s="105"/>
      <c r="J413" s="48"/>
      <c r="K413" s="63">
        <f t="shared" si="884"/>
        <v>62.5185</v>
      </c>
      <c r="L413" s="64">
        <f t="shared" si="885"/>
        <v>555.72</v>
      </c>
      <c r="M413" s="48">
        <f t="shared" si="886"/>
        <v>453.18</v>
      </c>
      <c r="N413" s="46">
        <f t="shared" si="887"/>
        <v>24.31275</v>
      </c>
      <c r="O413" s="48">
        <f t="shared" si="888"/>
        <v>0</v>
      </c>
      <c r="P413" s="48">
        <f t="shared" si="889"/>
        <v>0</v>
      </c>
      <c r="Q413" s="48">
        <f t="shared" si="890"/>
        <v>1095.73125</v>
      </c>
      <c r="R413" s="46">
        <f t="shared" si="891"/>
        <v>0</v>
      </c>
      <c r="S413" s="46">
        <f t="shared" si="892"/>
        <v>277.86</v>
      </c>
      <c r="T413" s="48">
        <f t="shared" si="893"/>
        <v>113.3</v>
      </c>
      <c r="U413" s="46">
        <f t="shared" si="894"/>
        <v>10.42</v>
      </c>
      <c r="V413" s="46">
        <v>0</v>
      </c>
      <c r="W413" s="48">
        <f t="shared" si="895"/>
        <v>0</v>
      </c>
      <c r="X413" s="48">
        <f t="shared" si="896"/>
        <v>0</v>
      </c>
      <c r="Y413" s="46">
        <f t="shared" si="897"/>
        <v>401.58</v>
      </c>
      <c r="Z413" s="46">
        <f t="shared" si="898"/>
        <v>1497.31125</v>
      </c>
      <c r="AA413" s="78"/>
      <c r="AB413" s="12" t="s">
        <v>104</v>
      </c>
      <c r="AC413" s="11">
        <f t="shared" ref="AC413:AE413" si="954">K413+R413</f>
        <v>62.5185</v>
      </c>
      <c r="AD413" s="11">
        <f t="shared" si="954"/>
        <v>833.58</v>
      </c>
      <c r="AE413" s="11">
        <f t="shared" si="954"/>
        <v>566.48</v>
      </c>
      <c r="AF413" s="11">
        <f t="shared" si="900"/>
        <v>34.73275</v>
      </c>
      <c r="AG413" s="11">
        <f t="shared" ref="AG413:AI413" si="955">O413+W413</f>
        <v>0</v>
      </c>
      <c r="AH413" s="11">
        <f t="shared" si="955"/>
        <v>0</v>
      </c>
      <c r="AI413" s="11">
        <f t="shared" si="955"/>
        <v>1497.31125</v>
      </c>
      <c r="AJ413" s="12" t="s">
        <v>35</v>
      </c>
    </row>
    <row r="414" s="9" customFormat="1" ht="16" customHeight="1" spans="1:36">
      <c r="A414" s="45">
        <f t="shared" si="883"/>
        <v>411</v>
      </c>
      <c r="B414" s="52" t="s">
        <v>230</v>
      </c>
      <c r="C414" s="256" t="s">
        <v>1884</v>
      </c>
      <c r="D414" s="55" t="s">
        <v>1885</v>
      </c>
      <c r="E414" s="240">
        <v>3473.25</v>
      </c>
      <c r="F414" s="53">
        <v>3473.25</v>
      </c>
      <c r="G414" s="247">
        <v>5664.75</v>
      </c>
      <c r="H414" s="247">
        <v>3473.25</v>
      </c>
      <c r="I414" s="105"/>
      <c r="J414" s="96">
        <v>108</v>
      </c>
      <c r="K414" s="63">
        <f t="shared" si="884"/>
        <v>62.5185</v>
      </c>
      <c r="L414" s="64">
        <f t="shared" si="885"/>
        <v>555.72</v>
      </c>
      <c r="M414" s="48">
        <f t="shared" si="886"/>
        <v>453.18</v>
      </c>
      <c r="N414" s="46">
        <f t="shared" si="887"/>
        <v>24.31275</v>
      </c>
      <c r="O414" s="48">
        <f t="shared" si="888"/>
        <v>0</v>
      </c>
      <c r="P414" s="48">
        <f t="shared" si="889"/>
        <v>54</v>
      </c>
      <c r="Q414" s="48">
        <f t="shared" si="890"/>
        <v>1149.73125</v>
      </c>
      <c r="R414" s="46">
        <f t="shared" si="891"/>
        <v>0</v>
      </c>
      <c r="S414" s="46">
        <f t="shared" si="892"/>
        <v>277.86</v>
      </c>
      <c r="T414" s="48">
        <f t="shared" si="893"/>
        <v>113.3</v>
      </c>
      <c r="U414" s="46">
        <f t="shared" si="894"/>
        <v>10.42</v>
      </c>
      <c r="V414" s="46">
        <v>0</v>
      </c>
      <c r="W414" s="48">
        <f t="shared" si="895"/>
        <v>0</v>
      </c>
      <c r="X414" s="48">
        <f t="shared" si="896"/>
        <v>54</v>
      </c>
      <c r="Y414" s="46">
        <f t="shared" si="897"/>
        <v>455.58</v>
      </c>
      <c r="Z414" s="46">
        <f t="shared" si="898"/>
        <v>1605.31125</v>
      </c>
      <c r="AA414" s="78"/>
      <c r="AB414" s="12" t="s">
        <v>57</v>
      </c>
      <c r="AC414" s="11">
        <f>K414+R414</f>
        <v>62.5185</v>
      </c>
      <c r="AD414" s="11">
        <f>L414+S414</f>
        <v>833.58</v>
      </c>
      <c r="AE414" s="11">
        <f>M414+T414</f>
        <v>566.48</v>
      </c>
      <c r="AF414" s="11">
        <f t="shared" si="900"/>
        <v>34.73275</v>
      </c>
      <c r="AG414" s="11">
        <f>O414+W414</f>
        <v>0</v>
      </c>
      <c r="AH414" s="11">
        <f>P414+X414</f>
        <v>108</v>
      </c>
      <c r="AI414" s="11">
        <f>Q414+Y414</f>
        <v>1605.31125</v>
      </c>
      <c r="AJ414" s="12" t="s">
        <v>32</v>
      </c>
    </row>
    <row r="415" s="9" customFormat="1" ht="16" customHeight="1" spans="1:36">
      <c r="A415" s="45">
        <f t="shared" si="883"/>
        <v>412</v>
      </c>
      <c r="B415" s="52" t="s">
        <v>230</v>
      </c>
      <c r="C415" s="256" t="s">
        <v>1886</v>
      </c>
      <c r="D415" s="55" t="s">
        <v>1887</v>
      </c>
      <c r="E415" s="240">
        <v>3473.25</v>
      </c>
      <c r="F415" s="53">
        <v>3473.25</v>
      </c>
      <c r="G415" s="247">
        <v>5664.75</v>
      </c>
      <c r="H415" s="247">
        <v>3473.25</v>
      </c>
      <c r="I415" s="105"/>
      <c r="J415" s="96">
        <v>108</v>
      </c>
      <c r="K415" s="63">
        <f t="shared" si="884"/>
        <v>62.5185</v>
      </c>
      <c r="L415" s="64">
        <f t="shared" si="885"/>
        <v>555.72</v>
      </c>
      <c r="M415" s="48">
        <f t="shared" si="886"/>
        <v>453.18</v>
      </c>
      <c r="N415" s="46">
        <f t="shared" si="887"/>
        <v>24.31275</v>
      </c>
      <c r="O415" s="48">
        <f t="shared" si="888"/>
        <v>0</v>
      </c>
      <c r="P415" s="48">
        <f t="shared" si="889"/>
        <v>54</v>
      </c>
      <c r="Q415" s="48">
        <f t="shared" si="890"/>
        <v>1149.73125</v>
      </c>
      <c r="R415" s="46">
        <f t="shared" si="891"/>
        <v>0</v>
      </c>
      <c r="S415" s="46">
        <f t="shared" si="892"/>
        <v>277.86</v>
      </c>
      <c r="T415" s="48">
        <f t="shared" si="893"/>
        <v>113.3</v>
      </c>
      <c r="U415" s="46">
        <f t="shared" si="894"/>
        <v>10.42</v>
      </c>
      <c r="V415" s="46">
        <v>0</v>
      </c>
      <c r="W415" s="48">
        <f t="shared" si="895"/>
        <v>0</v>
      </c>
      <c r="X415" s="48">
        <f t="shared" si="896"/>
        <v>54</v>
      </c>
      <c r="Y415" s="46">
        <f t="shared" si="897"/>
        <v>455.58</v>
      </c>
      <c r="Z415" s="46">
        <f t="shared" si="898"/>
        <v>1605.31125</v>
      </c>
      <c r="AA415" s="78"/>
      <c r="AB415" s="12" t="s">
        <v>57</v>
      </c>
      <c r="AC415" s="11">
        <f>K415+R415</f>
        <v>62.5185</v>
      </c>
      <c r="AD415" s="11">
        <f>L415+S415</f>
        <v>833.58</v>
      </c>
      <c r="AE415" s="11">
        <f>M415+T415</f>
        <v>566.48</v>
      </c>
      <c r="AF415" s="11">
        <f t="shared" si="900"/>
        <v>34.73275</v>
      </c>
      <c r="AG415" s="11">
        <f>O415+W415</f>
        <v>0</v>
      </c>
      <c r="AH415" s="11">
        <f>P415+X415</f>
        <v>108</v>
      </c>
      <c r="AI415" s="11">
        <f>Q415+Y415</f>
        <v>1605.31125</v>
      </c>
      <c r="AJ415" s="12" t="s">
        <v>32</v>
      </c>
    </row>
    <row r="416" s="9" customFormat="1" ht="16" customHeight="1" spans="1:36">
      <c r="A416" s="45">
        <f t="shared" si="883"/>
        <v>413</v>
      </c>
      <c r="B416" s="52" t="s">
        <v>363</v>
      </c>
      <c r="C416" s="256" t="s">
        <v>1888</v>
      </c>
      <c r="D416" s="55" t="s">
        <v>1889</v>
      </c>
      <c r="E416" s="240">
        <v>3473.25</v>
      </c>
      <c r="F416" s="53">
        <v>3473.25</v>
      </c>
      <c r="G416" s="247">
        <v>5664.75</v>
      </c>
      <c r="H416" s="247">
        <v>3473.25</v>
      </c>
      <c r="I416" s="105"/>
      <c r="J416" s="96">
        <v>108</v>
      </c>
      <c r="K416" s="63">
        <f t="shared" si="884"/>
        <v>62.5185</v>
      </c>
      <c r="L416" s="64">
        <f t="shared" si="885"/>
        <v>555.72</v>
      </c>
      <c r="M416" s="48">
        <f t="shared" si="886"/>
        <v>453.18</v>
      </c>
      <c r="N416" s="46">
        <f t="shared" si="887"/>
        <v>24.31275</v>
      </c>
      <c r="O416" s="48">
        <f t="shared" si="888"/>
        <v>0</v>
      </c>
      <c r="P416" s="48">
        <f t="shared" si="889"/>
        <v>54</v>
      </c>
      <c r="Q416" s="48">
        <f t="shared" si="890"/>
        <v>1149.73125</v>
      </c>
      <c r="R416" s="46">
        <f t="shared" si="891"/>
        <v>0</v>
      </c>
      <c r="S416" s="46">
        <f t="shared" si="892"/>
        <v>277.86</v>
      </c>
      <c r="T416" s="48">
        <f t="shared" si="893"/>
        <v>113.3</v>
      </c>
      <c r="U416" s="46">
        <f t="shared" si="894"/>
        <v>10.42</v>
      </c>
      <c r="V416" s="46">
        <v>0</v>
      </c>
      <c r="W416" s="48">
        <f t="shared" si="895"/>
        <v>0</v>
      </c>
      <c r="X416" s="48">
        <f t="shared" si="896"/>
        <v>54</v>
      </c>
      <c r="Y416" s="46">
        <f t="shared" si="897"/>
        <v>455.58</v>
      </c>
      <c r="Z416" s="46">
        <f t="shared" si="898"/>
        <v>1605.31125</v>
      </c>
      <c r="AA416" s="78"/>
      <c r="AB416" s="12" t="s">
        <v>71</v>
      </c>
      <c r="AC416" s="11">
        <f>K416+R416</f>
        <v>62.5185</v>
      </c>
      <c r="AD416" s="11">
        <f>L416+S416</f>
        <v>833.58</v>
      </c>
      <c r="AE416" s="11">
        <f>M416+T416</f>
        <v>566.48</v>
      </c>
      <c r="AF416" s="11">
        <f t="shared" si="900"/>
        <v>34.73275</v>
      </c>
      <c r="AG416" s="11">
        <f>O416+W416</f>
        <v>0</v>
      </c>
      <c r="AH416" s="11">
        <f>P416+X416</f>
        <v>108</v>
      </c>
      <c r="AI416" s="11">
        <f>Q416+Y416</f>
        <v>1605.31125</v>
      </c>
      <c r="AJ416" s="12" t="s">
        <v>33</v>
      </c>
    </row>
    <row r="417" s="9" customFormat="1" ht="16" customHeight="1" spans="1:36">
      <c r="A417" s="45">
        <f t="shared" si="883"/>
        <v>414</v>
      </c>
      <c r="B417" s="52" t="s">
        <v>363</v>
      </c>
      <c r="C417" s="256" t="s">
        <v>1890</v>
      </c>
      <c r="D417" s="55" t="s">
        <v>1891</v>
      </c>
      <c r="E417" s="240">
        <v>3473.25</v>
      </c>
      <c r="F417" s="53">
        <v>3473.25</v>
      </c>
      <c r="G417" s="247">
        <v>5664.75</v>
      </c>
      <c r="H417" s="247">
        <v>3473.25</v>
      </c>
      <c r="I417" s="105"/>
      <c r="J417" s="96">
        <v>108</v>
      </c>
      <c r="K417" s="63">
        <f t="shared" si="884"/>
        <v>62.5185</v>
      </c>
      <c r="L417" s="64">
        <f t="shared" si="885"/>
        <v>555.72</v>
      </c>
      <c r="M417" s="48">
        <f t="shared" si="886"/>
        <v>453.18</v>
      </c>
      <c r="N417" s="46">
        <f t="shared" si="887"/>
        <v>24.31275</v>
      </c>
      <c r="O417" s="48">
        <f t="shared" si="888"/>
        <v>0</v>
      </c>
      <c r="P417" s="48">
        <f t="shared" si="889"/>
        <v>54</v>
      </c>
      <c r="Q417" s="48">
        <f t="shared" si="890"/>
        <v>1149.73125</v>
      </c>
      <c r="R417" s="46">
        <f t="shared" si="891"/>
        <v>0</v>
      </c>
      <c r="S417" s="46">
        <f t="shared" si="892"/>
        <v>277.86</v>
      </c>
      <c r="T417" s="48">
        <f t="shared" si="893"/>
        <v>113.3</v>
      </c>
      <c r="U417" s="46">
        <f t="shared" si="894"/>
        <v>10.42</v>
      </c>
      <c r="V417" s="46">
        <v>0</v>
      </c>
      <c r="W417" s="48">
        <f t="shared" si="895"/>
        <v>0</v>
      </c>
      <c r="X417" s="48">
        <f t="shared" si="896"/>
        <v>54</v>
      </c>
      <c r="Y417" s="46">
        <f t="shared" si="897"/>
        <v>455.58</v>
      </c>
      <c r="Z417" s="46">
        <f t="shared" si="898"/>
        <v>1605.31125</v>
      </c>
      <c r="AA417" s="78"/>
      <c r="AB417" s="12" t="s">
        <v>71</v>
      </c>
      <c r="AC417" s="11">
        <f>K417+R417</f>
        <v>62.5185</v>
      </c>
      <c r="AD417" s="11">
        <f>L417+S417</f>
        <v>833.58</v>
      </c>
      <c r="AE417" s="11">
        <f>M417+T417</f>
        <v>566.48</v>
      </c>
      <c r="AF417" s="11">
        <f t="shared" si="900"/>
        <v>34.73275</v>
      </c>
      <c r="AG417" s="11">
        <f>O417+W417</f>
        <v>0</v>
      </c>
      <c r="AH417" s="11">
        <f>P417+X417</f>
        <v>108</v>
      </c>
      <c r="AI417" s="11">
        <f>Q417+Y417</f>
        <v>1605.31125</v>
      </c>
      <c r="AJ417" s="12" t="s">
        <v>33</v>
      </c>
    </row>
    <row r="418" s="9" customFormat="1" ht="16" customHeight="1" spans="1:36">
      <c r="A418" s="45">
        <f t="shared" si="883"/>
        <v>415</v>
      </c>
      <c r="B418" s="52" t="s">
        <v>348</v>
      </c>
      <c r="C418" s="256" t="s">
        <v>1892</v>
      </c>
      <c r="D418" s="55" t="s">
        <v>1893</v>
      </c>
      <c r="E418" s="240">
        <v>3473.25</v>
      </c>
      <c r="F418" s="53">
        <v>3473.25</v>
      </c>
      <c r="G418" s="247">
        <v>5664.75</v>
      </c>
      <c r="H418" s="247">
        <v>3473.25</v>
      </c>
      <c r="I418" s="105"/>
      <c r="J418" s="96">
        <v>108</v>
      </c>
      <c r="K418" s="63">
        <f t="shared" ref="K418:K458" si="956">E418*0.018</f>
        <v>62.5185</v>
      </c>
      <c r="L418" s="64">
        <f t="shared" ref="L418:L458" si="957">F418*0.16</f>
        <v>555.72</v>
      </c>
      <c r="M418" s="48">
        <f t="shared" ref="M418:M458" si="958">ROUND(G418*0.08,2)</f>
        <v>453.18</v>
      </c>
      <c r="N418" s="46">
        <f t="shared" ref="N418:N458" si="959">H418*0.007</f>
        <v>24.31275</v>
      </c>
      <c r="O418" s="48">
        <f t="shared" ref="O418:O458" si="960">I418*5%</f>
        <v>0</v>
      </c>
      <c r="P418" s="48">
        <f t="shared" ref="P418:P458" si="961">J418*50%</f>
        <v>54</v>
      </c>
      <c r="Q418" s="48">
        <f t="shared" ref="Q418:Q458" si="962">SUM(K418:P418)</f>
        <v>1149.73125</v>
      </c>
      <c r="R418" s="46">
        <f t="shared" ref="R418:R458" si="963">E418*0</f>
        <v>0</v>
      </c>
      <c r="S418" s="46">
        <f t="shared" ref="S418:S458" si="964">ROUND(F418*0.08,2)</f>
        <v>277.86</v>
      </c>
      <c r="T418" s="48">
        <f t="shared" ref="T418:T458" si="965">ROUND(G418*0.02,2)</f>
        <v>113.3</v>
      </c>
      <c r="U418" s="46">
        <f t="shared" ref="U418:U458" si="966">ROUND(H418*0.003,2)</f>
        <v>10.42</v>
      </c>
      <c r="V418" s="46">
        <v>0</v>
      </c>
      <c r="W418" s="48">
        <f t="shared" ref="W418:W458" si="967">I418*5%</f>
        <v>0</v>
      </c>
      <c r="X418" s="48">
        <f t="shared" ref="X418:X458" si="968">J418*50%</f>
        <v>54</v>
      </c>
      <c r="Y418" s="46">
        <f t="shared" ref="Y418:Y458" si="969">SUM(R418:X418)</f>
        <v>455.58</v>
      </c>
      <c r="Z418" s="46">
        <f t="shared" ref="Z418:Z458" si="970">Q418+Y418</f>
        <v>1605.31125</v>
      </c>
      <c r="AA418" s="78"/>
      <c r="AB418" s="12" t="s">
        <v>86</v>
      </c>
      <c r="AC418" s="11">
        <f t="shared" ref="AC418:AC458" si="971">K418+R418</f>
        <v>62.5185</v>
      </c>
      <c r="AD418" s="11">
        <f t="shared" ref="AD418:AD458" si="972">L418+S418</f>
        <v>833.58</v>
      </c>
      <c r="AE418" s="11">
        <f t="shared" ref="AE418:AE458" si="973">M418+T418</f>
        <v>566.48</v>
      </c>
      <c r="AF418" s="11">
        <f t="shared" ref="AF418:AF458" si="974">N418+U418+V418</f>
        <v>34.73275</v>
      </c>
      <c r="AG418" s="11">
        <f t="shared" ref="AG418:AG458" si="975">O418+W418</f>
        <v>0</v>
      </c>
      <c r="AH418" s="11">
        <f t="shared" ref="AH418:AH458" si="976">P418+X418</f>
        <v>108</v>
      </c>
      <c r="AI418" s="11">
        <f t="shared" ref="AI418:AI458" si="977">Q418+Y418</f>
        <v>1605.31125</v>
      </c>
      <c r="AJ418" s="12" t="s">
        <v>33</v>
      </c>
    </row>
    <row r="419" s="20" customFormat="1" ht="16" customHeight="1" spans="1:36">
      <c r="A419" s="57">
        <f t="shared" si="883"/>
        <v>416</v>
      </c>
      <c r="B419" s="149" t="s">
        <v>348</v>
      </c>
      <c r="C419" s="197" t="s">
        <v>1894</v>
      </c>
      <c r="D419" s="167" t="s">
        <v>1895</v>
      </c>
      <c r="E419" s="186">
        <v>3473.25</v>
      </c>
      <c r="F419" s="58">
        <v>3473.25</v>
      </c>
      <c r="G419" s="187">
        <v>5664.75</v>
      </c>
      <c r="H419" s="187">
        <v>3473.25</v>
      </c>
      <c r="I419" s="188"/>
      <c r="J419" s="190">
        <v>108</v>
      </c>
      <c r="K419" s="65">
        <f t="shared" si="956"/>
        <v>62.5185</v>
      </c>
      <c r="L419" s="66">
        <f t="shared" si="957"/>
        <v>555.72</v>
      </c>
      <c r="M419" s="60">
        <f t="shared" si="958"/>
        <v>453.18</v>
      </c>
      <c r="N419" s="58">
        <f t="shared" si="959"/>
        <v>24.31275</v>
      </c>
      <c r="O419" s="60">
        <f t="shared" si="960"/>
        <v>0</v>
      </c>
      <c r="P419" s="60">
        <f t="shared" si="961"/>
        <v>54</v>
      </c>
      <c r="Q419" s="60">
        <f t="shared" si="962"/>
        <v>1149.73125</v>
      </c>
      <c r="R419" s="58">
        <f t="shared" si="963"/>
        <v>0</v>
      </c>
      <c r="S419" s="58">
        <f t="shared" si="964"/>
        <v>277.86</v>
      </c>
      <c r="T419" s="60">
        <f t="shared" si="965"/>
        <v>113.3</v>
      </c>
      <c r="U419" s="58">
        <f t="shared" si="966"/>
        <v>10.42</v>
      </c>
      <c r="V419" s="58">
        <v>0</v>
      </c>
      <c r="W419" s="60">
        <f t="shared" si="967"/>
        <v>0</v>
      </c>
      <c r="X419" s="60">
        <f t="shared" si="968"/>
        <v>54</v>
      </c>
      <c r="Y419" s="58">
        <f t="shared" si="969"/>
        <v>455.58</v>
      </c>
      <c r="Z419" s="58">
        <f t="shared" si="970"/>
        <v>1605.31125</v>
      </c>
      <c r="AA419" s="185"/>
      <c r="AB419" s="16" t="s">
        <v>86</v>
      </c>
      <c r="AC419" s="15">
        <f t="shared" si="971"/>
        <v>62.5185</v>
      </c>
      <c r="AD419" s="15">
        <f t="shared" si="972"/>
        <v>833.58</v>
      </c>
      <c r="AE419" s="15">
        <f t="shared" si="973"/>
        <v>566.48</v>
      </c>
      <c r="AF419" s="15">
        <f t="shared" si="974"/>
        <v>34.73275</v>
      </c>
      <c r="AG419" s="15">
        <f t="shared" si="975"/>
        <v>0</v>
      </c>
      <c r="AH419" s="15">
        <f t="shared" si="976"/>
        <v>108</v>
      </c>
      <c r="AI419" s="15">
        <f t="shared" si="977"/>
        <v>1605.31125</v>
      </c>
      <c r="AJ419" s="16" t="s">
        <v>33</v>
      </c>
    </row>
    <row r="420" s="9" customFormat="1" ht="16" customHeight="1" spans="1:36">
      <c r="A420" s="45">
        <f t="shared" si="883"/>
        <v>417</v>
      </c>
      <c r="B420" s="52" t="s">
        <v>348</v>
      </c>
      <c r="C420" s="256" t="s">
        <v>1896</v>
      </c>
      <c r="D420" s="55" t="s">
        <v>1897</v>
      </c>
      <c r="E420" s="240">
        <v>3473.25</v>
      </c>
      <c r="F420" s="53">
        <v>3473.25</v>
      </c>
      <c r="G420" s="247">
        <v>5664.75</v>
      </c>
      <c r="H420" s="247">
        <v>3473.25</v>
      </c>
      <c r="I420" s="105"/>
      <c r="J420" s="96">
        <v>108</v>
      </c>
      <c r="K420" s="63">
        <f t="shared" si="956"/>
        <v>62.5185</v>
      </c>
      <c r="L420" s="64">
        <f t="shared" si="957"/>
        <v>555.72</v>
      </c>
      <c r="M420" s="48">
        <f t="shared" si="958"/>
        <v>453.18</v>
      </c>
      <c r="N420" s="46">
        <f t="shared" si="959"/>
        <v>24.31275</v>
      </c>
      <c r="O420" s="48">
        <f t="shared" si="960"/>
        <v>0</v>
      </c>
      <c r="P420" s="48">
        <f t="shared" si="961"/>
        <v>54</v>
      </c>
      <c r="Q420" s="48">
        <f t="shared" si="962"/>
        <v>1149.73125</v>
      </c>
      <c r="R420" s="46">
        <f t="shared" si="963"/>
        <v>0</v>
      </c>
      <c r="S420" s="46">
        <f t="shared" si="964"/>
        <v>277.86</v>
      </c>
      <c r="T420" s="48">
        <f t="shared" si="965"/>
        <v>113.3</v>
      </c>
      <c r="U420" s="46">
        <f t="shared" si="966"/>
        <v>10.42</v>
      </c>
      <c r="V420" s="46">
        <v>0</v>
      </c>
      <c r="W420" s="48">
        <f t="shared" si="967"/>
        <v>0</v>
      </c>
      <c r="X420" s="48">
        <f t="shared" si="968"/>
        <v>54</v>
      </c>
      <c r="Y420" s="46">
        <f t="shared" si="969"/>
        <v>455.58</v>
      </c>
      <c r="Z420" s="46">
        <f t="shared" si="970"/>
        <v>1605.31125</v>
      </c>
      <c r="AA420" s="78"/>
      <c r="AB420" s="12" t="s">
        <v>86</v>
      </c>
      <c r="AC420" s="11">
        <f t="shared" si="971"/>
        <v>62.5185</v>
      </c>
      <c r="AD420" s="11">
        <f t="shared" si="972"/>
        <v>833.58</v>
      </c>
      <c r="AE420" s="11">
        <f t="shared" si="973"/>
        <v>566.48</v>
      </c>
      <c r="AF420" s="11">
        <f t="shared" si="974"/>
        <v>34.73275</v>
      </c>
      <c r="AG420" s="11">
        <f t="shared" si="975"/>
        <v>0</v>
      </c>
      <c r="AH420" s="11">
        <f t="shared" si="976"/>
        <v>108</v>
      </c>
      <c r="AI420" s="11">
        <f t="shared" si="977"/>
        <v>1605.31125</v>
      </c>
      <c r="AJ420" s="12" t="s">
        <v>33</v>
      </c>
    </row>
    <row r="421" s="9" customFormat="1" ht="16" customHeight="1" spans="1:36">
      <c r="A421" s="45">
        <f t="shared" si="883"/>
        <v>418</v>
      </c>
      <c r="B421" s="52" t="s">
        <v>348</v>
      </c>
      <c r="C421" s="256" t="s">
        <v>1898</v>
      </c>
      <c r="D421" s="55" t="s">
        <v>1899</v>
      </c>
      <c r="E421" s="240">
        <v>3473.25</v>
      </c>
      <c r="F421" s="53">
        <v>3473.25</v>
      </c>
      <c r="G421" s="247">
        <v>5664.75</v>
      </c>
      <c r="H421" s="247">
        <v>3473.25</v>
      </c>
      <c r="I421" s="105"/>
      <c r="J421" s="96">
        <v>108</v>
      </c>
      <c r="K421" s="63">
        <f t="shared" si="956"/>
        <v>62.5185</v>
      </c>
      <c r="L421" s="64">
        <f t="shared" si="957"/>
        <v>555.72</v>
      </c>
      <c r="M421" s="48">
        <f t="shared" si="958"/>
        <v>453.18</v>
      </c>
      <c r="N421" s="46">
        <f t="shared" si="959"/>
        <v>24.31275</v>
      </c>
      <c r="O421" s="48">
        <f t="shared" si="960"/>
        <v>0</v>
      </c>
      <c r="P421" s="48">
        <f t="shared" si="961"/>
        <v>54</v>
      </c>
      <c r="Q421" s="48">
        <f t="shared" si="962"/>
        <v>1149.73125</v>
      </c>
      <c r="R421" s="46">
        <f t="shared" si="963"/>
        <v>0</v>
      </c>
      <c r="S421" s="46">
        <f t="shared" si="964"/>
        <v>277.86</v>
      </c>
      <c r="T421" s="48">
        <f t="shared" si="965"/>
        <v>113.3</v>
      </c>
      <c r="U421" s="46">
        <f t="shared" si="966"/>
        <v>10.42</v>
      </c>
      <c r="V421" s="46">
        <v>0</v>
      </c>
      <c r="W421" s="48">
        <f t="shared" si="967"/>
        <v>0</v>
      </c>
      <c r="X421" s="48">
        <f t="shared" si="968"/>
        <v>54</v>
      </c>
      <c r="Y421" s="46">
        <f t="shared" si="969"/>
        <v>455.58</v>
      </c>
      <c r="Z421" s="46">
        <f t="shared" si="970"/>
        <v>1605.31125</v>
      </c>
      <c r="AA421" s="78"/>
      <c r="AB421" s="12" t="s">
        <v>86</v>
      </c>
      <c r="AC421" s="11">
        <f t="shared" si="971"/>
        <v>62.5185</v>
      </c>
      <c r="AD421" s="11">
        <f t="shared" si="972"/>
        <v>833.58</v>
      </c>
      <c r="AE421" s="11">
        <f t="shared" si="973"/>
        <v>566.48</v>
      </c>
      <c r="AF421" s="11">
        <f t="shared" si="974"/>
        <v>34.73275</v>
      </c>
      <c r="AG421" s="11">
        <f t="shared" si="975"/>
        <v>0</v>
      </c>
      <c r="AH421" s="11">
        <f t="shared" si="976"/>
        <v>108</v>
      </c>
      <c r="AI421" s="11">
        <f t="shared" si="977"/>
        <v>1605.31125</v>
      </c>
      <c r="AJ421" s="12" t="s">
        <v>33</v>
      </c>
    </row>
    <row r="422" s="9" customFormat="1" ht="16" customHeight="1" spans="1:36">
      <c r="A422" s="45">
        <f t="shared" si="883"/>
        <v>419</v>
      </c>
      <c r="B422" s="52" t="s">
        <v>348</v>
      </c>
      <c r="C422" s="256" t="s">
        <v>1900</v>
      </c>
      <c r="D422" s="55" t="s">
        <v>1901</v>
      </c>
      <c r="E422" s="240">
        <v>3473.25</v>
      </c>
      <c r="F422" s="53">
        <v>3473.25</v>
      </c>
      <c r="G422" s="247">
        <v>5664.75</v>
      </c>
      <c r="H422" s="247">
        <v>3473.25</v>
      </c>
      <c r="I422" s="105"/>
      <c r="J422" s="96">
        <v>108</v>
      </c>
      <c r="K422" s="63">
        <f t="shared" si="956"/>
        <v>62.5185</v>
      </c>
      <c r="L422" s="64">
        <f t="shared" si="957"/>
        <v>555.72</v>
      </c>
      <c r="M422" s="48">
        <f t="shared" si="958"/>
        <v>453.18</v>
      </c>
      <c r="N422" s="46">
        <f t="shared" si="959"/>
        <v>24.31275</v>
      </c>
      <c r="O422" s="48">
        <f t="shared" si="960"/>
        <v>0</v>
      </c>
      <c r="P422" s="48">
        <f t="shared" si="961"/>
        <v>54</v>
      </c>
      <c r="Q422" s="48">
        <f t="shared" si="962"/>
        <v>1149.73125</v>
      </c>
      <c r="R422" s="46">
        <f t="shared" si="963"/>
        <v>0</v>
      </c>
      <c r="S422" s="46">
        <f t="shared" si="964"/>
        <v>277.86</v>
      </c>
      <c r="T422" s="48">
        <f t="shared" si="965"/>
        <v>113.3</v>
      </c>
      <c r="U422" s="46">
        <f t="shared" si="966"/>
        <v>10.42</v>
      </c>
      <c r="V422" s="46">
        <v>0</v>
      </c>
      <c r="W422" s="48">
        <f t="shared" si="967"/>
        <v>0</v>
      </c>
      <c r="X422" s="48">
        <f t="shared" si="968"/>
        <v>54</v>
      </c>
      <c r="Y422" s="46">
        <f t="shared" si="969"/>
        <v>455.58</v>
      </c>
      <c r="Z422" s="46">
        <f t="shared" si="970"/>
        <v>1605.31125</v>
      </c>
      <c r="AA422" s="78"/>
      <c r="AB422" s="12" t="s">
        <v>86</v>
      </c>
      <c r="AC422" s="11">
        <f t="shared" si="971"/>
        <v>62.5185</v>
      </c>
      <c r="AD422" s="11">
        <f t="shared" si="972"/>
        <v>833.58</v>
      </c>
      <c r="AE422" s="11">
        <f t="shared" si="973"/>
        <v>566.48</v>
      </c>
      <c r="AF422" s="11">
        <f t="shared" si="974"/>
        <v>34.73275</v>
      </c>
      <c r="AG422" s="11">
        <f t="shared" si="975"/>
        <v>0</v>
      </c>
      <c r="AH422" s="11">
        <f t="shared" si="976"/>
        <v>108</v>
      </c>
      <c r="AI422" s="11">
        <f t="shared" si="977"/>
        <v>1605.31125</v>
      </c>
      <c r="AJ422" s="12" t="s">
        <v>33</v>
      </c>
    </row>
    <row r="423" s="9" customFormat="1" ht="16" customHeight="1" spans="1:36">
      <c r="A423" s="45">
        <f t="shared" ref="A423:A432" si="978">ROW()-3</f>
        <v>420</v>
      </c>
      <c r="B423" s="52" t="s">
        <v>348</v>
      </c>
      <c r="C423" s="256" t="s">
        <v>1902</v>
      </c>
      <c r="D423" s="55" t="s">
        <v>1903</v>
      </c>
      <c r="E423" s="240">
        <v>3473.25</v>
      </c>
      <c r="F423" s="53">
        <v>3473.25</v>
      </c>
      <c r="G423" s="247">
        <v>5664.75</v>
      </c>
      <c r="H423" s="247">
        <v>3473.25</v>
      </c>
      <c r="I423" s="105"/>
      <c r="J423" s="96">
        <v>108</v>
      </c>
      <c r="K423" s="63">
        <f t="shared" si="956"/>
        <v>62.5185</v>
      </c>
      <c r="L423" s="64">
        <f t="shared" si="957"/>
        <v>555.72</v>
      </c>
      <c r="M423" s="48">
        <f t="shared" si="958"/>
        <v>453.18</v>
      </c>
      <c r="N423" s="46">
        <f t="shared" si="959"/>
        <v>24.31275</v>
      </c>
      <c r="O423" s="48">
        <f t="shared" si="960"/>
        <v>0</v>
      </c>
      <c r="P423" s="48">
        <f t="shared" si="961"/>
        <v>54</v>
      </c>
      <c r="Q423" s="48">
        <f t="shared" si="962"/>
        <v>1149.73125</v>
      </c>
      <c r="R423" s="46">
        <f t="shared" si="963"/>
        <v>0</v>
      </c>
      <c r="S423" s="46">
        <f t="shared" si="964"/>
        <v>277.86</v>
      </c>
      <c r="T423" s="48">
        <f t="shared" si="965"/>
        <v>113.3</v>
      </c>
      <c r="U423" s="46">
        <f t="shared" si="966"/>
        <v>10.42</v>
      </c>
      <c r="V423" s="46">
        <v>0</v>
      </c>
      <c r="W423" s="48">
        <f t="shared" si="967"/>
        <v>0</v>
      </c>
      <c r="X423" s="48">
        <f t="shared" si="968"/>
        <v>54</v>
      </c>
      <c r="Y423" s="46">
        <f t="shared" si="969"/>
        <v>455.58</v>
      </c>
      <c r="Z423" s="46">
        <f t="shared" si="970"/>
        <v>1605.31125</v>
      </c>
      <c r="AA423" s="78"/>
      <c r="AB423" s="12" t="s">
        <v>86</v>
      </c>
      <c r="AC423" s="11">
        <f t="shared" si="971"/>
        <v>62.5185</v>
      </c>
      <c r="AD423" s="11">
        <f t="shared" si="972"/>
        <v>833.58</v>
      </c>
      <c r="AE423" s="11">
        <f t="shared" si="973"/>
        <v>566.48</v>
      </c>
      <c r="AF423" s="11">
        <f t="shared" si="974"/>
        <v>34.73275</v>
      </c>
      <c r="AG423" s="11">
        <f t="shared" si="975"/>
        <v>0</v>
      </c>
      <c r="AH423" s="11">
        <f t="shared" si="976"/>
        <v>108</v>
      </c>
      <c r="AI423" s="11">
        <f t="shared" si="977"/>
        <v>1605.31125</v>
      </c>
      <c r="AJ423" s="12" t="s">
        <v>33</v>
      </c>
    </row>
    <row r="424" s="9" customFormat="1" ht="16" customHeight="1" spans="1:36">
      <c r="A424" s="45">
        <f t="shared" si="978"/>
        <v>421</v>
      </c>
      <c r="B424" s="52" t="s">
        <v>348</v>
      </c>
      <c r="C424" s="256" t="s">
        <v>1904</v>
      </c>
      <c r="D424" s="55" t="s">
        <v>1905</v>
      </c>
      <c r="E424" s="240">
        <v>3473.25</v>
      </c>
      <c r="F424" s="53">
        <v>3473.25</v>
      </c>
      <c r="G424" s="247">
        <v>5664.75</v>
      </c>
      <c r="H424" s="247">
        <v>3473.25</v>
      </c>
      <c r="I424" s="105"/>
      <c r="J424" s="96">
        <v>108</v>
      </c>
      <c r="K424" s="63">
        <f t="shared" si="956"/>
        <v>62.5185</v>
      </c>
      <c r="L424" s="64">
        <f t="shared" si="957"/>
        <v>555.72</v>
      </c>
      <c r="M424" s="48">
        <f t="shared" si="958"/>
        <v>453.18</v>
      </c>
      <c r="N424" s="46">
        <f t="shared" si="959"/>
        <v>24.31275</v>
      </c>
      <c r="O424" s="48">
        <f t="shared" si="960"/>
        <v>0</v>
      </c>
      <c r="P424" s="48">
        <f t="shared" si="961"/>
        <v>54</v>
      </c>
      <c r="Q424" s="48">
        <f t="shared" si="962"/>
        <v>1149.73125</v>
      </c>
      <c r="R424" s="46">
        <f t="shared" si="963"/>
        <v>0</v>
      </c>
      <c r="S424" s="46">
        <f t="shared" si="964"/>
        <v>277.86</v>
      </c>
      <c r="T424" s="48">
        <f t="shared" si="965"/>
        <v>113.3</v>
      </c>
      <c r="U424" s="46">
        <f t="shared" si="966"/>
        <v>10.42</v>
      </c>
      <c r="V424" s="46">
        <v>0</v>
      </c>
      <c r="W424" s="48">
        <f t="shared" si="967"/>
        <v>0</v>
      </c>
      <c r="X424" s="48">
        <f t="shared" si="968"/>
        <v>54</v>
      </c>
      <c r="Y424" s="46">
        <f t="shared" si="969"/>
        <v>455.58</v>
      </c>
      <c r="Z424" s="46">
        <f t="shared" si="970"/>
        <v>1605.31125</v>
      </c>
      <c r="AA424" s="78"/>
      <c r="AB424" s="12" t="s">
        <v>86</v>
      </c>
      <c r="AC424" s="11">
        <f t="shared" si="971"/>
        <v>62.5185</v>
      </c>
      <c r="AD424" s="11">
        <f t="shared" si="972"/>
        <v>833.58</v>
      </c>
      <c r="AE424" s="11">
        <f t="shared" si="973"/>
        <v>566.48</v>
      </c>
      <c r="AF424" s="11">
        <f t="shared" si="974"/>
        <v>34.73275</v>
      </c>
      <c r="AG424" s="11">
        <f t="shared" si="975"/>
        <v>0</v>
      </c>
      <c r="AH424" s="11">
        <f t="shared" si="976"/>
        <v>108</v>
      </c>
      <c r="AI424" s="11">
        <f t="shared" si="977"/>
        <v>1605.31125</v>
      </c>
      <c r="AJ424" s="12" t="s">
        <v>33</v>
      </c>
    </row>
    <row r="425" s="9" customFormat="1" ht="16" customHeight="1" spans="1:36">
      <c r="A425" s="45">
        <f t="shared" si="978"/>
        <v>422</v>
      </c>
      <c r="B425" s="52" t="s">
        <v>348</v>
      </c>
      <c r="C425" s="257" t="s">
        <v>1906</v>
      </c>
      <c r="D425" s="55" t="s">
        <v>1907</v>
      </c>
      <c r="E425" s="240">
        <v>3473.25</v>
      </c>
      <c r="F425" s="53">
        <v>3473.25</v>
      </c>
      <c r="G425" s="247">
        <v>5664.75</v>
      </c>
      <c r="H425" s="247">
        <v>3473.25</v>
      </c>
      <c r="I425" s="105"/>
      <c r="J425" s="96">
        <v>108</v>
      </c>
      <c r="K425" s="63">
        <f t="shared" si="956"/>
        <v>62.5185</v>
      </c>
      <c r="L425" s="64">
        <f t="shared" si="957"/>
        <v>555.72</v>
      </c>
      <c r="M425" s="48">
        <f t="shared" si="958"/>
        <v>453.18</v>
      </c>
      <c r="N425" s="46">
        <f t="shared" si="959"/>
        <v>24.31275</v>
      </c>
      <c r="O425" s="48">
        <f t="shared" si="960"/>
        <v>0</v>
      </c>
      <c r="P425" s="48">
        <f t="shared" si="961"/>
        <v>54</v>
      </c>
      <c r="Q425" s="48">
        <f t="shared" si="962"/>
        <v>1149.73125</v>
      </c>
      <c r="R425" s="46">
        <f t="shared" si="963"/>
        <v>0</v>
      </c>
      <c r="S425" s="46">
        <f t="shared" si="964"/>
        <v>277.86</v>
      </c>
      <c r="T425" s="48">
        <f t="shared" si="965"/>
        <v>113.3</v>
      </c>
      <c r="U425" s="46">
        <f t="shared" si="966"/>
        <v>10.42</v>
      </c>
      <c r="V425" s="46">
        <v>0</v>
      </c>
      <c r="W425" s="48">
        <f t="shared" si="967"/>
        <v>0</v>
      </c>
      <c r="X425" s="48">
        <f t="shared" si="968"/>
        <v>54</v>
      </c>
      <c r="Y425" s="46">
        <f t="shared" si="969"/>
        <v>455.58</v>
      </c>
      <c r="Z425" s="46">
        <f t="shared" si="970"/>
        <v>1605.31125</v>
      </c>
      <c r="AA425" s="78"/>
      <c r="AB425" s="12" t="s">
        <v>86</v>
      </c>
      <c r="AC425" s="11">
        <f t="shared" si="971"/>
        <v>62.5185</v>
      </c>
      <c r="AD425" s="11">
        <f t="shared" si="972"/>
        <v>833.58</v>
      </c>
      <c r="AE425" s="11">
        <f t="shared" si="973"/>
        <v>566.48</v>
      </c>
      <c r="AF425" s="11">
        <f t="shared" si="974"/>
        <v>34.73275</v>
      </c>
      <c r="AG425" s="11">
        <f t="shared" si="975"/>
        <v>0</v>
      </c>
      <c r="AH425" s="11">
        <f t="shared" si="976"/>
        <v>108</v>
      </c>
      <c r="AI425" s="11">
        <f t="shared" si="977"/>
        <v>1605.31125</v>
      </c>
      <c r="AJ425" s="12" t="s">
        <v>33</v>
      </c>
    </row>
    <row r="426" s="9" customFormat="1" ht="16" customHeight="1" spans="1:36">
      <c r="A426" s="45">
        <f t="shared" si="978"/>
        <v>423</v>
      </c>
      <c r="B426" s="52" t="s">
        <v>348</v>
      </c>
      <c r="C426" s="256" t="s">
        <v>1908</v>
      </c>
      <c r="D426" s="55" t="s">
        <v>1909</v>
      </c>
      <c r="E426" s="240">
        <v>3473.25</v>
      </c>
      <c r="F426" s="53">
        <v>3473.25</v>
      </c>
      <c r="G426" s="247">
        <v>5664.75</v>
      </c>
      <c r="H426" s="247">
        <v>3473.25</v>
      </c>
      <c r="I426" s="105"/>
      <c r="J426" s="96">
        <v>108</v>
      </c>
      <c r="K426" s="63">
        <f t="shared" si="956"/>
        <v>62.5185</v>
      </c>
      <c r="L426" s="64">
        <f t="shared" si="957"/>
        <v>555.72</v>
      </c>
      <c r="M426" s="48">
        <f t="shared" si="958"/>
        <v>453.18</v>
      </c>
      <c r="N426" s="46">
        <f t="shared" si="959"/>
        <v>24.31275</v>
      </c>
      <c r="O426" s="48">
        <f t="shared" si="960"/>
        <v>0</v>
      </c>
      <c r="P426" s="48">
        <f t="shared" si="961"/>
        <v>54</v>
      </c>
      <c r="Q426" s="48">
        <f t="shared" si="962"/>
        <v>1149.73125</v>
      </c>
      <c r="R426" s="46">
        <f t="shared" si="963"/>
        <v>0</v>
      </c>
      <c r="S426" s="46">
        <f t="shared" si="964"/>
        <v>277.86</v>
      </c>
      <c r="T426" s="48">
        <f t="shared" si="965"/>
        <v>113.3</v>
      </c>
      <c r="U426" s="46">
        <f t="shared" si="966"/>
        <v>10.42</v>
      </c>
      <c r="V426" s="46">
        <v>0</v>
      </c>
      <c r="W426" s="48">
        <f t="shared" si="967"/>
        <v>0</v>
      </c>
      <c r="X426" s="48">
        <f t="shared" si="968"/>
        <v>54</v>
      </c>
      <c r="Y426" s="46">
        <f t="shared" si="969"/>
        <v>455.58</v>
      </c>
      <c r="Z426" s="46">
        <f t="shared" si="970"/>
        <v>1605.31125</v>
      </c>
      <c r="AA426" s="78"/>
      <c r="AB426" s="12" t="s">
        <v>86</v>
      </c>
      <c r="AC426" s="11">
        <f t="shared" si="971"/>
        <v>62.5185</v>
      </c>
      <c r="AD426" s="11">
        <f t="shared" si="972"/>
        <v>833.58</v>
      </c>
      <c r="AE426" s="11">
        <f t="shared" si="973"/>
        <v>566.48</v>
      </c>
      <c r="AF426" s="11">
        <f t="shared" si="974"/>
        <v>34.73275</v>
      </c>
      <c r="AG426" s="11">
        <f t="shared" si="975"/>
        <v>0</v>
      </c>
      <c r="AH426" s="11">
        <f t="shared" si="976"/>
        <v>108</v>
      </c>
      <c r="AI426" s="11">
        <f t="shared" si="977"/>
        <v>1605.31125</v>
      </c>
      <c r="AJ426" s="12" t="s">
        <v>33</v>
      </c>
    </row>
    <row r="427" s="9" customFormat="1" ht="16" customHeight="1" spans="1:36">
      <c r="A427" s="45">
        <f t="shared" si="978"/>
        <v>424</v>
      </c>
      <c r="B427" s="52" t="s">
        <v>348</v>
      </c>
      <c r="C427" s="256" t="s">
        <v>1910</v>
      </c>
      <c r="D427" s="55" t="s">
        <v>1911</v>
      </c>
      <c r="E427" s="240">
        <v>3473.25</v>
      </c>
      <c r="F427" s="53">
        <v>3473.25</v>
      </c>
      <c r="G427" s="247">
        <v>5664.75</v>
      </c>
      <c r="H427" s="247">
        <v>3473.25</v>
      </c>
      <c r="I427" s="105"/>
      <c r="J427" s="96">
        <v>108</v>
      </c>
      <c r="K427" s="63">
        <f t="shared" si="956"/>
        <v>62.5185</v>
      </c>
      <c r="L427" s="64">
        <f t="shared" si="957"/>
        <v>555.72</v>
      </c>
      <c r="M427" s="48">
        <f t="shared" si="958"/>
        <v>453.18</v>
      </c>
      <c r="N427" s="46">
        <f t="shared" si="959"/>
        <v>24.31275</v>
      </c>
      <c r="O427" s="48">
        <f t="shared" si="960"/>
        <v>0</v>
      </c>
      <c r="P427" s="48">
        <f t="shared" si="961"/>
        <v>54</v>
      </c>
      <c r="Q427" s="48">
        <f t="shared" si="962"/>
        <v>1149.73125</v>
      </c>
      <c r="R427" s="46">
        <f t="shared" si="963"/>
        <v>0</v>
      </c>
      <c r="S427" s="46">
        <f t="shared" si="964"/>
        <v>277.86</v>
      </c>
      <c r="T427" s="48">
        <f t="shared" si="965"/>
        <v>113.3</v>
      </c>
      <c r="U427" s="46">
        <f t="shared" si="966"/>
        <v>10.42</v>
      </c>
      <c r="V427" s="46">
        <v>0</v>
      </c>
      <c r="W427" s="48">
        <f t="shared" si="967"/>
        <v>0</v>
      </c>
      <c r="X427" s="48">
        <f t="shared" si="968"/>
        <v>54</v>
      </c>
      <c r="Y427" s="46">
        <f t="shared" si="969"/>
        <v>455.58</v>
      </c>
      <c r="Z427" s="46">
        <f t="shared" si="970"/>
        <v>1605.31125</v>
      </c>
      <c r="AA427" s="78"/>
      <c r="AB427" s="12" t="s">
        <v>86</v>
      </c>
      <c r="AC427" s="11">
        <f t="shared" si="971"/>
        <v>62.5185</v>
      </c>
      <c r="AD427" s="11">
        <f t="shared" si="972"/>
        <v>833.58</v>
      </c>
      <c r="AE427" s="11">
        <f t="shared" si="973"/>
        <v>566.48</v>
      </c>
      <c r="AF427" s="11">
        <f t="shared" si="974"/>
        <v>34.73275</v>
      </c>
      <c r="AG427" s="11">
        <f t="shared" si="975"/>
        <v>0</v>
      </c>
      <c r="AH427" s="11">
        <f t="shared" si="976"/>
        <v>108</v>
      </c>
      <c r="AI427" s="11">
        <f t="shared" si="977"/>
        <v>1605.31125</v>
      </c>
      <c r="AJ427" s="12" t="s">
        <v>33</v>
      </c>
    </row>
    <row r="428" s="9" customFormat="1" ht="16" customHeight="1" spans="1:36">
      <c r="A428" s="45">
        <f t="shared" si="978"/>
        <v>425</v>
      </c>
      <c r="B428" s="52" t="s">
        <v>348</v>
      </c>
      <c r="C428" s="258" t="s">
        <v>1912</v>
      </c>
      <c r="D428" s="80" t="s">
        <v>1913</v>
      </c>
      <c r="E428" s="240">
        <v>3473.25</v>
      </c>
      <c r="F428" s="53">
        <v>3473.25</v>
      </c>
      <c r="G428" s="247">
        <v>5664.75</v>
      </c>
      <c r="H428" s="247">
        <v>3473.25</v>
      </c>
      <c r="I428" s="105"/>
      <c r="J428" s="96">
        <v>108</v>
      </c>
      <c r="K428" s="63">
        <f t="shared" si="956"/>
        <v>62.5185</v>
      </c>
      <c r="L428" s="64">
        <f t="shared" si="957"/>
        <v>555.72</v>
      </c>
      <c r="M428" s="48">
        <f t="shared" si="958"/>
        <v>453.18</v>
      </c>
      <c r="N428" s="46">
        <f t="shared" si="959"/>
        <v>24.31275</v>
      </c>
      <c r="O428" s="48">
        <f t="shared" si="960"/>
        <v>0</v>
      </c>
      <c r="P428" s="48">
        <f t="shared" si="961"/>
        <v>54</v>
      </c>
      <c r="Q428" s="48">
        <f t="shared" si="962"/>
        <v>1149.73125</v>
      </c>
      <c r="R428" s="46">
        <f t="shared" si="963"/>
        <v>0</v>
      </c>
      <c r="S428" s="46">
        <f t="shared" si="964"/>
        <v>277.86</v>
      </c>
      <c r="T428" s="48">
        <f t="shared" si="965"/>
        <v>113.3</v>
      </c>
      <c r="U428" s="46">
        <f t="shared" si="966"/>
        <v>10.42</v>
      </c>
      <c r="V428" s="46">
        <v>0</v>
      </c>
      <c r="W428" s="48">
        <f t="shared" si="967"/>
        <v>0</v>
      </c>
      <c r="X428" s="48">
        <f t="shared" si="968"/>
        <v>54</v>
      </c>
      <c r="Y428" s="46">
        <f t="shared" si="969"/>
        <v>455.58</v>
      </c>
      <c r="Z428" s="46">
        <f t="shared" si="970"/>
        <v>1605.31125</v>
      </c>
      <c r="AA428" s="78"/>
      <c r="AB428" s="12" t="s">
        <v>86</v>
      </c>
      <c r="AC428" s="11">
        <f t="shared" si="971"/>
        <v>62.5185</v>
      </c>
      <c r="AD428" s="11">
        <f t="shared" si="972"/>
        <v>833.58</v>
      </c>
      <c r="AE428" s="11">
        <f t="shared" si="973"/>
        <v>566.48</v>
      </c>
      <c r="AF428" s="11">
        <f t="shared" si="974"/>
        <v>34.73275</v>
      </c>
      <c r="AG428" s="11">
        <f t="shared" si="975"/>
        <v>0</v>
      </c>
      <c r="AH428" s="11">
        <f t="shared" si="976"/>
        <v>108</v>
      </c>
      <c r="AI428" s="11">
        <f t="shared" si="977"/>
        <v>1605.31125</v>
      </c>
      <c r="AJ428" s="12" t="s">
        <v>33</v>
      </c>
    </row>
    <row r="429" s="9" customFormat="1" ht="16" customHeight="1" spans="1:36">
      <c r="A429" s="45">
        <f t="shared" si="978"/>
        <v>426</v>
      </c>
      <c r="B429" s="52" t="s">
        <v>348</v>
      </c>
      <c r="C429" s="258" t="s">
        <v>1914</v>
      </c>
      <c r="D429" s="80" t="s">
        <v>1915</v>
      </c>
      <c r="E429" s="240">
        <v>3473.25</v>
      </c>
      <c r="F429" s="53">
        <v>3473.25</v>
      </c>
      <c r="G429" s="247">
        <v>5664.75</v>
      </c>
      <c r="H429" s="247">
        <v>3473.25</v>
      </c>
      <c r="I429" s="105"/>
      <c r="J429" s="96">
        <v>108</v>
      </c>
      <c r="K429" s="63">
        <f t="shared" si="956"/>
        <v>62.5185</v>
      </c>
      <c r="L429" s="64">
        <f t="shared" si="957"/>
        <v>555.72</v>
      </c>
      <c r="M429" s="48">
        <f t="shared" si="958"/>
        <v>453.18</v>
      </c>
      <c r="N429" s="46">
        <f t="shared" si="959"/>
        <v>24.31275</v>
      </c>
      <c r="O429" s="48">
        <f t="shared" si="960"/>
        <v>0</v>
      </c>
      <c r="P429" s="48">
        <f t="shared" si="961"/>
        <v>54</v>
      </c>
      <c r="Q429" s="48">
        <f t="shared" si="962"/>
        <v>1149.73125</v>
      </c>
      <c r="R429" s="46">
        <f t="shared" si="963"/>
        <v>0</v>
      </c>
      <c r="S429" s="46">
        <f t="shared" si="964"/>
        <v>277.86</v>
      </c>
      <c r="T429" s="48">
        <f t="shared" si="965"/>
        <v>113.3</v>
      </c>
      <c r="U429" s="46">
        <f t="shared" si="966"/>
        <v>10.42</v>
      </c>
      <c r="V429" s="46">
        <v>0</v>
      </c>
      <c r="W429" s="48">
        <f t="shared" si="967"/>
        <v>0</v>
      </c>
      <c r="X429" s="48">
        <f t="shared" si="968"/>
        <v>54</v>
      </c>
      <c r="Y429" s="46">
        <f t="shared" si="969"/>
        <v>455.58</v>
      </c>
      <c r="Z429" s="46">
        <f t="shared" si="970"/>
        <v>1605.31125</v>
      </c>
      <c r="AA429" s="78"/>
      <c r="AB429" s="12" t="s">
        <v>86</v>
      </c>
      <c r="AC429" s="11">
        <f t="shared" si="971"/>
        <v>62.5185</v>
      </c>
      <c r="AD429" s="11">
        <f t="shared" si="972"/>
        <v>833.58</v>
      </c>
      <c r="AE429" s="11">
        <f t="shared" si="973"/>
        <v>566.48</v>
      </c>
      <c r="AF429" s="11">
        <f t="shared" si="974"/>
        <v>34.73275</v>
      </c>
      <c r="AG429" s="11">
        <f t="shared" si="975"/>
        <v>0</v>
      </c>
      <c r="AH429" s="11">
        <f t="shared" si="976"/>
        <v>108</v>
      </c>
      <c r="AI429" s="11">
        <f t="shared" si="977"/>
        <v>1605.31125</v>
      </c>
      <c r="AJ429" s="12" t="s">
        <v>33</v>
      </c>
    </row>
    <row r="430" s="9" customFormat="1" ht="16" customHeight="1" spans="1:36">
      <c r="A430" s="45">
        <f t="shared" si="978"/>
        <v>427</v>
      </c>
      <c r="B430" s="52" t="s">
        <v>348</v>
      </c>
      <c r="C430" s="258" t="s">
        <v>1916</v>
      </c>
      <c r="D430" s="80" t="s">
        <v>1917</v>
      </c>
      <c r="E430" s="240">
        <v>3473.25</v>
      </c>
      <c r="F430" s="53">
        <v>3473.25</v>
      </c>
      <c r="G430" s="247">
        <v>5664.75</v>
      </c>
      <c r="H430" s="247">
        <v>3473.25</v>
      </c>
      <c r="I430" s="105"/>
      <c r="J430" s="96">
        <v>108</v>
      </c>
      <c r="K430" s="63">
        <f t="shared" si="956"/>
        <v>62.5185</v>
      </c>
      <c r="L430" s="64">
        <f t="shared" si="957"/>
        <v>555.72</v>
      </c>
      <c r="M430" s="48">
        <f t="shared" si="958"/>
        <v>453.18</v>
      </c>
      <c r="N430" s="46">
        <f t="shared" si="959"/>
        <v>24.31275</v>
      </c>
      <c r="O430" s="48">
        <f t="shared" si="960"/>
        <v>0</v>
      </c>
      <c r="P430" s="48">
        <f t="shared" si="961"/>
        <v>54</v>
      </c>
      <c r="Q430" s="48">
        <f t="shared" si="962"/>
        <v>1149.73125</v>
      </c>
      <c r="R430" s="46">
        <f t="shared" si="963"/>
        <v>0</v>
      </c>
      <c r="S430" s="46">
        <f t="shared" si="964"/>
        <v>277.86</v>
      </c>
      <c r="T430" s="48">
        <f t="shared" si="965"/>
        <v>113.3</v>
      </c>
      <c r="U430" s="46">
        <f t="shared" si="966"/>
        <v>10.42</v>
      </c>
      <c r="V430" s="46">
        <v>0</v>
      </c>
      <c r="W430" s="48">
        <f t="shared" si="967"/>
        <v>0</v>
      </c>
      <c r="X430" s="48">
        <f t="shared" si="968"/>
        <v>54</v>
      </c>
      <c r="Y430" s="46">
        <f t="shared" si="969"/>
        <v>455.58</v>
      </c>
      <c r="Z430" s="46">
        <f t="shared" si="970"/>
        <v>1605.31125</v>
      </c>
      <c r="AA430" s="78"/>
      <c r="AB430" s="12" t="s">
        <v>86</v>
      </c>
      <c r="AC430" s="11">
        <f t="shared" si="971"/>
        <v>62.5185</v>
      </c>
      <c r="AD430" s="11">
        <f t="shared" si="972"/>
        <v>833.58</v>
      </c>
      <c r="AE430" s="11">
        <f t="shared" si="973"/>
        <v>566.48</v>
      </c>
      <c r="AF430" s="11">
        <f t="shared" si="974"/>
        <v>34.73275</v>
      </c>
      <c r="AG430" s="11">
        <f t="shared" si="975"/>
        <v>0</v>
      </c>
      <c r="AH430" s="11">
        <f t="shared" si="976"/>
        <v>108</v>
      </c>
      <c r="AI430" s="11">
        <f t="shared" si="977"/>
        <v>1605.31125</v>
      </c>
      <c r="AJ430" s="12" t="s">
        <v>33</v>
      </c>
    </row>
    <row r="431" s="9" customFormat="1" ht="16" customHeight="1" spans="1:36">
      <c r="A431" s="45">
        <f t="shared" si="978"/>
        <v>428</v>
      </c>
      <c r="B431" s="52" t="s">
        <v>348</v>
      </c>
      <c r="C431" s="258" t="s">
        <v>1918</v>
      </c>
      <c r="D431" s="80" t="s">
        <v>1919</v>
      </c>
      <c r="E431" s="240">
        <v>3473.25</v>
      </c>
      <c r="F431" s="53">
        <v>3473.25</v>
      </c>
      <c r="G431" s="247">
        <v>5664.75</v>
      </c>
      <c r="H431" s="247">
        <v>3473.25</v>
      </c>
      <c r="I431" s="105"/>
      <c r="J431" s="96"/>
      <c r="K431" s="63">
        <f t="shared" si="956"/>
        <v>62.5185</v>
      </c>
      <c r="L431" s="64">
        <f t="shared" si="957"/>
        <v>555.72</v>
      </c>
      <c r="M431" s="48">
        <f t="shared" si="958"/>
        <v>453.18</v>
      </c>
      <c r="N431" s="46">
        <f t="shared" si="959"/>
        <v>24.31275</v>
      </c>
      <c r="O431" s="48">
        <f t="shared" si="960"/>
        <v>0</v>
      </c>
      <c r="P431" s="48">
        <f t="shared" si="961"/>
        <v>0</v>
      </c>
      <c r="Q431" s="48">
        <f t="shared" si="962"/>
        <v>1095.73125</v>
      </c>
      <c r="R431" s="46">
        <f t="shared" si="963"/>
        <v>0</v>
      </c>
      <c r="S431" s="46">
        <f t="shared" si="964"/>
        <v>277.86</v>
      </c>
      <c r="T431" s="48">
        <f t="shared" si="965"/>
        <v>113.3</v>
      </c>
      <c r="U431" s="46">
        <f t="shared" si="966"/>
        <v>10.42</v>
      </c>
      <c r="V431" s="46">
        <v>0</v>
      </c>
      <c r="W431" s="48">
        <f t="shared" si="967"/>
        <v>0</v>
      </c>
      <c r="X431" s="48">
        <f t="shared" si="968"/>
        <v>0</v>
      </c>
      <c r="Y431" s="46">
        <f t="shared" si="969"/>
        <v>401.58</v>
      </c>
      <c r="Z431" s="46">
        <f t="shared" si="970"/>
        <v>1497.31125</v>
      </c>
      <c r="AA431" s="78"/>
      <c r="AB431" s="12" t="s">
        <v>86</v>
      </c>
      <c r="AC431" s="11">
        <f t="shared" si="971"/>
        <v>62.5185</v>
      </c>
      <c r="AD431" s="11">
        <f t="shared" si="972"/>
        <v>833.58</v>
      </c>
      <c r="AE431" s="11">
        <f t="shared" si="973"/>
        <v>566.48</v>
      </c>
      <c r="AF431" s="11">
        <f t="shared" si="974"/>
        <v>34.73275</v>
      </c>
      <c r="AG431" s="11">
        <f t="shared" si="975"/>
        <v>0</v>
      </c>
      <c r="AH431" s="11">
        <f t="shared" si="976"/>
        <v>0</v>
      </c>
      <c r="AI431" s="11">
        <f t="shared" si="977"/>
        <v>1497.31125</v>
      </c>
      <c r="AJ431" s="12" t="s">
        <v>33</v>
      </c>
    </row>
    <row r="432" s="9" customFormat="1" ht="16" customHeight="1" spans="1:36">
      <c r="A432" s="45">
        <f t="shared" si="978"/>
        <v>429</v>
      </c>
      <c r="B432" s="52" t="s">
        <v>337</v>
      </c>
      <c r="C432" s="159" t="s">
        <v>649</v>
      </c>
      <c r="D432" s="80" t="s">
        <v>1920</v>
      </c>
      <c r="E432" s="240">
        <v>3473.25</v>
      </c>
      <c r="F432" s="53">
        <v>3473.25</v>
      </c>
      <c r="G432" s="247">
        <v>5664.75</v>
      </c>
      <c r="H432" s="247">
        <v>3473.25</v>
      </c>
      <c r="I432" s="105"/>
      <c r="J432" s="96">
        <v>108</v>
      </c>
      <c r="K432" s="63">
        <f t="shared" si="956"/>
        <v>62.5185</v>
      </c>
      <c r="L432" s="64">
        <f t="shared" si="957"/>
        <v>555.72</v>
      </c>
      <c r="M432" s="48">
        <f t="shared" si="958"/>
        <v>453.18</v>
      </c>
      <c r="N432" s="46">
        <f t="shared" si="959"/>
        <v>24.31275</v>
      </c>
      <c r="O432" s="48">
        <f t="shared" si="960"/>
        <v>0</v>
      </c>
      <c r="P432" s="48">
        <f t="shared" si="961"/>
        <v>54</v>
      </c>
      <c r="Q432" s="48">
        <f t="shared" si="962"/>
        <v>1149.73125</v>
      </c>
      <c r="R432" s="46">
        <f t="shared" si="963"/>
        <v>0</v>
      </c>
      <c r="S432" s="46">
        <f t="shared" si="964"/>
        <v>277.86</v>
      </c>
      <c r="T432" s="48">
        <f t="shared" si="965"/>
        <v>113.3</v>
      </c>
      <c r="U432" s="46">
        <f t="shared" si="966"/>
        <v>10.42</v>
      </c>
      <c r="V432" s="46">
        <v>0</v>
      </c>
      <c r="W432" s="48">
        <f t="shared" si="967"/>
        <v>0</v>
      </c>
      <c r="X432" s="48">
        <f t="shared" si="968"/>
        <v>54</v>
      </c>
      <c r="Y432" s="46">
        <f t="shared" si="969"/>
        <v>455.58</v>
      </c>
      <c r="Z432" s="46">
        <f t="shared" si="970"/>
        <v>1605.31125</v>
      </c>
      <c r="AA432" s="78"/>
      <c r="AB432" s="12" t="s">
        <v>74</v>
      </c>
      <c r="AC432" s="11">
        <f t="shared" si="971"/>
        <v>62.5185</v>
      </c>
      <c r="AD432" s="11">
        <f t="shared" si="972"/>
        <v>833.58</v>
      </c>
      <c r="AE432" s="11">
        <f t="shared" si="973"/>
        <v>566.48</v>
      </c>
      <c r="AF432" s="11">
        <f t="shared" si="974"/>
        <v>34.73275</v>
      </c>
      <c r="AG432" s="11">
        <f t="shared" si="975"/>
        <v>0</v>
      </c>
      <c r="AH432" s="11">
        <f t="shared" si="976"/>
        <v>108</v>
      </c>
      <c r="AI432" s="11">
        <f t="shared" si="977"/>
        <v>1605.31125</v>
      </c>
      <c r="AJ432" s="12" t="s">
        <v>33</v>
      </c>
    </row>
    <row r="433" s="9" customFormat="1" ht="16" customHeight="1" spans="1:36">
      <c r="A433" s="45">
        <f t="shared" ref="A433:A442" si="979">ROW()-3</f>
        <v>430</v>
      </c>
      <c r="B433" s="52" t="s">
        <v>337</v>
      </c>
      <c r="C433" s="258" t="s">
        <v>1921</v>
      </c>
      <c r="D433" s="80" t="s">
        <v>1922</v>
      </c>
      <c r="E433" s="240">
        <v>3473.25</v>
      </c>
      <c r="F433" s="53">
        <v>3473.25</v>
      </c>
      <c r="G433" s="247">
        <v>5664.75</v>
      </c>
      <c r="H433" s="247">
        <v>3473.25</v>
      </c>
      <c r="I433" s="105"/>
      <c r="J433" s="96">
        <v>108</v>
      </c>
      <c r="K433" s="63">
        <f t="shared" si="956"/>
        <v>62.5185</v>
      </c>
      <c r="L433" s="64">
        <f t="shared" si="957"/>
        <v>555.72</v>
      </c>
      <c r="M433" s="48">
        <f t="shared" si="958"/>
        <v>453.18</v>
      </c>
      <c r="N433" s="46">
        <f t="shared" si="959"/>
        <v>24.31275</v>
      </c>
      <c r="O433" s="48">
        <f t="shared" si="960"/>
        <v>0</v>
      </c>
      <c r="P433" s="48">
        <f t="shared" si="961"/>
        <v>54</v>
      </c>
      <c r="Q433" s="48">
        <f t="shared" si="962"/>
        <v>1149.73125</v>
      </c>
      <c r="R433" s="46">
        <f t="shared" si="963"/>
        <v>0</v>
      </c>
      <c r="S433" s="46">
        <f t="shared" si="964"/>
        <v>277.86</v>
      </c>
      <c r="T433" s="48">
        <f t="shared" si="965"/>
        <v>113.3</v>
      </c>
      <c r="U433" s="46">
        <f t="shared" si="966"/>
        <v>10.42</v>
      </c>
      <c r="V433" s="46">
        <v>0</v>
      </c>
      <c r="W433" s="48">
        <f t="shared" si="967"/>
        <v>0</v>
      </c>
      <c r="X433" s="48">
        <f t="shared" si="968"/>
        <v>54</v>
      </c>
      <c r="Y433" s="46">
        <f t="shared" si="969"/>
        <v>455.58</v>
      </c>
      <c r="Z433" s="46">
        <f t="shared" si="970"/>
        <v>1605.31125</v>
      </c>
      <c r="AA433" s="78"/>
      <c r="AB433" s="12" t="s">
        <v>74</v>
      </c>
      <c r="AC433" s="11">
        <f t="shared" si="971"/>
        <v>62.5185</v>
      </c>
      <c r="AD433" s="11">
        <f t="shared" si="972"/>
        <v>833.58</v>
      </c>
      <c r="AE433" s="11">
        <f t="shared" si="973"/>
        <v>566.48</v>
      </c>
      <c r="AF433" s="11">
        <f t="shared" si="974"/>
        <v>34.73275</v>
      </c>
      <c r="AG433" s="11">
        <f t="shared" si="975"/>
        <v>0</v>
      </c>
      <c r="AH433" s="11">
        <f t="shared" si="976"/>
        <v>108</v>
      </c>
      <c r="AI433" s="11">
        <f t="shared" si="977"/>
        <v>1605.31125</v>
      </c>
      <c r="AJ433" s="12" t="s">
        <v>33</v>
      </c>
    </row>
    <row r="434" s="9" customFormat="1" ht="16" customHeight="1" spans="1:36">
      <c r="A434" s="45">
        <f t="shared" si="979"/>
        <v>431</v>
      </c>
      <c r="B434" s="52" t="s">
        <v>337</v>
      </c>
      <c r="C434" s="258" t="s">
        <v>1923</v>
      </c>
      <c r="D434" s="80" t="s">
        <v>1924</v>
      </c>
      <c r="E434" s="240">
        <v>3473.25</v>
      </c>
      <c r="F434" s="53">
        <v>3473.25</v>
      </c>
      <c r="G434" s="247">
        <v>5664.75</v>
      </c>
      <c r="H434" s="247">
        <v>3473.25</v>
      </c>
      <c r="I434" s="105"/>
      <c r="J434" s="96">
        <v>108</v>
      </c>
      <c r="K434" s="63">
        <f t="shared" si="956"/>
        <v>62.5185</v>
      </c>
      <c r="L434" s="64">
        <f t="shared" si="957"/>
        <v>555.72</v>
      </c>
      <c r="M434" s="48">
        <f t="shared" si="958"/>
        <v>453.18</v>
      </c>
      <c r="N434" s="46">
        <f t="shared" si="959"/>
        <v>24.31275</v>
      </c>
      <c r="O434" s="48">
        <f t="shared" si="960"/>
        <v>0</v>
      </c>
      <c r="P434" s="48">
        <f t="shared" si="961"/>
        <v>54</v>
      </c>
      <c r="Q434" s="48">
        <f t="shared" si="962"/>
        <v>1149.73125</v>
      </c>
      <c r="R434" s="46">
        <f t="shared" si="963"/>
        <v>0</v>
      </c>
      <c r="S434" s="46">
        <f t="shared" si="964"/>
        <v>277.86</v>
      </c>
      <c r="T434" s="48">
        <f t="shared" si="965"/>
        <v>113.3</v>
      </c>
      <c r="U434" s="46">
        <f t="shared" si="966"/>
        <v>10.42</v>
      </c>
      <c r="V434" s="46">
        <v>0</v>
      </c>
      <c r="W434" s="48">
        <f t="shared" si="967"/>
        <v>0</v>
      </c>
      <c r="X434" s="48">
        <f t="shared" si="968"/>
        <v>54</v>
      </c>
      <c r="Y434" s="46">
        <f t="shared" si="969"/>
        <v>455.58</v>
      </c>
      <c r="Z434" s="46">
        <f t="shared" si="970"/>
        <v>1605.31125</v>
      </c>
      <c r="AA434" s="78"/>
      <c r="AB434" s="12" t="s">
        <v>74</v>
      </c>
      <c r="AC434" s="11">
        <f t="shared" si="971"/>
        <v>62.5185</v>
      </c>
      <c r="AD434" s="11">
        <f t="shared" si="972"/>
        <v>833.58</v>
      </c>
      <c r="AE434" s="11">
        <f t="shared" si="973"/>
        <v>566.48</v>
      </c>
      <c r="AF434" s="11">
        <f t="shared" si="974"/>
        <v>34.73275</v>
      </c>
      <c r="AG434" s="11">
        <f t="shared" si="975"/>
        <v>0</v>
      </c>
      <c r="AH434" s="11">
        <f t="shared" si="976"/>
        <v>108</v>
      </c>
      <c r="AI434" s="11">
        <f t="shared" si="977"/>
        <v>1605.31125</v>
      </c>
      <c r="AJ434" s="12" t="s">
        <v>33</v>
      </c>
    </row>
    <row r="435" s="9" customFormat="1" ht="16" customHeight="1" spans="1:36">
      <c r="A435" s="45">
        <f t="shared" si="979"/>
        <v>432</v>
      </c>
      <c r="B435" s="52" t="s">
        <v>337</v>
      </c>
      <c r="C435" s="258" t="s">
        <v>1925</v>
      </c>
      <c r="D435" s="100" t="s">
        <v>1926</v>
      </c>
      <c r="E435" s="240">
        <v>3473.25</v>
      </c>
      <c r="F435" s="53">
        <v>3473.25</v>
      </c>
      <c r="G435" s="247">
        <v>5664.75</v>
      </c>
      <c r="H435" s="247">
        <v>3473.25</v>
      </c>
      <c r="I435" s="105"/>
      <c r="J435" s="96">
        <v>108</v>
      </c>
      <c r="K435" s="63">
        <f t="shared" si="956"/>
        <v>62.5185</v>
      </c>
      <c r="L435" s="64">
        <f t="shared" si="957"/>
        <v>555.72</v>
      </c>
      <c r="M435" s="48">
        <f t="shared" si="958"/>
        <v>453.18</v>
      </c>
      <c r="N435" s="46">
        <f t="shared" si="959"/>
        <v>24.31275</v>
      </c>
      <c r="O435" s="48">
        <f t="shared" si="960"/>
        <v>0</v>
      </c>
      <c r="P435" s="48">
        <f t="shared" si="961"/>
        <v>54</v>
      </c>
      <c r="Q435" s="48">
        <f t="shared" si="962"/>
        <v>1149.73125</v>
      </c>
      <c r="R435" s="46">
        <f t="shared" si="963"/>
        <v>0</v>
      </c>
      <c r="S435" s="46">
        <f t="shared" si="964"/>
        <v>277.86</v>
      </c>
      <c r="T435" s="48">
        <f t="shared" si="965"/>
        <v>113.3</v>
      </c>
      <c r="U435" s="46">
        <f t="shared" si="966"/>
        <v>10.42</v>
      </c>
      <c r="V435" s="46">
        <v>0</v>
      </c>
      <c r="W435" s="48">
        <f t="shared" si="967"/>
        <v>0</v>
      </c>
      <c r="X435" s="48">
        <f t="shared" si="968"/>
        <v>54</v>
      </c>
      <c r="Y435" s="46">
        <f t="shared" si="969"/>
        <v>455.58</v>
      </c>
      <c r="Z435" s="46">
        <f t="shared" si="970"/>
        <v>1605.31125</v>
      </c>
      <c r="AA435" s="78"/>
      <c r="AB435" s="12" t="s">
        <v>74</v>
      </c>
      <c r="AC435" s="11">
        <f t="shared" si="971"/>
        <v>62.5185</v>
      </c>
      <c r="AD435" s="11">
        <f t="shared" si="972"/>
        <v>833.58</v>
      </c>
      <c r="AE435" s="11">
        <f t="shared" si="973"/>
        <v>566.48</v>
      </c>
      <c r="AF435" s="11">
        <f t="shared" si="974"/>
        <v>34.73275</v>
      </c>
      <c r="AG435" s="11">
        <f t="shared" si="975"/>
        <v>0</v>
      </c>
      <c r="AH435" s="11">
        <f t="shared" si="976"/>
        <v>108</v>
      </c>
      <c r="AI435" s="11">
        <f t="shared" si="977"/>
        <v>1605.31125</v>
      </c>
      <c r="AJ435" s="12" t="s">
        <v>33</v>
      </c>
    </row>
    <row r="436" s="20" customFormat="1" ht="16" customHeight="1" spans="1:36">
      <c r="A436" s="57">
        <f t="shared" si="979"/>
        <v>433</v>
      </c>
      <c r="B436" s="149" t="s">
        <v>484</v>
      </c>
      <c r="C436" s="165" t="s">
        <v>1927</v>
      </c>
      <c r="D436" s="195" t="s">
        <v>1928</v>
      </c>
      <c r="E436" s="186">
        <v>3473.25</v>
      </c>
      <c r="F436" s="58">
        <v>3473.25</v>
      </c>
      <c r="G436" s="187">
        <v>5664.75</v>
      </c>
      <c r="H436" s="187">
        <v>3473.25</v>
      </c>
      <c r="I436" s="188"/>
      <c r="J436" s="190">
        <v>108</v>
      </c>
      <c r="K436" s="65">
        <f t="shared" si="956"/>
        <v>62.5185</v>
      </c>
      <c r="L436" s="66">
        <f t="shared" si="957"/>
        <v>555.72</v>
      </c>
      <c r="M436" s="60">
        <f t="shared" si="958"/>
        <v>453.18</v>
      </c>
      <c r="N436" s="58">
        <f t="shared" si="959"/>
        <v>24.31275</v>
      </c>
      <c r="O436" s="60">
        <f t="shared" si="960"/>
        <v>0</v>
      </c>
      <c r="P436" s="60">
        <f t="shared" si="961"/>
        <v>54</v>
      </c>
      <c r="Q436" s="60">
        <f t="shared" si="962"/>
        <v>1149.73125</v>
      </c>
      <c r="R436" s="58">
        <f t="shared" si="963"/>
        <v>0</v>
      </c>
      <c r="S436" s="58">
        <f t="shared" si="964"/>
        <v>277.86</v>
      </c>
      <c r="T436" s="60">
        <f t="shared" si="965"/>
        <v>113.3</v>
      </c>
      <c r="U436" s="58">
        <f t="shared" si="966"/>
        <v>10.42</v>
      </c>
      <c r="V436" s="58">
        <v>0</v>
      </c>
      <c r="W436" s="60">
        <f t="shared" si="967"/>
        <v>0</v>
      </c>
      <c r="X436" s="60">
        <f t="shared" si="968"/>
        <v>54</v>
      </c>
      <c r="Y436" s="58">
        <f t="shared" si="969"/>
        <v>455.58</v>
      </c>
      <c r="Z436" s="58">
        <f t="shared" si="970"/>
        <v>1605.31125</v>
      </c>
      <c r="AA436" s="185"/>
      <c r="AB436" s="16" t="s">
        <v>77</v>
      </c>
      <c r="AC436" s="15">
        <f t="shared" si="971"/>
        <v>62.5185</v>
      </c>
      <c r="AD436" s="15">
        <f t="shared" si="972"/>
        <v>833.58</v>
      </c>
      <c r="AE436" s="15">
        <f t="shared" si="973"/>
        <v>566.48</v>
      </c>
      <c r="AF436" s="15">
        <f t="shared" si="974"/>
        <v>34.73275</v>
      </c>
      <c r="AG436" s="15">
        <f t="shared" si="975"/>
        <v>0</v>
      </c>
      <c r="AH436" s="15">
        <f t="shared" si="976"/>
        <v>108</v>
      </c>
      <c r="AI436" s="15">
        <f t="shared" si="977"/>
        <v>1605.31125</v>
      </c>
      <c r="AJ436" s="16" t="s">
        <v>33</v>
      </c>
    </row>
    <row r="437" s="9" customFormat="1" ht="16" customHeight="1" spans="1:36">
      <c r="A437" s="45">
        <f t="shared" si="979"/>
        <v>434</v>
      </c>
      <c r="B437" s="52" t="s">
        <v>558</v>
      </c>
      <c r="C437" s="258" t="s">
        <v>1929</v>
      </c>
      <c r="D437" s="100" t="s">
        <v>1930</v>
      </c>
      <c r="E437" s="240">
        <v>3473.25</v>
      </c>
      <c r="F437" s="53">
        <v>3473.25</v>
      </c>
      <c r="G437" s="247">
        <v>5664.75</v>
      </c>
      <c r="H437" s="247">
        <v>3473.25</v>
      </c>
      <c r="I437" s="105"/>
      <c r="J437" s="96">
        <v>108</v>
      </c>
      <c r="K437" s="63">
        <f t="shared" si="956"/>
        <v>62.5185</v>
      </c>
      <c r="L437" s="64">
        <f t="shared" si="957"/>
        <v>555.72</v>
      </c>
      <c r="M437" s="48">
        <f t="shared" si="958"/>
        <v>453.18</v>
      </c>
      <c r="N437" s="46">
        <f t="shared" si="959"/>
        <v>24.31275</v>
      </c>
      <c r="O437" s="48">
        <f t="shared" si="960"/>
        <v>0</v>
      </c>
      <c r="P437" s="48">
        <f t="shared" si="961"/>
        <v>54</v>
      </c>
      <c r="Q437" s="48">
        <f t="shared" si="962"/>
        <v>1149.73125</v>
      </c>
      <c r="R437" s="46">
        <f t="shared" si="963"/>
        <v>0</v>
      </c>
      <c r="S437" s="46">
        <f t="shared" si="964"/>
        <v>277.86</v>
      </c>
      <c r="T437" s="48">
        <f t="shared" si="965"/>
        <v>113.3</v>
      </c>
      <c r="U437" s="46">
        <f t="shared" si="966"/>
        <v>10.42</v>
      </c>
      <c r="V437" s="46">
        <v>0</v>
      </c>
      <c r="W437" s="48">
        <f t="shared" si="967"/>
        <v>0</v>
      </c>
      <c r="X437" s="48">
        <f t="shared" si="968"/>
        <v>54</v>
      </c>
      <c r="Y437" s="46">
        <f t="shared" si="969"/>
        <v>455.58</v>
      </c>
      <c r="Z437" s="46">
        <f t="shared" si="970"/>
        <v>1605.31125</v>
      </c>
      <c r="AA437" s="78"/>
      <c r="AB437" s="12" t="s">
        <v>98</v>
      </c>
      <c r="AC437" s="11">
        <f t="shared" si="971"/>
        <v>62.5185</v>
      </c>
      <c r="AD437" s="11">
        <f t="shared" si="972"/>
        <v>833.58</v>
      </c>
      <c r="AE437" s="11">
        <f t="shared" si="973"/>
        <v>566.48</v>
      </c>
      <c r="AF437" s="11">
        <f t="shared" si="974"/>
        <v>34.73275</v>
      </c>
      <c r="AG437" s="11">
        <f t="shared" si="975"/>
        <v>0</v>
      </c>
      <c r="AH437" s="11">
        <f t="shared" si="976"/>
        <v>108</v>
      </c>
      <c r="AI437" s="11">
        <f t="shared" si="977"/>
        <v>1605.31125</v>
      </c>
      <c r="AJ437" s="12" t="s">
        <v>33</v>
      </c>
    </row>
    <row r="438" s="9" customFormat="1" ht="16" customHeight="1" spans="1:36">
      <c r="A438" s="45">
        <f t="shared" si="979"/>
        <v>435</v>
      </c>
      <c r="B438" s="52" t="s">
        <v>558</v>
      </c>
      <c r="C438" s="258" t="s">
        <v>1931</v>
      </c>
      <c r="D438" s="80" t="s">
        <v>1932</v>
      </c>
      <c r="E438" s="240">
        <v>3473.25</v>
      </c>
      <c r="F438" s="53">
        <v>3473.25</v>
      </c>
      <c r="G438" s="247">
        <v>5664.75</v>
      </c>
      <c r="H438" s="247">
        <v>3473.25</v>
      </c>
      <c r="I438" s="105"/>
      <c r="J438" s="96">
        <v>108</v>
      </c>
      <c r="K438" s="63">
        <f t="shared" si="956"/>
        <v>62.5185</v>
      </c>
      <c r="L438" s="64">
        <f t="shared" si="957"/>
        <v>555.72</v>
      </c>
      <c r="M438" s="48">
        <f t="shared" si="958"/>
        <v>453.18</v>
      </c>
      <c r="N438" s="46">
        <f t="shared" si="959"/>
        <v>24.31275</v>
      </c>
      <c r="O438" s="48">
        <f t="shared" si="960"/>
        <v>0</v>
      </c>
      <c r="P438" s="48">
        <f t="shared" si="961"/>
        <v>54</v>
      </c>
      <c r="Q438" s="48">
        <f t="shared" si="962"/>
        <v>1149.73125</v>
      </c>
      <c r="R438" s="46">
        <f t="shared" si="963"/>
        <v>0</v>
      </c>
      <c r="S438" s="46">
        <f t="shared" si="964"/>
        <v>277.86</v>
      </c>
      <c r="T438" s="48">
        <f t="shared" si="965"/>
        <v>113.3</v>
      </c>
      <c r="U438" s="46">
        <f t="shared" si="966"/>
        <v>10.42</v>
      </c>
      <c r="V438" s="46">
        <v>0</v>
      </c>
      <c r="W438" s="48">
        <f t="shared" si="967"/>
        <v>0</v>
      </c>
      <c r="X438" s="48">
        <f t="shared" si="968"/>
        <v>54</v>
      </c>
      <c r="Y438" s="46">
        <f t="shared" si="969"/>
        <v>455.58</v>
      </c>
      <c r="Z438" s="46">
        <f t="shared" si="970"/>
        <v>1605.31125</v>
      </c>
      <c r="AA438" s="78"/>
      <c r="AB438" s="12" t="s">
        <v>98</v>
      </c>
      <c r="AC438" s="11">
        <f t="shared" si="971"/>
        <v>62.5185</v>
      </c>
      <c r="AD438" s="11">
        <f t="shared" si="972"/>
        <v>833.58</v>
      </c>
      <c r="AE438" s="11">
        <f t="shared" si="973"/>
        <v>566.48</v>
      </c>
      <c r="AF438" s="11">
        <f t="shared" si="974"/>
        <v>34.73275</v>
      </c>
      <c r="AG438" s="11">
        <f t="shared" si="975"/>
        <v>0</v>
      </c>
      <c r="AH438" s="11">
        <f t="shared" si="976"/>
        <v>108</v>
      </c>
      <c r="AI438" s="11">
        <f t="shared" si="977"/>
        <v>1605.31125</v>
      </c>
      <c r="AJ438" s="12" t="s">
        <v>33</v>
      </c>
    </row>
    <row r="439" s="9" customFormat="1" ht="16" customHeight="1" spans="1:36">
      <c r="A439" s="45">
        <f t="shared" si="979"/>
        <v>436</v>
      </c>
      <c r="B439" s="52" t="s">
        <v>558</v>
      </c>
      <c r="C439" s="258" t="s">
        <v>1933</v>
      </c>
      <c r="D439" s="80" t="s">
        <v>1934</v>
      </c>
      <c r="E439" s="240">
        <v>3473.25</v>
      </c>
      <c r="F439" s="53">
        <v>3473.25</v>
      </c>
      <c r="G439" s="247">
        <v>5664.75</v>
      </c>
      <c r="H439" s="247">
        <v>3473.25</v>
      </c>
      <c r="I439" s="105"/>
      <c r="J439" s="96">
        <v>108</v>
      </c>
      <c r="K439" s="63">
        <f t="shared" si="956"/>
        <v>62.5185</v>
      </c>
      <c r="L439" s="64">
        <f t="shared" si="957"/>
        <v>555.72</v>
      </c>
      <c r="M439" s="48">
        <f t="shared" si="958"/>
        <v>453.18</v>
      </c>
      <c r="N439" s="46">
        <f t="shared" si="959"/>
        <v>24.31275</v>
      </c>
      <c r="O439" s="48">
        <f t="shared" si="960"/>
        <v>0</v>
      </c>
      <c r="P439" s="48">
        <f t="shared" si="961"/>
        <v>54</v>
      </c>
      <c r="Q439" s="48">
        <f t="shared" si="962"/>
        <v>1149.73125</v>
      </c>
      <c r="R439" s="46">
        <f t="shared" si="963"/>
        <v>0</v>
      </c>
      <c r="S439" s="46">
        <f t="shared" si="964"/>
        <v>277.86</v>
      </c>
      <c r="T439" s="48">
        <f t="shared" si="965"/>
        <v>113.3</v>
      </c>
      <c r="U439" s="46">
        <f t="shared" si="966"/>
        <v>10.42</v>
      </c>
      <c r="V439" s="46">
        <v>0</v>
      </c>
      <c r="W439" s="48">
        <f t="shared" si="967"/>
        <v>0</v>
      </c>
      <c r="X439" s="48">
        <f t="shared" si="968"/>
        <v>54</v>
      </c>
      <c r="Y439" s="46">
        <f t="shared" si="969"/>
        <v>455.58</v>
      </c>
      <c r="Z439" s="46">
        <f t="shared" si="970"/>
        <v>1605.31125</v>
      </c>
      <c r="AA439" s="78"/>
      <c r="AB439" s="12" t="s">
        <v>98</v>
      </c>
      <c r="AC439" s="11">
        <f t="shared" si="971"/>
        <v>62.5185</v>
      </c>
      <c r="AD439" s="11">
        <f t="shared" si="972"/>
        <v>833.58</v>
      </c>
      <c r="AE439" s="11">
        <f t="shared" si="973"/>
        <v>566.48</v>
      </c>
      <c r="AF439" s="11">
        <f t="shared" si="974"/>
        <v>34.73275</v>
      </c>
      <c r="AG439" s="11">
        <f t="shared" si="975"/>
        <v>0</v>
      </c>
      <c r="AH439" s="11">
        <f t="shared" si="976"/>
        <v>108</v>
      </c>
      <c r="AI439" s="11">
        <f t="shared" si="977"/>
        <v>1605.31125</v>
      </c>
      <c r="AJ439" s="12" t="s">
        <v>33</v>
      </c>
    </row>
    <row r="440" s="20" customFormat="1" ht="16" customHeight="1" spans="1:36">
      <c r="A440" s="57">
        <f t="shared" si="979"/>
        <v>437</v>
      </c>
      <c r="B440" s="149" t="s">
        <v>558</v>
      </c>
      <c r="C440" s="165" t="s">
        <v>1935</v>
      </c>
      <c r="D440" s="166" t="s">
        <v>1936</v>
      </c>
      <c r="E440" s="186">
        <v>3473.25</v>
      </c>
      <c r="F440" s="58">
        <v>0</v>
      </c>
      <c r="G440" s="58">
        <v>0</v>
      </c>
      <c r="H440" s="58">
        <v>0</v>
      </c>
      <c r="I440" s="188"/>
      <c r="J440" s="190"/>
      <c r="K440" s="65">
        <f t="shared" si="956"/>
        <v>62.5185</v>
      </c>
      <c r="L440" s="66">
        <f t="shared" si="957"/>
        <v>0</v>
      </c>
      <c r="M440" s="60">
        <f t="shared" si="958"/>
        <v>0</v>
      </c>
      <c r="N440" s="58">
        <f t="shared" si="959"/>
        <v>0</v>
      </c>
      <c r="O440" s="60">
        <f t="shared" si="960"/>
        <v>0</v>
      </c>
      <c r="P440" s="60">
        <f t="shared" si="961"/>
        <v>0</v>
      </c>
      <c r="Q440" s="60">
        <f t="shared" si="962"/>
        <v>62.5185</v>
      </c>
      <c r="R440" s="58">
        <f t="shared" si="963"/>
        <v>0</v>
      </c>
      <c r="S440" s="58">
        <f t="shared" si="964"/>
        <v>0</v>
      </c>
      <c r="T440" s="60">
        <f t="shared" si="965"/>
        <v>0</v>
      </c>
      <c r="U440" s="58">
        <f t="shared" si="966"/>
        <v>0</v>
      </c>
      <c r="V440" s="58">
        <v>0</v>
      </c>
      <c r="W440" s="60">
        <f t="shared" si="967"/>
        <v>0</v>
      </c>
      <c r="X440" s="60">
        <f t="shared" si="968"/>
        <v>0</v>
      </c>
      <c r="Y440" s="58">
        <f t="shared" si="969"/>
        <v>0</v>
      </c>
      <c r="Z440" s="58">
        <f t="shared" si="970"/>
        <v>62.5185</v>
      </c>
      <c r="AA440" s="185"/>
      <c r="AB440" s="16" t="s">
        <v>98</v>
      </c>
      <c r="AC440" s="15">
        <f t="shared" si="971"/>
        <v>62.5185</v>
      </c>
      <c r="AD440" s="15">
        <f t="shared" si="972"/>
        <v>0</v>
      </c>
      <c r="AE440" s="15">
        <f t="shared" si="973"/>
        <v>0</v>
      </c>
      <c r="AF440" s="15">
        <f t="shared" si="974"/>
        <v>0</v>
      </c>
      <c r="AG440" s="15">
        <f t="shared" si="975"/>
        <v>0</v>
      </c>
      <c r="AH440" s="15">
        <f t="shared" si="976"/>
        <v>0</v>
      </c>
      <c r="AI440" s="15">
        <f t="shared" si="977"/>
        <v>62.5185</v>
      </c>
      <c r="AJ440" s="16" t="s">
        <v>33</v>
      </c>
    </row>
    <row r="441" s="9" customFormat="1" ht="16" customHeight="1" spans="1:36">
      <c r="A441" s="45">
        <f t="shared" si="979"/>
        <v>438</v>
      </c>
      <c r="B441" s="52" t="s">
        <v>558</v>
      </c>
      <c r="C441" s="258" t="s">
        <v>1937</v>
      </c>
      <c r="D441" s="80" t="s">
        <v>1938</v>
      </c>
      <c r="E441" s="240">
        <v>3473.25</v>
      </c>
      <c r="F441" s="53">
        <v>3473.25</v>
      </c>
      <c r="G441" s="247">
        <v>5664.75</v>
      </c>
      <c r="H441" s="247">
        <v>3473.25</v>
      </c>
      <c r="I441" s="105"/>
      <c r="J441" s="96">
        <v>108</v>
      </c>
      <c r="K441" s="63">
        <f t="shared" si="956"/>
        <v>62.5185</v>
      </c>
      <c r="L441" s="64">
        <f t="shared" si="957"/>
        <v>555.72</v>
      </c>
      <c r="M441" s="48">
        <f t="shared" si="958"/>
        <v>453.18</v>
      </c>
      <c r="N441" s="46">
        <f t="shared" si="959"/>
        <v>24.31275</v>
      </c>
      <c r="O441" s="48">
        <f t="shared" si="960"/>
        <v>0</v>
      </c>
      <c r="P441" s="48">
        <f t="shared" si="961"/>
        <v>54</v>
      </c>
      <c r="Q441" s="48">
        <f t="shared" si="962"/>
        <v>1149.73125</v>
      </c>
      <c r="R441" s="46">
        <f t="shared" si="963"/>
        <v>0</v>
      </c>
      <c r="S441" s="46">
        <f t="shared" si="964"/>
        <v>277.86</v>
      </c>
      <c r="T441" s="48">
        <f t="shared" si="965"/>
        <v>113.3</v>
      </c>
      <c r="U441" s="46">
        <f t="shared" si="966"/>
        <v>10.42</v>
      </c>
      <c r="V441" s="46">
        <v>0</v>
      </c>
      <c r="W441" s="48">
        <f t="shared" si="967"/>
        <v>0</v>
      </c>
      <c r="X441" s="48">
        <f t="shared" si="968"/>
        <v>54</v>
      </c>
      <c r="Y441" s="46">
        <f t="shared" si="969"/>
        <v>455.58</v>
      </c>
      <c r="Z441" s="46">
        <f t="shared" si="970"/>
        <v>1605.31125</v>
      </c>
      <c r="AA441" s="78"/>
      <c r="AB441" s="12" t="s">
        <v>98</v>
      </c>
      <c r="AC441" s="11">
        <f t="shared" si="971"/>
        <v>62.5185</v>
      </c>
      <c r="AD441" s="11">
        <f t="shared" si="972"/>
        <v>833.58</v>
      </c>
      <c r="AE441" s="11">
        <f t="shared" si="973"/>
        <v>566.48</v>
      </c>
      <c r="AF441" s="11">
        <f t="shared" si="974"/>
        <v>34.73275</v>
      </c>
      <c r="AG441" s="11">
        <f t="shared" si="975"/>
        <v>0</v>
      </c>
      <c r="AH441" s="11">
        <f t="shared" si="976"/>
        <v>108</v>
      </c>
      <c r="AI441" s="11">
        <f t="shared" si="977"/>
        <v>1605.31125</v>
      </c>
      <c r="AJ441" s="12" t="s">
        <v>33</v>
      </c>
    </row>
    <row r="442" s="9" customFormat="1" ht="16" customHeight="1" spans="1:36">
      <c r="A442" s="45">
        <f t="shared" si="979"/>
        <v>439</v>
      </c>
      <c r="B442" s="52" t="s">
        <v>558</v>
      </c>
      <c r="C442" s="258" t="s">
        <v>1939</v>
      </c>
      <c r="D442" s="80" t="s">
        <v>1940</v>
      </c>
      <c r="E442" s="240">
        <v>3473.25</v>
      </c>
      <c r="F442" s="53">
        <v>3473.25</v>
      </c>
      <c r="G442" s="247">
        <v>5664.75</v>
      </c>
      <c r="H442" s="247">
        <v>3473.25</v>
      </c>
      <c r="I442" s="105"/>
      <c r="J442" s="96">
        <v>108</v>
      </c>
      <c r="K442" s="63">
        <f t="shared" si="956"/>
        <v>62.5185</v>
      </c>
      <c r="L442" s="64">
        <f t="shared" si="957"/>
        <v>555.72</v>
      </c>
      <c r="M442" s="48">
        <f t="shared" si="958"/>
        <v>453.18</v>
      </c>
      <c r="N442" s="46">
        <f t="shared" si="959"/>
        <v>24.31275</v>
      </c>
      <c r="O442" s="48">
        <f t="shared" si="960"/>
        <v>0</v>
      </c>
      <c r="P442" s="48">
        <f t="shared" si="961"/>
        <v>54</v>
      </c>
      <c r="Q442" s="48">
        <f t="shared" si="962"/>
        <v>1149.73125</v>
      </c>
      <c r="R442" s="46">
        <f t="shared" si="963"/>
        <v>0</v>
      </c>
      <c r="S442" s="46">
        <f t="shared" si="964"/>
        <v>277.86</v>
      </c>
      <c r="T442" s="48">
        <f t="shared" si="965"/>
        <v>113.3</v>
      </c>
      <c r="U442" s="46">
        <f t="shared" si="966"/>
        <v>10.42</v>
      </c>
      <c r="V442" s="46">
        <v>0</v>
      </c>
      <c r="W442" s="48">
        <f t="shared" si="967"/>
        <v>0</v>
      </c>
      <c r="X442" s="48">
        <f t="shared" si="968"/>
        <v>54</v>
      </c>
      <c r="Y442" s="46">
        <f t="shared" si="969"/>
        <v>455.58</v>
      </c>
      <c r="Z442" s="46">
        <f t="shared" si="970"/>
        <v>1605.31125</v>
      </c>
      <c r="AA442" s="78"/>
      <c r="AB442" s="12" t="s">
        <v>98</v>
      </c>
      <c r="AC442" s="11">
        <f t="shared" si="971"/>
        <v>62.5185</v>
      </c>
      <c r="AD442" s="11">
        <f t="shared" si="972"/>
        <v>833.58</v>
      </c>
      <c r="AE442" s="11">
        <f t="shared" si="973"/>
        <v>566.48</v>
      </c>
      <c r="AF442" s="11">
        <f t="shared" si="974"/>
        <v>34.73275</v>
      </c>
      <c r="AG442" s="11">
        <f t="shared" si="975"/>
        <v>0</v>
      </c>
      <c r="AH442" s="11">
        <f t="shared" si="976"/>
        <v>108</v>
      </c>
      <c r="AI442" s="11">
        <f t="shared" si="977"/>
        <v>1605.31125</v>
      </c>
      <c r="AJ442" s="12" t="s">
        <v>33</v>
      </c>
    </row>
    <row r="443" s="9" customFormat="1" ht="16" customHeight="1" spans="1:36">
      <c r="A443" s="45">
        <f t="shared" ref="A443:A457" si="980">ROW()-3</f>
        <v>440</v>
      </c>
      <c r="B443" s="52" t="s">
        <v>558</v>
      </c>
      <c r="C443" s="258" t="s">
        <v>1941</v>
      </c>
      <c r="D443" s="80" t="s">
        <v>1942</v>
      </c>
      <c r="E443" s="240">
        <v>3473.25</v>
      </c>
      <c r="F443" s="53">
        <v>3473.25</v>
      </c>
      <c r="G443" s="247">
        <v>5664.75</v>
      </c>
      <c r="H443" s="247">
        <v>3473.25</v>
      </c>
      <c r="I443" s="105"/>
      <c r="J443" s="96">
        <v>108</v>
      </c>
      <c r="K443" s="63">
        <f t="shared" si="956"/>
        <v>62.5185</v>
      </c>
      <c r="L443" s="64">
        <f t="shared" si="957"/>
        <v>555.72</v>
      </c>
      <c r="M443" s="48">
        <f t="shared" si="958"/>
        <v>453.18</v>
      </c>
      <c r="N443" s="46">
        <f t="shared" si="959"/>
        <v>24.31275</v>
      </c>
      <c r="O443" s="48">
        <f t="shared" si="960"/>
        <v>0</v>
      </c>
      <c r="P443" s="48">
        <f t="shared" si="961"/>
        <v>54</v>
      </c>
      <c r="Q443" s="48">
        <f t="shared" si="962"/>
        <v>1149.73125</v>
      </c>
      <c r="R443" s="46">
        <f t="shared" si="963"/>
        <v>0</v>
      </c>
      <c r="S443" s="46">
        <f t="shared" si="964"/>
        <v>277.86</v>
      </c>
      <c r="T443" s="48">
        <f t="shared" si="965"/>
        <v>113.3</v>
      </c>
      <c r="U443" s="46">
        <f t="shared" si="966"/>
        <v>10.42</v>
      </c>
      <c r="V443" s="46">
        <v>0</v>
      </c>
      <c r="W443" s="48">
        <f t="shared" si="967"/>
        <v>0</v>
      </c>
      <c r="X443" s="48">
        <f t="shared" si="968"/>
        <v>54</v>
      </c>
      <c r="Y443" s="46">
        <f t="shared" si="969"/>
        <v>455.58</v>
      </c>
      <c r="Z443" s="46">
        <f t="shared" si="970"/>
        <v>1605.31125</v>
      </c>
      <c r="AA443" s="78"/>
      <c r="AB443" s="12" t="s">
        <v>98</v>
      </c>
      <c r="AC443" s="11">
        <f t="shared" si="971"/>
        <v>62.5185</v>
      </c>
      <c r="AD443" s="11">
        <f t="shared" si="972"/>
        <v>833.58</v>
      </c>
      <c r="AE443" s="11">
        <f t="shared" si="973"/>
        <v>566.48</v>
      </c>
      <c r="AF443" s="11">
        <f t="shared" si="974"/>
        <v>34.73275</v>
      </c>
      <c r="AG443" s="11">
        <f t="shared" si="975"/>
        <v>0</v>
      </c>
      <c r="AH443" s="11">
        <f t="shared" si="976"/>
        <v>108</v>
      </c>
      <c r="AI443" s="11">
        <f t="shared" si="977"/>
        <v>1605.31125</v>
      </c>
      <c r="AJ443" s="12" t="s">
        <v>33</v>
      </c>
    </row>
    <row r="444" s="9" customFormat="1" ht="16" customHeight="1" spans="1:36">
      <c r="A444" s="45">
        <f t="shared" si="980"/>
        <v>441</v>
      </c>
      <c r="B444" s="52" t="s">
        <v>558</v>
      </c>
      <c r="C444" s="258" t="s">
        <v>1943</v>
      </c>
      <c r="D444" s="80" t="s">
        <v>1944</v>
      </c>
      <c r="E444" s="240">
        <v>3473.25</v>
      </c>
      <c r="F444" s="53">
        <v>3473.25</v>
      </c>
      <c r="G444" s="247">
        <v>5664.75</v>
      </c>
      <c r="H444" s="247">
        <v>3473.25</v>
      </c>
      <c r="I444" s="105"/>
      <c r="J444" s="96">
        <v>108</v>
      </c>
      <c r="K444" s="63">
        <f t="shared" si="956"/>
        <v>62.5185</v>
      </c>
      <c r="L444" s="64">
        <f t="shared" si="957"/>
        <v>555.72</v>
      </c>
      <c r="M444" s="48">
        <f t="shared" si="958"/>
        <v>453.18</v>
      </c>
      <c r="N444" s="46">
        <f t="shared" si="959"/>
        <v>24.31275</v>
      </c>
      <c r="O444" s="48">
        <f t="shared" si="960"/>
        <v>0</v>
      </c>
      <c r="P444" s="48">
        <f t="shared" si="961"/>
        <v>54</v>
      </c>
      <c r="Q444" s="48">
        <f t="shared" si="962"/>
        <v>1149.73125</v>
      </c>
      <c r="R444" s="46">
        <f t="shared" si="963"/>
        <v>0</v>
      </c>
      <c r="S444" s="46">
        <f t="shared" si="964"/>
        <v>277.86</v>
      </c>
      <c r="T444" s="48">
        <f t="shared" si="965"/>
        <v>113.3</v>
      </c>
      <c r="U444" s="46">
        <f t="shared" si="966"/>
        <v>10.42</v>
      </c>
      <c r="V444" s="46">
        <v>0</v>
      </c>
      <c r="W444" s="48">
        <f t="shared" si="967"/>
        <v>0</v>
      </c>
      <c r="X444" s="48">
        <f t="shared" si="968"/>
        <v>54</v>
      </c>
      <c r="Y444" s="46">
        <f t="shared" si="969"/>
        <v>455.58</v>
      </c>
      <c r="Z444" s="46">
        <f t="shared" si="970"/>
        <v>1605.31125</v>
      </c>
      <c r="AA444" s="78"/>
      <c r="AB444" s="12" t="s">
        <v>98</v>
      </c>
      <c r="AC444" s="11">
        <f t="shared" si="971"/>
        <v>62.5185</v>
      </c>
      <c r="AD444" s="11">
        <f t="shared" si="972"/>
        <v>833.58</v>
      </c>
      <c r="AE444" s="11">
        <f t="shared" si="973"/>
        <v>566.48</v>
      </c>
      <c r="AF444" s="11">
        <f t="shared" si="974"/>
        <v>34.73275</v>
      </c>
      <c r="AG444" s="11">
        <f t="shared" si="975"/>
        <v>0</v>
      </c>
      <c r="AH444" s="11">
        <f t="shared" si="976"/>
        <v>108</v>
      </c>
      <c r="AI444" s="11">
        <f t="shared" si="977"/>
        <v>1605.31125</v>
      </c>
      <c r="AJ444" s="12" t="s">
        <v>33</v>
      </c>
    </row>
    <row r="445" s="9" customFormat="1" ht="16" customHeight="1" spans="1:36">
      <c r="A445" s="45">
        <f t="shared" si="980"/>
        <v>442</v>
      </c>
      <c r="B445" s="52" t="s">
        <v>558</v>
      </c>
      <c r="C445" s="258" t="s">
        <v>1945</v>
      </c>
      <c r="D445" s="80" t="s">
        <v>1946</v>
      </c>
      <c r="E445" s="240">
        <v>3473.25</v>
      </c>
      <c r="F445" s="53">
        <v>3473.25</v>
      </c>
      <c r="G445" s="247">
        <v>5664.75</v>
      </c>
      <c r="H445" s="247">
        <v>3473.25</v>
      </c>
      <c r="I445" s="105"/>
      <c r="J445" s="96">
        <v>108</v>
      </c>
      <c r="K445" s="63">
        <f t="shared" si="956"/>
        <v>62.5185</v>
      </c>
      <c r="L445" s="64">
        <f t="shared" si="957"/>
        <v>555.72</v>
      </c>
      <c r="M445" s="48">
        <f t="shared" si="958"/>
        <v>453.18</v>
      </c>
      <c r="N445" s="46">
        <f t="shared" si="959"/>
        <v>24.31275</v>
      </c>
      <c r="O445" s="48">
        <f t="shared" si="960"/>
        <v>0</v>
      </c>
      <c r="P445" s="48">
        <f t="shared" si="961"/>
        <v>54</v>
      </c>
      <c r="Q445" s="48">
        <f t="shared" si="962"/>
        <v>1149.73125</v>
      </c>
      <c r="R445" s="46">
        <f t="shared" si="963"/>
        <v>0</v>
      </c>
      <c r="S445" s="46">
        <f t="shared" si="964"/>
        <v>277.86</v>
      </c>
      <c r="T445" s="48">
        <f t="shared" si="965"/>
        <v>113.3</v>
      </c>
      <c r="U445" s="46">
        <f t="shared" si="966"/>
        <v>10.42</v>
      </c>
      <c r="V445" s="46">
        <v>0</v>
      </c>
      <c r="W445" s="48">
        <f t="shared" si="967"/>
        <v>0</v>
      </c>
      <c r="X445" s="48">
        <f t="shared" si="968"/>
        <v>54</v>
      </c>
      <c r="Y445" s="46">
        <f t="shared" si="969"/>
        <v>455.58</v>
      </c>
      <c r="Z445" s="46">
        <f t="shared" si="970"/>
        <v>1605.31125</v>
      </c>
      <c r="AA445" s="78"/>
      <c r="AB445" s="12" t="s">
        <v>98</v>
      </c>
      <c r="AC445" s="11">
        <f t="shared" si="971"/>
        <v>62.5185</v>
      </c>
      <c r="AD445" s="11">
        <f t="shared" si="972"/>
        <v>833.58</v>
      </c>
      <c r="AE445" s="11">
        <f t="shared" si="973"/>
        <v>566.48</v>
      </c>
      <c r="AF445" s="11">
        <f t="shared" si="974"/>
        <v>34.73275</v>
      </c>
      <c r="AG445" s="11">
        <f t="shared" si="975"/>
        <v>0</v>
      </c>
      <c r="AH445" s="11">
        <f t="shared" si="976"/>
        <v>108</v>
      </c>
      <c r="AI445" s="11">
        <f t="shared" si="977"/>
        <v>1605.31125</v>
      </c>
      <c r="AJ445" s="12" t="s">
        <v>33</v>
      </c>
    </row>
    <row r="446" s="9" customFormat="1" ht="16" customHeight="1" spans="1:36">
      <c r="A446" s="45">
        <f t="shared" si="980"/>
        <v>443</v>
      </c>
      <c r="B446" s="52" t="s">
        <v>558</v>
      </c>
      <c r="C446" s="258" t="s">
        <v>1947</v>
      </c>
      <c r="D446" s="80" t="s">
        <v>1948</v>
      </c>
      <c r="E446" s="240">
        <v>3473.25</v>
      </c>
      <c r="F446" s="53">
        <v>3473.25</v>
      </c>
      <c r="G446" s="247">
        <v>5664.75</v>
      </c>
      <c r="H446" s="247">
        <v>3473.25</v>
      </c>
      <c r="I446" s="105"/>
      <c r="J446" s="96">
        <v>108</v>
      </c>
      <c r="K446" s="63">
        <f t="shared" si="956"/>
        <v>62.5185</v>
      </c>
      <c r="L446" s="64">
        <f t="shared" si="957"/>
        <v>555.72</v>
      </c>
      <c r="M446" s="48">
        <f t="shared" si="958"/>
        <v>453.18</v>
      </c>
      <c r="N446" s="46">
        <f t="shared" si="959"/>
        <v>24.31275</v>
      </c>
      <c r="O446" s="48">
        <f t="shared" si="960"/>
        <v>0</v>
      </c>
      <c r="P446" s="48">
        <f t="shared" si="961"/>
        <v>54</v>
      </c>
      <c r="Q446" s="48">
        <f t="shared" si="962"/>
        <v>1149.73125</v>
      </c>
      <c r="R446" s="46">
        <f t="shared" si="963"/>
        <v>0</v>
      </c>
      <c r="S446" s="46">
        <f t="shared" si="964"/>
        <v>277.86</v>
      </c>
      <c r="T446" s="48">
        <f t="shared" si="965"/>
        <v>113.3</v>
      </c>
      <c r="U446" s="46">
        <f t="shared" si="966"/>
        <v>10.42</v>
      </c>
      <c r="V446" s="46">
        <v>0</v>
      </c>
      <c r="W446" s="48">
        <f t="shared" si="967"/>
        <v>0</v>
      </c>
      <c r="X446" s="48">
        <f t="shared" si="968"/>
        <v>54</v>
      </c>
      <c r="Y446" s="46">
        <f t="shared" si="969"/>
        <v>455.58</v>
      </c>
      <c r="Z446" s="46">
        <f t="shared" si="970"/>
        <v>1605.31125</v>
      </c>
      <c r="AA446" s="78"/>
      <c r="AB446" s="12" t="s">
        <v>98</v>
      </c>
      <c r="AC446" s="11">
        <f t="shared" si="971"/>
        <v>62.5185</v>
      </c>
      <c r="AD446" s="11">
        <f t="shared" si="972"/>
        <v>833.58</v>
      </c>
      <c r="AE446" s="11">
        <f t="shared" si="973"/>
        <v>566.48</v>
      </c>
      <c r="AF446" s="11">
        <f t="shared" si="974"/>
        <v>34.73275</v>
      </c>
      <c r="AG446" s="11">
        <f t="shared" si="975"/>
        <v>0</v>
      </c>
      <c r="AH446" s="11">
        <f t="shared" si="976"/>
        <v>108</v>
      </c>
      <c r="AI446" s="11">
        <f t="shared" si="977"/>
        <v>1605.31125</v>
      </c>
      <c r="AJ446" s="12" t="s">
        <v>33</v>
      </c>
    </row>
    <row r="447" s="9" customFormat="1" ht="16" customHeight="1" spans="1:36">
      <c r="A447" s="45">
        <f t="shared" si="980"/>
        <v>444</v>
      </c>
      <c r="B447" s="52" t="s">
        <v>558</v>
      </c>
      <c r="C447" s="258" t="s">
        <v>1949</v>
      </c>
      <c r="D447" s="80" t="s">
        <v>1950</v>
      </c>
      <c r="E447" s="240">
        <v>3473.25</v>
      </c>
      <c r="F447" s="53">
        <v>3473.25</v>
      </c>
      <c r="G447" s="247">
        <v>5664.75</v>
      </c>
      <c r="H447" s="247">
        <v>3473.25</v>
      </c>
      <c r="I447" s="105"/>
      <c r="J447" s="96">
        <v>108</v>
      </c>
      <c r="K447" s="63">
        <f t="shared" si="956"/>
        <v>62.5185</v>
      </c>
      <c r="L447" s="64">
        <f t="shared" si="957"/>
        <v>555.72</v>
      </c>
      <c r="M447" s="48">
        <f t="shared" si="958"/>
        <v>453.18</v>
      </c>
      <c r="N447" s="46">
        <f t="shared" si="959"/>
        <v>24.31275</v>
      </c>
      <c r="O447" s="48">
        <f t="shared" si="960"/>
        <v>0</v>
      </c>
      <c r="P447" s="48">
        <f t="shared" si="961"/>
        <v>54</v>
      </c>
      <c r="Q447" s="48">
        <f t="shared" si="962"/>
        <v>1149.73125</v>
      </c>
      <c r="R447" s="46">
        <f t="shared" si="963"/>
        <v>0</v>
      </c>
      <c r="S447" s="46">
        <f t="shared" si="964"/>
        <v>277.86</v>
      </c>
      <c r="T447" s="48">
        <f t="shared" si="965"/>
        <v>113.3</v>
      </c>
      <c r="U447" s="46">
        <f t="shared" si="966"/>
        <v>10.42</v>
      </c>
      <c r="V447" s="46">
        <v>0</v>
      </c>
      <c r="W447" s="48">
        <f t="shared" si="967"/>
        <v>0</v>
      </c>
      <c r="X447" s="48">
        <f t="shared" si="968"/>
        <v>54</v>
      </c>
      <c r="Y447" s="46">
        <f t="shared" si="969"/>
        <v>455.58</v>
      </c>
      <c r="Z447" s="46">
        <f t="shared" si="970"/>
        <v>1605.31125</v>
      </c>
      <c r="AA447" s="78"/>
      <c r="AB447" s="12" t="s">
        <v>98</v>
      </c>
      <c r="AC447" s="11">
        <f t="shared" si="971"/>
        <v>62.5185</v>
      </c>
      <c r="AD447" s="11">
        <f t="shared" si="972"/>
        <v>833.58</v>
      </c>
      <c r="AE447" s="11">
        <f t="shared" si="973"/>
        <v>566.48</v>
      </c>
      <c r="AF447" s="11">
        <f t="shared" si="974"/>
        <v>34.73275</v>
      </c>
      <c r="AG447" s="11">
        <f t="shared" si="975"/>
        <v>0</v>
      </c>
      <c r="AH447" s="11">
        <f t="shared" si="976"/>
        <v>108</v>
      </c>
      <c r="AI447" s="11">
        <f t="shared" si="977"/>
        <v>1605.31125</v>
      </c>
      <c r="AJ447" s="12" t="s">
        <v>33</v>
      </c>
    </row>
    <row r="448" s="9" customFormat="1" ht="16" customHeight="1" spans="1:36">
      <c r="A448" s="45">
        <f t="shared" si="980"/>
        <v>445</v>
      </c>
      <c r="B448" s="52" t="s">
        <v>558</v>
      </c>
      <c r="C448" s="258" t="s">
        <v>1951</v>
      </c>
      <c r="D448" s="80" t="s">
        <v>1952</v>
      </c>
      <c r="E448" s="240">
        <v>3473.25</v>
      </c>
      <c r="F448" s="53">
        <v>3473.25</v>
      </c>
      <c r="G448" s="247">
        <v>5664.75</v>
      </c>
      <c r="H448" s="247">
        <v>3473.25</v>
      </c>
      <c r="I448" s="105"/>
      <c r="J448" s="96">
        <v>108</v>
      </c>
      <c r="K448" s="63">
        <f t="shared" si="956"/>
        <v>62.5185</v>
      </c>
      <c r="L448" s="64">
        <f t="shared" si="957"/>
        <v>555.72</v>
      </c>
      <c r="M448" s="48">
        <f t="shared" si="958"/>
        <v>453.18</v>
      </c>
      <c r="N448" s="46">
        <f t="shared" si="959"/>
        <v>24.31275</v>
      </c>
      <c r="O448" s="48">
        <f t="shared" si="960"/>
        <v>0</v>
      </c>
      <c r="P448" s="48">
        <f t="shared" si="961"/>
        <v>54</v>
      </c>
      <c r="Q448" s="48">
        <f t="shared" si="962"/>
        <v>1149.73125</v>
      </c>
      <c r="R448" s="46">
        <f t="shared" si="963"/>
        <v>0</v>
      </c>
      <c r="S448" s="46">
        <f t="shared" si="964"/>
        <v>277.86</v>
      </c>
      <c r="T448" s="48">
        <f t="shared" si="965"/>
        <v>113.3</v>
      </c>
      <c r="U448" s="46">
        <f t="shared" si="966"/>
        <v>10.42</v>
      </c>
      <c r="V448" s="46">
        <v>0</v>
      </c>
      <c r="W448" s="48">
        <f t="shared" si="967"/>
        <v>0</v>
      </c>
      <c r="X448" s="48">
        <f t="shared" si="968"/>
        <v>54</v>
      </c>
      <c r="Y448" s="46">
        <f t="shared" si="969"/>
        <v>455.58</v>
      </c>
      <c r="Z448" s="46">
        <f t="shared" si="970"/>
        <v>1605.31125</v>
      </c>
      <c r="AA448" s="78"/>
      <c r="AB448" s="12" t="s">
        <v>98</v>
      </c>
      <c r="AC448" s="11">
        <f t="shared" si="971"/>
        <v>62.5185</v>
      </c>
      <c r="AD448" s="11">
        <f t="shared" si="972"/>
        <v>833.58</v>
      </c>
      <c r="AE448" s="11">
        <f t="shared" si="973"/>
        <v>566.48</v>
      </c>
      <c r="AF448" s="11">
        <f t="shared" si="974"/>
        <v>34.73275</v>
      </c>
      <c r="AG448" s="11">
        <f t="shared" si="975"/>
        <v>0</v>
      </c>
      <c r="AH448" s="11">
        <f t="shared" si="976"/>
        <v>108</v>
      </c>
      <c r="AI448" s="11">
        <f t="shared" si="977"/>
        <v>1605.31125</v>
      </c>
      <c r="AJ448" s="12" t="s">
        <v>33</v>
      </c>
    </row>
    <row r="449" s="20" customFormat="1" ht="16" customHeight="1" spans="1:36">
      <c r="A449" s="57">
        <f t="shared" si="980"/>
        <v>446</v>
      </c>
      <c r="B449" s="149" t="s">
        <v>289</v>
      </c>
      <c r="C449" s="165" t="s">
        <v>1953</v>
      </c>
      <c r="D449" s="166" t="s">
        <v>1954</v>
      </c>
      <c r="E449" s="186">
        <v>3473.25</v>
      </c>
      <c r="F449" s="58">
        <v>3473.25</v>
      </c>
      <c r="G449" s="187">
        <v>5664.75</v>
      </c>
      <c r="H449" s="187">
        <v>3473.25</v>
      </c>
      <c r="I449" s="188"/>
      <c r="J449" s="190">
        <v>108</v>
      </c>
      <c r="K449" s="65">
        <f t="shared" si="956"/>
        <v>62.5185</v>
      </c>
      <c r="L449" s="66">
        <f t="shared" si="957"/>
        <v>555.72</v>
      </c>
      <c r="M449" s="60">
        <f t="shared" si="958"/>
        <v>453.18</v>
      </c>
      <c r="N449" s="58">
        <f t="shared" si="959"/>
        <v>24.31275</v>
      </c>
      <c r="O449" s="60">
        <f t="shared" si="960"/>
        <v>0</v>
      </c>
      <c r="P449" s="60">
        <f t="shared" si="961"/>
        <v>54</v>
      </c>
      <c r="Q449" s="60">
        <f t="shared" si="962"/>
        <v>1149.73125</v>
      </c>
      <c r="R449" s="58">
        <f t="shared" si="963"/>
        <v>0</v>
      </c>
      <c r="S449" s="58">
        <f t="shared" si="964"/>
        <v>277.86</v>
      </c>
      <c r="T449" s="60">
        <f t="shared" si="965"/>
        <v>113.3</v>
      </c>
      <c r="U449" s="58">
        <f t="shared" si="966"/>
        <v>10.42</v>
      </c>
      <c r="V449" s="58">
        <v>0</v>
      </c>
      <c r="W449" s="60">
        <f t="shared" si="967"/>
        <v>0</v>
      </c>
      <c r="X449" s="60">
        <f t="shared" si="968"/>
        <v>54</v>
      </c>
      <c r="Y449" s="58">
        <f t="shared" si="969"/>
        <v>455.58</v>
      </c>
      <c r="Z449" s="58">
        <f t="shared" si="970"/>
        <v>1605.31125</v>
      </c>
      <c r="AA449" s="185"/>
      <c r="AB449" s="16" t="s">
        <v>80</v>
      </c>
      <c r="AC449" s="15">
        <f t="shared" si="971"/>
        <v>62.5185</v>
      </c>
      <c r="AD449" s="15">
        <f t="shared" si="972"/>
        <v>833.58</v>
      </c>
      <c r="AE449" s="15">
        <f t="shared" si="973"/>
        <v>566.48</v>
      </c>
      <c r="AF449" s="15">
        <f t="shared" si="974"/>
        <v>34.73275</v>
      </c>
      <c r="AG449" s="15">
        <f t="shared" si="975"/>
        <v>0</v>
      </c>
      <c r="AH449" s="15">
        <f t="shared" si="976"/>
        <v>108</v>
      </c>
      <c r="AI449" s="15">
        <f t="shared" si="977"/>
        <v>1605.31125</v>
      </c>
      <c r="AJ449" s="16" t="s">
        <v>33</v>
      </c>
    </row>
    <row r="450" s="9" customFormat="1" ht="16" customHeight="1" spans="1:36">
      <c r="A450" s="45">
        <f t="shared" si="980"/>
        <v>447</v>
      </c>
      <c r="B450" s="52" t="s">
        <v>289</v>
      </c>
      <c r="C450" s="258" t="s">
        <v>1955</v>
      </c>
      <c r="D450" s="80" t="s">
        <v>1956</v>
      </c>
      <c r="E450" s="240">
        <v>3473.25</v>
      </c>
      <c r="F450" s="53">
        <v>3473.25</v>
      </c>
      <c r="G450" s="247">
        <v>5664.75</v>
      </c>
      <c r="H450" s="247">
        <v>3473.25</v>
      </c>
      <c r="I450" s="105"/>
      <c r="J450" s="96">
        <v>108</v>
      </c>
      <c r="K450" s="63">
        <f t="shared" si="956"/>
        <v>62.5185</v>
      </c>
      <c r="L450" s="64">
        <f t="shared" si="957"/>
        <v>555.72</v>
      </c>
      <c r="M450" s="48">
        <f t="shared" si="958"/>
        <v>453.18</v>
      </c>
      <c r="N450" s="46">
        <f t="shared" si="959"/>
        <v>24.31275</v>
      </c>
      <c r="O450" s="48">
        <f t="shared" si="960"/>
        <v>0</v>
      </c>
      <c r="P450" s="48">
        <f t="shared" si="961"/>
        <v>54</v>
      </c>
      <c r="Q450" s="48">
        <f t="shared" si="962"/>
        <v>1149.73125</v>
      </c>
      <c r="R450" s="46">
        <f t="shared" si="963"/>
        <v>0</v>
      </c>
      <c r="S450" s="46">
        <f t="shared" si="964"/>
        <v>277.86</v>
      </c>
      <c r="T450" s="48">
        <f t="shared" si="965"/>
        <v>113.3</v>
      </c>
      <c r="U450" s="46">
        <f t="shared" si="966"/>
        <v>10.42</v>
      </c>
      <c r="V450" s="46">
        <v>0</v>
      </c>
      <c r="W450" s="48">
        <f t="shared" si="967"/>
        <v>0</v>
      </c>
      <c r="X450" s="48">
        <f t="shared" si="968"/>
        <v>54</v>
      </c>
      <c r="Y450" s="46">
        <f t="shared" si="969"/>
        <v>455.58</v>
      </c>
      <c r="Z450" s="46">
        <f t="shared" si="970"/>
        <v>1605.31125</v>
      </c>
      <c r="AA450" s="78"/>
      <c r="AB450" s="12" t="s">
        <v>80</v>
      </c>
      <c r="AC450" s="11">
        <f t="shared" si="971"/>
        <v>62.5185</v>
      </c>
      <c r="AD450" s="11">
        <f t="shared" si="972"/>
        <v>833.58</v>
      </c>
      <c r="AE450" s="11">
        <f t="shared" si="973"/>
        <v>566.48</v>
      </c>
      <c r="AF450" s="11">
        <f t="shared" si="974"/>
        <v>34.73275</v>
      </c>
      <c r="AG450" s="11">
        <f t="shared" si="975"/>
        <v>0</v>
      </c>
      <c r="AH450" s="11">
        <f t="shared" si="976"/>
        <v>108</v>
      </c>
      <c r="AI450" s="11">
        <f t="shared" si="977"/>
        <v>1605.31125</v>
      </c>
      <c r="AJ450" s="12" t="s">
        <v>33</v>
      </c>
    </row>
    <row r="451" s="9" customFormat="1" ht="16" customHeight="1" spans="1:36">
      <c r="A451" s="45">
        <f t="shared" si="980"/>
        <v>448</v>
      </c>
      <c r="B451" s="52" t="s">
        <v>289</v>
      </c>
      <c r="C451" s="258" t="s">
        <v>1957</v>
      </c>
      <c r="D451" s="80" t="s">
        <v>1958</v>
      </c>
      <c r="E451" s="240">
        <v>3473.25</v>
      </c>
      <c r="F451" s="53">
        <v>3473.25</v>
      </c>
      <c r="G451" s="247">
        <v>5664.75</v>
      </c>
      <c r="H451" s="247">
        <v>3473.25</v>
      </c>
      <c r="I451" s="105"/>
      <c r="J451" s="96">
        <v>108</v>
      </c>
      <c r="K451" s="63">
        <f t="shared" si="956"/>
        <v>62.5185</v>
      </c>
      <c r="L451" s="64">
        <f t="shared" si="957"/>
        <v>555.72</v>
      </c>
      <c r="M451" s="48">
        <f t="shared" si="958"/>
        <v>453.18</v>
      </c>
      <c r="N451" s="46">
        <f t="shared" si="959"/>
        <v>24.31275</v>
      </c>
      <c r="O451" s="48">
        <f t="shared" si="960"/>
        <v>0</v>
      </c>
      <c r="P451" s="48">
        <f t="shared" si="961"/>
        <v>54</v>
      </c>
      <c r="Q451" s="48">
        <f t="shared" si="962"/>
        <v>1149.73125</v>
      </c>
      <c r="R451" s="46">
        <f t="shared" si="963"/>
        <v>0</v>
      </c>
      <c r="S451" s="46">
        <f t="shared" si="964"/>
        <v>277.86</v>
      </c>
      <c r="T451" s="48">
        <f t="shared" si="965"/>
        <v>113.3</v>
      </c>
      <c r="U451" s="46">
        <f t="shared" si="966"/>
        <v>10.42</v>
      </c>
      <c r="V451" s="46">
        <v>0</v>
      </c>
      <c r="W451" s="48">
        <f t="shared" si="967"/>
        <v>0</v>
      </c>
      <c r="X451" s="48">
        <f t="shared" si="968"/>
        <v>54</v>
      </c>
      <c r="Y451" s="46">
        <f t="shared" si="969"/>
        <v>455.58</v>
      </c>
      <c r="Z451" s="46">
        <f t="shared" si="970"/>
        <v>1605.31125</v>
      </c>
      <c r="AA451" s="78"/>
      <c r="AB451" s="12" t="s">
        <v>80</v>
      </c>
      <c r="AC451" s="11">
        <f t="shared" si="971"/>
        <v>62.5185</v>
      </c>
      <c r="AD451" s="11">
        <f t="shared" si="972"/>
        <v>833.58</v>
      </c>
      <c r="AE451" s="11">
        <f t="shared" si="973"/>
        <v>566.48</v>
      </c>
      <c r="AF451" s="11">
        <f t="shared" si="974"/>
        <v>34.73275</v>
      </c>
      <c r="AG451" s="11">
        <f t="shared" si="975"/>
        <v>0</v>
      </c>
      <c r="AH451" s="11">
        <f t="shared" si="976"/>
        <v>108</v>
      </c>
      <c r="AI451" s="11">
        <f t="shared" si="977"/>
        <v>1605.31125</v>
      </c>
      <c r="AJ451" s="12" t="s">
        <v>33</v>
      </c>
    </row>
    <row r="452" s="9" customFormat="1" ht="16" customHeight="1" spans="1:36">
      <c r="A452" s="45">
        <f t="shared" si="980"/>
        <v>449</v>
      </c>
      <c r="B452" s="52" t="s">
        <v>509</v>
      </c>
      <c r="C452" s="258" t="s">
        <v>1959</v>
      </c>
      <c r="D452" s="80" t="s">
        <v>1960</v>
      </c>
      <c r="E452" s="240">
        <v>3473.25</v>
      </c>
      <c r="F452" s="53">
        <v>3473.25</v>
      </c>
      <c r="G452" s="247">
        <v>5664.75</v>
      </c>
      <c r="H452" s="247">
        <v>3473.25</v>
      </c>
      <c r="I452" s="105"/>
      <c r="J452" s="96"/>
      <c r="K452" s="63">
        <f t="shared" si="956"/>
        <v>62.5185</v>
      </c>
      <c r="L452" s="64">
        <f t="shared" si="957"/>
        <v>555.72</v>
      </c>
      <c r="M452" s="48">
        <f t="shared" si="958"/>
        <v>453.18</v>
      </c>
      <c r="N452" s="46">
        <f t="shared" si="959"/>
        <v>24.31275</v>
      </c>
      <c r="O452" s="48">
        <f t="shared" si="960"/>
        <v>0</v>
      </c>
      <c r="P452" s="48">
        <f t="shared" si="961"/>
        <v>0</v>
      </c>
      <c r="Q452" s="48">
        <f t="shared" si="962"/>
        <v>1095.73125</v>
      </c>
      <c r="R452" s="46">
        <f t="shared" si="963"/>
        <v>0</v>
      </c>
      <c r="S452" s="46">
        <f t="shared" si="964"/>
        <v>277.86</v>
      </c>
      <c r="T452" s="48">
        <f t="shared" si="965"/>
        <v>113.3</v>
      </c>
      <c r="U452" s="46">
        <f t="shared" si="966"/>
        <v>10.42</v>
      </c>
      <c r="V452" s="46">
        <v>0</v>
      </c>
      <c r="W452" s="48">
        <f t="shared" si="967"/>
        <v>0</v>
      </c>
      <c r="X452" s="48">
        <f t="shared" si="968"/>
        <v>0</v>
      </c>
      <c r="Y452" s="46">
        <f t="shared" si="969"/>
        <v>401.58</v>
      </c>
      <c r="Z452" s="46">
        <f t="shared" si="970"/>
        <v>1497.31125</v>
      </c>
      <c r="AA452" s="78"/>
      <c r="AB452" s="12" t="s">
        <v>83</v>
      </c>
      <c r="AC452" s="11">
        <f t="shared" si="971"/>
        <v>62.5185</v>
      </c>
      <c r="AD452" s="11">
        <f t="shared" si="972"/>
        <v>833.58</v>
      </c>
      <c r="AE452" s="11">
        <f t="shared" si="973"/>
        <v>566.48</v>
      </c>
      <c r="AF452" s="11">
        <f t="shared" si="974"/>
        <v>34.73275</v>
      </c>
      <c r="AG452" s="11">
        <f t="shared" si="975"/>
        <v>0</v>
      </c>
      <c r="AH452" s="11">
        <f t="shared" si="976"/>
        <v>0</v>
      </c>
      <c r="AI452" s="11">
        <f t="shared" si="977"/>
        <v>1497.31125</v>
      </c>
      <c r="AJ452" s="12" t="s">
        <v>33</v>
      </c>
    </row>
    <row r="453" s="9" customFormat="1" ht="16" customHeight="1" spans="1:36">
      <c r="A453" s="45">
        <f t="shared" si="980"/>
        <v>450</v>
      </c>
      <c r="B453" s="52" t="s">
        <v>509</v>
      </c>
      <c r="C453" s="258" t="s">
        <v>1961</v>
      </c>
      <c r="D453" s="80" t="s">
        <v>1962</v>
      </c>
      <c r="E453" s="240">
        <v>3473.25</v>
      </c>
      <c r="F453" s="53">
        <v>3473.25</v>
      </c>
      <c r="G453" s="247">
        <v>5664.75</v>
      </c>
      <c r="H453" s="247">
        <v>3473.25</v>
      </c>
      <c r="I453" s="105"/>
      <c r="J453" s="96">
        <v>108</v>
      </c>
      <c r="K453" s="63">
        <f t="shared" si="956"/>
        <v>62.5185</v>
      </c>
      <c r="L453" s="64">
        <f t="shared" si="957"/>
        <v>555.72</v>
      </c>
      <c r="M453" s="48">
        <f t="shared" si="958"/>
        <v>453.18</v>
      </c>
      <c r="N453" s="46">
        <f t="shared" si="959"/>
        <v>24.31275</v>
      </c>
      <c r="O453" s="48">
        <f t="shared" si="960"/>
        <v>0</v>
      </c>
      <c r="P453" s="48">
        <f t="shared" si="961"/>
        <v>54</v>
      </c>
      <c r="Q453" s="48">
        <f t="shared" si="962"/>
        <v>1149.73125</v>
      </c>
      <c r="R453" s="46">
        <f t="shared" si="963"/>
        <v>0</v>
      </c>
      <c r="S453" s="46">
        <f t="shared" si="964"/>
        <v>277.86</v>
      </c>
      <c r="T453" s="48">
        <f t="shared" si="965"/>
        <v>113.3</v>
      </c>
      <c r="U453" s="46">
        <f t="shared" si="966"/>
        <v>10.42</v>
      </c>
      <c r="V453" s="46">
        <v>0</v>
      </c>
      <c r="W453" s="48">
        <f t="shared" si="967"/>
        <v>0</v>
      </c>
      <c r="X453" s="48">
        <f t="shared" si="968"/>
        <v>54</v>
      </c>
      <c r="Y453" s="46">
        <f t="shared" si="969"/>
        <v>455.58</v>
      </c>
      <c r="Z453" s="46">
        <f t="shared" si="970"/>
        <v>1605.31125</v>
      </c>
      <c r="AA453" s="78"/>
      <c r="AB453" s="12" t="s">
        <v>83</v>
      </c>
      <c r="AC453" s="11">
        <f t="shared" si="971"/>
        <v>62.5185</v>
      </c>
      <c r="AD453" s="11">
        <f t="shared" si="972"/>
        <v>833.58</v>
      </c>
      <c r="AE453" s="11">
        <f t="shared" si="973"/>
        <v>566.48</v>
      </c>
      <c r="AF453" s="11">
        <f t="shared" si="974"/>
        <v>34.73275</v>
      </c>
      <c r="AG453" s="11">
        <f t="shared" si="975"/>
        <v>0</v>
      </c>
      <c r="AH453" s="11">
        <f t="shared" si="976"/>
        <v>108</v>
      </c>
      <c r="AI453" s="11">
        <f t="shared" si="977"/>
        <v>1605.31125</v>
      </c>
      <c r="AJ453" s="12" t="s">
        <v>33</v>
      </c>
    </row>
    <row r="454" s="9" customFormat="1" ht="16" customHeight="1" spans="1:36">
      <c r="A454" s="45">
        <f t="shared" si="980"/>
        <v>451</v>
      </c>
      <c r="B454" s="52" t="s">
        <v>640</v>
      </c>
      <c r="C454" s="258" t="s">
        <v>1963</v>
      </c>
      <c r="D454" s="80" t="s">
        <v>1964</v>
      </c>
      <c r="E454" s="240">
        <v>3473.25</v>
      </c>
      <c r="F454" s="53">
        <v>3473.25</v>
      </c>
      <c r="G454" s="247">
        <v>5664.75</v>
      </c>
      <c r="H454" s="247">
        <v>3473.25</v>
      </c>
      <c r="I454" s="105"/>
      <c r="J454" s="96">
        <v>108</v>
      </c>
      <c r="K454" s="63">
        <f t="shared" si="956"/>
        <v>62.5185</v>
      </c>
      <c r="L454" s="64">
        <f t="shared" si="957"/>
        <v>555.72</v>
      </c>
      <c r="M454" s="48">
        <f t="shared" si="958"/>
        <v>453.18</v>
      </c>
      <c r="N454" s="46">
        <f t="shared" si="959"/>
        <v>24.31275</v>
      </c>
      <c r="O454" s="48">
        <f t="shared" si="960"/>
        <v>0</v>
      </c>
      <c r="P454" s="48">
        <f t="shared" si="961"/>
        <v>54</v>
      </c>
      <c r="Q454" s="48">
        <f t="shared" si="962"/>
        <v>1149.73125</v>
      </c>
      <c r="R454" s="46">
        <f t="shared" si="963"/>
        <v>0</v>
      </c>
      <c r="S454" s="46">
        <f t="shared" si="964"/>
        <v>277.86</v>
      </c>
      <c r="T454" s="48">
        <f t="shared" si="965"/>
        <v>113.3</v>
      </c>
      <c r="U454" s="46">
        <f t="shared" si="966"/>
        <v>10.42</v>
      </c>
      <c r="V454" s="46">
        <v>0</v>
      </c>
      <c r="W454" s="48">
        <f t="shared" si="967"/>
        <v>0</v>
      </c>
      <c r="X454" s="48">
        <f t="shared" si="968"/>
        <v>54</v>
      </c>
      <c r="Y454" s="46">
        <f t="shared" si="969"/>
        <v>455.58</v>
      </c>
      <c r="Z454" s="46">
        <f t="shared" si="970"/>
        <v>1605.31125</v>
      </c>
      <c r="AA454" s="78"/>
      <c r="AB454" s="12" t="s">
        <v>95</v>
      </c>
      <c r="AC454" s="11">
        <f t="shared" si="971"/>
        <v>62.5185</v>
      </c>
      <c r="AD454" s="11">
        <f t="shared" si="972"/>
        <v>833.58</v>
      </c>
      <c r="AE454" s="11">
        <f t="shared" si="973"/>
        <v>566.48</v>
      </c>
      <c r="AF454" s="11">
        <f t="shared" si="974"/>
        <v>34.73275</v>
      </c>
      <c r="AG454" s="11">
        <f t="shared" si="975"/>
        <v>0</v>
      </c>
      <c r="AH454" s="11">
        <f t="shared" si="976"/>
        <v>108</v>
      </c>
      <c r="AI454" s="11">
        <f t="shared" si="977"/>
        <v>1605.31125</v>
      </c>
      <c r="AJ454" s="12" t="s">
        <v>33</v>
      </c>
    </row>
    <row r="455" s="9" customFormat="1" ht="16" customHeight="1" spans="1:36">
      <c r="A455" s="45">
        <f t="shared" si="980"/>
        <v>452</v>
      </c>
      <c r="B455" s="52" t="s">
        <v>640</v>
      </c>
      <c r="C455" s="256" t="s">
        <v>1965</v>
      </c>
      <c r="D455" s="55" t="s">
        <v>1966</v>
      </c>
      <c r="E455" s="240">
        <v>3473.25</v>
      </c>
      <c r="F455" s="49">
        <v>3473.25</v>
      </c>
      <c r="G455" s="247">
        <v>5664.75</v>
      </c>
      <c r="H455" s="247">
        <v>3473.25</v>
      </c>
      <c r="I455" s="105"/>
      <c r="J455" s="96">
        <v>108</v>
      </c>
      <c r="K455" s="63">
        <f t="shared" si="956"/>
        <v>62.5185</v>
      </c>
      <c r="L455" s="64">
        <f t="shared" si="957"/>
        <v>555.72</v>
      </c>
      <c r="M455" s="48">
        <f t="shared" si="958"/>
        <v>453.18</v>
      </c>
      <c r="N455" s="46">
        <f t="shared" si="959"/>
        <v>24.31275</v>
      </c>
      <c r="O455" s="48">
        <f t="shared" si="960"/>
        <v>0</v>
      </c>
      <c r="P455" s="48">
        <f t="shared" si="961"/>
        <v>54</v>
      </c>
      <c r="Q455" s="48">
        <f t="shared" si="962"/>
        <v>1149.73125</v>
      </c>
      <c r="R455" s="46">
        <f t="shared" si="963"/>
        <v>0</v>
      </c>
      <c r="S455" s="46">
        <f t="shared" si="964"/>
        <v>277.86</v>
      </c>
      <c r="T455" s="48">
        <f t="shared" si="965"/>
        <v>113.3</v>
      </c>
      <c r="U455" s="46">
        <f t="shared" si="966"/>
        <v>10.42</v>
      </c>
      <c r="V455" s="46">
        <v>0</v>
      </c>
      <c r="W455" s="48">
        <f t="shared" si="967"/>
        <v>0</v>
      </c>
      <c r="X455" s="48">
        <f t="shared" si="968"/>
        <v>54</v>
      </c>
      <c r="Y455" s="46">
        <f t="shared" si="969"/>
        <v>455.58</v>
      </c>
      <c r="Z455" s="46">
        <f t="shared" si="970"/>
        <v>1605.31125</v>
      </c>
      <c r="AA455" s="78"/>
      <c r="AB455" s="12" t="s">
        <v>95</v>
      </c>
      <c r="AC455" s="11">
        <f t="shared" si="971"/>
        <v>62.5185</v>
      </c>
      <c r="AD455" s="11">
        <f t="shared" si="972"/>
        <v>833.58</v>
      </c>
      <c r="AE455" s="11">
        <f t="shared" si="973"/>
        <v>566.48</v>
      </c>
      <c r="AF455" s="11">
        <f t="shared" si="974"/>
        <v>34.73275</v>
      </c>
      <c r="AG455" s="11">
        <f t="shared" si="975"/>
        <v>0</v>
      </c>
      <c r="AH455" s="11">
        <f t="shared" si="976"/>
        <v>108</v>
      </c>
      <c r="AI455" s="11">
        <f t="shared" si="977"/>
        <v>1605.31125</v>
      </c>
      <c r="AJ455" s="12" t="s">
        <v>33</v>
      </c>
    </row>
    <row r="456" s="9" customFormat="1" ht="16" customHeight="1" spans="1:36">
      <c r="A456" s="45">
        <f t="shared" si="980"/>
        <v>453</v>
      </c>
      <c r="B456" s="52" t="s">
        <v>640</v>
      </c>
      <c r="C456" s="259" t="s">
        <v>1967</v>
      </c>
      <c r="D456" s="55" t="s">
        <v>1968</v>
      </c>
      <c r="E456" s="240">
        <v>3473.25</v>
      </c>
      <c r="F456" s="53">
        <v>3473.25</v>
      </c>
      <c r="G456" s="247">
        <v>5664.75</v>
      </c>
      <c r="H456" s="247">
        <v>3473.25</v>
      </c>
      <c r="I456" s="105"/>
      <c r="J456" s="96">
        <v>108</v>
      </c>
      <c r="K456" s="63">
        <f t="shared" si="956"/>
        <v>62.5185</v>
      </c>
      <c r="L456" s="64">
        <f t="shared" si="957"/>
        <v>555.72</v>
      </c>
      <c r="M456" s="48">
        <f t="shared" si="958"/>
        <v>453.18</v>
      </c>
      <c r="N456" s="46">
        <f t="shared" si="959"/>
        <v>24.31275</v>
      </c>
      <c r="O456" s="48">
        <f t="shared" si="960"/>
        <v>0</v>
      </c>
      <c r="P456" s="48">
        <f t="shared" si="961"/>
        <v>54</v>
      </c>
      <c r="Q456" s="48">
        <f t="shared" si="962"/>
        <v>1149.73125</v>
      </c>
      <c r="R456" s="46">
        <f t="shared" si="963"/>
        <v>0</v>
      </c>
      <c r="S456" s="46">
        <f t="shared" si="964"/>
        <v>277.86</v>
      </c>
      <c r="T456" s="48">
        <f t="shared" si="965"/>
        <v>113.3</v>
      </c>
      <c r="U456" s="46">
        <f t="shared" si="966"/>
        <v>10.42</v>
      </c>
      <c r="V456" s="46">
        <v>0</v>
      </c>
      <c r="W456" s="48">
        <f t="shared" si="967"/>
        <v>0</v>
      </c>
      <c r="X456" s="48">
        <f t="shared" si="968"/>
        <v>54</v>
      </c>
      <c r="Y456" s="46">
        <f t="shared" si="969"/>
        <v>455.58</v>
      </c>
      <c r="Z456" s="46">
        <f t="shared" si="970"/>
        <v>1605.31125</v>
      </c>
      <c r="AA456" s="78"/>
      <c r="AB456" s="12" t="s">
        <v>95</v>
      </c>
      <c r="AC456" s="11">
        <f t="shared" si="971"/>
        <v>62.5185</v>
      </c>
      <c r="AD456" s="11">
        <f t="shared" si="972"/>
        <v>833.58</v>
      </c>
      <c r="AE456" s="11">
        <f t="shared" si="973"/>
        <v>566.48</v>
      </c>
      <c r="AF456" s="11">
        <f t="shared" si="974"/>
        <v>34.73275</v>
      </c>
      <c r="AG456" s="11">
        <f t="shared" si="975"/>
        <v>0</v>
      </c>
      <c r="AH456" s="11">
        <f t="shared" si="976"/>
        <v>108</v>
      </c>
      <c r="AI456" s="11">
        <f t="shared" si="977"/>
        <v>1605.31125</v>
      </c>
      <c r="AJ456" s="12" t="s">
        <v>33</v>
      </c>
    </row>
    <row r="457" s="9" customFormat="1" ht="16" customHeight="1" spans="1:36">
      <c r="A457" s="45">
        <f t="shared" si="980"/>
        <v>454</v>
      </c>
      <c r="B457" s="52" t="s">
        <v>230</v>
      </c>
      <c r="C457" s="159" t="s">
        <v>1969</v>
      </c>
      <c r="D457" s="80" t="s">
        <v>1970</v>
      </c>
      <c r="E457" s="240">
        <v>3473.25</v>
      </c>
      <c r="F457" s="53">
        <v>3473.25</v>
      </c>
      <c r="G457" s="247">
        <v>5664.75</v>
      </c>
      <c r="H457" s="247">
        <v>3473.25</v>
      </c>
      <c r="I457" s="105"/>
      <c r="J457" s="96">
        <v>108</v>
      </c>
      <c r="K457" s="63">
        <f t="shared" si="956"/>
        <v>62.5185</v>
      </c>
      <c r="L457" s="64">
        <f t="shared" si="957"/>
        <v>555.72</v>
      </c>
      <c r="M457" s="48">
        <f t="shared" si="958"/>
        <v>453.18</v>
      </c>
      <c r="N457" s="46">
        <f t="shared" si="959"/>
        <v>24.31275</v>
      </c>
      <c r="O457" s="48">
        <f t="shared" si="960"/>
        <v>0</v>
      </c>
      <c r="P457" s="48">
        <f t="shared" si="961"/>
        <v>54</v>
      </c>
      <c r="Q457" s="48">
        <f t="shared" si="962"/>
        <v>1149.73125</v>
      </c>
      <c r="R457" s="46">
        <f t="shared" si="963"/>
        <v>0</v>
      </c>
      <c r="S457" s="46">
        <f t="shared" si="964"/>
        <v>277.86</v>
      </c>
      <c r="T457" s="48">
        <f t="shared" si="965"/>
        <v>113.3</v>
      </c>
      <c r="U457" s="46">
        <f t="shared" si="966"/>
        <v>10.42</v>
      </c>
      <c r="V457" s="46">
        <v>0</v>
      </c>
      <c r="W457" s="48">
        <f t="shared" si="967"/>
        <v>0</v>
      </c>
      <c r="X457" s="48">
        <f t="shared" si="968"/>
        <v>54</v>
      </c>
      <c r="Y457" s="46">
        <f t="shared" si="969"/>
        <v>455.58</v>
      </c>
      <c r="Z457" s="46">
        <f t="shared" si="970"/>
        <v>1605.31125</v>
      </c>
      <c r="AA457" s="78"/>
      <c r="AB457" s="12" t="s">
        <v>68</v>
      </c>
      <c r="AC457" s="11">
        <f t="shared" si="971"/>
        <v>62.5185</v>
      </c>
      <c r="AD457" s="11">
        <f t="shared" si="972"/>
        <v>833.58</v>
      </c>
      <c r="AE457" s="11">
        <f t="shared" si="973"/>
        <v>566.48</v>
      </c>
      <c r="AF457" s="11">
        <f t="shared" si="974"/>
        <v>34.73275</v>
      </c>
      <c r="AG457" s="11">
        <f t="shared" si="975"/>
        <v>0</v>
      </c>
      <c r="AH457" s="11">
        <f t="shared" si="976"/>
        <v>108</v>
      </c>
      <c r="AI457" s="11">
        <f t="shared" si="977"/>
        <v>1605.31125</v>
      </c>
      <c r="AJ457" s="12" t="s">
        <v>32</v>
      </c>
    </row>
    <row r="458" s="22" customFormat="1" ht="19" customHeight="1" spans="1:36">
      <c r="A458" s="45" t="s">
        <v>10</v>
      </c>
      <c r="B458" s="45"/>
      <c r="C458" s="120"/>
      <c r="D458" s="121"/>
      <c r="E458" s="122">
        <f>SUM(E4:E457)</f>
        <v>1583790.5</v>
      </c>
      <c r="F458" s="122">
        <f t="shared" ref="F458:AI458" si="981">SUM(F4:F457)</f>
        <v>1468558.44</v>
      </c>
      <c r="G458" s="122">
        <f t="shared" si="981"/>
        <v>2509484.25</v>
      </c>
      <c r="H458" s="122">
        <f t="shared" si="981"/>
        <v>1549058</v>
      </c>
      <c r="I458" s="122">
        <f t="shared" si="981"/>
        <v>973758</v>
      </c>
      <c r="J458" s="122">
        <f t="shared" si="981"/>
        <v>4428</v>
      </c>
      <c r="K458" s="122">
        <f t="shared" si="981"/>
        <v>28508.2289999997</v>
      </c>
      <c r="L458" s="122">
        <f t="shared" si="981"/>
        <v>234969.3504</v>
      </c>
      <c r="M458" s="122">
        <f t="shared" si="981"/>
        <v>200758.739999998</v>
      </c>
      <c r="N458" s="122">
        <f t="shared" si="981"/>
        <v>10843.4059999999</v>
      </c>
      <c r="O458" s="122">
        <f t="shared" si="981"/>
        <v>48687.9</v>
      </c>
      <c r="P458" s="122">
        <f t="shared" si="981"/>
        <v>2214</v>
      </c>
      <c r="Q458" s="122">
        <f t="shared" si="981"/>
        <v>525981.625400003</v>
      </c>
      <c r="R458" s="122">
        <f t="shared" si="981"/>
        <v>0</v>
      </c>
      <c r="S458" s="122">
        <f t="shared" si="981"/>
        <v>117484.18</v>
      </c>
      <c r="T458" s="122">
        <f t="shared" si="981"/>
        <v>50191.9000000003</v>
      </c>
      <c r="U458" s="122">
        <f t="shared" si="981"/>
        <v>4647.28000000002</v>
      </c>
      <c r="V458" s="122">
        <f t="shared" si="981"/>
        <v>0</v>
      </c>
      <c r="W458" s="122">
        <f t="shared" si="981"/>
        <v>48687.9</v>
      </c>
      <c r="X458" s="122">
        <f t="shared" si="981"/>
        <v>2214</v>
      </c>
      <c r="Y458" s="122">
        <f t="shared" si="981"/>
        <v>223225.259999998</v>
      </c>
      <c r="Z458" s="122">
        <f t="shared" si="981"/>
        <v>749206.885400001</v>
      </c>
      <c r="AA458" s="122">
        <f t="shared" si="981"/>
        <v>0</v>
      </c>
      <c r="AB458" s="122">
        <f t="shared" si="981"/>
        <v>0</v>
      </c>
      <c r="AC458" s="122">
        <f t="shared" si="981"/>
        <v>28508.2289999997</v>
      </c>
      <c r="AD458" s="122">
        <f t="shared" si="981"/>
        <v>352453.530400002</v>
      </c>
      <c r="AE458" s="122">
        <f t="shared" si="981"/>
        <v>250950.640000002</v>
      </c>
      <c r="AF458" s="122">
        <f t="shared" si="981"/>
        <v>15490.6859999999</v>
      </c>
      <c r="AG458" s="122">
        <f t="shared" si="981"/>
        <v>97375.8</v>
      </c>
      <c r="AH458" s="122">
        <f t="shared" si="981"/>
        <v>4428</v>
      </c>
      <c r="AI458" s="122">
        <f t="shared" si="981"/>
        <v>749206.885400001</v>
      </c>
      <c r="AJ458" s="68"/>
    </row>
    <row r="459" spans="1:28">
      <c r="A459" s="123"/>
      <c r="B459" s="123"/>
      <c r="E459" s="123"/>
      <c r="AB459" s="144"/>
    </row>
    <row r="460" ht="15" customHeight="1" spans="1:26">
      <c r="A460" s="124" t="s">
        <v>1104</v>
      </c>
      <c r="B460" s="124"/>
      <c r="C460" s="125" t="s">
        <v>1105</v>
      </c>
      <c r="D460" s="125"/>
      <c r="E460" s="124" t="s">
        <v>1106</v>
      </c>
      <c r="F460" s="126" t="s">
        <v>1107</v>
      </c>
      <c r="G460" s="126" t="s">
        <v>1108</v>
      </c>
      <c r="J460" s="142"/>
      <c r="W460" s="9"/>
      <c r="X460" s="9"/>
      <c r="Z460" s="145"/>
    </row>
    <row r="461" ht="15" customHeight="1" spans="1:25">
      <c r="A461" s="127" t="s">
        <v>1109</v>
      </c>
      <c r="B461" s="127"/>
      <c r="C461" s="128">
        <f>K458+R458</f>
        <v>28508.2289999997</v>
      </c>
      <c r="D461" s="129"/>
      <c r="E461" s="130">
        <f>COUNTIFS(E4:E457,"&lt;&gt;",E4:E457,"&lt;&gt;0")</f>
        <v>454</v>
      </c>
      <c r="F461" s="131"/>
      <c r="G461" s="126">
        <f t="shared" ref="G461:G466" si="982">C461+F461</f>
        <v>28508.2289999997</v>
      </c>
      <c r="J461" s="142"/>
      <c r="V461" s="9"/>
      <c r="W461" s="9"/>
      <c r="X461" s="9"/>
      <c r="Y461" s="144"/>
    </row>
    <row r="462" ht="15" customHeight="1" spans="1:26">
      <c r="A462" s="127" t="s">
        <v>1110</v>
      </c>
      <c r="B462" s="127"/>
      <c r="C462" s="128">
        <f>L458+S458</f>
        <v>352453.530399999</v>
      </c>
      <c r="D462" s="129"/>
      <c r="E462" s="130">
        <f>COUNTIFS(F4:F457,"&lt;&gt;",F4:F457,"&lt;&gt;0")</f>
        <v>443</v>
      </c>
      <c r="F462" s="126"/>
      <c r="G462" s="126">
        <f t="shared" si="982"/>
        <v>352453.530399999</v>
      </c>
      <c r="J462" s="142"/>
      <c r="W462" s="9"/>
      <c r="X462" s="9"/>
      <c r="Z462" s="144"/>
    </row>
    <row r="463" ht="15" customHeight="1" spans="1:24">
      <c r="A463" s="127" t="s">
        <v>1111</v>
      </c>
      <c r="B463" s="127"/>
      <c r="C463" s="128">
        <f>N458+U458</f>
        <v>15490.6859999999</v>
      </c>
      <c r="D463" s="129"/>
      <c r="E463" s="130">
        <f>COUNTIFS(H4:H457,"&lt;&gt;",H4:H457,"&lt;&gt;0")</f>
        <v>444</v>
      </c>
      <c r="F463" s="126"/>
      <c r="G463" s="126">
        <f t="shared" si="982"/>
        <v>15490.6859999999</v>
      </c>
      <c r="J463" s="142"/>
      <c r="W463" s="9"/>
      <c r="X463" s="9"/>
    </row>
    <row r="464" ht="15" customHeight="1" spans="1:24">
      <c r="A464" s="132" t="s">
        <v>1112</v>
      </c>
      <c r="B464" s="132"/>
      <c r="C464" s="128">
        <f>M458+T458</f>
        <v>250950.639999998</v>
      </c>
      <c r="D464" s="129"/>
      <c r="E464" s="130">
        <f>COUNTIFS(G4:G457,"&lt;&gt;",G4:G457,"&lt;&gt;0")</f>
        <v>443</v>
      </c>
      <c r="F464" s="126"/>
      <c r="G464" s="126">
        <f t="shared" si="982"/>
        <v>250950.639999998</v>
      </c>
      <c r="J464" s="142"/>
      <c r="V464" s="9"/>
      <c r="W464" s="9"/>
      <c r="X464" s="9"/>
    </row>
    <row r="465" ht="15" customHeight="1" spans="1:24">
      <c r="A465" s="132" t="s">
        <v>1113</v>
      </c>
      <c r="B465" s="132"/>
      <c r="C465" s="128">
        <f>P458+X458</f>
        <v>4428</v>
      </c>
      <c r="D465" s="129"/>
      <c r="E465" s="130">
        <f>COUNTIFS(J4:J457,"&lt;&gt;",J4:J457,"&lt;&gt;0")</f>
        <v>41</v>
      </c>
      <c r="F465" s="126"/>
      <c r="G465" s="126">
        <f t="shared" si="982"/>
        <v>4428</v>
      </c>
      <c r="J465" s="142"/>
      <c r="W465" s="9"/>
      <c r="X465" s="9"/>
    </row>
    <row r="466" ht="15" customHeight="1" spans="1:24">
      <c r="A466" s="132" t="s">
        <v>1114</v>
      </c>
      <c r="B466" s="132"/>
      <c r="C466" s="133">
        <f>O458+W458</f>
        <v>97375.8</v>
      </c>
      <c r="D466" s="134"/>
      <c r="E466" s="130">
        <f>COUNTIFS(I4:I457,"&lt;&gt;",I4:I457,"&lt;&gt;0")</f>
        <v>384</v>
      </c>
      <c r="F466" s="126"/>
      <c r="G466" s="126">
        <f t="shared" si="982"/>
        <v>97375.8</v>
      </c>
      <c r="J466" s="142"/>
      <c r="W466" s="9"/>
      <c r="X466" s="9"/>
    </row>
    <row r="467" ht="17" customHeight="1" spans="1:24">
      <c r="A467" s="126" t="s">
        <v>1115</v>
      </c>
      <c r="B467" s="126"/>
      <c r="C467" s="135">
        <f>SUM(C461:D466)</f>
        <v>749206.885399997</v>
      </c>
      <c r="D467" s="136"/>
      <c r="E467" s="137"/>
      <c r="F467" s="126"/>
      <c r="G467" s="138">
        <f>SUM(G461:G466)</f>
        <v>749206.885399997</v>
      </c>
      <c r="J467" s="142"/>
      <c r="W467" s="9"/>
      <c r="X467" s="9"/>
    </row>
    <row r="468" spans="1:33">
      <c r="A468" s="18" t="s">
        <v>1116</v>
      </c>
      <c r="B468" s="18"/>
      <c r="C468" s="18"/>
      <c r="D468" s="18"/>
      <c r="E468" s="18"/>
      <c r="F468" s="18"/>
      <c r="G468" s="139"/>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39"/>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39"/>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39"/>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39"/>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39"/>
      <c r="C473" s="140"/>
      <c r="D473" s="141"/>
      <c r="E473" s="18"/>
      <c r="F473" s="18"/>
      <c r="G473" s="139"/>
      <c r="H473" s="18"/>
      <c r="I473" s="18"/>
      <c r="J473" s="18"/>
      <c r="K473" s="143"/>
      <c r="L473" s="18"/>
      <c r="M473" s="18"/>
      <c r="N473" s="18"/>
      <c r="O473" s="18"/>
      <c r="P473" s="18"/>
      <c r="Q473" s="18"/>
      <c r="S473" s="9"/>
      <c r="T473" s="9"/>
      <c r="U473" s="9"/>
      <c r="V473" s="9"/>
      <c r="W473" s="9"/>
      <c r="X473" s="9"/>
    </row>
    <row r="474" spans="1:24">
      <c r="A474" s="18"/>
      <c r="B474" s="139"/>
      <c r="C474" s="140"/>
      <c r="D474" s="141"/>
      <c r="E474" s="18"/>
      <c r="F474" s="18"/>
      <c r="G474" s="139"/>
      <c r="H474" s="18"/>
      <c r="I474" s="18"/>
      <c r="J474" s="18"/>
      <c r="K474" s="143"/>
      <c r="L474" s="18"/>
      <c r="M474" s="18"/>
      <c r="N474" s="18"/>
      <c r="O474" s="18"/>
      <c r="P474" s="18"/>
      <c r="Q474" s="18"/>
      <c r="S474" s="9"/>
      <c r="T474" s="9"/>
      <c r="U474" s="9"/>
      <c r="V474" s="9"/>
      <c r="W474" s="9"/>
      <c r="X474" s="9"/>
    </row>
    <row r="475" spans="1:24">
      <c r="A475" s="18"/>
      <c r="B475" s="139"/>
      <c r="C475" s="140"/>
      <c r="D475" s="141"/>
      <c r="E475" s="18"/>
      <c r="F475" s="18"/>
      <c r="G475" s="139"/>
      <c r="H475" s="18"/>
      <c r="I475" s="18"/>
      <c r="J475" s="18"/>
      <c r="K475" s="143"/>
      <c r="L475" s="18"/>
      <c r="M475" s="18"/>
      <c r="N475" s="18"/>
      <c r="O475" s="18"/>
      <c r="P475" s="18"/>
      <c r="Q475" s="18"/>
      <c r="S475" s="9"/>
      <c r="T475" s="9"/>
      <c r="U475" s="9"/>
      <c r="V475" s="9"/>
      <c r="W475" s="9"/>
      <c r="X475" s="9"/>
    </row>
    <row r="476" spans="1:24">
      <c r="A476" s="147" t="s">
        <v>1117</v>
      </c>
      <c r="B476" s="147"/>
      <c r="C476" s="148"/>
      <c r="D476" s="141"/>
      <c r="E476" s="18"/>
      <c r="F476" s="18"/>
      <c r="G476" s="139"/>
      <c r="H476" s="18"/>
      <c r="I476" s="18"/>
      <c r="J476" s="18"/>
      <c r="K476" s="143"/>
      <c r="L476" s="18"/>
      <c r="M476" s="18"/>
      <c r="N476" s="18"/>
      <c r="O476" s="18"/>
      <c r="P476" s="18"/>
      <c r="Q476" s="18"/>
      <c r="R476" s="18"/>
      <c r="S476" s="18"/>
      <c r="T476" s="18"/>
      <c r="U476" s="18"/>
      <c r="V476" s="18"/>
      <c r="X476" s="9"/>
    </row>
    <row r="477" spans="1:24">
      <c r="A477" s="147"/>
      <c r="B477" s="147"/>
      <c r="C477" s="148"/>
      <c r="K477" s="142"/>
      <c r="X477" s="9"/>
    </row>
    <row r="478" s="20" customFormat="1" ht="16" customHeight="1" spans="1:36">
      <c r="A478" s="57">
        <v>310</v>
      </c>
      <c r="B478" s="58" t="s">
        <v>227</v>
      </c>
      <c r="C478" s="149" t="s">
        <v>849</v>
      </c>
      <c r="D478" s="363" t="s">
        <v>850</v>
      </c>
      <c r="E478" s="187">
        <v>3473.25</v>
      </c>
      <c r="F478" s="46">
        <v>0</v>
      </c>
      <c r="G478" s="190">
        <v>0</v>
      </c>
      <c r="H478" s="187">
        <v>0</v>
      </c>
      <c r="I478" s="60">
        <v>0</v>
      </c>
      <c r="J478" s="60"/>
      <c r="K478" s="65">
        <v>62.5185</v>
      </c>
      <c r="L478" s="66">
        <v>0</v>
      </c>
      <c r="M478" s="60">
        <v>0</v>
      </c>
      <c r="N478" s="58">
        <v>0</v>
      </c>
      <c r="O478" s="60">
        <v>0</v>
      </c>
      <c r="P478" s="60">
        <v>0</v>
      </c>
      <c r="Q478" s="60">
        <v>62.5185</v>
      </c>
      <c r="R478" s="58">
        <v>0</v>
      </c>
      <c r="S478" s="58">
        <v>0</v>
      </c>
      <c r="T478" s="60">
        <v>0</v>
      </c>
      <c r="U478" s="58">
        <v>0</v>
      </c>
      <c r="V478" s="58">
        <v>0</v>
      </c>
      <c r="W478" s="60">
        <v>0</v>
      </c>
      <c r="X478" s="60">
        <v>0</v>
      </c>
      <c r="Y478" s="58">
        <v>0</v>
      </c>
      <c r="Z478" s="58">
        <v>62.5185</v>
      </c>
      <c r="AA478" s="58"/>
      <c r="AB478" s="16" t="s">
        <v>101</v>
      </c>
      <c r="AC478" s="15">
        <v>62.5185</v>
      </c>
      <c r="AD478" s="15">
        <v>0</v>
      </c>
      <c r="AE478" s="15">
        <v>0</v>
      </c>
      <c r="AF478" s="15">
        <v>0</v>
      </c>
      <c r="AG478" s="15">
        <v>0</v>
      </c>
      <c r="AH478" s="15">
        <v>0</v>
      </c>
      <c r="AI478" s="15">
        <v>62.5185</v>
      </c>
      <c r="AJ478" s="16" t="s">
        <v>34</v>
      </c>
    </row>
    <row r="479" s="20" customFormat="1" ht="16" customHeight="1" spans="1:36">
      <c r="A479" s="57">
        <v>361</v>
      </c>
      <c r="B479" s="58" t="s">
        <v>558</v>
      </c>
      <c r="C479" s="149" t="s">
        <v>971</v>
      </c>
      <c r="D479" s="167" t="s">
        <v>972</v>
      </c>
      <c r="E479" s="187">
        <v>3473.25</v>
      </c>
      <c r="F479" s="46">
        <v>0</v>
      </c>
      <c r="G479" s="187">
        <v>0</v>
      </c>
      <c r="H479" s="187">
        <v>0</v>
      </c>
      <c r="I479" s="188">
        <v>0</v>
      </c>
      <c r="J479" s="60"/>
      <c r="K479" s="65">
        <v>62.5185</v>
      </c>
      <c r="L479" s="66">
        <v>0</v>
      </c>
      <c r="M479" s="60">
        <v>0</v>
      </c>
      <c r="N479" s="58">
        <v>0</v>
      </c>
      <c r="O479" s="60">
        <v>0</v>
      </c>
      <c r="P479" s="60">
        <v>0</v>
      </c>
      <c r="Q479" s="60">
        <v>62.5185</v>
      </c>
      <c r="R479" s="58">
        <v>0</v>
      </c>
      <c r="S479" s="58">
        <v>0</v>
      </c>
      <c r="T479" s="60">
        <v>0</v>
      </c>
      <c r="U479" s="58">
        <v>0</v>
      </c>
      <c r="V479" s="58">
        <v>0</v>
      </c>
      <c r="W479" s="60">
        <v>0</v>
      </c>
      <c r="X479" s="60">
        <v>0</v>
      </c>
      <c r="Y479" s="58">
        <v>0</v>
      </c>
      <c r="Z479" s="58">
        <v>62.5185</v>
      </c>
      <c r="AA479" s="185"/>
      <c r="AB479" s="16" t="s">
        <v>98</v>
      </c>
      <c r="AC479" s="15">
        <v>62.5185</v>
      </c>
      <c r="AD479" s="15">
        <v>0</v>
      </c>
      <c r="AE479" s="15">
        <v>0</v>
      </c>
      <c r="AF479" s="15">
        <v>0</v>
      </c>
      <c r="AG479" s="15">
        <v>0</v>
      </c>
      <c r="AH479" s="15">
        <v>0</v>
      </c>
      <c r="AI479" s="15">
        <v>62.5185</v>
      </c>
      <c r="AJ479" s="16" t="s">
        <v>33</v>
      </c>
    </row>
    <row r="480" s="20" customFormat="1" ht="16" customHeight="1" spans="1:36">
      <c r="A480" s="57">
        <v>362</v>
      </c>
      <c r="B480" s="58" t="s">
        <v>558</v>
      </c>
      <c r="C480" s="149" t="s">
        <v>973</v>
      </c>
      <c r="D480" s="364" t="s">
        <v>974</v>
      </c>
      <c r="E480" s="187">
        <v>3473.25</v>
      </c>
      <c r="F480" s="46">
        <v>0</v>
      </c>
      <c r="G480" s="187">
        <v>0</v>
      </c>
      <c r="H480" s="187">
        <v>0</v>
      </c>
      <c r="I480" s="188">
        <v>0</v>
      </c>
      <c r="J480" s="60"/>
      <c r="K480" s="65">
        <v>62.5185</v>
      </c>
      <c r="L480" s="66">
        <v>0</v>
      </c>
      <c r="M480" s="60">
        <v>0</v>
      </c>
      <c r="N480" s="58">
        <v>0</v>
      </c>
      <c r="O480" s="60">
        <v>0</v>
      </c>
      <c r="P480" s="60">
        <v>0</v>
      </c>
      <c r="Q480" s="60">
        <v>62.5185</v>
      </c>
      <c r="R480" s="58">
        <v>0</v>
      </c>
      <c r="S480" s="58">
        <v>0</v>
      </c>
      <c r="T480" s="60">
        <v>0</v>
      </c>
      <c r="U480" s="58">
        <v>0</v>
      </c>
      <c r="V480" s="58">
        <v>0</v>
      </c>
      <c r="W480" s="60">
        <v>0</v>
      </c>
      <c r="X480" s="60">
        <v>0</v>
      </c>
      <c r="Y480" s="58">
        <v>0</v>
      </c>
      <c r="Z480" s="58">
        <v>62.5185</v>
      </c>
      <c r="AA480" s="185"/>
      <c r="AB480" s="16" t="s">
        <v>98</v>
      </c>
      <c r="AC480" s="15">
        <v>62.5185</v>
      </c>
      <c r="AD480" s="15">
        <v>0</v>
      </c>
      <c r="AE480" s="15">
        <v>0</v>
      </c>
      <c r="AF480" s="15">
        <v>0</v>
      </c>
      <c r="AG480" s="15">
        <v>0</v>
      </c>
      <c r="AH480" s="15">
        <v>0</v>
      </c>
      <c r="AI480" s="15">
        <v>62.5185</v>
      </c>
      <c r="AJ480" s="16" t="s">
        <v>33</v>
      </c>
    </row>
    <row r="481" s="20" customFormat="1" ht="16" customHeight="1" spans="1:36">
      <c r="A481" s="57">
        <v>380</v>
      </c>
      <c r="B481" s="58" t="s">
        <v>363</v>
      </c>
      <c r="C481" s="195" t="s">
        <v>1009</v>
      </c>
      <c r="D481" s="357" t="s">
        <v>1010</v>
      </c>
      <c r="E481" s="187">
        <v>3473.25</v>
      </c>
      <c r="F481" s="46">
        <v>0</v>
      </c>
      <c r="G481" s="187">
        <v>0</v>
      </c>
      <c r="H481" s="187">
        <v>0</v>
      </c>
      <c r="I481" s="188">
        <v>0</v>
      </c>
      <c r="J481" s="60"/>
      <c r="K481" s="65">
        <v>62.5185</v>
      </c>
      <c r="L481" s="66">
        <v>0</v>
      </c>
      <c r="M481" s="60">
        <v>0</v>
      </c>
      <c r="N481" s="58">
        <v>0</v>
      </c>
      <c r="O481" s="60">
        <v>0</v>
      </c>
      <c r="P481" s="60">
        <v>0</v>
      </c>
      <c r="Q481" s="60">
        <v>62.5185</v>
      </c>
      <c r="R481" s="58">
        <v>0</v>
      </c>
      <c r="S481" s="58">
        <v>0</v>
      </c>
      <c r="T481" s="60">
        <v>0</v>
      </c>
      <c r="U481" s="58">
        <v>0</v>
      </c>
      <c r="V481" s="58">
        <v>0</v>
      </c>
      <c r="W481" s="60">
        <v>0</v>
      </c>
      <c r="X481" s="60">
        <v>0</v>
      </c>
      <c r="Y481" s="58">
        <v>0</v>
      </c>
      <c r="Z481" s="58">
        <v>62.5185</v>
      </c>
      <c r="AA481" s="185"/>
      <c r="AB481" s="16" t="s">
        <v>71</v>
      </c>
      <c r="AC481" s="15">
        <v>62.5185</v>
      </c>
      <c r="AD481" s="15">
        <v>0</v>
      </c>
      <c r="AE481" s="15">
        <v>0</v>
      </c>
      <c r="AF481" s="15">
        <v>0</v>
      </c>
      <c r="AG481" s="15">
        <v>0</v>
      </c>
      <c r="AH481" s="15">
        <v>0</v>
      </c>
      <c r="AI481" s="15">
        <v>62.5185</v>
      </c>
      <c r="AJ481" s="16" t="s">
        <v>33</v>
      </c>
    </row>
    <row r="482" s="20" customFormat="1" ht="16" customHeight="1" spans="1:36">
      <c r="A482" s="57">
        <v>414</v>
      </c>
      <c r="B482" s="149" t="s">
        <v>640</v>
      </c>
      <c r="C482" s="149" t="s">
        <v>1092</v>
      </c>
      <c r="D482" s="364" t="s">
        <v>1093</v>
      </c>
      <c r="E482" s="186">
        <v>3473.25</v>
      </c>
      <c r="F482" s="46">
        <v>0</v>
      </c>
      <c r="G482" s="187">
        <v>0</v>
      </c>
      <c r="H482" s="187">
        <v>0</v>
      </c>
      <c r="I482" s="188">
        <v>0</v>
      </c>
      <c r="J482" s="60"/>
      <c r="K482" s="65">
        <v>62.5185</v>
      </c>
      <c r="L482" s="66">
        <v>0</v>
      </c>
      <c r="M482" s="60">
        <v>0</v>
      </c>
      <c r="N482" s="58">
        <v>0</v>
      </c>
      <c r="O482" s="60">
        <v>0</v>
      </c>
      <c r="P482" s="60">
        <v>0</v>
      </c>
      <c r="Q482" s="60">
        <v>62.5185</v>
      </c>
      <c r="R482" s="58">
        <v>0</v>
      </c>
      <c r="S482" s="58">
        <v>0</v>
      </c>
      <c r="T482" s="60">
        <v>0</v>
      </c>
      <c r="U482" s="58">
        <v>0</v>
      </c>
      <c r="V482" s="58">
        <v>0</v>
      </c>
      <c r="W482" s="60">
        <v>0</v>
      </c>
      <c r="X482" s="60">
        <v>0</v>
      </c>
      <c r="Y482" s="58">
        <v>0</v>
      </c>
      <c r="Z482" s="58">
        <v>62.5185</v>
      </c>
      <c r="AA482" s="185"/>
      <c r="AB482" s="16" t="s">
        <v>95</v>
      </c>
      <c r="AC482" s="15">
        <v>62.5185</v>
      </c>
      <c r="AD482" s="15">
        <v>0</v>
      </c>
      <c r="AE482" s="15">
        <v>0</v>
      </c>
      <c r="AF482" s="15">
        <v>0</v>
      </c>
      <c r="AG482" s="15">
        <v>0</v>
      </c>
      <c r="AH482" s="15">
        <v>0</v>
      </c>
      <c r="AI482" s="15">
        <v>62.5185</v>
      </c>
      <c r="AJ482" s="16" t="s">
        <v>33</v>
      </c>
    </row>
    <row r="483" s="20" customFormat="1" ht="16" customHeight="1" spans="1:36">
      <c r="A483" s="57">
        <v>418</v>
      </c>
      <c r="B483" s="149" t="s">
        <v>558</v>
      </c>
      <c r="C483" s="197" t="s">
        <v>1100</v>
      </c>
      <c r="D483" s="365" t="s">
        <v>1101</v>
      </c>
      <c r="E483" s="186">
        <v>3473.25</v>
      </c>
      <c r="F483" s="46">
        <v>0</v>
      </c>
      <c r="G483" s="187">
        <v>0</v>
      </c>
      <c r="H483" s="187">
        <v>0</v>
      </c>
      <c r="I483" s="188">
        <v>0</v>
      </c>
      <c r="J483" s="60"/>
      <c r="K483" s="65">
        <v>62.5185</v>
      </c>
      <c r="L483" s="66">
        <v>0</v>
      </c>
      <c r="M483" s="60">
        <v>0</v>
      </c>
      <c r="N483" s="58">
        <v>0</v>
      </c>
      <c r="O483" s="60">
        <v>0</v>
      </c>
      <c r="P483" s="60">
        <v>0</v>
      </c>
      <c r="Q483" s="60">
        <v>62.5185</v>
      </c>
      <c r="R483" s="58">
        <v>0</v>
      </c>
      <c r="S483" s="58">
        <v>0</v>
      </c>
      <c r="T483" s="60">
        <v>0</v>
      </c>
      <c r="U483" s="58">
        <v>0</v>
      </c>
      <c r="V483" s="58">
        <v>0</v>
      </c>
      <c r="W483" s="60">
        <v>0</v>
      </c>
      <c r="X483" s="60">
        <v>0</v>
      </c>
      <c r="Y483" s="58">
        <v>0</v>
      </c>
      <c r="Z483" s="58">
        <v>62.5185</v>
      </c>
      <c r="AA483" s="185"/>
      <c r="AB483" s="16" t="s">
        <v>98</v>
      </c>
      <c r="AC483" s="15">
        <v>62.5185</v>
      </c>
      <c r="AD483" s="15">
        <v>0</v>
      </c>
      <c r="AE483" s="15">
        <v>0</v>
      </c>
      <c r="AF483" s="15">
        <v>0</v>
      </c>
      <c r="AG483" s="15">
        <v>0</v>
      </c>
      <c r="AH483" s="15">
        <v>0</v>
      </c>
      <c r="AI483" s="15">
        <v>62.5185</v>
      </c>
      <c r="AJ483" s="16" t="s">
        <v>33</v>
      </c>
    </row>
    <row r="484" s="20" customFormat="1" ht="16" customHeight="1" spans="1:36">
      <c r="A484" s="57">
        <v>415</v>
      </c>
      <c r="B484" s="149" t="s">
        <v>558</v>
      </c>
      <c r="C484" s="149" t="s">
        <v>1094</v>
      </c>
      <c r="D484" s="167" t="s">
        <v>1095</v>
      </c>
      <c r="E484" s="186">
        <v>3473.25</v>
      </c>
      <c r="F484" s="153">
        <v>3473.25</v>
      </c>
      <c r="G484" s="157">
        <v>5664.75</v>
      </c>
      <c r="H484" s="157">
        <v>3473.25</v>
      </c>
      <c r="I484" s="188">
        <v>0</v>
      </c>
      <c r="J484" s="60"/>
      <c r="K484" s="65">
        <v>62.5185</v>
      </c>
      <c r="L484" s="66">
        <v>555.72</v>
      </c>
      <c r="M484" s="60">
        <v>453.18</v>
      </c>
      <c r="N484" s="58">
        <v>24.31275</v>
      </c>
      <c r="O484" s="60">
        <v>0</v>
      </c>
      <c r="P484" s="60">
        <v>0</v>
      </c>
      <c r="Q484" s="60">
        <v>1095.73125</v>
      </c>
      <c r="R484" s="58">
        <v>0</v>
      </c>
      <c r="S484" s="58">
        <v>277.86</v>
      </c>
      <c r="T484" s="60">
        <v>113.3</v>
      </c>
      <c r="U484" s="58">
        <v>10.42</v>
      </c>
      <c r="V484" s="58">
        <v>0</v>
      </c>
      <c r="W484" s="60">
        <v>0</v>
      </c>
      <c r="X484" s="60">
        <v>0</v>
      </c>
      <c r="Y484" s="58">
        <v>401.58</v>
      </c>
      <c r="Z484" s="58">
        <v>1497.31125</v>
      </c>
      <c r="AA484" s="185"/>
      <c r="AB484" s="16" t="s">
        <v>98</v>
      </c>
      <c r="AC484" s="15">
        <v>62.5185</v>
      </c>
      <c r="AD484" s="15">
        <v>833.58</v>
      </c>
      <c r="AE484" s="15">
        <v>566.48</v>
      </c>
      <c r="AF484" s="15">
        <v>34.73275</v>
      </c>
      <c r="AG484" s="15">
        <v>0</v>
      </c>
      <c r="AH484" s="15">
        <v>0</v>
      </c>
      <c r="AI484" s="15">
        <v>1497.31125</v>
      </c>
      <c r="AJ484" s="16" t="s">
        <v>33</v>
      </c>
    </row>
    <row r="485" s="20" customFormat="1" ht="16" customHeight="1" spans="1:36">
      <c r="A485" s="57">
        <v>376</v>
      </c>
      <c r="B485" s="58" t="s">
        <v>685</v>
      </c>
      <c r="C485" s="195" t="s">
        <v>1001</v>
      </c>
      <c r="D485" s="357" t="s">
        <v>1002</v>
      </c>
      <c r="E485" s="187">
        <v>3473.25</v>
      </c>
      <c r="F485" s="153">
        <v>3473.25</v>
      </c>
      <c r="G485" s="157">
        <v>5664.75</v>
      </c>
      <c r="H485" s="157">
        <v>3473.25</v>
      </c>
      <c r="I485" s="177">
        <v>1790</v>
      </c>
      <c r="J485" s="60"/>
      <c r="K485" s="65">
        <v>62.5185</v>
      </c>
      <c r="L485" s="66">
        <v>555.72</v>
      </c>
      <c r="M485" s="60">
        <v>453.18</v>
      </c>
      <c r="N485" s="58">
        <v>24.31275</v>
      </c>
      <c r="O485" s="60">
        <v>89.5</v>
      </c>
      <c r="P485" s="60">
        <v>0</v>
      </c>
      <c r="Q485" s="60">
        <v>1185.23125</v>
      </c>
      <c r="R485" s="58">
        <v>0</v>
      </c>
      <c r="S485" s="58">
        <v>277.86</v>
      </c>
      <c r="T485" s="60">
        <v>113.3</v>
      </c>
      <c r="U485" s="58">
        <v>10.42</v>
      </c>
      <c r="V485" s="58">
        <v>0</v>
      </c>
      <c r="W485" s="60">
        <v>89.5</v>
      </c>
      <c r="X485" s="60">
        <v>0</v>
      </c>
      <c r="Y485" s="58">
        <v>491.08</v>
      </c>
      <c r="Z485" s="58">
        <v>1676.31125</v>
      </c>
      <c r="AA485" s="185"/>
      <c r="AB485" s="16" t="s">
        <v>89</v>
      </c>
      <c r="AC485" s="15">
        <v>62.5185</v>
      </c>
      <c r="AD485" s="15">
        <v>833.58</v>
      </c>
      <c r="AE485" s="15">
        <v>566.48</v>
      </c>
      <c r="AF485" s="15">
        <v>34.73275</v>
      </c>
      <c r="AG485" s="15">
        <v>179</v>
      </c>
      <c r="AH485" s="15">
        <v>0</v>
      </c>
      <c r="AI485" s="15">
        <v>1676.31125</v>
      </c>
      <c r="AJ485" s="16" t="s">
        <v>33</v>
      </c>
    </row>
    <row r="486" s="20" customFormat="1" ht="16" customHeight="1" spans="1:36">
      <c r="A486" s="57">
        <v>410</v>
      </c>
      <c r="B486" s="149" t="s">
        <v>670</v>
      </c>
      <c r="C486" s="149" t="s">
        <v>1084</v>
      </c>
      <c r="D486" s="364" t="s">
        <v>1085</v>
      </c>
      <c r="E486" s="186">
        <v>3473.25</v>
      </c>
      <c r="F486" s="153">
        <v>3473.25</v>
      </c>
      <c r="G486" s="157">
        <v>5664.75</v>
      </c>
      <c r="H486" s="157">
        <v>3473.25</v>
      </c>
      <c r="I486" s="177">
        <v>0</v>
      </c>
      <c r="J486" s="60"/>
      <c r="K486" s="65">
        <v>62.5185</v>
      </c>
      <c r="L486" s="66">
        <v>555.72</v>
      </c>
      <c r="M486" s="60">
        <v>453.18</v>
      </c>
      <c r="N486" s="58">
        <v>24.31275</v>
      </c>
      <c r="O486" s="60">
        <v>0</v>
      </c>
      <c r="P486" s="60">
        <v>0</v>
      </c>
      <c r="Q486" s="60">
        <v>1095.73125</v>
      </c>
      <c r="R486" s="58">
        <v>0</v>
      </c>
      <c r="S486" s="58">
        <v>277.86</v>
      </c>
      <c r="T486" s="60">
        <v>113.3</v>
      </c>
      <c r="U486" s="58">
        <v>10.42</v>
      </c>
      <c r="V486" s="58">
        <v>0</v>
      </c>
      <c r="W486" s="60">
        <v>0</v>
      </c>
      <c r="X486" s="60">
        <v>0</v>
      </c>
      <c r="Y486" s="58">
        <v>401.58</v>
      </c>
      <c r="Z486" s="58">
        <v>1497.31125</v>
      </c>
      <c r="AA486" s="185"/>
      <c r="AB486" s="16" t="s">
        <v>92</v>
      </c>
      <c r="AC486" s="15">
        <v>62.5185</v>
      </c>
      <c r="AD486" s="15">
        <v>833.58</v>
      </c>
      <c r="AE486" s="15">
        <v>566.48</v>
      </c>
      <c r="AF486" s="15">
        <v>34.73275</v>
      </c>
      <c r="AG486" s="15">
        <v>0</v>
      </c>
      <c r="AH486" s="15">
        <v>0</v>
      </c>
      <c r="AI486" s="15">
        <v>1497.31125</v>
      </c>
      <c r="AJ486" s="16" t="s">
        <v>33</v>
      </c>
    </row>
    <row r="487" s="9" customFormat="1" ht="16" customHeight="1" spans="1:36">
      <c r="A487" s="45">
        <f t="shared" ref="A487:A500" si="983">ROW()-3</f>
        <v>484</v>
      </c>
      <c r="B487" s="52" t="s">
        <v>1031</v>
      </c>
      <c r="C487" s="52" t="s">
        <v>1032</v>
      </c>
      <c r="D487" s="55" t="s">
        <v>1033</v>
      </c>
      <c r="E487" s="109">
        <v>3473.25</v>
      </c>
      <c r="F487" s="168">
        <v>3473.25</v>
      </c>
      <c r="G487" s="169">
        <v>5664.75</v>
      </c>
      <c r="H487" s="169">
        <v>3473.25</v>
      </c>
      <c r="I487" s="180">
        <v>1790</v>
      </c>
      <c r="J487" s="48"/>
      <c r="K487" s="63">
        <f t="shared" ref="K487:K500" si="984">E487*0.018</f>
        <v>62.5185</v>
      </c>
      <c r="L487" s="64">
        <f t="shared" ref="L487:L500" si="985">F487*0.16</f>
        <v>555.72</v>
      </c>
      <c r="M487" s="48">
        <f t="shared" ref="M487:M500" si="986">ROUND(G487*0.08,2)</f>
        <v>453.18</v>
      </c>
      <c r="N487" s="46">
        <f t="shared" ref="N487:N500" si="987">H487*0.007</f>
        <v>24.31275</v>
      </c>
      <c r="O487" s="48">
        <f t="shared" ref="O487:O500" si="988">I487*5%</f>
        <v>89.5</v>
      </c>
      <c r="P487" s="48">
        <f t="shared" ref="P487:P500" si="989">J487*50%</f>
        <v>0</v>
      </c>
      <c r="Q487" s="48">
        <f t="shared" ref="Q487:Q500" si="990">SUM(K487:P487)</f>
        <v>1185.23125</v>
      </c>
      <c r="R487" s="46">
        <f t="shared" ref="R487:R500" si="991">E487*0</f>
        <v>0</v>
      </c>
      <c r="S487" s="46">
        <f t="shared" ref="S487:S500" si="992">ROUND(F487*0.08,2)</f>
        <v>277.86</v>
      </c>
      <c r="T487" s="48">
        <f t="shared" ref="T487:T500" si="993">ROUND(G487*0.02,2)</f>
        <v>113.3</v>
      </c>
      <c r="U487" s="46">
        <f t="shared" ref="U487:U500" si="994">ROUND(H487*0.003,2)</f>
        <v>10.42</v>
      </c>
      <c r="V487" s="46">
        <v>0</v>
      </c>
      <c r="W487" s="48">
        <f t="shared" ref="W487:W500" si="995">I487*5%</f>
        <v>89.5</v>
      </c>
      <c r="X487" s="48">
        <f t="shared" ref="X487:X500" si="996">J487*50%</f>
        <v>0</v>
      </c>
      <c r="Y487" s="46">
        <f t="shared" ref="Y487:Y500" si="997">SUM(R487:X487)</f>
        <v>491.08</v>
      </c>
      <c r="Z487" s="46">
        <f t="shared" ref="Z487:Z500" si="998">Q487+Y487</f>
        <v>1676.31125</v>
      </c>
      <c r="AA487" s="78"/>
      <c r="AB487" s="12" t="s">
        <v>77</v>
      </c>
      <c r="AC487" s="11">
        <f t="shared" ref="AC487:AE487" si="999">K487+R487</f>
        <v>62.5185</v>
      </c>
      <c r="AD487" s="11">
        <f t="shared" si="999"/>
        <v>833.58</v>
      </c>
      <c r="AE487" s="11">
        <f t="shared" si="999"/>
        <v>566.48</v>
      </c>
      <c r="AF487" s="11">
        <f t="shared" ref="AF487:AF500" si="1000">N487+U487+V487</f>
        <v>34.73275</v>
      </c>
      <c r="AG487" s="11">
        <f t="shared" ref="AG487:AI487" si="1001">O487+W487</f>
        <v>179</v>
      </c>
      <c r="AH487" s="11">
        <f t="shared" si="1001"/>
        <v>0</v>
      </c>
      <c r="AI487" s="11">
        <f t="shared" si="1001"/>
        <v>1676.31125</v>
      </c>
      <c r="AJ487" s="12" t="s">
        <v>33</v>
      </c>
    </row>
    <row r="488" s="9" customFormat="1" ht="16" customHeight="1" spans="1:36">
      <c r="A488" s="45">
        <f t="shared" si="983"/>
        <v>485</v>
      </c>
      <c r="B488" s="46" t="s">
        <v>328</v>
      </c>
      <c r="C488" s="100" t="s">
        <v>937</v>
      </c>
      <c r="D488" s="355" t="s">
        <v>938</v>
      </c>
      <c r="E488" s="95">
        <v>3820</v>
      </c>
      <c r="F488" s="168">
        <v>3820</v>
      </c>
      <c r="G488" s="169">
        <v>5664.75</v>
      </c>
      <c r="H488" s="169">
        <v>3820</v>
      </c>
      <c r="I488" s="180">
        <v>4180</v>
      </c>
      <c r="J488" s="48"/>
      <c r="K488" s="63">
        <f t="shared" si="984"/>
        <v>68.76</v>
      </c>
      <c r="L488" s="64">
        <f t="shared" si="985"/>
        <v>611.2</v>
      </c>
      <c r="M488" s="48">
        <f t="shared" si="986"/>
        <v>453.18</v>
      </c>
      <c r="N488" s="46">
        <f t="shared" si="987"/>
        <v>26.74</v>
      </c>
      <c r="O488" s="48">
        <f t="shared" si="988"/>
        <v>209</v>
      </c>
      <c r="P488" s="48">
        <f t="shared" si="989"/>
        <v>0</v>
      </c>
      <c r="Q488" s="48">
        <f t="shared" si="990"/>
        <v>1368.88</v>
      </c>
      <c r="R488" s="46">
        <f t="shared" si="991"/>
        <v>0</v>
      </c>
      <c r="S488" s="46">
        <f t="shared" si="992"/>
        <v>305.6</v>
      </c>
      <c r="T488" s="48">
        <f t="shared" si="993"/>
        <v>113.3</v>
      </c>
      <c r="U488" s="46">
        <f t="shared" si="994"/>
        <v>11.46</v>
      </c>
      <c r="V488" s="46">
        <v>0</v>
      </c>
      <c r="W488" s="48">
        <f t="shared" si="995"/>
        <v>209</v>
      </c>
      <c r="X488" s="48">
        <f t="shared" si="996"/>
        <v>0</v>
      </c>
      <c r="Y488" s="46">
        <f t="shared" si="997"/>
        <v>639.36</v>
      </c>
      <c r="Z488" s="46">
        <f t="shared" si="998"/>
        <v>2008.24</v>
      </c>
      <c r="AA488" s="78"/>
      <c r="AB488" s="12" t="s">
        <v>104</v>
      </c>
      <c r="AC488" s="11">
        <f t="shared" ref="AC488:AE488" si="1002">K488+R488</f>
        <v>68.76</v>
      </c>
      <c r="AD488" s="11">
        <f t="shared" si="1002"/>
        <v>916.8</v>
      </c>
      <c r="AE488" s="11">
        <f t="shared" si="1002"/>
        <v>566.48</v>
      </c>
      <c r="AF488" s="11">
        <f t="shared" si="1000"/>
        <v>38.2</v>
      </c>
      <c r="AG488" s="11">
        <f t="shared" ref="AG488:AI488" si="1003">O488+W488</f>
        <v>418</v>
      </c>
      <c r="AH488" s="11">
        <f t="shared" si="1003"/>
        <v>0</v>
      </c>
      <c r="AI488" s="11">
        <f t="shared" si="1003"/>
        <v>2008.24</v>
      </c>
      <c r="AJ488" s="12" t="s">
        <v>35</v>
      </c>
    </row>
    <row r="489" s="9" customFormat="1" ht="16" customHeight="1" spans="1:36">
      <c r="A489" s="45">
        <f t="shared" si="983"/>
        <v>486</v>
      </c>
      <c r="B489" s="52" t="s">
        <v>289</v>
      </c>
      <c r="C489" s="52" t="s">
        <v>1038</v>
      </c>
      <c r="D489" s="55" t="s">
        <v>1039</v>
      </c>
      <c r="E489" s="109">
        <v>3473.25</v>
      </c>
      <c r="F489" s="168">
        <v>3473.25</v>
      </c>
      <c r="G489" s="169">
        <v>5664.75</v>
      </c>
      <c r="H489" s="169">
        <v>3473.25</v>
      </c>
      <c r="I489" s="180">
        <v>1790</v>
      </c>
      <c r="J489" s="48"/>
      <c r="K489" s="63">
        <f t="shared" si="984"/>
        <v>62.5185</v>
      </c>
      <c r="L489" s="64">
        <f t="shared" si="985"/>
        <v>555.72</v>
      </c>
      <c r="M489" s="48">
        <f t="shared" si="986"/>
        <v>453.18</v>
      </c>
      <c r="N489" s="46">
        <f t="shared" si="987"/>
        <v>24.31275</v>
      </c>
      <c r="O489" s="48">
        <f t="shared" si="988"/>
        <v>89.5</v>
      </c>
      <c r="P489" s="48">
        <f t="shared" si="989"/>
        <v>0</v>
      </c>
      <c r="Q489" s="48">
        <f t="shared" si="990"/>
        <v>1185.23125</v>
      </c>
      <c r="R489" s="46">
        <f t="shared" si="991"/>
        <v>0</v>
      </c>
      <c r="S489" s="46">
        <f t="shared" si="992"/>
        <v>277.86</v>
      </c>
      <c r="T489" s="48">
        <f t="shared" si="993"/>
        <v>113.3</v>
      </c>
      <c r="U489" s="46">
        <f t="shared" si="994"/>
        <v>10.42</v>
      </c>
      <c r="V489" s="46">
        <v>0</v>
      </c>
      <c r="W489" s="48">
        <f t="shared" si="995"/>
        <v>89.5</v>
      </c>
      <c r="X489" s="48">
        <f t="shared" si="996"/>
        <v>0</v>
      </c>
      <c r="Y489" s="46">
        <f t="shared" si="997"/>
        <v>491.08</v>
      </c>
      <c r="Z489" s="46">
        <f t="shared" si="998"/>
        <v>1676.31125</v>
      </c>
      <c r="AA489" s="78"/>
      <c r="AB489" s="12" t="s">
        <v>80</v>
      </c>
      <c r="AC489" s="11">
        <f t="shared" ref="AC489:AE489" si="1004">K489+R489</f>
        <v>62.5185</v>
      </c>
      <c r="AD489" s="11">
        <f t="shared" si="1004"/>
        <v>833.58</v>
      </c>
      <c r="AE489" s="11">
        <f t="shared" si="1004"/>
        <v>566.48</v>
      </c>
      <c r="AF489" s="11">
        <f t="shared" si="1000"/>
        <v>34.73275</v>
      </c>
      <c r="AG489" s="11">
        <f t="shared" ref="AG489:AI489" si="1005">O489+W489</f>
        <v>179</v>
      </c>
      <c r="AH489" s="11">
        <f t="shared" si="1005"/>
        <v>0</v>
      </c>
      <c r="AI489" s="11">
        <f t="shared" si="1005"/>
        <v>1676.31125</v>
      </c>
      <c r="AJ489" s="12" t="s">
        <v>33</v>
      </c>
    </row>
    <row r="490" s="9" customFormat="1" ht="16" customHeight="1" spans="1:36">
      <c r="A490" s="45">
        <f t="shared" si="983"/>
        <v>487</v>
      </c>
      <c r="B490" s="46" t="s">
        <v>558</v>
      </c>
      <c r="C490" s="100" t="s">
        <v>989</v>
      </c>
      <c r="D490" s="346" t="s">
        <v>990</v>
      </c>
      <c r="E490" s="95">
        <v>3473.25</v>
      </c>
      <c r="F490" s="168">
        <v>3473.25</v>
      </c>
      <c r="G490" s="169">
        <v>5664.75</v>
      </c>
      <c r="H490" s="169">
        <v>3473.25</v>
      </c>
      <c r="I490" s="180">
        <v>1790</v>
      </c>
      <c r="J490" s="48"/>
      <c r="K490" s="63">
        <f t="shared" si="984"/>
        <v>62.5185</v>
      </c>
      <c r="L490" s="64">
        <f t="shared" si="985"/>
        <v>555.72</v>
      </c>
      <c r="M490" s="48">
        <f t="shared" si="986"/>
        <v>453.18</v>
      </c>
      <c r="N490" s="46">
        <f t="shared" si="987"/>
        <v>24.31275</v>
      </c>
      <c r="O490" s="48">
        <f t="shared" si="988"/>
        <v>89.5</v>
      </c>
      <c r="P490" s="48">
        <f t="shared" si="989"/>
        <v>0</v>
      </c>
      <c r="Q490" s="48">
        <f t="shared" si="990"/>
        <v>1185.23125</v>
      </c>
      <c r="R490" s="46">
        <f>F490*0</f>
        <v>0</v>
      </c>
      <c r="S490" s="46">
        <f t="shared" si="992"/>
        <v>277.86</v>
      </c>
      <c r="T490" s="48">
        <f t="shared" si="993"/>
        <v>113.3</v>
      </c>
      <c r="U490" s="46">
        <f t="shared" si="994"/>
        <v>10.42</v>
      </c>
      <c r="V490" s="46">
        <v>0</v>
      </c>
      <c r="W490" s="48">
        <f t="shared" si="995"/>
        <v>89.5</v>
      </c>
      <c r="X490" s="48">
        <f t="shared" si="996"/>
        <v>0</v>
      </c>
      <c r="Y490" s="46">
        <f t="shared" si="997"/>
        <v>491.08</v>
      </c>
      <c r="Z490" s="46">
        <f t="shared" si="998"/>
        <v>1676.31125</v>
      </c>
      <c r="AA490" s="78"/>
      <c r="AB490" s="12" t="s">
        <v>98</v>
      </c>
      <c r="AC490" s="11">
        <f t="shared" ref="AC490:AE490" si="1006">K490+R490</f>
        <v>62.5185</v>
      </c>
      <c r="AD490" s="11">
        <f t="shared" si="1006"/>
        <v>833.58</v>
      </c>
      <c r="AE490" s="11">
        <f t="shared" si="1006"/>
        <v>566.48</v>
      </c>
      <c r="AF490" s="11">
        <f t="shared" si="1000"/>
        <v>34.73275</v>
      </c>
      <c r="AG490" s="11">
        <f t="shared" ref="AG490:AI490" si="1007">O490+W490</f>
        <v>179</v>
      </c>
      <c r="AH490" s="11">
        <f t="shared" si="1007"/>
        <v>0</v>
      </c>
      <c r="AI490" s="11">
        <f t="shared" si="1007"/>
        <v>1676.31125</v>
      </c>
      <c r="AJ490" s="12" t="s">
        <v>33</v>
      </c>
    </row>
    <row r="491" s="9" customFormat="1" ht="16" customHeight="1" spans="1:36">
      <c r="A491" s="45">
        <f t="shared" si="983"/>
        <v>488</v>
      </c>
      <c r="B491" s="46" t="s">
        <v>176</v>
      </c>
      <c r="C491" s="100" t="s">
        <v>1017</v>
      </c>
      <c r="D491" s="346" t="s">
        <v>1018</v>
      </c>
      <c r="E491" s="95">
        <v>3473.25</v>
      </c>
      <c r="F491" s="168">
        <v>3473.25</v>
      </c>
      <c r="G491" s="169">
        <v>5664.75</v>
      </c>
      <c r="H491" s="169">
        <v>3473.25</v>
      </c>
      <c r="I491" s="180">
        <v>3180</v>
      </c>
      <c r="J491" s="48"/>
      <c r="K491" s="63">
        <f t="shared" si="984"/>
        <v>62.5185</v>
      </c>
      <c r="L491" s="64">
        <f t="shared" si="985"/>
        <v>555.72</v>
      </c>
      <c r="M491" s="48">
        <f t="shared" si="986"/>
        <v>453.18</v>
      </c>
      <c r="N491" s="46">
        <f t="shared" si="987"/>
        <v>24.31275</v>
      </c>
      <c r="O491" s="48">
        <f t="shared" si="988"/>
        <v>159</v>
      </c>
      <c r="P491" s="48">
        <f t="shared" si="989"/>
        <v>0</v>
      </c>
      <c r="Q491" s="48">
        <f t="shared" si="990"/>
        <v>1254.73125</v>
      </c>
      <c r="R491" s="46">
        <f t="shared" si="991"/>
        <v>0</v>
      </c>
      <c r="S491" s="46">
        <f t="shared" si="992"/>
        <v>277.86</v>
      </c>
      <c r="T491" s="48">
        <f t="shared" si="993"/>
        <v>113.3</v>
      </c>
      <c r="U491" s="46">
        <f t="shared" si="994"/>
        <v>10.42</v>
      </c>
      <c r="V491" s="46">
        <v>0</v>
      </c>
      <c r="W491" s="48">
        <f t="shared" si="995"/>
        <v>159</v>
      </c>
      <c r="X491" s="48">
        <f t="shared" si="996"/>
        <v>0</v>
      </c>
      <c r="Y491" s="46">
        <f t="shared" si="997"/>
        <v>560.58</v>
      </c>
      <c r="Z491" s="46">
        <f t="shared" si="998"/>
        <v>1815.31125</v>
      </c>
      <c r="AA491" s="78"/>
      <c r="AB491" s="12" t="s">
        <v>104</v>
      </c>
      <c r="AC491" s="11">
        <f t="shared" ref="AC491:AE491" si="1008">K491+R491</f>
        <v>62.5185</v>
      </c>
      <c r="AD491" s="11">
        <f t="shared" si="1008"/>
        <v>833.58</v>
      </c>
      <c r="AE491" s="11">
        <f t="shared" si="1008"/>
        <v>566.48</v>
      </c>
      <c r="AF491" s="11">
        <f t="shared" si="1000"/>
        <v>34.73275</v>
      </c>
      <c r="AG491" s="11">
        <f t="shared" ref="AG491:AI491" si="1009">O491+W491</f>
        <v>318</v>
      </c>
      <c r="AH491" s="11">
        <f t="shared" si="1009"/>
        <v>0</v>
      </c>
      <c r="AI491" s="11">
        <f t="shared" si="1009"/>
        <v>1815.31125</v>
      </c>
      <c r="AJ491" s="12" t="s">
        <v>35</v>
      </c>
    </row>
    <row r="492" s="20" customFormat="1" ht="16" customHeight="1" spans="1:36">
      <c r="A492" s="57">
        <f t="shared" si="983"/>
        <v>489</v>
      </c>
      <c r="B492" s="58" t="s">
        <v>289</v>
      </c>
      <c r="C492" s="195" t="s">
        <v>939</v>
      </c>
      <c r="D492" s="366" t="s">
        <v>940</v>
      </c>
      <c r="E492" s="187">
        <v>0</v>
      </c>
      <c r="F492" s="153">
        <v>3245.5</v>
      </c>
      <c r="G492" s="157">
        <v>5664.75</v>
      </c>
      <c r="H492" s="157">
        <v>3473.25</v>
      </c>
      <c r="I492" s="177">
        <v>1790</v>
      </c>
      <c r="J492" s="60"/>
      <c r="K492" s="65">
        <f t="shared" si="984"/>
        <v>0</v>
      </c>
      <c r="L492" s="66">
        <f t="shared" si="985"/>
        <v>519.28</v>
      </c>
      <c r="M492" s="60">
        <f t="shared" si="986"/>
        <v>453.18</v>
      </c>
      <c r="N492" s="58">
        <f t="shared" si="987"/>
        <v>24.31275</v>
      </c>
      <c r="O492" s="60">
        <f t="shared" si="988"/>
        <v>89.5</v>
      </c>
      <c r="P492" s="60">
        <f t="shared" si="989"/>
        <v>0</v>
      </c>
      <c r="Q492" s="60">
        <f t="shared" si="990"/>
        <v>1086.27275</v>
      </c>
      <c r="R492" s="58">
        <f t="shared" si="991"/>
        <v>0</v>
      </c>
      <c r="S492" s="58">
        <f t="shared" si="992"/>
        <v>259.64</v>
      </c>
      <c r="T492" s="60">
        <f t="shared" si="993"/>
        <v>113.3</v>
      </c>
      <c r="U492" s="58">
        <f t="shared" si="994"/>
        <v>10.42</v>
      </c>
      <c r="V492" s="58">
        <v>0</v>
      </c>
      <c r="W492" s="60">
        <f t="shared" si="995"/>
        <v>89.5</v>
      </c>
      <c r="X492" s="60">
        <f t="shared" si="996"/>
        <v>0</v>
      </c>
      <c r="Y492" s="58">
        <f t="shared" si="997"/>
        <v>472.86</v>
      </c>
      <c r="Z492" s="58">
        <f t="shared" si="998"/>
        <v>1559.13275</v>
      </c>
      <c r="AA492" s="185"/>
      <c r="AB492" s="16" t="s">
        <v>80</v>
      </c>
      <c r="AC492" s="15">
        <f t="shared" ref="AC492:AE492" si="1010">K492+R492</f>
        <v>0</v>
      </c>
      <c r="AD492" s="15">
        <f t="shared" si="1010"/>
        <v>778.92</v>
      </c>
      <c r="AE492" s="15">
        <f t="shared" si="1010"/>
        <v>566.48</v>
      </c>
      <c r="AF492" s="15">
        <f t="shared" si="1000"/>
        <v>34.73275</v>
      </c>
      <c r="AG492" s="15">
        <f t="shared" ref="AG492:AI492" si="1011">O492+W492</f>
        <v>179</v>
      </c>
      <c r="AH492" s="15">
        <f t="shared" si="1011"/>
        <v>0</v>
      </c>
      <c r="AI492" s="15">
        <f t="shared" si="1011"/>
        <v>1559.13275</v>
      </c>
      <c r="AJ492" s="16" t="s">
        <v>33</v>
      </c>
    </row>
    <row r="493" s="20" customFormat="1" ht="16" customHeight="1" spans="1:36">
      <c r="A493" s="57">
        <f t="shared" si="983"/>
        <v>490</v>
      </c>
      <c r="B493" s="58" t="s">
        <v>558</v>
      </c>
      <c r="C493" s="149" t="s">
        <v>845</v>
      </c>
      <c r="D493" s="250" t="s">
        <v>846</v>
      </c>
      <c r="E493" s="187">
        <v>0</v>
      </c>
      <c r="F493" s="153">
        <v>3245.5</v>
      </c>
      <c r="G493" s="157">
        <v>5664.75</v>
      </c>
      <c r="H493" s="157">
        <v>3473.25</v>
      </c>
      <c r="I493" s="153">
        <v>1790</v>
      </c>
      <c r="J493" s="60"/>
      <c r="K493" s="65">
        <f t="shared" si="984"/>
        <v>0</v>
      </c>
      <c r="L493" s="66">
        <f t="shared" si="985"/>
        <v>519.28</v>
      </c>
      <c r="M493" s="60">
        <f t="shared" si="986"/>
        <v>453.18</v>
      </c>
      <c r="N493" s="58">
        <f t="shared" si="987"/>
        <v>24.31275</v>
      </c>
      <c r="O493" s="60">
        <f t="shared" si="988"/>
        <v>89.5</v>
      </c>
      <c r="P493" s="60">
        <f t="shared" si="989"/>
        <v>0</v>
      </c>
      <c r="Q493" s="60">
        <f t="shared" si="990"/>
        <v>1086.27275</v>
      </c>
      <c r="R493" s="58">
        <f t="shared" si="991"/>
        <v>0</v>
      </c>
      <c r="S493" s="58">
        <f t="shared" si="992"/>
        <v>259.64</v>
      </c>
      <c r="T493" s="60">
        <f t="shared" si="993"/>
        <v>113.3</v>
      </c>
      <c r="U493" s="58">
        <f t="shared" si="994"/>
        <v>10.42</v>
      </c>
      <c r="V493" s="58">
        <v>0</v>
      </c>
      <c r="W493" s="60">
        <f t="shared" si="995"/>
        <v>89.5</v>
      </c>
      <c r="X493" s="60">
        <f t="shared" si="996"/>
        <v>0</v>
      </c>
      <c r="Y493" s="58">
        <f t="shared" si="997"/>
        <v>472.86</v>
      </c>
      <c r="Z493" s="58">
        <f t="shared" si="998"/>
        <v>1559.13275</v>
      </c>
      <c r="AA493" s="58"/>
      <c r="AB493" s="16" t="s">
        <v>98</v>
      </c>
      <c r="AC493" s="15">
        <f t="shared" ref="AC493:AE493" si="1012">K493+R493</f>
        <v>0</v>
      </c>
      <c r="AD493" s="15">
        <f t="shared" si="1012"/>
        <v>778.92</v>
      </c>
      <c r="AE493" s="15">
        <f t="shared" si="1012"/>
        <v>566.48</v>
      </c>
      <c r="AF493" s="15">
        <f t="shared" si="1000"/>
        <v>34.73275</v>
      </c>
      <c r="AG493" s="15">
        <f t="shared" ref="AG493:AI493" si="1013">O493+W493</f>
        <v>179</v>
      </c>
      <c r="AH493" s="15">
        <f t="shared" si="1013"/>
        <v>0</v>
      </c>
      <c r="AI493" s="15">
        <f t="shared" si="1013"/>
        <v>1559.13275</v>
      </c>
      <c r="AJ493" s="16" t="s">
        <v>33</v>
      </c>
    </row>
    <row r="494" s="20" customFormat="1" ht="16" customHeight="1" spans="1:36">
      <c r="A494" s="57">
        <f t="shared" si="983"/>
        <v>491</v>
      </c>
      <c r="B494" s="58" t="s">
        <v>558</v>
      </c>
      <c r="C494" s="195" t="s">
        <v>991</v>
      </c>
      <c r="D494" s="357" t="s">
        <v>992</v>
      </c>
      <c r="E494" s="187">
        <v>0</v>
      </c>
      <c r="F494" s="153">
        <v>3473.25</v>
      </c>
      <c r="G494" s="157">
        <v>5664.75</v>
      </c>
      <c r="H494" s="157">
        <v>3473.25</v>
      </c>
      <c r="I494" s="177">
        <v>1790</v>
      </c>
      <c r="J494" s="60"/>
      <c r="K494" s="65">
        <f t="shared" si="984"/>
        <v>0</v>
      </c>
      <c r="L494" s="66">
        <f t="shared" si="985"/>
        <v>555.72</v>
      </c>
      <c r="M494" s="60">
        <f t="shared" si="986"/>
        <v>453.18</v>
      </c>
      <c r="N494" s="58">
        <f t="shared" si="987"/>
        <v>24.31275</v>
      </c>
      <c r="O494" s="60">
        <f t="shared" si="988"/>
        <v>89.5</v>
      </c>
      <c r="P494" s="60">
        <f t="shared" si="989"/>
        <v>0</v>
      </c>
      <c r="Q494" s="60">
        <f t="shared" si="990"/>
        <v>1122.71275</v>
      </c>
      <c r="R494" s="58">
        <f t="shared" si="991"/>
        <v>0</v>
      </c>
      <c r="S494" s="58">
        <f t="shared" si="992"/>
        <v>277.86</v>
      </c>
      <c r="T494" s="60">
        <f t="shared" si="993"/>
        <v>113.3</v>
      </c>
      <c r="U494" s="58">
        <f t="shared" si="994"/>
        <v>10.42</v>
      </c>
      <c r="V494" s="58">
        <v>0</v>
      </c>
      <c r="W494" s="60">
        <f t="shared" si="995"/>
        <v>89.5</v>
      </c>
      <c r="X494" s="60">
        <f t="shared" si="996"/>
        <v>0</v>
      </c>
      <c r="Y494" s="58">
        <f t="shared" si="997"/>
        <v>491.08</v>
      </c>
      <c r="Z494" s="58">
        <f t="shared" si="998"/>
        <v>1613.79275</v>
      </c>
      <c r="AA494" s="185"/>
      <c r="AB494" s="20" t="s">
        <v>98</v>
      </c>
      <c r="AC494" s="15">
        <f t="shared" ref="AC494:AE494" si="1014">K494+R494</f>
        <v>0</v>
      </c>
      <c r="AD494" s="15">
        <f t="shared" si="1014"/>
        <v>833.58</v>
      </c>
      <c r="AE494" s="15">
        <f t="shared" si="1014"/>
        <v>566.48</v>
      </c>
      <c r="AF494" s="15">
        <f t="shared" si="1000"/>
        <v>34.73275</v>
      </c>
      <c r="AG494" s="15">
        <f t="shared" ref="AG494:AI494" si="1015">O494+W494</f>
        <v>179</v>
      </c>
      <c r="AH494" s="15">
        <f t="shared" si="1015"/>
        <v>0</v>
      </c>
      <c r="AI494" s="15">
        <f t="shared" si="1015"/>
        <v>1613.79275</v>
      </c>
      <c r="AJ494" s="16" t="s">
        <v>33</v>
      </c>
    </row>
    <row r="495" s="20" customFormat="1" ht="16" customHeight="1" spans="1:36">
      <c r="A495" s="57">
        <f t="shared" si="983"/>
        <v>492</v>
      </c>
      <c r="B495" s="58" t="s">
        <v>558</v>
      </c>
      <c r="C495" s="195" t="s">
        <v>987</v>
      </c>
      <c r="D495" s="167" t="s">
        <v>988</v>
      </c>
      <c r="E495" s="187">
        <v>0</v>
      </c>
      <c r="F495" s="153">
        <v>3473.25</v>
      </c>
      <c r="G495" s="157">
        <v>5664.75</v>
      </c>
      <c r="H495" s="157">
        <v>3473.25</v>
      </c>
      <c r="I495" s="177">
        <v>1790</v>
      </c>
      <c r="J495" s="60"/>
      <c r="K495" s="65">
        <f t="shared" si="984"/>
        <v>0</v>
      </c>
      <c r="L495" s="66">
        <f t="shared" si="985"/>
        <v>555.72</v>
      </c>
      <c r="M495" s="60">
        <f t="shared" si="986"/>
        <v>453.18</v>
      </c>
      <c r="N495" s="58">
        <f t="shared" si="987"/>
        <v>24.31275</v>
      </c>
      <c r="O495" s="60">
        <f t="shared" si="988"/>
        <v>89.5</v>
      </c>
      <c r="P495" s="60">
        <f t="shared" si="989"/>
        <v>0</v>
      </c>
      <c r="Q495" s="60">
        <f t="shared" si="990"/>
        <v>1122.71275</v>
      </c>
      <c r="R495" s="58">
        <f t="shared" si="991"/>
        <v>0</v>
      </c>
      <c r="S495" s="58">
        <f t="shared" si="992"/>
        <v>277.86</v>
      </c>
      <c r="T495" s="60">
        <f t="shared" si="993"/>
        <v>113.3</v>
      </c>
      <c r="U495" s="58">
        <f t="shared" si="994"/>
        <v>10.42</v>
      </c>
      <c r="V495" s="58">
        <v>0</v>
      </c>
      <c r="W495" s="60">
        <f t="shared" si="995"/>
        <v>89.5</v>
      </c>
      <c r="X495" s="60">
        <f t="shared" si="996"/>
        <v>0</v>
      </c>
      <c r="Y495" s="58">
        <f t="shared" si="997"/>
        <v>491.08</v>
      </c>
      <c r="Z495" s="58">
        <f t="shared" si="998"/>
        <v>1613.79275</v>
      </c>
      <c r="AA495" s="185"/>
      <c r="AB495" s="16" t="s">
        <v>98</v>
      </c>
      <c r="AC495" s="15">
        <f t="shared" ref="AC495:AE495" si="1016">K495+R495</f>
        <v>0</v>
      </c>
      <c r="AD495" s="15">
        <f t="shared" si="1016"/>
        <v>833.58</v>
      </c>
      <c r="AE495" s="15">
        <f t="shared" si="1016"/>
        <v>566.48</v>
      </c>
      <c r="AF495" s="15">
        <f t="shared" si="1000"/>
        <v>34.73275</v>
      </c>
      <c r="AG495" s="15">
        <f t="shared" ref="AG495:AI495" si="1017">O495+W495</f>
        <v>179</v>
      </c>
      <c r="AH495" s="15">
        <f t="shared" si="1017"/>
        <v>0</v>
      </c>
      <c r="AI495" s="15">
        <f t="shared" si="1017"/>
        <v>1613.79275</v>
      </c>
      <c r="AJ495" s="16" t="s">
        <v>33</v>
      </c>
    </row>
    <row r="496" s="20" customFormat="1" ht="16" customHeight="1" spans="1:36">
      <c r="A496" s="57">
        <f t="shared" si="983"/>
        <v>493</v>
      </c>
      <c r="B496" s="58" t="s">
        <v>289</v>
      </c>
      <c r="C496" s="200" t="s">
        <v>613</v>
      </c>
      <c r="D496" s="367" t="s">
        <v>614</v>
      </c>
      <c r="E496" s="60">
        <v>0</v>
      </c>
      <c r="F496" s="153">
        <v>3245.5</v>
      </c>
      <c r="G496" s="153">
        <v>5664.75</v>
      </c>
      <c r="H496" s="153">
        <v>3473.25</v>
      </c>
      <c r="I496" s="153">
        <v>1790</v>
      </c>
      <c r="J496" s="60"/>
      <c r="K496" s="252">
        <f t="shared" si="984"/>
        <v>0</v>
      </c>
      <c r="L496" s="253">
        <f t="shared" si="985"/>
        <v>519.28</v>
      </c>
      <c r="M496" s="60">
        <f t="shared" si="986"/>
        <v>453.18</v>
      </c>
      <c r="N496" s="60">
        <f t="shared" si="987"/>
        <v>24.31275</v>
      </c>
      <c r="O496" s="60">
        <f t="shared" si="988"/>
        <v>89.5</v>
      </c>
      <c r="P496" s="60">
        <f t="shared" si="989"/>
        <v>0</v>
      </c>
      <c r="Q496" s="60">
        <f t="shared" si="990"/>
        <v>1086.27275</v>
      </c>
      <c r="R496" s="58">
        <f t="shared" si="991"/>
        <v>0</v>
      </c>
      <c r="S496" s="60">
        <f t="shared" si="992"/>
        <v>259.64</v>
      </c>
      <c r="T496" s="60">
        <f t="shared" si="993"/>
        <v>113.3</v>
      </c>
      <c r="U496" s="60">
        <f t="shared" si="994"/>
        <v>10.42</v>
      </c>
      <c r="V496" s="58">
        <v>0</v>
      </c>
      <c r="W496" s="60">
        <f t="shared" si="995"/>
        <v>89.5</v>
      </c>
      <c r="X496" s="60">
        <f t="shared" si="996"/>
        <v>0</v>
      </c>
      <c r="Y496" s="58">
        <f t="shared" si="997"/>
        <v>472.86</v>
      </c>
      <c r="Z496" s="60">
        <f t="shared" si="998"/>
        <v>1559.13275</v>
      </c>
      <c r="AA496" s="60"/>
      <c r="AB496" s="16" t="s">
        <v>80</v>
      </c>
      <c r="AC496" s="15">
        <f t="shared" ref="AC496:AE496" si="1018">K496+R496</f>
        <v>0</v>
      </c>
      <c r="AD496" s="15">
        <f t="shared" si="1018"/>
        <v>778.92</v>
      </c>
      <c r="AE496" s="15">
        <f t="shared" si="1018"/>
        <v>566.48</v>
      </c>
      <c r="AF496" s="15">
        <f t="shared" si="1000"/>
        <v>34.73275</v>
      </c>
      <c r="AG496" s="15">
        <f t="shared" ref="AG496:AI496" si="1019">O496+W496</f>
        <v>179</v>
      </c>
      <c r="AH496" s="15">
        <f t="shared" si="1019"/>
        <v>0</v>
      </c>
      <c r="AI496" s="15">
        <f t="shared" si="1019"/>
        <v>1559.13275</v>
      </c>
      <c r="AJ496" s="16" t="s">
        <v>33</v>
      </c>
    </row>
    <row r="497" s="20" customFormat="1" ht="16" customHeight="1" spans="1:36">
      <c r="A497" s="57">
        <f t="shared" si="983"/>
        <v>494</v>
      </c>
      <c r="B497" s="58" t="s">
        <v>363</v>
      </c>
      <c r="C497" s="149" t="s">
        <v>851</v>
      </c>
      <c r="D497" s="250" t="s">
        <v>852</v>
      </c>
      <c r="E497" s="187">
        <v>0</v>
      </c>
      <c r="F497" s="153">
        <v>3245.5</v>
      </c>
      <c r="G497" s="157">
        <v>5664.75</v>
      </c>
      <c r="H497" s="157">
        <v>3473.25</v>
      </c>
      <c r="I497" s="153">
        <v>3180</v>
      </c>
      <c r="J497" s="60"/>
      <c r="K497" s="65">
        <f t="shared" si="984"/>
        <v>0</v>
      </c>
      <c r="L497" s="66">
        <f t="shared" si="985"/>
        <v>519.28</v>
      </c>
      <c r="M497" s="60">
        <f t="shared" si="986"/>
        <v>453.18</v>
      </c>
      <c r="N497" s="58">
        <f t="shared" si="987"/>
        <v>24.31275</v>
      </c>
      <c r="O497" s="60">
        <f t="shared" si="988"/>
        <v>159</v>
      </c>
      <c r="P497" s="60">
        <f t="shared" si="989"/>
        <v>0</v>
      </c>
      <c r="Q497" s="60">
        <f t="shared" si="990"/>
        <v>1155.77275</v>
      </c>
      <c r="R497" s="58">
        <f t="shared" si="991"/>
        <v>0</v>
      </c>
      <c r="S497" s="58">
        <f t="shared" si="992"/>
        <v>259.64</v>
      </c>
      <c r="T497" s="60">
        <f t="shared" si="993"/>
        <v>113.3</v>
      </c>
      <c r="U497" s="58">
        <f t="shared" si="994"/>
        <v>10.42</v>
      </c>
      <c r="V497" s="58">
        <v>0</v>
      </c>
      <c r="W497" s="60">
        <f t="shared" si="995"/>
        <v>159</v>
      </c>
      <c r="X497" s="60">
        <f t="shared" si="996"/>
        <v>0</v>
      </c>
      <c r="Y497" s="58">
        <f t="shared" si="997"/>
        <v>542.36</v>
      </c>
      <c r="Z497" s="58">
        <f t="shared" si="998"/>
        <v>1698.13275</v>
      </c>
      <c r="AA497" s="58"/>
      <c r="AB497" s="16" t="s">
        <v>71</v>
      </c>
      <c r="AC497" s="15">
        <f t="shared" ref="AC497:AE497" si="1020">K497+R497</f>
        <v>0</v>
      </c>
      <c r="AD497" s="15">
        <f t="shared" si="1020"/>
        <v>778.92</v>
      </c>
      <c r="AE497" s="15">
        <f t="shared" si="1020"/>
        <v>566.48</v>
      </c>
      <c r="AF497" s="15">
        <f t="shared" si="1000"/>
        <v>34.73275</v>
      </c>
      <c r="AG497" s="15">
        <f t="shared" ref="AG497:AI497" si="1021">O497+W497</f>
        <v>318</v>
      </c>
      <c r="AH497" s="15">
        <f t="shared" si="1021"/>
        <v>0</v>
      </c>
      <c r="AI497" s="15">
        <f t="shared" si="1021"/>
        <v>1698.13275</v>
      </c>
      <c r="AJ497" s="16" t="s">
        <v>33</v>
      </c>
    </row>
    <row r="498" s="20" customFormat="1" ht="16" customHeight="1" spans="1:36">
      <c r="A498" s="57">
        <f t="shared" si="983"/>
        <v>495</v>
      </c>
      <c r="B498" s="58" t="s">
        <v>558</v>
      </c>
      <c r="C498" s="149" t="s">
        <v>891</v>
      </c>
      <c r="D498" s="357" t="s">
        <v>892</v>
      </c>
      <c r="E498" s="187">
        <v>0</v>
      </c>
      <c r="F498" s="153">
        <v>3245.5</v>
      </c>
      <c r="G498" s="157">
        <v>5664.75</v>
      </c>
      <c r="H498" s="157">
        <v>3473.25</v>
      </c>
      <c r="I498" s="177">
        <v>1790</v>
      </c>
      <c r="J498" s="60"/>
      <c r="K498" s="65">
        <f t="shared" si="984"/>
        <v>0</v>
      </c>
      <c r="L498" s="66">
        <f t="shared" si="985"/>
        <v>519.28</v>
      </c>
      <c r="M498" s="60">
        <f t="shared" si="986"/>
        <v>453.18</v>
      </c>
      <c r="N498" s="58">
        <f t="shared" si="987"/>
        <v>24.31275</v>
      </c>
      <c r="O498" s="60">
        <f t="shared" si="988"/>
        <v>89.5</v>
      </c>
      <c r="P498" s="60">
        <f t="shared" si="989"/>
        <v>0</v>
      </c>
      <c r="Q498" s="60">
        <f t="shared" si="990"/>
        <v>1086.27275</v>
      </c>
      <c r="R498" s="58">
        <f t="shared" si="991"/>
        <v>0</v>
      </c>
      <c r="S498" s="58">
        <f t="shared" si="992"/>
        <v>259.64</v>
      </c>
      <c r="T498" s="60">
        <f t="shared" si="993"/>
        <v>113.3</v>
      </c>
      <c r="U498" s="58">
        <f t="shared" si="994"/>
        <v>10.42</v>
      </c>
      <c r="V498" s="58">
        <v>0</v>
      </c>
      <c r="W498" s="60">
        <f t="shared" si="995"/>
        <v>89.5</v>
      </c>
      <c r="X498" s="60">
        <f t="shared" si="996"/>
        <v>0</v>
      </c>
      <c r="Y498" s="58">
        <f t="shared" si="997"/>
        <v>472.86</v>
      </c>
      <c r="Z498" s="58">
        <f t="shared" si="998"/>
        <v>1559.13275</v>
      </c>
      <c r="AA498" s="185"/>
      <c r="AB498" s="16" t="s">
        <v>98</v>
      </c>
      <c r="AC498" s="15">
        <f t="shared" ref="AC498:AE498" si="1022">K498+R498</f>
        <v>0</v>
      </c>
      <c r="AD498" s="15">
        <f t="shared" si="1022"/>
        <v>778.92</v>
      </c>
      <c r="AE498" s="15">
        <f t="shared" si="1022"/>
        <v>566.48</v>
      </c>
      <c r="AF498" s="15">
        <f t="shared" si="1000"/>
        <v>34.73275</v>
      </c>
      <c r="AG498" s="15">
        <f t="shared" ref="AG498:AI498" si="1023">O498+W498</f>
        <v>179</v>
      </c>
      <c r="AH498" s="15">
        <f t="shared" si="1023"/>
        <v>0</v>
      </c>
      <c r="AI498" s="15">
        <f t="shared" si="1023"/>
        <v>1559.13275</v>
      </c>
      <c r="AJ498" s="16" t="s">
        <v>33</v>
      </c>
    </row>
    <row r="499" s="20" customFormat="1" ht="16" customHeight="1" spans="1:36">
      <c r="A499" s="57">
        <f t="shared" si="983"/>
        <v>496</v>
      </c>
      <c r="B499" s="149" t="s">
        <v>558</v>
      </c>
      <c r="C499" s="165" t="s">
        <v>1935</v>
      </c>
      <c r="D499" s="166" t="s">
        <v>1936</v>
      </c>
      <c r="E499" s="186">
        <v>0</v>
      </c>
      <c r="F499" s="153">
        <v>3473.25</v>
      </c>
      <c r="G499" s="157">
        <v>5664.75</v>
      </c>
      <c r="H499" s="157">
        <v>3473.25</v>
      </c>
      <c r="I499" s="188"/>
      <c r="J499" s="190"/>
      <c r="K499" s="65">
        <f t="shared" si="984"/>
        <v>0</v>
      </c>
      <c r="L499" s="66">
        <f t="shared" si="985"/>
        <v>555.72</v>
      </c>
      <c r="M499" s="60">
        <f t="shared" si="986"/>
        <v>453.18</v>
      </c>
      <c r="N499" s="58">
        <f t="shared" si="987"/>
        <v>24.31275</v>
      </c>
      <c r="O499" s="60">
        <f t="shared" si="988"/>
        <v>0</v>
      </c>
      <c r="P499" s="60">
        <f t="shared" si="989"/>
        <v>0</v>
      </c>
      <c r="Q499" s="60">
        <f t="shared" si="990"/>
        <v>1033.21275</v>
      </c>
      <c r="R499" s="58">
        <f t="shared" si="991"/>
        <v>0</v>
      </c>
      <c r="S499" s="58">
        <f t="shared" si="992"/>
        <v>277.86</v>
      </c>
      <c r="T499" s="60">
        <f t="shared" si="993"/>
        <v>113.3</v>
      </c>
      <c r="U499" s="58">
        <f t="shared" si="994"/>
        <v>10.42</v>
      </c>
      <c r="V499" s="58">
        <v>0</v>
      </c>
      <c r="W499" s="60">
        <f t="shared" si="995"/>
        <v>0</v>
      </c>
      <c r="X499" s="60">
        <f t="shared" si="996"/>
        <v>0</v>
      </c>
      <c r="Y499" s="58">
        <f t="shared" si="997"/>
        <v>401.58</v>
      </c>
      <c r="Z499" s="58">
        <f t="shared" si="998"/>
        <v>1434.79275</v>
      </c>
      <c r="AA499" s="185"/>
      <c r="AB499" s="16"/>
      <c r="AC499" s="15">
        <f t="shared" ref="AC499:AE499" si="1024">K499+R499</f>
        <v>0</v>
      </c>
      <c r="AD499" s="15">
        <f t="shared" si="1024"/>
        <v>833.58</v>
      </c>
      <c r="AE499" s="15">
        <f t="shared" si="1024"/>
        <v>566.48</v>
      </c>
      <c r="AF499" s="15">
        <f t="shared" si="1000"/>
        <v>34.73275</v>
      </c>
      <c r="AG499" s="15">
        <f t="shared" ref="AG499:AI499" si="1025">O499+W499</f>
        <v>0</v>
      </c>
      <c r="AH499" s="15">
        <f t="shared" si="1025"/>
        <v>0</v>
      </c>
      <c r="AI499" s="15">
        <f t="shared" si="1025"/>
        <v>1434.79275</v>
      </c>
      <c r="AJ499" s="16" t="s">
        <v>33</v>
      </c>
    </row>
    <row r="500" s="20" customFormat="1" ht="16" customHeight="1" spans="1:36">
      <c r="A500" s="57">
        <f t="shared" si="983"/>
        <v>497</v>
      </c>
      <c r="B500" s="58" t="s">
        <v>558</v>
      </c>
      <c r="C500" s="149" t="s">
        <v>975</v>
      </c>
      <c r="D500" s="364" t="s">
        <v>976</v>
      </c>
      <c r="E500" s="187">
        <v>0</v>
      </c>
      <c r="F500" s="153">
        <v>3473.25</v>
      </c>
      <c r="G500" s="157">
        <v>5664.75</v>
      </c>
      <c r="H500" s="157">
        <v>3473.25</v>
      </c>
      <c r="I500" s="177">
        <v>1790</v>
      </c>
      <c r="J500" s="60"/>
      <c r="K500" s="65">
        <f t="shared" si="984"/>
        <v>0</v>
      </c>
      <c r="L500" s="66">
        <f t="shared" si="985"/>
        <v>555.72</v>
      </c>
      <c r="M500" s="60">
        <f t="shared" si="986"/>
        <v>453.18</v>
      </c>
      <c r="N500" s="58">
        <f t="shared" si="987"/>
        <v>24.31275</v>
      </c>
      <c r="O500" s="60">
        <f t="shared" si="988"/>
        <v>89.5</v>
      </c>
      <c r="P500" s="60">
        <f t="shared" si="989"/>
        <v>0</v>
      </c>
      <c r="Q500" s="60">
        <f t="shared" si="990"/>
        <v>1122.71275</v>
      </c>
      <c r="R500" s="58">
        <f t="shared" si="991"/>
        <v>0</v>
      </c>
      <c r="S500" s="58">
        <f t="shared" si="992"/>
        <v>277.86</v>
      </c>
      <c r="T500" s="60">
        <f t="shared" si="993"/>
        <v>113.3</v>
      </c>
      <c r="U500" s="58">
        <f t="shared" si="994"/>
        <v>10.42</v>
      </c>
      <c r="V500" s="58">
        <v>0</v>
      </c>
      <c r="W500" s="60">
        <f t="shared" si="995"/>
        <v>89.5</v>
      </c>
      <c r="X500" s="60">
        <f t="shared" si="996"/>
        <v>0</v>
      </c>
      <c r="Y500" s="58">
        <f t="shared" si="997"/>
        <v>491.08</v>
      </c>
      <c r="Z500" s="58">
        <f t="shared" si="998"/>
        <v>1613.79275</v>
      </c>
      <c r="AA500" s="185"/>
      <c r="AB500" s="16" t="s">
        <v>98</v>
      </c>
      <c r="AC500" s="15">
        <f t="shared" ref="AC500:AE500" si="1026">K500+R500</f>
        <v>0</v>
      </c>
      <c r="AD500" s="15">
        <f t="shared" si="1026"/>
        <v>833.58</v>
      </c>
      <c r="AE500" s="15">
        <f t="shared" si="1026"/>
        <v>566.48</v>
      </c>
      <c r="AF500" s="15">
        <f t="shared" si="1000"/>
        <v>34.73275</v>
      </c>
      <c r="AG500" s="15">
        <f t="shared" ref="AG500:AI500" si="1027">O500+W500</f>
        <v>179</v>
      </c>
      <c r="AH500" s="15">
        <f t="shared" si="1027"/>
        <v>0</v>
      </c>
      <c r="AI500" s="15">
        <f t="shared" si="1027"/>
        <v>1613.79275</v>
      </c>
      <c r="AJ500" s="16" t="s">
        <v>33</v>
      </c>
    </row>
    <row r="506" spans="3:36">
      <c r="C506" s="27"/>
      <c r="D506" s="25"/>
      <c r="X506" s="9"/>
      <c r="AJ506"/>
    </row>
    <row r="507" spans="3:36">
      <c r="C507" s="27"/>
      <c r="D507" s="25"/>
      <c r="X507" s="9"/>
      <c r="AJ507"/>
    </row>
    <row r="508" spans="3:36">
      <c r="C508" s="27"/>
      <c r="D508" s="25"/>
      <c r="X508" s="9"/>
      <c r="AJ508"/>
    </row>
    <row r="509" spans="3:36">
      <c r="C509" s="27"/>
      <c r="D509" s="25"/>
      <c r="X509" s="9"/>
      <c r="AJ509"/>
    </row>
    <row r="510" spans="3:36">
      <c r="C510" s="27"/>
      <c r="D510" s="25"/>
      <c r="X510" s="9"/>
      <c r="AJ510"/>
    </row>
    <row r="511" spans="3:36">
      <c r="C511" s="27"/>
      <c r="D511" s="25"/>
      <c r="X511" s="9"/>
      <c r="AJ511"/>
    </row>
    <row r="512" spans="3:36">
      <c r="C512" s="27"/>
      <c r="D512" s="25"/>
      <c r="X512" s="9"/>
      <c r="AJ512"/>
    </row>
    <row r="513" spans="3:36">
      <c r="C513" s="27"/>
      <c r="D513" s="25"/>
      <c r="X513" s="9"/>
      <c r="AJ513"/>
    </row>
    <row r="514" spans="3:36">
      <c r="C514" s="27"/>
      <c r="D514" s="25"/>
      <c r="X514" s="9"/>
      <c r="AJ514"/>
    </row>
    <row r="515" spans="3:36">
      <c r="C515" s="27"/>
      <c r="D515" s="25"/>
      <c r="X515" s="9"/>
      <c r="AJ515"/>
    </row>
    <row r="516" spans="3:36">
      <c r="C516" s="27"/>
      <c r="D516" s="25"/>
      <c r="X516" s="9"/>
      <c r="AJ516"/>
    </row>
    <row r="517" spans="3:36">
      <c r="C517" s="27"/>
      <c r="D517" s="25"/>
      <c r="X517" s="9"/>
      <c r="AJ517"/>
    </row>
    <row r="518" spans="3:36">
      <c r="C518" s="27"/>
      <c r="D518" s="25"/>
      <c r="X518" s="9"/>
      <c r="AJ518"/>
    </row>
    <row r="519" spans="3:36">
      <c r="C519" s="27"/>
      <c r="D519" s="25"/>
      <c r="X519" s="9"/>
      <c r="AJ519"/>
    </row>
    <row r="520" spans="3:36">
      <c r="C520" s="27"/>
      <c r="D520" s="25"/>
      <c r="X520" s="9"/>
      <c r="AJ520"/>
    </row>
    <row r="521" spans="3:36">
      <c r="C521" s="27"/>
      <c r="D521" s="25"/>
      <c r="X521" s="9"/>
      <c r="AJ521"/>
    </row>
    <row r="522" spans="3:36">
      <c r="C522" s="27"/>
      <c r="D522" s="25"/>
      <c r="X522" s="9"/>
      <c r="AJ522"/>
    </row>
    <row r="523" spans="3:36">
      <c r="C523" s="27"/>
      <c r="D523" s="25"/>
      <c r="X523" s="9"/>
      <c r="AJ523"/>
    </row>
    <row r="524" spans="3:36">
      <c r="C524" s="27"/>
      <c r="D524" s="25"/>
      <c r="X524" s="9"/>
      <c r="AJ524"/>
    </row>
    <row r="525" spans="3:36">
      <c r="C525" s="27"/>
      <c r="D525" s="25"/>
      <c r="X525" s="9"/>
      <c r="AJ525"/>
    </row>
    <row r="526" spans="3:36">
      <c r="C526" s="27"/>
      <c r="D526" s="25"/>
      <c r="X526" s="9"/>
      <c r="AJ526"/>
    </row>
    <row r="527" spans="3:36">
      <c r="C527" s="27"/>
      <c r="D527" s="25"/>
      <c r="X527" s="9"/>
      <c r="AJ527"/>
    </row>
    <row r="528" spans="3:36">
      <c r="C528" s="27"/>
      <c r="D528" s="25"/>
      <c r="X528" s="9"/>
      <c r="AJ528"/>
    </row>
    <row r="529" spans="3:36">
      <c r="C529" s="27"/>
      <c r="D529" s="25"/>
      <c r="X529" s="9"/>
      <c r="AJ529"/>
    </row>
    <row r="530" spans="3:36">
      <c r="C530" s="27"/>
      <c r="D530" s="25"/>
      <c r="X530" s="9"/>
      <c r="AJ530"/>
    </row>
    <row r="531" spans="3:36">
      <c r="C531" s="27"/>
      <c r="D531" s="25"/>
      <c r="X531" s="9"/>
      <c r="AJ531"/>
    </row>
    <row r="532" spans="3:36">
      <c r="C532" s="27"/>
      <c r="D532" s="25"/>
      <c r="X532" s="9"/>
      <c r="AJ532"/>
    </row>
    <row r="533" spans="3:36">
      <c r="C533" s="27"/>
      <c r="D533" s="25"/>
      <c r="X533" s="9"/>
      <c r="AJ533"/>
    </row>
    <row r="534" spans="3:36">
      <c r="C534" s="27"/>
      <c r="D534" s="25"/>
      <c r="X534" s="9"/>
      <c r="AJ534"/>
    </row>
    <row r="535" spans="3:36">
      <c r="C535" s="27"/>
      <c r="D535" s="25"/>
      <c r="X535" s="9"/>
      <c r="AJ535"/>
    </row>
    <row r="536" spans="3:36">
      <c r="C536" s="27"/>
      <c r="D536" s="25"/>
      <c r="X536" s="9"/>
      <c r="AJ536"/>
    </row>
    <row r="537" spans="3:36">
      <c r="C537" s="27"/>
      <c r="D537" s="25"/>
      <c r="X537" s="9"/>
      <c r="AJ537"/>
    </row>
    <row r="538" spans="3:36">
      <c r="C538" s="27"/>
      <c r="D538" s="25"/>
      <c r="X538" s="9"/>
      <c r="AJ538"/>
    </row>
    <row r="539" spans="3:36">
      <c r="C539" s="27"/>
      <c r="D539" s="25"/>
      <c r="X539" s="9"/>
      <c r="AJ539"/>
    </row>
    <row r="540" spans="3:36">
      <c r="C540" s="27"/>
      <c r="D540" s="25"/>
      <c r="X540" s="9"/>
      <c r="AJ540"/>
    </row>
    <row r="541" spans="3:36">
      <c r="C541" s="27"/>
      <c r="D541" s="25"/>
      <c r="X541" s="9"/>
      <c r="AJ541"/>
    </row>
    <row r="542" spans="3:36">
      <c r="C542" s="27"/>
      <c r="D542" s="25"/>
      <c r="X542" s="9"/>
      <c r="AJ542"/>
    </row>
    <row r="543" spans="3:36">
      <c r="C543" s="27"/>
      <c r="D543" s="25"/>
      <c r="X543" s="9"/>
      <c r="AJ543"/>
    </row>
    <row r="544" spans="3:36">
      <c r="C544" s="27"/>
      <c r="D544" s="25"/>
      <c r="X544" s="9"/>
      <c r="AJ544"/>
    </row>
    <row r="545" spans="3:36">
      <c r="C545" s="27"/>
      <c r="D545" s="25"/>
      <c r="X545" s="9"/>
      <c r="AJ545"/>
    </row>
    <row r="546" spans="3:36">
      <c r="C546" s="27"/>
      <c r="D546" s="25"/>
      <c r="X546" s="9"/>
      <c r="AJ546"/>
    </row>
  </sheetData>
  <sheetProtection password="CF7A" sheet="1" sort="0" autoFilter="0" pivotTables="0" objects="1"/>
  <autoFilter ref="A3:AJ458">
    <extLst/>
  </autoFilter>
  <mergeCells count="31">
    <mergeCell ref="A1:AA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29">
    <cfRule type="duplicateValues" dxfId="202" priority="1748"/>
    <cfRule type="duplicateValues" dxfId="202" priority="1749"/>
    <cfRule type="duplicateValues" dxfId="202" priority="1750"/>
    <cfRule type="duplicateValues" dxfId="202" priority="1751"/>
    <cfRule type="duplicateValues" dxfId="202" priority="1752"/>
    <cfRule type="duplicateValues" dxfId="202" priority="1753"/>
    <cfRule type="duplicateValues" dxfId="202" priority="1754"/>
    <cfRule type="duplicateValues" dxfId="202" priority="1755"/>
    <cfRule type="duplicateValues" dxfId="202" priority="1756"/>
    <cfRule type="duplicateValues" dxfId="203" priority="1757"/>
  </conditionalFormatting>
  <conditionalFormatting sqref="C338">
    <cfRule type="duplicateValues" dxfId="203" priority="1746"/>
  </conditionalFormatting>
  <conditionalFormatting sqref="C341">
    <cfRule type="duplicateValues" dxfId="203" priority="1735"/>
  </conditionalFormatting>
  <conditionalFormatting sqref="C342">
    <cfRule type="duplicateValues" dxfId="203" priority="1737"/>
  </conditionalFormatting>
  <conditionalFormatting sqref="C343">
    <cfRule type="duplicateValues" dxfId="202" priority="1716"/>
    <cfRule type="duplicateValues" dxfId="202" priority="1717"/>
    <cfRule type="duplicateValues" dxfId="202" priority="1718"/>
    <cfRule type="duplicateValues" dxfId="202" priority="1719"/>
    <cfRule type="duplicateValues" dxfId="202" priority="1720"/>
    <cfRule type="duplicateValues" dxfId="202" priority="1721"/>
    <cfRule type="duplicateValues" dxfId="202" priority="1722"/>
    <cfRule type="duplicateValues" dxfId="202" priority="1723"/>
    <cfRule type="duplicateValues" dxfId="202" priority="1724"/>
    <cfRule type="duplicateValues" dxfId="203" priority="1725"/>
  </conditionalFormatting>
  <conditionalFormatting sqref="C344">
    <cfRule type="duplicateValues" dxfId="203" priority="1734"/>
  </conditionalFormatting>
  <conditionalFormatting sqref="C355">
    <cfRule type="duplicateValues" dxfId="202" priority="1688"/>
    <cfRule type="duplicateValues" dxfId="202" priority="1689"/>
    <cfRule type="duplicateValues" dxfId="202" priority="1690"/>
    <cfRule type="duplicateValues" dxfId="202" priority="1691"/>
    <cfRule type="duplicateValues" dxfId="202" priority="1692"/>
    <cfRule type="duplicateValues" dxfId="202" priority="1693"/>
    <cfRule type="duplicateValues" dxfId="202" priority="1694"/>
    <cfRule type="duplicateValues" dxfId="202" priority="1695"/>
    <cfRule type="duplicateValues" dxfId="202" priority="1696"/>
    <cfRule type="duplicateValues" dxfId="202" priority="1697"/>
    <cfRule type="duplicateValues" dxfId="202" priority="1698"/>
  </conditionalFormatting>
  <conditionalFormatting sqref="C357">
    <cfRule type="duplicateValues" dxfId="202" priority="1661"/>
  </conditionalFormatting>
  <conditionalFormatting sqref="C360">
    <cfRule type="duplicateValues" dxfId="202" priority="1678"/>
    <cfRule type="duplicateValues" dxfId="202" priority="1679"/>
    <cfRule type="duplicateValues" dxfId="202" priority="1680"/>
    <cfRule type="duplicateValues" dxfId="202" priority="1681"/>
    <cfRule type="duplicateValues" dxfId="202" priority="1682"/>
    <cfRule type="duplicateValues" dxfId="202" priority="1683"/>
    <cfRule type="duplicateValues" dxfId="202" priority="1684"/>
  </conditionalFormatting>
  <conditionalFormatting sqref="C365">
    <cfRule type="duplicateValues" dxfId="202" priority="1670"/>
    <cfRule type="duplicateValues" dxfId="202" priority="1671"/>
    <cfRule type="duplicateValues" dxfId="202" priority="1672"/>
    <cfRule type="duplicateValues" dxfId="202" priority="1673"/>
    <cfRule type="duplicateValues" dxfId="202" priority="1674"/>
    <cfRule type="duplicateValues" dxfId="202" priority="1675"/>
    <cfRule type="duplicateValues" dxfId="202" priority="1676"/>
  </conditionalFormatting>
  <conditionalFormatting sqref="D368">
    <cfRule type="duplicateValues" dxfId="202" priority="1647"/>
    <cfRule type="duplicateValues" dxfId="202" priority="1648"/>
    <cfRule type="duplicateValues" dxfId="202" priority="1649"/>
  </conditionalFormatting>
  <conditionalFormatting sqref="C369">
    <cfRule type="duplicateValues" dxfId="202" priority="1658"/>
  </conditionalFormatting>
  <conditionalFormatting sqref="D369">
    <cfRule type="duplicateValues" dxfId="202" priority="1644"/>
  </conditionalFormatting>
  <conditionalFormatting sqref="D370">
    <cfRule type="duplicateValues" dxfId="202" priority="1641"/>
    <cfRule type="duplicateValues" dxfId="202" priority="1642"/>
    <cfRule type="duplicateValues" dxfId="202" priority="1643"/>
  </conditionalFormatting>
  <conditionalFormatting sqref="C371">
    <cfRule type="duplicateValues" dxfId="202" priority="1656"/>
  </conditionalFormatting>
  <conditionalFormatting sqref="D371">
    <cfRule type="duplicateValues" dxfId="202" priority="1639"/>
  </conditionalFormatting>
  <conditionalFormatting sqref="C376">
    <cfRule type="duplicateValues" dxfId="202" priority="1655"/>
  </conditionalFormatting>
  <conditionalFormatting sqref="D376">
    <cfRule type="duplicateValues" dxfId="202" priority="1638"/>
  </conditionalFormatting>
  <conditionalFormatting sqref="C377">
    <cfRule type="duplicateValues" dxfId="202" priority="1653"/>
  </conditionalFormatting>
  <conditionalFormatting sqref="D377">
    <cfRule type="duplicateValues" dxfId="202" priority="1636"/>
  </conditionalFormatting>
  <conditionalFormatting sqref="C378">
    <cfRule type="duplicateValues" dxfId="202" priority="1651"/>
  </conditionalFormatting>
  <conditionalFormatting sqref="D378">
    <cfRule type="duplicateValues" dxfId="202" priority="1634"/>
  </conditionalFormatting>
  <conditionalFormatting sqref="C379">
    <cfRule type="duplicateValues" dxfId="202" priority="1650"/>
  </conditionalFormatting>
  <conditionalFormatting sqref="D379">
    <cfRule type="duplicateValues" dxfId="202" priority="1633"/>
  </conditionalFormatting>
  <conditionalFormatting sqref="C380">
    <cfRule type="duplicateValues" dxfId="202" priority="1619"/>
    <cfRule type="duplicateValues" dxfId="202" priority="1620"/>
    <cfRule type="duplicateValues" dxfId="202" priority="1621"/>
    <cfRule type="duplicateValues" dxfId="202" priority="1623"/>
    <cfRule type="duplicateValues" dxfId="202" priority="1624"/>
    <cfRule type="duplicateValues" dxfId="202" priority="1625"/>
    <cfRule type="duplicateValues" dxfId="202" priority="1626"/>
    <cfRule type="duplicateValues" dxfId="202" priority="1627"/>
  </conditionalFormatting>
  <conditionalFormatting sqref="D380">
    <cfRule type="duplicateValues" dxfId="202" priority="1622"/>
    <cfRule type="duplicateValues" dxfId="202" priority="1628"/>
  </conditionalFormatting>
  <conditionalFormatting sqref="D387">
    <cfRule type="duplicateValues" dxfId="202" priority="1614"/>
  </conditionalFormatting>
  <conditionalFormatting sqref="D388">
    <cfRule type="duplicateValues" dxfId="202" priority="1612"/>
  </conditionalFormatting>
  <conditionalFormatting sqref="C399">
    <cfRule type="duplicateValues" dxfId="202" priority="1606"/>
    <cfRule type="duplicateValues" dxfId="202" priority="1607"/>
    <cfRule type="duplicateValues" dxfId="202" priority="1608"/>
    <cfRule type="duplicateValues" dxfId="202" priority="1609"/>
    <cfRule type="duplicateValues" dxfId="202" priority="1610"/>
  </conditionalFormatting>
  <conditionalFormatting sqref="C407">
    <cfRule type="duplicateValues" dxfId="202" priority="1570"/>
    <cfRule type="duplicateValues" dxfId="202" priority="1571"/>
    <cfRule type="duplicateValues" dxfId="202" priority="1572"/>
    <cfRule type="duplicateValues" dxfId="202" priority="1573"/>
    <cfRule type="duplicateValues" dxfId="202" priority="1574"/>
    <cfRule type="duplicateValues" dxfId="202" priority="1575"/>
    <cfRule type="duplicateValues" dxfId="202" priority="1576"/>
    <cfRule type="duplicateValues" dxfId="202" priority="1577"/>
    <cfRule type="duplicateValues" dxfId="202" priority="1578"/>
    <cfRule type="duplicateValues" dxfId="202" priority="1579"/>
    <cfRule type="duplicateValues" dxfId="202" priority="1580"/>
    <cfRule type="duplicateValues" dxfId="202" priority="1581"/>
    <cfRule type="duplicateValues" dxfId="202" priority="1582"/>
    <cfRule type="duplicateValues" dxfId="202" priority="1583"/>
    <cfRule type="duplicateValues" dxfId="202" priority="1584"/>
    <cfRule type="duplicateValues" dxfId="202" priority="1585"/>
    <cfRule type="duplicateValues" dxfId="202" priority="1586"/>
    <cfRule type="duplicateValues" dxfId="202" priority="1587"/>
    <cfRule type="duplicateValues" dxfId="202" priority="1588"/>
    <cfRule type="duplicateValues" dxfId="202" priority="1589"/>
    <cfRule type="duplicateValues" dxfId="202" priority="1590"/>
    <cfRule type="duplicateValues" dxfId="202" priority="1591"/>
    <cfRule type="duplicateValues" dxfId="202" priority="1592"/>
    <cfRule type="duplicateValues" dxfId="202" priority="1593"/>
    <cfRule type="duplicateValues" dxfId="202" priority="1594"/>
    <cfRule type="duplicateValues" dxfId="202" priority="1595"/>
    <cfRule type="duplicateValues" dxfId="202" priority="1596"/>
    <cfRule type="duplicateValues" dxfId="202" priority="1597"/>
    <cfRule type="duplicateValues" dxfId="202" priority="1598"/>
    <cfRule type="duplicateValues" dxfId="202" priority="1599"/>
    <cfRule type="duplicateValues" dxfId="202" priority="1600"/>
    <cfRule type="duplicateValues" dxfId="202" priority="1601"/>
  </conditionalFormatting>
  <conditionalFormatting sqref="C412">
    <cfRule type="duplicateValues" dxfId="202" priority="1468"/>
    <cfRule type="duplicateValues" dxfId="202" priority="1469"/>
    <cfRule type="duplicateValues" dxfId="202" priority="1470"/>
    <cfRule type="duplicateValues" dxfId="202" priority="1471"/>
    <cfRule type="duplicateValues" dxfId="202" priority="1472"/>
    <cfRule type="duplicateValues" dxfId="202" priority="1473"/>
    <cfRule type="duplicateValues" dxfId="202" priority="1474"/>
    <cfRule type="duplicateValues" dxfId="202" priority="1475"/>
    <cfRule type="duplicateValues" dxfId="202" priority="1476"/>
    <cfRule type="duplicateValues" dxfId="202" priority="1477"/>
    <cfRule type="duplicateValues" dxfId="202" priority="1478"/>
    <cfRule type="duplicateValues" dxfId="202" priority="1479"/>
    <cfRule type="duplicateValues" dxfId="202" priority="1480"/>
    <cfRule type="duplicateValues" dxfId="202" priority="1481"/>
    <cfRule type="duplicateValues" dxfId="202" priority="1482"/>
    <cfRule type="duplicateValues" dxfId="202" priority="1483"/>
    <cfRule type="duplicateValues" dxfId="202" priority="1484"/>
    <cfRule type="duplicateValues" dxfId="202" priority="1485"/>
    <cfRule type="duplicateValues" dxfId="202" priority="1486"/>
    <cfRule type="duplicateValues" dxfId="202" priority="1487"/>
    <cfRule type="duplicateValues" dxfId="202" priority="1488"/>
    <cfRule type="duplicateValues" dxfId="202" priority="1489"/>
    <cfRule type="duplicateValues" dxfId="202" priority="1490"/>
    <cfRule type="duplicateValues" dxfId="202" priority="1491"/>
    <cfRule type="duplicateValues" dxfId="202" priority="1492"/>
    <cfRule type="duplicateValues" dxfId="202" priority="1493"/>
    <cfRule type="duplicateValues" dxfId="202" priority="1494"/>
    <cfRule type="duplicateValues" dxfId="202" priority="1495"/>
    <cfRule type="duplicateValues" dxfId="202" priority="1496"/>
    <cfRule type="duplicateValues" dxfId="202" priority="1497"/>
    <cfRule type="duplicateValues" dxfId="202" priority="1498"/>
    <cfRule type="duplicateValues" dxfId="202" priority="1499"/>
    <cfRule type="duplicateValues" dxfId="202" priority="1500"/>
  </conditionalFormatting>
  <conditionalFormatting sqref="C413">
    <cfRule type="duplicateValues" dxfId="202" priority="1504"/>
    <cfRule type="duplicateValues" dxfId="202" priority="1505"/>
    <cfRule type="duplicateValues" dxfId="202" priority="1506"/>
    <cfRule type="duplicateValues" dxfId="202" priority="1507"/>
    <cfRule type="duplicateValues" dxfId="202" priority="1508"/>
    <cfRule type="duplicateValues" dxfId="202" priority="1509"/>
    <cfRule type="duplicateValues" dxfId="202" priority="1510"/>
    <cfRule type="duplicateValues" dxfId="202" priority="1511"/>
    <cfRule type="duplicateValues" dxfId="202" priority="1512"/>
    <cfRule type="duplicateValues" dxfId="202" priority="1513"/>
    <cfRule type="duplicateValues" dxfId="202" priority="1514"/>
    <cfRule type="duplicateValues" dxfId="202" priority="1515"/>
    <cfRule type="duplicateValues" dxfId="202" priority="1516"/>
    <cfRule type="duplicateValues" dxfId="202" priority="1517"/>
    <cfRule type="duplicateValues" dxfId="202" priority="1518"/>
    <cfRule type="duplicateValues" dxfId="202" priority="1519"/>
    <cfRule type="duplicateValues" dxfId="202" priority="1520"/>
    <cfRule type="duplicateValues" dxfId="202" priority="1521"/>
    <cfRule type="duplicateValues" dxfId="202" priority="1522"/>
    <cfRule type="duplicateValues" dxfId="202" priority="1523"/>
    <cfRule type="duplicateValues" dxfId="202" priority="1524"/>
    <cfRule type="duplicateValues" dxfId="202" priority="1525"/>
    <cfRule type="duplicateValues" dxfId="202" priority="1526"/>
    <cfRule type="duplicateValues" dxfId="202" priority="1527"/>
    <cfRule type="duplicateValues" dxfId="202" priority="1528"/>
    <cfRule type="duplicateValues" dxfId="202" priority="1529"/>
    <cfRule type="duplicateValues" dxfId="202" priority="1530"/>
    <cfRule type="duplicateValues" dxfId="202" priority="1531"/>
    <cfRule type="duplicateValues" dxfId="202" priority="1532"/>
    <cfRule type="duplicateValues" dxfId="202" priority="1533"/>
  </conditionalFormatting>
  <conditionalFormatting sqref="C416">
    <cfRule type="duplicateValues" dxfId="202" priority="724"/>
    <cfRule type="duplicateValues" dxfId="202" priority="723"/>
    <cfRule type="duplicateValues" dxfId="202" priority="722"/>
    <cfRule type="duplicateValues" dxfId="202" priority="721"/>
    <cfRule type="duplicateValues" dxfId="202" priority="720"/>
    <cfRule type="duplicateValues" dxfId="202" priority="719"/>
    <cfRule type="duplicateValues" dxfId="202" priority="718"/>
    <cfRule type="duplicateValues" dxfId="202" priority="717"/>
    <cfRule type="duplicateValues" dxfId="202" priority="716"/>
    <cfRule type="duplicateValues" dxfId="202" priority="715"/>
    <cfRule type="duplicateValues" dxfId="202" priority="714"/>
    <cfRule type="duplicateValues" dxfId="202" priority="713"/>
    <cfRule type="duplicateValues" dxfId="202" priority="712"/>
    <cfRule type="duplicateValues" dxfId="202" priority="711"/>
    <cfRule type="duplicateValues" dxfId="202" priority="710"/>
    <cfRule type="duplicateValues" dxfId="202" priority="709"/>
    <cfRule type="duplicateValues" dxfId="202" priority="708"/>
    <cfRule type="duplicateValues" dxfId="202" priority="707"/>
    <cfRule type="duplicateValues" dxfId="202" priority="706"/>
    <cfRule type="duplicateValues" dxfId="202" priority="705"/>
    <cfRule type="duplicateValues" dxfId="202" priority="704"/>
    <cfRule type="duplicateValues" dxfId="202" priority="703"/>
    <cfRule type="duplicateValues" dxfId="202" priority="702"/>
    <cfRule type="duplicateValues" dxfId="202" priority="701"/>
    <cfRule type="duplicateValues" dxfId="202" priority="700"/>
    <cfRule type="duplicateValues" dxfId="202" priority="699"/>
    <cfRule type="duplicateValues" dxfId="202" priority="698"/>
    <cfRule type="duplicateValues" dxfId="202" priority="697"/>
    <cfRule type="duplicateValues" dxfId="202" priority="696"/>
    <cfRule type="duplicateValues" dxfId="202" priority="695"/>
    <cfRule type="duplicateValues" dxfId="202" priority="694"/>
    <cfRule type="duplicateValues" dxfId="202" priority="693"/>
    <cfRule type="duplicateValues" dxfId="202" priority="692"/>
    <cfRule type="duplicateValues" dxfId="202" priority="691"/>
    <cfRule type="duplicateValues" dxfId="202" priority="690"/>
    <cfRule type="duplicateValues" dxfId="202" priority="689"/>
    <cfRule type="duplicateValues" dxfId="202" priority="688"/>
    <cfRule type="duplicateValues" dxfId="202" priority="687"/>
    <cfRule type="duplicateValues" dxfId="202" priority="686"/>
    <cfRule type="duplicateValues" dxfId="202" priority="685"/>
    <cfRule type="duplicateValues" dxfId="202" priority="684"/>
    <cfRule type="duplicateValues" dxfId="202" priority="683"/>
    <cfRule type="duplicateValues" dxfId="202" priority="682"/>
    <cfRule type="duplicateValues" dxfId="202" priority="681"/>
    <cfRule type="duplicateValues" dxfId="202" priority="680"/>
    <cfRule type="duplicateValues" dxfId="202" priority="679"/>
    <cfRule type="duplicateValues" dxfId="202" priority="678"/>
    <cfRule type="duplicateValues" dxfId="202" priority="677"/>
    <cfRule type="duplicateValues" dxfId="202" priority="676"/>
    <cfRule type="duplicateValues" dxfId="202" priority="675"/>
    <cfRule type="duplicateValues" dxfId="202" priority="674"/>
  </conditionalFormatting>
  <conditionalFormatting sqref="C418">
    <cfRule type="duplicateValues" dxfId="202" priority="985"/>
    <cfRule type="duplicateValues" dxfId="202" priority="991"/>
    <cfRule type="duplicateValues" dxfId="202" priority="997"/>
    <cfRule type="duplicateValues" dxfId="202" priority="1003"/>
    <cfRule type="duplicateValues" dxfId="202" priority="1009"/>
    <cfRule type="duplicateValues" dxfId="202" priority="1015"/>
    <cfRule type="duplicateValues" dxfId="202" priority="1021"/>
    <cfRule type="duplicateValues" dxfId="202" priority="1027"/>
    <cfRule type="duplicateValues" dxfId="202" priority="1033"/>
    <cfRule type="duplicateValues" dxfId="202" priority="1039"/>
    <cfRule type="duplicateValues" dxfId="202" priority="1045"/>
    <cfRule type="duplicateValues" dxfId="202" priority="1051"/>
    <cfRule type="duplicateValues" dxfId="202" priority="1057"/>
    <cfRule type="duplicateValues" dxfId="202" priority="1063"/>
    <cfRule type="duplicateValues" dxfId="202" priority="1069"/>
    <cfRule type="duplicateValues" dxfId="202" priority="1075"/>
    <cfRule type="duplicateValues" dxfId="202" priority="1081"/>
    <cfRule type="duplicateValues" dxfId="202" priority="1087"/>
    <cfRule type="duplicateValues" dxfId="202" priority="1093"/>
    <cfRule type="duplicateValues" dxfId="202" priority="1099"/>
    <cfRule type="duplicateValues" dxfId="202" priority="1105"/>
    <cfRule type="duplicateValues" dxfId="202" priority="1111"/>
    <cfRule type="duplicateValues" dxfId="202" priority="1117"/>
    <cfRule type="duplicateValues" dxfId="202" priority="1123"/>
    <cfRule type="duplicateValues" dxfId="202" priority="1129"/>
    <cfRule type="duplicateValues" dxfId="202" priority="1135"/>
    <cfRule type="duplicateValues" dxfId="202" priority="1141"/>
    <cfRule type="duplicateValues" dxfId="202" priority="1147"/>
    <cfRule type="duplicateValues" dxfId="202" priority="1153"/>
    <cfRule type="duplicateValues" dxfId="202" priority="1159"/>
    <cfRule type="duplicateValues" dxfId="202" priority="1165"/>
    <cfRule type="duplicateValues" dxfId="202" priority="1171"/>
    <cfRule type="duplicateValues" dxfId="202" priority="1177"/>
    <cfRule type="duplicateValues" dxfId="202" priority="1183"/>
    <cfRule type="duplicateValues" dxfId="202" priority="1189"/>
    <cfRule type="duplicateValues" dxfId="202" priority="1195"/>
    <cfRule type="duplicateValues" dxfId="202" priority="1201"/>
    <cfRule type="duplicateValues" dxfId="202" priority="1207"/>
    <cfRule type="duplicateValues" dxfId="202" priority="1213"/>
    <cfRule type="duplicateValues" dxfId="202" priority="1219"/>
    <cfRule type="duplicateValues" dxfId="202" priority="1225"/>
    <cfRule type="duplicateValues" dxfId="202" priority="1231"/>
    <cfRule type="duplicateValues" dxfId="202" priority="1237"/>
    <cfRule type="duplicateValues" dxfId="202" priority="1243"/>
    <cfRule type="duplicateValues" dxfId="202" priority="1249"/>
    <cfRule type="duplicateValues" dxfId="202" priority="1255"/>
    <cfRule type="duplicateValues" dxfId="202" priority="1261"/>
    <cfRule type="duplicateValues" dxfId="202" priority="1267"/>
    <cfRule type="duplicateValues" dxfId="202" priority="1273"/>
    <cfRule type="duplicateValues" dxfId="202" priority="1279"/>
    <cfRule type="duplicateValues" dxfId="202" priority="1285"/>
  </conditionalFormatting>
  <conditionalFormatting sqref="C429">
    <cfRule type="duplicateValues" dxfId="202" priority="623"/>
    <cfRule type="duplicateValues" dxfId="202" priority="624"/>
    <cfRule type="duplicateValues" dxfId="202" priority="625"/>
    <cfRule type="duplicateValues" dxfId="202" priority="626"/>
    <cfRule type="duplicateValues" dxfId="202" priority="627"/>
    <cfRule type="duplicateValues" dxfId="202" priority="628"/>
    <cfRule type="duplicateValues" dxfId="202" priority="629"/>
    <cfRule type="duplicateValues" dxfId="202" priority="630"/>
    <cfRule type="duplicateValues" dxfId="202" priority="631"/>
    <cfRule type="duplicateValues" dxfId="202" priority="632"/>
    <cfRule type="duplicateValues" dxfId="202" priority="633"/>
    <cfRule type="duplicateValues" dxfId="202" priority="634"/>
    <cfRule type="duplicateValues" dxfId="202" priority="635"/>
    <cfRule type="duplicateValues" dxfId="202" priority="636"/>
    <cfRule type="duplicateValues" dxfId="202" priority="637"/>
    <cfRule type="duplicateValues" dxfId="202" priority="638"/>
    <cfRule type="duplicateValues" dxfId="202" priority="639"/>
    <cfRule type="duplicateValues" dxfId="202" priority="640"/>
    <cfRule type="duplicateValues" dxfId="202" priority="641"/>
    <cfRule type="duplicateValues" dxfId="202" priority="642"/>
    <cfRule type="duplicateValues" dxfId="202" priority="643"/>
    <cfRule type="duplicateValues" dxfId="202" priority="644"/>
    <cfRule type="duplicateValues" dxfId="202" priority="645"/>
    <cfRule type="duplicateValues" dxfId="202" priority="646"/>
    <cfRule type="duplicateValues" dxfId="202" priority="647"/>
    <cfRule type="duplicateValues" dxfId="202" priority="648"/>
    <cfRule type="duplicateValues" dxfId="202" priority="649"/>
    <cfRule type="duplicateValues" dxfId="202" priority="650"/>
    <cfRule type="duplicateValues" dxfId="202" priority="651"/>
    <cfRule type="duplicateValues" dxfId="202" priority="652"/>
    <cfRule type="duplicateValues" dxfId="202" priority="653"/>
    <cfRule type="duplicateValues" dxfId="202" priority="654"/>
    <cfRule type="duplicateValues" dxfId="202" priority="655"/>
    <cfRule type="duplicateValues" dxfId="202" priority="656"/>
    <cfRule type="duplicateValues" dxfId="202" priority="657"/>
    <cfRule type="duplicateValues" dxfId="202" priority="658"/>
    <cfRule type="duplicateValues" dxfId="202" priority="659"/>
    <cfRule type="duplicateValues" dxfId="202" priority="660"/>
    <cfRule type="duplicateValues" dxfId="202" priority="661"/>
    <cfRule type="duplicateValues" dxfId="202" priority="662"/>
    <cfRule type="duplicateValues" dxfId="202" priority="663"/>
    <cfRule type="duplicateValues" dxfId="202" priority="664"/>
    <cfRule type="duplicateValues" dxfId="202" priority="665"/>
    <cfRule type="duplicateValues" dxfId="202" priority="666"/>
    <cfRule type="duplicateValues" dxfId="202" priority="667"/>
    <cfRule type="duplicateValues" dxfId="202" priority="668"/>
    <cfRule type="duplicateValues" dxfId="202" priority="669"/>
    <cfRule type="duplicateValues" dxfId="202" priority="670"/>
    <cfRule type="duplicateValues" dxfId="202" priority="671"/>
    <cfRule type="duplicateValues" dxfId="202" priority="672"/>
    <cfRule type="duplicateValues" dxfId="202" priority="673"/>
  </conditionalFormatting>
  <conditionalFormatting sqref="C430">
    <cfRule type="duplicateValues" dxfId="202" priority="983"/>
    <cfRule type="duplicateValues" dxfId="202" priority="989"/>
    <cfRule type="duplicateValues" dxfId="202" priority="995"/>
    <cfRule type="duplicateValues" dxfId="202" priority="1001"/>
    <cfRule type="duplicateValues" dxfId="202" priority="1007"/>
    <cfRule type="duplicateValues" dxfId="202" priority="1013"/>
    <cfRule type="duplicateValues" dxfId="202" priority="1019"/>
    <cfRule type="duplicateValues" dxfId="202" priority="1025"/>
    <cfRule type="duplicateValues" dxfId="202" priority="1031"/>
    <cfRule type="duplicateValues" dxfId="202" priority="1037"/>
    <cfRule type="duplicateValues" dxfId="202" priority="1043"/>
    <cfRule type="duplicateValues" dxfId="202" priority="1049"/>
    <cfRule type="duplicateValues" dxfId="202" priority="1055"/>
    <cfRule type="duplicateValues" dxfId="202" priority="1061"/>
    <cfRule type="duplicateValues" dxfId="202" priority="1067"/>
    <cfRule type="duplicateValues" dxfId="202" priority="1073"/>
    <cfRule type="duplicateValues" dxfId="202" priority="1079"/>
    <cfRule type="duplicateValues" dxfId="202" priority="1085"/>
    <cfRule type="duplicateValues" dxfId="202" priority="1091"/>
    <cfRule type="duplicateValues" dxfId="202" priority="1097"/>
    <cfRule type="duplicateValues" dxfId="202" priority="1103"/>
    <cfRule type="duplicateValues" dxfId="202" priority="1109"/>
    <cfRule type="duplicateValues" dxfId="202" priority="1115"/>
    <cfRule type="duplicateValues" dxfId="202" priority="1121"/>
    <cfRule type="duplicateValues" dxfId="202" priority="1127"/>
    <cfRule type="duplicateValues" dxfId="202" priority="1133"/>
    <cfRule type="duplicateValues" dxfId="202" priority="1139"/>
    <cfRule type="duplicateValues" dxfId="202" priority="1145"/>
    <cfRule type="duplicateValues" dxfId="202" priority="1151"/>
    <cfRule type="duplicateValues" dxfId="202" priority="1157"/>
    <cfRule type="duplicateValues" dxfId="202" priority="1163"/>
    <cfRule type="duplicateValues" dxfId="202" priority="1169"/>
    <cfRule type="duplicateValues" dxfId="202" priority="1175"/>
    <cfRule type="duplicateValues" dxfId="202" priority="1181"/>
    <cfRule type="duplicateValues" dxfId="202" priority="1187"/>
    <cfRule type="duplicateValues" dxfId="202" priority="1193"/>
    <cfRule type="duplicateValues" dxfId="202" priority="1199"/>
    <cfRule type="duplicateValues" dxfId="202" priority="1205"/>
    <cfRule type="duplicateValues" dxfId="202" priority="1211"/>
    <cfRule type="duplicateValues" dxfId="202" priority="1217"/>
    <cfRule type="duplicateValues" dxfId="202" priority="1223"/>
    <cfRule type="duplicateValues" dxfId="202" priority="1229"/>
    <cfRule type="duplicateValues" dxfId="202" priority="1235"/>
    <cfRule type="duplicateValues" dxfId="202" priority="1241"/>
    <cfRule type="duplicateValues" dxfId="202" priority="1247"/>
    <cfRule type="duplicateValues" dxfId="202" priority="1253"/>
    <cfRule type="duplicateValues" dxfId="202" priority="1259"/>
    <cfRule type="duplicateValues" dxfId="202" priority="1265"/>
    <cfRule type="duplicateValues" dxfId="202" priority="1271"/>
    <cfRule type="duplicateValues" dxfId="202" priority="1277"/>
    <cfRule type="duplicateValues" dxfId="202" priority="1283"/>
  </conditionalFormatting>
  <conditionalFormatting sqref="C431">
    <cfRule type="duplicateValues" dxfId="202" priority="317"/>
    <cfRule type="duplicateValues" dxfId="202" priority="318"/>
    <cfRule type="duplicateValues" dxfId="202" priority="319"/>
    <cfRule type="duplicateValues" dxfId="202" priority="320"/>
    <cfRule type="duplicateValues" dxfId="202" priority="321"/>
    <cfRule type="duplicateValues" dxfId="202" priority="322"/>
    <cfRule type="duplicateValues" dxfId="202" priority="323"/>
    <cfRule type="duplicateValues" dxfId="202" priority="324"/>
    <cfRule type="duplicateValues" dxfId="202" priority="325"/>
    <cfRule type="duplicateValues" dxfId="202" priority="326"/>
    <cfRule type="duplicateValues" dxfId="202" priority="327"/>
    <cfRule type="duplicateValues" dxfId="202" priority="328"/>
    <cfRule type="duplicateValues" dxfId="202" priority="329"/>
    <cfRule type="duplicateValues" dxfId="202" priority="330"/>
    <cfRule type="duplicateValues" dxfId="202" priority="331"/>
    <cfRule type="duplicateValues" dxfId="202" priority="332"/>
    <cfRule type="duplicateValues" dxfId="202" priority="333"/>
    <cfRule type="duplicateValues" dxfId="202" priority="334"/>
    <cfRule type="duplicateValues" dxfId="202" priority="335"/>
    <cfRule type="duplicateValues" dxfId="202" priority="336"/>
    <cfRule type="duplicateValues" dxfId="202" priority="337"/>
    <cfRule type="duplicateValues" dxfId="202" priority="338"/>
    <cfRule type="duplicateValues" dxfId="202" priority="339"/>
    <cfRule type="duplicateValues" dxfId="202" priority="340"/>
    <cfRule type="duplicateValues" dxfId="202" priority="341"/>
    <cfRule type="duplicateValues" dxfId="202" priority="342"/>
    <cfRule type="duplicateValues" dxfId="202" priority="343"/>
    <cfRule type="duplicateValues" dxfId="202" priority="344"/>
    <cfRule type="duplicateValues" dxfId="202" priority="345"/>
    <cfRule type="duplicateValues" dxfId="202" priority="346"/>
    <cfRule type="duplicateValues" dxfId="202" priority="347"/>
    <cfRule type="duplicateValues" dxfId="202" priority="348"/>
    <cfRule type="duplicateValues" dxfId="202" priority="349"/>
    <cfRule type="duplicateValues" dxfId="202" priority="350"/>
    <cfRule type="duplicateValues" dxfId="202" priority="351"/>
    <cfRule type="duplicateValues" dxfId="202" priority="352"/>
    <cfRule type="duplicateValues" dxfId="202" priority="353"/>
    <cfRule type="duplicateValues" dxfId="202" priority="354"/>
    <cfRule type="duplicateValues" dxfId="202" priority="355"/>
    <cfRule type="duplicateValues" dxfId="202" priority="356"/>
    <cfRule type="duplicateValues" dxfId="202" priority="357"/>
    <cfRule type="duplicateValues" dxfId="202" priority="358"/>
    <cfRule type="duplicateValues" dxfId="202" priority="359"/>
    <cfRule type="duplicateValues" dxfId="202" priority="360"/>
    <cfRule type="duplicateValues" dxfId="202" priority="361"/>
    <cfRule type="duplicateValues" dxfId="202" priority="362"/>
    <cfRule type="duplicateValues" dxfId="202" priority="363"/>
    <cfRule type="duplicateValues" dxfId="202" priority="364"/>
    <cfRule type="duplicateValues" dxfId="202" priority="365"/>
    <cfRule type="duplicateValues" dxfId="202" priority="366"/>
    <cfRule type="duplicateValues" dxfId="202" priority="367"/>
  </conditionalFormatting>
  <conditionalFormatting sqref="C443">
    <cfRule type="duplicateValues" dxfId="202" priority="422"/>
    <cfRule type="duplicateValues" dxfId="202" priority="426"/>
    <cfRule type="duplicateValues" dxfId="202" priority="430"/>
    <cfRule type="duplicateValues" dxfId="202" priority="434"/>
    <cfRule type="duplicateValues" dxfId="202" priority="438"/>
    <cfRule type="duplicateValues" dxfId="202" priority="442"/>
    <cfRule type="duplicateValues" dxfId="202" priority="446"/>
    <cfRule type="duplicateValues" dxfId="202" priority="450"/>
    <cfRule type="duplicateValues" dxfId="202" priority="454"/>
    <cfRule type="duplicateValues" dxfId="202" priority="458"/>
    <cfRule type="duplicateValues" dxfId="202" priority="462"/>
    <cfRule type="duplicateValues" dxfId="202" priority="466"/>
    <cfRule type="duplicateValues" dxfId="202" priority="470"/>
    <cfRule type="duplicateValues" dxfId="202" priority="474"/>
    <cfRule type="duplicateValues" dxfId="202" priority="478"/>
    <cfRule type="duplicateValues" dxfId="202" priority="482"/>
    <cfRule type="duplicateValues" dxfId="202" priority="486"/>
    <cfRule type="duplicateValues" dxfId="202" priority="490"/>
    <cfRule type="duplicateValues" dxfId="202" priority="494"/>
    <cfRule type="duplicateValues" dxfId="202" priority="498"/>
    <cfRule type="duplicateValues" dxfId="202" priority="502"/>
    <cfRule type="duplicateValues" dxfId="202" priority="506"/>
    <cfRule type="duplicateValues" dxfId="202" priority="510"/>
    <cfRule type="duplicateValues" dxfId="202" priority="514"/>
    <cfRule type="duplicateValues" dxfId="202" priority="518"/>
    <cfRule type="duplicateValues" dxfId="202" priority="522"/>
    <cfRule type="duplicateValues" dxfId="202" priority="526"/>
    <cfRule type="duplicateValues" dxfId="202" priority="530"/>
    <cfRule type="duplicateValues" dxfId="202" priority="534"/>
    <cfRule type="duplicateValues" dxfId="202" priority="538"/>
    <cfRule type="duplicateValues" dxfId="202" priority="542"/>
    <cfRule type="duplicateValues" dxfId="202" priority="546"/>
    <cfRule type="duplicateValues" dxfId="202" priority="550"/>
    <cfRule type="duplicateValues" dxfId="202" priority="554"/>
    <cfRule type="duplicateValues" dxfId="202" priority="558"/>
    <cfRule type="duplicateValues" dxfId="202" priority="562"/>
    <cfRule type="duplicateValues" dxfId="202" priority="566"/>
    <cfRule type="duplicateValues" dxfId="202" priority="570"/>
    <cfRule type="duplicateValues" dxfId="202" priority="574"/>
    <cfRule type="duplicateValues" dxfId="202" priority="578"/>
    <cfRule type="duplicateValues" dxfId="202" priority="582"/>
    <cfRule type="duplicateValues" dxfId="202" priority="586"/>
    <cfRule type="duplicateValues" dxfId="202" priority="590"/>
    <cfRule type="duplicateValues" dxfId="202" priority="594"/>
    <cfRule type="duplicateValues" dxfId="202" priority="598"/>
    <cfRule type="duplicateValues" dxfId="202" priority="602"/>
    <cfRule type="duplicateValues" dxfId="202" priority="606"/>
    <cfRule type="duplicateValues" dxfId="202" priority="610"/>
    <cfRule type="duplicateValues" dxfId="202" priority="614"/>
    <cfRule type="duplicateValues" dxfId="202" priority="618"/>
    <cfRule type="duplicateValues" dxfId="202" priority="622"/>
  </conditionalFormatting>
  <conditionalFormatting sqref="C444">
    <cfRule type="duplicateValues" dxfId="202" priority="421"/>
    <cfRule type="duplicateValues" dxfId="202" priority="425"/>
    <cfRule type="duplicateValues" dxfId="202" priority="429"/>
    <cfRule type="duplicateValues" dxfId="202" priority="433"/>
    <cfRule type="duplicateValues" dxfId="202" priority="437"/>
    <cfRule type="duplicateValues" dxfId="202" priority="441"/>
    <cfRule type="duplicateValues" dxfId="202" priority="445"/>
    <cfRule type="duplicateValues" dxfId="202" priority="449"/>
    <cfRule type="duplicateValues" dxfId="202" priority="453"/>
    <cfRule type="duplicateValues" dxfId="202" priority="457"/>
    <cfRule type="duplicateValues" dxfId="202" priority="461"/>
    <cfRule type="duplicateValues" dxfId="202" priority="465"/>
    <cfRule type="duplicateValues" dxfId="202" priority="469"/>
    <cfRule type="duplicateValues" dxfId="202" priority="473"/>
    <cfRule type="duplicateValues" dxfId="202" priority="477"/>
    <cfRule type="duplicateValues" dxfId="202" priority="481"/>
    <cfRule type="duplicateValues" dxfId="202" priority="485"/>
    <cfRule type="duplicateValues" dxfId="202" priority="489"/>
    <cfRule type="duplicateValues" dxfId="202" priority="493"/>
    <cfRule type="duplicateValues" dxfId="202" priority="497"/>
    <cfRule type="duplicateValues" dxfId="202" priority="501"/>
    <cfRule type="duplicateValues" dxfId="202" priority="505"/>
    <cfRule type="duplicateValues" dxfId="202" priority="509"/>
    <cfRule type="duplicateValues" dxfId="202" priority="513"/>
    <cfRule type="duplicateValues" dxfId="202" priority="517"/>
    <cfRule type="duplicateValues" dxfId="202" priority="521"/>
    <cfRule type="duplicateValues" dxfId="202" priority="525"/>
    <cfRule type="duplicateValues" dxfId="202" priority="529"/>
    <cfRule type="duplicateValues" dxfId="202" priority="533"/>
    <cfRule type="duplicateValues" dxfId="202" priority="537"/>
    <cfRule type="duplicateValues" dxfId="202" priority="541"/>
    <cfRule type="duplicateValues" dxfId="202" priority="545"/>
    <cfRule type="duplicateValues" dxfId="202" priority="549"/>
    <cfRule type="duplicateValues" dxfId="202" priority="553"/>
    <cfRule type="duplicateValues" dxfId="202" priority="557"/>
    <cfRule type="duplicateValues" dxfId="202" priority="561"/>
    <cfRule type="duplicateValues" dxfId="202" priority="565"/>
    <cfRule type="duplicateValues" dxfId="202" priority="569"/>
    <cfRule type="duplicateValues" dxfId="202" priority="573"/>
    <cfRule type="duplicateValues" dxfId="202" priority="577"/>
    <cfRule type="duplicateValues" dxfId="202" priority="581"/>
    <cfRule type="duplicateValues" dxfId="202" priority="585"/>
    <cfRule type="duplicateValues" dxfId="202" priority="589"/>
    <cfRule type="duplicateValues" dxfId="202" priority="593"/>
    <cfRule type="duplicateValues" dxfId="202" priority="597"/>
    <cfRule type="duplicateValues" dxfId="202" priority="601"/>
    <cfRule type="duplicateValues" dxfId="202" priority="605"/>
    <cfRule type="duplicateValues" dxfId="202" priority="609"/>
    <cfRule type="duplicateValues" dxfId="202" priority="613"/>
    <cfRule type="duplicateValues" dxfId="202" priority="617"/>
    <cfRule type="duplicateValues" dxfId="202" priority="621"/>
  </conditionalFormatting>
  <conditionalFormatting sqref="C445">
    <cfRule type="duplicateValues" dxfId="202" priority="420"/>
    <cfRule type="duplicateValues" dxfId="202" priority="424"/>
    <cfRule type="duplicateValues" dxfId="202" priority="428"/>
    <cfRule type="duplicateValues" dxfId="202" priority="432"/>
    <cfRule type="duplicateValues" dxfId="202" priority="436"/>
    <cfRule type="duplicateValues" dxfId="202" priority="440"/>
    <cfRule type="duplicateValues" dxfId="202" priority="444"/>
    <cfRule type="duplicateValues" dxfId="202" priority="448"/>
    <cfRule type="duplicateValues" dxfId="202" priority="452"/>
    <cfRule type="duplicateValues" dxfId="202" priority="456"/>
    <cfRule type="duplicateValues" dxfId="202" priority="460"/>
    <cfRule type="duplicateValues" dxfId="202" priority="464"/>
    <cfRule type="duplicateValues" dxfId="202" priority="468"/>
    <cfRule type="duplicateValues" dxfId="202" priority="472"/>
    <cfRule type="duplicateValues" dxfId="202" priority="476"/>
    <cfRule type="duplicateValues" dxfId="202" priority="480"/>
    <cfRule type="duplicateValues" dxfId="202" priority="484"/>
    <cfRule type="duplicateValues" dxfId="202" priority="488"/>
    <cfRule type="duplicateValues" dxfId="202" priority="492"/>
    <cfRule type="duplicateValues" dxfId="202" priority="496"/>
    <cfRule type="duplicateValues" dxfId="202" priority="500"/>
    <cfRule type="duplicateValues" dxfId="202" priority="504"/>
    <cfRule type="duplicateValues" dxfId="202" priority="508"/>
    <cfRule type="duplicateValues" dxfId="202" priority="512"/>
    <cfRule type="duplicateValues" dxfId="202" priority="516"/>
    <cfRule type="duplicateValues" dxfId="202" priority="520"/>
    <cfRule type="duplicateValues" dxfId="202" priority="524"/>
    <cfRule type="duplicateValues" dxfId="202" priority="528"/>
    <cfRule type="duplicateValues" dxfId="202" priority="532"/>
    <cfRule type="duplicateValues" dxfId="202" priority="536"/>
    <cfRule type="duplicateValues" dxfId="202" priority="540"/>
    <cfRule type="duplicateValues" dxfId="202" priority="544"/>
    <cfRule type="duplicateValues" dxfId="202" priority="548"/>
    <cfRule type="duplicateValues" dxfId="202" priority="552"/>
    <cfRule type="duplicateValues" dxfId="202" priority="556"/>
    <cfRule type="duplicateValues" dxfId="202" priority="560"/>
    <cfRule type="duplicateValues" dxfId="202" priority="564"/>
    <cfRule type="duplicateValues" dxfId="202" priority="568"/>
    <cfRule type="duplicateValues" dxfId="202" priority="572"/>
    <cfRule type="duplicateValues" dxfId="202" priority="576"/>
    <cfRule type="duplicateValues" dxfId="202" priority="580"/>
    <cfRule type="duplicateValues" dxfId="202" priority="584"/>
    <cfRule type="duplicateValues" dxfId="202" priority="588"/>
    <cfRule type="duplicateValues" dxfId="202" priority="592"/>
    <cfRule type="duplicateValues" dxfId="202" priority="596"/>
    <cfRule type="duplicateValues" dxfId="202" priority="600"/>
    <cfRule type="duplicateValues" dxfId="202" priority="604"/>
    <cfRule type="duplicateValues" dxfId="202" priority="608"/>
    <cfRule type="duplicateValues" dxfId="202" priority="612"/>
    <cfRule type="duplicateValues" dxfId="202" priority="616"/>
    <cfRule type="duplicateValues" dxfId="202" priority="620"/>
  </conditionalFormatting>
  <conditionalFormatting sqref="C447">
    <cfRule type="duplicateValues" dxfId="202" priority="368"/>
    <cfRule type="duplicateValues" dxfId="202" priority="369"/>
    <cfRule type="duplicateValues" dxfId="202" priority="370"/>
    <cfRule type="duplicateValues" dxfId="202" priority="371"/>
    <cfRule type="duplicateValues" dxfId="202" priority="372"/>
    <cfRule type="duplicateValues" dxfId="202" priority="373"/>
    <cfRule type="duplicateValues" dxfId="202" priority="374"/>
    <cfRule type="duplicateValues" dxfId="202" priority="375"/>
    <cfRule type="duplicateValues" dxfId="202" priority="376"/>
    <cfRule type="duplicateValues" dxfId="202" priority="377"/>
    <cfRule type="duplicateValues" dxfId="202" priority="378"/>
    <cfRule type="duplicateValues" dxfId="202" priority="379"/>
    <cfRule type="duplicateValues" dxfId="202" priority="380"/>
    <cfRule type="duplicateValues" dxfId="202" priority="381"/>
    <cfRule type="duplicateValues" dxfId="202" priority="382"/>
    <cfRule type="duplicateValues" dxfId="202" priority="383"/>
    <cfRule type="duplicateValues" dxfId="202" priority="384"/>
    <cfRule type="duplicateValues" dxfId="202" priority="385"/>
    <cfRule type="duplicateValues" dxfId="202" priority="386"/>
    <cfRule type="duplicateValues" dxfId="202" priority="387"/>
    <cfRule type="duplicateValues" dxfId="202" priority="388"/>
    <cfRule type="duplicateValues" dxfId="202" priority="389"/>
    <cfRule type="duplicateValues" dxfId="202" priority="390"/>
    <cfRule type="duplicateValues" dxfId="202" priority="391"/>
    <cfRule type="duplicateValues" dxfId="202" priority="392"/>
    <cfRule type="duplicateValues" dxfId="202" priority="393"/>
    <cfRule type="duplicateValues" dxfId="202" priority="394"/>
    <cfRule type="duplicateValues" dxfId="202" priority="395"/>
    <cfRule type="duplicateValues" dxfId="202" priority="396"/>
    <cfRule type="duplicateValues" dxfId="202" priority="397"/>
    <cfRule type="duplicateValues" dxfId="202" priority="398"/>
    <cfRule type="duplicateValues" dxfId="202" priority="399"/>
    <cfRule type="duplicateValues" dxfId="202" priority="400"/>
    <cfRule type="duplicateValues" dxfId="202" priority="401"/>
    <cfRule type="duplicateValues" dxfId="202" priority="402"/>
    <cfRule type="duplicateValues" dxfId="202" priority="403"/>
    <cfRule type="duplicateValues" dxfId="202" priority="404"/>
    <cfRule type="duplicateValues" dxfId="202" priority="405"/>
    <cfRule type="duplicateValues" dxfId="202" priority="406"/>
    <cfRule type="duplicateValues" dxfId="202" priority="407"/>
    <cfRule type="duplicateValues" dxfId="202" priority="408"/>
    <cfRule type="duplicateValues" dxfId="202" priority="409"/>
    <cfRule type="duplicateValues" dxfId="202" priority="410"/>
    <cfRule type="duplicateValues" dxfId="202" priority="411"/>
    <cfRule type="duplicateValues" dxfId="202" priority="412"/>
    <cfRule type="duplicateValues" dxfId="202" priority="413"/>
    <cfRule type="duplicateValues" dxfId="202" priority="414"/>
    <cfRule type="duplicateValues" dxfId="202" priority="415"/>
    <cfRule type="duplicateValues" dxfId="202" priority="416"/>
    <cfRule type="duplicateValues" dxfId="202" priority="417"/>
    <cfRule type="duplicateValues" dxfId="202" priority="418"/>
  </conditionalFormatting>
  <conditionalFormatting sqref="C452">
    <cfRule type="duplicateValues" dxfId="202" priority="981"/>
    <cfRule type="duplicateValues" dxfId="202" priority="987"/>
    <cfRule type="duplicateValues" dxfId="202" priority="993"/>
    <cfRule type="duplicateValues" dxfId="202" priority="999"/>
    <cfRule type="duplicateValues" dxfId="202" priority="1005"/>
    <cfRule type="duplicateValues" dxfId="202" priority="1011"/>
    <cfRule type="duplicateValues" dxfId="202" priority="1017"/>
    <cfRule type="duplicateValues" dxfId="202" priority="1023"/>
    <cfRule type="duplicateValues" dxfId="202" priority="1029"/>
    <cfRule type="duplicateValues" dxfId="202" priority="1035"/>
    <cfRule type="duplicateValues" dxfId="202" priority="1041"/>
    <cfRule type="duplicateValues" dxfId="202" priority="1047"/>
    <cfRule type="duplicateValues" dxfId="202" priority="1053"/>
    <cfRule type="duplicateValues" dxfId="202" priority="1059"/>
    <cfRule type="duplicateValues" dxfId="202" priority="1065"/>
    <cfRule type="duplicateValues" dxfId="202" priority="1071"/>
    <cfRule type="duplicateValues" dxfId="202" priority="1077"/>
    <cfRule type="duplicateValues" dxfId="202" priority="1083"/>
    <cfRule type="duplicateValues" dxfId="202" priority="1089"/>
    <cfRule type="duplicateValues" dxfId="202" priority="1095"/>
    <cfRule type="duplicateValues" dxfId="202" priority="1101"/>
    <cfRule type="duplicateValues" dxfId="202" priority="1107"/>
    <cfRule type="duplicateValues" dxfId="202" priority="1113"/>
    <cfRule type="duplicateValues" dxfId="202" priority="1119"/>
    <cfRule type="duplicateValues" dxfId="202" priority="1125"/>
    <cfRule type="duplicateValues" dxfId="202" priority="1131"/>
    <cfRule type="duplicateValues" dxfId="202" priority="1137"/>
    <cfRule type="duplicateValues" dxfId="202" priority="1143"/>
    <cfRule type="duplicateValues" dxfId="202" priority="1149"/>
    <cfRule type="duplicateValues" dxfId="202" priority="1155"/>
    <cfRule type="duplicateValues" dxfId="202" priority="1161"/>
    <cfRule type="duplicateValues" dxfId="202" priority="1167"/>
    <cfRule type="duplicateValues" dxfId="202" priority="1173"/>
    <cfRule type="duplicateValues" dxfId="202" priority="1179"/>
    <cfRule type="duplicateValues" dxfId="202" priority="1185"/>
    <cfRule type="duplicateValues" dxfId="202" priority="1191"/>
    <cfRule type="duplicateValues" dxfId="202" priority="1197"/>
    <cfRule type="duplicateValues" dxfId="202" priority="1203"/>
    <cfRule type="duplicateValues" dxfId="202" priority="1209"/>
    <cfRule type="duplicateValues" dxfId="202" priority="1215"/>
    <cfRule type="duplicateValues" dxfId="202" priority="1221"/>
    <cfRule type="duplicateValues" dxfId="202" priority="1227"/>
    <cfRule type="duplicateValues" dxfId="202" priority="1233"/>
    <cfRule type="duplicateValues" dxfId="202" priority="1239"/>
    <cfRule type="duplicateValues" dxfId="202" priority="1245"/>
    <cfRule type="duplicateValues" dxfId="202" priority="1251"/>
    <cfRule type="duplicateValues" dxfId="202" priority="1257"/>
    <cfRule type="duplicateValues" dxfId="202" priority="1263"/>
    <cfRule type="duplicateValues" dxfId="202" priority="1269"/>
    <cfRule type="duplicateValues" dxfId="202" priority="1275"/>
    <cfRule type="duplicateValues" dxfId="202" priority="1281"/>
  </conditionalFormatting>
  <conditionalFormatting sqref="C453">
    <cfRule type="duplicateValues" dxfId="202" priority="779"/>
    <cfRule type="duplicateValues" dxfId="202" priority="783"/>
    <cfRule type="duplicateValues" dxfId="202" priority="787"/>
    <cfRule type="duplicateValues" dxfId="202" priority="791"/>
    <cfRule type="duplicateValues" dxfId="202" priority="795"/>
    <cfRule type="duplicateValues" dxfId="202" priority="799"/>
    <cfRule type="duplicateValues" dxfId="202" priority="803"/>
    <cfRule type="duplicateValues" dxfId="202" priority="807"/>
    <cfRule type="duplicateValues" dxfId="202" priority="811"/>
    <cfRule type="duplicateValues" dxfId="202" priority="815"/>
    <cfRule type="duplicateValues" dxfId="202" priority="819"/>
    <cfRule type="duplicateValues" dxfId="202" priority="823"/>
    <cfRule type="duplicateValues" dxfId="202" priority="827"/>
    <cfRule type="duplicateValues" dxfId="202" priority="831"/>
    <cfRule type="duplicateValues" dxfId="202" priority="835"/>
    <cfRule type="duplicateValues" dxfId="202" priority="839"/>
    <cfRule type="duplicateValues" dxfId="202" priority="843"/>
    <cfRule type="duplicateValues" dxfId="202" priority="847"/>
    <cfRule type="duplicateValues" dxfId="202" priority="851"/>
    <cfRule type="duplicateValues" dxfId="202" priority="855"/>
    <cfRule type="duplicateValues" dxfId="202" priority="859"/>
    <cfRule type="duplicateValues" dxfId="202" priority="863"/>
    <cfRule type="duplicateValues" dxfId="202" priority="867"/>
    <cfRule type="duplicateValues" dxfId="202" priority="871"/>
    <cfRule type="duplicateValues" dxfId="202" priority="875"/>
    <cfRule type="duplicateValues" dxfId="202" priority="879"/>
    <cfRule type="duplicateValues" dxfId="202" priority="883"/>
    <cfRule type="duplicateValues" dxfId="202" priority="887"/>
    <cfRule type="duplicateValues" dxfId="202" priority="891"/>
    <cfRule type="duplicateValues" dxfId="202" priority="895"/>
    <cfRule type="duplicateValues" dxfId="202" priority="899"/>
    <cfRule type="duplicateValues" dxfId="202" priority="903"/>
    <cfRule type="duplicateValues" dxfId="202" priority="907"/>
    <cfRule type="duplicateValues" dxfId="202" priority="911"/>
    <cfRule type="duplicateValues" dxfId="202" priority="915"/>
    <cfRule type="duplicateValues" dxfId="202" priority="919"/>
    <cfRule type="duplicateValues" dxfId="202" priority="923"/>
    <cfRule type="duplicateValues" dxfId="202" priority="927"/>
    <cfRule type="duplicateValues" dxfId="202" priority="931"/>
    <cfRule type="duplicateValues" dxfId="202" priority="935"/>
    <cfRule type="duplicateValues" dxfId="202" priority="939"/>
    <cfRule type="duplicateValues" dxfId="202" priority="943"/>
    <cfRule type="duplicateValues" dxfId="202" priority="947"/>
    <cfRule type="duplicateValues" dxfId="202" priority="951"/>
    <cfRule type="duplicateValues" dxfId="202" priority="955"/>
    <cfRule type="duplicateValues" dxfId="202" priority="959"/>
    <cfRule type="duplicateValues" dxfId="202" priority="963"/>
    <cfRule type="duplicateValues" dxfId="202" priority="967"/>
    <cfRule type="duplicateValues" dxfId="202" priority="971"/>
    <cfRule type="duplicateValues" dxfId="202" priority="975"/>
    <cfRule type="duplicateValues" dxfId="202" priority="979"/>
  </conditionalFormatting>
  <conditionalFormatting sqref="C454">
    <cfRule type="duplicateValues" dxfId="202" priority="776"/>
    <cfRule type="duplicateValues" dxfId="202" priority="780"/>
    <cfRule type="duplicateValues" dxfId="202" priority="784"/>
    <cfRule type="duplicateValues" dxfId="202" priority="788"/>
    <cfRule type="duplicateValues" dxfId="202" priority="792"/>
    <cfRule type="duplicateValues" dxfId="202" priority="796"/>
    <cfRule type="duplicateValues" dxfId="202" priority="800"/>
    <cfRule type="duplicateValues" dxfId="202" priority="804"/>
    <cfRule type="duplicateValues" dxfId="202" priority="808"/>
    <cfRule type="duplicateValues" dxfId="202" priority="812"/>
    <cfRule type="duplicateValues" dxfId="202" priority="816"/>
    <cfRule type="duplicateValues" dxfId="202" priority="820"/>
    <cfRule type="duplicateValues" dxfId="202" priority="824"/>
    <cfRule type="duplicateValues" dxfId="202" priority="828"/>
    <cfRule type="duplicateValues" dxfId="202" priority="832"/>
    <cfRule type="duplicateValues" dxfId="202" priority="836"/>
    <cfRule type="duplicateValues" dxfId="202" priority="840"/>
    <cfRule type="duplicateValues" dxfId="202" priority="844"/>
    <cfRule type="duplicateValues" dxfId="202" priority="848"/>
    <cfRule type="duplicateValues" dxfId="202" priority="852"/>
    <cfRule type="duplicateValues" dxfId="202" priority="856"/>
    <cfRule type="duplicateValues" dxfId="202" priority="860"/>
    <cfRule type="duplicateValues" dxfId="202" priority="864"/>
    <cfRule type="duplicateValues" dxfId="202" priority="868"/>
    <cfRule type="duplicateValues" dxfId="202" priority="872"/>
    <cfRule type="duplicateValues" dxfId="202" priority="876"/>
    <cfRule type="duplicateValues" dxfId="202" priority="880"/>
    <cfRule type="duplicateValues" dxfId="202" priority="884"/>
    <cfRule type="duplicateValues" dxfId="202" priority="888"/>
    <cfRule type="duplicateValues" dxfId="202" priority="892"/>
    <cfRule type="duplicateValues" dxfId="202" priority="896"/>
    <cfRule type="duplicateValues" dxfId="202" priority="900"/>
    <cfRule type="duplicateValues" dxfId="202" priority="904"/>
    <cfRule type="duplicateValues" dxfId="202" priority="908"/>
    <cfRule type="duplicateValues" dxfId="202" priority="912"/>
    <cfRule type="duplicateValues" dxfId="202" priority="916"/>
    <cfRule type="duplicateValues" dxfId="202" priority="920"/>
    <cfRule type="duplicateValues" dxfId="202" priority="924"/>
    <cfRule type="duplicateValues" dxfId="202" priority="928"/>
    <cfRule type="duplicateValues" dxfId="202" priority="932"/>
    <cfRule type="duplicateValues" dxfId="202" priority="936"/>
    <cfRule type="duplicateValues" dxfId="202" priority="940"/>
    <cfRule type="duplicateValues" dxfId="202" priority="944"/>
    <cfRule type="duplicateValues" dxfId="202" priority="948"/>
    <cfRule type="duplicateValues" dxfId="202" priority="952"/>
    <cfRule type="duplicateValues" dxfId="202" priority="956"/>
    <cfRule type="duplicateValues" dxfId="202" priority="960"/>
    <cfRule type="duplicateValues" dxfId="202" priority="964"/>
    <cfRule type="duplicateValues" dxfId="202" priority="968"/>
    <cfRule type="duplicateValues" dxfId="202" priority="972"/>
    <cfRule type="duplicateValues" dxfId="202" priority="976"/>
  </conditionalFormatting>
  <conditionalFormatting sqref="C455">
    <cfRule type="duplicateValues" dxfId="202" priority="725"/>
    <cfRule type="duplicateValues" dxfId="202" priority="726"/>
    <cfRule type="duplicateValues" dxfId="202" priority="727"/>
    <cfRule type="duplicateValues" dxfId="202" priority="728"/>
    <cfRule type="duplicateValues" dxfId="202" priority="729"/>
    <cfRule type="duplicateValues" dxfId="202" priority="730"/>
    <cfRule type="duplicateValues" dxfId="202" priority="731"/>
    <cfRule type="duplicateValues" dxfId="202" priority="732"/>
    <cfRule type="duplicateValues" dxfId="202" priority="733"/>
    <cfRule type="duplicateValues" dxfId="202" priority="734"/>
    <cfRule type="duplicateValues" dxfId="202" priority="735"/>
    <cfRule type="duplicateValues" dxfId="202" priority="736"/>
    <cfRule type="duplicateValues" dxfId="202" priority="737"/>
    <cfRule type="duplicateValues" dxfId="202" priority="738"/>
    <cfRule type="duplicateValues" dxfId="202" priority="739"/>
    <cfRule type="duplicateValues" dxfId="202" priority="740"/>
    <cfRule type="duplicateValues" dxfId="202" priority="741"/>
    <cfRule type="duplicateValues" dxfId="202" priority="742"/>
    <cfRule type="duplicateValues" dxfId="202" priority="743"/>
    <cfRule type="duplicateValues" dxfId="202" priority="744"/>
    <cfRule type="duplicateValues" dxfId="202" priority="745"/>
    <cfRule type="duplicateValues" dxfId="202" priority="746"/>
    <cfRule type="duplicateValues" dxfId="202" priority="747"/>
    <cfRule type="duplicateValues" dxfId="202" priority="748"/>
    <cfRule type="duplicateValues" dxfId="202" priority="749"/>
    <cfRule type="duplicateValues" dxfId="202" priority="750"/>
    <cfRule type="duplicateValues" dxfId="202" priority="751"/>
    <cfRule type="duplicateValues" dxfId="202" priority="752"/>
    <cfRule type="duplicateValues" dxfId="202" priority="753"/>
    <cfRule type="duplicateValues" dxfId="202" priority="754"/>
    <cfRule type="duplicateValues" dxfId="202" priority="755"/>
    <cfRule type="duplicateValues" dxfId="202" priority="756"/>
    <cfRule type="duplicateValues" dxfId="202" priority="757"/>
    <cfRule type="duplicateValues" dxfId="202" priority="758"/>
    <cfRule type="duplicateValues" dxfId="202" priority="759"/>
    <cfRule type="duplicateValues" dxfId="202" priority="760"/>
    <cfRule type="duplicateValues" dxfId="202" priority="761"/>
    <cfRule type="duplicateValues" dxfId="202" priority="762"/>
    <cfRule type="duplicateValues" dxfId="202" priority="763"/>
    <cfRule type="duplicateValues" dxfId="202" priority="764"/>
    <cfRule type="duplicateValues" dxfId="202" priority="765"/>
    <cfRule type="duplicateValues" dxfId="202" priority="766"/>
    <cfRule type="duplicateValues" dxfId="202" priority="767"/>
    <cfRule type="duplicateValues" dxfId="202" priority="768"/>
    <cfRule type="duplicateValues" dxfId="202" priority="769"/>
    <cfRule type="duplicateValues" dxfId="202" priority="770"/>
    <cfRule type="duplicateValues" dxfId="202" priority="771"/>
    <cfRule type="duplicateValues" dxfId="202" priority="772"/>
    <cfRule type="duplicateValues" dxfId="202" priority="773"/>
    <cfRule type="duplicateValues" dxfId="202" priority="774"/>
    <cfRule type="duplicateValues" dxfId="202" priority="775"/>
  </conditionalFormatting>
  <conditionalFormatting sqref="C478">
    <cfRule type="duplicateValues" dxfId="202" priority="1345"/>
    <cfRule type="duplicateValues" dxfId="202" priority="1346"/>
    <cfRule type="duplicateValues" dxfId="202" priority="1347"/>
    <cfRule type="duplicateValues" dxfId="202" priority="1348"/>
    <cfRule type="duplicateValues" dxfId="202" priority="1349"/>
    <cfRule type="duplicateValues" dxfId="202" priority="1350"/>
    <cfRule type="duplicateValues" dxfId="202" priority="1351"/>
    <cfRule type="duplicateValues" dxfId="202" priority="1352"/>
    <cfRule type="duplicateValues" dxfId="202" priority="1353"/>
    <cfRule type="duplicateValues" dxfId="203" priority="1354"/>
  </conditionalFormatting>
  <conditionalFormatting sqref="C481">
    <cfRule type="duplicateValues" dxfId="202" priority="1336"/>
  </conditionalFormatting>
  <conditionalFormatting sqref="D481">
    <cfRule type="duplicateValues" dxfId="202" priority="1334"/>
  </conditionalFormatting>
  <conditionalFormatting sqref="C483">
    <cfRule type="duplicateValues" dxfId="202" priority="1289"/>
    <cfRule type="duplicateValues" dxfId="202" priority="1290"/>
    <cfRule type="duplicateValues" dxfId="202" priority="1291"/>
    <cfRule type="duplicateValues" dxfId="202" priority="1292"/>
    <cfRule type="duplicateValues" dxfId="202" priority="1293"/>
    <cfRule type="duplicateValues" dxfId="202" priority="1294"/>
    <cfRule type="duplicateValues" dxfId="202" priority="1295"/>
    <cfRule type="duplicateValues" dxfId="202" priority="1296"/>
    <cfRule type="duplicateValues" dxfId="202" priority="1297"/>
    <cfRule type="duplicateValues" dxfId="202" priority="1298"/>
    <cfRule type="duplicateValues" dxfId="202" priority="1299"/>
    <cfRule type="duplicateValues" dxfId="202" priority="1300"/>
    <cfRule type="duplicateValues" dxfId="202" priority="1301"/>
    <cfRule type="duplicateValues" dxfId="202" priority="1302"/>
    <cfRule type="duplicateValues" dxfId="202" priority="1303"/>
    <cfRule type="duplicateValues" dxfId="202" priority="1304"/>
    <cfRule type="duplicateValues" dxfId="202" priority="1305"/>
    <cfRule type="duplicateValues" dxfId="202" priority="1306"/>
    <cfRule type="duplicateValues" dxfId="202" priority="1307"/>
    <cfRule type="duplicateValues" dxfId="202" priority="1308"/>
    <cfRule type="duplicateValues" dxfId="202" priority="1309"/>
    <cfRule type="duplicateValues" dxfId="202" priority="1310"/>
    <cfRule type="duplicateValues" dxfId="202" priority="1311"/>
    <cfRule type="duplicateValues" dxfId="202" priority="1312"/>
    <cfRule type="duplicateValues" dxfId="202" priority="1313"/>
    <cfRule type="duplicateValues" dxfId="202" priority="1314"/>
    <cfRule type="duplicateValues" dxfId="202" priority="1315"/>
    <cfRule type="duplicateValues" dxfId="202" priority="1316"/>
    <cfRule type="duplicateValues" dxfId="202" priority="1317"/>
    <cfRule type="duplicateValues" dxfId="202" priority="1318"/>
    <cfRule type="duplicateValues" dxfId="202" priority="1319"/>
    <cfRule type="duplicateValues" dxfId="202" priority="1320"/>
    <cfRule type="duplicateValues" dxfId="202" priority="1321"/>
    <cfRule type="duplicateValues" dxfId="202" priority="1322"/>
    <cfRule type="duplicateValues" dxfId="202" priority="1323"/>
    <cfRule type="duplicateValues" dxfId="202" priority="1324"/>
  </conditionalFormatting>
  <conditionalFormatting sqref="C485">
    <cfRule type="duplicateValues" dxfId="202" priority="1337"/>
  </conditionalFormatting>
  <conditionalFormatting sqref="D485">
    <cfRule type="duplicateValues" dxfId="202" priority="1335"/>
  </conditionalFormatting>
  <conditionalFormatting sqref="C490">
    <cfRule type="duplicateValues" dxfId="202" priority="1659"/>
  </conditionalFormatting>
  <conditionalFormatting sqref="D490">
    <cfRule type="duplicateValues" dxfId="202" priority="1645"/>
  </conditionalFormatting>
  <conditionalFormatting sqref="C491">
    <cfRule type="duplicateValues" dxfId="202" priority="1652"/>
  </conditionalFormatting>
  <conditionalFormatting sqref="D491">
    <cfRule type="duplicateValues" dxfId="202" priority="1635"/>
  </conditionalFormatting>
  <conditionalFormatting sqref="C492">
    <cfRule type="duplicateValues" dxfId="202" priority="211"/>
    <cfRule type="duplicateValues" dxfId="202" priority="210"/>
    <cfRule type="duplicateValues" dxfId="202" priority="209"/>
    <cfRule type="duplicateValues" dxfId="202" priority="208"/>
    <cfRule type="duplicateValues" dxfId="202" priority="207"/>
    <cfRule type="duplicateValues" dxfId="202" priority="206"/>
    <cfRule type="duplicateValues" dxfId="202" priority="205"/>
    <cfRule type="duplicateValues" dxfId="202" priority="203"/>
    <cfRule type="duplicateValues" dxfId="202" priority="202"/>
    <cfRule type="duplicateValues" dxfId="202" priority="201"/>
    <cfRule type="duplicateValues" dxfId="202" priority="200"/>
    <cfRule type="duplicateValues" dxfId="202" priority="199"/>
    <cfRule type="duplicateValues" dxfId="202" priority="198"/>
    <cfRule type="duplicateValues" dxfId="202" priority="197"/>
    <cfRule type="duplicateValues" dxfId="202" priority="196"/>
    <cfRule type="duplicateValues" dxfId="202" priority="195"/>
  </conditionalFormatting>
  <conditionalFormatting sqref="D492">
    <cfRule type="duplicateValues" dxfId="202" priority="204"/>
  </conditionalFormatting>
  <conditionalFormatting sqref="C493">
    <cfRule type="duplicateValues" dxfId="203" priority="194"/>
    <cfRule type="duplicateValues" dxfId="202" priority="193"/>
    <cfRule type="duplicateValues" dxfId="202" priority="192"/>
    <cfRule type="duplicateValues" dxfId="202" priority="191"/>
    <cfRule type="duplicateValues" dxfId="202" priority="190"/>
    <cfRule type="duplicateValues" dxfId="202" priority="189"/>
    <cfRule type="duplicateValues" dxfId="202" priority="188"/>
    <cfRule type="duplicateValues" dxfId="202" priority="187"/>
    <cfRule type="duplicateValues" dxfId="202" priority="186"/>
    <cfRule type="duplicateValues" dxfId="202" priority="185"/>
    <cfRule type="duplicateValues" dxfId="202" priority="184"/>
    <cfRule type="duplicateValues" dxfId="202" priority="183"/>
    <cfRule type="duplicateValues" dxfId="202" priority="182"/>
    <cfRule type="duplicateValues" dxfId="202" priority="181"/>
    <cfRule type="duplicateValues" dxfId="202" priority="179"/>
    <cfRule type="duplicateValues" dxfId="202" priority="178"/>
    <cfRule type="duplicateValues" dxfId="202" priority="177"/>
    <cfRule type="duplicateValues" dxfId="202" priority="176"/>
    <cfRule type="duplicateValues" dxfId="202" priority="175"/>
    <cfRule type="duplicateValues" dxfId="202" priority="174"/>
    <cfRule type="duplicateValues" dxfId="202" priority="173"/>
    <cfRule type="duplicateValues" dxfId="202" priority="172"/>
    <cfRule type="duplicateValues" dxfId="202" priority="171"/>
  </conditionalFormatting>
  <conditionalFormatting sqref="D493">
    <cfRule type="duplicateValues" dxfId="202" priority="180"/>
  </conditionalFormatting>
  <conditionalFormatting sqref="C494">
    <cfRule type="duplicateValues" dxfId="202" priority="170"/>
    <cfRule type="duplicateValues" dxfId="202" priority="168"/>
    <cfRule type="duplicateValues" dxfId="202" priority="167"/>
    <cfRule type="duplicateValues" dxfId="202" priority="166"/>
    <cfRule type="duplicateValues" dxfId="202" priority="165"/>
    <cfRule type="duplicateValues" dxfId="202" priority="164"/>
    <cfRule type="duplicateValues" dxfId="202" priority="163"/>
    <cfRule type="duplicateValues" dxfId="202" priority="162"/>
    <cfRule type="duplicateValues" dxfId="202" priority="161"/>
    <cfRule type="duplicateValues" dxfId="202" priority="160"/>
  </conditionalFormatting>
  <conditionalFormatting sqref="D494">
    <cfRule type="duplicateValues" dxfId="202" priority="169"/>
  </conditionalFormatting>
  <conditionalFormatting sqref="C495">
    <cfRule type="duplicateValues" dxfId="202" priority="159"/>
    <cfRule type="duplicateValues" dxfId="202" priority="154"/>
    <cfRule type="duplicateValues" dxfId="202" priority="153"/>
    <cfRule type="duplicateValues" dxfId="202" priority="152"/>
    <cfRule type="duplicateValues" dxfId="202" priority="151"/>
    <cfRule type="duplicateValues" dxfId="202" priority="150"/>
    <cfRule type="duplicateValues" dxfId="202" priority="149"/>
    <cfRule type="duplicateValues" dxfId="202" priority="148"/>
    <cfRule type="duplicateValues" dxfId="202" priority="147"/>
    <cfRule type="duplicateValues" dxfId="202" priority="146"/>
  </conditionalFormatting>
  <conditionalFormatting sqref="D495">
    <cfRule type="duplicateValues" dxfId="202" priority="158"/>
    <cfRule type="duplicateValues" dxfId="202" priority="157"/>
    <cfRule type="duplicateValues" dxfId="202" priority="156"/>
    <cfRule type="duplicateValues" dxfId="202" priority="155"/>
  </conditionalFormatting>
  <conditionalFormatting sqref="C496">
    <cfRule type="duplicateValues" dxfId="202" priority="145"/>
    <cfRule type="duplicateValues" dxfId="202" priority="144"/>
    <cfRule type="duplicateValues" dxfId="202" priority="143"/>
    <cfRule type="duplicateValues" dxfId="204" priority="142"/>
    <cfRule type="duplicateValues" dxfId="202" priority="141"/>
    <cfRule type="duplicateValues" dxfId="202" priority="140"/>
    <cfRule type="duplicateValues" dxfId="202" priority="139"/>
    <cfRule type="duplicateValues" dxfId="202" priority="138"/>
    <cfRule type="duplicateValues" dxfId="202" priority="137"/>
    <cfRule type="duplicateValues" dxfId="202" priority="136"/>
    <cfRule type="duplicateValues" dxfId="202" priority="135"/>
    <cfRule type="duplicateValues" dxfId="202" priority="134"/>
    <cfRule type="duplicateValues" dxfId="202" priority="133"/>
    <cfRule type="duplicateValues" dxfId="202" priority="132"/>
    <cfRule type="duplicateValues" dxfId="202" priority="131"/>
    <cfRule type="duplicateValues" dxfId="202" priority="130"/>
    <cfRule type="duplicateValues" dxfId="202" priority="129"/>
    <cfRule type="duplicateValues" dxfId="202" priority="127"/>
    <cfRule type="duplicateValues" dxfId="202" priority="126"/>
    <cfRule type="duplicateValues" dxfId="202" priority="125"/>
    <cfRule type="duplicateValues" dxfId="202" priority="124"/>
    <cfRule type="duplicateValues" dxfId="202" priority="123"/>
    <cfRule type="duplicateValues" dxfId="202" priority="122"/>
    <cfRule type="duplicateValues" dxfId="202" priority="121"/>
    <cfRule type="duplicateValues" dxfId="202" priority="120"/>
    <cfRule type="duplicateValues" dxfId="202" priority="119"/>
  </conditionalFormatting>
  <conditionalFormatting sqref="D496">
    <cfRule type="duplicateValues" dxfId="202" priority="128"/>
  </conditionalFormatting>
  <conditionalFormatting sqref="C497">
    <cfRule type="duplicateValues" dxfId="203" priority="118"/>
    <cfRule type="duplicateValues" dxfId="202" priority="117"/>
    <cfRule type="duplicateValues" dxfId="202" priority="116"/>
    <cfRule type="duplicateValues" dxfId="202" priority="115"/>
    <cfRule type="duplicateValues" dxfId="202" priority="114"/>
    <cfRule type="duplicateValues" dxfId="202" priority="113"/>
    <cfRule type="duplicateValues" dxfId="202" priority="112"/>
    <cfRule type="duplicateValues" dxfId="202" priority="111"/>
    <cfRule type="duplicateValues" dxfId="202" priority="110"/>
    <cfRule type="duplicateValues" dxfId="202" priority="109"/>
    <cfRule type="duplicateValues" dxfId="202" priority="108"/>
    <cfRule type="duplicateValues" dxfId="202" priority="107"/>
    <cfRule type="duplicateValues" dxfId="202" priority="106"/>
    <cfRule type="duplicateValues" dxfId="202" priority="105"/>
    <cfRule type="duplicateValues" dxfId="202" priority="103"/>
    <cfRule type="duplicateValues" dxfId="202" priority="102"/>
    <cfRule type="duplicateValues" dxfId="202" priority="101"/>
    <cfRule type="duplicateValues" dxfId="202" priority="100"/>
    <cfRule type="duplicateValues" dxfId="202" priority="99"/>
    <cfRule type="duplicateValues" dxfId="202" priority="98"/>
    <cfRule type="duplicateValues" dxfId="202" priority="97"/>
    <cfRule type="duplicateValues" dxfId="202" priority="96"/>
    <cfRule type="duplicateValues" dxfId="202" priority="95"/>
  </conditionalFormatting>
  <conditionalFormatting sqref="D497">
    <cfRule type="duplicateValues" dxfId="202" priority="104"/>
  </conditionalFormatting>
  <conditionalFormatting sqref="C498">
    <cfRule type="duplicateValues" dxfId="202" priority="94"/>
    <cfRule type="duplicateValues" dxfId="202" priority="93"/>
    <cfRule type="duplicateValues" dxfId="202" priority="92"/>
    <cfRule type="duplicateValues" dxfId="202" priority="91"/>
    <cfRule type="duplicateValues" dxfId="202" priority="90"/>
    <cfRule type="duplicateValues" dxfId="202" priority="89"/>
    <cfRule type="duplicateValues" dxfId="202" priority="88"/>
    <cfRule type="duplicateValues" dxfId="202" priority="87"/>
    <cfRule type="duplicateValues" dxfId="202" priority="86"/>
    <cfRule type="duplicateValues" dxfId="202" priority="85"/>
    <cfRule type="duplicateValues" dxfId="202" priority="84"/>
    <cfRule type="duplicateValues" dxfId="202" priority="82"/>
    <cfRule type="duplicateValues" dxfId="202" priority="81"/>
    <cfRule type="duplicateValues" dxfId="202" priority="80"/>
    <cfRule type="duplicateValues" dxfId="202" priority="79"/>
    <cfRule type="duplicateValues" dxfId="202" priority="78"/>
    <cfRule type="duplicateValues" dxfId="202" priority="77"/>
    <cfRule type="duplicateValues" dxfId="202" priority="76"/>
    <cfRule type="duplicateValues" dxfId="202" priority="75"/>
    <cfRule type="duplicateValues" dxfId="202" priority="74"/>
  </conditionalFormatting>
  <conditionalFormatting sqref="D498">
    <cfRule type="duplicateValues" dxfId="202" priority="83"/>
  </conditionalFormatting>
  <conditionalFormatting sqref="C499">
    <cfRule type="duplicateValues" dxfId="202" priority="72"/>
    <cfRule type="duplicateValues" dxfId="202" priority="71"/>
    <cfRule type="duplicateValues" dxfId="202" priority="70"/>
    <cfRule type="duplicateValues" dxfId="202" priority="69"/>
    <cfRule type="duplicateValues" dxfId="202" priority="68"/>
    <cfRule type="duplicateValues" dxfId="202" priority="67"/>
    <cfRule type="duplicateValues" dxfId="202" priority="66"/>
    <cfRule type="duplicateValues" dxfId="202" priority="65"/>
    <cfRule type="duplicateValues" dxfId="202" priority="64"/>
    <cfRule type="duplicateValues" dxfId="202" priority="63"/>
    <cfRule type="duplicateValues" dxfId="202" priority="62"/>
    <cfRule type="duplicateValues" dxfId="202" priority="61"/>
    <cfRule type="duplicateValues" dxfId="202" priority="60"/>
    <cfRule type="duplicateValues" dxfId="202" priority="59"/>
    <cfRule type="duplicateValues" dxfId="202" priority="58"/>
    <cfRule type="duplicateValues" dxfId="202" priority="57"/>
    <cfRule type="duplicateValues" dxfId="202" priority="56"/>
    <cfRule type="duplicateValues" dxfId="202" priority="55"/>
    <cfRule type="duplicateValues" dxfId="202" priority="54"/>
    <cfRule type="duplicateValues" dxfId="202" priority="53"/>
    <cfRule type="duplicateValues" dxfId="202" priority="52"/>
    <cfRule type="duplicateValues" dxfId="202" priority="51"/>
    <cfRule type="duplicateValues" dxfId="202" priority="50"/>
    <cfRule type="duplicateValues" dxfId="202" priority="49"/>
    <cfRule type="duplicateValues" dxfId="202" priority="48"/>
    <cfRule type="duplicateValues" dxfId="202" priority="47"/>
    <cfRule type="duplicateValues" dxfId="202" priority="46"/>
    <cfRule type="duplicateValues" dxfId="202" priority="45"/>
    <cfRule type="duplicateValues" dxfId="202" priority="44"/>
    <cfRule type="duplicateValues" dxfId="202" priority="43"/>
    <cfRule type="duplicateValues" dxfId="202" priority="42"/>
    <cfRule type="duplicateValues" dxfId="202" priority="41"/>
    <cfRule type="duplicateValues" dxfId="202" priority="40"/>
    <cfRule type="duplicateValues" dxfId="202" priority="39"/>
    <cfRule type="duplicateValues" dxfId="202" priority="38"/>
    <cfRule type="duplicateValues" dxfId="202" priority="37"/>
    <cfRule type="duplicateValues" dxfId="202" priority="36"/>
    <cfRule type="duplicateValues" dxfId="202" priority="35"/>
    <cfRule type="duplicateValues" dxfId="202" priority="34"/>
    <cfRule type="duplicateValues" dxfId="202" priority="33"/>
    <cfRule type="duplicateValues" dxfId="202" priority="32"/>
    <cfRule type="duplicateValues" dxfId="202" priority="31"/>
    <cfRule type="duplicateValues" dxfId="202" priority="30"/>
    <cfRule type="duplicateValues" dxfId="202" priority="29"/>
    <cfRule type="duplicateValues" dxfId="202" priority="28"/>
    <cfRule type="duplicateValues" dxfId="202" priority="27"/>
    <cfRule type="duplicateValues" dxfId="202" priority="26"/>
    <cfRule type="duplicateValues" dxfId="202" priority="25"/>
    <cfRule type="duplicateValues" dxfId="202" priority="24"/>
    <cfRule type="duplicateValues" dxfId="202" priority="23"/>
    <cfRule type="duplicateValues" dxfId="202" priority="22"/>
    <cfRule type="duplicateValues" dxfId="202" priority="21"/>
    <cfRule type="duplicateValues" dxfId="202" priority="20"/>
  </conditionalFormatting>
  <conditionalFormatting sqref="C500">
    <cfRule type="duplicateValues" dxfId="202" priority="18"/>
    <cfRule type="duplicateValues" dxfId="202" priority="17"/>
    <cfRule type="duplicateValues" dxfId="202" priority="16"/>
    <cfRule type="duplicateValues" dxfId="202" priority="15"/>
    <cfRule type="duplicateValues" dxfId="202" priority="14"/>
    <cfRule type="duplicateValues" dxfId="202" priority="12"/>
    <cfRule type="duplicateValues" dxfId="202" priority="11"/>
    <cfRule type="duplicateValues" dxfId="202" priority="10"/>
    <cfRule type="duplicateValues" dxfId="202" priority="9"/>
    <cfRule type="duplicateValues" dxfId="202" priority="8"/>
    <cfRule type="duplicateValues" dxfId="202" priority="7"/>
    <cfRule type="duplicateValues" dxfId="202" priority="6"/>
    <cfRule type="duplicateValues" dxfId="202" priority="5"/>
    <cfRule type="duplicateValues" dxfId="202" priority="4"/>
    <cfRule type="duplicateValues" dxfId="202" priority="3"/>
  </conditionalFormatting>
  <conditionalFormatting sqref="D500">
    <cfRule type="duplicateValues" dxfId="202" priority="19"/>
    <cfRule type="duplicateValues" dxfId="202" priority="13"/>
  </conditionalFormatting>
  <conditionalFormatting sqref="C4:C457">
    <cfRule type="duplicateValues" dxfId="202" priority="73"/>
    <cfRule type="duplicateValues" dxfId="202" priority="2"/>
    <cfRule type="duplicateValues" dxfId="202" priority="1"/>
  </conditionalFormatting>
  <conditionalFormatting sqref="C225:C229">
    <cfRule type="duplicateValues" dxfId="203" priority="1774"/>
  </conditionalFormatting>
  <conditionalFormatting sqref="C287:C288">
    <cfRule type="duplicateValues" dxfId="203" priority="1770"/>
  </conditionalFormatting>
  <conditionalFormatting sqref="C289:C307">
    <cfRule type="duplicateValues" dxfId="203" priority="1769"/>
  </conditionalFormatting>
  <conditionalFormatting sqref="C308:C312">
    <cfRule type="duplicateValues" dxfId="203" priority="1765"/>
  </conditionalFormatting>
  <conditionalFormatting sqref="C313:C319">
    <cfRule type="duplicateValues" dxfId="203" priority="1764"/>
  </conditionalFormatting>
  <conditionalFormatting sqref="C320:C321">
    <cfRule type="duplicateValues" dxfId="203" priority="1762"/>
  </conditionalFormatting>
  <conditionalFormatting sqref="C322:C323">
    <cfRule type="duplicateValues" dxfId="203" priority="1763"/>
  </conditionalFormatting>
  <conditionalFormatting sqref="C324:C327">
    <cfRule type="duplicateValues" dxfId="203" priority="1761"/>
  </conditionalFormatting>
  <conditionalFormatting sqref="C328:C346">
    <cfRule type="duplicateValues" dxfId="202" priority="1715"/>
  </conditionalFormatting>
  <conditionalFormatting sqref="C338:C340">
    <cfRule type="duplicateValues" dxfId="202" priority="1738"/>
    <cfRule type="duplicateValues" dxfId="202" priority="1739"/>
    <cfRule type="duplicateValues" dxfId="202" priority="1740"/>
    <cfRule type="duplicateValues" dxfId="202" priority="1741"/>
    <cfRule type="duplicateValues" dxfId="202" priority="1742"/>
    <cfRule type="duplicateValues" dxfId="202" priority="1743"/>
    <cfRule type="duplicateValues" dxfId="202" priority="1744"/>
    <cfRule type="duplicateValues" dxfId="202" priority="1745"/>
  </conditionalFormatting>
  <conditionalFormatting sqref="C339:C340">
    <cfRule type="duplicateValues" dxfId="203" priority="1747"/>
  </conditionalFormatting>
  <conditionalFormatting sqref="C345:C346">
    <cfRule type="duplicateValues" dxfId="203" priority="1736"/>
  </conditionalFormatting>
  <conditionalFormatting sqref="C358:C365">
    <cfRule type="duplicateValues" dxfId="202" priority="1663"/>
  </conditionalFormatting>
  <conditionalFormatting sqref="C364:C365">
    <cfRule type="duplicateValues" dxfId="202" priority="1669"/>
  </conditionalFormatting>
  <conditionalFormatting sqref="C366:C368">
    <cfRule type="duplicateValues" dxfId="202" priority="1660"/>
  </conditionalFormatting>
  <conditionalFormatting sqref="C400:C406">
    <cfRule type="duplicateValues" dxfId="202" priority="1602"/>
    <cfRule type="duplicateValues" dxfId="202" priority="1604"/>
    <cfRule type="duplicateValues" dxfId="202" priority="1605"/>
  </conditionalFormatting>
  <conditionalFormatting sqref="C408:C411">
    <cfRule type="duplicateValues" dxfId="202" priority="1534"/>
    <cfRule type="duplicateValues" dxfId="202" priority="1535"/>
    <cfRule type="duplicateValues" dxfId="202" priority="1536"/>
    <cfRule type="duplicateValues" dxfId="202" priority="1537"/>
    <cfRule type="duplicateValues" dxfId="202" priority="1538"/>
    <cfRule type="duplicateValues" dxfId="202" priority="1539"/>
    <cfRule type="duplicateValues" dxfId="202" priority="1540"/>
    <cfRule type="duplicateValues" dxfId="202" priority="1541"/>
    <cfRule type="duplicateValues" dxfId="202" priority="1542"/>
    <cfRule type="duplicateValues" dxfId="202" priority="1543"/>
    <cfRule type="duplicateValues" dxfId="202" priority="1544"/>
    <cfRule type="duplicateValues" dxfId="202" priority="1545"/>
    <cfRule type="duplicateValues" dxfId="202" priority="1546"/>
    <cfRule type="duplicateValues" dxfId="202" priority="1547"/>
    <cfRule type="duplicateValues" dxfId="202" priority="1548"/>
    <cfRule type="duplicateValues" dxfId="202" priority="1549"/>
    <cfRule type="duplicateValues" dxfId="202" priority="1550"/>
    <cfRule type="duplicateValues" dxfId="202" priority="1551"/>
    <cfRule type="duplicateValues" dxfId="202" priority="1552"/>
    <cfRule type="duplicateValues" dxfId="202" priority="1553"/>
    <cfRule type="duplicateValues" dxfId="202" priority="1554"/>
    <cfRule type="duplicateValues" dxfId="202" priority="1555"/>
    <cfRule type="duplicateValues" dxfId="202" priority="1556"/>
    <cfRule type="duplicateValues" dxfId="202" priority="1557"/>
    <cfRule type="duplicateValues" dxfId="202" priority="1558"/>
    <cfRule type="duplicateValues" dxfId="202" priority="1559"/>
    <cfRule type="duplicateValues" dxfId="202" priority="1560"/>
    <cfRule type="duplicateValues" dxfId="202" priority="1561"/>
    <cfRule type="duplicateValues" dxfId="202" priority="1562"/>
    <cfRule type="duplicateValues" dxfId="202" priority="1563"/>
    <cfRule type="duplicateValues" dxfId="202" priority="1564"/>
    <cfRule type="duplicateValues" dxfId="202" priority="1565"/>
    <cfRule type="duplicateValues" dxfId="202" priority="1566"/>
    <cfRule type="duplicateValues" dxfId="202" priority="1567"/>
    <cfRule type="duplicateValues" dxfId="202" priority="1568"/>
    <cfRule type="duplicateValues" dxfId="202" priority="1569"/>
  </conditionalFormatting>
  <conditionalFormatting sqref="C414:C415">
    <cfRule type="duplicateValues" dxfId="202" priority="265"/>
    <cfRule type="duplicateValues" dxfId="202" priority="264"/>
    <cfRule type="duplicateValues" dxfId="202" priority="263"/>
    <cfRule type="duplicateValues" dxfId="202" priority="262"/>
    <cfRule type="duplicateValues" dxfId="202" priority="261"/>
    <cfRule type="duplicateValues" dxfId="202" priority="260"/>
    <cfRule type="duplicateValues" dxfId="202" priority="259"/>
    <cfRule type="duplicateValues" dxfId="202" priority="258"/>
    <cfRule type="duplicateValues" dxfId="202" priority="257"/>
    <cfRule type="duplicateValues" dxfId="202" priority="256"/>
    <cfRule type="duplicateValues" dxfId="202" priority="255"/>
    <cfRule type="duplicateValues" dxfId="202" priority="254"/>
    <cfRule type="duplicateValues" dxfId="202" priority="253"/>
    <cfRule type="duplicateValues" dxfId="202" priority="252"/>
    <cfRule type="duplicateValues" dxfId="202" priority="251"/>
    <cfRule type="duplicateValues" dxfId="202" priority="250"/>
    <cfRule type="duplicateValues" dxfId="202" priority="249"/>
    <cfRule type="duplicateValues" dxfId="202" priority="248"/>
    <cfRule type="duplicateValues" dxfId="202" priority="247"/>
    <cfRule type="duplicateValues" dxfId="202" priority="246"/>
    <cfRule type="duplicateValues" dxfId="202" priority="245"/>
    <cfRule type="duplicateValues" dxfId="202" priority="244"/>
    <cfRule type="duplicateValues" dxfId="202" priority="243"/>
    <cfRule type="duplicateValues" dxfId="202" priority="242"/>
    <cfRule type="duplicateValues" dxfId="202" priority="241"/>
    <cfRule type="duplicateValues" dxfId="202" priority="240"/>
    <cfRule type="duplicateValues" dxfId="202" priority="239"/>
    <cfRule type="duplicateValues" dxfId="202" priority="238"/>
    <cfRule type="duplicateValues" dxfId="202" priority="237"/>
    <cfRule type="duplicateValues" dxfId="202" priority="236"/>
    <cfRule type="duplicateValues" dxfId="202" priority="235"/>
    <cfRule type="duplicateValues" dxfId="202" priority="234"/>
    <cfRule type="duplicateValues" dxfId="202" priority="233"/>
    <cfRule type="duplicateValues" dxfId="202" priority="232"/>
    <cfRule type="duplicateValues" dxfId="202" priority="231"/>
    <cfRule type="duplicateValues" dxfId="202" priority="230"/>
    <cfRule type="duplicateValues" dxfId="202" priority="229"/>
    <cfRule type="duplicateValues" dxfId="202" priority="228"/>
    <cfRule type="duplicateValues" dxfId="202" priority="227"/>
    <cfRule type="duplicateValues" dxfId="202" priority="226"/>
    <cfRule type="duplicateValues" dxfId="202" priority="225"/>
    <cfRule type="duplicateValues" dxfId="202" priority="224"/>
    <cfRule type="duplicateValues" dxfId="202" priority="223"/>
    <cfRule type="duplicateValues" dxfId="202" priority="222"/>
    <cfRule type="duplicateValues" dxfId="202" priority="221"/>
    <cfRule type="duplicateValues" dxfId="202" priority="220"/>
    <cfRule type="duplicateValues" dxfId="202" priority="219"/>
    <cfRule type="duplicateValues" dxfId="202" priority="218"/>
    <cfRule type="duplicateValues" dxfId="202" priority="217"/>
    <cfRule type="duplicateValues" dxfId="202" priority="216"/>
    <cfRule type="duplicateValues" dxfId="202" priority="215"/>
  </conditionalFormatting>
  <conditionalFormatting sqref="C414:C456">
    <cfRule type="duplicateValues" dxfId="202" priority="214"/>
  </conditionalFormatting>
  <conditionalFormatting sqref="C419:C420">
    <cfRule type="duplicateValues" dxfId="202" priority="984"/>
    <cfRule type="duplicateValues" dxfId="202" priority="990"/>
    <cfRule type="duplicateValues" dxfId="202" priority="996"/>
    <cfRule type="duplicateValues" dxfId="202" priority="1002"/>
    <cfRule type="duplicateValues" dxfId="202" priority="1008"/>
    <cfRule type="duplicateValues" dxfId="202" priority="1014"/>
    <cfRule type="duplicateValues" dxfId="202" priority="1020"/>
    <cfRule type="duplicateValues" dxfId="202" priority="1026"/>
    <cfRule type="duplicateValues" dxfId="202" priority="1032"/>
    <cfRule type="duplicateValues" dxfId="202" priority="1038"/>
    <cfRule type="duplicateValues" dxfId="202" priority="1044"/>
    <cfRule type="duplicateValues" dxfId="202" priority="1050"/>
    <cfRule type="duplicateValues" dxfId="202" priority="1056"/>
    <cfRule type="duplicateValues" dxfId="202" priority="1062"/>
    <cfRule type="duplicateValues" dxfId="202" priority="1068"/>
    <cfRule type="duplicateValues" dxfId="202" priority="1074"/>
    <cfRule type="duplicateValues" dxfId="202" priority="1080"/>
    <cfRule type="duplicateValues" dxfId="202" priority="1086"/>
    <cfRule type="duplicateValues" dxfId="202" priority="1092"/>
    <cfRule type="duplicateValues" dxfId="202" priority="1098"/>
    <cfRule type="duplicateValues" dxfId="202" priority="1104"/>
    <cfRule type="duplicateValues" dxfId="202" priority="1110"/>
    <cfRule type="duplicateValues" dxfId="202" priority="1116"/>
    <cfRule type="duplicateValues" dxfId="202" priority="1122"/>
    <cfRule type="duplicateValues" dxfId="202" priority="1128"/>
    <cfRule type="duplicateValues" dxfId="202" priority="1134"/>
    <cfRule type="duplicateValues" dxfId="202" priority="1140"/>
    <cfRule type="duplicateValues" dxfId="202" priority="1146"/>
    <cfRule type="duplicateValues" dxfId="202" priority="1152"/>
    <cfRule type="duplicateValues" dxfId="202" priority="1158"/>
    <cfRule type="duplicateValues" dxfId="202" priority="1164"/>
    <cfRule type="duplicateValues" dxfId="202" priority="1170"/>
    <cfRule type="duplicateValues" dxfId="202" priority="1176"/>
    <cfRule type="duplicateValues" dxfId="202" priority="1182"/>
    <cfRule type="duplicateValues" dxfId="202" priority="1188"/>
    <cfRule type="duplicateValues" dxfId="202" priority="1194"/>
    <cfRule type="duplicateValues" dxfId="202" priority="1200"/>
    <cfRule type="duplicateValues" dxfId="202" priority="1206"/>
    <cfRule type="duplicateValues" dxfId="202" priority="1212"/>
    <cfRule type="duplicateValues" dxfId="202" priority="1218"/>
    <cfRule type="duplicateValues" dxfId="202" priority="1224"/>
    <cfRule type="duplicateValues" dxfId="202" priority="1230"/>
    <cfRule type="duplicateValues" dxfId="202" priority="1236"/>
    <cfRule type="duplicateValues" dxfId="202" priority="1242"/>
    <cfRule type="duplicateValues" dxfId="202" priority="1248"/>
    <cfRule type="duplicateValues" dxfId="202" priority="1254"/>
    <cfRule type="duplicateValues" dxfId="202" priority="1260"/>
    <cfRule type="duplicateValues" dxfId="202" priority="1266"/>
    <cfRule type="duplicateValues" dxfId="202" priority="1272"/>
    <cfRule type="duplicateValues" dxfId="202" priority="1278"/>
    <cfRule type="duplicateValues" dxfId="202" priority="1284"/>
  </conditionalFormatting>
  <conditionalFormatting sqref="C435:C436">
    <cfRule type="duplicateValues" dxfId="202" priority="266"/>
    <cfRule type="duplicateValues" dxfId="202" priority="267"/>
    <cfRule type="duplicateValues" dxfId="202" priority="268"/>
    <cfRule type="duplicateValues" dxfId="202" priority="269"/>
    <cfRule type="duplicateValues" dxfId="202" priority="270"/>
    <cfRule type="duplicateValues" dxfId="202" priority="271"/>
    <cfRule type="duplicateValues" dxfId="202" priority="272"/>
    <cfRule type="duplicateValues" dxfId="202" priority="273"/>
    <cfRule type="duplicateValues" dxfId="202" priority="274"/>
    <cfRule type="duplicateValues" dxfId="202" priority="275"/>
    <cfRule type="duplicateValues" dxfId="202" priority="276"/>
    <cfRule type="duplicateValues" dxfId="202" priority="277"/>
    <cfRule type="duplicateValues" dxfId="202" priority="278"/>
    <cfRule type="duplicateValues" dxfId="202" priority="279"/>
    <cfRule type="duplicateValues" dxfId="202" priority="280"/>
    <cfRule type="duplicateValues" dxfId="202" priority="281"/>
    <cfRule type="duplicateValues" dxfId="202" priority="282"/>
    <cfRule type="duplicateValues" dxfId="202" priority="283"/>
    <cfRule type="duplicateValues" dxfId="202" priority="284"/>
    <cfRule type="duplicateValues" dxfId="202" priority="285"/>
    <cfRule type="duplicateValues" dxfId="202" priority="286"/>
    <cfRule type="duplicateValues" dxfId="202" priority="287"/>
    <cfRule type="duplicateValues" dxfId="202" priority="288"/>
    <cfRule type="duplicateValues" dxfId="202" priority="289"/>
    <cfRule type="duplicateValues" dxfId="202" priority="290"/>
    <cfRule type="duplicateValues" dxfId="202" priority="291"/>
    <cfRule type="duplicateValues" dxfId="202" priority="292"/>
    <cfRule type="duplicateValues" dxfId="202" priority="293"/>
    <cfRule type="duplicateValues" dxfId="202" priority="294"/>
    <cfRule type="duplicateValues" dxfId="202" priority="295"/>
    <cfRule type="duplicateValues" dxfId="202" priority="296"/>
    <cfRule type="duplicateValues" dxfId="202" priority="297"/>
    <cfRule type="duplicateValues" dxfId="202" priority="298"/>
    <cfRule type="duplicateValues" dxfId="202" priority="299"/>
    <cfRule type="duplicateValues" dxfId="202" priority="300"/>
    <cfRule type="duplicateValues" dxfId="202" priority="301"/>
    <cfRule type="duplicateValues" dxfId="202" priority="302"/>
    <cfRule type="duplicateValues" dxfId="202" priority="303"/>
    <cfRule type="duplicateValues" dxfId="202" priority="304"/>
    <cfRule type="duplicateValues" dxfId="202" priority="305"/>
    <cfRule type="duplicateValues" dxfId="202" priority="306"/>
    <cfRule type="duplicateValues" dxfId="202" priority="307"/>
    <cfRule type="duplicateValues" dxfId="202" priority="308"/>
    <cfRule type="duplicateValues" dxfId="202" priority="309"/>
    <cfRule type="duplicateValues" dxfId="202" priority="310"/>
    <cfRule type="duplicateValues" dxfId="202" priority="311"/>
    <cfRule type="duplicateValues" dxfId="202" priority="312"/>
    <cfRule type="duplicateValues" dxfId="202" priority="313"/>
    <cfRule type="duplicateValues" dxfId="202" priority="314"/>
    <cfRule type="duplicateValues" dxfId="202" priority="315"/>
    <cfRule type="duplicateValues" dxfId="202" priority="316"/>
  </conditionalFormatting>
  <conditionalFormatting sqref="C450:C451">
    <cfRule type="duplicateValues" dxfId="202" priority="777"/>
    <cfRule type="duplicateValues" dxfId="202" priority="781"/>
    <cfRule type="duplicateValues" dxfId="202" priority="785"/>
    <cfRule type="duplicateValues" dxfId="202" priority="789"/>
    <cfRule type="duplicateValues" dxfId="202" priority="793"/>
    <cfRule type="duplicateValues" dxfId="202" priority="797"/>
    <cfRule type="duplicateValues" dxfId="202" priority="801"/>
    <cfRule type="duplicateValues" dxfId="202" priority="805"/>
    <cfRule type="duplicateValues" dxfId="202" priority="809"/>
    <cfRule type="duplicateValues" dxfId="202" priority="813"/>
    <cfRule type="duplicateValues" dxfId="202" priority="817"/>
    <cfRule type="duplicateValues" dxfId="202" priority="821"/>
    <cfRule type="duplicateValues" dxfId="202" priority="825"/>
    <cfRule type="duplicateValues" dxfId="202" priority="829"/>
    <cfRule type="duplicateValues" dxfId="202" priority="833"/>
    <cfRule type="duplicateValues" dxfId="202" priority="837"/>
    <cfRule type="duplicateValues" dxfId="202" priority="841"/>
    <cfRule type="duplicateValues" dxfId="202" priority="845"/>
    <cfRule type="duplicateValues" dxfId="202" priority="849"/>
    <cfRule type="duplicateValues" dxfId="202" priority="853"/>
    <cfRule type="duplicateValues" dxfId="202" priority="857"/>
    <cfRule type="duplicateValues" dxfId="202" priority="861"/>
    <cfRule type="duplicateValues" dxfId="202" priority="865"/>
    <cfRule type="duplicateValues" dxfId="202" priority="869"/>
    <cfRule type="duplicateValues" dxfId="202" priority="873"/>
    <cfRule type="duplicateValues" dxfId="202" priority="877"/>
    <cfRule type="duplicateValues" dxfId="202" priority="881"/>
    <cfRule type="duplicateValues" dxfId="202" priority="885"/>
    <cfRule type="duplicateValues" dxfId="202" priority="889"/>
    <cfRule type="duplicateValues" dxfId="202" priority="893"/>
    <cfRule type="duplicateValues" dxfId="202" priority="897"/>
    <cfRule type="duplicateValues" dxfId="202" priority="901"/>
    <cfRule type="duplicateValues" dxfId="202" priority="905"/>
    <cfRule type="duplicateValues" dxfId="202" priority="909"/>
    <cfRule type="duplicateValues" dxfId="202" priority="913"/>
    <cfRule type="duplicateValues" dxfId="202" priority="917"/>
    <cfRule type="duplicateValues" dxfId="202" priority="921"/>
    <cfRule type="duplicateValues" dxfId="202" priority="925"/>
    <cfRule type="duplicateValues" dxfId="202" priority="929"/>
    <cfRule type="duplicateValues" dxfId="202" priority="933"/>
    <cfRule type="duplicateValues" dxfId="202" priority="937"/>
    <cfRule type="duplicateValues" dxfId="202" priority="941"/>
    <cfRule type="duplicateValues" dxfId="202" priority="945"/>
    <cfRule type="duplicateValues" dxfId="202" priority="949"/>
    <cfRule type="duplicateValues" dxfId="202" priority="953"/>
    <cfRule type="duplicateValues" dxfId="202" priority="957"/>
    <cfRule type="duplicateValues" dxfId="202" priority="961"/>
    <cfRule type="duplicateValues" dxfId="202" priority="965"/>
    <cfRule type="duplicateValues" dxfId="202" priority="969"/>
    <cfRule type="duplicateValues" dxfId="202" priority="973"/>
    <cfRule type="duplicateValues" dxfId="202" priority="977"/>
  </conditionalFormatting>
  <conditionalFormatting sqref="C478:C480">
    <cfRule type="duplicateValues" dxfId="202" priority="1340"/>
    <cfRule type="duplicateValues" dxfId="202" priority="1341"/>
    <cfRule type="duplicateValues" dxfId="202" priority="1342"/>
    <cfRule type="duplicateValues" dxfId="202" priority="1343"/>
  </conditionalFormatting>
  <conditionalFormatting sqref="C478:C486">
    <cfRule type="duplicateValues" dxfId="202" priority="1286"/>
    <cfRule type="duplicateValues" dxfId="202" priority="1287"/>
    <cfRule type="duplicateValues" dxfId="202" priority="1288"/>
  </conditionalFormatting>
  <conditionalFormatting sqref="C479:C480">
    <cfRule type="duplicateValues" dxfId="202" priority="1339"/>
  </conditionalFormatting>
  <conditionalFormatting sqref="D358:D363">
    <cfRule type="duplicateValues" dxfId="202" priority="1677"/>
  </conditionalFormatting>
  <conditionalFormatting sqref="D364:D365">
    <cfRule type="duplicateValues" dxfId="202" priority="1668"/>
  </conditionalFormatting>
  <conditionalFormatting sqref="D366:D368">
    <cfRule type="duplicateValues" dxfId="202" priority="1646"/>
  </conditionalFormatting>
  <conditionalFormatting sqref="D381:D382">
    <cfRule type="duplicateValues" dxfId="202" priority="1616"/>
    <cfRule type="duplicateValues" dxfId="202" priority="1617"/>
    <cfRule type="duplicateValues" dxfId="202" priority="1618"/>
  </conditionalFormatting>
  <conditionalFormatting sqref="D415:D429">
    <cfRule type="duplicateValues" dxfId="202" priority="213"/>
  </conditionalFormatting>
  <conditionalFormatting sqref="D478:D480">
    <cfRule type="duplicateValues" dxfId="202" priority="1338"/>
  </conditionalFormatting>
  <conditionalFormatting sqref="D479:D480">
    <cfRule type="duplicateValues" dxfId="202" priority="1344"/>
  </conditionalFormatting>
  <conditionalFormatting sqref="C2:C60 C62:C80 C82:C86 C92:C205 C88:C90 C285 C219:C251 C207:C214 C216:C217 C253:C278 C357 C458:C465 C473:C475">
    <cfRule type="duplicateValues" dxfId="202" priority="1773"/>
  </conditionalFormatting>
  <conditionalFormatting sqref="C2:C60 C62:C80 C82:C86 C92:C205 C88:C90 C285 C207:C214 C219:C251 C216:C217 C253:C278 C357 C458:C465 C473:C477">
    <cfRule type="duplicateValues" dxfId="202" priority="1772"/>
  </conditionalFormatting>
  <conditionalFormatting sqref="C2:C60 C62:C80 C88:C90 C82:C86 C92:C205 C216:C217 C253:C307 C219:C251 C207:C214 C357 C473:C477 C458:C467">
    <cfRule type="duplicateValues" dxfId="204" priority="1767"/>
    <cfRule type="duplicateValues" dxfId="202" priority="1768"/>
  </conditionalFormatting>
  <conditionalFormatting sqref="C2:C327 C357 C473:C477 C458:C467">
    <cfRule type="duplicateValues" dxfId="202" priority="1758"/>
    <cfRule type="duplicateValues" dxfId="202" priority="1759"/>
    <cfRule type="duplicateValues" dxfId="202" priority="1760"/>
  </conditionalFormatting>
  <conditionalFormatting sqref="C2:C350 C357 C473:C477 C458:C467">
    <cfRule type="duplicateValues" dxfId="202" priority="1712"/>
    <cfRule type="duplicateValues" dxfId="202" priority="1714"/>
  </conditionalFormatting>
  <conditionalFormatting sqref="C2:C357 C458:C467 C473:C477 C488">
    <cfRule type="duplicateValues" dxfId="202" priority="1687"/>
  </conditionalFormatting>
  <conditionalFormatting sqref="C2:C365 C488 C458:C477">
    <cfRule type="duplicateValues" dxfId="202" priority="1666"/>
  </conditionalFormatting>
  <conditionalFormatting sqref="C2:C411 C413 C458:C477 C487:C491">
    <cfRule type="duplicateValues" dxfId="202" priority="1502"/>
  </conditionalFormatting>
  <conditionalFormatting sqref="C2:C411 C413 C458:C477 C487:C491 C501:C505 C547:C1048576">
    <cfRule type="duplicateValues" dxfId="202" priority="1501"/>
  </conditionalFormatting>
  <conditionalFormatting sqref="C4:C60 C82:C86 C62:C80 C88:C90 C92:C205 C219:C251 C253:C307 C207:C214 C216:C217 C357">
    <cfRule type="duplicateValues" dxfId="202" priority="1766"/>
  </conditionalFormatting>
  <conditionalFormatting sqref="C4:C350 C357">
    <cfRule type="duplicateValues" dxfId="202" priority="1713"/>
  </conditionalFormatting>
  <conditionalFormatting sqref="C4:C357 C488">
    <cfRule type="duplicateValues" dxfId="202" priority="1685"/>
  </conditionalFormatting>
  <conditionalFormatting sqref="C4:C365 C488">
    <cfRule type="duplicateValues" dxfId="202" priority="1664"/>
    <cfRule type="duplicateValues" dxfId="202" priority="1665"/>
    <cfRule type="duplicateValues" dxfId="202" priority="1667"/>
  </conditionalFormatting>
  <conditionalFormatting sqref="C4:C379 C490:C491 C488">
    <cfRule type="duplicateValues" dxfId="202" priority="1629"/>
    <cfRule type="duplicateValues" dxfId="202" priority="1630"/>
    <cfRule type="duplicateValues" dxfId="202" priority="1631"/>
    <cfRule type="duplicateValues" dxfId="202" priority="1632"/>
  </conditionalFormatting>
  <conditionalFormatting sqref="C4:C398 C487:C491">
    <cfRule type="duplicateValues" dxfId="202" priority="1611"/>
  </conditionalFormatting>
  <conditionalFormatting sqref="C4:C406 C487:C491">
    <cfRule type="duplicateValues" dxfId="202" priority="1603"/>
  </conditionalFormatting>
  <conditionalFormatting sqref="D4:D356 D358:D365 D488">
    <cfRule type="duplicateValues" dxfId="202" priority="1662"/>
  </conditionalFormatting>
  <conditionalFormatting sqref="C37:C411 C413 C487:C491">
    <cfRule type="duplicateValues" dxfId="202" priority="1503"/>
  </conditionalFormatting>
  <conditionalFormatting sqref="C281:C284 C286">
    <cfRule type="duplicateValues" dxfId="203" priority="1771"/>
  </conditionalFormatting>
  <conditionalFormatting sqref="C294:C356 C488">
    <cfRule type="duplicateValues" dxfId="202" priority="1686"/>
  </conditionalFormatting>
  <conditionalFormatting sqref="C341:C342 C344:C346">
    <cfRule type="duplicateValues" dxfId="202" priority="1726"/>
    <cfRule type="duplicateValues" dxfId="202" priority="1727"/>
    <cfRule type="duplicateValues" dxfId="202" priority="1728"/>
    <cfRule type="duplicateValues" dxfId="202" priority="1729"/>
    <cfRule type="duplicateValues" dxfId="202" priority="1730"/>
    <cfRule type="duplicateValues" dxfId="202" priority="1731"/>
    <cfRule type="duplicateValues" dxfId="202" priority="1732"/>
    <cfRule type="duplicateValues" dxfId="202" priority="1733"/>
  </conditionalFormatting>
  <conditionalFormatting sqref="C370 C372:C375">
    <cfRule type="duplicateValues" dxfId="202" priority="1657"/>
  </conditionalFormatting>
  <conditionalFormatting sqref="D370 D372:D375">
    <cfRule type="duplicateValues" dxfId="202" priority="1640"/>
  </conditionalFormatting>
  <conditionalFormatting sqref="D381:D386 D487 D489">
    <cfRule type="duplicateValues" dxfId="202" priority="1615"/>
  </conditionalFormatting>
  <conditionalFormatting sqref="C417 C426:C428 C433:C434 C421:C424">
    <cfRule type="duplicateValues" dxfId="202" priority="982"/>
    <cfRule type="duplicateValues" dxfId="202" priority="988"/>
    <cfRule type="duplicateValues" dxfId="202" priority="994"/>
    <cfRule type="duplicateValues" dxfId="202" priority="1000"/>
    <cfRule type="duplicateValues" dxfId="202" priority="1006"/>
    <cfRule type="duplicateValues" dxfId="202" priority="1012"/>
    <cfRule type="duplicateValues" dxfId="202" priority="1018"/>
    <cfRule type="duplicateValues" dxfId="202" priority="1024"/>
    <cfRule type="duplicateValues" dxfId="202" priority="1030"/>
    <cfRule type="duplicateValues" dxfId="202" priority="1036"/>
    <cfRule type="duplicateValues" dxfId="202" priority="1042"/>
    <cfRule type="duplicateValues" dxfId="202" priority="1048"/>
    <cfRule type="duplicateValues" dxfId="202" priority="1054"/>
    <cfRule type="duplicateValues" dxfId="202" priority="1060"/>
    <cfRule type="duplicateValues" dxfId="202" priority="1066"/>
    <cfRule type="duplicateValues" dxfId="202" priority="1072"/>
    <cfRule type="duplicateValues" dxfId="202" priority="1078"/>
    <cfRule type="duplicateValues" dxfId="202" priority="1084"/>
    <cfRule type="duplicateValues" dxfId="202" priority="1090"/>
    <cfRule type="duplicateValues" dxfId="202" priority="1096"/>
    <cfRule type="duplicateValues" dxfId="202" priority="1102"/>
    <cfRule type="duplicateValues" dxfId="202" priority="1108"/>
    <cfRule type="duplicateValues" dxfId="202" priority="1114"/>
    <cfRule type="duplicateValues" dxfId="202" priority="1120"/>
    <cfRule type="duplicateValues" dxfId="202" priority="1126"/>
    <cfRule type="duplicateValues" dxfId="202" priority="1132"/>
    <cfRule type="duplicateValues" dxfId="202" priority="1138"/>
    <cfRule type="duplicateValues" dxfId="202" priority="1144"/>
    <cfRule type="duplicateValues" dxfId="202" priority="1150"/>
    <cfRule type="duplicateValues" dxfId="202" priority="1156"/>
    <cfRule type="duplicateValues" dxfId="202" priority="1162"/>
    <cfRule type="duplicateValues" dxfId="202" priority="1168"/>
    <cfRule type="duplicateValues" dxfId="202" priority="1174"/>
    <cfRule type="duplicateValues" dxfId="202" priority="1180"/>
    <cfRule type="duplicateValues" dxfId="202" priority="1186"/>
    <cfRule type="duplicateValues" dxfId="202" priority="1192"/>
    <cfRule type="duplicateValues" dxfId="202" priority="1198"/>
    <cfRule type="duplicateValues" dxfId="202" priority="1204"/>
    <cfRule type="duplicateValues" dxfId="202" priority="1210"/>
    <cfRule type="duplicateValues" dxfId="202" priority="1216"/>
    <cfRule type="duplicateValues" dxfId="202" priority="1222"/>
    <cfRule type="duplicateValues" dxfId="202" priority="1228"/>
    <cfRule type="duplicateValues" dxfId="202" priority="1234"/>
    <cfRule type="duplicateValues" dxfId="202" priority="1240"/>
    <cfRule type="duplicateValues" dxfId="202" priority="1246"/>
    <cfRule type="duplicateValues" dxfId="202" priority="1252"/>
    <cfRule type="duplicateValues" dxfId="202" priority="1258"/>
    <cfRule type="duplicateValues" dxfId="202" priority="1264"/>
    <cfRule type="duplicateValues" dxfId="202" priority="1270"/>
    <cfRule type="duplicateValues" dxfId="202" priority="1276"/>
    <cfRule type="duplicateValues" dxfId="202" priority="1282"/>
  </conditionalFormatting>
  <conditionalFormatting sqref="C437:C442 C449">
    <cfRule type="duplicateValues" dxfId="202" priority="778"/>
    <cfRule type="duplicateValues" dxfId="202" priority="782"/>
    <cfRule type="duplicateValues" dxfId="202" priority="786"/>
    <cfRule type="duplicateValues" dxfId="202" priority="790"/>
    <cfRule type="duplicateValues" dxfId="202" priority="794"/>
    <cfRule type="duplicateValues" dxfId="202" priority="798"/>
    <cfRule type="duplicateValues" dxfId="202" priority="802"/>
    <cfRule type="duplicateValues" dxfId="202" priority="806"/>
    <cfRule type="duplicateValues" dxfId="202" priority="810"/>
    <cfRule type="duplicateValues" dxfId="202" priority="814"/>
    <cfRule type="duplicateValues" dxfId="202" priority="818"/>
    <cfRule type="duplicateValues" dxfId="202" priority="822"/>
    <cfRule type="duplicateValues" dxfId="202" priority="826"/>
    <cfRule type="duplicateValues" dxfId="202" priority="830"/>
    <cfRule type="duplicateValues" dxfId="202" priority="834"/>
    <cfRule type="duplicateValues" dxfId="202" priority="838"/>
    <cfRule type="duplicateValues" dxfId="202" priority="842"/>
    <cfRule type="duplicateValues" dxfId="202" priority="846"/>
    <cfRule type="duplicateValues" dxfId="202" priority="850"/>
    <cfRule type="duplicateValues" dxfId="202" priority="854"/>
    <cfRule type="duplicateValues" dxfId="202" priority="858"/>
    <cfRule type="duplicateValues" dxfId="202" priority="862"/>
    <cfRule type="duplicateValues" dxfId="202" priority="866"/>
    <cfRule type="duplicateValues" dxfId="202" priority="870"/>
    <cfRule type="duplicateValues" dxfId="202" priority="874"/>
    <cfRule type="duplicateValues" dxfId="202" priority="878"/>
    <cfRule type="duplicateValues" dxfId="202" priority="882"/>
    <cfRule type="duplicateValues" dxfId="202" priority="886"/>
    <cfRule type="duplicateValues" dxfId="202" priority="890"/>
    <cfRule type="duplicateValues" dxfId="202" priority="894"/>
    <cfRule type="duplicateValues" dxfId="202" priority="898"/>
    <cfRule type="duplicateValues" dxfId="202" priority="902"/>
    <cfRule type="duplicateValues" dxfId="202" priority="906"/>
    <cfRule type="duplicateValues" dxfId="202" priority="910"/>
    <cfRule type="duplicateValues" dxfId="202" priority="914"/>
    <cfRule type="duplicateValues" dxfId="202" priority="918"/>
    <cfRule type="duplicateValues" dxfId="202" priority="922"/>
    <cfRule type="duplicateValues" dxfId="202" priority="926"/>
    <cfRule type="duplicateValues" dxfId="202" priority="930"/>
    <cfRule type="duplicateValues" dxfId="202" priority="934"/>
    <cfRule type="duplicateValues" dxfId="202" priority="938"/>
    <cfRule type="duplicateValues" dxfId="202" priority="942"/>
    <cfRule type="duplicateValues" dxfId="202" priority="946"/>
    <cfRule type="duplicateValues" dxfId="202" priority="950"/>
    <cfRule type="duplicateValues" dxfId="202" priority="954"/>
    <cfRule type="duplicateValues" dxfId="202" priority="958"/>
    <cfRule type="duplicateValues" dxfId="202" priority="962"/>
    <cfRule type="duplicateValues" dxfId="202" priority="966"/>
    <cfRule type="duplicateValues" dxfId="202" priority="970"/>
    <cfRule type="duplicateValues" dxfId="202" priority="974"/>
    <cfRule type="duplicateValues" dxfId="202" priority="978"/>
  </conditionalFormatting>
  <conditionalFormatting sqref="C446 C448">
    <cfRule type="duplicateValues" dxfId="202" priority="419"/>
    <cfRule type="duplicateValues" dxfId="202" priority="423"/>
    <cfRule type="duplicateValues" dxfId="202" priority="427"/>
    <cfRule type="duplicateValues" dxfId="202" priority="431"/>
    <cfRule type="duplicateValues" dxfId="202" priority="435"/>
    <cfRule type="duplicateValues" dxfId="202" priority="439"/>
    <cfRule type="duplicateValues" dxfId="202" priority="443"/>
    <cfRule type="duplicateValues" dxfId="202" priority="447"/>
    <cfRule type="duplicateValues" dxfId="202" priority="451"/>
    <cfRule type="duplicateValues" dxfId="202" priority="455"/>
    <cfRule type="duplicateValues" dxfId="202" priority="459"/>
    <cfRule type="duplicateValues" dxfId="202" priority="463"/>
    <cfRule type="duplicateValues" dxfId="202" priority="467"/>
    <cfRule type="duplicateValues" dxfId="202" priority="471"/>
    <cfRule type="duplicateValues" dxfId="202" priority="475"/>
    <cfRule type="duplicateValues" dxfId="202" priority="479"/>
    <cfRule type="duplicateValues" dxfId="202" priority="483"/>
    <cfRule type="duplicateValues" dxfId="202" priority="487"/>
    <cfRule type="duplicateValues" dxfId="202" priority="491"/>
    <cfRule type="duplicateValues" dxfId="202" priority="495"/>
    <cfRule type="duplicateValues" dxfId="202" priority="499"/>
    <cfRule type="duplicateValues" dxfId="202" priority="503"/>
    <cfRule type="duplicateValues" dxfId="202" priority="507"/>
    <cfRule type="duplicateValues" dxfId="202" priority="511"/>
    <cfRule type="duplicateValues" dxfId="202" priority="515"/>
    <cfRule type="duplicateValues" dxfId="202" priority="519"/>
    <cfRule type="duplicateValues" dxfId="202" priority="523"/>
    <cfRule type="duplicateValues" dxfId="202" priority="527"/>
    <cfRule type="duplicateValues" dxfId="202" priority="531"/>
    <cfRule type="duplicateValues" dxfId="202" priority="535"/>
    <cfRule type="duplicateValues" dxfId="202" priority="539"/>
    <cfRule type="duplicateValues" dxfId="202" priority="543"/>
    <cfRule type="duplicateValues" dxfId="202" priority="547"/>
    <cfRule type="duplicateValues" dxfId="202" priority="551"/>
    <cfRule type="duplicateValues" dxfId="202" priority="555"/>
    <cfRule type="duplicateValues" dxfId="202" priority="559"/>
    <cfRule type="duplicateValues" dxfId="202" priority="563"/>
    <cfRule type="duplicateValues" dxfId="202" priority="567"/>
    <cfRule type="duplicateValues" dxfId="202" priority="571"/>
    <cfRule type="duplicateValues" dxfId="202" priority="575"/>
    <cfRule type="duplicateValues" dxfId="202" priority="579"/>
    <cfRule type="duplicateValues" dxfId="202" priority="583"/>
    <cfRule type="duplicateValues" dxfId="202" priority="587"/>
    <cfRule type="duplicateValues" dxfId="202" priority="591"/>
    <cfRule type="duplicateValues" dxfId="202" priority="595"/>
    <cfRule type="duplicateValues" dxfId="202" priority="599"/>
    <cfRule type="duplicateValues" dxfId="202" priority="603"/>
    <cfRule type="duplicateValues" dxfId="202" priority="607"/>
    <cfRule type="duplicateValues" dxfId="202" priority="611"/>
    <cfRule type="duplicateValues" dxfId="202" priority="615"/>
    <cfRule type="duplicateValues" dxfId="202" priority="619"/>
  </conditionalFormatting>
  <conditionalFormatting sqref="C478:C482 C484:C486">
    <cfRule type="duplicateValues" dxfId="202" priority="1326"/>
  </conditionalFormatting>
  <conditionalFormatting sqref="C478:C481 C485">
    <cfRule type="duplicateValues" dxfId="202" priority="1329"/>
    <cfRule type="duplicateValues" dxfId="202" priority="1330"/>
    <cfRule type="duplicateValues" dxfId="202" priority="1331"/>
    <cfRule type="duplicateValues" dxfId="202" priority="1332"/>
    <cfRule type="duplicateValues" dxfId="202" priority="1333"/>
  </conditionalFormatting>
  <conditionalFormatting sqref="C482 C484 C486">
    <cfRule type="duplicateValues" dxfId="202" priority="1325"/>
    <cfRule type="duplicateValues" dxfId="202" priority="1327"/>
    <cfRule type="duplicateValues" dxfId="202" priority="1328"/>
  </conditionalFormatting>
  <dataValidations count="1">
    <dataValidation type="custom" allowBlank="1" showInputMessage="1" showErrorMessage="1" sqref="D368 D370 D378 D414 D415 D416 D417 D418 D419 D420 D421 D422 D423 D424 D425 D426 D427 D428 D429 D430 D431 D432 D433 D434 D438 D439 D440 D441 D442 D443 D444 D445 D446 D447 D448 D449 D450 D451 D452 D453 D454 D455 D483 D495 D499">
      <formula1>COUNTIF(D:D,D368&amp;"*")=1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2" manualBreakCount="12">
    <brk id="74" max="26" man="1"/>
    <brk id="147" max="26" man="1"/>
    <brk id="220" max="26" man="1"/>
    <brk id="293" max="26" man="1"/>
    <brk id="366" max="26" man="1"/>
    <brk id="439" max="26" man="1"/>
    <brk id="475" max="16383" man="1"/>
    <brk id="475" max="16383" man="1"/>
    <brk id="475" max="16383" man="1"/>
    <brk id="475" max="16383" man="1"/>
    <brk id="475" max="16383" man="1"/>
    <brk id="488" max="2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AK529"/>
  <sheetViews>
    <sheetView workbookViewId="0">
      <pane xSplit="3" ySplit="3" topLeftCell="D444" activePane="bottomRight" state="frozen"/>
      <selection/>
      <selection pane="topRight"/>
      <selection pane="bottomLeft"/>
      <selection pane="bottomRight" activeCell="C469" sqref="C469"/>
    </sheetView>
  </sheetViews>
  <sheetFormatPr defaultColWidth="9" defaultRowHeight="13.5"/>
  <cols>
    <col min="1" max="1" width="6.375" style="25" customWidth="1"/>
    <col min="2" max="2" width="17.875" style="25" customWidth="1"/>
    <col min="3" max="3" width="13.125" style="26" customWidth="1"/>
    <col min="4" max="4" width="17.875" style="27" customWidth="1"/>
    <col min="5" max="5" width="11.5" style="25" customWidth="1"/>
    <col min="6" max="6" width="11.875" style="25" customWidth="1"/>
    <col min="7" max="8" width="12.625" style="25" customWidth="1"/>
    <col min="9" max="9" width="11.5" style="25" customWidth="1"/>
    <col min="10" max="10" width="9.375" style="25" customWidth="1"/>
    <col min="11" max="11" width="10.375" style="25" customWidth="1"/>
    <col min="12" max="12" width="11.5" style="25" customWidth="1"/>
    <col min="13" max="14" width="10.375" style="25" customWidth="1"/>
    <col min="15" max="16" width="11.5" style="25" customWidth="1"/>
    <col min="17" max="17" width="10.375" style="25" customWidth="1"/>
    <col min="18" max="18" width="11.5" style="25" customWidth="1"/>
    <col min="19" max="21" width="10.375" style="25" customWidth="1"/>
    <col min="22" max="24" width="11.5" style="25" customWidth="1"/>
    <col min="25" max="25" width="12" style="9" customWidth="1"/>
    <col min="26" max="26" width="10.375" style="9" customWidth="1"/>
    <col min="27" max="27" width="6.375" style="9" customWidth="1"/>
    <col min="28" max="28" width="31.25" style="9" customWidth="1"/>
    <col min="29" max="29" width="10.375" style="9" customWidth="1"/>
    <col min="30" max="33" width="11.5" style="9" customWidth="1"/>
    <col min="34" max="35" width="11.5" style="9"/>
    <col min="36" max="36" width="9" style="28"/>
    <col min="37" max="37" width="12.875" customWidth="1"/>
    <col min="38" max="16377" width="4.75" customWidth="1"/>
  </cols>
  <sheetData>
    <row r="1" s="9" customFormat="1" ht="18.75" spans="1:36">
      <c r="A1" s="29" t="s">
        <v>1971</v>
      </c>
      <c r="B1" s="30"/>
      <c r="C1" s="30"/>
      <c r="D1" s="30"/>
      <c r="E1" s="30"/>
      <c r="F1" s="30"/>
      <c r="G1" s="30"/>
      <c r="H1" s="30"/>
      <c r="I1" s="30"/>
      <c r="J1" s="30"/>
      <c r="K1" s="30"/>
      <c r="L1" s="30"/>
      <c r="M1" s="30"/>
      <c r="N1" s="30"/>
      <c r="O1" s="30"/>
      <c r="P1" s="30"/>
      <c r="Q1" s="30"/>
      <c r="R1" s="30"/>
      <c r="S1" s="30"/>
      <c r="T1" s="30"/>
      <c r="U1" s="30"/>
      <c r="V1" s="30"/>
      <c r="W1" s="30"/>
      <c r="X1" s="30"/>
      <c r="Y1" s="30"/>
      <c r="Z1" s="30"/>
      <c r="AA1" s="30"/>
      <c r="AJ1" s="28"/>
    </row>
    <row r="2" s="9" customFormat="1" spans="1:36">
      <c r="A2" s="5" t="s">
        <v>145</v>
      </c>
      <c r="B2" s="5" t="s">
        <v>146</v>
      </c>
      <c r="C2" s="31" t="s">
        <v>147</v>
      </c>
      <c r="D2" s="32" t="s">
        <v>148</v>
      </c>
      <c r="E2" s="33" t="s">
        <v>149</v>
      </c>
      <c r="F2" s="33"/>
      <c r="G2" s="33"/>
      <c r="H2" s="33"/>
      <c r="I2" s="33"/>
      <c r="J2" s="33"/>
      <c r="K2" s="5" t="s">
        <v>150</v>
      </c>
      <c r="L2" s="5"/>
      <c r="M2" s="5"/>
      <c r="N2" s="5"/>
      <c r="O2" s="5"/>
      <c r="P2" s="5"/>
      <c r="Q2" s="5"/>
      <c r="R2" s="5" t="s">
        <v>151</v>
      </c>
      <c r="S2" s="5"/>
      <c r="T2" s="5"/>
      <c r="U2" s="5"/>
      <c r="V2" s="5"/>
      <c r="W2" s="5"/>
      <c r="X2" s="5"/>
      <c r="Y2" s="5"/>
      <c r="Z2" s="67"/>
      <c r="AA2" s="68"/>
      <c r="AB2" s="67"/>
      <c r="AC2" s="5" t="s">
        <v>152</v>
      </c>
      <c r="AD2" s="5"/>
      <c r="AE2" s="5"/>
      <c r="AF2" s="5"/>
      <c r="AG2" s="5"/>
      <c r="AH2" s="5"/>
      <c r="AI2" s="5"/>
      <c r="AJ2" s="10"/>
    </row>
    <row r="3" s="9" customFormat="1" ht="24" spans="1:36">
      <c r="A3" s="5"/>
      <c r="B3" s="5"/>
      <c r="C3" s="31"/>
      <c r="D3" s="32"/>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9" t="s">
        <v>163</v>
      </c>
      <c r="AA3" s="69" t="s">
        <v>164</v>
      </c>
      <c r="AB3" s="211" t="s">
        <v>23</v>
      </c>
      <c r="AC3" s="70" t="s">
        <v>165</v>
      </c>
      <c r="AD3" s="70" t="s">
        <v>166</v>
      </c>
      <c r="AE3" s="70" t="s">
        <v>167</v>
      </c>
      <c r="AF3" s="70" t="s">
        <v>168</v>
      </c>
      <c r="AG3" s="70" t="s">
        <v>169</v>
      </c>
      <c r="AH3" s="70" t="s">
        <v>7</v>
      </c>
      <c r="AI3" s="70" t="s">
        <v>10</v>
      </c>
      <c r="AJ3" s="10" t="s">
        <v>23</v>
      </c>
    </row>
    <row r="4" s="9" customFormat="1" ht="16" customHeight="1" spans="1:36">
      <c r="A4" s="34">
        <f t="shared" ref="A4:A10" si="0">ROW()-3</f>
        <v>1</v>
      </c>
      <c r="B4" s="35" t="s">
        <v>233</v>
      </c>
      <c r="C4" s="36" t="s">
        <v>660</v>
      </c>
      <c r="D4" s="35" t="s">
        <v>661</v>
      </c>
      <c r="E4" s="35">
        <v>3473.25</v>
      </c>
      <c r="F4" s="35">
        <v>3245.4</v>
      </c>
      <c r="G4" s="37">
        <v>5664.75</v>
      </c>
      <c r="H4" s="35">
        <v>3473.25</v>
      </c>
      <c r="I4" s="37">
        <v>3180</v>
      </c>
      <c r="J4" s="37"/>
      <c r="K4" s="61">
        <f t="shared" ref="K4:K10" si="1">E4*0.018</f>
        <v>62.5185</v>
      </c>
      <c r="L4" s="62">
        <f t="shared" ref="L4:L10" si="2">F4*0.16</f>
        <v>519.264</v>
      </c>
      <c r="M4" s="37">
        <f t="shared" ref="M4:M10" si="3">ROUND(G4*0.08,2)</f>
        <v>453.18</v>
      </c>
      <c r="N4" s="35">
        <f t="shared" ref="N4:N10" si="4">H4*0.007</f>
        <v>24.31275</v>
      </c>
      <c r="O4" s="37">
        <f t="shared" ref="O4:O10" si="5">I4*5%</f>
        <v>159</v>
      </c>
      <c r="P4" s="37">
        <f t="shared" ref="P4:P10" si="6">J4*50%</f>
        <v>0</v>
      </c>
      <c r="Q4" s="37">
        <f t="shared" ref="Q4:Q10" si="7">SUM(K4:P4)</f>
        <v>1218.27525</v>
      </c>
      <c r="R4" s="35">
        <f t="shared" ref="R4:R10" si="8">E4*0</f>
        <v>0</v>
      </c>
      <c r="S4" s="35">
        <f t="shared" ref="S4:S10" si="9">ROUND(F4*0.08,2)</f>
        <v>259.63</v>
      </c>
      <c r="T4" s="37">
        <f t="shared" ref="T4:T10" si="10">ROUND(G4*0.02,2)</f>
        <v>113.3</v>
      </c>
      <c r="U4" s="35">
        <f t="shared" ref="U4:U10" si="11">ROUND(H4*0.003,2)</f>
        <v>10.42</v>
      </c>
      <c r="V4" s="35">
        <v>0</v>
      </c>
      <c r="W4" s="37">
        <f t="shared" ref="W4:W10" si="12">I4*5%</f>
        <v>159</v>
      </c>
      <c r="X4" s="37">
        <f t="shared" ref="X4:X10" si="13">J4*50%</f>
        <v>0</v>
      </c>
      <c r="Y4" s="35">
        <f t="shared" ref="Y4:Y10" si="14">SUM(R4:X4)</f>
        <v>542.35</v>
      </c>
      <c r="Z4" s="35">
        <f t="shared" ref="Z4:Z10" si="15">Q4+Y4</f>
        <v>1760.62525</v>
      </c>
      <c r="AA4" s="35"/>
      <c r="AB4" s="212" t="s">
        <v>49</v>
      </c>
      <c r="AC4" s="72">
        <f t="shared" ref="AC4:AE4" si="16">K4+R4</f>
        <v>62.5185</v>
      </c>
      <c r="AD4" s="72">
        <f t="shared" si="16"/>
        <v>778.894</v>
      </c>
      <c r="AE4" s="72">
        <f t="shared" si="16"/>
        <v>566.48</v>
      </c>
      <c r="AF4" s="72">
        <f t="shared" ref="AF4:AF10" si="17">N4+U4+V4</f>
        <v>34.73275</v>
      </c>
      <c r="AG4" s="72">
        <f t="shared" ref="AG4:AI4" si="18">O4+W4</f>
        <v>318</v>
      </c>
      <c r="AH4" s="72">
        <f t="shared" si="18"/>
        <v>0</v>
      </c>
      <c r="AI4" s="72">
        <f t="shared" si="18"/>
        <v>1760.62525</v>
      </c>
      <c r="AJ4" s="71" t="s">
        <v>32</v>
      </c>
    </row>
    <row r="5" s="9" customFormat="1" ht="16" customHeight="1" spans="1:36">
      <c r="A5" s="34">
        <f t="shared" si="0"/>
        <v>2</v>
      </c>
      <c r="B5" s="35" t="s">
        <v>558</v>
      </c>
      <c r="C5" s="38" t="s">
        <v>825</v>
      </c>
      <c r="D5" s="39" t="s">
        <v>826</v>
      </c>
      <c r="E5" s="40">
        <v>3473.25</v>
      </c>
      <c r="F5" s="35">
        <v>3245.5</v>
      </c>
      <c r="G5" s="41">
        <v>5664.75</v>
      </c>
      <c r="H5" s="40">
        <v>3473.25</v>
      </c>
      <c r="I5" s="37">
        <v>1790</v>
      </c>
      <c r="J5" s="37"/>
      <c r="K5" s="61">
        <f t="shared" si="1"/>
        <v>62.5185</v>
      </c>
      <c r="L5" s="62">
        <f t="shared" si="2"/>
        <v>519.28</v>
      </c>
      <c r="M5" s="37">
        <f t="shared" si="3"/>
        <v>453.18</v>
      </c>
      <c r="N5" s="35">
        <f t="shared" si="4"/>
        <v>24.31275</v>
      </c>
      <c r="O5" s="37">
        <f t="shared" si="5"/>
        <v>89.5</v>
      </c>
      <c r="P5" s="37">
        <f t="shared" si="6"/>
        <v>0</v>
      </c>
      <c r="Q5" s="37">
        <f t="shared" si="7"/>
        <v>1148.79125</v>
      </c>
      <c r="R5" s="35">
        <f t="shared" si="8"/>
        <v>0</v>
      </c>
      <c r="S5" s="35">
        <f t="shared" si="9"/>
        <v>259.64</v>
      </c>
      <c r="T5" s="37">
        <f t="shared" si="10"/>
        <v>113.3</v>
      </c>
      <c r="U5" s="35">
        <f t="shared" si="11"/>
        <v>10.42</v>
      </c>
      <c r="V5" s="35">
        <v>0</v>
      </c>
      <c r="W5" s="37">
        <f t="shared" si="12"/>
        <v>89.5</v>
      </c>
      <c r="X5" s="37">
        <f t="shared" si="13"/>
        <v>0</v>
      </c>
      <c r="Y5" s="35">
        <f t="shared" si="14"/>
        <v>472.86</v>
      </c>
      <c r="Z5" s="35">
        <f t="shared" si="15"/>
        <v>1621.65125</v>
      </c>
      <c r="AA5" s="35"/>
      <c r="AB5" s="212" t="s">
        <v>49</v>
      </c>
      <c r="AC5" s="72">
        <f t="shared" ref="AC5:AE5" si="19">K5+R5</f>
        <v>62.5185</v>
      </c>
      <c r="AD5" s="72">
        <f t="shared" si="19"/>
        <v>778.92</v>
      </c>
      <c r="AE5" s="72">
        <f t="shared" si="19"/>
        <v>566.48</v>
      </c>
      <c r="AF5" s="72">
        <f t="shared" si="17"/>
        <v>34.73275</v>
      </c>
      <c r="AG5" s="72">
        <f t="shared" ref="AG5:AI5" si="20">O5+W5</f>
        <v>179</v>
      </c>
      <c r="AH5" s="72">
        <f t="shared" si="20"/>
        <v>0</v>
      </c>
      <c r="AI5" s="72">
        <f t="shared" si="20"/>
        <v>1621.65125</v>
      </c>
      <c r="AJ5" s="71" t="s">
        <v>32</v>
      </c>
    </row>
    <row r="6" s="9" customFormat="1" ht="16" customHeight="1" spans="1:36">
      <c r="A6" s="34">
        <f t="shared" si="0"/>
        <v>3</v>
      </c>
      <c r="B6" s="35" t="s">
        <v>328</v>
      </c>
      <c r="C6" s="36" t="s">
        <v>666</v>
      </c>
      <c r="D6" s="35" t="s">
        <v>667</v>
      </c>
      <c r="E6" s="35">
        <v>3473.25</v>
      </c>
      <c r="F6" s="35">
        <v>3245.4</v>
      </c>
      <c r="G6" s="37">
        <v>5664.75</v>
      </c>
      <c r="H6" s="35">
        <v>3473.25</v>
      </c>
      <c r="I6" s="37">
        <v>4180</v>
      </c>
      <c r="J6" s="37"/>
      <c r="K6" s="61">
        <f t="shared" si="1"/>
        <v>62.5185</v>
      </c>
      <c r="L6" s="62">
        <f t="shared" si="2"/>
        <v>519.264</v>
      </c>
      <c r="M6" s="37">
        <f t="shared" si="3"/>
        <v>453.18</v>
      </c>
      <c r="N6" s="35">
        <f t="shared" si="4"/>
        <v>24.31275</v>
      </c>
      <c r="O6" s="37">
        <f t="shared" si="5"/>
        <v>209</v>
      </c>
      <c r="P6" s="37">
        <f t="shared" si="6"/>
        <v>0</v>
      </c>
      <c r="Q6" s="37">
        <f t="shared" si="7"/>
        <v>1268.27525</v>
      </c>
      <c r="R6" s="35">
        <f t="shared" si="8"/>
        <v>0</v>
      </c>
      <c r="S6" s="35">
        <f t="shared" si="9"/>
        <v>259.63</v>
      </c>
      <c r="T6" s="37">
        <f t="shared" si="10"/>
        <v>113.3</v>
      </c>
      <c r="U6" s="35">
        <f t="shared" si="11"/>
        <v>10.42</v>
      </c>
      <c r="V6" s="35">
        <v>0</v>
      </c>
      <c r="W6" s="37">
        <f t="shared" si="12"/>
        <v>209</v>
      </c>
      <c r="X6" s="37">
        <f t="shared" si="13"/>
        <v>0</v>
      </c>
      <c r="Y6" s="35">
        <f t="shared" si="14"/>
        <v>592.35</v>
      </c>
      <c r="Z6" s="35">
        <f t="shared" si="15"/>
        <v>1860.62525</v>
      </c>
      <c r="AA6" s="35"/>
      <c r="AB6" s="212" t="s">
        <v>49</v>
      </c>
      <c r="AC6" s="72">
        <f t="shared" ref="AC6:AE6" si="21">K6+R6</f>
        <v>62.5185</v>
      </c>
      <c r="AD6" s="72">
        <f t="shared" si="21"/>
        <v>778.894</v>
      </c>
      <c r="AE6" s="72">
        <f t="shared" si="21"/>
        <v>566.48</v>
      </c>
      <c r="AF6" s="72">
        <f t="shared" si="17"/>
        <v>34.73275</v>
      </c>
      <c r="AG6" s="72">
        <f t="shared" ref="AG6:AI6" si="22">O6+W6</f>
        <v>418</v>
      </c>
      <c r="AH6" s="72">
        <f t="shared" si="22"/>
        <v>0</v>
      </c>
      <c r="AI6" s="72">
        <f t="shared" si="22"/>
        <v>1860.62525</v>
      </c>
      <c r="AJ6" s="71" t="s">
        <v>32</v>
      </c>
    </row>
    <row r="7" s="9" customFormat="1" ht="16" customHeight="1" spans="1:36">
      <c r="A7" s="34">
        <f t="shared" si="0"/>
        <v>4</v>
      </c>
      <c r="B7" s="35" t="s">
        <v>558</v>
      </c>
      <c r="C7" s="42" t="s">
        <v>589</v>
      </c>
      <c r="D7" s="38" t="s">
        <v>590</v>
      </c>
      <c r="E7" s="35">
        <v>3473.25</v>
      </c>
      <c r="F7" s="35">
        <v>3245.4</v>
      </c>
      <c r="G7" s="37">
        <v>5664.75</v>
      </c>
      <c r="H7" s="35">
        <v>3473.25</v>
      </c>
      <c r="I7" s="37">
        <v>1790</v>
      </c>
      <c r="J7" s="37"/>
      <c r="K7" s="61">
        <f t="shared" si="1"/>
        <v>62.5185</v>
      </c>
      <c r="L7" s="62">
        <f t="shared" si="2"/>
        <v>519.264</v>
      </c>
      <c r="M7" s="37">
        <f t="shared" si="3"/>
        <v>453.18</v>
      </c>
      <c r="N7" s="35">
        <f t="shared" si="4"/>
        <v>24.31275</v>
      </c>
      <c r="O7" s="37">
        <f t="shared" si="5"/>
        <v>89.5</v>
      </c>
      <c r="P7" s="37">
        <f t="shared" si="6"/>
        <v>0</v>
      </c>
      <c r="Q7" s="37">
        <f t="shared" si="7"/>
        <v>1148.77525</v>
      </c>
      <c r="R7" s="35">
        <f t="shared" si="8"/>
        <v>0</v>
      </c>
      <c r="S7" s="35">
        <f t="shared" si="9"/>
        <v>259.63</v>
      </c>
      <c r="T7" s="37">
        <f t="shared" si="10"/>
        <v>113.3</v>
      </c>
      <c r="U7" s="35">
        <f t="shared" si="11"/>
        <v>10.42</v>
      </c>
      <c r="V7" s="35">
        <v>0</v>
      </c>
      <c r="W7" s="37">
        <f t="shared" si="12"/>
        <v>89.5</v>
      </c>
      <c r="X7" s="37">
        <f t="shared" si="13"/>
        <v>0</v>
      </c>
      <c r="Y7" s="35">
        <f t="shared" si="14"/>
        <v>472.85</v>
      </c>
      <c r="Z7" s="35">
        <f t="shared" si="15"/>
        <v>1621.62525</v>
      </c>
      <c r="AA7" s="35"/>
      <c r="AB7" s="212" t="s">
        <v>49</v>
      </c>
      <c r="AC7" s="72">
        <f t="shared" ref="AC7:AE7" si="23">K7+R7</f>
        <v>62.5185</v>
      </c>
      <c r="AD7" s="72">
        <f t="shared" si="23"/>
        <v>778.894</v>
      </c>
      <c r="AE7" s="72">
        <f t="shared" si="23"/>
        <v>566.48</v>
      </c>
      <c r="AF7" s="72">
        <f t="shared" si="17"/>
        <v>34.73275</v>
      </c>
      <c r="AG7" s="72">
        <f t="shared" ref="AG7:AI7" si="24">O7+W7</f>
        <v>179</v>
      </c>
      <c r="AH7" s="72">
        <f t="shared" si="24"/>
        <v>0</v>
      </c>
      <c r="AI7" s="72">
        <f t="shared" si="24"/>
        <v>1621.62525</v>
      </c>
      <c r="AJ7" s="71" t="s">
        <v>32</v>
      </c>
    </row>
    <row r="8" s="9" customFormat="1" ht="16" customHeight="1" spans="1:36">
      <c r="A8" s="34">
        <f t="shared" si="0"/>
        <v>5</v>
      </c>
      <c r="B8" s="35" t="s">
        <v>558</v>
      </c>
      <c r="C8" s="42" t="s">
        <v>591</v>
      </c>
      <c r="D8" s="38" t="s">
        <v>592</v>
      </c>
      <c r="E8" s="35">
        <v>3473.25</v>
      </c>
      <c r="F8" s="35">
        <v>3245.4</v>
      </c>
      <c r="G8" s="37">
        <v>5664.75</v>
      </c>
      <c r="H8" s="35">
        <v>3473.25</v>
      </c>
      <c r="I8" s="37">
        <v>1790</v>
      </c>
      <c r="J8" s="37"/>
      <c r="K8" s="61">
        <f t="shared" si="1"/>
        <v>62.5185</v>
      </c>
      <c r="L8" s="62">
        <f t="shared" si="2"/>
        <v>519.264</v>
      </c>
      <c r="M8" s="37">
        <f t="shared" si="3"/>
        <v>453.18</v>
      </c>
      <c r="N8" s="35">
        <f t="shared" si="4"/>
        <v>24.31275</v>
      </c>
      <c r="O8" s="37">
        <f t="shared" si="5"/>
        <v>89.5</v>
      </c>
      <c r="P8" s="37">
        <f t="shared" si="6"/>
        <v>0</v>
      </c>
      <c r="Q8" s="37">
        <f t="shared" si="7"/>
        <v>1148.77525</v>
      </c>
      <c r="R8" s="35">
        <f t="shared" si="8"/>
        <v>0</v>
      </c>
      <c r="S8" s="35">
        <f t="shared" si="9"/>
        <v>259.63</v>
      </c>
      <c r="T8" s="37">
        <f t="shared" si="10"/>
        <v>113.3</v>
      </c>
      <c r="U8" s="35">
        <f t="shared" si="11"/>
        <v>10.42</v>
      </c>
      <c r="V8" s="35">
        <v>0</v>
      </c>
      <c r="W8" s="37">
        <f t="shared" si="12"/>
        <v>89.5</v>
      </c>
      <c r="X8" s="37">
        <f t="shared" si="13"/>
        <v>0</v>
      </c>
      <c r="Y8" s="35">
        <f t="shared" si="14"/>
        <v>472.85</v>
      </c>
      <c r="Z8" s="35">
        <f t="shared" si="15"/>
        <v>1621.62525</v>
      </c>
      <c r="AA8" s="35"/>
      <c r="AB8" s="212" t="s">
        <v>49</v>
      </c>
      <c r="AC8" s="72">
        <f t="shared" ref="AC8:AE8" si="25">K8+R8</f>
        <v>62.5185</v>
      </c>
      <c r="AD8" s="72">
        <f t="shared" si="25"/>
        <v>778.894</v>
      </c>
      <c r="AE8" s="72">
        <f t="shared" si="25"/>
        <v>566.48</v>
      </c>
      <c r="AF8" s="72">
        <f t="shared" si="17"/>
        <v>34.73275</v>
      </c>
      <c r="AG8" s="72">
        <f t="shared" ref="AG8:AI8" si="26">O8+W8</f>
        <v>179</v>
      </c>
      <c r="AH8" s="72">
        <f t="shared" si="26"/>
        <v>0</v>
      </c>
      <c r="AI8" s="72">
        <f t="shared" si="26"/>
        <v>1621.62525</v>
      </c>
      <c r="AJ8" s="71" t="s">
        <v>32</v>
      </c>
    </row>
    <row r="9" s="9" customFormat="1" ht="16" customHeight="1" spans="1:36">
      <c r="A9" s="34">
        <f t="shared" si="0"/>
        <v>6</v>
      </c>
      <c r="B9" s="35" t="s">
        <v>558</v>
      </c>
      <c r="C9" s="42" t="s">
        <v>603</v>
      </c>
      <c r="D9" s="43" t="s">
        <v>604</v>
      </c>
      <c r="E9" s="35">
        <v>3473.25</v>
      </c>
      <c r="F9" s="35">
        <v>3245.4</v>
      </c>
      <c r="G9" s="37">
        <v>5664.75</v>
      </c>
      <c r="H9" s="35">
        <v>3473.25</v>
      </c>
      <c r="I9" s="37">
        <v>0</v>
      </c>
      <c r="J9" s="37"/>
      <c r="K9" s="61">
        <f t="shared" si="1"/>
        <v>62.5185</v>
      </c>
      <c r="L9" s="62">
        <f t="shared" si="2"/>
        <v>519.264</v>
      </c>
      <c r="M9" s="37">
        <f t="shared" si="3"/>
        <v>453.18</v>
      </c>
      <c r="N9" s="35">
        <f t="shared" si="4"/>
        <v>24.31275</v>
      </c>
      <c r="O9" s="37">
        <f t="shared" si="5"/>
        <v>0</v>
      </c>
      <c r="P9" s="37">
        <f t="shared" si="6"/>
        <v>0</v>
      </c>
      <c r="Q9" s="37">
        <f t="shared" si="7"/>
        <v>1059.27525</v>
      </c>
      <c r="R9" s="35">
        <f t="shared" si="8"/>
        <v>0</v>
      </c>
      <c r="S9" s="35">
        <f t="shared" si="9"/>
        <v>259.63</v>
      </c>
      <c r="T9" s="37">
        <f t="shared" si="10"/>
        <v>113.3</v>
      </c>
      <c r="U9" s="35">
        <f t="shared" si="11"/>
        <v>10.42</v>
      </c>
      <c r="V9" s="35">
        <v>0</v>
      </c>
      <c r="W9" s="37">
        <f t="shared" si="12"/>
        <v>0</v>
      </c>
      <c r="X9" s="37">
        <f t="shared" si="13"/>
        <v>0</v>
      </c>
      <c r="Y9" s="35">
        <f t="shared" si="14"/>
        <v>383.35</v>
      </c>
      <c r="Z9" s="35">
        <f t="shared" si="15"/>
        <v>1442.62525</v>
      </c>
      <c r="AA9" s="35"/>
      <c r="AB9" s="212" t="s">
        <v>49</v>
      </c>
      <c r="AC9" s="72">
        <f t="shared" ref="AC9:AE9" si="27">K9+R9</f>
        <v>62.5185</v>
      </c>
      <c r="AD9" s="72">
        <f t="shared" si="27"/>
        <v>778.894</v>
      </c>
      <c r="AE9" s="72">
        <f t="shared" si="27"/>
        <v>566.48</v>
      </c>
      <c r="AF9" s="72">
        <f t="shared" si="17"/>
        <v>34.73275</v>
      </c>
      <c r="AG9" s="72">
        <f t="shared" ref="AG9:AI9" si="28">O9+W9</f>
        <v>0</v>
      </c>
      <c r="AH9" s="72">
        <f t="shared" si="28"/>
        <v>0</v>
      </c>
      <c r="AI9" s="72">
        <f t="shared" si="28"/>
        <v>1442.62525</v>
      </c>
      <c r="AJ9" s="71" t="s">
        <v>32</v>
      </c>
    </row>
    <row r="10" s="9" customFormat="1" ht="16" customHeight="1" spans="1:36">
      <c r="A10" s="34">
        <f t="shared" si="0"/>
        <v>7</v>
      </c>
      <c r="B10" s="35" t="s">
        <v>230</v>
      </c>
      <c r="C10" s="44" t="s">
        <v>324</v>
      </c>
      <c r="D10" s="35" t="s">
        <v>325</v>
      </c>
      <c r="E10" s="35">
        <v>3473.25</v>
      </c>
      <c r="F10" s="35">
        <v>3245.4</v>
      </c>
      <c r="G10" s="37">
        <v>5664.75</v>
      </c>
      <c r="H10" s="35">
        <v>3473.25</v>
      </c>
      <c r="I10" s="37">
        <v>4180</v>
      </c>
      <c r="J10" s="37"/>
      <c r="K10" s="61">
        <f t="shared" si="1"/>
        <v>62.5185</v>
      </c>
      <c r="L10" s="62">
        <f t="shared" si="2"/>
        <v>519.264</v>
      </c>
      <c r="M10" s="37">
        <f t="shared" si="3"/>
        <v>453.18</v>
      </c>
      <c r="N10" s="35">
        <f t="shared" si="4"/>
        <v>24.31275</v>
      </c>
      <c r="O10" s="37">
        <f t="shared" si="5"/>
        <v>209</v>
      </c>
      <c r="P10" s="37">
        <f t="shared" si="6"/>
        <v>0</v>
      </c>
      <c r="Q10" s="37">
        <f t="shared" si="7"/>
        <v>1268.27525</v>
      </c>
      <c r="R10" s="35">
        <f t="shared" si="8"/>
        <v>0</v>
      </c>
      <c r="S10" s="35">
        <f t="shared" si="9"/>
        <v>259.63</v>
      </c>
      <c r="T10" s="37">
        <f t="shared" si="10"/>
        <v>113.3</v>
      </c>
      <c r="U10" s="35">
        <f t="shared" si="11"/>
        <v>10.42</v>
      </c>
      <c r="V10" s="35">
        <v>0</v>
      </c>
      <c r="W10" s="37">
        <f t="shared" si="12"/>
        <v>209</v>
      </c>
      <c r="X10" s="37">
        <f t="shared" si="13"/>
        <v>0</v>
      </c>
      <c r="Y10" s="35">
        <f t="shared" si="14"/>
        <v>592.35</v>
      </c>
      <c r="Z10" s="35">
        <f t="shared" si="15"/>
        <v>1860.62525</v>
      </c>
      <c r="AA10" s="35"/>
      <c r="AB10" s="212" t="s">
        <v>49</v>
      </c>
      <c r="AC10" s="72">
        <f t="shared" ref="AC10:AE10" si="29">K10+R10</f>
        <v>62.5185</v>
      </c>
      <c r="AD10" s="72">
        <f t="shared" si="29"/>
        <v>778.894</v>
      </c>
      <c r="AE10" s="72">
        <f t="shared" si="29"/>
        <v>566.48</v>
      </c>
      <c r="AF10" s="72">
        <f t="shared" si="17"/>
        <v>34.73275</v>
      </c>
      <c r="AG10" s="72">
        <f t="shared" ref="AG10:AI10" si="30">O10+W10</f>
        <v>418</v>
      </c>
      <c r="AH10" s="72">
        <f t="shared" si="30"/>
        <v>0</v>
      </c>
      <c r="AI10" s="72">
        <f t="shared" si="30"/>
        <v>1860.62525</v>
      </c>
      <c r="AJ10" s="71" t="s">
        <v>32</v>
      </c>
    </row>
    <row r="11" s="9" customFormat="1" ht="16" customHeight="1" spans="1:36">
      <c r="A11" s="45">
        <f t="shared" ref="A11:A36" si="31">ROW()-3</f>
        <v>8</v>
      </c>
      <c r="B11" s="205" t="s">
        <v>1972</v>
      </c>
      <c r="C11" s="206" t="s">
        <v>171</v>
      </c>
      <c r="D11" s="87" t="s">
        <v>172</v>
      </c>
      <c r="E11" s="46">
        <v>3473.25</v>
      </c>
      <c r="F11" s="46">
        <v>3245.4</v>
      </c>
      <c r="G11" s="48">
        <v>5664.75</v>
      </c>
      <c r="H11" s="46">
        <v>3473.25</v>
      </c>
      <c r="I11" s="48">
        <v>3180</v>
      </c>
      <c r="J11" s="48"/>
      <c r="K11" s="63">
        <f t="shared" ref="K11:K36" si="32">E11*0.018</f>
        <v>62.5185</v>
      </c>
      <c r="L11" s="64">
        <f t="shared" ref="L11:L36" si="33">F11*0.16</f>
        <v>519.264</v>
      </c>
      <c r="M11" s="48">
        <f t="shared" ref="M11:M36" si="34">ROUND(G11*0.08,2)</f>
        <v>453.18</v>
      </c>
      <c r="N11" s="46">
        <f t="shared" ref="N11:N36" si="35">H11*0.007</f>
        <v>24.31275</v>
      </c>
      <c r="O11" s="48">
        <f t="shared" ref="O11:O36" si="36">I11*5%</f>
        <v>159</v>
      </c>
      <c r="P11" s="48">
        <f t="shared" ref="P11:P36" si="37">J11*50%</f>
        <v>0</v>
      </c>
      <c r="Q11" s="48">
        <f t="shared" ref="Q11:Q36" si="38">SUM(K11:P11)</f>
        <v>1218.27525</v>
      </c>
      <c r="R11" s="46">
        <f t="shared" ref="R11:R36" si="39">E11*0</f>
        <v>0</v>
      </c>
      <c r="S11" s="46">
        <f t="shared" ref="S11:S36" si="40">ROUND(F11*0.08,2)</f>
        <v>259.63</v>
      </c>
      <c r="T11" s="48">
        <f t="shared" ref="T11:T36" si="41">ROUND(G11*0.02,2)</f>
        <v>113.3</v>
      </c>
      <c r="U11" s="46">
        <f t="shared" ref="U11:U36" si="42">ROUND(H11*0.003,2)</f>
        <v>10.42</v>
      </c>
      <c r="V11" s="46">
        <v>0</v>
      </c>
      <c r="W11" s="48">
        <f t="shared" ref="W11:W36" si="43">I11*5%</f>
        <v>159</v>
      </c>
      <c r="X11" s="48">
        <f t="shared" ref="X11:X36" si="44">J11*50%</f>
        <v>0</v>
      </c>
      <c r="Y11" s="46">
        <f t="shared" ref="Y11:Y36" si="45">SUM(R11:X11)</f>
        <v>542.35</v>
      </c>
      <c r="Z11" s="46">
        <f t="shared" ref="Z11:Z36" si="46">Q11+Y11</f>
        <v>1760.62525</v>
      </c>
      <c r="AA11" s="46"/>
      <c r="AB11" s="213" t="s">
        <v>52</v>
      </c>
      <c r="AC11" s="11">
        <f t="shared" ref="AC11:AE11" si="47">K11+R11</f>
        <v>62.5185</v>
      </c>
      <c r="AD11" s="11">
        <f t="shared" si="47"/>
        <v>778.894</v>
      </c>
      <c r="AE11" s="11">
        <f t="shared" si="47"/>
        <v>566.48</v>
      </c>
      <c r="AF11" s="11">
        <f t="shared" ref="AF11:AF36" si="48">N11+U11+V11</f>
        <v>34.73275</v>
      </c>
      <c r="AG11" s="11">
        <f t="shared" ref="AG11:AI11" si="49">O11+W11</f>
        <v>318</v>
      </c>
      <c r="AH11" s="11">
        <f t="shared" si="49"/>
        <v>0</v>
      </c>
      <c r="AI11" s="11">
        <f t="shared" si="49"/>
        <v>1760.62525</v>
      </c>
      <c r="AJ11" s="12" t="s">
        <v>32</v>
      </c>
    </row>
    <row r="12" s="9" customFormat="1" ht="16" customHeight="1" spans="1:36">
      <c r="A12" s="45">
        <f t="shared" si="31"/>
        <v>9</v>
      </c>
      <c r="B12" s="205" t="s">
        <v>1973</v>
      </c>
      <c r="C12" s="206" t="s">
        <v>174</v>
      </c>
      <c r="D12" s="46" t="s">
        <v>175</v>
      </c>
      <c r="E12" s="46">
        <v>3473.25</v>
      </c>
      <c r="F12" s="46">
        <v>3245.4</v>
      </c>
      <c r="G12" s="48">
        <v>5664.75</v>
      </c>
      <c r="H12" s="46">
        <v>3473.25</v>
      </c>
      <c r="I12" s="48">
        <v>3180</v>
      </c>
      <c r="J12" s="48"/>
      <c r="K12" s="63">
        <f t="shared" si="32"/>
        <v>62.5185</v>
      </c>
      <c r="L12" s="64">
        <f t="shared" si="33"/>
        <v>519.264</v>
      </c>
      <c r="M12" s="48">
        <f t="shared" si="34"/>
        <v>453.18</v>
      </c>
      <c r="N12" s="46">
        <f t="shared" si="35"/>
        <v>24.31275</v>
      </c>
      <c r="O12" s="48">
        <f t="shared" si="36"/>
        <v>159</v>
      </c>
      <c r="P12" s="48">
        <f t="shared" si="37"/>
        <v>0</v>
      </c>
      <c r="Q12" s="48">
        <f t="shared" si="38"/>
        <v>1218.27525</v>
      </c>
      <c r="R12" s="46">
        <f t="shared" si="39"/>
        <v>0</v>
      </c>
      <c r="S12" s="46">
        <f t="shared" si="40"/>
        <v>259.63</v>
      </c>
      <c r="T12" s="48">
        <f t="shared" si="41"/>
        <v>113.3</v>
      </c>
      <c r="U12" s="46">
        <f t="shared" si="42"/>
        <v>10.42</v>
      </c>
      <c r="V12" s="46">
        <v>0</v>
      </c>
      <c r="W12" s="48">
        <f t="shared" si="43"/>
        <v>159</v>
      </c>
      <c r="X12" s="48">
        <f t="shared" si="44"/>
        <v>0</v>
      </c>
      <c r="Y12" s="46">
        <f t="shared" si="45"/>
        <v>542.35</v>
      </c>
      <c r="Z12" s="46">
        <f t="shared" si="46"/>
        <v>1760.62525</v>
      </c>
      <c r="AA12" s="46"/>
      <c r="AB12" s="214" t="s">
        <v>55</v>
      </c>
      <c r="AC12" s="11">
        <f t="shared" ref="AC12:AE12" si="50">K12+R12</f>
        <v>62.5185</v>
      </c>
      <c r="AD12" s="11">
        <f t="shared" si="50"/>
        <v>778.894</v>
      </c>
      <c r="AE12" s="11">
        <f t="shared" si="50"/>
        <v>566.48</v>
      </c>
      <c r="AF12" s="11">
        <f t="shared" si="48"/>
        <v>34.73275</v>
      </c>
      <c r="AG12" s="11">
        <f t="shared" ref="AG12:AI12" si="51">O12+W12</f>
        <v>318</v>
      </c>
      <c r="AH12" s="11">
        <f t="shared" si="51"/>
        <v>0</v>
      </c>
      <c r="AI12" s="11">
        <f t="shared" si="51"/>
        <v>1760.62525</v>
      </c>
      <c r="AJ12" s="12" t="s">
        <v>35</v>
      </c>
    </row>
    <row r="13" s="9" customFormat="1" ht="16" customHeight="1" spans="1:36">
      <c r="A13" s="45">
        <f t="shared" si="31"/>
        <v>10</v>
      </c>
      <c r="B13" s="205" t="s">
        <v>1974</v>
      </c>
      <c r="C13" s="206" t="s">
        <v>177</v>
      </c>
      <c r="D13" s="46" t="s">
        <v>178</v>
      </c>
      <c r="E13" s="46">
        <v>3473.25</v>
      </c>
      <c r="F13" s="46">
        <v>3245.4</v>
      </c>
      <c r="G13" s="48">
        <v>5664.75</v>
      </c>
      <c r="H13" s="46">
        <v>3473.25</v>
      </c>
      <c r="I13" s="48">
        <v>3180</v>
      </c>
      <c r="J13" s="48"/>
      <c r="K13" s="63">
        <f t="shared" si="32"/>
        <v>62.5185</v>
      </c>
      <c r="L13" s="64">
        <f t="shared" si="33"/>
        <v>519.264</v>
      </c>
      <c r="M13" s="48">
        <f t="shared" si="34"/>
        <v>453.18</v>
      </c>
      <c r="N13" s="46">
        <f t="shared" si="35"/>
        <v>24.31275</v>
      </c>
      <c r="O13" s="48">
        <f t="shared" si="36"/>
        <v>159</v>
      </c>
      <c r="P13" s="48">
        <f t="shared" si="37"/>
        <v>0</v>
      </c>
      <c r="Q13" s="48">
        <f t="shared" si="38"/>
        <v>1218.27525</v>
      </c>
      <c r="R13" s="46">
        <f t="shared" si="39"/>
        <v>0</v>
      </c>
      <c r="S13" s="46">
        <f t="shared" si="40"/>
        <v>259.63</v>
      </c>
      <c r="T13" s="48">
        <f t="shared" si="41"/>
        <v>113.3</v>
      </c>
      <c r="U13" s="46">
        <f t="shared" si="42"/>
        <v>10.42</v>
      </c>
      <c r="V13" s="46">
        <v>0</v>
      </c>
      <c r="W13" s="48">
        <f t="shared" si="43"/>
        <v>159</v>
      </c>
      <c r="X13" s="48">
        <f t="shared" si="44"/>
        <v>0</v>
      </c>
      <c r="Y13" s="46">
        <f t="shared" si="45"/>
        <v>542.35</v>
      </c>
      <c r="Z13" s="46">
        <f t="shared" si="46"/>
        <v>1760.62525</v>
      </c>
      <c r="AA13" s="46"/>
      <c r="AB13" s="214" t="s">
        <v>55</v>
      </c>
      <c r="AC13" s="11">
        <f t="shared" ref="AC13:AE13" si="52">K13+R13</f>
        <v>62.5185</v>
      </c>
      <c r="AD13" s="11">
        <f t="shared" si="52"/>
        <v>778.894</v>
      </c>
      <c r="AE13" s="11">
        <f t="shared" si="52"/>
        <v>566.48</v>
      </c>
      <c r="AF13" s="11">
        <f t="shared" si="48"/>
        <v>34.73275</v>
      </c>
      <c r="AG13" s="11">
        <f t="shared" ref="AG13:AI13" si="53">O13+W13</f>
        <v>318</v>
      </c>
      <c r="AH13" s="11">
        <f t="shared" si="53"/>
        <v>0</v>
      </c>
      <c r="AI13" s="11">
        <f t="shared" si="53"/>
        <v>1760.62525</v>
      </c>
      <c r="AJ13" s="12" t="s">
        <v>35</v>
      </c>
    </row>
    <row r="14" s="9" customFormat="1" ht="16" customHeight="1" spans="1:36">
      <c r="A14" s="45">
        <f t="shared" si="31"/>
        <v>11</v>
      </c>
      <c r="B14" s="205" t="s">
        <v>1973</v>
      </c>
      <c r="C14" s="206" t="s">
        <v>179</v>
      </c>
      <c r="D14" s="46" t="s">
        <v>180</v>
      </c>
      <c r="E14" s="46">
        <v>3473.25</v>
      </c>
      <c r="F14" s="46">
        <v>3245.4</v>
      </c>
      <c r="G14" s="48">
        <v>5664.75</v>
      </c>
      <c r="H14" s="46">
        <v>3473.25</v>
      </c>
      <c r="I14" s="48">
        <v>3180</v>
      </c>
      <c r="J14" s="48"/>
      <c r="K14" s="63">
        <f t="shared" si="32"/>
        <v>62.5185</v>
      </c>
      <c r="L14" s="64">
        <f t="shared" si="33"/>
        <v>519.264</v>
      </c>
      <c r="M14" s="48">
        <f t="shared" si="34"/>
        <v>453.18</v>
      </c>
      <c r="N14" s="46">
        <f t="shared" si="35"/>
        <v>24.31275</v>
      </c>
      <c r="O14" s="48">
        <f t="shared" si="36"/>
        <v>159</v>
      </c>
      <c r="P14" s="48">
        <f t="shared" si="37"/>
        <v>0</v>
      </c>
      <c r="Q14" s="48">
        <f t="shared" si="38"/>
        <v>1218.27525</v>
      </c>
      <c r="R14" s="46">
        <f t="shared" si="39"/>
        <v>0</v>
      </c>
      <c r="S14" s="46">
        <f t="shared" si="40"/>
        <v>259.63</v>
      </c>
      <c r="T14" s="48">
        <f t="shared" si="41"/>
        <v>113.3</v>
      </c>
      <c r="U14" s="46">
        <f t="shared" si="42"/>
        <v>10.42</v>
      </c>
      <c r="V14" s="46">
        <v>0</v>
      </c>
      <c r="W14" s="48">
        <f t="shared" si="43"/>
        <v>159</v>
      </c>
      <c r="X14" s="48">
        <f t="shared" si="44"/>
        <v>0</v>
      </c>
      <c r="Y14" s="46">
        <f t="shared" si="45"/>
        <v>542.35</v>
      </c>
      <c r="Z14" s="46">
        <f t="shared" si="46"/>
        <v>1760.62525</v>
      </c>
      <c r="AA14" s="46"/>
      <c r="AB14" s="215" t="s">
        <v>58</v>
      </c>
      <c r="AC14" s="11">
        <f t="shared" ref="AC14:AE14" si="54">K14+R14</f>
        <v>62.5185</v>
      </c>
      <c r="AD14" s="11">
        <f t="shared" si="54"/>
        <v>778.894</v>
      </c>
      <c r="AE14" s="11">
        <f t="shared" si="54"/>
        <v>566.48</v>
      </c>
      <c r="AF14" s="11">
        <f t="shared" si="48"/>
        <v>34.73275</v>
      </c>
      <c r="AG14" s="11">
        <f t="shared" ref="AG14:AI14" si="55">O14+W14</f>
        <v>318</v>
      </c>
      <c r="AH14" s="11">
        <f t="shared" si="55"/>
        <v>0</v>
      </c>
      <c r="AI14" s="11">
        <f t="shared" si="55"/>
        <v>1760.62525</v>
      </c>
      <c r="AJ14" s="12" t="s">
        <v>35</v>
      </c>
    </row>
    <row r="15" s="9" customFormat="1" ht="16" customHeight="1" spans="1:36">
      <c r="A15" s="45">
        <f t="shared" si="31"/>
        <v>12</v>
      </c>
      <c r="B15" s="205" t="s">
        <v>1974</v>
      </c>
      <c r="C15" s="206" t="s">
        <v>183</v>
      </c>
      <c r="D15" s="46" t="s">
        <v>184</v>
      </c>
      <c r="E15" s="46">
        <v>3473.25</v>
      </c>
      <c r="F15" s="46">
        <v>3245.4</v>
      </c>
      <c r="G15" s="48">
        <v>5664.75</v>
      </c>
      <c r="H15" s="46">
        <v>3473.25</v>
      </c>
      <c r="I15" s="48">
        <v>3180</v>
      </c>
      <c r="J15" s="48"/>
      <c r="K15" s="63">
        <f t="shared" si="32"/>
        <v>62.5185</v>
      </c>
      <c r="L15" s="64">
        <f t="shared" si="33"/>
        <v>519.264</v>
      </c>
      <c r="M15" s="48">
        <f t="shared" si="34"/>
        <v>453.18</v>
      </c>
      <c r="N15" s="46">
        <f t="shared" si="35"/>
        <v>24.31275</v>
      </c>
      <c r="O15" s="48">
        <f t="shared" si="36"/>
        <v>159</v>
      </c>
      <c r="P15" s="48">
        <f t="shared" si="37"/>
        <v>0</v>
      </c>
      <c r="Q15" s="48">
        <f t="shared" si="38"/>
        <v>1218.27525</v>
      </c>
      <c r="R15" s="46">
        <f t="shared" si="39"/>
        <v>0</v>
      </c>
      <c r="S15" s="46">
        <f t="shared" si="40"/>
        <v>259.63</v>
      </c>
      <c r="T15" s="48">
        <f t="shared" si="41"/>
        <v>113.3</v>
      </c>
      <c r="U15" s="46">
        <f t="shared" si="42"/>
        <v>10.42</v>
      </c>
      <c r="V15" s="46">
        <v>0</v>
      </c>
      <c r="W15" s="48">
        <f t="shared" si="43"/>
        <v>159</v>
      </c>
      <c r="X15" s="48">
        <f t="shared" si="44"/>
        <v>0</v>
      </c>
      <c r="Y15" s="46">
        <f t="shared" si="45"/>
        <v>542.35</v>
      </c>
      <c r="Z15" s="46">
        <f t="shared" si="46"/>
        <v>1760.62525</v>
      </c>
      <c r="AA15" s="46"/>
      <c r="AB15" s="214" t="s">
        <v>55</v>
      </c>
      <c r="AC15" s="11">
        <f t="shared" ref="AC15:AE15" si="56">K15+R15</f>
        <v>62.5185</v>
      </c>
      <c r="AD15" s="11">
        <f t="shared" si="56"/>
        <v>778.894</v>
      </c>
      <c r="AE15" s="11">
        <f t="shared" si="56"/>
        <v>566.48</v>
      </c>
      <c r="AF15" s="11">
        <f t="shared" si="48"/>
        <v>34.73275</v>
      </c>
      <c r="AG15" s="11">
        <f t="shared" ref="AG15:AI15" si="57">O15+W15</f>
        <v>318</v>
      </c>
      <c r="AH15" s="11">
        <f t="shared" si="57"/>
        <v>0</v>
      </c>
      <c r="AI15" s="11">
        <f t="shared" si="57"/>
        <v>1760.62525</v>
      </c>
      <c r="AJ15" s="12" t="s">
        <v>35</v>
      </c>
    </row>
    <row r="16" s="9" customFormat="1" ht="16" customHeight="1" spans="1:36">
      <c r="A16" s="45">
        <f t="shared" si="31"/>
        <v>13</v>
      </c>
      <c r="B16" s="205" t="s">
        <v>1974</v>
      </c>
      <c r="C16" s="206" t="s">
        <v>185</v>
      </c>
      <c r="D16" s="46" t="s">
        <v>186</v>
      </c>
      <c r="E16" s="46">
        <v>3473.25</v>
      </c>
      <c r="F16" s="46">
        <v>3245.4</v>
      </c>
      <c r="G16" s="48">
        <v>5664.75</v>
      </c>
      <c r="H16" s="46">
        <v>3473.25</v>
      </c>
      <c r="I16" s="48">
        <v>4180</v>
      </c>
      <c r="J16" s="48"/>
      <c r="K16" s="63">
        <f t="shared" si="32"/>
        <v>62.5185</v>
      </c>
      <c r="L16" s="64">
        <f t="shared" si="33"/>
        <v>519.264</v>
      </c>
      <c r="M16" s="48">
        <f t="shared" si="34"/>
        <v>453.18</v>
      </c>
      <c r="N16" s="46">
        <f t="shared" si="35"/>
        <v>24.31275</v>
      </c>
      <c r="O16" s="48">
        <f t="shared" si="36"/>
        <v>209</v>
      </c>
      <c r="P16" s="48">
        <f t="shared" si="37"/>
        <v>0</v>
      </c>
      <c r="Q16" s="48">
        <f t="shared" si="38"/>
        <v>1268.27525</v>
      </c>
      <c r="R16" s="46">
        <f t="shared" si="39"/>
        <v>0</v>
      </c>
      <c r="S16" s="46">
        <f t="shared" si="40"/>
        <v>259.63</v>
      </c>
      <c r="T16" s="48">
        <f t="shared" si="41"/>
        <v>113.3</v>
      </c>
      <c r="U16" s="46">
        <f t="shared" si="42"/>
        <v>10.42</v>
      </c>
      <c r="V16" s="46">
        <v>0</v>
      </c>
      <c r="W16" s="48">
        <f t="shared" si="43"/>
        <v>209</v>
      </c>
      <c r="X16" s="48">
        <f t="shared" si="44"/>
        <v>0</v>
      </c>
      <c r="Y16" s="46">
        <f t="shared" si="45"/>
        <v>592.35</v>
      </c>
      <c r="Z16" s="46">
        <f t="shared" si="46"/>
        <v>1860.62525</v>
      </c>
      <c r="AA16" s="46"/>
      <c r="AB16" s="216" t="s">
        <v>55</v>
      </c>
      <c r="AC16" s="11">
        <f t="shared" ref="AC16:AE16" si="58">K16+R16</f>
        <v>62.5185</v>
      </c>
      <c r="AD16" s="11">
        <f t="shared" si="58"/>
        <v>778.894</v>
      </c>
      <c r="AE16" s="11">
        <f t="shared" si="58"/>
        <v>566.48</v>
      </c>
      <c r="AF16" s="11">
        <f t="shared" si="48"/>
        <v>34.73275</v>
      </c>
      <c r="AG16" s="11">
        <f t="shared" ref="AG16:AI16" si="59">O16+W16</f>
        <v>418</v>
      </c>
      <c r="AH16" s="11">
        <f t="shared" si="59"/>
        <v>0</v>
      </c>
      <c r="AI16" s="11">
        <f t="shared" si="59"/>
        <v>1860.62525</v>
      </c>
      <c r="AJ16" s="12" t="s">
        <v>35</v>
      </c>
    </row>
    <row r="17" s="9" customFormat="1" ht="16" customHeight="1" spans="1:36">
      <c r="A17" s="45">
        <f t="shared" si="31"/>
        <v>14</v>
      </c>
      <c r="B17" s="78" t="e">
        <v>#N/A</v>
      </c>
      <c r="C17" s="207" t="s">
        <v>187</v>
      </c>
      <c r="D17" s="46" t="s">
        <v>188</v>
      </c>
      <c r="E17" s="46">
        <v>3820</v>
      </c>
      <c r="F17" s="46">
        <v>3820</v>
      </c>
      <c r="G17" s="48">
        <v>5664.75</v>
      </c>
      <c r="H17" s="46">
        <v>3820</v>
      </c>
      <c r="I17" s="48">
        <v>4180</v>
      </c>
      <c r="J17" s="48"/>
      <c r="K17" s="63">
        <f t="shared" si="32"/>
        <v>68.76</v>
      </c>
      <c r="L17" s="64">
        <f t="shared" si="33"/>
        <v>611.2</v>
      </c>
      <c r="M17" s="48">
        <f t="shared" si="34"/>
        <v>453.18</v>
      </c>
      <c r="N17" s="46">
        <f t="shared" si="35"/>
        <v>26.74</v>
      </c>
      <c r="O17" s="48">
        <f t="shared" si="36"/>
        <v>209</v>
      </c>
      <c r="P17" s="48">
        <f t="shared" si="37"/>
        <v>0</v>
      </c>
      <c r="Q17" s="48">
        <f t="shared" si="38"/>
        <v>1368.88</v>
      </c>
      <c r="R17" s="46">
        <f t="shared" si="39"/>
        <v>0</v>
      </c>
      <c r="S17" s="46">
        <f t="shared" si="40"/>
        <v>305.6</v>
      </c>
      <c r="T17" s="48">
        <f t="shared" si="41"/>
        <v>113.3</v>
      </c>
      <c r="U17" s="46">
        <f t="shared" si="42"/>
        <v>11.46</v>
      </c>
      <c r="V17" s="46">
        <v>0</v>
      </c>
      <c r="W17" s="48">
        <f t="shared" si="43"/>
        <v>209</v>
      </c>
      <c r="X17" s="48">
        <f t="shared" si="44"/>
        <v>0</v>
      </c>
      <c r="Y17" s="46">
        <f t="shared" si="45"/>
        <v>639.36</v>
      </c>
      <c r="Z17" s="46">
        <f t="shared" si="46"/>
        <v>2008.24</v>
      </c>
      <c r="AA17" s="46"/>
      <c r="AB17" s="215" t="s">
        <v>61</v>
      </c>
      <c r="AC17" s="11">
        <f t="shared" ref="AC17:AE17" si="60">K17+R17</f>
        <v>68.76</v>
      </c>
      <c r="AD17" s="11">
        <f t="shared" si="60"/>
        <v>916.8</v>
      </c>
      <c r="AE17" s="11">
        <f t="shared" si="60"/>
        <v>566.48</v>
      </c>
      <c r="AF17" s="11">
        <f t="shared" si="48"/>
        <v>38.2</v>
      </c>
      <c r="AG17" s="11">
        <f t="shared" ref="AG17:AI17" si="61">O17+W17</f>
        <v>418</v>
      </c>
      <c r="AH17" s="11">
        <f t="shared" si="61"/>
        <v>0</v>
      </c>
      <c r="AI17" s="11">
        <f t="shared" si="61"/>
        <v>2008.24</v>
      </c>
      <c r="AJ17" s="12" t="s">
        <v>35</v>
      </c>
    </row>
    <row r="18" s="9" customFormat="1" ht="16" customHeight="1" spans="1:36">
      <c r="A18" s="45">
        <f t="shared" si="31"/>
        <v>15</v>
      </c>
      <c r="B18" s="205" t="s">
        <v>1973</v>
      </c>
      <c r="C18" s="206" t="s">
        <v>189</v>
      </c>
      <c r="D18" s="55" t="s">
        <v>190</v>
      </c>
      <c r="E18" s="46">
        <v>3473.25</v>
      </c>
      <c r="F18" s="46">
        <v>3245.4</v>
      </c>
      <c r="G18" s="48">
        <v>5664.75</v>
      </c>
      <c r="H18" s="46">
        <v>3473.25</v>
      </c>
      <c r="I18" s="48">
        <v>3180</v>
      </c>
      <c r="J18" s="48"/>
      <c r="K18" s="63">
        <f t="shared" si="32"/>
        <v>62.5185</v>
      </c>
      <c r="L18" s="64">
        <f t="shared" si="33"/>
        <v>519.264</v>
      </c>
      <c r="M18" s="48">
        <f t="shared" si="34"/>
        <v>453.18</v>
      </c>
      <c r="N18" s="46">
        <f t="shared" si="35"/>
        <v>24.31275</v>
      </c>
      <c r="O18" s="48">
        <f t="shared" si="36"/>
        <v>159</v>
      </c>
      <c r="P18" s="48">
        <f t="shared" si="37"/>
        <v>0</v>
      </c>
      <c r="Q18" s="48">
        <f t="shared" si="38"/>
        <v>1218.27525</v>
      </c>
      <c r="R18" s="46">
        <f t="shared" si="39"/>
        <v>0</v>
      </c>
      <c r="S18" s="46">
        <f t="shared" si="40"/>
        <v>259.63</v>
      </c>
      <c r="T18" s="48">
        <f t="shared" si="41"/>
        <v>113.3</v>
      </c>
      <c r="U18" s="46">
        <f t="shared" si="42"/>
        <v>10.42</v>
      </c>
      <c r="V18" s="46">
        <v>0</v>
      </c>
      <c r="W18" s="48">
        <f t="shared" si="43"/>
        <v>159</v>
      </c>
      <c r="X18" s="48">
        <f t="shared" si="44"/>
        <v>0</v>
      </c>
      <c r="Y18" s="46">
        <f t="shared" si="45"/>
        <v>542.35</v>
      </c>
      <c r="Z18" s="46">
        <f t="shared" si="46"/>
        <v>1760.62525</v>
      </c>
      <c r="AA18" s="46"/>
      <c r="AB18" s="215" t="s">
        <v>58</v>
      </c>
      <c r="AC18" s="11">
        <f t="shared" ref="AC18:AE18" si="62">K18+R18</f>
        <v>62.5185</v>
      </c>
      <c r="AD18" s="11">
        <f t="shared" si="62"/>
        <v>778.894</v>
      </c>
      <c r="AE18" s="11">
        <f t="shared" si="62"/>
        <v>566.48</v>
      </c>
      <c r="AF18" s="11">
        <f t="shared" si="48"/>
        <v>34.73275</v>
      </c>
      <c r="AG18" s="11">
        <f t="shared" ref="AG18:AI18" si="63">O18+W18</f>
        <v>318</v>
      </c>
      <c r="AH18" s="11">
        <f t="shared" si="63"/>
        <v>0</v>
      </c>
      <c r="AI18" s="11">
        <f t="shared" si="63"/>
        <v>1760.62525</v>
      </c>
      <c r="AJ18" s="12" t="s">
        <v>35</v>
      </c>
    </row>
    <row r="19" s="9" customFormat="1" ht="16" customHeight="1" spans="1:36">
      <c r="A19" s="45">
        <f t="shared" si="31"/>
        <v>16</v>
      </c>
      <c r="B19" s="205" t="s">
        <v>1975</v>
      </c>
      <c r="C19" s="206" t="s">
        <v>194</v>
      </c>
      <c r="D19" s="46" t="s">
        <v>195</v>
      </c>
      <c r="E19" s="46">
        <v>3473.25</v>
      </c>
      <c r="F19" s="46">
        <v>3245.4</v>
      </c>
      <c r="G19" s="48">
        <v>5664.75</v>
      </c>
      <c r="H19" s="46">
        <v>3473.25</v>
      </c>
      <c r="I19" s="48">
        <v>1790</v>
      </c>
      <c r="J19" s="48"/>
      <c r="K19" s="63">
        <f t="shared" si="32"/>
        <v>62.5185</v>
      </c>
      <c r="L19" s="64">
        <f t="shared" si="33"/>
        <v>519.264</v>
      </c>
      <c r="M19" s="48">
        <f t="shared" si="34"/>
        <v>453.18</v>
      </c>
      <c r="N19" s="46">
        <f t="shared" si="35"/>
        <v>24.31275</v>
      </c>
      <c r="O19" s="48">
        <f t="shared" si="36"/>
        <v>89.5</v>
      </c>
      <c r="P19" s="48">
        <f t="shared" si="37"/>
        <v>0</v>
      </c>
      <c r="Q19" s="48">
        <f t="shared" si="38"/>
        <v>1148.77525</v>
      </c>
      <c r="R19" s="46">
        <f t="shared" si="39"/>
        <v>0</v>
      </c>
      <c r="S19" s="46">
        <f t="shared" si="40"/>
        <v>259.63</v>
      </c>
      <c r="T19" s="48">
        <f t="shared" si="41"/>
        <v>113.3</v>
      </c>
      <c r="U19" s="46">
        <f t="shared" si="42"/>
        <v>10.42</v>
      </c>
      <c r="V19" s="46">
        <v>0</v>
      </c>
      <c r="W19" s="48">
        <f t="shared" si="43"/>
        <v>89.5</v>
      </c>
      <c r="X19" s="48">
        <f t="shared" si="44"/>
        <v>0</v>
      </c>
      <c r="Y19" s="46">
        <f t="shared" si="45"/>
        <v>472.85</v>
      </c>
      <c r="Z19" s="46">
        <f t="shared" si="46"/>
        <v>1621.62525</v>
      </c>
      <c r="AA19" s="46"/>
      <c r="AB19" s="213" t="s">
        <v>61</v>
      </c>
      <c r="AC19" s="11">
        <f t="shared" ref="AC19:AE19" si="64">K19+R19</f>
        <v>62.5185</v>
      </c>
      <c r="AD19" s="11">
        <f t="shared" si="64"/>
        <v>778.894</v>
      </c>
      <c r="AE19" s="11">
        <f t="shared" si="64"/>
        <v>566.48</v>
      </c>
      <c r="AF19" s="11">
        <f t="shared" si="48"/>
        <v>34.73275</v>
      </c>
      <c r="AG19" s="11">
        <f t="shared" ref="AG19:AI19" si="65">O19+W19</f>
        <v>179</v>
      </c>
      <c r="AH19" s="11">
        <f t="shared" si="65"/>
        <v>0</v>
      </c>
      <c r="AI19" s="11">
        <f t="shared" si="65"/>
        <v>1621.62525</v>
      </c>
      <c r="AJ19" s="12" t="s">
        <v>35</v>
      </c>
    </row>
    <row r="20" s="9" customFormat="1" ht="16" customHeight="1" spans="1:36">
      <c r="A20" s="45">
        <f t="shared" si="31"/>
        <v>17</v>
      </c>
      <c r="B20" s="205" t="s">
        <v>1975</v>
      </c>
      <c r="C20" s="206" t="s">
        <v>196</v>
      </c>
      <c r="D20" s="46" t="s">
        <v>197</v>
      </c>
      <c r="E20" s="46">
        <v>3473.25</v>
      </c>
      <c r="F20" s="46">
        <v>3245.4</v>
      </c>
      <c r="G20" s="48">
        <v>5664.75</v>
      </c>
      <c r="H20" s="46">
        <v>3473.25</v>
      </c>
      <c r="I20" s="48">
        <v>1790</v>
      </c>
      <c r="J20" s="48"/>
      <c r="K20" s="63">
        <f t="shared" si="32"/>
        <v>62.5185</v>
      </c>
      <c r="L20" s="64">
        <f t="shared" si="33"/>
        <v>519.264</v>
      </c>
      <c r="M20" s="48">
        <f t="shared" si="34"/>
        <v>453.18</v>
      </c>
      <c r="N20" s="46">
        <f t="shared" si="35"/>
        <v>24.31275</v>
      </c>
      <c r="O20" s="48">
        <f t="shared" si="36"/>
        <v>89.5</v>
      </c>
      <c r="P20" s="48">
        <f t="shared" si="37"/>
        <v>0</v>
      </c>
      <c r="Q20" s="48">
        <f t="shared" si="38"/>
        <v>1148.77525</v>
      </c>
      <c r="R20" s="46">
        <f t="shared" si="39"/>
        <v>0</v>
      </c>
      <c r="S20" s="46">
        <f t="shared" si="40"/>
        <v>259.63</v>
      </c>
      <c r="T20" s="48">
        <f t="shared" si="41"/>
        <v>113.3</v>
      </c>
      <c r="U20" s="46">
        <f t="shared" si="42"/>
        <v>10.42</v>
      </c>
      <c r="V20" s="46">
        <v>0</v>
      </c>
      <c r="W20" s="48">
        <f t="shared" si="43"/>
        <v>89.5</v>
      </c>
      <c r="X20" s="48">
        <f t="shared" si="44"/>
        <v>0</v>
      </c>
      <c r="Y20" s="46">
        <f t="shared" si="45"/>
        <v>472.85</v>
      </c>
      <c r="Z20" s="46">
        <f t="shared" si="46"/>
        <v>1621.62525</v>
      </c>
      <c r="AA20" s="46"/>
      <c r="AB20" s="213" t="s">
        <v>61</v>
      </c>
      <c r="AC20" s="11">
        <f t="shared" ref="AC20:AE20" si="66">K20+R20</f>
        <v>62.5185</v>
      </c>
      <c r="AD20" s="11">
        <f t="shared" si="66"/>
        <v>778.894</v>
      </c>
      <c r="AE20" s="11">
        <f t="shared" si="66"/>
        <v>566.48</v>
      </c>
      <c r="AF20" s="11">
        <f t="shared" si="48"/>
        <v>34.73275</v>
      </c>
      <c r="AG20" s="11">
        <f t="shared" ref="AG20:AI20" si="67">O20+W20</f>
        <v>179</v>
      </c>
      <c r="AH20" s="11">
        <f t="shared" si="67"/>
        <v>0</v>
      </c>
      <c r="AI20" s="11">
        <f t="shared" si="67"/>
        <v>1621.62525</v>
      </c>
      <c r="AJ20" s="12" t="s">
        <v>35</v>
      </c>
    </row>
    <row r="21" s="9" customFormat="1" ht="16" customHeight="1" spans="1:36">
      <c r="A21" s="45">
        <f t="shared" si="31"/>
        <v>18</v>
      </c>
      <c r="B21" s="205" t="s">
        <v>1975</v>
      </c>
      <c r="C21" s="206" t="s">
        <v>198</v>
      </c>
      <c r="D21" s="46" t="s">
        <v>199</v>
      </c>
      <c r="E21" s="46">
        <v>3473.25</v>
      </c>
      <c r="F21" s="46">
        <v>3245.4</v>
      </c>
      <c r="G21" s="48">
        <v>5664.75</v>
      </c>
      <c r="H21" s="46">
        <v>3473.25</v>
      </c>
      <c r="I21" s="48">
        <v>1790</v>
      </c>
      <c r="J21" s="48"/>
      <c r="K21" s="63">
        <f t="shared" si="32"/>
        <v>62.5185</v>
      </c>
      <c r="L21" s="64">
        <f t="shared" si="33"/>
        <v>519.264</v>
      </c>
      <c r="M21" s="48">
        <f t="shared" si="34"/>
        <v>453.18</v>
      </c>
      <c r="N21" s="46">
        <f t="shared" si="35"/>
        <v>24.31275</v>
      </c>
      <c r="O21" s="48">
        <f t="shared" si="36"/>
        <v>89.5</v>
      </c>
      <c r="P21" s="48">
        <f t="shared" si="37"/>
        <v>0</v>
      </c>
      <c r="Q21" s="48">
        <f t="shared" si="38"/>
        <v>1148.77525</v>
      </c>
      <c r="R21" s="46">
        <f t="shared" si="39"/>
        <v>0</v>
      </c>
      <c r="S21" s="46">
        <f t="shared" si="40"/>
        <v>259.63</v>
      </c>
      <c r="T21" s="48">
        <f t="shared" si="41"/>
        <v>113.3</v>
      </c>
      <c r="U21" s="46">
        <f t="shared" si="42"/>
        <v>10.42</v>
      </c>
      <c r="V21" s="46">
        <v>0</v>
      </c>
      <c r="W21" s="48">
        <f t="shared" si="43"/>
        <v>89.5</v>
      </c>
      <c r="X21" s="48">
        <f t="shared" si="44"/>
        <v>0</v>
      </c>
      <c r="Y21" s="46">
        <f t="shared" si="45"/>
        <v>472.85</v>
      </c>
      <c r="Z21" s="46">
        <f t="shared" si="46"/>
        <v>1621.62525</v>
      </c>
      <c r="AA21" s="46"/>
      <c r="AB21" s="213" t="s">
        <v>61</v>
      </c>
      <c r="AC21" s="11">
        <f t="shared" ref="AC21:AE21" si="68">K21+R21</f>
        <v>62.5185</v>
      </c>
      <c r="AD21" s="11">
        <f t="shared" si="68"/>
        <v>778.894</v>
      </c>
      <c r="AE21" s="11">
        <f t="shared" si="68"/>
        <v>566.48</v>
      </c>
      <c r="AF21" s="11">
        <f t="shared" si="48"/>
        <v>34.73275</v>
      </c>
      <c r="AG21" s="11">
        <f t="shared" ref="AG21:AI21" si="69">O21+W21</f>
        <v>179</v>
      </c>
      <c r="AH21" s="11">
        <f t="shared" si="69"/>
        <v>0</v>
      </c>
      <c r="AI21" s="11">
        <f t="shared" si="69"/>
        <v>1621.62525</v>
      </c>
      <c r="AJ21" s="12" t="s">
        <v>35</v>
      </c>
    </row>
    <row r="22" s="9" customFormat="1" ht="16" customHeight="1" spans="1:36">
      <c r="A22" s="45">
        <f t="shared" si="31"/>
        <v>19</v>
      </c>
      <c r="B22" s="205" t="s">
        <v>1975</v>
      </c>
      <c r="C22" s="206" t="s">
        <v>200</v>
      </c>
      <c r="D22" s="46" t="s">
        <v>201</v>
      </c>
      <c r="E22" s="46">
        <v>3473.25</v>
      </c>
      <c r="F22" s="46">
        <v>3245.4</v>
      </c>
      <c r="G22" s="48">
        <v>5664.75</v>
      </c>
      <c r="H22" s="46">
        <v>3473.25</v>
      </c>
      <c r="I22" s="48">
        <v>1790</v>
      </c>
      <c r="J22" s="48"/>
      <c r="K22" s="63">
        <f t="shared" si="32"/>
        <v>62.5185</v>
      </c>
      <c r="L22" s="64">
        <f t="shared" si="33"/>
        <v>519.264</v>
      </c>
      <c r="M22" s="48">
        <f t="shared" si="34"/>
        <v>453.18</v>
      </c>
      <c r="N22" s="46">
        <f t="shared" si="35"/>
        <v>24.31275</v>
      </c>
      <c r="O22" s="48">
        <f t="shared" si="36"/>
        <v>89.5</v>
      </c>
      <c r="P22" s="48">
        <f t="shared" si="37"/>
        <v>0</v>
      </c>
      <c r="Q22" s="48">
        <f t="shared" si="38"/>
        <v>1148.77525</v>
      </c>
      <c r="R22" s="46">
        <f t="shared" si="39"/>
        <v>0</v>
      </c>
      <c r="S22" s="46">
        <f t="shared" si="40"/>
        <v>259.63</v>
      </c>
      <c r="T22" s="48">
        <f t="shared" si="41"/>
        <v>113.3</v>
      </c>
      <c r="U22" s="46">
        <f t="shared" si="42"/>
        <v>10.42</v>
      </c>
      <c r="V22" s="46">
        <v>0</v>
      </c>
      <c r="W22" s="48">
        <f t="shared" si="43"/>
        <v>89.5</v>
      </c>
      <c r="X22" s="48">
        <f t="shared" si="44"/>
        <v>0</v>
      </c>
      <c r="Y22" s="46">
        <f t="shared" si="45"/>
        <v>472.85</v>
      </c>
      <c r="Z22" s="46">
        <f t="shared" si="46"/>
        <v>1621.62525</v>
      </c>
      <c r="AA22" s="46"/>
      <c r="AB22" s="213" t="s">
        <v>61</v>
      </c>
      <c r="AC22" s="11">
        <f t="shared" ref="AC22:AE22" si="70">K22+R22</f>
        <v>62.5185</v>
      </c>
      <c r="AD22" s="11">
        <f t="shared" si="70"/>
        <v>778.894</v>
      </c>
      <c r="AE22" s="11">
        <f t="shared" si="70"/>
        <v>566.48</v>
      </c>
      <c r="AF22" s="11">
        <f t="shared" si="48"/>
        <v>34.73275</v>
      </c>
      <c r="AG22" s="11">
        <f t="shared" ref="AG22:AI22" si="71">O22+W22</f>
        <v>179</v>
      </c>
      <c r="AH22" s="11">
        <f t="shared" si="71"/>
        <v>0</v>
      </c>
      <c r="AI22" s="11">
        <f t="shared" si="71"/>
        <v>1621.62525</v>
      </c>
      <c r="AJ22" s="12" t="s">
        <v>35</v>
      </c>
    </row>
    <row r="23" s="9" customFormat="1" ht="16" customHeight="1" spans="1:36">
      <c r="A23" s="45">
        <f t="shared" si="31"/>
        <v>20</v>
      </c>
      <c r="B23" s="205" t="s">
        <v>1975</v>
      </c>
      <c r="C23" s="206" t="s">
        <v>202</v>
      </c>
      <c r="D23" s="46" t="s">
        <v>203</v>
      </c>
      <c r="E23" s="46">
        <v>3473.25</v>
      </c>
      <c r="F23" s="46">
        <v>3245.4</v>
      </c>
      <c r="G23" s="48">
        <v>5664.75</v>
      </c>
      <c r="H23" s="46">
        <v>3473.25</v>
      </c>
      <c r="I23" s="48">
        <v>4180</v>
      </c>
      <c r="J23" s="48"/>
      <c r="K23" s="63">
        <f t="shared" si="32"/>
        <v>62.5185</v>
      </c>
      <c r="L23" s="64">
        <f t="shared" si="33"/>
        <v>519.264</v>
      </c>
      <c r="M23" s="48">
        <f t="shared" si="34"/>
        <v>453.18</v>
      </c>
      <c r="N23" s="46">
        <f t="shared" si="35"/>
        <v>24.31275</v>
      </c>
      <c r="O23" s="48">
        <f t="shared" si="36"/>
        <v>209</v>
      </c>
      <c r="P23" s="48">
        <f t="shared" si="37"/>
        <v>0</v>
      </c>
      <c r="Q23" s="48">
        <f t="shared" si="38"/>
        <v>1268.27525</v>
      </c>
      <c r="R23" s="46">
        <f t="shared" si="39"/>
        <v>0</v>
      </c>
      <c r="S23" s="46">
        <f t="shared" si="40"/>
        <v>259.63</v>
      </c>
      <c r="T23" s="48">
        <f t="shared" si="41"/>
        <v>113.3</v>
      </c>
      <c r="U23" s="46">
        <f t="shared" si="42"/>
        <v>10.42</v>
      </c>
      <c r="V23" s="46">
        <v>0</v>
      </c>
      <c r="W23" s="48">
        <f t="shared" si="43"/>
        <v>209</v>
      </c>
      <c r="X23" s="48">
        <f t="shared" si="44"/>
        <v>0</v>
      </c>
      <c r="Y23" s="46">
        <f t="shared" si="45"/>
        <v>592.35</v>
      </c>
      <c r="Z23" s="46">
        <f t="shared" si="46"/>
        <v>1860.62525</v>
      </c>
      <c r="AA23" s="46"/>
      <c r="AB23" s="213" t="s">
        <v>61</v>
      </c>
      <c r="AC23" s="11">
        <f t="shared" ref="AC23:AE23" si="72">K23+R23</f>
        <v>62.5185</v>
      </c>
      <c r="AD23" s="11">
        <f t="shared" si="72"/>
        <v>778.894</v>
      </c>
      <c r="AE23" s="11">
        <f t="shared" si="72"/>
        <v>566.48</v>
      </c>
      <c r="AF23" s="11">
        <f t="shared" si="48"/>
        <v>34.73275</v>
      </c>
      <c r="AG23" s="11">
        <f t="shared" ref="AG23:AI23" si="73">O23+W23</f>
        <v>418</v>
      </c>
      <c r="AH23" s="11">
        <f t="shared" si="73"/>
        <v>0</v>
      </c>
      <c r="AI23" s="11">
        <f t="shared" si="73"/>
        <v>1860.62525</v>
      </c>
      <c r="AJ23" s="12" t="s">
        <v>35</v>
      </c>
    </row>
    <row r="24" s="9" customFormat="1" ht="16" customHeight="1" spans="1:36">
      <c r="A24" s="45">
        <f t="shared" si="31"/>
        <v>21</v>
      </c>
      <c r="B24" s="205" t="s">
        <v>1975</v>
      </c>
      <c r="C24" s="206" t="s">
        <v>204</v>
      </c>
      <c r="D24" s="46" t="s">
        <v>205</v>
      </c>
      <c r="E24" s="46">
        <v>3473.25</v>
      </c>
      <c r="F24" s="46">
        <v>3245.4</v>
      </c>
      <c r="G24" s="48">
        <v>5664.75</v>
      </c>
      <c r="H24" s="46">
        <v>3473.25</v>
      </c>
      <c r="I24" s="48">
        <v>3180</v>
      </c>
      <c r="J24" s="48"/>
      <c r="K24" s="63">
        <f t="shared" si="32"/>
        <v>62.5185</v>
      </c>
      <c r="L24" s="64">
        <f t="shared" si="33"/>
        <v>519.264</v>
      </c>
      <c r="M24" s="48">
        <f t="shared" si="34"/>
        <v>453.18</v>
      </c>
      <c r="N24" s="46">
        <f t="shared" si="35"/>
        <v>24.31275</v>
      </c>
      <c r="O24" s="48">
        <f t="shared" si="36"/>
        <v>159</v>
      </c>
      <c r="P24" s="48">
        <f t="shared" si="37"/>
        <v>0</v>
      </c>
      <c r="Q24" s="48">
        <f t="shared" si="38"/>
        <v>1218.27525</v>
      </c>
      <c r="R24" s="46">
        <f t="shared" si="39"/>
        <v>0</v>
      </c>
      <c r="S24" s="46">
        <f t="shared" si="40"/>
        <v>259.63</v>
      </c>
      <c r="T24" s="48">
        <f t="shared" si="41"/>
        <v>113.3</v>
      </c>
      <c r="U24" s="46">
        <f t="shared" si="42"/>
        <v>10.42</v>
      </c>
      <c r="V24" s="46">
        <v>0</v>
      </c>
      <c r="W24" s="48">
        <f t="shared" si="43"/>
        <v>159</v>
      </c>
      <c r="X24" s="48">
        <f t="shared" si="44"/>
        <v>0</v>
      </c>
      <c r="Y24" s="46">
        <f t="shared" si="45"/>
        <v>542.35</v>
      </c>
      <c r="Z24" s="46">
        <f t="shared" si="46"/>
        <v>1760.62525</v>
      </c>
      <c r="AA24" s="46"/>
      <c r="AB24" s="213" t="s">
        <v>61</v>
      </c>
      <c r="AC24" s="11">
        <f t="shared" ref="AC24:AE24" si="74">K24+R24</f>
        <v>62.5185</v>
      </c>
      <c r="AD24" s="11">
        <f t="shared" si="74"/>
        <v>778.894</v>
      </c>
      <c r="AE24" s="11">
        <f t="shared" si="74"/>
        <v>566.48</v>
      </c>
      <c r="AF24" s="11">
        <f t="shared" si="48"/>
        <v>34.73275</v>
      </c>
      <c r="AG24" s="11">
        <f t="shared" ref="AG24:AI24" si="75">O24+W24</f>
        <v>318</v>
      </c>
      <c r="AH24" s="11">
        <f t="shared" si="75"/>
        <v>0</v>
      </c>
      <c r="AI24" s="11">
        <f t="shared" si="75"/>
        <v>1760.62525</v>
      </c>
      <c r="AJ24" s="12" t="s">
        <v>35</v>
      </c>
    </row>
    <row r="25" s="9" customFormat="1" ht="16" customHeight="1" spans="1:36">
      <c r="A25" s="45">
        <f t="shared" si="31"/>
        <v>22</v>
      </c>
      <c r="B25" s="205" t="s">
        <v>1975</v>
      </c>
      <c r="C25" s="206" t="s">
        <v>206</v>
      </c>
      <c r="D25" s="343" t="s">
        <v>207</v>
      </c>
      <c r="E25" s="46">
        <v>3473.25</v>
      </c>
      <c r="F25" s="46">
        <v>3245.4</v>
      </c>
      <c r="G25" s="48">
        <v>5664.75</v>
      </c>
      <c r="H25" s="46">
        <v>3473.25</v>
      </c>
      <c r="I25" s="48">
        <v>3180</v>
      </c>
      <c r="J25" s="48"/>
      <c r="K25" s="63">
        <f t="shared" si="32"/>
        <v>62.5185</v>
      </c>
      <c r="L25" s="64">
        <f t="shared" si="33"/>
        <v>519.264</v>
      </c>
      <c r="M25" s="48">
        <f t="shared" si="34"/>
        <v>453.18</v>
      </c>
      <c r="N25" s="46">
        <f t="shared" si="35"/>
        <v>24.31275</v>
      </c>
      <c r="O25" s="48">
        <f t="shared" si="36"/>
        <v>159</v>
      </c>
      <c r="P25" s="48">
        <f t="shared" si="37"/>
        <v>0</v>
      </c>
      <c r="Q25" s="48">
        <f t="shared" si="38"/>
        <v>1218.27525</v>
      </c>
      <c r="R25" s="46">
        <f t="shared" si="39"/>
        <v>0</v>
      </c>
      <c r="S25" s="46">
        <f t="shared" si="40"/>
        <v>259.63</v>
      </c>
      <c r="T25" s="48">
        <f t="shared" si="41"/>
        <v>113.3</v>
      </c>
      <c r="U25" s="46">
        <f t="shared" si="42"/>
        <v>10.42</v>
      </c>
      <c r="V25" s="46">
        <v>0</v>
      </c>
      <c r="W25" s="48">
        <f t="shared" si="43"/>
        <v>159</v>
      </c>
      <c r="X25" s="48">
        <f t="shared" si="44"/>
        <v>0</v>
      </c>
      <c r="Y25" s="46">
        <f t="shared" si="45"/>
        <v>542.35</v>
      </c>
      <c r="Z25" s="46">
        <f t="shared" si="46"/>
        <v>1760.62525</v>
      </c>
      <c r="AA25" s="46"/>
      <c r="AB25" s="213" t="s">
        <v>61</v>
      </c>
      <c r="AC25" s="11">
        <f t="shared" ref="AC25:AE25" si="76">K25+R25</f>
        <v>62.5185</v>
      </c>
      <c r="AD25" s="11">
        <f t="shared" si="76"/>
        <v>778.894</v>
      </c>
      <c r="AE25" s="11">
        <f t="shared" si="76"/>
        <v>566.48</v>
      </c>
      <c r="AF25" s="11">
        <f t="shared" si="48"/>
        <v>34.73275</v>
      </c>
      <c r="AG25" s="11">
        <f t="shared" ref="AG25:AI25" si="77">O25+W25</f>
        <v>318</v>
      </c>
      <c r="AH25" s="11">
        <f t="shared" si="77"/>
        <v>0</v>
      </c>
      <c r="AI25" s="11">
        <f t="shared" si="77"/>
        <v>1760.62525</v>
      </c>
      <c r="AJ25" s="12" t="s">
        <v>35</v>
      </c>
    </row>
    <row r="26" s="9" customFormat="1" ht="16" customHeight="1" spans="1:36">
      <c r="A26" s="45">
        <f t="shared" si="31"/>
        <v>23</v>
      </c>
      <c r="B26" s="205" t="s">
        <v>1975</v>
      </c>
      <c r="C26" s="206" t="s">
        <v>208</v>
      </c>
      <c r="D26" s="46" t="s">
        <v>209</v>
      </c>
      <c r="E26" s="46">
        <v>3473.25</v>
      </c>
      <c r="F26" s="46">
        <v>3245.4</v>
      </c>
      <c r="G26" s="48">
        <v>5664.75</v>
      </c>
      <c r="H26" s="46">
        <v>3473.25</v>
      </c>
      <c r="I26" s="48">
        <v>3180</v>
      </c>
      <c r="J26" s="48"/>
      <c r="K26" s="63">
        <f t="shared" si="32"/>
        <v>62.5185</v>
      </c>
      <c r="L26" s="64">
        <f t="shared" si="33"/>
        <v>519.264</v>
      </c>
      <c r="M26" s="48">
        <f t="shared" si="34"/>
        <v>453.18</v>
      </c>
      <c r="N26" s="46">
        <f t="shared" si="35"/>
        <v>24.31275</v>
      </c>
      <c r="O26" s="48">
        <f t="shared" si="36"/>
        <v>159</v>
      </c>
      <c r="P26" s="48">
        <f t="shared" si="37"/>
        <v>0</v>
      </c>
      <c r="Q26" s="48">
        <f t="shared" si="38"/>
        <v>1218.27525</v>
      </c>
      <c r="R26" s="46">
        <f t="shared" si="39"/>
        <v>0</v>
      </c>
      <c r="S26" s="46">
        <f t="shared" si="40"/>
        <v>259.63</v>
      </c>
      <c r="T26" s="48">
        <f t="shared" si="41"/>
        <v>113.3</v>
      </c>
      <c r="U26" s="46">
        <f t="shared" si="42"/>
        <v>10.42</v>
      </c>
      <c r="V26" s="46">
        <v>0</v>
      </c>
      <c r="W26" s="48">
        <f t="shared" si="43"/>
        <v>159</v>
      </c>
      <c r="X26" s="48">
        <f t="shared" si="44"/>
        <v>0</v>
      </c>
      <c r="Y26" s="46">
        <f t="shared" si="45"/>
        <v>542.35</v>
      </c>
      <c r="Z26" s="46">
        <f t="shared" si="46"/>
        <v>1760.62525</v>
      </c>
      <c r="AA26" s="46"/>
      <c r="AB26" s="213" t="s">
        <v>61</v>
      </c>
      <c r="AC26" s="11">
        <f t="shared" ref="AC26:AE26" si="78">K26+R26</f>
        <v>62.5185</v>
      </c>
      <c r="AD26" s="11">
        <f t="shared" si="78"/>
        <v>778.894</v>
      </c>
      <c r="AE26" s="11">
        <f t="shared" si="78"/>
        <v>566.48</v>
      </c>
      <c r="AF26" s="11">
        <f t="shared" si="48"/>
        <v>34.73275</v>
      </c>
      <c r="AG26" s="11">
        <f t="shared" ref="AG26:AI26" si="79">O26+W26</f>
        <v>318</v>
      </c>
      <c r="AH26" s="11">
        <f t="shared" si="79"/>
        <v>0</v>
      </c>
      <c r="AI26" s="11">
        <f t="shared" si="79"/>
        <v>1760.62525</v>
      </c>
      <c r="AJ26" s="12" t="s">
        <v>35</v>
      </c>
    </row>
    <row r="27" s="9" customFormat="1" ht="16" customHeight="1" spans="1:36">
      <c r="A27" s="45">
        <f t="shared" si="31"/>
        <v>24</v>
      </c>
      <c r="B27" s="205" t="s">
        <v>1976</v>
      </c>
      <c r="C27" s="206" t="s">
        <v>211</v>
      </c>
      <c r="D27" s="46" t="s">
        <v>212</v>
      </c>
      <c r="E27" s="46">
        <v>3820</v>
      </c>
      <c r="F27" s="46">
        <v>3820</v>
      </c>
      <c r="G27" s="48">
        <v>5664.75</v>
      </c>
      <c r="H27" s="46">
        <v>3820</v>
      </c>
      <c r="I27" s="48">
        <v>4180</v>
      </c>
      <c r="J27" s="48"/>
      <c r="K27" s="63">
        <f t="shared" si="32"/>
        <v>68.76</v>
      </c>
      <c r="L27" s="64">
        <f t="shared" si="33"/>
        <v>611.2</v>
      </c>
      <c r="M27" s="48">
        <f t="shared" si="34"/>
        <v>453.18</v>
      </c>
      <c r="N27" s="46">
        <f t="shared" si="35"/>
        <v>26.74</v>
      </c>
      <c r="O27" s="48">
        <f t="shared" si="36"/>
        <v>209</v>
      </c>
      <c r="P27" s="48">
        <f t="shared" si="37"/>
        <v>0</v>
      </c>
      <c r="Q27" s="48">
        <f t="shared" si="38"/>
        <v>1368.88</v>
      </c>
      <c r="R27" s="46">
        <f t="shared" si="39"/>
        <v>0</v>
      </c>
      <c r="S27" s="46">
        <f t="shared" si="40"/>
        <v>305.6</v>
      </c>
      <c r="T27" s="48">
        <f t="shared" si="41"/>
        <v>113.3</v>
      </c>
      <c r="U27" s="46">
        <f t="shared" si="42"/>
        <v>11.46</v>
      </c>
      <c r="V27" s="46">
        <v>0</v>
      </c>
      <c r="W27" s="48">
        <f t="shared" si="43"/>
        <v>209</v>
      </c>
      <c r="X27" s="48">
        <f t="shared" si="44"/>
        <v>0</v>
      </c>
      <c r="Y27" s="46">
        <f t="shared" si="45"/>
        <v>639.36</v>
      </c>
      <c r="Z27" s="46">
        <f t="shared" si="46"/>
        <v>2008.24</v>
      </c>
      <c r="AA27" s="46"/>
      <c r="AB27" s="213" t="s">
        <v>49</v>
      </c>
      <c r="AC27" s="11">
        <f t="shared" ref="AC27:AE27" si="80">K27+R27</f>
        <v>68.76</v>
      </c>
      <c r="AD27" s="11">
        <f t="shared" si="80"/>
        <v>916.8</v>
      </c>
      <c r="AE27" s="11">
        <f t="shared" si="80"/>
        <v>566.48</v>
      </c>
      <c r="AF27" s="11">
        <f t="shared" si="48"/>
        <v>38.2</v>
      </c>
      <c r="AG27" s="11">
        <f t="shared" ref="AG27:AI27" si="81">O27+W27</f>
        <v>418</v>
      </c>
      <c r="AH27" s="11">
        <f t="shared" si="81"/>
        <v>0</v>
      </c>
      <c r="AI27" s="11">
        <f t="shared" si="81"/>
        <v>2008.24</v>
      </c>
      <c r="AJ27" s="12" t="s">
        <v>32</v>
      </c>
    </row>
    <row r="28" s="9" customFormat="1" ht="16" customHeight="1" spans="1:36">
      <c r="A28" s="45">
        <f t="shared" si="31"/>
        <v>25</v>
      </c>
      <c r="B28" s="205" t="s">
        <v>1976</v>
      </c>
      <c r="C28" s="206" t="s">
        <v>213</v>
      </c>
      <c r="D28" s="46" t="s">
        <v>214</v>
      </c>
      <c r="E28" s="46">
        <v>3473.25</v>
      </c>
      <c r="F28" s="46">
        <v>3245.4</v>
      </c>
      <c r="G28" s="48">
        <v>5664.75</v>
      </c>
      <c r="H28" s="46">
        <v>3473.25</v>
      </c>
      <c r="I28" s="48">
        <v>4180</v>
      </c>
      <c r="J28" s="48"/>
      <c r="K28" s="63">
        <f t="shared" si="32"/>
        <v>62.5185</v>
      </c>
      <c r="L28" s="64">
        <f t="shared" si="33"/>
        <v>519.264</v>
      </c>
      <c r="M28" s="48">
        <f t="shared" si="34"/>
        <v>453.18</v>
      </c>
      <c r="N28" s="46">
        <f t="shared" si="35"/>
        <v>24.31275</v>
      </c>
      <c r="O28" s="48">
        <f t="shared" si="36"/>
        <v>209</v>
      </c>
      <c r="P28" s="48">
        <f t="shared" si="37"/>
        <v>0</v>
      </c>
      <c r="Q28" s="48">
        <f t="shared" si="38"/>
        <v>1268.27525</v>
      </c>
      <c r="R28" s="46">
        <f t="shared" si="39"/>
        <v>0</v>
      </c>
      <c r="S28" s="46">
        <f t="shared" si="40"/>
        <v>259.63</v>
      </c>
      <c r="T28" s="48">
        <f t="shared" si="41"/>
        <v>113.3</v>
      </c>
      <c r="U28" s="46">
        <f t="shared" si="42"/>
        <v>10.42</v>
      </c>
      <c r="V28" s="46">
        <v>0</v>
      </c>
      <c r="W28" s="48">
        <f t="shared" si="43"/>
        <v>209</v>
      </c>
      <c r="X28" s="48">
        <f t="shared" si="44"/>
        <v>0</v>
      </c>
      <c r="Y28" s="46">
        <f t="shared" si="45"/>
        <v>592.35</v>
      </c>
      <c r="Z28" s="46">
        <f t="shared" si="46"/>
        <v>1860.62525</v>
      </c>
      <c r="AA28" s="46"/>
      <c r="AB28" s="213" t="s">
        <v>49</v>
      </c>
      <c r="AC28" s="11">
        <f t="shared" ref="AC28:AE28" si="82">K28+R28</f>
        <v>62.5185</v>
      </c>
      <c r="AD28" s="11">
        <f t="shared" si="82"/>
        <v>778.894</v>
      </c>
      <c r="AE28" s="11">
        <f t="shared" si="82"/>
        <v>566.48</v>
      </c>
      <c r="AF28" s="11">
        <f t="shared" si="48"/>
        <v>34.73275</v>
      </c>
      <c r="AG28" s="11">
        <f t="shared" ref="AG28:AI28" si="83">O28+W28</f>
        <v>418</v>
      </c>
      <c r="AH28" s="11">
        <f t="shared" si="83"/>
        <v>0</v>
      </c>
      <c r="AI28" s="11">
        <f t="shared" si="83"/>
        <v>1860.62525</v>
      </c>
      <c r="AJ28" s="12" t="s">
        <v>32</v>
      </c>
    </row>
    <row r="29" s="9" customFormat="1" ht="16" customHeight="1" spans="1:36">
      <c r="A29" s="45">
        <f t="shared" si="31"/>
        <v>26</v>
      </c>
      <c r="B29" s="205" t="s">
        <v>1977</v>
      </c>
      <c r="C29" s="206" t="s">
        <v>215</v>
      </c>
      <c r="D29" s="46" t="s">
        <v>216</v>
      </c>
      <c r="E29" s="46">
        <v>3473.25</v>
      </c>
      <c r="F29" s="46">
        <v>3245.4</v>
      </c>
      <c r="G29" s="48">
        <v>5664.75</v>
      </c>
      <c r="H29" s="46">
        <v>3473.25</v>
      </c>
      <c r="I29" s="48">
        <v>3180</v>
      </c>
      <c r="J29" s="48"/>
      <c r="K29" s="63">
        <f t="shared" si="32"/>
        <v>62.5185</v>
      </c>
      <c r="L29" s="64">
        <f t="shared" si="33"/>
        <v>519.264</v>
      </c>
      <c r="M29" s="48">
        <f t="shared" si="34"/>
        <v>453.18</v>
      </c>
      <c r="N29" s="46">
        <f t="shared" si="35"/>
        <v>24.31275</v>
      </c>
      <c r="O29" s="48">
        <f t="shared" si="36"/>
        <v>159</v>
      </c>
      <c r="P29" s="48">
        <f t="shared" si="37"/>
        <v>0</v>
      </c>
      <c r="Q29" s="48">
        <f t="shared" si="38"/>
        <v>1218.27525</v>
      </c>
      <c r="R29" s="46">
        <f t="shared" si="39"/>
        <v>0</v>
      </c>
      <c r="S29" s="46">
        <f t="shared" si="40"/>
        <v>259.63</v>
      </c>
      <c r="T29" s="48">
        <f t="shared" si="41"/>
        <v>113.3</v>
      </c>
      <c r="U29" s="46">
        <f t="shared" si="42"/>
        <v>10.42</v>
      </c>
      <c r="V29" s="46">
        <v>0</v>
      </c>
      <c r="W29" s="48">
        <f t="shared" si="43"/>
        <v>159</v>
      </c>
      <c r="X29" s="48">
        <f t="shared" si="44"/>
        <v>0</v>
      </c>
      <c r="Y29" s="46">
        <f t="shared" si="45"/>
        <v>542.35</v>
      </c>
      <c r="Z29" s="46">
        <f t="shared" si="46"/>
        <v>1760.62525</v>
      </c>
      <c r="AA29" s="46"/>
      <c r="AB29" s="213" t="s">
        <v>49</v>
      </c>
      <c r="AC29" s="11">
        <f t="shared" ref="AC29:AE29" si="84">K29+R29</f>
        <v>62.5185</v>
      </c>
      <c r="AD29" s="11">
        <f t="shared" si="84"/>
        <v>778.894</v>
      </c>
      <c r="AE29" s="11">
        <f t="shared" si="84"/>
        <v>566.48</v>
      </c>
      <c r="AF29" s="11">
        <f t="shared" si="48"/>
        <v>34.73275</v>
      </c>
      <c r="AG29" s="11">
        <f t="shared" ref="AG29:AI29" si="85">O29+W29</f>
        <v>318</v>
      </c>
      <c r="AH29" s="11">
        <f t="shared" si="85"/>
        <v>0</v>
      </c>
      <c r="AI29" s="11">
        <f t="shared" si="85"/>
        <v>1760.62525</v>
      </c>
      <c r="AJ29" s="12" t="s">
        <v>32</v>
      </c>
    </row>
    <row r="30" s="9" customFormat="1" ht="16" customHeight="1" spans="1:36">
      <c r="A30" s="45">
        <f t="shared" si="31"/>
        <v>27</v>
      </c>
      <c r="B30" s="205" t="s">
        <v>1977</v>
      </c>
      <c r="C30" s="206" t="s">
        <v>217</v>
      </c>
      <c r="D30" s="46" t="s">
        <v>218</v>
      </c>
      <c r="E30" s="46">
        <v>3473.25</v>
      </c>
      <c r="F30" s="46">
        <v>3245.4</v>
      </c>
      <c r="G30" s="48">
        <v>5664.75</v>
      </c>
      <c r="H30" s="46">
        <v>3473.25</v>
      </c>
      <c r="I30" s="48">
        <v>4180</v>
      </c>
      <c r="J30" s="48"/>
      <c r="K30" s="63">
        <f t="shared" si="32"/>
        <v>62.5185</v>
      </c>
      <c r="L30" s="64">
        <f t="shared" si="33"/>
        <v>519.264</v>
      </c>
      <c r="M30" s="48">
        <f t="shared" si="34"/>
        <v>453.18</v>
      </c>
      <c r="N30" s="46">
        <f t="shared" si="35"/>
        <v>24.31275</v>
      </c>
      <c r="O30" s="48">
        <f t="shared" si="36"/>
        <v>209</v>
      </c>
      <c r="P30" s="48">
        <f t="shared" si="37"/>
        <v>0</v>
      </c>
      <c r="Q30" s="48">
        <f t="shared" si="38"/>
        <v>1268.27525</v>
      </c>
      <c r="R30" s="46">
        <f t="shared" si="39"/>
        <v>0</v>
      </c>
      <c r="S30" s="46">
        <f t="shared" si="40"/>
        <v>259.63</v>
      </c>
      <c r="T30" s="48">
        <f t="shared" si="41"/>
        <v>113.3</v>
      </c>
      <c r="U30" s="46">
        <f t="shared" si="42"/>
        <v>10.42</v>
      </c>
      <c r="V30" s="46">
        <v>0</v>
      </c>
      <c r="W30" s="48">
        <f t="shared" si="43"/>
        <v>209</v>
      </c>
      <c r="X30" s="48">
        <f t="shared" si="44"/>
        <v>0</v>
      </c>
      <c r="Y30" s="46">
        <f t="shared" si="45"/>
        <v>592.35</v>
      </c>
      <c r="Z30" s="46">
        <f t="shared" si="46"/>
        <v>1860.62525</v>
      </c>
      <c r="AA30" s="46"/>
      <c r="AB30" s="213" t="s">
        <v>49</v>
      </c>
      <c r="AC30" s="11">
        <f t="shared" ref="AC30:AE30" si="86">K30+R30</f>
        <v>62.5185</v>
      </c>
      <c r="AD30" s="11">
        <f t="shared" si="86"/>
        <v>778.894</v>
      </c>
      <c r="AE30" s="11">
        <f t="shared" si="86"/>
        <v>566.48</v>
      </c>
      <c r="AF30" s="11">
        <f t="shared" si="48"/>
        <v>34.73275</v>
      </c>
      <c r="AG30" s="11">
        <f t="shared" ref="AG30:AI30" si="87">O30+W30</f>
        <v>418</v>
      </c>
      <c r="AH30" s="11">
        <f t="shared" si="87"/>
        <v>0</v>
      </c>
      <c r="AI30" s="11">
        <f t="shared" si="87"/>
        <v>1860.62525</v>
      </c>
      <c r="AJ30" s="12" t="s">
        <v>32</v>
      </c>
    </row>
    <row r="31" s="9" customFormat="1" ht="16" customHeight="1" spans="1:36">
      <c r="A31" s="45">
        <f t="shared" si="31"/>
        <v>28</v>
      </c>
      <c r="B31" s="205" t="s">
        <v>1977</v>
      </c>
      <c r="C31" s="206" t="s">
        <v>219</v>
      </c>
      <c r="D31" s="46" t="s">
        <v>220</v>
      </c>
      <c r="E31" s="46">
        <v>3473.25</v>
      </c>
      <c r="F31" s="46">
        <v>3245.4</v>
      </c>
      <c r="G31" s="48">
        <v>5664.75</v>
      </c>
      <c r="H31" s="46">
        <v>3473.25</v>
      </c>
      <c r="I31" s="48">
        <v>3180</v>
      </c>
      <c r="J31" s="48"/>
      <c r="K31" s="63">
        <f t="shared" si="32"/>
        <v>62.5185</v>
      </c>
      <c r="L31" s="64">
        <f t="shared" si="33"/>
        <v>519.264</v>
      </c>
      <c r="M31" s="48">
        <f t="shared" si="34"/>
        <v>453.18</v>
      </c>
      <c r="N31" s="46">
        <f t="shared" si="35"/>
        <v>24.31275</v>
      </c>
      <c r="O31" s="48">
        <f t="shared" si="36"/>
        <v>159</v>
      </c>
      <c r="P31" s="48">
        <f t="shared" si="37"/>
        <v>0</v>
      </c>
      <c r="Q31" s="48">
        <f t="shared" si="38"/>
        <v>1218.27525</v>
      </c>
      <c r="R31" s="46">
        <f t="shared" si="39"/>
        <v>0</v>
      </c>
      <c r="S31" s="46">
        <f t="shared" si="40"/>
        <v>259.63</v>
      </c>
      <c r="T31" s="48">
        <f t="shared" si="41"/>
        <v>113.3</v>
      </c>
      <c r="U31" s="46">
        <f t="shared" si="42"/>
        <v>10.42</v>
      </c>
      <c r="V31" s="46">
        <v>0</v>
      </c>
      <c r="W31" s="48">
        <f t="shared" si="43"/>
        <v>159</v>
      </c>
      <c r="X31" s="48">
        <f t="shared" si="44"/>
        <v>0</v>
      </c>
      <c r="Y31" s="46">
        <f t="shared" si="45"/>
        <v>542.35</v>
      </c>
      <c r="Z31" s="46">
        <f t="shared" si="46"/>
        <v>1760.62525</v>
      </c>
      <c r="AA31" s="46"/>
      <c r="AB31" s="213" t="s">
        <v>63</v>
      </c>
      <c r="AC31" s="11">
        <f t="shared" ref="AC31:AE31" si="88">K31+R31</f>
        <v>62.5185</v>
      </c>
      <c r="AD31" s="11">
        <f t="shared" si="88"/>
        <v>778.894</v>
      </c>
      <c r="AE31" s="11">
        <f t="shared" si="88"/>
        <v>566.48</v>
      </c>
      <c r="AF31" s="11">
        <f t="shared" si="48"/>
        <v>34.73275</v>
      </c>
      <c r="AG31" s="11">
        <f t="shared" ref="AG31:AI31" si="89">O31+W31</f>
        <v>318</v>
      </c>
      <c r="AH31" s="11">
        <f t="shared" si="89"/>
        <v>0</v>
      </c>
      <c r="AI31" s="11">
        <f t="shared" si="89"/>
        <v>1760.62525</v>
      </c>
      <c r="AJ31" s="12" t="s">
        <v>31</v>
      </c>
    </row>
    <row r="32" s="9" customFormat="1" ht="16" customHeight="1" spans="1:36">
      <c r="A32" s="45">
        <f t="shared" si="31"/>
        <v>29</v>
      </c>
      <c r="B32" s="205" t="s">
        <v>1976</v>
      </c>
      <c r="C32" s="206" t="s">
        <v>221</v>
      </c>
      <c r="D32" s="343" t="s">
        <v>222</v>
      </c>
      <c r="E32" s="46">
        <v>3473.25</v>
      </c>
      <c r="F32" s="46">
        <v>3245.4</v>
      </c>
      <c r="G32" s="48">
        <v>5664.75</v>
      </c>
      <c r="H32" s="46">
        <v>3473.25</v>
      </c>
      <c r="I32" s="48">
        <v>3180</v>
      </c>
      <c r="J32" s="48"/>
      <c r="K32" s="63">
        <f t="shared" si="32"/>
        <v>62.5185</v>
      </c>
      <c r="L32" s="64">
        <f t="shared" si="33"/>
        <v>519.264</v>
      </c>
      <c r="M32" s="48">
        <f t="shared" si="34"/>
        <v>453.18</v>
      </c>
      <c r="N32" s="46">
        <f t="shared" si="35"/>
        <v>24.31275</v>
      </c>
      <c r="O32" s="48">
        <f t="shared" si="36"/>
        <v>159</v>
      </c>
      <c r="P32" s="48">
        <f t="shared" si="37"/>
        <v>0</v>
      </c>
      <c r="Q32" s="48">
        <f t="shared" si="38"/>
        <v>1218.27525</v>
      </c>
      <c r="R32" s="46">
        <f t="shared" si="39"/>
        <v>0</v>
      </c>
      <c r="S32" s="46">
        <f t="shared" si="40"/>
        <v>259.63</v>
      </c>
      <c r="T32" s="48">
        <f t="shared" si="41"/>
        <v>113.3</v>
      </c>
      <c r="U32" s="46">
        <f t="shared" si="42"/>
        <v>10.42</v>
      </c>
      <c r="V32" s="46">
        <v>0</v>
      </c>
      <c r="W32" s="48">
        <f t="shared" si="43"/>
        <v>159</v>
      </c>
      <c r="X32" s="48">
        <f t="shared" si="44"/>
        <v>0</v>
      </c>
      <c r="Y32" s="46">
        <f t="shared" si="45"/>
        <v>542.35</v>
      </c>
      <c r="Z32" s="46">
        <f t="shared" si="46"/>
        <v>1760.62525</v>
      </c>
      <c r="AA32" s="46"/>
      <c r="AB32" s="213" t="s">
        <v>49</v>
      </c>
      <c r="AC32" s="11">
        <f t="shared" ref="AC32:AE32" si="90">K32+R32</f>
        <v>62.5185</v>
      </c>
      <c r="AD32" s="11">
        <f t="shared" si="90"/>
        <v>778.894</v>
      </c>
      <c r="AE32" s="11">
        <f t="shared" si="90"/>
        <v>566.48</v>
      </c>
      <c r="AF32" s="11">
        <f t="shared" si="48"/>
        <v>34.73275</v>
      </c>
      <c r="AG32" s="11">
        <f t="shared" ref="AG32:AI32" si="91">O32+W32</f>
        <v>318</v>
      </c>
      <c r="AH32" s="11">
        <f t="shared" si="91"/>
        <v>0</v>
      </c>
      <c r="AI32" s="11">
        <f t="shared" si="91"/>
        <v>1760.62525</v>
      </c>
      <c r="AJ32" s="12" t="s">
        <v>32</v>
      </c>
    </row>
    <row r="33" s="9" customFormat="1" ht="16" customHeight="1" spans="1:36">
      <c r="A33" s="45">
        <f t="shared" si="31"/>
        <v>30</v>
      </c>
      <c r="B33" s="205" t="s">
        <v>1977</v>
      </c>
      <c r="C33" s="208" t="s">
        <v>223</v>
      </c>
      <c r="D33" s="52" t="s">
        <v>224</v>
      </c>
      <c r="E33" s="46">
        <v>3473.25</v>
      </c>
      <c r="F33" s="46">
        <v>3245.4</v>
      </c>
      <c r="G33" s="48">
        <v>5664.75</v>
      </c>
      <c r="H33" s="46">
        <v>3473.25</v>
      </c>
      <c r="I33" s="48">
        <v>3180</v>
      </c>
      <c r="J33" s="48"/>
      <c r="K33" s="63">
        <f t="shared" si="32"/>
        <v>62.5185</v>
      </c>
      <c r="L33" s="64">
        <f t="shared" si="33"/>
        <v>519.264</v>
      </c>
      <c r="M33" s="48">
        <f t="shared" si="34"/>
        <v>453.18</v>
      </c>
      <c r="N33" s="46">
        <f t="shared" si="35"/>
        <v>24.31275</v>
      </c>
      <c r="O33" s="48">
        <f t="shared" si="36"/>
        <v>159</v>
      </c>
      <c r="P33" s="48">
        <f t="shared" si="37"/>
        <v>0</v>
      </c>
      <c r="Q33" s="48">
        <f t="shared" si="38"/>
        <v>1218.27525</v>
      </c>
      <c r="R33" s="46">
        <f t="shared" si="39"/>
        <v>0</v>
      </c>
      <c r="S33" s="46">
        <f t="shared" si="40"/>
        <v>259.63</v>
      </c>
      <c r="T33" s="48">
        <f t="shared" si="41"/>
        <v>113.3</v>
      </c>
      <c r="U33" s="46">
        <f t="shared" si="42"/>
        <v>10.42</v>
      </c>
      <c r="V33" s="46">
        <v>0</v>
      </c>
      <c r="W33" s="48">
        <f t="shared" si="43"/>
        <v>159</v>
      </c>
      <c r="X33" s="48">
        <f t="shared" si="44"/>
        <v>0</v>
      </c>
      <c r="Y33" s="46">
        <f t="shared" si="45"/>
        <v>542.35</v>
      </c>
      <c r="Z33" s="46">
        <f t="shared" si="46"/>
        <v>1760.62525</v>
      </c>
      <c r="AA33" s="46"/>
      <c r="AB33" s="213" t="s">
        <v>63</v>
      </c>
      <c r="AC33" s="11">
        <f t="shared" ref="AC33:AE33" si="92">K33+R33</f>
        <v>62.5185</v>
      </c>
      <c r="AD33" s="11">
        <f t="shared" si="92"/>
        <v>778.894</v>
      </c>
      <c r="AE33" s="11">
        <f t="shared" si="92"/>
        <v>566.48</v>
      </c>
      <c r="AF33" s="11">
        <f t="shared" si="48"/>
        <v>34.73275</v>
      </c>
      <c r="AG33" s="11">
        <f t="shared" ref="AG33:AI33" si="93">O33+W33</f>
        <v>318</v>
      </c>
      <c r="AH33" s="11">
        <f t="shared" si="93"/>
        <v>0</v>
      </c>
      <c r="AI33" s="11">
        <f t="shared" si="93"/>
        <v>1760.62525</v>
      </c>
      <c r="AJ33" s="12" t="s">
        <v>31</v>
      </c>
    </row>
    <row r="34" s="9" customFormat="1" ht="16" customHeight="1" spans="1:36">
      <c r="A34" s="45">
        <f t="shared" si="31"/>
        <v>31</v>
      </c>
      <c r="B34" s="205" t="s">
        <v>1978</v>
      </c>
      <c r="C34" s="208" t="s">
        <v>225</v>
      </c>
      <c r="D34" s="52" t="s">
        <v>226</v>
      </c>
      <c r="E34" s="46">
        <v>3473.25</v>
      </c>
      <c r="F34" s="46">
        <v>3245.4</v>
      </c>
      <c r="G34" s="48">
        <v>5664.75</v>
      </c>
      <c r="H34" s="46">
        <v>3473.25</v>
      </c>
      <c r="I34" s="48">
        <v>3180</v>
      </c>
      <c r="J34" s="48"/>
      <c r="K34" s="63">
        <f t="shared" si="32"/>
        <v>62.5185</v>
      </c>
      <c r="L34" s="64">
        <f t="shared" si="33"/>
        <v>519.264</v>
      </c>
      <c r="M34" s="48">
        <f t="shared" si="34"/>
        <v>453.18</v>
      </c>
      <c r="N34" s="46">
        <f t="shared" si="35"/>
        <v>24.31275</v>
      </c>
      <c r="O34" s="48">
        <f t="shared" si="36"/>
        <v>159</v>
      </c>
      <c r="P34" s="48">
        <f t="shared" si="37"/>
        <v>0</v>
      </c>
      <c r="Q34" s="48">
        <f t="shared" si="38"/>
        <v>1218.27525</v>
      </c>
      <c r="R34" s="46">
        <f t="shared" si="39"/>
        <v>0</v>
      </c>
      <c r="S34" s="46">
        <f t="shared" si="40"/>
        <v>259.63</v>
      </c>
      <c r="T34" s="48">
        <f t="shared" si="41"/>
        <v>113.3</v>
      </c>
      <c r="U34" s="46">
        <f t="shared" si="42"/>
        <v>10.42</v>
      </c>
      <c r="V34" s="46">
        <v>0</v>
      </c>
      <c r="W34" s="48">
        <f t="shared" si="43"/>
        <v>159</v>
      </c>
      <c r="X34" s="48">
        <f t="shared" si="44"/>
        <v>0</v>
      </c>
      <c r="Y34" s="46">
        <f t="shared" si="45"/>
        <v>542.35</v>
      </c>
      <c r="Z34" s="46">
        <f t="shared" si="46"/>
        <v>1760.62525</v>
      </c>
      <c r="AA34" s="46"/>
      <c r="AB34" s="213" t="s">
        <v>66</v>
      </c>
      <c r="AC34" s="11">
        <f t="shared" ref="AC34:AE34" si="94">K34+R34</f>
        <v>62.5185</v>
      </c>
      <c r="AD34" s="11">
        <f t="shared" si="94"/>
        <v>778.894</v>
      </c>
      <c r="AE34" s="11">
        <f t="shared" si="94"/>
        <v>566.48</v>
      </c>
      <c r="AF34" s="11">
        <f t="shared" si="48"/>
        <v>34.73275</v>
      </c>
      <c r="AG34" s="11">
        <f t="shared" ref="AG34:AI34" si="95">O34+W34</f>
        <v>318</v>
      </c>
      <c r="AH34" s="11">
        <f t="shared" si="95"/>
        <v>0</v>
      </c>
      <c r="AI34" s="11">
        <f t="shared" si="95"/>
        <v>1760.62525</v>
      </c>
      <c r="AJ34" s="12" t="s">
        <v>32</v>
      </c>
    </row>
    <row r="35" s="9" customFormat="1" ht="16" customHeight="1" spans="1:36">
      <c r="A35" s="45">
        <f t="shared" si="31"/>
        <v>32</v>
      </c>
      <c r="B35" s="205" t="s">
        <v>1978</v>
      </c>
      <c r="C35" s="206" t="s">
        <v>228</v>
      </c>
      <c r="D35" s="46" t="s">
        <v>229</v>
      </c>
      <c r="E35" s="46">
        <v>3473.25</v>
      </c>
      <c r="F35" s="46">
        <v>3245.4</v>
      </c>
      <c r="G35" s="48">
        <v>5664.75</v>
      </c>
      <c r="H35" s="46">
        <v>3473.25</v>
      </c>
      <c r="I35" s="48">
        <v>4180</v>
      </c>
      <c r="J35" s="48"/>
      <c r="K35" s="63">
        <f t="shared" si="32"/>
        <v>62.5185</v>
      </c>
      <c r="L35" s="64">
        <f t="shared" si="33"/>
        <v>519.264</v>
      </c>
      <c r="M35" s="48">
        <f t="shared" si="34"/>
        <v>453.18</v>
      </c>
      <c r="N35" s="46">
        <f t="shared" si="35"/>
        <v>24.31275</v>
      </c>
      <c r="O35" s="48">
        <f t="shared" si="36"/>
        <v>209</v>
      </c>
      <c r="P35" s="48">
        <f t="shared" si="37"/>
        <v>0</v>
      </c>
      <c r="Q35" s="48">
        <f t="shared" si="38"/>
        <v>1268.27525</v>
      </c>
      <c r="R35" s="46">
        <f t="shared" si="39"/>
        <v>0</v>
      </c>
      <c r="S35" s="46">
        <f t="shared" si="40"/>
        <v>259.63</v>
      </c>
      <c r="T35" s="48">
        <f t="shared" si="41"/>
        <v>113.3</v>
      </c>
      <c r="U35" s="46">
        <f t="shared" si="42"/>
        <v>10.42</v>
      </c>
      <c r="V35" s="46">
        <v>0</v>
      </c>
      <c r="W35" s="48">
        <f t="shared" si="43"/>
        <v>209</v>
      </c>
      <c r="X35" s="48">
        <f t="shared" si="44"/>
        <v>0</v>
      </c>
      <c r="Y35" s="46">
        <f t="shared" si="45"/>
        <v>592.35</v>
      </c>
      <c r="Z35" s="46">
        <f t="shared" si="46"/>
        <v>1860.62525</v>
      </c>
      <c r="AA35" s="46"/>
      <c r="AB35" s="213" t="s">
        <v>69</v>
      </c>
      <c r="AC35" s="11">
        <f t="shared" ref="AC35:AE35" si="96">K35+R35</f>
        <v>62.5185</v>
      </c>
      <c r="AD35" s="11">
        <f t="shared" si="96"/>
        <v>778.894</v>
      </c>
      <c r="AE35" s="11">
        <f t="shared" si="96"/>
        <v>566.48</v>
      </c>
      <c r="AF35" s="11">
        <f t="shared" si="48"/>
        <v>34.73275</v>
      </c>
      <c r="AG35" s="11">
        <f t="shared" ref="AG35:AI35" si="97">O35+W35</f>
        <v>418</v>
      </c>
      <c r="AH35" s="11">
        <f t="shared" si="97"/>
        <v>0</v>
      </c>
      <c r="AI35" s="11">
        <f t="shared" si="97"/>
        <v>1860.62525</v>
      </c>
      <c r="AJ35" s="12" t="s">
        <v>34</v>
      </c>
    </row>
    <row r="36" s="9" customFormat="1" ht="16" customHeight="1" spans="1:36">
      <c r="A36" s="45">
        <f t="shared" si="31"/>
        <v>33</v>
      </c>
      <c r="B36" s="205" t="s">
        <v>1973</v>
      </c>
      <c r="C36" s="206" t="s">
        <v>231</v>
      </c>
      <c r="D36" s="46" t="s">
        <v>232</v>
      </c>
      <c r="E36" s="46">
        <v>3473.25</v>
      </c>
      <c r="F36" s="46">
        <v>3245.4</v>
      </c>
      <c r="G36" s="48">
        <v>5664.75</v>
      </c>
      <c r="H36" s="46">
        <v>3473.25</v>
      </c>
      <c r="I36" s="48">
        <v>3180</v>
      </c>
      <c r="J36" s="48"/>
      <c r="K36" s="63">
        <f t="shared" si="32"/>
        <v>62.5185</v>
      </c>
      <c r="L36" s="64">
        <f t="shared" si="33"/>
        <v>519.264</v>
      </c>
      <c r="M36" s="48">
        <f t="shared" si="34"/>
        <v>453.18</v>
      </c>
      <c r="N36" s="46">
        <f t="shared" si="35"/>
        <v>24.31275</v>
      </c>
      <c r="O36" s="48">
        <f t="shared" si="36"/>
        <v>159</v>
      </c>
      <c r="P36" s="48">
        <f t="shared" si="37"/>
        <v>0</v>
      </c>
      <c r="Q36" s="48">
        <f t="shared" si="38"/>
        <v>1218.27525</v>
      </c>
      <c r="R36" s="46">
        <f t="shared" si="39"/>
        <v>0</v>
      </c>
      <c r="S36" s="46">
        <f t="shared" si="40"/>
        <v>259.63</v>
      </c>
      <c r="T36" s="48">
        <f t="shared" si="41"/>
        <v>113.3</v>
      </c>
      <c r="U36" s="46">
        <f t="shared" si="42"/>
        <v>10.42</v>
      </c>
      <c r="V36" s="46">
        <v>0</v>
      </c>
      <c r="W36" s="48">
        <f t="shared" si="43"/>
        <v>159</v>
      </c>
      <c r="X36" s="48">
        <f t="shared" si="44"/>
        <v>0</v>
      </c>
      <c r="Y36" s="46">
        <f t="shared" si="45"/>
        <v>542.35</v>
      </c>
      <c r="Z36" s="46">
        <f t="shared" si="46"/>
        <v>1760.62525</v>
      </c>
      <c r="AA36" s="46"/>
      <c r="AB36" s="213" t="s">
        <v>72</v>
      </c>
      <c r="AC36" s="11">
        <f t="shared" ref="AC36:AE36" si="98">K36+R36</f>
        <v>62.5185</v>
      </c>
      <c r="AD36" s="11">
        <f t="shared" si="98"/>
        <v>778.894</v>
      </c>
      <c r="AE36" s="11">
        <f t="shared" si="98"/>
        <v>566.48</v>
      </c>
      <c r="AF36" s="11">
        <f t="shared" si="48"/>
        <v>34.73275</v>
      </c>
      <c r="AG36" s="11">
        <f t="shared" ref="AG36:AI36" si="99">O36+W36</f>
        <v>318</v>
      </c>
      <c r="AH36" s="11">
        <f t="shared" si="99"/>
        <v>0</v>
      </c>
      <c r="AI36" s="11">
        <f t="shared" si="99"/>
        <v>1760.62525</v>
      </c>
      <c r="AJ36" s="12" t="s">
        <v>32</v>
      </c>
    </row>
    <row r="37" s="9" customFormat="1" ht="16" customHeight="1" spans="1:36">
      <c r="A37" s="45">
        <f t="shared" ref="A37:A74" si="100">ROW()-3</f>
        <v>34</v>
      </c>
      <c r="B37" s="78" t="s">
        <v>53</v>
      </c>
      <c r="C37" s="209" t="s">
        <v>244</v>
      </c>
      <c r="D37" s="46" t="s">
        <v>245</v>
      </c>
      <c r="E37" s="46">
        <v>3473.25</v>
      </c>
      <c r="F37" s="46">
        <v>3245.4</v>
      </c>
      <c r="G37" s="48">
        <v>5664.75</v>
      </c>
      <c r="H37" s="46">
        <v>3473.25</v>
      </c>
      <c r="I37" s="48">
        <v>0</v>
      </c>
      <c r="J37" s="48"/>
      <c r="K37" s="63">
        <f t="shared" ref="K37:K74" si="101">E37*0.018</f>
        <v>62.5185</v>
      </c>
      <c r="L37" s="64">
        <f t="shared" ref="L37:L74" si="102">F37*0.16</f>
        <v>519.264</v>
      </c>
      <c r="M37" s="48">
        <f t="shared" ref="M37:M74" si="103">ROUND(G37*0.08,2)</f>
        <v>453.18</v>
      </c>
      <c r="N37" s="46">
        <f t="shared" ref="N37:N74" si="104">H37*0.007</f>
        <v>24.31275</v>
      </c>
      <c r="O37" s="48">
        <f t="shared" ref="O37:O74" si="105">I37*5%</f>
        <v>0</v>
      </c>
      <c r="P37" s="48">
        <f t="shared" ref="P37:P74" si="106">J37*50%</f>
        <v>0</v>
      </c>
      <c r="Q37" s="48">
        <f t="shared" ref="Q37:Q74" si="107">SUM(K37:P37)</f>
        <v>1059.27525</v>
      </c>
      <c r="R37" s="46">
        <f t="shared" ref="R37:R74" si="108">E37*0</f>
        <v>0</v>
      </c>
      <c r="S37" s="46">
        <f t="shared" ref="S37:S74" si="109">ROUND(F37*0.08,2)</f>
        <v>259.63</v>
      </c>
      <c r="T37" s="48">
        <f t="shared" ref="T37:T74" si="110">ROUND(G37*0.02,2)</f>
        <v>113.3</v>
      </c>
      <c r="U37" s="46">
        <f t="shared" ref="U37:U74" si="111">ROUND(H37*0.003,2)</f>
        <v>10.42</v>
      </c>
      <c r="V37" s="46">
        <v>0</v>
      </c>
      <c r="W37" s="48">
        <f t="shared" ref="W37:W74" si="112">I37*5%</f>
        <v>0</v>
      </c>
      <c r="X37" s="48">
        <f t="shared" ref="X37:X74" si="113">J37*50%</f>
        <v>0</v>
      </c>
      <c r="Y37" s="46">
        <f t="shared" ref="Y37:Y74" si="114">SUM(R37:X37)</f>
        <v>383.35</v>
      </c>
      <c r="Z37" s="46">
        <f t="shared" ref="Z37:Z74" si="115">Q37+Y37</f>
        <v>1442.62525</v>
      </c>
      <c r="AA37" s="46"/>
      <c r="AB37" s="213" t="s">
        <v>75</v>
      </c>
      <c r="AC37" s="11">
        <f t="shared" ref="AC37:AE37" si="116">K37+R37</f>
        <v>62.5185</v>
      </c>
      <c r="AD37" s="11">
        <f t="shared" si="116"/>
        <v>778.894</v>
      </c>
      <c r="AE37" s="11">
        <f t="shared" si="116"/>
        <v>566.48</v>
      </c>
      <c r="AF37" s="11">
        <f t="shared" ref="AF37:AF74" si="117">N37+U37+V37</f>
        <v>34.73275</v>
      </c>
      <c r="AG37" s="11">
        <f t="shared" ref="AG37:AI37" si="118">O37+W37</f>
        <v>0</v>
      </c>
      <c r="AH37" s="11">
        <f t="shared" si="118"/>
        <v>0</v>
      </c>
      <c r="AI37" s="11">
        <f t="shared" si="118"/>
        <v>1442.62525</v>
      </c>
      <c r="AJ37" s="12" t="s">
        <v>32</v>
      </c>
    </row>
    <row r="38" s="9" customFormat="1" ht="16" customHeight="1" spans="1:36">
      <c r="A38" s="45">
        <f t="shared" si="100"/>
        <v>35</v>
      </c>
      <c r="B38" s="205" t="s">
        <v>1979</v>
      </c>
      <c r="C38" s="206" t="s">
        <v>246</v>
      </c>
      <c r="D38" s="46" t="s">
        <v>247</v>
      </c>
      <c r="E38" s="46">
        <v>3473.25</v>
      </c>
      <c r="F38" s="46">
        <v>3245.4</v>
      </c>
      <c r="G38" s="48">
        <v>5664.75</v>
      </c>
      <c r="H38" s="46">
        <v>3473.25</v>
      </c>
      <c r="I38" s="48">
        <v>3180</v>
      </c>
      <c r="J38" s="48"/>
      <c r="K38" s="63">
        <f t="shared" si="101"/>
        <v>62.5185</v>
      </c>
      <c r="L38" s="64">
        <f t="shared" si="102"/>
        <v>519.264</v>
      </c>
      <c r="M38" s="48">
        <f t="shared" si="103"/>
        <v>453.18</v>
      </c>
      <c r="N38" s="46">
        <f t="shared" si="104"/>
        <v>24.31275</v>
      </c>
      <c r="O38" s="48">
        <f t="shared" si="105"/>
        <v>159</v>
      </c>
      <c r="P38" s="48">
        <f t="shared" si="106"/>
        <v>0</v>
      </c>
      <c r="Q38" s="48">
        <f t="shared" si="107"/>
        <v>1218.27525</v>
      </c>
      <c r="R38" s="46">
        <f t="shared" si="108"/>
        <v>0</v>
      </c>
      <c r="S38" s="46">
        <f t="shared" si="109"/>
        <v>259.63</v>
      </c>
      <c r="T38" s="48">
        <f t="shared" si="110"/>
        <v>113.3</v>
      </c>
      <c r="U38" s="46">
        <f t="shared" si="111"/>
        <v>10.42</v>
      </c>
      <c r="V38" s="46">
        <v>0</v>
      </c>
      <c r="W38" s="48">
        <f t="shared" si="112"/>
        <v>159</v>
      </c>
      <c r="X38" s="48">
        <f t="shared" si="113"/>
        <v>0</v>
      </c>
      <c r="Y38" s="46">
        <f t="shared" si="114"/>
        <v>542.35</v>
      </c>
      <c r="Z38" s="46">
        <f t="shared" si="115"/>
        <v>1760.62525</v>
      </c>
      <c r="AA38" s="46"/>
      <c r="AB38" s="213" t="s">
        <v>75</v>
      </c>
      <c r="AC38" s="11">
        <f t="shared" ref="AC38:AE38" si="119">K38+R38</f>
        <v>62.5185</v>
      </c>
      <c r="AD38" s="11">
        <f t="shared" si="119"/>
        <v>778.894</v>
      </c>
      <c r="AE38" s="11">
        <f t="shared" si="119"/>
        <v>566.48</v>
      </c>
      <c r="AF38" s="11">
        <f t="shared" si="117"/>
        <v>34.73275</v>
      </c>
      <c r="AG38" s="11">
        <f t="shared" ref="AG38:AI38" si="120">O38+W38</f>
        <v>318</v>
      </c>
      <c r="AH38" s="11">
        <f t="shared" si="120"/>
        <v>0</v>
      </c>
      <c r="AI38" s="11">
        <f t="shared" si="120"/>
        <v>1760.62525</v>
      </c>
      <c r="AJ38" s="12" t="s">
        <v>32</v>
      </c>
    </row>
    <row r="39" s="9" customFormat="1" ht="16" customHeight="1" spans="1:36">
      <c r="A39" s="45">
        <f t="shared" si="100"/>
        <v>36</v>
      </c>
      <c r="B39" s="205" t="s">
        <v>1979</v>
      </c>
      <c r="C39" s="206" t="s">
        <v>248</v>
      </c>
      <c r="D39" s="46" t="s">
        <v>249</v>
      </c>
      <c r="E39" s="46">
        <v>3473.25</v>
      </c>
      <c r="F39" s="46">
        <v>3245.4</v>
      </c>
      <c r="G39" s="48">
        <v>5664.75</v>
      </c>
      <c r="H39" s="46">
        <v>3473.25</v>
      </c>
      <c r="I39" s="48">
        <v>4180</v>
      </c>
      <c r="J39" s="48"/>
      <c r="K39" s="63">
        <f t="shared" si="101"/>
        <v>62.5185</v>
      </c>
      <c r="L39" s="64">
        <f t="shared" si="102"/>
        <v>519.264</v>
      </c>
      <c r="M39" s="48">
        <f t="shared" si="103"/>
        <v>453.18</v>
      </c>
      <c r="N39" s="46">
        <f t="shared" si="104"/>
        <v>24.31275</v>
      </c>
      <c r="O39" s="48">
        <f t="shared" si="105"/>
        <v>209</v>
      </c>
      <c r="P39" s="48">
        <f t="shared" si="106"/>
        <v>0</v>
      </c>
      <c r="Q39" s="48">
        <f t="shared" si="107"/>
        <v>1268.27525</v>
      </c>
      <c r="R39" s="46">
        <f t="shared" si="108"/>
        <v>0</v>
      </c>
      <c r="S39" s="46">
        <f t="shared" si="109"/>
        <v>259.63</v>
      </c>
      <c r="T39" s="48">
        <f t="shared" si="110"/>
        <v>113.3</v>
      </c>
      <c r="U39" s="46">
        <f t="shared" si="111"/>
        <v>10.42</v>
      </c>
      <c r="V39" s="46">
        <v>0</v>
      </c>
      <c r="W39" s="48">
        <f t="shared" si="112"/>
        <v>209</v>
      </c>
      <c r="X39" s="48">
        <f t="shared" si="113"/>
        <v>0</v>
      </c>
      <c r="Y39" s="46">
        <f t="shared" si="114"/>
        <v>592.35</v>
      </c>
      <c r="Z39" s="46">
        <f t="shared" si="115"/>
        <v>1860.62525</v>
      </c>
      <c r="AA39" s="46"/>
      <c r="AB39" s="213" t="s">
        <v>75</v>
      </c>
      <c r="AC39" s="11">
        <f t="shared" ref="AC39:AE39" si="121">K39+R39</f>
        <v>62.5185</v>
      </c>
      <c r="AD39" s="11">
        <f t="shared" si="121"/>
        <v>778.894</v>
      </c>
      <c r="AE39" s="11">
        <f t="shared" si="121"/>
        <v>566.48</v>
      </c>
      <c r="AF39" s="11">
        <f t="shared" si="117"/>
        <v>34.73275</v>
      </c>
      <c r="AG39" s="11">
        <f t="shared" ref="AG39:AI39" si="122">O39+W39</f>
        <v>418</v>
      </c>
      <c r="AH39" s="11">
        <f t="shared" si="122"/>
        <v>0</v>
      </c>
      <c r="AI39" s="11">
        <f t="shared" si="122"/>
        <v>1860.62525</v>
      </c>
      <c r="AJ39" s="12" t="s">
        <v>32</v>
      </c>
    </row>
    <row r="40" s="9" customFormat="1" ht="16" customHeight="1" spans="1:36">
      <c r="A40" s="45">
        <f t="shared" si="100"/>
        <v>37</v>
      </c>
      <c r="B40" s="205" t="s">
        <v>1979</v>
      </c>
      <c r="C40" s="206" t="s">
        <v>250</v>
      </c>
      <c r="D40" s="46" t="s">
        <v>251</v>
      </c>
      <c r="E40" s="46">
        <v>3473.25</v>
      </c>
      <c r="F40" s="46">
        <v>3245.4</v>
      </c>
      <c r="G40" s="48">
        <v>5664.75</v>
      </c>
      <c r="H40" s="46">
        <v>3473.25</v>
      </c>
      <c r="I40" s="48">
        <v>3180</v>
      </c>
      <c r="J40" s="48"/>
      <c r="K40" s="63">
        <f t="shared" si="101"/>
        <v>62.5185</v>
      </c>
      <c r="L40" s="64">
        <f t="shared" si="102"/>
        <v>519.264</v>
      </c>
      <c r="M40" s="48">
        <f t="shared" si="103"/>
        <v>453.18</v>
      </c>
      <c r="N40" s="46">
        <f t="shared" si="104"/>
        <v>24.31275</v>
      </c>
      <c r="O40" s="48">
        <f t="shared" si="105"/>
        <v>159</v>
      </c>
      <c r="P40" s="48">
        <f t="shared" si="106"/>
        <v>0</v>
      </c>
      <c r="Q40" s="48">
        <f t="shared" si="107"/>
        <v>1218.27525</v>
      </c>
      <c r="R40" s="46">
        <f t="shared" si="108"/>
        <v>0</v>
      </c>
      <c r="S40" s="46">
        <f t="shared" si="109"/>
        <v>259.63</v>
      </c>
      <c r="T40" s="48">
        <f t="shared" si="110"/>
        <v>113.3</v>
      </c>
      <c r="U40" s="46">
        <f t="shared" si="111"/>
        <v>10.42</v>
      </c>
      <c r="V40" s="46">
        <v>0</v>
      </c>
      <c r="W40" s="48">
        <f t="shared" si="112"/>
        <v>159</v>
      </c>
      <c r="X40" s="48">
        <f t="shared" si="113"/>
        <v>0</v>
      </c>
      <c r="Y40" s="46">
        <f t="shared" si="114"/>
        <v>542.35</v>
      </c>
      <c r="Z40" s="46">
        <f t="shared" si="115"/>
        <v>1760.62525</v>
      </c>
      <c r="AA40" s="46"/>
      <c r="AB40" s="213" t="s">
        <v>75</v>
      </c>
      <c r="AC40" s="11">
        <f t="shared" ref="AC40:AE40" si="123">K40+R40</f>
        <v>62.5185</v>
      </c>
      <c r="AD40" s="11">
        <f t="shared" si="123"/>
        <v>778.894</v>
      </c>
      <c r="AE40" s="11">
        <f t="shared" si="123"/>
        <v>566.48</v>
      </c>
      <c r="AF40" s="11">
        <f t="shared" si="117"/>
        <v>34.73275</v>
      </c>
      <c r="AG40" s="11">
        <f t="shared" ref="AG40:AI40" si="124">O40+W40</f>
        <v>318</v>
      </c>
      <c r="AH40" s="11">
        <f t="shared" si="124"/>
        <v>0</v>
      </c>
      <c r="AI40" s="11">
        <f t="shared" si="124"/>
        <v>1760.62525</v>
      </c>
      <c r="AJ40" s="12" t="s">
        <v>32</v>
      </c>
    </row>
    <row r="41" s="9" customFormat="1" ht="16" customHeight="1" spans="1:36">
      <c r="A41" s="45">
        <f t="shared" si="100"/>
        <v>38</v>
      </c>
      <c r="B41" s="205" t="s">
        <v>1979</v>
      </c>
      <c r="C41" s="208" t="s">
        <v>252</v>
      </c>
      <c r="D41" s="55" t="s">
        <v>253</v>
      </c>
      <c r="E41" s="46">
        <v>3473.25</v>
      </c>
      <c r="F41" s="46">
        <v>3245.4</v>
      </c>
      <c r="G41" s="48">
        <v>5664.75</v>
      </c>
      <c r="H41" s="46">
        <v>3473.25</v>
      </c>
      <c r="I41" s="48">
        <v>3180</v>
      </c>
      <c r="J41" s="48"/>
      <c r="K41" s="63">
        <f t="shared" si="101"/>
        <v>62.5185</v>
      </c>
      <c r="L41" s="64">
        <f t="shared" si="102"/>
        <v>519.264</v>
      </c>
      <c r="M41" s="48">
        <f t="shared" si="103"/>
        <v>453.18</v>
      </c>
      <c r="N41" s="46">
        <f t="shared" si="104"/>
        <v>24.31275</v>
      </c>
      <c r="O41" s="48">
        <f t="shared" si="105"/>
        <v>159</v>
      </c>
      <c r="P41" s="48">
        <f t="shared" si="106"/>
        <v>0</v>
      </c>
      <c r="Q41" s="48">
        <f t="shared" si="107"/>
        <v>1218.27525</v>
      </c>
      <c r="R41" s="46">
        <f t="shared" si="108"/>
        <v>0</v>
      </c>
      <c r="S41" s="46">
        <f t="shared" si="109"/>
        <v>259.63</v>
      </c>
      <c r="T41" s="48">
        <f t="shared" si="110"/>
        <v>113.3</v>
      </c>
      <c r="U41" s="46">
        <f t="shared" si="111"/>
        <v>10.42</v>
      </c>
      <c r="V41" s="46">
        <v>0</v>
      </c>
      <c r="W41" s="48">
        <f t="shared" si="112"/>
        <v>159</v>
      </c>
      <c r="X41" s="48">
        <f t="shared" si="113"/>
        <v>0</v>
      </c>
      <c r="Y41" s="46">
        <f t="shared" si="114"/>
        <v>542.35</v>
      </c>
      <c r="Z41" s="46">
        <f t="shared" si="115"/>
        <v>1760.62525</v>
      </c>
      <c r="AA41" s="46"/>
      <c r="AB41" s="213" t="s">
        <v>75</v>
      </c>
      <c r="AC41" s="11">
        <f t="shared" ref="AC41:AE41" si="125">K41+R41</f>
        <v>62.5185</v>
      </c>
      <c r="AD41" s="11">
        <f t="shared" si="125"/>
        <v>778.894</v>
      </c>
      <c r="AE41" s="11">
        <f t="shared" si="125"/>
        <v>566.48</v>
      </c>
      <c r="AF41" s="11">
        <f t="shared" si="117"/>
        <v>34.73275</v>
      </c>
      <c r="AG41" s="11">
        <f t="shared" ref="AG41:AI41" si="126">O41+W41</f>
        <v>318</v>
      </c>
      <c r="AH41" s="11">
        <f t="shared" si="126"/>
        <v>0</v>
      </c>
      <c r="AI41" s="11">
        <f t="shared" si="126"/>
        <v>1760.62525</v>
      </c>
      <c r="AJ41" s="12" t="s">
        <v>32</v>
      </c>
    </row>
    <row r="42" s="9" customFormat="1" ht="16" customHeight="1" spans="1:36">
      <c r="A42" s="45">
        <f t="shared" si="100"/>
        <v>39</v>
      </c>
      <c r="B42" s="205" t="s">
        <v>1973</v>
      </c>
      <c r="C42" s="206" t="s">
        <v>254</v>
      </c>
      <c r="D42" s="46" t="s">
        <v>255</v>
      </c>
      <c r="E42" s="46">
        <v>3473.25</v>
      </c>
      <c r="F42" s="46">
        <v>3245.4</v>
      </c>
      <c r="G42" s="48">
        <v>5664.75</v>
      </c>
      <c r="H42" s="46">
        <v>3473.25</v>
      </c>
      <c r="I42" s="48">
        <v>3180</v>
      </c>
      <c r="J42" s="48"/>
      <c r="K42" s="63">
        <f t="shared" si="101"/>
        <v>62.5185</v>
      </c>
      <c r="L42" s="64">
        <f t="shared" si="102"/>
        <v>519.264</v>
      </c>
      <c r="M42" s="48">
        <f t="shared" si="103"/>
        <v>453.18</v>
      </c>
      <c r="N42" s="46">
        <f t="shared" si="104"/>
        <v>24.31275</v>
      </c>
      <c r="O42" s="48">
        <f t="shared" si="105"/>
        <v>159</v>
      </c>
      <c r="P42" s="48">
        <f t="shared" si="106"/>
        <v>0</v>
      </c>
      <c r="Q42" s="48">
        <f t="shared" si="107"/>
        <v>1218.27525</v>
      </c>
      <c r="R42" s="46">
        <f t="shared" si="108"/>
        <v>0</v>
      </c>
      <c r="S42" s="46">
        <f t="shared" si="109"/>
        <v>259.63</v>
      </c>
      <c r="T42" s="48">
        <f t="shared" si="110"/>
        <v>113.3</v>
      </c>
      <c r="U42" s="46">
        <f t="shared" si="111"/>
        <v>10.42</v>
      </c>
      <c r="V42" s="46">
        <v>0</v>
      </c>
      <c r="W42" s="48">
        <f t="shared" si="112"/>
        <v>159</v>
      </c>
      <c r="X42" s="48">
        <f t="shared" si="113"/>
        <v>0</v>
      </c>
      <c r="Y42" s="46">
        <f t="shared" si="114"/>
        <v>542.35</v>
      </c>
      <c r="Z42" s="46">
        <f t="shared" si="115"/>
        <v>1760.62525</v>
      </c>
      <c r="AA42" s="46"/>
      <c r="AB42" s="216" t="s">
        <v>55</v>
      </c>
      <c r="AC42" s="11">
        <f t="shared" ref="AC42:AE42" si="127">K42+R42</f>
        <v>62.5185</v>
      </c>
      <c r="AD42" s="11">
        <f t="shared" si="127"/>
        <v>778.894</v>
      </c>
      <c r="AE42" s="11">
        <f t="shared" si="127"/>
        <v>566.48</v>
      </c>
      <c r="AF42" s="11">
        <f t="shared" si="117"/>
        <v>34.73275</v>
      </c>
      <c r="AG42" s="11">
        <f t="shared" ref="AG42:AI42" si="128">O42+W42</f>
        <v>318</v>
      </c>
      <c r="AH42" s="11">
        <f t="shared" si="128"/>
        <v>0</v>
      </c>
      <c r="AI42" s="11">
        <f t="shared" si="128"/>
        <v>1760.62525</v>
      </c>
      <c r="AJ42" s="12" t="s">
        <v>35</v>
      </c>
    </row>
    <row r="43" s="9" customFormat="1" ht="16" customHeight="1" spans="1:36">
      <c r="A43" s="45">
        <f t="shared" si="100"/>
        <v>40</v>
      </c>
      <c r="B43" s="205" t="s">
        <v>1980</v>
      </c>
      <c r="C43" s="206" t="s">
        <v>257</v>
      </c>
      <c r="D43" s="46" t="s">
        <v>258</v>
      </c>
      <c r="E43" s="46">
        <v>3820</v>
      </c>
      <c r="F43" s="46">
        <v>3820</v>
      </c>
      <c r="G43" s="48">
        <v>5664.75</v>
      </c>
      <c r="H43" s="46">
        <v>3820</v>
      </c>
      <c r="I43" s="48">
        <v>3180</v>
      </c>
      <c r="J43" s="48"/>
      <c r="K43" s="63">
        <f t="shared" si="101"/>
        <v>68.76</v>
      </c>
      <c r="L43" s="64">
        <f t="shared" si="102"/>
        <v>611.2</v>
      </c>
      <c r="M43" s="48">
        <f t="shared" si="103"/>
        <v>453.18</v>
      </c>
      <c r="N43" s="46">
        <f t="shared" si="104"/>
        <v>26.74</v>
      </c>
      <c r="O43" s="48">
        <f t="shared" si="105"/>
        <v>159</v>
      </c>
      <c r="P43" s="48">
        <f t="shared" si="106"/>
        <v>0</v>
      </c>
      <c r="Q43" s="48">
        <f t="shared" si="107"/>
        <v>1318.88</v>
      </c>
      <c r="R43" s="46">
        <f t="shared" si="108"/>
        <v>0</v>
      </c>
      <c r="S43" s="46">
        <f t="shared" si="109"/>
        <v>305.6</v>
      </c>
      <c r="T43" s="48">
        <f t="shared" si="110"/>
        <v>113.3</v>
      </c>
      <c r="U43" s="46">
        <f t="shared" si="111"/>
        <v>11.46</v>
      </c>
      <c r="V43" s="46">
        <v>0</v>
      </c>
      <c r="W43" s="48">
        <f t="shared" si="112"/>
        <v>159</v>
      </c>
      <c r="X43" s="48">
        <f t="shared" si="113"/>
        <v>0</v>
      </c>
      <c r="Y43" s="46">
        <f t="shared" si="114"/>
        <v>589.36</v>
      </c>
      <c r="Z43" s="46">
        <f t="shared" si="115"/>
        <v>1908.24</v>
      </c>
      <c r="AA43" s="46"/>
      <c r="AB43" s="213" t="s">
        <v>78</v>
      </c>
      <c r="AC43" s="11">
        <f t="shared" ref="AC43:AE43" si="129">K43+R43</f>
        <v>68.76</v>
      </c>
      <c r="AD43" s="11">
        <f t="shared" si="129"/>
        <v>916.8</v>
      </c>
      <c r="AE43" s="11">
        <f t="shared" si="129"/>
        <v>566.48</v>
      </c>
      <c r="AF43" s="11">
        <f t="shared" si="117"/>
        <v>38.2</v>
      </c>
      <c r="AG43" s="11">
        <f t="shared" ref="AG43:AI43" si="130">O43+W43</f>
        <v>318</v>
      </c>
      <c r="AH43" s="11">
        <f t="shared" si="130"/>
        <v>0</v>
      </c>
      <c r="AI43" s="11">
        <f t="shared" si="130"/>
        <v>1908.24</v>
      </c>
      <c r="AJ43" s="12" t="s">
        <v>34</v>
      </c>
    </row>
    <row r="44" s="9" customFormat="1" ht="16" customHeight="1" spans="1:36">
      <c r="A44" s="45">
        <f t="shared" si="100"/>
        <v>41</v>
      </c>
      <c r="B44" s="205" t="s">
        <v>1981</v>
      </c>
      <c r="C44" s="206" t="s">
        <v>259</v>
      </c>
      <c r="D44" s="46" t="s">
        <v>260</v>
      </c>
      <c r="E44" s="46">
        <v>3473.25</v>
      </c>
      <c r="F44" s="46">
        <v>3245.4</v>
      </c>
      <c r="G44" s="48">
        <v>5664.75</v>
      </c>
      <c r="H44" s="46">
        <v>3473.25</v>
      </c>
      <c r="I44" s="48">
        <v>3180</v>
      </c>
      <c r="J44" s="48"/>
      <c r="K44" s="63">
        <f t="shared" si="101"/>
        <v>62.5185</v>
      </c>
      <c r="L44" s="64">
        <f t="shared" si="102"/>
        <v>519.264</v>
      </c>
      <c r="M44" s="48">
        <f t="shared" si="103"/>
        <v>453.18</v>
      </c>
      <c r="N44" s="46">
        <f t="shared" si="104"/>
        <v>24.31275</v>
      </c>
      <c r="O44" s="48">
        <f t="shared" si="105"/>
        <v>159</v>
      </c>
      <c r="P44" s="48">
        <f t="shared" si="106"/>
        <v>0</v>
      </c>
      <c r="Q44" s="48">
        <f t="shared" si="107"/>
        <v>1218.27525</v>
      </c>
      <c r="R44" s="46">
        <f t="shared" si="108"/>
        <v>0</v>
      </c>
      <c r="S44" s="46">
        <f t="shared" si="109"/>
        <v>259.63</v>
      </c>
      <c r="T44" s="48">
        <f t="shared" si="110"/>
        <v>113.3</v>
      </c>
      <c r="U44" s="46">
        <f t="shared" si="111"/>
        <v>10.42</v>
      </c>
      <c r="V44" s="46">
        <v>0</v>
      </c>
      <c r="W44" s="48">
        <f t="shared" si="112"/>
        <v>159</v>
      </c>
      <c r="X44" s="48">
        <f t="shared" si="113"/>
        <v>0</v>
      </c>
      <c r="Y44" s="46">
        <f t="shared" si="114"/>
        <v>542.35</v>
      </c>
      <c r="Z44" s="46">
        <f t="shared" si="115"/>
        <v>1760.62525</v>
      </c>
      <c r="AA44" s="46"/>
      <c r="AB44" s="213" t="s">
        <v>58</v>
      </c>
      <c r="AC44" s="11">
        <f t="shared" ref="AC44:AE44" si="131">K44+R44</f>
        <v>62.5185</v>
      </c>
      <c r="AD44" s="11">
        <f t="shared" si="131"/>
        <v>778.894</v>
      </c>
      <c r="AE44" s="11">
        <f t="shared" si="131"/>
        <v>566.48</v>
      </c>
      <c r="AF44" s="11">
        <f t="shared" si="117"/>
        <v>34.73275</v>
      </c>
      <c r="AG44" s="11">
        <f t="shared" ref="AG44:AI44" si="132">O44+W44</f>
        <v>318</v>
      </c>
      <c r="AH44" s="11">
        <f t="shared" si="132"/>
        <v>0</v>
      </c>
      <c r="AI44" s="11">
        <f t="shared" si="132"/>
        <v>1760.62525</v>
      </c>
      <c r="AJ44" s="12" t="s">
        <v>35</v>
      </c>
    </row>
    <row r="45" s="9" customFormat="1" ht="16" customHeight="1" spans="1:36">
      <c r="A45" s="45">
        <f t="shared" si="100"/>
        <v>42</v>
      </c>
      <c r="B45" s="205" t="s">
        <v>1974</v>
      </c>
      <c r="C45" s="206" t="s">
        <v>261</v>
      </c>
      <c r="D45" s="46" t="s">
        <v>262</v>
      </c>
      <c r="E45" s="46">
        <v>3473.25</v>
      </c>
      <c r="F45" s="46">
        <v>3245.4</v>
      </c>
      <c r="G45" s="48">
        <v>5664.75</v>
      </c>
      <c r="H45" s="46">
        <v>3473.25</v>
      </c>
      <c r="I45" s="48">
        <v>3180</v>
      </c>
      <c r="J45" s="48"/>
      <c r="K45" s="63">
        <f t="shared" si="101"/>
        <v>62.5185</v>
      </c>
      <c r="L45" s="64">
        <f t="shared" si="102"/>
        <v>519.264</v>
      </c>
      <c r="M45" s="48">
        <f t="shared" si="103"/>
        <v>453.18</v>
      </c>
      <c r="N45" s="46">
        <f t="shared" si="104"/>
        <v>24.31275</v>
      </c>
      <c r="O45" s="48">
        <f t="shared" si="105"/>
        <v>159</v>
      </c>
      <c r="P45" s="48">
        <f t="shared" si="106"/>
        <v>0</v>
      </c>
      <c r="Q45" s="48">
        <f t="shared" si="107"/>
        <v>1218.27525</v>
      </c>
      <c r="R45" s="46">
        <f t="shared" si="108"/>
        <v>0</v>
      </c>
      <c r="S45" s="46">
        <f t="shared" si="109"/>
        <v>259.63</v>
      </c>
      <c r="T45" s="48">
        <f t="shared" si="110"/>
        <v>113.3</v>
      </c>
      <c r="U45" s="46">
        <f t="shared" si="111"/>
        <v>10.42</v>
      </c>
      <c r="V45" s="46">
        <v>0</v>
      </c>
      <c r="W45" s="48">
        <f t="shared" si="112"/>
        <v>159</v>
      </c>
      <c r="X45" s="48">
        <f t="shared" si="113"/>
        <v>0</v>
      </c>
      <c r="Y45" s="46">
        <f t="shared" si="114"/>
        <v>542.35</v>
      </c>
      <c r="Z45" s="46">
        <f t="shared" si="115"/>
        <v>1760.62525</v>
      </c>
      <c r="AA45" s="46"/>
      <c r="AB45" s="213" t="s">
        <v>78</v>
      </c>
      <c r="AC45" s="11">
        <f t="shared" ref="AC45:AE45" si="133">K45+R45</f>
        <v>62.5185</v>
      </c>
      <c r="AD45" s="11">
        <f t="shared" si="133"/>
        <v>778.894</v>
      </c>
      <c r="AE45" s="11">
        <f t="shared" si="133"/>
        <v>566.48</v>
      </c>
      <c r="AF45" s="11">
        <f t="shared" si="117"/>
        <v>34.73275</v>
      </c>
      <c r="AG45" s="11">
        <f t="shared" ref="AG45:AI45" si="134">O45+W45</f>
        <v>318</v>
      </c>
      <c r="AH45" s="11">
        <f t="shared" si="134"/>
        <v>0</v>
      </c>
      <c r="AI45" s="11">
        <f t="shared" si="134"/>
        <v>1760.62525</v>
      </c>
      <c r="AJ45" s="12" t="s">
        <v>34</v>
      </c>
    </row>
    <row r="46" s="9" customFormat="1" ht="16" customHeight="1" spans="1:36">
      <c r="A46" s="45">
        <f t="shared" si="100"/>
        <v>43</v>
      </c>
      <c r="B46" s="205" t="s">
        <v>363</v>
      </c>
      <c r="C46" s="210" t="s">
        <v>263</v>
      </c>
      <c r="D46" s="46" t="s">
        <v>264</v>
      </c>
      <c r="E46" s="46">
        <v>3820</v>
      </c>
      <c r="F46" s="46">
        <v>3820</v>
      </c>
      <c r="G46" s="48">
        <v>5664.75</v>
      </c>
      <c r="H46" s="46">
        <v>3820</v>
      </c>
      <c r="I46" s="48">
        <v>4180</v>
      </c>
      <c r="J46" s="48"/>
      <c r="K46" s="63">
        <f t="shared" si="101"/>
        <v>68.76</v>
      </c>
      <c r="L46" s="64">
        <f t="shared" si="102"/>
        <v>611.2</v>
      </c>
      <c r="M46" s="48">
        <f t="shared" si="103"/>
        <v>453.18</v>
      </c>
      <c r="N46" s="46">
        <f t="shared" si="104"/>
        <v>26.74</v>
      </c>
      <c r="O46" s="48">
        <f t="shared" si="105"/>
        <v>209</v>
      </c>
      <c r="P46" s="48">
        <f t="shared" si="106"/>
        <v>0</v>
      </c>
      <c r="Q46" s="48">
        <f t="shared" si="107"/>
        <v>1368.88</v>
      </c>
      <c r="R46" s="46">
        <f t="shared" si="108"/>
        <v>0</v>
      </c>
      <c r="S46" s="46">
        <f t="shared" si="109"/>
        <v>305.6</v>
      </c>
      <c r="T46" s="48">
        <f t="shared" si="110"/>
        <v>113.3</v>
      </c>
      <c r="U46" s="46">
        <f t="shared" si="111"/>
        <v>11.46</v>
      </c>
      <c r="V46" s="46">
        <v>0</v>
      </c>
      <c r="W46" s="48">
        <f t="shared" si="112"/>
        <v>209</v>
      </c>
      <c r="X46" s="48">
        <f t="shared" si="113"/>
        <v>0</v>
      </c>
      <c r="Y46" s="46">
        <f t="shared" si="114"/>
        <v>639.36</v>
      </c>
      <c r="Z46" s="46">
        <f t="shared" si="115"/>
        <v>2008.24</v>
      </c>
      <c r="AA46" s="46"/>
      <c r="AB46" s="213" t="s">
        <v>58</v>
      </c>
      <c r="AC46" s="11">
        <f t="shared" ref="AC46:AE46" si="135">K46+R46</f>
        <v>68.76</v>
      </c>
      <c r="AD46" s="11">
        <f t="shared" si="135"/>
        <v>916.8</v>
      </c>
      <c r="AE46" s="11">
        <f t="shared" si="135"/>
        <v>566.48</v>
      </c>
      <c r="AF46" s="11">
        <f t="shared" si="117"/>
        <v>38.2</v>
      </c>
      <c r="AG46" s="11">
        <f t="shared" ref="AG46:AI46" si="136">O46+W46</f>
        <v>418</v>
      </c>
      <c r="AH46" s="11">
        <f t="shared" si="136"/>
        <v>0</v>
      </c>
      <c r="AI46" s="11">
        <f t="shared" si="136"/>
        <v>2008.24</v>
      </c>
      <c r="AJ46" s="12" t="s">
        <v>35</v>
      </c>
    </row>
    <row r="47" s="9" customFormat="1" ht="16" customHeight="1" spans="1:36">
      <c r="A47" s="45">
        <f t="shared" si="100"/>
        <v>44</v>
      </c>
      <c r="B47" s="205" t="s">
        <v>1973</v>
      </c>
      <c r="C47" s="208" t="s">
        <v>265</v>
      </c>
      <c r="D47" s="52" t="s">
        <v>266</v>
      </c>
      <c r="E47" s="46">
        <v>3473.25</v>
      </c>
      <c r="F47" s="46">
        <v>3245.4</v>
      </c>
      <c r="G47" s="48">
        <v>5664.75</v>
      </c>
      <c r="H47" s="46">
        <v>3473.25</v>
      </c>
      <c r="I47" s="48">
        <v>3180</v>
      </c>
      <c r="J47" s="48"/>
      <c r="K47" s="63">
        <f t="shared" si="101"/>
        <v>62.5185</v>
      </c>
      <c r="L47" s="64">
        <f t="shared" si="102"/>
        <v>519.264</v>
      </c>
      <c r="M47" s="48">
        <f t="shared" si="103"/>
        <v>453.18</v>
      </c>
      <c r="N47" s="46">
        <f t="shared" si="104"/>
        <v>24.31275</v>
      </c>
      <c r="O47" s="48">
        <f t="shared" si="105"/>
        <v>159</v>
      </c>
      <c r="P47" s="48">
        <f t="shared" si="106"/>
        <v>0</v>
      </c>
      <c r="Q47" s="48">
        <f t="shared" si="107"/>
        <v>1218.27525</v>
      </c>
      <c r="R47" s="46">
        <f t="shared" si="108"/>
        <v>0</v>
      </c>
      <c r="S47" s="46">
        <f t="shared" si="109"/>
        <v>259.63</v>
      </c>
      <c r="T47" s="48">
        <f t="shared" si="110"/>
        <v>113.3</v>
      </c>
      <c r="U47" s="46">
        <f t="shared" si="111"/>
        <v>10.42</v>
      </c>
      <c r="V47" s="46">
        <v>0</v>
      </c>
      <c r="W47" s="48">
        <f t="shared" si="112"/>
        <v>159</v>
      </c>
      <c r="X47" s="48">
        <f t="shared" si="113"/>
        <v>0</v>
      </c>
      <c r="Y47" s="46">
        <f t="shared" si="114"/>
        <v>542.35</v>
      </c>
      <c r="Z47" s="46">
        <f t="shared" si="115"/>
        <v>1760.62525</v>
      </c>
      <c r="AA47" s="46"/>
      <c r="AB47" s="216" t="s">
        <v>55</v>
      </c>
      <c r="AC47" s="11">
        <f t="shared" ref="AC47:AE47" si="137">K47+R47</f>
        <v>62.5185</v>
      </c>
      <c r="AD47" s="11">
        <f t="shared" si="137"/>
        <v>778.894</v>
      </c>
      <c r="AE47" s="11">
        <f t="shared" si="137"/>
        <v>566.48</v>
      </c>
      <c r="AF47" s="11">
        <f t="shared" si="117"/>
        <v>34.73275</v>
      </c>
      <c r="AG47" s="11">
        <f t="shared" ref="AG47:AI47" si="138">O47+W47</f>
        <v>318</v>
      </c>
      <c r="AH47" s="11">
        <f t="shared" si="138"/>
        <v>0</v>
      </c>
      <c r="AI47" s="11">
        <f t="shared" si="138"/>
        <v>1760.62525</v>
      </c>
      <c r="AJ47" s="12" t="s">
        <v>35</v>
      </c>
    </row>
    <row r="48" s="9" customFormat="1" ht="16" customHeight="1" spans="1:36">
      <c r="A48" s="45">
        <f t="shared" si="100"/>
        <v>45</v>
      </c>
      <c r="B48" s="205" t="s">
        <v>267</v>
      </c>
      <c r="C48" s="206" t="s">
        <v>268</v>
      </c>
      <c r="D48" s="46" t="s">
        <v>269</v>
      </c>
      <c r="E48" s="46">
        <v>3473.25</v>
      </c>
      <c r="F48" s="46">
        <v>3245.4</v>
      </c>
      <c r="G48" s="48">
        <v>5664.75</v>
      </c>
      <c r="H48" s="46">
        <v>3473.25</v>
      </c>
      <c r="I48" s="48">
        <v>3180</v>
      </c>
      <c r="J48" s="48"/>
      <c r="K48" s="63">
        <f t="shared" si="101"/>
        <v>62.5185</v>
      </c>
      <c r="L48" s="64">
        <f t="shared" si="102"/>
        <v>519.264</v>
      </c>
      <c r="M48" s="48">
        <f t="shared" si="103"/>
        <v>453.18</v>
      </c>
      <c r="N48" s="46">
        <f t="shared" si="104"/>
        <v>24.31275</v>
      </c>
      <c r="O48" s="48">
        <f t="shared" si="105"/>
        <v>159</v>
      </c>
      <c r="P48" s="48">
        <f t="shared" si="106"/>
        <v>0</v>
      </c>
      <c r="Q48" s="48">
        <f t="shared" si="107"/>
        <v>1218.27525</v>
      </c>
      <c r="R48" s="46">
        <f t="shared" si="108"/>
        <v>0</v>
      </c>
      <c r="S48" s="46">
        <f t="shared" si="109"/>
        <v>259.63</v>
      </c>
      <c r="T48" s="48">
        <f t="shared" si="110"/>
        <v>113.3</v>
      </c>
      <c r="U48" s="46">
        <f t="shared" si="111"/>
        <v>10.42</v>
      </c>
      <c r="V48" s="46">
        <v>0</v>
      </c>
      <c r="W48" s="48">
        <f t="shared" si="112"/>
        <v>159</v>
      </c>
      <c r="X48" s="48">
        <f t="shared" si="113"/>
        <v>0</v>
      </c>
      <c r="Y48" s="46">
        <f t="shared" si="114"/>
        <v>542.35</v>
      </c>
      <c r="Z48" s="46">
        <f t="shared" si="115"/>
        <v>1760.62525</v>
      </c>
      <c r="AA48" s="46"/>
      <c r="AB48" s="213" t="s">
        <v>81</v>
      </c>
      <c r="AC48" s="11">
        <f t="shared" ref="AC48:AE48" si="139">K48+R48</f>
        <v>62.5185</v>
      </c>
      <c r="AD48" s="11">
        <f t="shared" si="139"/>
        <v>778.894</v>
      </c>
      <c r="AE48" s="11">
        <f t="shared" si="139"/>
        <v>566.48</v>
      </c>
      <c r="AF48" s="11">
        <f t="shared" si="117"/>
        <v>34.73275</v>
      </c>
      <c r="AG48" s="11">
        <f t="shared" ref="AG48:AI48" si="140">O48+W48</f>
        <v>318</v>
      </c>
      <c r="AH48" s="11">
        <f t="shared" si="140"/>
        <v>0</v>
      </c>
      <c r="AI48" s="11">
        <f t="shared" si="140"/>
        <v>1760.62525</v>
      </c>
      <c r="AJ48" s="12" t="s">
        <v>32</v>
      </c>
    </row>
    <row r="49" s="9" customFormat="1" ht="16" customHeight="1" spans="1:36">
      <c r="A49" s="45">
        <f t="shared" si="100"/>
        <v>46</v>
      </c>
      <c r="B49" s="205" t="s">
        <v>348</v>
      </c>
      <c r="C49" s="206" t="s">
        <v>270</v>
      </c>
      <c r="D49" s="46" t="s">
        <v>271</v>
      </c>
      <c r="E49" s="46">
        <v>3473.25</v>
      </c>
      <c r="F49" s="46">
        <v>3245.4</v>
      </c>
      <c r="G49" s="48">
        <v>5664.75</v>
      </c>
      <c r="H49" s="46">
        <v>3473.25</v>
      </c>
      <c r="I49" s="48">
        <v>4180</v>
      </c>
      <c r="J49" s="48"/>
      <c r="K49" s="63">
        <f t="shared" si="101"/>
        <v>62.5185</v>
      </c>
      <c r="L49" s="64">
        <f t="shared" si="102"/>
        <v>519.264</v>
      </c>
      <c r="M49" s="48">
        <f t="shared" si="103"/>
        <v>453.18</v>
      </c>
      <c r="N49" s="46">
        <f t="shared" si="104"/>
        <v>24.31275</v>
      </c>
      <c r="O49" s="48">
        <f t="shared" si="105"/>
        <v>209</v>
      </c>
      <c r="P49" s="48">
        <f t="shared" si="106"/>
        <v>0</v>
      </c>
      <c r="Q49" s="48">
        <f t="shared" si="107"/>
        <v>1268.27525</v>
      </c>
      <c r="R49" s="46">
        <f t="shared" si="108"/>
        <v>0</v>
      </c>
      <c r="S49" s="46">
        <f t="shared" si="109"/>
        <v>259.63</v>
      </c>
      <c r="T49" s="48">
        <f t="shared" si="110"/>
        <v>113.3</v>
      </c>
      <c r="U49" s="46">
        <f t="shared" si="111"/>
        <v>10.42</v>
      </c>
      <c r="V49" s="46">
        <v>0</v>
      </c>
      <c r="W49" s="48">
        <f t="shared" si="112"/>
        <v>209</v>
      </c>
      <c r="X49" s="48">
        <f t="shared" si="113"/>
        <v>0</v>
      </c>
      <c r="Y49" s="46">
        <f t="shared" si="114"/>
        <v>592.35</v>
      </c>
      <c r="Z49" s="46">
        <f t="shared" si="115"/>
        <v>1860.62525</v>
      </c>
      <c r="AA49" s="46"/>
      <c r="AB49" s="213" t="s">
        <v>58</v>
      </c>
      <c r="AC49" s="11">
        <f t="shared" ref="AC49:AE49" si="141">K49+R49</f>
        <v>62.5185</v>
      </c>
      <c r="AD49" s="11">
        <f t="shared" si="141"/>
        <v>778.894</v>
      </c>
      <c r="AE49" s="11">
        <f t="shared" si="141"/>
        <v>566.48</v>
      </c>
      <c r="AF49" s="11">
        <f t="shared" si="117"/>
        <v>34.73275</v>
      </c>
      <c r="AG49" s="11">
        <f t="shared" ref="AG49:AI49" si="142">O49+W49</f>
        <v>418</v>
      </c>
      <c r="AH49" s="11">
        <f t="shared" si="142"/>
        <v>0</v>
      </c>
      <c r="AI49" s="11">
        <f t="shared" si="142"/>
        <v>1860.62525</v>
      </c>
      <c r="AJ49" s="12" t="s">
        <v>35</v>
      </c>
    </row>
    <row r="50" s="9" customFormat="1" ht="16" customHeight="1" spans="1:36">
      <c r="A50" s="45">
        <f t="shared" si="100"/>
        <v>47</v>
      </c>
      <c r="B50" s="205" t="s">
        <v>1031</v>
      </c>
      <c r="C50" s="206" t="s">
        <v>273</v>
      </c>
      <c r="D50" s="46" t="s">
        <v>274</v>
      </c>
      <c r="E50" s="46">
        <v>3473.25</v>
      </c>
      <c r="F50" s="46">
        <v>3245.4</v>
      </c>
      <c r="G50" s="48">
        <v>5664.75</v>
      </c>
      <c r="H50" s="46">
        <v>3473.25</v>
      </c>
      <c r="I50" s="48">
        <v>3180</v>
      </c>
      <c r="J50" s="48"/>
      <c r="K50" s="63">
        <f t="shared" si="101"/>
        <v>62.5185</v>
      </c>
      <c r="L50" s="64">
        <f t="shared" si="102"/>
        <v>519.264</v>
      </c>
      <c r="M50" s="48">
        <f t="shared" si="103"/>
        <v>453.18</v>
      </c>
      <c r="N50" s="46">
        <f t="shared" si="104"/>
        <v>24.31275</v>
      </c>
      <c r="O50" s="48">
        <f t="shared" si="105"/>
        <v>159</v>
      </c>
      <c r="P50" s="48">
        <f t="shared" si="106"/>
        <v>0</v>
      </c>
      <c r="Q50" s="48">
        <f t="shared" si="107"/>
        <v>1218.27525</v>
      </c>
      <c r="R50" s="46">
        <f t="shared" si="108"/>
        <v>0</v>
      </c>
      <c r="S50" s="46">
        <f t="shared" si="109"/>
        <v>259.63</v>
      </c>
      <c r="T50" s="48">
        <f t="shared" si="110"/>
        <v>113.3</v>
      </c>
      <c r="U50" s="46">
        <f t="shared" si="111"/>
        <v>10.42</v>
      </c>
      <c r="V50" s="46">
        <v>0</v>
      </c>
      <c r="W50" s="48">
        <f t="shared" si="112"/>
        <v>159</v>
      </c>
      <c r="X50" s="48">
        <f t="shared" si="113"/>
        <v>0</v>
      </c>
      <c r="Y50" s="46">
        <f t="shared" si="114"/>
        <v>542.35</v>
      </c>
      <c r="Z50" s="46">
        <f t="shared" si="115"/>
        <v>1760.62525</v>
      </c>
      <c r="AA50" s="46"/>
      <c r="AB50" s="214" t="s">
        <v>84</v>
      </c>
      <c r="AC50" s="11">
        <f t="shared" ref="AC50:AE50" si="143">K50+R50</f>
        <v>62.5185</v>
      </c>
      <c r="AD50" s="11">
        <f t="shared" si="143"/>
        <v>778.894</v>
      </c>
      <c r="AE50" s="11">
        <f t="shared" si="143"/>
        <v>566.48</v>
      </c>
      <c r="AF50" s="11">
        <f t="shared" si="117"/>
        <v>34.73275</v>
      </c>
      <c r="AG50" s="11">
        <f t="shared" ref="AG50:AI50" si="144">O50+W50</f>
        <v>318</v>
      </c>
      <c r="AH50" s="11">
        <f t="shared" si="144"/>
        <v>0</v>
      </c>
      <c r="AI50" s="11">
        <f t="shared" si="144"/>
        <v>1760.62525</v>
      </c>
      <c r="AJ50" s="12" t="s">
        <v>36</v>
      </c>
    </row>
    <row r="51" s="9" customFormat="1" ht="16" customHeight="1" spans="1:36">
      <c r="A51" s="45">
        <f t="shared" si="100"/>
        <v>48</v>
      </c>
      <c r="B51" s="205" t="s">
        <v>363</v>
      </c>
      <c r="C51" s="206" t="s">
        <v>275</v>
      </c>
      <c r="D51" s="46" t="s">
        <v>276</v>
      </c>
      <c r="E51" s="46">
        <v>3473.25</v>
      </c>
      <c r="F51" s="46">
        <v>3245.4</v>
      </c>
      <c r="G51" s="48">
        <v>5664.75</v>
      </c>
      <c r="H51" s="46">
        <v>3473.25</v>
      </c>
      <c r="I51" s="48">
        <v>2544</v>
      </c>
      <c r="J51" s="48"/>
      <c r="K51" s="63">
        <f t="shared" si="101"/>
        <v>62.5185</v>
      </c>
      <c r="L51" s="64">
        <f t="shared" si="102"/>
        <v>519.264</v>
      </c>
      <c r="M51" s="48">
        <f t="shared" si="103"/>
        <v>453.18</v>
      </c>
      <c r="N51" s="46">
        <f t="shared" si="104"/>
        <v>24.31275</v>
      </c>
      <c r="O51" s="48">
        <f t="shared" si="105"/>
        <v>127.2</v>
      </c>
      <c r="P51" s="48">
        <f t="shared" si="106"/>
        <v>0</v>
      </c>
      <c r="Q51" s="48">
        <f t="shared" si="107"/>
        <v>1186.47525</v>
      </c>
      <c r="R51" s="46">
        <f t="shared" si="108"/>
        <v>0</v>
      </c>
      <c r="S51" s="46">
        <f t="shared" si="109"/>
        <v>259.63</v>
      </c>
      <c r="T51" s="48">
        <f t="shared" si="110"/>
        <v>113.3</v>
      </c>
      <c r="U51" s="46">
        <f t="shared" si="111"/>
        <v>10.42</v>
      </c>
      <c r="V51" s="46">
        <v>0</v>
      </c>
      <c r="W51" s="48">
        <f t="shared" si="112"/>
        <v>127.2</v>
      </c>
      <c r="X51" s="48">
        <f t="shared" si="113"/>
        <v>0</v>
      </c>
      <c r="Y51" s="46">
        <f t="shared" si="114"/>
        <v>510.55</v>
      </c>
      <c r="Z51" s="46">
        <f t="shared" si="115"/>
        <v>1697.02525</v>
      </c>
      <c r="AA51" s="46"/>
      <c r="AB51" s="213" t="s">
        <v>87</v>
      </c>
      <c r="AC51" s="11">
        <f t="shared" ref="AC51:AE51" si="145">K51+R51</f>
        <v>62.5185</v>
      </c>
      <c r="AD51" s="11">
        <f t="shared" si="145"/>
        <v>778.894</v>
      </c>
      <c r="AE51" s="11">
        <f t="shared" si="145"/>
        <v>566.48</v>
      </c>
      <c r="AF51" s="11">
        <f t="shared" si="117"/>
        <v>34.73275</v>
      </c>
      <c r="AG51" s="11">
        <f t="shared" ref="AG51:AI51" si="146">O51+W51</f>
        <v>254.4</v>
      </c>
      <c r="AH51" s="11">
        <f t="shared" si="146"/>
        <v>0</v>
      </c>
      <c r="AI51" s="11">
        <f t="shared" si="146"/>
        <v>1697.02525</v>
      </c>
      <c r="AJ51" s="12" t="s">
        <v>36</v>
      </c>
    </row>
    <row r="52" s="9" customFormat="1" ht="16" customHeight="1" spans="1:36">
      <c r="A52" s="45">
        <f t="shared" si="100"/>
        <v>49</v>
      </c>
      <c r="B52" s="205" t="s">
        <v>640</v>
      </c>
      <c r="C52" s="206" t="s">
        <v>277</v>
      </c>
      <c r="D52" s="46" t="s">
        <v>278</v>
      </c>
      <c r="E52" s="46">
        <v>3473.25</v>
      </c>
      <c r="F52" s="46">
        <v>3245.4</v>
      </c>
      <c r="G52" s="48">
        <v>5664.75</v>
      </c>
      <c r="H52" s="46">
        <v>3473.25</v>
      </c>
      <c r="I52" s="48">
        <v>3180</v>
      </c>
      <c r="J52" s="48"/>
      <c r="K52" s="63">
        <f t="shared" si="101"/>
        <v>62.5185</v>
      </c>
      <c r="L52" s="64">
        <f t="shared" si="102"/>
        <v>519.264</v>
      </c>
      <c r="M52" s="48">
        <f t="shared" si="103"/>
        <v>453.18</v>
      </c>
      <c r="N52" s="46">
        <f t="shared" si="104"/>
        <v>24.31275</v>
      </c>
      <c r="O52" s="48">
        <f t="shared" si="105"/>
        <v>159</v>
      </c>
      <c r="P52" s="48">
        <f t="shared" si="106"/>
        <v>0</v>
      </c>
      <c r="Q52" s="48">
        <f t="shared" si="107"/>
        <v>1218.27525</v>
      </c>
      <c r="R52" s="46">
        <f t="shared" si="108"/>
        <v>0</v>
      </c>
      <c r="S52" s="46">
        <f t="shared" si="109"/>
        <v>259.63</v>
      </c>
      <c r="T52" s="48">
        <f t="shared" si="110"/>
        <v>113.3</v>
      </c>
      <c r="U52" s="46">
        <f t="shared" si="111"/>
        <v>10.42</v>
      </c>
      <c r="V52" s="46">
        <v>0</v>
      </c>
      <c r="W52" s="48">
        <f t="shared" si="112"/>
        <v>159</v>
      </c>
      <c r="X52" s="48">
        <f t="shared" si="113"/>
        <v>0</v>
      </c>
      <c r="Y52" s="46">
        <f t="shared" si="114"/>
        <v>542.35</v>
      </c>
      <c r="Z52" s="46">
        <f t="shared" si="115"/>
        <v>1760.62525</v>
      </c>
      <c r="AA52" s="46"/>
      <c r="AB52" s="213" t="s">
        <v>90</v>
      </c>
      <c r="AC52" s="11">
        <f t="shared" ref="AC52:AE52" si="147">K52+R52</f>
        <v>62.5185</v>
      </c>
      <c r="AD52" s="11">
        <f t="shared" si="147"/>
        <v>778.894</v>
      </c>
      <c r="AE52" s="11">
        <f t="shared" si="147"/>
        <v>566.48</v>
      </c>
      <c r="AF52" s="11">
        <f t="shared" si="117"/>
        <v>34.73275</v>
      </c>
      <c r="AG52" s="11">
        <f t="shared" ref="AG52:AI52" si="148">O52+W52</f>
        <v>318</v>
      </c>
      <c r="AH52" s="11">
        <f t="shared" si="148"/>
        <v>0</v>
      </c>
      <c r="AI52" s="11">
        <f t="shared" si="148"/>
        <v>1760.62525</v>
      </c>
      <c r="AJ52" s="12" t="s">
        <v>36</v>
      </c>
    </row>
    <row r="53" s="9" customFormat="1" ht="16" customHeight="1" spans="1:36">
      <c r="A53" s="45">
        <f t="shared" si="100"/>
        <v>50</v>
      </c>
      <c r="B53" s="205" t="s">
        <v>348</v>
      </c>
      <c r="C53" s="206" t="s">
        <v>279</v>
      </c>
      <c r="D53" s="46" t="s">
        <v>280</v>
      </c>
      <c r="E53" s="46">
        <v>3473.25</v>
      </c>
      <c r="F53" s="46">
        <v>3245.4</v>
      </c>
      <c r="G53" s="48">
        <v>5664.75</v>
      </c>
      <c r="H53" s="46">
        <v>3473.25</v>
      </c>
      <c r="I53" s="48">
        <v>3180</v>
      </c>
      <c r="J53" s="48"/>
      <c r="K53" s="63">
        <f t="shared" si="101"/>
        <v>62.5185</v>
      </c>
      <c r="L53" s="64">
        <f t="shared" si="102"/>
        <v>519.264</v>
      </c>
      <c r="M53" s="48">
        <f t="shared" si="103"/>
        <v>453.18</v>
      </c>
      <c r="N53" s="46">
        <f t="shared" si="104"/>
        <v>24.31275</v>
      </c>
      <c r="O53" s="48">
        <f t="shared" si="105"/>
        <v>159</v>
      </c>
      <c r="P53" s="48">
        <f t="shared" si="106"/>
        <v>0</v>
      </c>
      <c r="Q53" s="48">
        <f t="shared" si="107"/>
        <v>1218.27525</v>
      </c>
      <c r="R53" s="46">
        <f t="shared" si="108"/>
        <v>0</v>
      </c>
      <c r="S53" s="46">
        <f t="shared" si="109"/>
        <v>259.63</v>
      </c>
      <c r="T53" s="48">
        <f t="shared" si="110"/>
        <v>113.3</v>
      </c>
      <c r="U53" s="46">
        <f t="shared" si="111"/>
        <v>10.42</v>
      </c>
      <c r="V53" s="46">
        <v>0</v>
      </c>
      <c r="W53" s="48">
        <f t="shared" si="112"/>
        <v>159</v>
      </c>
      <c r="X53" s="48">
        <f t="shared" si="113"/>
        <v>0</v>
      </c>
      <c r="Y53" s="46">
        <f t="shared" si="114"/>
        <v>542.35</v>
      </c>
      <c r="Z53" s="46">
        <f t="shared" si="115"/>
        <v>1760.62525</v>
      </c>
      <c r="AA53" s="46"/>
      <c r="AB53" s="213" t="s">
        <v>93</v>
      </c>
      <c r="AC53" s="11">
        <f t="shared" ref="AC53:AE53" si="149">K53+R53</f>
        <v>62.5185</v>
      </c>
      <c r="AD53" s="11">
        <f t="shared" si="149"/>
        <v>778.894</v>
      </c>
      <c r="AE53" s="11">
        <f t="shared" si="149"/>
        <v>566.48</v>
      </c>
      <c r="AF53" s="11">
        <f t="shared" si="117"/>
        <v>34.73275</v>
      </c>
      <c r="AG53" s="11">
        <f t="shared" ref="AG53:AI53" si="150">O53+W53</f>
        <v>318</v>
      </c>
      <c r="AH53" s="11">
        <f t="shared" si="150"/>
        <v>0</v>
      </c>
      <c r="AI53" s="11">
        <f t="shared" si="150"/>
        <v>1760.62525</v>
      </c>
      <c r="AJ53" s="12" t="s">
        <v>33</v>
      </c>
    </row>
    <row r="54" s="9" customFormat="1" ht="16" customHeight="1" spans="1:36">
      <c r="A54" s="45">
        <f t="shared" si="100"/>
        <v>51</v>
      </c>
      <c r="B54" s="205" t="s">
        <v>348</v>
      </c>
      <c r="C54" s="206" t="s">
        <v>281</v>
      </c>
      <c r="D54" s="46" t="s">
        <v>282</v>
      </c>
      <c r="E54" s="46">
        <v>3473.25</v>
      </c>
      <c r="F54" s="46">
        <v>3245.4</v>
      </c>
      <c r="G54" s="48">
        <v>5664.75</v>
      </c>
      <c r="H54" s="46">
        <v>3473.25</v>
      </c>
      <c r="I54" s="48">
        <v>3180</v>
      </c>
      <c r="J54" s="48"/>
      <c r="K54" s="63">
        <f t="shared" si="101"/>
        <v>62.5185</v>
      </c>
      <c r="L54" s="64">
        <f t="shared" si="102"/>
        <v>519.264</v>
      </c>
      <c r="M54" s="48">
        <f t="shared" si="103"/>
        <v>453.18</v>
      </c>
      <c r="N54" s="46">
        <f t="shared" si="104"/>
        <v>24.31275</v>
      </c>
      <c r="O54" s="48">
        <f t="shared" si="105"/>
        <v>159</v>
      </c>
      <c r="P54" s="48">
        <f t="shared" si="106"/>
        <v>0</v>
      </c>
      <c r="Q54" s="48">
        <f t="shared" si="107"/>
        <v>1218.27525</v>
      </c>
      <c r="R54" s="46">
        <f t="shared" si="108"/>
        <v>0</v>
      </c>
      <c r="S54" s="46">
        <f t="shared" si="109"/>
        <v>259.63</v>
      </c>
      <c r="T54" s="48">
        <f t="shared" si="110"/>
        <v>113.3</v>
      </c>
      <c r="U54" s="46">
        <f t="shared" si="111"/>
        <v>10.42</v>
      </c>
      <c r="V54" s="46">
        <v>0</v>
      </c>
      <c r="W54" s="48">
        <f t="shared" si="112"/>
        <v>159</v>
      </c>
      <c r="X54" s="48">
        <f t="shared" si="113"/>
        <v>0</v>
      </c>
      <c r="Y54" s="46">
        <f t="shared" si="114"/>
        <v>542.35</v>
      </c>
      <c r="Z54" s="46">
        <f t="shared" si="115"/>
        <v>1760.62525</v>
      </c>
      <c r="AA54" s="46"/>
      <c r="AB54" s="213" t="s">
        <v>96</v>
      </c>
      <c r="AC54" s="11">
        <f t="shared" ref="AC54:AE54" si="151">K54+R54</f>
        <v>62.5185</v>
      </c>
      <c r="AD54" s="11">
        <f t="shared" si="151"/>
        <v>778.894</v>
      </c>
      <c r="AE54" s="11">
        <f t="shared" si="151"/>
        <v>566.48</v>
      </c>
      <c r="AF54" s="11">
        <f t="shared" si="117"/>
        <v>34.73275</v>
      </c>
      <c r="AG54" s="11">
        <f t="shared" ref="AG54:AI54" si="152">O54+W54</f>
        <v>318</v>
      </c>
      <c r="AH54" s="11">
        <f t="shared" si="152"/>
        <v>0</v>
      </c>
      <c r="AI54" s="11">
        <f t="shared" si="152"/>
        <v>1760.62525</v>
      </c>
      <c r="AJ54" s="12" t="s">
        <v>36</v>
      </c>
    </row>
    <row r="55" s="9" customFormat="1" ht="16" customHeight="1" spans="1:36">
      <c r="A55" s="45">
        <f t="shared" si="100"/>
        <v>52</v>
      </c>
      <c r="B55" s="205" t="s">
        <v>1982</v>
      </c>
      <c r="C55" s="206" t="s">
        <v>283</v>
      </c>
      <c r="D55" s="46" t="s">
        <v>284</v>
      </c>
      <c r="E55" s="46">
        <v>3820</v>
      </c>
      <c r="F55" s="46">
        <v>3820</v>
      </c>
      <c r="G55" s="48">
        <v>5664.75</v>
      </c>
      <c r="H55" s="46">
        <v>3820</v>
      </c>
      <c r="I55" s="48">
        <v>4180</v>
      </c>
      <c r="J55" s="48"/>
      <c r="K55" s="63">
        <f t="shared" si="101"/>
        <v>68.76</v>
      </c>
      <c r="L55" s="64">
        <f t="shared" si="102"/>
        <v>611.2</v>
      </c>
      <c r="M55" s="48">
        <f t="shared" si="103"/>
        <v>453.18</v>
      </c>
      <c r="N55" s="46">
        <f t="shared" si="104"/>
        <v>26.74</v>
      </c>
      <c r="O55" s="48">
        <f t="shared" si="105"/>
        <v>209</v>
      </c>
      <c r="P55" s="48">
        <f t="shared" si="106"/>
        <v>0</v>
      </c>
      <c r="Q55" s="48">
        <f t="shared" si="107"/>
        <v>1368.88</v>
      </c>
      <c r="R55" s="46">
        <f t="shared" si="108"/>
        <v>0</v>
      </c>
      <c r="S55" s="46">
        <f t="shared" si="109"/>
        <v>305.6</v>
      </c>
      <c r="T55" s="48">
        <f t="shared" si="110"/>
        <v>113.3</v>
      </c>
      <c r="U55" s="46">
        <f t="shared" si="111"/>
        <v>11.46</v>
      </c>
      <c r="V55" s="46">
        <v>0</v>
      </c>
      <c r="W55" s="48">
        <f t="shared" si="112"/>
        <v>209</v>
      </c>
      <c r="X55" s="48">
        <f t="shared" si="113"/>
        <v>0</v>
      </c>
      <c r="Y55" s="46">
        <f t="shared" si="114"/>
        <v>639.36</v>
      </c>
      <c r="Z55" s="46">
        <f t="shared" si="115"/>
        <v>2008.24</v>
      </c>
      <c r="AA55" s="46"/>
      <c r="AB55" s="213" t="s">
        <v>81</v>
      </c>
      <c r="AC55" s="11">
        <f t="shared" ref="AC55:AE55" si="153">K55+R55</f>
        <v>68.76</v>
      </c>
      <c r="AD55" s="11">
        <f t="shared" si="153"/>
        <v>916.8</v>
      </c>
      <c r="AE55" s="11">
        <f t="shared" si="153"/>
        <v>566.48</v>
      </c>
      <c r="AF55" s="11">
        <f t="shared" si="117"/>
        <v>38.2</v>
      </c>
      <c r="AG55" s="11">
        <f t="shared" ref="AG55:AI55" si="154">O55+W55</f>
        <v>418</v>
      </c>
      <c r="AH55" s="11">
        <f t="shared" si="154"/>
        <v>0</v>
      </c>
      <c r="AI55" s="11">
        <f t="shared" si="154"/>
        <v>2008.24</v>
      </c>
      <c r="AJ55" s="12" t="s">
        <v>32</v>
      </c>
    </row>
    <row r="56" s="9" customFormat="1" ht="16" customHeight="1" spans="1:36">
      <c r="A56" s="45">
        <f t="shared" si="100"/>
        <v>53</v>
      </c>
      <c r="B56" s="205" t="s">
        <v>267</v>
      </c>
      <c r="C56" s="206" t="s">
        <v>285</v>
      </c>
      <c r="D56" s="46" t="s">
        <v>286</v>
      </c>
      <c r="E56" s="46">
        <v>3473.25</v>
      </c>
      <c r="F56" s="46">
        <v>3245.4</v>
      </c>
      <c r="G56" s="48">
        <v>5664.75</v>
      </c>
      <c r="H56" s="46">
        <v>3473.25</v>
      </c>
      <c r="I56" s="48">
        <v>3180</v>
      </c>
      <c r="J56" s="48"/>
      <c r="K56" s="63">
        <f t="shared" si="101"/>
        <v>62.5185</v>
      </c>
      <c r="L56" s="64">
        <f t="shared" si="102"/>
        <v>519.264</v>
      </c>
      <c r="M56" s="48">
        <f t="shared" si="103"/>
        <v>453.18</v>
      </c>
      <c r="N56" s="46">
        <f t="shared" si="104"/>
        <v>24.31275</v>
      </c>
      <c r="O56" s="48">
        <f t="shared" si="105"/>
        <v>159</v>
      </c>
      <c r="P56" s="48">
        <f t="shared" si="106"/>
        <v>0</v>
      </c>
      <c r="Q56" s="48">
        <f t="shared" si="107"/>
        <v>1218.27525</v>
      </c>
      <c r="R56" s="46">
        <f t="shared" si="108"/>
        <v>0</v>
      </c>
      <c r="S56" s="46">
        <f t="shared" si="109"/>
        <v>259.63</v>
      </c>
      <c r="T56" s="48">
        <f t="shared" si="110"/>
        <v>113.3</v>
      </c>
      <c r="U56" s="46">
        <f t="shared" si="111"/>
        <v>10.42</v>
      </c>
      <c r="V56" s="46">
        <v>0</v>
      </c>
      <c r="W56" s="48">
        <f t="shared" si="112"/>
        <v>159</v>
      </c>
      <c r="X56" s="48">
        <f t="shared" si="113"/>
        <v>0</v>
      </c>
      <c r="Y56" s="46">
        <f t="shared" si="114"/>
        <v>542.35</v>
      </c>
      <c r="Z56" s="46">
        <f t="shared" si="115"/>
        <v>1760.62525</v>
      </c>
      <c r="AA56" s="46"/>
      <c r="AB56" s="213" t="s">
        <v>81</v>
      </c>
      <c r="AC56" s="11">
        <f t="shared" ref="AC56:AE56" si="155">K56+R56</f>
        <v>62.5185</v>
      </c>
      <c r="AD56" s="11">
        <f t="shared" si="155"/>
        <v>778.894</v>
      </c>
      <c r="AE56" s="11">
        <f t="shared" si="155"/>
        <v>566.48</v>
      </c>
      <c r="AF56" s="11">
        <f t="shared" si="117"/>
        <v>34.73275</v>
      </c>
      <c r="AG56" s="11">
        <f t="shared" ref="AG56:AI56" si="156">O56+W56</f>
        <v>318</v>
      </c>
      <c r="AH56" s="11">
        <f t="shared" si="156"/>
        <v>0</v>
      </c>
      <c r="AI56" s="11">
        <f t="shared" si="156"/>
        <v>1760.62525</v>
      </c>
      <c r="AJ56" s="12" t="s">
        <v>32</v>
      </c>
    </row>
    <row r="57" s="9" customFormat="1" ht="16" customHeight="1" spans="1:36">
      <c r="A57" s="45">
        <f t="shared" si="100"/>
        <v>54</v>
      </c>
      <c r="B57" s="205" t="s">
        <v>1983</v>
      </c>
      <c r="C57" s="206" t="s">
        <v>287</v>
      </c>
      <c r="D57" s="46" t="s">
        <v>288</v>
      </c>
      <c r="E57" s="46">
        <v>3820</v>
      </c>
      <c r="F57" s="46">
        <v>3820</v>
      </c>
      <c r="G57" s="48">
        <v>5664.75</v>
      </c>
      <c r="H57" s="46">
        <v>3820</v>
      </c>
      <c r="I57" s="48">
        <v>3180</v>
      </c>
      <c r="J57" s="48"/>
      <c r="K57" s="63">
        <f t="shared" si="101"/>
        <v>68.76</v>
      </c>
      <c r="L57" s="64">
        <f t="shared" si="102"/>
        <v>611.2</v>
      </c>
      <c r="M57" s="48">
        <f t="shared" si="103"/>
        <v>453.18</v>
      </c>
      <c r="N57" s="46">
        <f t="shared" si="104"/>
        <v>26.74</v>
      </c>
      <c r="O57" s="48">
        <f t="shared" si="105"/>
        <v>159</v>
      </c>
      <c r="P57" s="48">
        <f t="shared" si="106"/>
        <v>0</v>
      </c>
      <c r="Q57" s="48">
        <f t="shared" si="107"/>
        <v>1318.88</v>
      </c>
      <c r="R57" s="46">
        <f t="shared" si="108"/>
        <v>0</v>
      </c>
      <c r="S57" s="46">
        <f t="shared" si="109"/>
        <v>305.6</v>
      </c>
      <c r="T57" s="48">
        <f t="shared" si="110"/>
        <v>113.3</v>
      </c>
      <c r="U57" s="46">
        <f t="shared" si="111"/>
        <v>11.46</v>
      </c>
      <c r="V57" s="46">
        <v>0</v>
      </c>
      <c r="W57" s="48">
        <f t="shared" si="112"/>
        <v>159</v>
      </c>
      <c r="X57" s="48">
        <f t="shared" si="113"/>
        <v>0</v>
      </c>
      <c r="Y57" s="46">
        <f t="shared" si="114"/>
        <v>589.36</v>
      </c>
      <c r="Z57" s="46">
        <f t="shared" si="115"/>
        <v>1908.24</v>
      </c>
      <c r="AA57" s="46"/>
      <c r="AB57" s="213" t="s">
        <v>78</v>
      </c>
      <c r="AC57" s="11">
        <f t="shared" ref="AC57:AE57" si="157">K57+R57</f>
        <v>68.76</v>
      </c>
      <c r="AD57" s="11">
        <f t="shared" si="157"/>
        <v>916.8</v>
      </c>
      <c r="AE57" s="11">
        <f t="shared" si="157"/>
        <v>566.48</v>
      </c>
      <c r="AF57" s="11">
        <f t="shared" si="117"/>
        <v>38.2</v>
      </c>
      <c r="AG57" s="11">
        <f t="shared" ref="AG57:AI57" si="158">O57+W57</f>
        <v>318</v>
      </c>
      <c r="AH57" s="11">
        <f t="shared" si="158"/>
        <v>0</v>
      </c>
      <c r="AI57" s="11">
        <f t="shared" si="158"/>
        <v>1908.24</v>
      </c>
      <c r="AJ57" s="12" t="s">
        <v>34</v>
      </c>
    </row>
    <row r="58" s="9" customFormat="1" ht="16" customHeight="1" spans="1:36">
      <c r="A58" s="45">
        <f t="shared" si="100"/>
        <v>55</v>
      </c>
      <c r="B58" s="205" t="s">
        <v>289</v>
      </c>
      <c r="C58" s="206" t="s">
        <v>290</v>
      </c>
      <c r="D58" s="46" t="s">
        <v>291</v>
      </c>
      <c r="E58" s="46">
        <v>3473.25</v>
      </c>
      <c r="F58" s="46">
        <v>3245.4</v>
      </c>
      <c r="G58" s="48">
        <v>5664.75</v>
      </c>
      <c r="H58" s="46">
        <v>3473.25</v>
      </c>
      <c r="I58" s="48">
        <v>3180</v>
      </c>
      <c r="J58" s="48"/>
      <c r="K58" s="63">
        <f t="shared" si="101"/>
        <v>62.5185</v>
      </c>
      <c r="L58" s="64">
        <f t="shared" si="102"/>
        <v>519.264</v>
      </c>
      <c r="M58" s="48">
        <f t="shared" si="103"/>
        <v>453.18</v>
      </c>
      <c r="N58" s="46">
        <f t="shared" si="104"/>
        <v>24.31275</v>
      </c>
      <c r="O58" s="48">
        <f t="shared" si="105"/>
        <v>159</v>
      </c>
      <c r="P58" s="48">
        <f t="shared" si="106"/>
        <v>0</v>
      </c>
      <c r="Q58" s="48">
        <f t="shared" si="107"/>
        <v>1218.27525</v>
      </c>
      <c r="R58" s="46">
        <f t="shared" si="108"/>
        <v>0</v>
      </c>
      <c r="S58" s="46">
        <f t="shared" si="109"/>
        <v>259.63</v>
      </c>
      <c r="T58" s="48">
        <f t="shared" si="110"/>
        <v>113.3</v>
      </c>
      <c r="U58" s="46">
        <f t="shared" si="111"/>
        <v>10.42</v>
      </c>
      <c r="V58" s="46">
        <v>0</v>
      </c>
      <c r="W58" s="48">
        <f t="shared" si="112"/>
        <v>159</v>
      </c>
      <c r="X58" s="48">
        <f t="shared" si="113"/>
        <v>0</v>
      </c>
      <c r="Y58" s="46">
        <f t="shared" si="114"/>
        <v>542.35</v>
      </c>
      <c r="Z58" s="46">
        <f t="shared" si="115"/>
        <v>1760.62525</v>
      </c>
      <c r="AA58" s="46"/>
      <c r="AB58" s="213" t="s">
        <v>99</v>
      </c>
      <c r="AC58" s="11">
        <f t="shared" ref="AC58:AE58" si="159">K58+R58</f>
        <v>62.5185</v>
      </c>
      <c r="AD58" s="11">
        <f t="shared" si="159"/>
        <v>778.894</v>
      </c>
      <c r="AE58" s="11">
        <f t="shared" si="159"/>
        <v>566.48</v>
      </c>
      <c r="AF58" s="11">
        <f t="shared" si="117"/>
        <v>34.73275</v>
      </c>
      <c r="AG58" s="11">
        <f t="shared" ref="AG58:AI58" si="160">O58+W58</f>
        <v>318</v>
      </c>
      <c r="AH58" s="11">
        <f t="shared" si="160"/>
        <v>0</v>
      </c>
      <c r="AI58" s="11">
        <f t="shared" si="160"/>
        <v>1760.62525</v>
      </c>
      <c r="AJ58" s="12" t="s">
        <v>33</v>
      </c>
    </row>
    <row r="59" s="9" customFormat="1" ht="16" customHeight="1" spans="1:36">
      <c r="A59" s="45">
        <f t="shared" si="100"/>
        <v>56</v>
      </c>
      <c r="B59" s="205" t="s">
        <v>1983</v>
      </c>
      <c r="C59" s="206" t="s">
        <v>292</v>
      </c>
      <c r="D59" s="46" t="s">
        <v>293</v>
      </c>
      <c r="E59" s="46">
        <v>3473.25</v>
      </c>
      <c r="F59" s="46">
        <v>3245.4</v>
      </c>
      <c r="G59" s="48">
        <v>5664.75</v>
      </c>
      <c r="H59" s="46">
        <v>3473.25</v>
      </c>
      <c r="I59" s="48">
        <v>1790</v>
      </c>
      <c r="J59" s="48"/>
      <c r="K59" s="63">
        <f t="shared" si="101"/>
        <v>62.5185</v>
      </c>
      <c r="L59" s="64">
        <f t="shared" si="102"/>
        <v>519.264</v>
      </c>
      <c r="M59" s="48">
        <f t="shared" si="103"/>
        <v>453.18</v>
      </c>
      <c r="N59" s="46">
        <f t="shared" si="104"/>
        <v>24.31275</v>
      </c>
      <c r="O59" s="48">
        <f t="shared" si="105"/>
        <v>89.5</v>
      </c>
      <c r="P59" s="48">
        <f t="shared" si="106"/>
        <v>0</v>
      </c>
      <c r="Q59" s="48">
        <f t="shared" si="107"/>
        <v>1148.77525</v>
      </c>
      <c r="R59" s="46">
        <f t="shared" si="108"/>
        <v>0</v>
      </c>
      <c r="S59" s="46">
        <f t="shared" si="109"/>
        <v>259.63</v>
      </c>
      <c r="T59" s="48">
        <f t="shared" si="110"/>
        <v>113.3</v>
      </c>
      <c r="U59" s="46">
        <f t="shared" si="111"/>
        <v>10.42</v>
      </c>
      <c r="V59" s="46">
        <v>0</v>
      </c>
      <c r="W59" s="48">
        <f t="shared" si="112"/>
        <v>89.5</v>
      </c>
      <c r="X59" s="48">
        <f t="shared" si="113"/>
        <v>0</v>
      </c>
      <c r="Y59" s="46">
        <f t="shared" si="114"/>
        <v>472.85</v>
      </c>
      <c r="Z59" s="46">
        <f t="shared" si="115"/>
        <v>1621.62525</v>
      </c>
      <c r="AA59" s="46"/>
      <c r="AB59" s="213" t="s">
        <v>78</v>
      </c>
      <c r="AC59" s="11">
        <f t="shared" ref="AC59:AE59" si="161">K59+R59</f>
        <v>62.5185</v>
      </c>
      <c r="AD59" s="11">
        <f t="shared" si="161"/>
        <v>778.894</v>
      </c>
      <c r="AE59" s="11">
        <f t="shared" si="161"/>
        <v>566.48</v>
      </c>
      <c r="AF59" s="11">
        <f t="shared" si="117"/>
        <v>34.73275</v>
      </c>
      <c r="AG59" s="11">
        <f t="shared" ref="AG59:AI59" si="162">O59+W59</f>
        <v>179</v>
      </c>
      <c r="AH59" s="11">
        <f t="shared" si="162"/>
        <v>0</v>
      </c>
      <c r="AI59" s="11">
        <f t="shared" si="162"/>
        <v>1621.62525</v>
      </c>
      <c r="AJ59" s="12" t="s">
        <v>34</v>
      </c>
    </row>
    <row r="60" s="9" customFormat="1" ht="16" customHeight="1" spans="1:36">
      <c r="A60" s="45">
        <f t="shared" si="100"/>
        <v>57</v>
      </c>
      <c r="B60" s="205" t="s">
        <v>1978</v>
      </c>
      <c r="C60" s="206" t="s">
        <v>294</v>
      </c>
      <c r="D60" s="46" t="s">
        <v>295</v>
      </c>
      <c r="E60" s="46">
        <v>3473.25</v>
      </c>
      <c r="F60" s="46">
        <v>3245.4</v>
      </c>
      <c r="G60" s="48">
        <v>5664.75</v>
      </c>
      <c r="H60" s="46">
        <v>3473.25</v>
      </c>
      <c r="I60" s="48">
        <v>3180</v>
      </c>
      <c r="J60" s="48"/>
      <c r="K60" s="63">
        <f t="shared" si="101"/>
        <v>62.5185</v>
      </c>
      <c r="L60" s="64">
        <f t="shared" si="102"/>
        <v>519.264</v>
      </c>
      <c r="M60" s="48">
        <f t="shared" si="103"/>
        <v>453.18</v>
      </c>
      <c r="N60" s="46">
        <f t="shared" si="104"/>
        <v>24.31275</v>
      </c>
      <c r="O60" s="48">
        <f t="shared" si="105"/>
        <v>159</v>
      </c>
      <c r="P60" s="48">
        <f t="shared" si="106"/>
        <v>0</v>
      </c>
      <c r="Q60" s="48">
        <f t="shared" si="107"/>
        <v>1218.27525</v>
      </c>
      <c r="R60" s="46">
        <f t="shared" si="108"/>
        <v>0</v>
      </c>
      <c r="S60" s="46">
        <f t="shared" si="109"/>
        <v>259.63</v>
      </c>
      <c r="T60" s="48">
        <f t="shared" si="110"/>
        <v>113.3</v>
      </c>
      <c r="U60" s="46">
        <f t="shared" si="111"/>
        <v>10.42</v>
      </c>
      <c r="V60" s="46">
        <v>0</v>
      </c>
      <c r="W60" s="48">
        <f t="shared" si="112"/>
        <v>159</v>
      </c>
      <c r="X60" s="48">
        <f t="shared" si="113"/>
        <v>0</v>
      </c>
      <c r="Y60" s="46">
        <f t="shared" si="114"/>
        <v>542.35</v>
      </c>
      <c r="Z60" s="46">
        <f t="shared" si="115"/>
        <v>1760.62525</v>
      </c>
      <c r="AA60" s="46"/>
      <c r="AB60" s="213" t="s">
        <v>66</v>
      </c>
      <c r="AC60" s="11">
        <f t="shared" ref="AC60:AE60" si="163">K60+R60</f>
        <v>62.5185</v>
      </c>
      <c r="AD60" s="11">
        <f t="shared" si="163"/>
        <v>778.894</v>
      </c>
      <c r="AE60" s="11">
        <f t="shared" si="163"/>
        <v>566.48</v>
      </c>
      <c r="AF60" s="11">
        <f t="shared" si="117"/>
        <v>34.73275</v>
      </c>
      <c r="AG60" s="11">
        <f t="shared" ref="AG60:AI60" si="164">O60+W60</f>
        <v>318</v>
      </c>
      <c r="AH60" s="11">
        <f t="shared" si="164"/>
        <v>0</v>
      </c>
      <c r="AI60" s="11">
        <f t="shared" si="164"/>
        <v>1760.62525</v>
      </c>
      <c r="AJ60" s="12" t="s">
        <v>32</v>
      </c>
    </row>
    <row r="61" s="9" customFormat="1" ht="16" customHeight="1" spans="1:36">
      <c r="A61" s="45">
        <f t="shared" si="100"/>
        <v>58</v>
      </c>
      <c r="B61" s="205" t="s">
        <v>1983</v>
      </c>
      <c r="C61" s="206" t="s">
        <v>296</v>
      </c>
      <c r="D61" s="46" t="s">
        <v>297</v>
      </c>
      <c r="E61" s="46">
        <v>3473.25</v>
      </c>
      <c r="F61" s="46">
        <v>3245.4</v>
      </c>
      <c r="G61" s="48">
        <v>5664.75</v>
      </c>
      <c r="H61" s="46">
        <v>3473.25</v>
      </c>
      <c r="I61" s="48">
        <v>3180</v>
      </c>
      <c r="J61" s="48"/>
      <c r="K61" s="63">
        <f t="shared" si="101"/>
        <v>62.5185</v>
      </c>
      <c r="L61" s="64">
        <f t="shared" si="102"/>
        <v>519.264</v>
      </c>
      <c r="M61" s="48">
        <f t="shared" si="103"/>
        <v>453.18</v>
      </c>
      <c r="N61" s="46">
        <f t="shared" si="104"/>
        <v>24.31275</v>
      </c>
      <c r="O61" s="48">
        <f t="shared" si="105"/>
        <v>159</v>
      </c>
      <c r="P61" s="48">
        <f t="shared" si="106"/>
        <v>0</v>
      </c>
      <c r="Q61" s="48">
        <f t="shared" si="107"/>
        <v>1218.27525</v>
      </c>
      <c r="R61" s="46">
        <f t="shared" si="108"/>
        <v>0</v>
      </c>
      <c r="S61" s="46">
        <f t="shared" si="109"/>
        <v>259.63</v>
      </c>
      <c r="T61" s="48">
        <f t="shared" si="110"/>
        <v>113.3</v>
      </c>
      <c r="U61" s="46">
        <f t="shared" si="111"/>
        <v>10.42</v>
      </c>
      <c r="V61" s="46">
        <v>0</v>
      </c>
      <c r="W61" s="48">
        <f t="shared" si="112"/>
        <v>159</v>
      </c>
      <c r="X61" s="48">
        <f t="shared" si="113"/>
        <v>0</v>
      </c>
      <c r="Y61" s="46">
        <f t="shared" si="114"/>
        <v>542.35</v>
      </c>
      <c r="Z61" s="46">
        <f t="shared" si="115"/>
        <v>1760.62525</v>
      </c>
      <c r="AA61" s="46"/>
      <c r="AB61" s="213" t="s">
        <v>78</v>
      </c>
      <c r="AC61" s="11">
        <f t="shared" ref="AC61:AE61" si="165">K61+R61</f>
        <v>62.5185</v>
      </c>
      <c r="AD61" s="11">
        <f t="shared" si="165"/>
        <v>778.894</v>
      </c>
      <c r="AE61" s="11">
        <f t="shared" si="165"/>
        <v>566.48</v>
      </c>
      <c r="AF61" s="11">
        <f t="shared" si="117"/>
        <v>34.73275</v>
      </c>
      <c r="AG61" s="11">
        <f t="shared" ref="AG61:AI61" si="166">O61+W61</f>
        <v>318</v>
      </c>
      <c r="AH61" s="11">
        <f t="shared" si="166"/>
        <v>0</v>
      </c>
      <c r="AI61" s="11">
        <f t="shared" si="166"/>
        <v>1760.62525</v>
      </c>
      <c r="AJ61" s="12" t="s">
        <v>34</v>
      </c>
    </row>
    <row r="62" s="9" customFormat="1" ht="16" customHeight="1" spans="1:36">
      <c r="A62" s="45">
        <f t="shared" si="100"/>
        <v>59</v>
      </c>
      <c r="B62" s="205" t="s">
        <v>1973</v>
      </c>
      <c r="C62" s="206" t="s">
        <v>298</v>
      </c>
      <c r="D62" s="46" t="s">
        <v>299</v>
      </c>
      <c r="E62" s="46">
        <v>3473.25</v>
      </c>
      <c r="F62" s="46">
        <v>3245.4</v>
      </c>
      <c r="G62" s="48">
        <v>5664.75</v>
      </c>
      <c r="H62" s="46">
        <v>3473.25</v>
      </c>
      <c r="I62" s="48">
        <v>4180</v>
      </c>
      <c r="J62" s="48"/>
      <c r="K62" s="63">
        <f t="shared" si="101"/>
        <v>62.5185</v>
      </c>
      <c r="L62" s="64">
        <f t="shared" si="102"/>
        <v>519.264</v>
      </c>
      <c r="M62" s="48">
        <f t="shared" si="103"/>
        <v>453.18</v>
      </c>
      <c r="N62" s="46">
        <f t="shared" si="104"/>
        <v>24.31275</v>
      </c>
      <c r="O62" s="48">
        <f t="shared" si="105"/>
        <v>209</v>
      </c>
      <c r="P62" s="48">
        <f t="shared" si="106"/>
        <v>0</v>
      </c>
      <c r="Q62" s="48">
        <f t="shared" si="107"/>
        <v>1268.27525</v>
      </c>
      <c r="R62" s="46">
        <f t="shared" si="108"/>
        <v>0</v>
      </c>
      <c r="S62" s="46">
        <f t="shared" si="109"/>
        <v>259.63</v>
      </c>
      <c r="T62" s="48">
        <f t="shared" si="110"/>
        <v>113.3</v>
      </c>
      <c r="U62" s="46">
        <f t="shared" si="111"/>
        <v>10.42</v>
      </c>
      <c r="V62" s="46">
        <v>0</v>
      </c>
      <c r="W62" s="48">
        <f t="shared" si="112"/>
        <v>209</v>
      </c>
      <c r="X62" s="48">
        <f t="shared" si="113"/>
        <v>0</v>
      </c>
      <c r="Y62" s="46">
        <f t="shared" si="114"/>
        <v>592.35</v>
      </c>
      <c r="Z62" s="46">
        <f t="shared" si="115"/>
        <v>1860.62525</v>
      </c>
      <c r="AA62" s="46"/>
      <c r="AB62" s="213" t="s">
        <v>58</v>
      </c>
      <c r="AC62" s="11">
        <f t="shared" ref="AC62:AE62" si="167">K62+R62</f>
        <v>62.5185</v>
      </c>
      <c r="AD62" s="11">
        <f t="shared" si="167"/>
        <v>778.894</v>
      </c>
      <c r="AE62" s="11">
        <f t="shared" si="167"/>
        <v>566.48</v>
      </c>
      <c r="AF62" s="11">
        <f t="shared" si="117"/>
        <v>34.73275</v>
      </c>
      <c r="AG62" s="11">
        <f t="shared" ref="AG62:AI62" si="168">O62+W62</f>
        <v>418</v>
      </c>
      <c r="AH62" s="11">
        <f t="shared" si="168"/>
        <v>0</v>
      </c>
      <c r="AI62" s="11">
        <f t="shared" si="168"/>
        <v>1860.62525</v>
      </c>
      <c r="AJ62" s="12" t="s">
        <v>35</v>
      </c>
    </row>
    <row r="63" s="9" customFormat="1" ht="16" customHeight="1" spans="1:36">
      <c r="A63" s="45">
        <f t="shared" si="100"/>
        <v>60</v>
      </c>
      <c r="B63" s="205" t="s">
        <v>1977</v>
      </c>
      <c r="C63" s="206" t="s">
        <v>300</v>
      </c>
      <c r="D63" s="46" t="s">
        <v>301</v>
      </c>
      <c r="E63" s="46">
        <v>3473.25</v>
      </c>
      <c r="F63" s="46">
        <v>3245.4</v>
      </c>
      <c r="G63" s="48">
        <v>5664.75</v>
      </c>
      <c r="H63" s="46">
        <v>3473.25</v>
      </c>
      <c r="I63" s="48">
        <v>3180</v>
      </c>
      <c r="J63" s="48"/>
      <c r="K63" s="63">
        <f t="shared" si="101"/>
        <v>62.5185</v>
      </c>
      <c r="L63" s="64">
        <f t="shared" si="102"/>
        <v>519.264</v>
      </c>
      <c r="M63" s="48">
        <f t="shared" si="103"/>
        <v>453.18</v>
      </c>
      <c r="N63" s="46">
        <f t="shared" si="104"/>
        <v>24.31275</v>
      </c>
      <c r="O63" s="48">
        <f t="shared" si="105"/>
        <v>159</v>
      </c>
      <c r="P63" s="48">
        <f t="shared" si="106"/>
        <v>0</v>
      </c>
      <c r="Q63" s="48">
        <f t="shared" si="107"/>
        <v>1218.27525</v>
      </c>
      <c r="R63" s="46">
        <f t="shared" si="108"/>
        <v>0</v>
      </c>
      <c r="S63" s="46">
        <f t="shared" si="109"/>
        <v>259.63</v>
      </c>
      <c r="T63" s="48">
        <f t="shared" si="110"/>
        <v>113.3</v>
      </c>
      <c r="U63" s="46">
        <f t="shared" si="111"/>
        <v>10.42</v>
      </c>
      <c r="V63" s="46">
        <v>0</v>
      </c>
      <c r="W63" s="48">
        <f t="shared" si="112"/>
        <v>159</v>
      </c>
      <c r="X63" s="48">
        <f t="shared" si="113"/>
        <v>0</v>
      </c>
      <c r="Y63" s="46">
        <f t="shared" si="114"/>
        <v>542.35</v>
      </c>
      <c r="Z63" s="46">
        <f t="shared" si="115"/>
        <v>1760.62525</v>
      </c>
      <c r="AA63" s="46"/>
      <c r="AB63" s="213" t="s">
        <v>49</v>
      </c>
      <c r="AC63" s="11">
        <f t="shared" ref="AC63:AE63" si="169">K63+R63</f>
        <v>62.5185</v>
      </c>
      <c r="AD63" s="11">
        <f t="shared" si="169"/>
        <v>778.894</v>
      </c>
      <c r="AE63" s="11">
        <f t="shared" si="169"/>
        <v>566.48</v>
      </c>
      <c r="AF63" s="11">
        <f t="shared" si="117"/>
        <v>34.73275</v>
      </c>
      <c r="AG63" s="11">
        <f t="shared" ref="AG63:AI63" si="170">O63+W63</f>
        <v>318</v>
      </c>
      <c r="AH63" s="11">
        <f t="shared" si="170"/>
        <v>0</v>
      </c>
      <c r="AI63" s="11">
        <f t="shared" si="170"/>
        <v>1760.62525</v>
      </c>
      <c r="AJ63" s="12" t="s">
        <v>32</v>
      </c>
    </row>
    <row r="64" s="9" customFormat="1" ht="16" customHeight="1" spans="1:36">
      <c r="A64" s="45">
        <f t="shared" si="100"/>
        <v>61</v>
      </c>
      <c r="B64" s="205" t="s">
        <v>1983</v>
      </c>
      <c r="C64" s="206" t="s">
        <v>302</v>
      </c>
      <c r="D64" s="46" t="s">
        <v>303</v>
      </c>
      <c r="E64" s="46">
        <v>3473.25</v>
      </c>
      <c r="F64" s="46">
        <v>3245.4</v>
      </c>
      <c r="G64" s="48">
        <v>5664.75</v>
      </c>
      <c r="H64" s="46">
        <v>3473.25</v>
      </c>
      <c r="I64" s="48">
        <v>3180</v>
      </c>
      <c r="J64" s="48"/>
      <c r="K64" s="63">
        <f t="shared" si="101"/>
        <v>62.5185</v>
      </c>
      <c r="L64" s="64">
        <f t="shared" si="102"/>
        <v>519.264</v>
      </c>
      <c r="M64" s="48">
        <f t="shared" si="103"/>
        <v>453.18</v>
      </c>
      <c r="N64" s="46">
        <f t="shared" si="104"/>
        <v>24.31275</v>
      </c>
      <c r="O64" s="48">
        <f t="shared" si="105"/>
        <v>159</v>
      </c>
      <c r="P64" s="48">
        <f t="shared" si="106"/>
        <v>0</v>
      </c>
      <c r="Q64" s="48">
        <f t="shared" si="107"/>
        <v>1218.27525</v>
      </c>
      <c r="R64" s="46">
        <f t="shared" si="108"/>
        <v>0</v>
      </c>
      <c r="S64" s="46">
        <f t="shared" si="109"/>
        <v>259.63</v>
      </c>
      <c r="T64" s="48">
        <f t="shared" si="110"/>
        <v>113.3</v>
      </c>
      <c r="U64" s="46">
        <f t="shared" si="111"/>
        <v>10.42</v>
      </c>
      <c r="V64" s="46">
        <v>0</v>
      </c>
      <c r="W64" s="48">
        <f t="shared" si="112"/>
        <v>159</v>
      </c>
      <c r="X64" s="48">
        <f t="shared" si="113"/>
        <v>0</v>
      </c>
      <c r="Y64" s="46">
        <f t="shared" si="114"/>
        <v>542.35</v>
      </c>
      <c r="Z64" s="46">
        <f t="shared" si="115"/>
        <v>1760.62525</v>
      </c>
      <c r="AA64" s="46"/>
      <c r="AB64" s="213" t="s">
        <v>66</v>
      </c>
      <c r="AC64" s="11">
        <f t="shared" ref="AC64:AE64" si="171">K64+R64</f>
        <v>62.5185</v>
      </c>
      <c r="AD64" s="11">
        <f t="shared" si="171"/>
        <v>778.894</v>
      </c>
      <c r="AE64" s="11">
        <f t="shared" si="171"/>
        <v>566.48</v>
      </c>
      <c r="AF64" s="11">
        <f t="shared" si="117"/>
        <v>34.73275</v>
      </c>
      <c r="AG64" s="11">
        <f t="shared" ref="AG64:AI64" si="172">O64+W64</f>
        <v>318</v>
      </c>
      <c r="AH64" s="11">
        <f t="shared" si="172"/>
        <v>0</v>
      </c>
      <c r="AI64" s="11">
        <f t="shared" si="172"/>
        <v>1760.62525</v>
      </c>
      <c r="AJ64" s="12" t="s">
        <v>32</v>
      </c>
    </row>
    <row r="65" s="9" customFormat="1" ht="16" customHeight="1" spans="1:36">
      <c r="A65" s="45">
        <f t="shared" si="100"/>
        <v>62</v>
      </c>
      <c r="B65" s="205" t="s">
        <v>1983</v>
      </c>
      <c r="C65" s="206" t="s">
        <v>304</v>
      </c>
      <c r="D65" s="46" t="s">
        <v>305</v>
      </c>
      <c r="E65" s="46">
        <v>3473.25</v>
      </c>
      <c r="F65" s="46">
        <v>3245.4</v>
      </c>
      <c r="G65" s="48">
        <v>5664.75</v>
      </c>
      <c r="H65" s="46">
        <v>3473.25</v>
      </c>
      <c r="I65" s="48">
        <v>3180</v>
      </c>
      <c r="J65" s="48"/>
      <c r="K65" s="63">
        <f t="shared" si="101"/>
        <v>62.5185</v>
      </c>
      <c r="L65" s="64">
        <f t="shared" si="102"/>
        <v>519.264</v>
      </c>
      <c r="M65" s="48">
        <f t="shared" si="103"/>
        <v>453.18</v>
      </c>
      <c r="N65" s="46">
        <f t="shared" si="104"/>
        <v>24.31275</v>
      </c>
      <c r="O65" s="48">
        <f t="shared" si="105"/>
        <v>159</v>
      </c>
      <c r="P65" s="48">
        <f t="shared" si="106"/>
        <v>0</v>
      </c>
      <c r="Q65" s="48">
        <f t="shared" si="107"/>
        <v>1218.27525</v>
      </c>
      <c r="R65" s="46">
        <f t="shared" si="108"/>
        <v>0</v>
      </c>
      <c r="S65" s="46">
        <f t="shared" si="109"/>
        <v>259.63</v>
      </c>
      <c r="T65" s="48">
        <f t="shared" si="110"/>
        <v>113.3</v>
      </c>
      <c r="U65" s="46">
        <f t="shared" si="111"/>
        <v>10.42</v>
      </c>
      <c r="V65" s="46">
        <v>0</v>
      </c>
      <c r="W65" s="48">
        <f t="shared" si="112"/>
        <v>159</v>
      </c>
      <c r="X65" s="48">
        <f t="shared" si="113"/>
        <v>0</v>
      </c>
      <c r="Y65" s="46">
        <f t="shared" si="114"/>
        <v>542.35</v>
      </c>
      <c r="Z65" s="46">
        <f t="shared" si="115"/>
        <v>1760.62525</v>
      </c>
      <c r="AA65" s="46"/>
      <c r="AB65" s="213" t="s">
        <v>78</v>
      </c>
      <c r="AC65" s="11">
        <f t="shared" ref="AC65:AE65" si="173">K65+R65</f>
        <v>62.5185</v>
      </c>
      <c r="AD65" s="11">
        <f t="shared" si="173"/>
        <v>778.894</v>
      </c>
      <c r="AE65" s="11">
        <f t="shared" si="173"/>
        <v>566.48</v>
      </c>
      <c r="AF65" s="11">
        <f t="shared" si="117"/>
        <v>34.73275</v>
      </c>
      <c r="AG65" s="11">
        <f t="shared" ref="AG65:AI65" si="174">O65+W65</f>
        <v>318</v>
      </c>
      <c r="AH65" s="11">
        <f t="shared" si="174"/>
        <v>0</v>
      </c>
      <c r="AI65" s="11">
        <f t="shared" si="174"/>
        <v>1760.62525</v>
      </c>
      <c r="AJ65" s="12" t="s">
        <v>34</v>
      </c>
    </row>
    <row r="66" s="9" customFormat="1" ht="16" customHeight="1" spans="1:36">
      <c r="A66" s="45">
        <f t="shared" si="100"/>
        <v>63</v>
      </c>
      <c r="B66" s="205" t="s">
        <v>1978</v>
      </c>
      <c r="C66" s="206" t="s">
        <v>306</v>
      </c>
      <c r="D66" s="46" t="s">
        <v>307</v>
      </c>
      <c r="E66" s="46">
        <v>3820</v>
      </c>
      <c r="F66" s="46">
        <v>3820</v>
      </c>
      <c r="G66" s="48">
        <v>5664.75</v>
      </c>
      <c r="H66" s="46">
        <v>3820</v>
      </c>
      <c r="I66" s="48">
        <v>4180</v>
      </c>
      <c r="J66" s="48"/>
      <c r="K66" s="63">
        <f t="shared" si="101"/>
        <v>68.76</v>
      </c>
      <c r="L66" s="64">
        <f t="shared" si="102"/>
        <v>611.2</v>
      </c>
      <c r="M66" s="48">
        <f t="shared" si="103"/>
        <v>453.18</v>
      </c>
      <c r="N66" s="46">
        <f t="shared" si="104"/>
        <v>26.74</v>
      </c>
      <c r="O66" s="48">
        <f t="shared" si="105"/>
        <v>209</v>
      </c>
      <c r="P66" s="48">
        <f t="shared" si="106"/>
        <v>0</v>
      </c>
      <c r="Q66" s="48">
        <f t="shared" si="107"/>
        <v>1368.88</v>
      </c>
      <c r="R66" s="46">
        <f t="shared" si="108"/>
        <v>0</v>
      </c>
      <c r="S66" s="46">
        <f t="shared" si="109"/>
        <v>305.6</v>
      </c>
      <c r="T66" s="48">
        <f t="shared" si="110"/>
        <v>113.3</v>
      </c>
      <c r="U66" s="46">
        <f t="shared" si="111"/>
        <v>11.46</v>
      </c>
      <c r="V66" s="46">
        <v>0</v>
      </c>
      <c r="W66" s="48">
        <f t="shared" si="112"/>
        <v>209</v>
      </c>
      <c r="X66" s="48">
        <f t="shared" si="113"/>
        <v>0</v>
      </c>
      <c r="Y66" s="46">
        <f t="shared" si="114"/>
        <v>639.36</v>
      </c>
      <c r="Z66" s="46">
        <f t="shared" si="115"/>
        <v>2008.24</v>
      </c>
      <c r="AA66" s="46"/>
      <c r="AB66" s="213" t="s">
        <v>72</v>
      </c>
      <c r="AC66" s="11">
        <f t="shared" ref="AC66:AE66" si="175">K66+R66</f>
        <v>68.76</v>
      </c>
      <c r="AD66" s="11">
        <f t="shared" si="175"/>
        <v>916.8</v>
      </c>
      <c r="AE66" s="11">
        <f t="shared" si="175"/>
        <v>566.48</v>
      </c>
      <c r="AF66" s="11">
        <f t="shared" si="117"/>
        <v>38.2</v>
      </c>
      <c r="AG66" s="11">
        <f t="shared" ref="AG66:AI66" si="176">O66+W66</f>
        <v>418</v>
      </c>
      <c r="AH66" s="11">
        <f t="shared" si="176"/>
        <v>0</v>
      </c>
      <c r="AI66" s="11">
        <f t="shared" si="176"/>
        <v>2008.24</v>
      </c>
      <c r="AJ66" s="12" t="s">
        <v>32</v>
      </c>
    </row>
    <row r="67" s="9" customFormat="1" ht="16" customHeight="1" spans="1:36">
      <c r="A67" s="45">
        <f t="shared" si="100"/>
        <v>64</v>
      </c>
      <c r="B67" s="205" t="s">
        <v>1983</v>
      </c>
      <c r="C67" s="206" t="s">
        <v>308</v>
      </c>
      <c r="D67" s="46" t="s">
        <v>309</v>
      </c>
      <c r="E67" s="46">
        <v>3820</v>
      </c>
      <c r="F67" s="46">
        <v>3820</v>
      </c>
      <c r="G67" s="48">
        <v>5664.75</v>
      </c>
      <c r="H67" s="46">
        <v>3820</v>
      </c>
      <c r="I67" s="48">
        <v>4180</v>
      </c>
      <c r="J67" s="48"/>
      <c r="K67" s="63">
        <f t="shared" si="101"/>
        <v>68.76</v>
      </c>
      <c r="L67" s="64">
        <f t="shared" si="102"/>
        <v>611.2</v>
      </c>
      <c r="M67" s="48">
        <f t="shared" si="103"/>
        <v>453.18</v>
      </c>
      <c r="N67" s="46">
        <f t="shared" si="104"/>
        <v>26.74</v>
      </c>
      <c r="O67" s="48">
        <f t="shared" si="105"/>
        <v>209</v>
      </c>
      <c r="P67" s="48">
        <f t="shared" si="106"/>
        <v>0</v>
      </c>
      <c r="Q67" s="48">
        <f t="shared" si="107"/>
        <v>1368.88</v>
      </c>
      <c r="R67" s="46">
        <f t="shared" si="108"/>
        <v>0</v>
      </c>
      <c r="S67" s="46">
        <f t="shared" si="109"/>
        <v>305.6</v>
      </c>
      <c r="T67" s="48">
        <f t="shared" si="110"/>
        <v>113.3</v>
      </c>
      <c r="U67" s="46">
        <f t="shared" si="111"/>
        <v>11.46</v>
      </c>
      <c r="V67" s="46">
        <v>0</v>
      </c>
      <c r="W67" s="48">
        <f t="shared" si="112"/>
        <v>209</v>
      </c>
      <c r="X67" s="48">
        <f t="shared" si="113"/>
        <v>0</v>
      </c>
      <c r="Y67" s="46">
        <f t="shared" si="114"/>
        <v>639.36</v>
      </c>
      <c r="Z67" s="46">
        <f t="shared" si="115"/>
        <v>2008.24</v>
      </c>
      <c r="AA67" s="46"/>
      <c r="AB67" s="213" t="s">
        <v>78</v>
      </c>
      <c r="AC67" s="11">
        <f t="shared" ref="AC67:AE67" si="177">K67+R67</f>
        <v>68.76</v>
      </c>
      <c r="AD67" s="11">
        <f t="shared" si="177"/>
        <v>916.8</v>
      </c>
      <c r="AE67" s="11">
        <f t="shared" si="177"/>
        <v>566.48</v>
      </c>
      <c r="AF67" s="11">
        <f t="shared" si="117"/>
        <v>38.2</v>
      </c>
      <c r="AG67" s="11">
        <f t="shared" ref="AG67:AI67" si="178">O67+W67</f>
        <v>418</v>
      </c>
      <c r="AH67" s="11">
        <f t="shared" si="178"/>
        <v>0</v>
      </c>
      <c r="AI67" s="11">
        <f t="shared" si="178"/>
        <v>2008.24</v>
      </c>
      <c r="AJ67" s="12" t="s">
        <v>34</v>
      </c>
    </row>
    <row r="68" s="9" customFormat="1" ht="16" customHeight="1" spans="1:36">
      <c r="A68" s="45">
        <f t="shared" si="100"/>
        <v>65</v>
      </c>
      <c r="B68" s="205" t="s">
        <v>1983</v>
      </c>
      <c r="C68" s="206" t="s">
        <v>310</v>
      </c>
      <c r="D68" s="46" t="s">
        <v>311</v>
      </c>
      <c r="E68" s="46">
        <v>3473.25</v>
      </c>
      <c r="F68" s="46">
        <v>3245.4</v>
      </c>
      <c r="G68" s="48">
        <v>5664.75</v>
      </c>
      <c r="H68" s="46">
        <v>3473.25</v>
      </c>
      <c r="I68" s="48">
        <v>3180</v>
      </c>
      <c r="J68" s="48"/>
      <c r="K68" s="63">
        <f t="shared" si="101"/>
        <v>62.5185</v>
      </c>
      <c r="L68" s="64">
        <f t="shared" si="102"/>
        <v>519.264</v>
      </c>
      <c r="M68" s="48">
        <f t="shared" si="103"/>
        <v>453.18</v>
      </c>
      <c r="N68" s="46">
        <f t="shared" si="104"/>
        <v>24.31275</v>
      </c>
      <c r="O68" s="48">
        <f t="shared" si="105"/>
        <v>159</v>
      </c>
      <c r="P68" s="48">
        <f t="shared" si="106"/>
        <v>0</v>
      </c>
      <c r="Q68" s="48">
        <f t="shared" si="107"/>
        <v>1218.27525</v>
      </c>
      <c r="R68" s="46">
        <f t="shared" si="108"/>
        <v>0</v>
      </c>
      <c r="S68" s="46">
        <f t="shared" si="109"/>
        <v>259.63</v>
      </c>
      <c r="T68" s="48">
        <f t="shared" si="110"/>
        <v>113.3</v>
      </c>
      <c r="U68" s="46">
        <f t="shared" si="111"/>
        <v>10.42</v>
      </c>
      <c r="V68" s="46">
        <v>0</v>
      </c>
      <c r="W68" s="48">
        <f t="shared" si="112"/>
        <v>159</v>
      </c>
      <c r="X68" s="48">
        <f t="shared" si="113"/>
        <v>0</v>
      </c>
      <c r="Y68" s="46">
        <f t="shared" si="114"/>
        <v>542.35</v>
      </c>
      <c r="Z68" s="46">
        <f t="shared" si="115"/>
        <v>1760.62525</v>
      </c>
      <c r="AA68" s="46"/>
      <c r="AB68" s="213" t="s">
        <v>78</v>
      </c>
      <c r="AC68" s="11">
        <f t="shared" ref="AC68:AE68" si="179">K68+R68</f>
        <v>62.5185</v>
      </c>
      <c r="AD68" s="11">
        <f t="shared" si="179"/>
        <v>778.894</v>
      </c>
      <c r="AE68" s="11">
        <f t="shared" si="179"/>
        <v>566.48</v>
      </c>
      <c r="AF68" s="11">
        <f t="shared" si="117"/>
        <v>34.73275</v>
      </c>
      <c r="AG68" s="11">
        <f t="shared" ref="AG68:AI68" si="180">O68+W68</f>
        <v>318</v>
      </c>
      <c r="AH68" s="11">
        <f t="shared" si="180"/>
        <v>0</v>
      </c>
      <c r="AI68" s="11">
        <f t="shared" si="180"/>
        <v>1760.62525</v>
      </c>
      <c r="AJ68" s="12" t="s">
        <v>34</v>
      </c>
    </row>
    <row r="69" s="9" customFormat="1" ht="16" customHeight="1" spans="1:36">
      <c r="A69" s="45">
        <f t="shared" si="100"/>
        <v>66</v>
      </c>
      <c r="B69" s="205" t="s">
        <v>1983</v>
      </c>
      <c r="C69" s="206" t="s">
        <v>312</v>
      </c>
      <c r="D69" s="46" t="s">
        <v>313</v>
      </c>
      <c r="E69" s="46">
        <v>3473.25</v>
      </c>
      <c r="F69" s="46">
        <v>3245.4</v>
      </c>
      <c r="G69" s="48">
        <v>5664.75</v>
      </c>
      <c r="H69" s="46">
        <v>3473.25</v>
      </c>
      <c r="I69" s="48">
        <v>3180</v>
      </c>
      <c r="J69" s="48"/>
      <c r="K69" s="63">
        <f t="shared" si="101"/>
        <v>62.5185</v>
      </c>
      <c r="L69" s="64">
        <f t="shared" si="102"/>
        <v>519.264</v>
      </c>
      <c r="M69" s="48">
        <f t="shared" si="103"/>
        <v>453.18</v>
      </c>
      <c r="N69" s="46">
        <f t="shared" si="104"/>
        <v>24.31275</v>
      </c>
      <c r="O69" s="48">
        <f t="shared" si="105"/>
        <v>159</v>
      </c>
      <c r="P69" s="48">
        <f t="shared" si="106"/>
        <v>0</v>
      </c>
      <c r="Q69" s="48">
        <f t="shared" si="107"/>
        <v>1218.27525</v>
      </c>
      <c r="R69" s="46">
        <f t="shared" si="108"/>
        <v>0</v>
      </c>
      <c r="S69" s="46">
        <f t="shared" si="109"/>
        <v>259.63</v>
      </c>
      <c r="T69" s="48">
        <f t="shared" si="110"/>
        <v>113.3</v>
      </c>
      <c r="U69" s="46">
        <f t="shared" si="111"/>
        <v>10.42</v>
      </c>
      <c r="V69" s="46">
        <v>0</v>
      </c>
      <c r="W69" s="48">
        <f t="shared" si="112"/>
        <v>159</v>
      </c>
      <c r="X69" s="48">
        <f t="shared" si="113"/>
        <v>0</v>
      </c>
      <c r="Y69" s="46">
        <f t="shared" si="114"/>
        <v>542.35</v>
      </c>
      <c r="Z69" s="46">
        <f t="shared" si="115"/>
        <v>1760.62525</v>
      </c>
      <c r="AA69" s="46"/>
      <c r="AB69" s="213" t="s">
        <v>69</v>
      </c>
      <c r="AC69" s="11">
        <f t="shared" ref="AC69:AE69" si="181">K69+R69</f>
        <v>62.5185</v>
      </c>
      <c r="AD69" s="11">
        <f t="shared" si="181"/>
        <v>778.894</v>
      </c>
      <c r="AE69" s="11">
        <f t="shared" si="181"/>
        <v>566.48</v>
      </c>
      <c r="AF69" s="11">
        <f t="shared" si="117"/>
        <v>34.73275</v>
      </c>
      <c r="AG69" s="11">
        <f t="shared" ref="AG69:AI69" si="182">O69+W69</f>
        <v>318</v>
      </c>
      <c r="AH69" s="11">
        <f t="shared" si="182"/>
        <v>0</v>
      </c>
      <c r="AI69" s="11">
        <f t="shared" si="182"/>
        <v>1760.62525</v>
      </c>
      <c r="AJ69" s="12" t="s">
        <v>34</v>
      </c>
    </row>
    <row r="70" s="9" customFormat="1" ht="16" customHeight="1" spans="1:36">
      <c r="A70" s="45">
        <f t="shared" si="100"/>
        <v>67</v>
      </c>
      <c r="B70" s="205" t="s">
        <v>1983</v>
      </c>
      <c r="C70" s="206" t="s">
        <v>314</v>
      </c>
      <c r="D70" s="46" t="s">
        <v>315</v>
      </c>
      <c r="E70" s="46">
        <v>3473.25</v>
      </c>
      <c r="F70" s="46">
        <v>3245.4</v>
      </c>
      <c r="G70" s="48">
        <v>5664.75</v>
      </c>
      <c r="H70" s="46">
        <v>3473.25</v>
      </c>
      <c r="I70" s="48">
        <v>3180</v>
      </c>
      <c r="J70" s="48"/>
      <c r="K70" s="63">
        <f t="shared" si="101"/>
        <v>62.5185</v>
      </c>
      <c r="L70" s="64">
        <f t="shared" si="102"/>
        <v>519.264</v>
      </c>
      <c r="M70" s="48">
        <f t="shared" si="103"/>
        <v>453.18</v>
      </c>
      <c r="N70" s="46">
        <f t="shared" si="104"/>
        <v>24.31275</v>
      </c>
      <c r="O70" s="48">
        <f t="shared" si="105"/>
        <v>159</v>
      </c>
      <c r="P70" s="48">
        <f t="shared" si="106"/>
        <v>0</v>
      </c>
      <c r="Q70" s="48">
        <f t="shared" si="107"/>
        <v>1218.27525</v>
      </c>
      <c r="R70" s="46">
        <f t="shared" si="108"/>
        <v>0</v>
      </c>
      <c r="S70" s="46">
        <f t="shared" si="109"/>
        <v>259.63</v>
      </c>
      <c r="T70" s="48">
        <f t="shared" si="110"/>
        <v>113.3</v>
      </c>
      <c r="U70" s="46">
        <f t="shared" si="111"/>
        <v>10.42</v>
      </c>
      <c r="V70" s="46">
        <v>0</v>
      </c>
      <c r="W70" s="48">
        <f t="shared" si="112"/>
        <v>159</v>
      </c>
      <c r="X70" s="48">
        <f t="shared" si="113"/>
        <v>0</v>
      </c>
      <c r="Y70" s="46">
        <f t="shared" si="114"/>
        <v>542.35</v>
      </c>
      <c r="Z70" s="46">
        <f t="shared" si="115"/>
        <v>1760.62525</v>
      </c>
      <c r="AA70" s="46"/>
      <c r="AB70" s="213" t="s">
        <v>78</v>
      </c>
      <c r="AC70" s="11">
        <f t="shared" ref="AC70:AE70" si="183">K70+R70</f>
        <v>62.5185</v>
      </c>
      <c r="AD70" s="11">
        <f t="shared" si="183"/>
        <v>778.894</v>
      </c>
      <c r="AE70" s="11">
        <f t="shared" si="183"/>
        <v>566.48</v>
      </c>
      <c r="AF70" s="11">
        <f t="shared" si="117"/>
        <v>34.73275</v>
      </c>
      <c r="AG70" s="11">
        <f t="shared" ref="AG70:AI70" si="184">O70+W70</f>
        <v>318</v>
      </c>
      <c r="AH70" s="11">
        <f t="shared" si="184"/>
        <v>0</v>
      </c>
      <c r="AI70" s="11">
        <f t="shared" si="184"/>
        <v>1760.62525</v>
      </c>
      <c r="AJ70" s="12" t="s">
        <v>34</v>
      </c>
    </row>
    <row r="71" s="9" customFormat="1" ht="16" customHeight="1" spans="1:36">
      <c r="A71" s="45">
        <f t="shared" si="100"/>
        <v>68</v>
      </c>
      <c r="B71" s="205" t="s">
        <v>1978</v>
      </c>
      <c r="C71" s="206" t="s">
        <v>316</v>
      </c>
      <c r="D71" s="46" t="s">
        <v>317</v>
      </c>
      <c r="E71" s="46">
        <v>3473.25</v>
      </c>
      <c r="F71" s="46">
        <v>3245.4</v>
      </c>
      <c r="G71" s="48">
        <v>5664.75</v>
      </c>
      <c r="H71" s="46">
        <v>3473.25</v>
      </c>
      <c r="I71" s="48">
        <v>4180</v>
      </c>
      <c r="J71" s="48"/>
      <c r="K71" s="63">
        <f t="shared" si="101"/>
        <v>62.5185</v>
      </c>
      <c r="L71" s="64">
        <f t="shared" si="102"/>
        <v>519.264</v>
      </c>
      <c r="M71" s="48">
        <f t="shared" si="103"/>
        <v>453.18</v>
      </c>
      <c r="N71" s="46">
        <f t="shared" si="104"/>
        <v>24.31275</v>
      </c>
      <c r="O71" s="48">
        <f t="shared" si="105"/>
        <v>209</v>
      </c>
      <c r="P71" s="48">
        <f t="shared" si="106"/>
        <v>0</v>
      </c>
      <c r="Q71" s="48">
        <f t="shared" si="107"/>
        <v>1268.27525</v>
      </c>
      <c r="R71" s="46">
        <f t="shared" si="108"/>
        <v>0</v>
      </c>
      <c r="S71" s="46">
        <f t="shared" si="109"/>
        <v>259.63</v>
      </c>
      <c r="T71" s="48">
        <f t="shared" si="110"/>
        <v>113.3</v>
      </c>
      <c r="U71" s="46">
        <f t="shared" si="111"/>
        <v>10.42</v>
      </c>
      <c r="V71" s="46">
        <v>0</v>
      </c>
      <c r="W71" s="48">
        <f t="shared" si="112"/>
        <v>209</v>
      </c>
      <c r="X71" s="48">
        <f t="shared" si="113"/>
        <v>0</v>
      </c>
      <c r="Y71" s="46">
        <f t="shared" si="114"/>
        <v>592.35</v>
      </c>
      <c r="Z71" s="46">
        <f t="shared" si="115"/>
        <v>1860.62525</v>
      </c>
      <c r="AA71" s="46"/>
      <c r="AB71" s="213" t="s">
        <v>66</v>
      </c>
      <c r="AC71" s="11">
        <f t="shared" ref="AC71:AE71" si="185">K71+R71</f>
        <v>62.5185</v>
      </c>
      <c r="AD71" s="11">
        <f t="shared" si="185"/>
        <v>778.894</v>
      </c>
      <c r="AE71" s="11">
        <f t="shared" si="185"/>
        <v>566.48</v>
      </c>
      <c r="AF71" s="11">
        <f t="shared" si="117"/>
        <v>34.73275</v>
      </c>
      <c r="AG71" s="11">
        <f t="shared" ref="AG71:AI71" si="186">O71+W71</f>
        <v>418</v>
      </c>
      <c r="AH71" s="11">
        <f t="shared" si="186"/>
        <v>0</v>
      </c>
      <c r="AI71" s="11">
        <f t="shared" si="186"/>
        <v>1860.62525</v>
      </c>
      <c r="AJ71" s="12" t="s">
        <v>32</v>
      </c>
    </row>
    <row r="72" s="9" customFormat="1" ht="16" customHeight="1" spans="1:36">
      <c r="A72" s="45">
        <f t="shared" si="100"/>
        <v>69</v>
      </c>
      <c r="B72" s="205" t="s">
        <v>1978</v>
      </c>
      <c r="C72" s="206" t="s">
        <v>318</v>
      </c>
      <c r="D72" s="46" t="s">
        <v>319</v>
      </c>
      <c r="E72" s="46">
        <v>3473.25</v>
      </c>
      <c r="F72" s="46">
        <v>3245.4</v>
      </c>
      <c r="G72" s="48">
        <v>5664.75</v>
      </c>
      <c r="H72" s="46">
        <v>3473.25</v>
      </c>
      <c r="I72" s="48">
        <v>4180</v>
      </c>
      <c r="J72" s="48"/>
      <c r="K72" s="63">
        <f t="shared" si="101"/>
        <v>62.5185</v>
      </c>
      <c r="L72" s="64">
        <f t="shared" si="102"/>
        <v>519.264</v>
      </c>
      <c r="M72" s="48">
        <f t="shared" si="103"/>
        <v>453.18</v>
      </c>
      <c r="N72" s="46">
        <f t="shared" si="104"/>
        <v>24.31275</v>
      </c>
      <c r="O72" s="48">
        <f t="shared" si="105"/>
        <v>209</v>
      </c>
      <c r="P72" s="48">
        <f t="shared" si="106"/>
        <v>0</v>
      </c>
      <c r="Q72" s="48">
        <f t="shared" si="107"/>
        <v>1268.27525</v>
      </c>
      <c r="R72" s="46">
        <f t="shared" si="108"/>
        <v>0</v>
      </c>
      <c r="S72" s="46">
        <f t="shared" si="109"/>
        <v>259.63</v>
      </c>
      <c r="T72" s="48">
        <f t="shared" si="110"/>
        <v>113.3</v>
      </c>
      <c r="U72" s="46">
        <f t="shared" si="111"/>
        <v>10.42</v>
      </c>
      <c r="V72" s="46">
        <v>0</v>
      </c>
      <c r="W72" s="48">
        <f t="shared" si="112"/>
        <v>209</v>
      </c>
      <c r="X72" s="48">
        <f t="shared" si="113"/>
        <v>0</v>
      </c>
      <c r="Y72" s="46">
        <f t="shared" si="114"/>
        <v>592.35</v>
      </c>
      <c r="Z72" s="46">
        <f t="shared" si="115"/>
        <v>1860.62525</v>
      </c>
      <c r="AA72" s="46"/>
      <c r="AB72" s="213" t="s">
        <v>72</v>
      </c>
      <c r="AC72" s="11">
        <f t="shared" ref="AC72:AE72" si="187">K72+R72</f>
        <v>62.5185</v>
      </c>
      <c r="AD72" s="11">
        <f t="shared" si="187"/>
        <v>778.894</v>
      </c>
      <c r="AE72" s="11">
        <f t="shared" si="187"/>
        <v>566.48</v>
      </c>
      <c r="AF72" s="11">
        <f t="shared" si="117"/>
        <v>34.73275</v>
      </c>
      <c r="AG72" s="11">
        <f t="shared" ref="AG72:AI72" si="188">O72+W72</f>
        <v>418</v>
      </c>
      <c r="AH72" s="11">
        <f t="shared" si="188"/>
        <v>0</v>
      </c>
      <c r="AI72" s="11">
        <f t="shared" si="188"/>
        <v>1860.62525</v>
      </c>
      <c r="AJ72" s="12" t="s">
        <v>32</v>
      </c>
    </row>
    <row r="73" s="9" customFormat="1" ht="16" customHeight="1" spans="1:36">
      <c r="A73" s="45">
        <f t="shared" si="100"/>
        <v>70</v>
      </c>
      <c r="B73" s="205" t="s">
        <v>1978</v>
      </c>
      <c r="C73" s="206" t="s">
        <v>320</v>
      </c>
      <c r="D73" s="46" t="s">
        <v>321</v>
      </c>
      <c r="E73" s="46">
        <v>3473.25</v>
      </c>
      <c r="F73" s="46">
        <v>3245.4</v>
      </c>
      <c r="G73" s="48">
        <v>5664.75</v>
      </c>
      <c r="H73" s="46">
        <v>3473.25</v>
      </c>
      <c r="I73" s="48">
        <v>4180</v>
      </c>
      <c r="J73" s="48"/>
      <c r="K73" s="63">
        <f t="shared" si="101"/>
        <v>62.5185</v>
      </c>
      <c r="L73" s="64">
        <f t="shared" si="102"/>
        <v>519.264</v>
      </c>
      <c r="M73" s="48">
        <f t="shared" si="103"/>
        <v>453.18</v>
      </c>
      <c r="N73" s="46">
        <f t="shared" si="104"/>
        <v>24.31275</v>
      </c>
      <c r="O73" s="48">
        <f t="shared" si="105"/>
        <v>209</v>
      </c>
      <c r="P73" s="48">
        <f t="shared" si="106"/>
        <v>0</v>
      </c>
      <c r="Q73" s="48">
        <f t="shared" si="107"/>
        <v>1268.27525</v>
      </c>
      <c r="R73" s="46">
        <f t="shared" si="108"/>
        <v>0</v>
      </c>
      <c r="S73" s="46">
        <f t="shared" si="109"/>
        <v>259.63</v>
      </c>
      <c r="T73" s="48">
        <f t="shared" si="110"/>
        <v>113.3</v>
      </c>
      <c r="U73" s="46">
        <f t="shared" si="111"/>
        <v>10.42</v>
      </c>
      <c r="V73" s="46">
        <v>0</v>
      </c>
      <c r="W73" s="48">
        <f t="shared" si="112"/>
        <v>209</v>
      </c>
      <c r="X73" s="48">
        <f t="shared" si="113"/>
        <v>0</v>
      </c>
      <c r="Y73" s="46">
        <f t="shared" si="114"/>
        <v>592.35</v>
      </c>
      <c r="Z73" s="46">
        <f t="shared" si="115"/>
        <v>1860.62525</v>
      </c>
      <c r="AA73" s="46"/>
      <c r="AB73" s="213" t="s">
        <v>102</v>
      </c>
      <c r="AC73" s="11">
        <f t="shared" ref="AC73:AE73" si="189">K73+R73</f>
        <v>62.5185</v>
      </c>
      <c r="AD73" s="11">
        <f t="shared" si="189"/>
        <v>778.894</v>
      </c>
      <c r="AE73" s="11">
        <f t="shared" si="189"/>
        <v>566.48</v>
      </c>
      <c r="AF73" s="11">
        <f t="shared" si="117"/>
        <v>34.73275</v>
      </c>
      <c r="AG73" s="11">
        <f t="shared" ref="AG73:AI73" si="190">O73+W73</f>
        <v>418</v>
      </c>
      <c r="AH73" s="11">
        <f t="shared" si="190"/>
        <v>0</v>
      </c>
      <c r="AI73" s="11">
        <f t="shared" si="190"/>
        <v>1860.62525</v>
      </c>
      <c r="AJ73" s="12" t="s">
        <v>33</v>
      </c>
    </row>
    <row r="74" s="9" customFormat="1" ht="16" customHeight="1" spans="1:36">
      <c r="A74" s="45">
        <f t="shared" si="100"/>
        <v>71</v>
      </c>
      <c r="B74" s="205" t="s">
        <v>1978</v>
      </c>
      <c r="C74" s="206" t="s">
        <v>322</v>
      </c>
      <c r="D74" s="345" t="s">
        <v>323</v>
      </c>
      <c r="E74" s="46">
        <v>3473.25</v>
      </c>
      <c r="F74" s="46">
        <v>3245.4</v>
      </c>
      <c r="G74" s="48">
        <v>5664.75</v>
      </c>
      <c r="H74" s="46">
        <v>3473.25</v>
      </c>
      <c r="I74" s="48">
        <v>3180</v>
      </c>
      <c r="J74" s="48"/>
      <c r="K74" s="63">
        <f t="shared" si="101"/>
        <v>62.5185</v>
      </c>
      <c r="L74" s="64">
        <f t="shared" si="102"/>
        <v>519.264</v>
      </c>
      <c r="M74" s="48">
        <f t="shared" si="103"/>
        <v>453.18</v>
      </c>
      <c r="N74" s="46">
        <f t="shared" si="104"/>
        <v>24.31275</v>
      </c>
      <c r="O74" s="48">
        <f t="shared" si="105"/>
        <v>159</v>
      </c>
      <c r="P74" s="48">
        <f t="shared" si="106"/>
        <v>0</v>
      </c>
      <c r="Q74" s="48">
        <f t="shared" si="107"/>
        <v>1218.27525</v>
      </c>
      <c r="R74" s="46">
        <f t="shared" si="108"/>
        <v>0</v>
      </c>
      <c r="S74" s="46">
        <f t="shared" si="109"/>
        <v>259.63</v>
      </c>
      <c r="T74" s="48">
        <f t="shared" si="110"/>
        <v>113.3</v>
      </c>
      <c r="U74" s="46">
        <f t="shared" si="111"/>
        <v>10.42</v>
      </c>
      <c r="V74" s="46">
        <v>0</v>
      </c>
      <c r="W74" s="48">
        <f t="shared" si="112"/>
        <v>159</v>
      </c>
      <c r="X74" s="48">
        <f t="shared" si="113"/>
        <v>0</v>
      </c>
      <c r="Y74" s="46">
        <f t="shared" si="114"/>
        <v>542.35</v>
      </c>
      <c r="Z74" s="46">
        <f t="shared" si="115"/>
        <v>1760.62525</v>
      </c>
      <c r="AA74" s="46"/>
      <c r="AB74" s="213" t="s">
        <v>102</v>
      </c>
      <c r="AC74" s="11">
        <f t="shared" ref="AC74:AE74" si="191">K74+R74</f>
        <v>62.5185</v>
      </c>
      <c r="AD74" s="11">
        <f t="shared" si="191"/>
        <v>778.894</v>
      </c>
      <c r="AE74" s="11">
        <f t="shared" si="191"/>
        <v>566.48</v>
      </c>
      <c r="AF74" s="11">
        <f t="shared" si="117"/>
        <v>34.73275</v>
      </c>
      <c r="AG74" s="11">
        <f t="shared" ref="AG74:AI74" si="192">O74+W74</f>
        <v>318</v>
      </c>
      <c r="AH74" s="11">
        <f t="shared" si="192"/>
        <v>0</v>
      </c>
      <c r="AI74" s="11">
        <f t="shared" si="192"/>
        <v>1760.62525</v>
      </c>
      <c r="AJ74" s="12" t="s">
        <v>33</v>
      </c>
    </row>
    <row r="75" s="9" customFormat="1" ht="16" customHeight="1" spans="1:36">
      <c r="A75" s="45">
        <f t="shared" ref="A67:A130" si="193">ROW()-3</f>
        <v>72</v>
      </c>
      <c r="B75" s="205" t="s">
        <v>1978</v>
      </c>
      <c r="C75" s="206" t="s">
        <v>326</v>
      </c>
      <c r="D75" s="343" t="s">
        <v>327</v>
      </c>
      <c r="E75" s="46">
        <v>3473.25</v>
      </c>
      <c r="F75" s="46">
        <v>3245.4</v>
      </c>
      <c r="G75" s="48">
        <v>5664.75</v>
      </c>
      <c r="H75" s="46">
        <v>3473.25</v>
      </c>
      <c r="I75" s="48">
        <v>1790</v>
      </c>
      <c r="J75" s="48"/>
      <c r="K75" s="63">
        <f t="shared" ref="K67:K130" si="194">E75*0.018</f>
        <v>62.5185</v>
      </c>
      <c r="L75" s="64">
        <f t="shared" ref="L67:L130" si="195">F75*0.16</f>
        <v>519.264</v>
      </c>
      <c r="M75" s="48">
        <f t="shared" ref="M67:M130" si="196">ROUND(G75*0.08,2)</f>
        <v>453.18</v>
      </c>
      <c r="N75" s="46">
        <f t="shared" ref="N67:N130" si="197">H75*0.007</f>
        <v>24.31275</v>
      </c>
      <c r="O75" s="48">
        <f t="shared" ref="O67:O130" si="198">I75*5%</f>
        <v>89.5</v>
      </c>
      <c r="P75" s="48">
        <f t="shared" ref="P67:P130" si="199">J75*50%</f>
        <v>0</v>
      </c>
      <c r="Q75" s="48">
        <f t="shared" ref="Q67:Q130" si="200">SUM(K75:P75)</f>
        <v>1148.77525</v>
      </c>
      <c r="R75" s="46">
        <f t="shared" ref="R67:R130" si="201">E75*0</f>
        <v>0</v>
      </c>
      <c r="S75" s="46">
        <f t="shared" ref="S67:S130" si="202">ROUND(F75*0.08,2)</f>
        <v>259.63</v>
      </c>
      <c r="T75" s="48">
        <f t="shared" ref="T67:T130" si="203">ROUND(G75*0.02,2)</f>
        <v>113.3</v>
      </c>
      <c r="U75" s="46">
        <f t="shared" ref="U67:U130" si="204">ROUND(H75*0.003,2)</f>
        <v>10.42</v>
      </c>
      <c r="V75" s="46">
        <v>0</v>
      </c>
      <c r="W75" s="48">
        <f t="shared" ref="W67:W130" si="205">I75*5%</f>
        <v>89.5</v>
      </c>
      <c r="X75" s="48">
        <f t="shared" ref="X67:X130" si="206">J75*50%</f>
        <v>0</v>
      </c>
      <c r="Y75" s="46">
        <f t="shared" ref="Y67:Y130" si="207">SUM(R75:X75)</f>
        <v>472.85</v>
      </c>
      <c r="Z75" s="46">
        <f t="shared" ref="Z67:Z130" si="208">Q75+Y75</f>
        <v>1621.62525</v>
      </c>
      <c r="AA75" s="46"/>
      <c r="AB75" s="213" t="s">
        <v>102</v>
      </c>
      <c r="AC75" s="11">
        <f t="shared" ref="AC75:AE75" si="209">K75+R75</f>
        <v>62.5185</v>
      </c>
      <c r="AD75" s="11">
        <f t="shared" si="209"/>
        <v>778.894</v>
      </c>
      <c r="AE75" s="11">
        <f t="shared" si="209"/>
        <v>566.48</v>
      </c>
      <c r="AF75" s="11">
        <f t="shared" ref="AF67:AF130" si="210">N75+U75+V75</f>
        <v>34.73275</v>
      </c>
      <c r="AG75" s="11">
        <f t="shared" ref="AG75:AI75" si="211">O75+W75</f>
        <v>179</v>
      </c>
      <c r="AH75" s="11">
        <f t="shared" si="211"/>
        <v>0</v>
      </c>
      <c r="AI75" s="11">
        <f t="shared" si="211"/>
        <v>1621.62525</v>
      </c>
      <c r="AJ75" s="12" t="s">
        <v>33</v>
      </c>
    </row>
    <row r="76" s="9" customFormat="1" ht="16" customHeight="1" spans="1:36">
      <c r="A76" s="45">
        <f t="shared" si="193"/>
        <v>73</v>
      </c>
      <c r="B76" s="205" t="s">
        <v>1978</v>
      </c>
      <c r="C76" s="206" t="s">
        <v>329</v>
      </c>
      <c r="D76" s="46" t="s">
        <v>330</v>
      </c>
      <c r="E76" s="46">
        <v>3473.25</v>
      </c>
      <c r="F76" s="46">
        <v>3245.4</v>
      </c>
      <c r="G76" s="48">
        <v>5664.75</v>
      </c>
      <c r="H76" s="46">
        <v>3473.25</v>
      </c>
      <c r="I76" s="48">
        <v>3180</v>
      </c>
      <c r="J76" s="48"/>
      <c r="K76" s="63">
        <f t="shared" si="194"/>
        <v>62.5185</v>
      </c>
      <c r="L76" s="64">
        <f t="shared" si="195"/>
        <v>519.264</v>
      </c>
      <c r="M76" s="48">
        <f t="shared" si="196"/>
        <v>453.18</v>
      </c>
      <c r="N76" s="46">
        <f t="shared" si="197"/>
        <v>24.31275</v>
      </c>
      <c r="O76" s="48">
        <f t="shared" si="198"/>
        <v>159</v>
      </c>
      <c r="P76" s="48">
        <f t="shared" si="199"/>
        <v>0</v>
      </c>
      <c r="Q76" s="48">
        <f t="shared" si="200"/>
        <v>1218.27525</v>
      </c>
      <c r="R76" s="46">
        <f t="shared" si="201"/>
        <v>0</v>
      </c>
      <c r="S76" s="46">
        <f t="shared" si="202"/>
        <v>259.63</v>
      </c>
      <c r="T76" s="48">
        <f t="shared" si="203"/>
        <v>113.3</v>
      </c>
      <c r="U76" s="46">
        <f t="shared" si="204"/>
        <v>10.42</v>
      </c>
      <c r="V76" s="46">
        <v>0</v>
      </c>
      <c r="W76" s="48">
        <f t="shared" si="205"/>
        <v>159</v>
      </c>
      <c r="X76" s="48">
        <f t="shared" si="206"/>
        <v>0</v>
      </c>
      <c r="Y76" s="46">
        <f t="shared" si="207"/>
        <v>542.35</v>
      </c>
      <c r="Z76" s="46">
        <f t="shared" si="208"/>
        <v>1760.62525</v>
      </c>
      <c r="AA76" s="46"/>
      <c r="AB76" s="216" t="s">
        <v>55</v>
      </c>
      <c r="AC76" s="11">
        <f t="shared" ref="AC76:AE76" si="212">K76+R76</f>
        <v>62.5185</v>
      </c>
      <c r="AD76" s="11">
        <f t="shared" si="212"/>
        <v>778.894</v>
      </c>
      <c r="AE76" s="11">
        <f t="shared" si="212"/>
        <v>566.48</v>
      </c>
      <c r="AF76" s="11">
        <f t="shared" si="210"/>
        <v>34.73275</v>
      </c>
      <c r="AG76" s="11">
        <f t="shared" ref="AG76:AI76" si="213">O76+W76</f>
        <v>318</v>
      </c>
      <c r="AH76" s="11">
        <f t="shared" si="213"/>
        <v>0</v>
      </c>
      <c r="AI76" s="11">
        <f t="shared" si="213"/>
        <v>1760.62525</v>
      </c>
      <c r="AJ76" s="12" t="s">
        <v>35</v>
      </c>
    </row>
    <row r="77" s="9" customFormat="1" ht="16" customHeight="1" spans="1:36">
      <c r="A77" s="45">
        <f t="shared" si="193"/>
        <v>74</v>
      </c>
      <c r="B77" s="205" t="s">
        <v>1983</v>
      </c>
      <c r="C77" s="206" t="s">
        <v>331</v>
      </c>
      <c r="D77" s="46" t="s">
        <v>332</v>
      </c>
      <c r="E77" s="46">
        <v>3473.25</v>
      </c>
      <c r="F77" s="46">
        <v>3245.4</v>
      </c>
      <c r="G77" s="48">
        <v>5664.75</v>
      </c>
      <c r="H77" s="46">
        <v>3473.25</v>
      </c>
      <c r="I77" s="48">
        <v>3180</v>
      </c>
      <c r="J77" s="48"/>
      <c r="K77" s="63">
        <f t="shared" si="194"/>
        <v>62.5185</v>
      </c>
      <c r="L77" s="64">
        <f t="shared" si="195"/>
        <v>519.264</v>
      </c>
      <c r="M77" s="48">
        <f t="shared" si="196"/>
        <v>453.18</v>
      </c>
      <c r="N77" s="46">
        <f t="shared" si="197"/>
        <v>24.31275</v>
      </c>
      <c r="O77" s="48">
        <f t="shared" si="198"/>
        <v>159</v>
      </c>
      <c r="P77" s="48">
        <f t="shared" si="199"/>
        <v>0</v>
      </c>
      <c r="Q77" s="48">
        <f t="shared" si="200"/>
        <v>1218.27525</v>
      </c>
      <c r="R77" s="46">
        <f t="shared" si="201"/>
        <v>0</v>
      </c>
      <c r="S77" s="46">
        <f t="shared" si="202"/>
        <v>259.63</v>
      </c>
      <c r="T77" s="48">
        <f t="shared" si="203"/>
        <v>113.3</v>
      </c>
      <c r="U77" s="46">
        <f t="shared" si="204"/>
        <v>10.42</v>
      </c>
      <c r="V77" s="46">
        <v>0</v>
      </c>
      <c r="W77" s="48">
        <f t="shared" si="205"/>
        <v>159</v>
      </c>
      <c r="X77" s="48">
        <f t="shared" si="206"/>
        <v>0</v>
      </c>
      <c r="Y77" s="46">
        <f t="shared" si="207"/>
        <v>542.35</v>
      </c>
      <c r="Z77" s="46">
        <f t="shared" si="208"/>
        <v>1760.62525</v>
      </c>
      <c r="AA77" s="46"/>
      <c r="AB77" s="213" t="s">
        <v>78</v>
      </c>
      <c r="AC77" s="11">
        <f t="shared" ref="AC77:AE77" si="214">K77+R77</f>
        <v>62.5185</v>
      </c>
      <c r="AD77" s="11">
        <f t="shared" si="214"/>
        <v>778.894</v>
      </c>
      <c r="AE77" s="11">
        <f t="shared" si="214"/>
        <v>566.48</v>
      </c>
      <c r="AF77" s="11">
        <f t="shared" si="210"/>
        <v>34.73275</v>
      </c>
      <c r="AG77" s="11">
        <f t="shared" ref="AG77:AI77" si="215">O77+W77</f>
        <v>318</v>
      </c>
      <c r="AH77" s="11">
        <f t="shared" si="215"/>
        <v>0</v>
      </c>
      <c r="AI77" s="11">
        <f t="shared" si="215"/>
        <v>1760.62525</v>
      </c>
      <c r="AJ77" s="12" t="s">
        <v>34</v>
      </c>
    </row>
    <row r="78" s="9" customFormat="1" ht="16" customHeight="1" spans="1:36">
      <c r="A78" s="45">
        <f t="shared" si="193"/>
        <v>75</v>
      </c>
      <c r="B78" s="205" t="s">
        <v>1983</v>
      </c>
      <c r="C78" s="206" t="s">
        <v>333</v>
      </c>
      <c r="D78" s="46" t="s">
        <v>334</v>
      </c>
      <c r="E78" s="46">
        <v>3473.25</v>
      </c>
      <c r="F78" s="46">
        <v>3245.4</v>
      </c>
      <c r="G78" s="48">
        <v>5664.75</v>
      </c>
      <c r="H78" s="46">
        <v>3473.25</v>
      </c>
      <c r="I78" s="48">
        <v>3180</v>
      </c>
      <c r="J78" s="48"/>
      <c r="K78" s="63">
        <f t="shared" si="194"/>
        <v>62.5185</v>
      </c>
      <c r="L78" s="64">
        <f t="shared" si="195"/>
        <v>519.264</v>
      </c>
      <c r="M78" s="48">
        <f t="shared" si="196"/>
        <v>453.18</v>
      </c>
      <c r="N78" s="46">
        <f t="shared" si="197"/>
        <v>24.31275</v>
      </c>
      <c r="O78" s="48">
        <f t="shared" si="198"/>
        <v>159</v>
      </c>
      <c r="P78" s="48">
        <f t="shared" si="199"/>
        <v>0</v>
      </c>
      <c r="Q78" s="48">
        <f t="shared" si="200"/>
        <v>1218.27525</v>
      </c>
      <c r="R78" s="46">
        <f t="shared" si="201"/>
        <v>0</v>
      </c>
      <c r="S78" s="46">
        <f t="shared" si="202"/>
        <v>259.63</v>
      </c>
      <c r="T78" s="48">
        <f t="shared" si="203"/>
        <v>113.3</v>
      </c>
      <c r="U78" s="46">
        <f t="shared" si="204"/>
        <v>10.42</v>
      </c>
      <c r="V78" s="46">
        <v>0</v>
      </c>
      <c r="W78" s="48">
        <f t="shared" si="205"/>
        <v>159</v>
      </c>
      <c r="X78" s="48">
        <f t="shared" si="206"/>
        <v>0</v>
      </c>
      <c r="Y78" s="46">
        <f t="shared" si="207"/>
        <v>542.35</v>
      </c>
      <c r="Z78" s="46">
        <f t="shared" si="208"/>
        <v>1760.62525</v>
      </c>
      <c r="AA78" s="46"/>
      <c r="AB78" s="213" t="s">
        <v>66</v>
      </c>
      <c r="AC78" s="11">
        <f t="shared" ref="AC78:AE78" si="216">K78+R78</f>
        <v>62.5185</v>
      </c>
      <c r="AD78" s="11">
        <f t="shared" si="216"/>
        <v>778.894</v>
      </c>
      <c r="AE78" s="11">
        <f t="shared" si="216"/>
        <v>566.48</v>
      </c>
      <c r="AF78" s="11">
        <f t="shared" si="210"/>
        <v>34.73275</v>
      </c>
      <c r="AG78" s="11">
        <f t="shared" ref="AG78:AI78" si="217">O78+W78</f>
        <v>318</v>
      </c>
      <c r="AH78" s="11">
        <f t="shared" si="217"/>
        <v>0</v>
      </c>
      <c r="AI78" s="11">
        <f t="shared" si="217"/>
        <v>1760.62525</v>
      </c>
      <c r="AJ78" s="12" t="s">
        <v>32</v>
      </c>
    </row>
    <row r="79" s="20" customFormat="1" ht="16" customHeight="1" spans="1:37">
      <c r="A79" s="57">
        <f t="shared" si="193"/>
        <v>76</v>
      </c>
      <c r="B79" s="78" t="s">
        <v>230</v>
      </c>
      <c r="C79" s="217" t="s">
        <v>335</v>
      </c>
      <c r="D79" s="149" t="s">
        <v>336</v>
      </c>
      <c r="E79" s="58">
        <v>3473.25</v>
      </c>
      <c r="F79" s="58">
        <v>0</v>
      </c>
      <c r="G79" s="58">
        <v>0</v>
      </c>
      <c r="H79" s="58">
        <v>0</v>
      </c>
      <c r="I79" s="58">
        <v>0</v>
      </c>
      <c r="J79" s="60"/>
      <c r="K79" s="65">
        <f t="shared" si="194"/>
        <v>62.5185</v>
      </c>
      <c r="L79" s="66">
        <f t="shared" si="195"/>
        <v>0</v>
      </c>
      <c r="M79" s="60">
        <f t="shared" si="196"/>
        <v>0</v>
      </c>
      <c r="N79" s="58">
        <f t="shared" si="197"/>
        <v>0</v>
      </c>
      <c r="O79" s="60">
        <f t="shared" si="198"/>
        <v>0</v>
      </c>
      <c r="P79" s="60">
        <f t="shared" si="199"/>
        <v>0</v>
      </c>
      <c r="Q79" s="60">
        <f t="shared" si="200"/>
        <v>62.5185</v>
      </c>
      <c r="R79" s="58">
        <f t="shared" si="201"/>
        <v>0</v>
      </c>
      <c r="S79" s="58">
        <f t="shared" si="202"/>
        <v>0</v>
      </c>
      <c r="T79" s="60">
        <f t="shared" si="203"/>
        <v>0</v>
      </c>
      <c r="U79" s="58">
        <f t="shared" si="204"/>
        <v>0</v>
      </c>
      <c r="V79" s="58">
        <v>0</v>
      </c>
      <c r="W79" s="60">
        <f t="shared" si="205"/>
        <v>0</v>
      </c>
      <c r="X79" s="60">
        <f t="shared" si="206"/>
        <v>0</v>
      </c>
      <c r="Y79" s="58">
        <f t="shared" si="207"/>
        <v>0</v>
      </c>
      <c r="Z79" s="58">
        <f t="shared" si="208"/>
        <v>62.5185</v>
      </c>
      <c r="AA79" s="58"/>
      <c r="AB79" s="213" t="s">
        <v>66</v>
      </c>
      <c r="AC79" s="15">
        <f t="shared" ref="AC79:AE79" si="218">K79+R79</f>
        <v>62.5185</v>
      </c>
      <c r="AD79" s="15">
        <f t="shared" si="218"/>
        <v>0</v>
      </c>
      <c r="AE79" s="15">
        <f t="shared" si="218"/>
        <v>0</v>
      </c>
      <c r="AF79" s="15">
        <f t="shared" si="210"/>
        <v>0</v>
      </c>
      <c r="AG79" s="15">
        <f t="shared" ref="AG79:AI79" si="219">O79+W79</f>
        <v>0</v>
      </c>
      <c r="AH79" s="15">
        <f t="shared" si="219"/>
        <v>0</v>
      </c>
      <c r="AI79" s="15">
        <f t="shared" si="219"/>
        <v>62.5185</v>
      </c>
      <c r="AJ79" s="12" t="s">
        <v>32</v>
      </c>
      <c r="AK79" s="9"/>
    </row>
    <row r="80" s="9" customFormat="1" ht="16" customHeight="1" spans="1:36">
      <c r="A80" s="45">
        <f t="shared" si="193"/>
        <v>77</v>
      </c>
      <c r="B80" s="205" t="s">
        <v>337</v>
      </c>
      <c r="C80" s="208" t="s">
        <v>338</v>
      </c>
      <c r="D80" s="52" t="s">
        <v>339</v>
      </c>
      <c r="E80" s="46">
        <v>3473.25</v>
      </c>
      <c r="F80" s="46">
        <v>3245.4</v>
      </c>
      <c r="G80" s="48">
        <v>5664.75</v>
      </c>
      <c r="H80" s="46">
        <v>3473.25</v>
      </c>
      <c r="I80" s="48">
        <v>3180</v>
      </c>
      <c r="J80" s="48"/>
      <c r="K80" s="63">
        <f t="shared" si="194"/>
        <v>62.5185</v>
      </c>
      <c r="L80" s="64">
        <f t="shared" si="195"/>
        <v>519.264</v>
      </c>
      <c r="M80" s="48">
        <f t="shared" si="196"/>
        <v>453.18</v>
      </c>
      <c r="N80" s="46">
        <f t="shared" si="197"/>
        <v>24.31275</v>
      </c>
      <c r="O80" s="48">
        <f t="shared" si="198"/>
        <v>159</v>
      </c>
      <c r="P80" s="48">
        <f t="shared" si="199"/>
        <v>0</v>
      </c>
      <c r="Q80" s="48">
        <f t="shared" si="200"/>
        <v>1218.27525</v>
      </c>
      <c r="R80" s="46">
        <f t="shared" si="201"/>
        <v>0</v>
      </c>
      <c r="S80" s="46">
        <f t="shared" si="202"/>
        <v>259.63</v>
      </c>
      <c r="T80" s="48">
        <f t="shared" si="203"/>
        <v>113.3</v>
      </c>
      <c r="U80" s="46">
        <f t="shared" si="204"/>
        <v>10.42</v>
      </c>
      <c r="V80" s="46">
        <v>0</v>
      </c>
      <c r="W80" s="48">
        <f t="shared" si="205"/>
        <v>159</v>
      </c>
      <c r="X80" s="48">
        <f t="shared" si="206"/>
        <v>0</v>
      </c>
      <c r="Y80" s="46">
        <f t="shared" si="207"/>
        <v>542.35</v>
      </c>
      <c r="Z80" s="46">
        <f t="shared" si="208"/>
        <v>1760.62525</v>
      </c>
      <c r="AA80" s="46"/>
      <c r="AB80" s="213" t="s">
        <v>105</v>
      </c>
      <c r="AC80" s="11">
        <f t="shared" ref="AC80:AE80" si="220">K80+R80</f>
        <v>62.5185</v>
      </c>
      <c r="AD80" s="11">
        <f t="shared" si="220"/>
        <v>778.894</v>
      </c>
      <c r="AE80" s="11">
        <f t="shared" si="220"/>
        <v>566.48</v>
      </c>
      <c r="AF80" s="11">
        <f t="shared" si="210"/>
        <v>34.73275</v>
      </c>
      <c r="AG80" s="11">
        <f t="shared" ref="AG80:AI80" si="221">O80+W80</f>
        <v>318</v>
      </c>
      <c r="AH80" s="11">
        <f t="shared" si="221"/>
        <v>0</v>
      </c>
      <c r="AI80" s="11">
        <f t="shared" si="221"/>
        <v>1760.62525</v>
      </c>
      <c r="AJ80" s="12" t="s">
        <v>33</v>
      </c>
    </row>
    <row r="81" s="9" customFormat="1" ht="16" customHeight="1" spans="1:36">
      <c r="A81" s="45">
        <f t="shared" si="193"/>
        <v>78</v>
      </c>
      <c r="B81" s="205" t="s">
        <v>1983</v>
      </c>
      <c r="C81" s="208" t="s">
        <v>340</v>
      </c>
      <c r="D81" s="52" t="s">
        <v>341</v>
      </c>
      <c r="E81" s="46">
        <v>3473.25</v>
      </c>
      <c r="F81" s="46">
        <v>3245.4</v>
      </c>
      <c r="G81" s="48">
        <v>5664.75</v>
      </c>
      <c r="H81" s="46">
        <v>3473.25</v>
      </c>
      <c r="I81" s="48">
        <v>3180</v>
      </c>
      <c r="J81" s="48"/>
      <c r="K81" s="63">
        <f t="shared" si="194"/>
        <v>62.5185</v>
      </c>
      <c r="L81" s="64">
        <f t="shared" si="195"/>
        <v>519.264</v>
      </c>
      <c r="M81" s="48">
        <f t="shared" si="196"/>
        <v>453.18</v>
      </c>
      <c r="N81" s="46">
        <f t="shared" si="197"/>
        <v>24.31275</v>
      </c>
      <c r="O81" s="48">
        <f t="shared" si="198"/>
        <v>159</v>
      </c>
      <c r="P81" s="48">
        <f t="shared" si="199"/>
        <v>0</v>
      </c>
      <c r="Q81" s="48">
        <f t="shared" si="200"/>
        <v>1218.27525</v>
      </c>
      <c r="R81" s="46">
        <f t="shared" si="201"/>
        <v>0</v>
      </c>
      <c r="S81" s="46">
        <f t="shared" si="202"/>
        <v>259.63</v>
      </c>
      <c r="T81" s="48">
        <f t="shared" si="203"/>
        <v>113.3</v>
      </c>
      <c r="U81" s="46">
        <f t="shared" si="204"/>
        <v>10.42</v>
      </c>
      <c r="V81" s="46">
        <v>0</v>
      </c>
      <c r="W81" s="48">
        <f t="shared" si="205"/>
        <v>159</v>
      </c>
      <c r="X81" s="48">
        <f t="shared" si="206"/>
        <v>0</v>
      </c>
      <c r="Y81" s="46">
        <f t="shared" si="207"/>
        <v>542.35</v>
      </c>
      <c r="Z81" s="46">
        <f t="shared" si="208"/>
        <v>1760.62525</v>
      </c>
      <c r="AA81" s="46"/>
      <c r="AB81" s="213" t="s">
        <v>66</v>
      </c>
      <c r="AC81" s="11">
        <f t="shared" ref="AC81:AE81" si="222">K81+R81</f>
        <v>62.5185</v>
      </c>
      <c r="AD81" s="11">
        <f t="shared" si="222"/>
        <v>778.894</v>
      </c>
      <c r="AE81" s="11">
        <f t="shared" si="222"/>
        <v>566.48</v>
      </c>
      <c r="AF81" s="11">
        <f t="shared" si="210"/>
        <v>34.73275</v>
      </c>
      <c r="AG81" s="11">
        <f t="shared" ref="AG81:AI81" si="223">O81+W81</f>
        <v>318</v>
      </c>
      <c r="AH81" s="11">
        <f t="shared" si="223"/>
        <v>0</v>
      </c>
      <c r="AI81" s="11">
        <f t="shared" si="223"/>
        <v>1760.62525</v>
      </c>
      <c r="AJ81" s="12" t="s">
        <v>32</v>
      </c>
    </row>
    <row r="82" s="9" customFormat="1" ht="16" customHeight="1" spans="1:36">
      <c r="A82" s="45">
        <f t="shared" si="193"/>
        <v>79</v>
      </c>
      <c r="B82" s="205" t="s">
        <v>1983</v>
      </c>
      <c r="C82" s="208" t="s">
        <v>342</v>
      </c>
      <c r="D82" s="52" t="s">
        <v>343</v>
      </c>
      <c r="E82" s="46">
        <v>3473.25</v>
      </c>
      <c r="F82" s="46">
        <v>3245.4</v>
      </c>
      <c r="G82" s="48">
        <v>5664.75</v>
      </c>
      <c r="H82" s="46">
        <v>3473.25</v>
      </c>
      <c r="I82" s="48">
        <v>1790</v>
      </c>
      <c r="J82" s="48"/>
      <c r="K82" s="63">
        <f t="shared" si="194"/>
        <v>62.5185</v>
      </c>
      <c r="L82" s="64">
        <f t="shared" si="195"/>
        <v>519.264</v>
      </c>
      <c r="M82" s="48">
        <f t="shared" si="196"/>
        <v>453.18</v>
      </c>
      <c r="N82" s="46">
        <f t="shared" si="197"/>
        <v>24.31275</v>
      </c>
      <c r="O82" s="48">
        <f t="shared" si="198"/>
        <v>89.5</v>
      </c>
      <c r="P82" s="48">
        <f t="shared" si="199"/>
        <v>0</v>
      </c>
      <c r="Q82" s="48">
        <f t="shared" si="200"/>
        <v>1148.77525</v>
      </c>
      <c r="R82" s="46">
        <f t="shared" si="201"/>
        <v>0</v>
      </c>
      <c r="S82" s="46">
        <f t="shared" si="202"/>
        <v>259.63</v>
      </c>
      <c r="T82" s="48">
        <f t="shared" si="203"/>
        <v>113.3</v>
      </c>
      <c r="U82" s="46">
        <f t="shared" si="204"/>
        <v>10.42</v>
      </c>
      <c r="V82" s="46">
        <v>0</v>
      </c>
      <c r="W82" s="48">
        <f t="shared" si="205"/>
        <v>89.5</v>
      </c>
      <c r="X82" s="48">
        <f t="shared" si="206"/>
        <v>0</v>
      </c>
      <c r="Y82" s="46">
        <f t="shared" si="207"/>
        <v>472.85</v>
      </c>
      <c r="Z82" s="46">
        <f t="shared" si="208"/>
        <v>1621.62525</v>
      </c>
      <c r="AA82" s="46"/>
      <c r="AB82" s="213" t="s">
        <v>66</v>
      </c>
      <c r="AC82" s="11">
        <f t="shared" ref="AC82:AE82" si="224">K82+R82</f>
        <v>62.5185</v>
      </c>
      <c r="AD82" s="11">
        <f t="shared" si="224"/>
        <v>778.894</v>
      </c>
      <c r="AE82" s="11">
        <f t="shared" si="224"/>
        <v>566.48</v>
      </c>
      <c r="AF82" s="11">
        <f t="shared" si="210"/>
        <v>34.73275</v>
      </c>
      <c r="AG82" s="11">
        <f t="shared" ref="AG82:AI82" si="225">O82+W82</f>
        <v>179</v>
      </c>
      <c r="AH82" s="11">
        <f t="shared" si="225"/>
        <v>0</v>
      </c>
      <c r="AI82" s="11">
        <f t="shared" si="225"/>
        <v>1621.62525</v>
      </c>
      <c r="AJ82" s="12" t="s">
        <v>32</v>
      </c>
    </row>
    <row r="83" s="9" customFormat="1" ht="16" customHeight="1" spans="1:36">
      <c r="A83" s="45">
        <f t="shared" si="193"/>
        <v>80</v>
      </c>
      <c r="B83" s="205" t="s">
        <v>1983</v>
      </c>
      <c r="C83" s="208" t="s">
        <v>344</v>
      </c>
      <c r="D83" s="344" t="s">
        <v>345</v>
      </c>
      <c r="E83" s="46">
        <v>3473.25</v>
      </c>
      <c r="F83" s="46">
        <v>3245.4</v>
      </c>
      <c r="G83" s="48">
        <v>5664.75</v>
      </c>
      <c r="H83" s="46">
        <v>3473.25</v>
      </c>
      <c r="I83" s="48">
        <v>3180</v>
      </c>
      <c r="J83" s="48"/>
      <c r="K83" s="63">
        <f t="shared" si="194"/>
        <v>62.5185</v>
      </c>
      <c r="L83" s="64">
        <f t="shared" si="195"/>
        <v>519.264</v>
      </c>
      <c r="M83" s="48">
        <f t="shared" si="196"/>
        <v>453.18</v>
      </c>
      <c r="N83" s="46">
        <f t="shared" si="197"/>
        <v>24.31275</v>
      </c>
      <c r="O83" s="48">
        <f t="shared" si="198"/>
        <v>159</v>
      </c>
      <c r="P83" s="48">
        <f t="shared" si="199"/>
        <v>0</v>
      </c>
      <c r="Q83" s="48">
        <f t="shared" si="200"/>
        <v>1218.27525</v>
      </c>
      <c r="R83" s="46">
        <f t="shared" si="201"/>
        <v>0</v>
      </c>
      <c r="S83" s="46">
        <f t="shared" si="202"/>
        <v>259.63</v>
      </c>
      <c r="T83" s="48">
        <f t="shared" si="203"/>
        <v>113.3</v>
      </c>
      <c r="U83" s="46">
        <f t="shared" si="204"/>
        <v>10.42</v>
      </c>
      <c r="V83" s="46">
        <v>0</v>
      </c>
      <c r="W83" s="48">
        <f t="shared" si="205"/>
        <v>159</v>
      </c>
      <c r="X83" s="48">
        <f t="shared" si="206"/>
        <v>0</v>
      </c>
      <c r="Y83" s="46">
        <f t="shared" si="207"/>
        <v>542.35</v>
      </c>
      <c r="Z83" s="46">
        <f t="shared" si="208"/>
        <v>1760.62525</v>
      </c>
      <c r="AA83" s="46"/>
      <c r="AB83" s="213" t="s">
        <v>78</v>
      </c>
      <c r="AC83" s="11">
        <f t="shared" ref="AC83:AE83" si="226">K83+R83</f>
        <v>62.5185</v>
      </c>
      <c r="AD83" s="11">
        <f t="shared" si="226"/>
        <v>778.894</v>
      </c>
      <c r="AE83" s="11">
        <f t="shared" si="226"/>
        <v>566.48</v>
      </c>
      <c r="AF83" s="11">
        <f t="shared" si="210"/>
        <v>34.73275</v>
      </c>
      <c r="AG83" s="11">
        <f t="shared" ref="AG83:AI83" si="227">O83+W83</f>
        <v>318</v>
      </c>
      <c r="AH83" s="11">
        <f t="shared" si="227"/>
        <v>0</v>
      </c>
      <c r="AI83" s="11">
        <f t="shared" si="227"/>
        <v>1760.62525</v>
      </c>
      <c r="AJ83" s="12" t="s">
        <v>34</v>
      </c>
    </row>
    <row r="84" s="9" customFormat="1" ht="16" customHeight="1" spans="1:36">
      <c r="A84" s="45">
        <f t="shared" si="193"/>
        <v>81</v>
      </c>
      <c r="B84" s="205" t="s">
        <v>363</v>
      </c>
      <c r="C84" s="206" t="s">
        <v>346</v>
      </c>
      <c r="D84" s="46" t="s">
        <v>347</v>
      </c>
      <c r="E84" s="46">
        <v>3473.25</v>
      </c>
      <c r="F84" s="46">
        <v>3245.4</v>
      </c>
      <c r="G84" s="48">
        <v>5664.75</v>
      </c>
      <c r="H84" s="46">
        <v>3473.25</v>
      </c>
      <c r="I84" s="48">
        <v>4180</v>
      </c>
      <c r="J84" s="48"/>
      <c r="K84" s="63">
        <f t="shared" si="194"/>
        <v>62.5185</v>
      </c>
      <c r="L84" s="64">
        <f t="shared" si="195"/>
        <v>519.264</v>
      </c>
      <c r="M84" s="48">
        <f t="shared" si="196"/>
        <v>453.18</v>
      </c>
      <c r="N84" s="46">
        <f t="shared" si="197"/>
        <v>24.31275</v>
      </c>
      <c r="O84" s="48">
        <f t="shared" si="198"/>
        <v>209</v>
      </c>
      <c r="P84" s="48">
        <f t="shared" si="199"/>
        <v>0</v>
      </c>
      <c r="Q84" s="48">
        <f t="shared" si="200"/>
        <v>1268.27525</v>
      </c>
      <c r="R84" s="46">
        <f t="shared" si="201"/>
        <v>0</v>
      </c>
      <c r="S84" s="46">
        <f t="shared" si="202"/>
        <v>259.63</v>
      </c>
      <c r="T84" s="48">
        <f t="shared" si="203"/>
        <v>113.3</v>
      </c>
      <c r="U84" s="46">
        <f t="shared" si="204"/>
        <v>10.42</v>
      </c>
      <c r="V84" s="46">
        <v>0</v>
      </c>
      <c r="W84" s="48">
        <f t="shared" si="205"/>
        <v>209</v>
      </c>
      <c r="X84" s="48">
        <f t="shared" si="206"/>
        <v>0</v>
      </c>
      <c r="Y84" s="46">
        <f t="shared" si="207"/>
        <v>592.35</v>
      </c>
      <c r="Z84" s="46">
        <f t="shared" si="208"/>
        <v>1860.62525</v>
      </c>
      <c r="AA84" s="46"/>
      <c r="AB84" s="213" t="s">
        <v>58</v>
      </c>
      <c r="AC84" s="11">
        <f t="shared" ref="AC84:AE84" si="228">K84+R84</f>
        <v>62.5185</v>
      </c>
      <c r="AD84" s="11">
        <f t="shared" si="228"/>
        <v>778.894</v>
      </c>
      <c r="AE84" s="11">
        <f t="shared" si="228"/>
        <v>566.48</v>
      </c>
      <c r="AF84" s="11">
        <f t="shared" si="210"/>
        <v>34.73275</v>
      </c>
      <c r="AG84" s="11">
        <f t="shared" ref="AG84:AI84" si="229">O84+W84</f>
        <v>418</v>
      </c>
      <c r="AH84" s="11">
        <f t="shared" si="229"/>
        <v>0</v>
      </c>
      <c r="AI84" s="11">
        <f t="shared" si="229"/>
        <v>1860.62525</v>
      </c>
      <c r="AJ84" s="12" t="s">
        <v>35</v>
      </c>
    </row>
    <row r="85" s="9" customFormat="1" ht="16" customHeight="1" spans="1:36">
      <c r="A85" s="45">
        <f t="shared" si="193"/>
        <v>82</v>
      </c>
      <c r="B85" s="205" t="s">
        <v>348</v>
      </c>
      <c r="C85" s="206" t="s">
        <v>349</v>
      </c>
      <c r="D85" s="46" t="s">
        <v>350</v>
      </c>
      <c r="E85" s="46">
        <v>3473.25</v>
      </c>
      <c r="F85" s="46">
        <v>3245.4</v>
      </c>
      <c r="G85" s="48">
        <v>5664.75</v>
      </c>
      <c r="H85" s="46">
        <v>3473.25</v>
      </c>
      <c r="I85" s="48">
        <v>3180</v>
      </c>
      <c r="J85" s="48"/>
      <c r="K85" s="63">
        <f t="shared" si="194"/>
        <v>62.5185</v>
      </c>
      <c r="L85" s="64">
        <f t="shared" si="195"/>
        <v>519.264</v>
      </c>
      <c r="M85" s="48">
        <f t="shared" si="196"/>
        <v>453.18</v>
      </c>
      <c r="N85" s="46">
        <f t="shared" si="197"/>
        <v>24.31275</v>
      </c>
      <c r="O85" s="48">
        <f t="shared" si="198"/>
        <v>159</v>
      </c>
      <c r="P85" s="48">
        <f t="shared" si="199"/>
        <v>0</v>
      </c>
      <c r="Q85" s="48">
        <f t="shared" si="200"/>
        <v>1218.27525</v>
      </c>
      <c r="R85" s="46">
        <f t="shared" si="201"/>
        <v>0</v>
      </c>
      <c r="S85" s="46">
        <f t="shared" si="202"/>
        <v>259.63</v>
      </c>
      <c r="T85" s="48">
        <f t="shared" si="203"/>
        <v>113.3</v>
      </c>
      <c r="U85" s="46">
        <f t="shared" si="204"/>
        <v>10.42</v>
      </c>
      <c r="V85" s="46">
        <v>0</v>
      </c>
      <c r="W85" s="48">
        <f t="shared" si="205"/>
        <v>159</v>
      </c>
      <c r="X85" s="48">
        <f t="shared" si="206"/>
        <v>0</v>
      </c>
      <c r="Y85" s="46">
        <f t="shared" si="207"/>
        <v>542.35</v>
      </c>
      <c r="Z85" s="46">
        <f t="shared" si="208"/>
        <v>1760.62525</v>
      </c>
      <c r="AA85" s="46"/>
      <c r="AB85" s="213" t="s">
        <v>58</v>
      </c>
      <c r="AC85" s="11">
        <f t="shared" ref="AC85:AE85" si="230">K85+R85</f>
        <v>62.5185</v>
      </c>
      <c r="AD85" s="11">
        <f t="shared" si="230"/>
        <v>778.894</v>
      </c>
      <c r="AE85" s="11">
        <f t="shared" si="230"/>
        <v>566.48</v>
      </c>
      <c r="AF85" s="11">
        <f t="shared" si="210"/>
        <v>34.73275</v>
      </c>
      <c r="AG85" s="11">
        <f t="shared" ref="AG85:AI85" si="231">O85+W85</f>
        <v>318</v>
      </c>
      <c r="AH85" s="11">
        <f t="shared" si="231"/>
        <v>0</v>
      </c>
      <c r="AI85" s="11">
        <f t="shared" si="231"/>
        <v>1760.62525</v>
      </c>
      <c r="AJ85" s="12" t="s">
        <v>35</v>
      </c>
    </row>
    <row r="86" s="9" customFormat="1" ht="16" customHeight="1" spans="1:36">
      <c r="A86" s="45">
        <f t="shared" si="193"/>
        <v>83</v>
      </c>
      <c r="B86" s="205" t="s">
        <v>1981</v>
      </c>
      <c r="C86" s="206" t="s">
        <v>351</v>
      </c>
      <c r="D86" s="46" t="s">
        <v>352</v>
      </c>
      <c r="E86" s="46">
        <v>3473.25</v>
      </c>
      <c r="F86" s="46">
        <v>3245.4</v>
      </c>
      <c r="G86" s="48">
        <v>5664.75</v>
      </c>
      <c r="H86" s="46">
        <v>3473.25</v>
      </c>
      <c r="I86" s="48">
        <v>4180</v>
      </c>
      <c r="J86" s="48"/>
      <c r="K86" s="63">
        <f t="shared" si="194"/>
        <v>62.5185</v>
      </c>
      <c r="L86" s="64">
        <f t="shared" si="195"/>
        <v>519.264</v>
      </c>
      <c r="M86" s="48">
        <f t="shared" si="196"/>
        <v>453.18</v>
      </c>
      <c r="N86" s="46">
        <f t="shared" si="197"/>
        <v>24.31275</v>
      </c>
      <c r="O86" s="48">
        <f t="shared" si="198"/>
        <v>209</v>
      </c>
      <c r="P86" s="48">
        <f t="shared" si="199"/>
        <v>0</v>
      </c>
      <c r="Q86" s="48">
        <f t="shared" si="200"/>
        <v>1268.27525</v>
      </c>
      <c r="R86" s="46">
        <f t="shared" si="201"/>
        <v>0</v>
      </c>
      <c r="S86" s="46">
        <f t="shared" si="202"/>
        <v>259.63</v>
      </c>
      <c r="T86" s="48">
        <f t="shared" si="203"/>
        <v>113.3</v>
      </c>
      <c r="U86" s="46">
        <f t="shared" si="204"/>
        <v>10.42</v>
      </c>
      <c r="V86" s="46">
        <v>0</v>
      </c>
      <c r="W86" s="48">
        <f t="shared" si="205"/>
        <v>209</v>
      </c>
      <c r="X86" s="48">
        <f t="shared" si="206"/>
        <v>0</v>
      </c>
      <c r="Y86" s="46">
        <f t="shared" si="207"/>
        <v>592.35</v>
      </c>
      <c r="Z86" s="46">
        <f t="shared" si="208"/>
        <v>1860.62525</v>
      </c>
      <c r="AA86" s="46"/>
      <c r="AB86" s="213" t="s">
        <v>58</v>
      </c>
      <c r="AC86" s="11">
        <f t="shared" ref="AC86:AE86" si="232">K86+R86</f>
        <v>62.5185</v>
      </c>
      <c r="AD86" s="11">
        <f t="shared" si="232"/>
        <v>778.894</v>
      </c>
      <c r="AE86" s="11">
        <f t="shared" si="232"/>
        <v>566.48</v>
      </c>
      <c r="AF86" s="11">
        <f t="shared" si="210"/>
        <v>34.73275</v>
      </c>
      <c r="AG86" s="11">
        <f t="shared" ref="AG86:AI86" si="233">O86+W86</f>
        <v>418</v>
      </c>
      <c r="AH86" s="11">
        <f t="shared" si="233"/>
        <v>0</v>
      </c>
      <c r="AI86" s="11">
        <f t="shared" si="233"/>
        <v>1860.62525</v>
      </c>
      <c r="AJ86" s="12" t="s">
        <v>35</v>
      </c>
    </row>
    <row r="87" s="9" customFormat="1" ht="16" customHeight="1" spans="1:36">
      <c r="A87" s="45">
        <f t="shared" si="193"/>
        <v>84</v>
      </c>
      <c r="B87" s="205" t="s">
        <v>1981</v>
      </c>
      <c r="C87" s="208" t="s">
        <v>353</v>
      </c>
      <c r="D87" s="52" t="s">
        <v>354</v>
      </c>
      <c r="E87" s="46">
        <v>3473.25</v>
      </c>
      <c r="F87" s="46">
        <v>3245.4</v>
      </c>
      <c r="G87" s="48">
        <v>5664.75</v>
      </c>
      <c r="H87" s="46">
        <v>3473.25</v>
      </c>
      <c r="I87" s="48">
        <v>3180</v>
      </c>
      <c r="J87" s="48"/>
      <c r="K87" s="63">
        <f t="shared" si="194"/>
        <v>62.5185</v>
      </c>
      <c r="L87" s="64">
        <f t="shared" si="195"/>
        <v>519.264</v>
      </c>
      <c r="M87" s="48">
        <f t="shared" si="196"/>
        <v>453.18</v>
      </c>
      <c r="N87" s="46">
        <f t="shared" si="197"/>
        <v>24.31275</v>
      </c>
      <c r="O87" s="48">
        <f t="shared" si="198"/>
        <v>159</v>
      </c>
      <c r="P87" s="48">
        <f t="shared" si="199"/>
        <v>0</v>
      </c>
      <c r="Q87" s="48">
        <f t="shared" si="200"/>
        <v>1218.27525</v>
      </c>
      <c r="R87" s="46">
        <f t="shared" si="201"/>
        <v>0</v>
      </c>
      <c r="S87" s="46">
        <f t="shared" si="202"/>
        <v>259.63</v>
      </c>
      <c r="T87" s="48">
        <f t="shared" si="203"/>
        <v>113.3</v>
      </c>
      <c r="U87" s="46">
        <f t="shared" si="204"/>
        <v>10.42</v>
      </c>
      <c r="V87" s="46">
        <v>0</v>
      </c>
      <c r="W87" s="48">
        <f t="shared" si="205"/>
        <v>159</v>
      </c>
      <c r="X87" s="48">
        <f t="shared" si="206"/>
        <v>0</v>
      </c>
      <c r="Y87" s="46">
        <f t="shared" si="207"/>
        <v>542.35</v>
      </c>
      <c r="Z87" s="46">
        <f t="shared" si="208"/>
        <v>1760.62525</v>
      </c>
      <c r="AA87" s="46"/>
      <c r="AB87" s="213" t="s">
        <v>58</v>
      </c>
      <c r="AC87" s="11">
        <f t="shared" ref="AC87:AE87" si="234">K87+R87</f>
        <v>62.5185</v>
      </c>
      <c r="AD87" s="11">
        <f t="shared" si="234"/>
        <v>778.894</v>
      </c>
      <c r="AE87" s="11">
        <f t="shared" si="234"/>
        <v>566.48</v>
      </c>
      <c r="AF87" s="11">
        <f t="shared" si="210"/>
        <v>34.73275</v>
      </c>
      <c r="AG87" s="11">
        <f t="shared" ref="AG87:AI87" si="235">O87+W87</f>
        <v>318</v>
      </c>
      <c r="AH87" s="11">
        <f t="shared" si="235"/>
        <v>0</v>
      </c>
      <c r="AI87" s="11">
        <f t="shared" si="235"/>
        <v>1760.62525</v>
      </c>
      <c r="AJ87" s="12" t="s">
        <v>35</v>
      </c>
    </row>
    <row r="88" s="9" customFormat="1" ht="16" customHeight="1" spans="1:36">
      <c r="A88" s="45">
        <f t="shared" si="193"/>
        <v>85</v>
      </c>
      <c r="B88" s="205" t="s">
        <v>1981</v>
      </c>
      <c r="C88" s="208" t="s">
        <v>355</v>
      </c>
      <c r="D88" s="346" t="s">
        <v>356</v>
      </c>
      <c r="E88" s="46">
        <v>3473.25</v>
      </c>
      <c r="F88" s="46">
        <v>3245.4</v>
      </c>
      <c r="G88" s="48">
        <v>5664.75</v>
      </c>
      <c r="H88" s="46">
        <v>3473.25</v>
      </c>
      <c r="I88" s="48">
        <v>3180</v>
      </c>
      <c r="J88" s="48"/>
      <c r="K88" s="63">
        <f t="shared" si="194"/>
        <v>62.5185</v>
      </c>
      <c r="L88" s="64">
        <f t="shared" si="195"/>
        <v>519.264</v>
      </c>
      <c r="M88" s="48">
        <f t="shared" si="196"/>
        <v>453.18</v>
      </c>
      <c r="N88" s="46">
        <f t="shared" si="197"/>
        <v>24.31275</v>
      </c>
      <c r="O88" s="48">
        <f t="shared" si="198"/>
        <v>159</v>
      </c>
      <c r="P88" s="48">
        <f t="shared" si="199"/>
        <v>0</v>
      </c>
      <c r="Q88" s="48">
        <f t="shared" si="200"/>
        <v>1218.27525</v>
      </c>
      <c r="R88" s="46">
        <f t="shared" si="201"/>
        <v>0</v>
      </c>
      <c r="S88" s="46">
        <f t="shared" si="202"/>
        <v>259.63</v>
      </c>
      <c r="T88" s="48">
        <f t="shared" si="203"/>
        <v>113.3</v>
      </c>
      <c r="U88" s="46">
        <f t="shared" si="204"/>
        <v>10.42</v>
      </c>
      <c r="V88" s="46">
        <v>0</v>
      </c>
      <c r="W88" s="48">
        <f t="shared" si="205"/>
        <v>159</v>
      </c>
      <c r="X88" s="48">
        <f t="shared" si="206"/>
        <v>0</v>
      </c>
      <c r="Y88" s="46">
        <f t="shared" si="207"/>
        <v>542.35</v>
      </c>
      <c r="Z88" s="46">
        <f t="shared" si="208"/>
        <v>1760.62525</v>
      </c>
      <c r="AA88" s="46"/>
      <c r="AB88" s="213" t="s">
        <v>58</v>
      </c>
      <c r="AC88" s="11">
        <f t="shared" ref="AC88:AE88" si="236">K88+R88</f>
        <v>62.5185</v>
      </c>
      <c r="AD88" s="11">
        <f t="shared" si="236"/>
        <v>778.894</v>
      </c>
      <c r="AE88" s="11">
        <f t="shared" si="236"/>
        <v>566.48</v>
      </c>
      <c r="AF88" s="11">
        <f t="shared" si="210"/>
        <v>34.73275</v>
      </c>
      <c r="AG88" s="11">
        <f t="shared" ref="AG88:AI88" si="237">O88+W88</f>
        <v>318</v>
      </c>
      <c r="AH88" s="11">
        <f t="shared" si="237"/>
        <v>0</v>
      </c>
      <c r="AI88" s="11">
        <f t="shared" si="237"/>
        <v>1760.62525</v>
      </c>
      <c r="AJ88" s="12" t="s">
        <v>35</v>
      </c>
    </row>
    <row r="89" s="9" customFormat="1" ht="16" customHeight="1" spans="1:36">
      <c r="A89" s="45">
        <f t="shared" si="193"/>
        <v>86</v>
      </c>
      <c r="B89" s="205" t="s">
        <v>1984</v>
      </c>
      <c r="C89" s="206" t="s">
        <v>357</v>
      </c>
      <c r="D89" s="46" t="s">
        <v>358</v>
      </c>
      <c r="E89" s="46">
        <v>3820</v>
      </c>
      <c r="F89" s="46">
        <v>3820</v>
      </c>
      <c r="G89" s="48">
        <v>5664.75</v>
      </c>
      <c r="H89" s="46">
        <v>3820</v>
      </c>
      <c r="I89" s="48">
        <v>4180</v>
      </c>
      <c r="J89" s="48"/>
      <c r="K89" s="63">
        <f t="shared" si="194"/>
        <v>68.76</v>
      </c>
      <c r="L89" s="64">
        <f t="shared" si="195"/>
        <v>611.2</v>
      </c>
      <c r="M89" s="48">
        <f t="shared" si="196"/>
        <v>453.18</v>
      </c>
      <c r="N89" s="46">
        <f t="shared" si="197"/>
        <v>26.74</v>
      </c>
      <c r="O89" s="48">
        <f t="shared" si="198"/>
        <v>209</v>
      </c>
      <c r="P89" s="48">
        <f t="shared" si="199"/>
        <v>0</v>
      </c>
      <c r="Q89" s="48">
        <f t="shared" si="200"/>
        <v>1368.88</v>
      </c>
      <c r="R89" s="46">
        <f t="shared" si="201"/>
        <v>0</v>
      </c>
      <c r="S89" s="46">
        <f t="shared" si="202"/>
        <v>305.6</v>
      </c>
      <c r="T89" s="48">
        <f t="shared" si="203"/>
        <v>113.3</v>
      </c>
      <c r="U89" s="46">
        <f t="shared" si="204"/>
        <v>11.46</v>
      </c>
      <c r="V89" s="46">
        <v>0</v>
      </c>
      <c r="W89" s="48">
        <f t="shared" si="205"/>
        <v>209</v>
      </c>
      <c r="X89" s="48">
        <f t="shared" si="206"/>
        <v>0</v>
      </c>
      <c r="Y89" s="46">
        <f t="shared" si="207"/>
        <v>639.36</v>
      </c>
      <c r="Z89" s="46">
        <f t="shared" si="208"/>
        <v>2008.24</v>
      </c>
      <c r="AA89" s="46"/>
      <c r="AB89" s="216" t="s">
        <v>55</v>
      </c>
      <c r="AC89" s="11">
        <f t="shared" ref="AC89:AE89" si="238">K89+R89</f>
        <v>68.76</v>
      </c>
      <c r="AD89" s="11">
        <f t="shared" si="238"/>
        <v>916.8</v>
      </c>
      <c r="AE89" s="11">
        <f t="shared" si="238"/>
        <v>566.48</v>
      </c>
      <c r="AF89" s="11">
        <f t="shared" si="210"/>
        <v>38.2</v>
      </c>
      <c r="AG89" s="11">
        <f t="shared" ref="AG89:AI89" si="239">O89+W89</f>
        <v>418</v>
      </c>
      <c r="AH89" s="11">
        <f t="shared" si="239"/>
        <v>0</v>
      </c>
      <c r="AI89" s="11">
        <f t="shared" si="239"/>
        <v>2008.24</v>
      </c>
      <c r="AJ89" s="12" t="s">
        <v>35</v>
      </c>
    </row>
    <row r="90" s="9" customFormat="1" ht="16" customHeight="1" spans="1:36">
      <c r="A90" s="45">
        <f t="shared" si="193"/>
        <v>87</v>
      </c>
      <c r="B90" s="205" t="s">
        <v>1974</v>
      </c>
      <c r="C90" s="206" t="s">
        <v>359</v>
      </c>
      <c r="D90" s="46" t="s">
        <v>360</v>
      </c>
      <c r="E90" s="46">
        <v>3473.25</v>
      </c>
      <c r="F90" s="46">
        <v>3245.4</v>
      </c>
      <c r="G90" s="48">
        <v>5664.75</v>
      </c>
      <c r="H90" s="46">
        <v>3473.25</v>
      </c>
      <c r="I90" s="48">
        <v>4180</v>
      </c>
      <c r="J90" s="48"/>
      <c r="K90" s="63">
        <f t="shared" si="194"/>
        <v>62.5185</v>
      </c>
      <c r="L90" s="64">
        <f t="shared" si="195"/>
        <v>519.264</v>
      </c>
      <c r="M90" s="48">
        <f t="shared" si="196"/>
        <v>453.18</v>
      </c>
      <c r="N90" s="46">
        <f t="shared" si="197"/>
        <v>24.31275</v>
      </c>
      <c r="O90" s="48">
        <f t="shared" si="198"/>
        <v>209</v>
      </c>
      <c r="P90" s="48">
        <f t="shared" si="199"/>
        <v>0</v>
      </c>
      <c r="Q90" s="48">
        <f t="shared" si="200"/>
        <v>1268.27525</v>
      </c>
      <c r="R90" s="46">
        <f t="shared" si="201"/>
        <v>0</v>
      </c>
      <c r="S90" s="46">
        <f t="shared" si="202"/>
        <v>259.63</v>
      </c>
      <c r="T90" s="48">
        <f t="shared" si="203"/>
        <v>113.3</v>
      </c>
      <c r="U90" s="46">
        <f t="shared" si="204"/>
        <v>10.42</v>
      </c>
      <c r="V90" s="46">
        <v>0</v>
      </c>
      <c r="W90" s="48">
        <f t="shared" si="205"/>
        <v>209</v>
      </c>
      <c r="X90" s="48">
        <f t="shared" si="206"/>
        <v>0</v>
      </c>
      <c r="Y90" s="46">
        <f t="shared" si="207"/>
        <v>592.35</v>
      </c>
      <c r="Z90" s="46">
        <f t="shared" si="208"/>
        <v>1860.62525</v>
      </c>
      <c r="AA90" s="46"/>
      <c r="AB90" s="216" t="s">
        <v>55</v>
      </c>
      <c r="AC90" s="11">
        <f t="shared" ref="AC90:AE90" si="240">K90+R90</f>
        <v>62.5185</v>
      </c>
      <c r="AD90" s="11">
        <f t="shared" si="240"/>
        <v>778.894</v>
      </c>
      <c r="AE90" s="11">
        <f t="shared" si="240"/>
        <v>566.48</v>
      </c>
      <c r="AF90" s="11">
        <f t="shared" si="210"/>
        <v>34.73275</v>
      </c>
      <c r="AG90" s="11">
        <f t="shared" ref="AG90:AI90" si="241">O90+W90</f>
        <v>418</v>
      </c>
      <c r="AH90" s="11">
        <f t="shared" si="241"/>
        <v>0</v>
      </c>
      <c r="AI90" s="11">
        <f t="shared" si="241"/>
        <v>1860.62525</v>
      </c>
      <c r="AJ90" s="12" t="s">
        <v>35</v>
      </c>
    </row>
    <row r="91" s="9" customFormat="1" ht="16" customHeight="1" spans="1:36">
      <c r="A91" s="45">
        <f t="shared" si="193"/>
        <v>88</v>
      </c>
      <c r="B91" s="205" t="s">
        <v>1978</v>
      </c>
      <c r="C91" s="208" t="s">
        <v>361</v>
      </c>
      <c r="D91" s="52" t="s">
        <v>362</v>
      </c>
      <c r="E91" s="46">
        <v>3473.25</v>
      </c>
      <c r="F91" s="46">
        <v>3245.4</v>
      </c>
      <c r="G91" s="48">
        <v>5664.75</v>
      </c>
      <c r="H91" s="46">
        <v>3473.25</v>
      </c>
      <c r="I91" s="48">
        <v>1790</v>
      </c>
      <c r="J91" s="48"/>
      <c r="K91" s="63">
        <f t="shared" si="194"/>
        <v>62.5185</v>
      </c>
      <c r="L91" s="64">
        <f t="shared" si="195"/>
        <v>519.264</v>
      </c>
      <c r="M91" s="48">
        <f t="shared" si="196"/>
        <v>453.18</v>
      </c>
      <c r="N91" s="46">
        <f t="shared" si="197"/>
        <v>24.31275</v>
      </c>
      <c r="O91" s="48">
        <f t="shared" si="198"/>
        <v>89.5</v>
      </c>
      <c r="P91" s="48">
        <f t="shared" si="199"/>
        <v>0</v>
      </c>
      <c r="Q91" s="48">
        <f t="shared" si="200"/>
        <v>1148.77525</v>
      </c>
      <c r="R91" s="46">
        <f t="shared" si="201"/>
        <v>0</v>
      </c>
      <c r="S91" s="46">
        <f t="shared" si="202"/>
        <v>259.63</v>
      </c>
      <c r="T91" s="48">
        <f t="shared" si="203"/>
        <v>113.3</v>
      </c>
      <c r="U91" s="46">
        <f t="shared" si="204"/>
        <v>10.42</v>
      </c>
      <c r="V91" s="46">
        <v>0</v>
      </c>
      <c r="W91" s="48">
        <f t="shared" si="205"/>
        <v>89.5</v>
      </c>
      <c r="X91" s="48">
        <f t="shared" si="206"/>
        <v>0</v>
      </c>
      <c r="Y91" s="46">
        <f t="shared" si="207"/>
        <v>472.85</v>
      </c>
      <c r="Z91" s="46">
        <f t="shared" si="208"/>
        <v>1621.62525</v>
      </c>
      <c r="AA91" s="46"/>
      <c r="AB91" s="213" t="s">
        <v>108</v>
      </c>
      <c r="AC91" s="11">
        <f t="shared" ref="AC91:AE91" si="242">K91+R91</f>
        <v>62.5185</v>
      </c>
      <c r="AD91" s="11">
        <f t="shared" si="242"/>
        <v>778.894</v>
      </c>
      <c r="AE91" s="11">
        <f t="shared" si="242"/>
        <v>566.48</v>
      </c>
      <c r="AF91" s="11">
        <f t="shared" si="210"/>
        <v>34.73275</v>
      </c>
      <c r="AG91" s="11">
        <f t="shared" ref="AG91:AI91" si="243">O91+W91</f>
        <v>179</v>
      </c>
      <c r="AH91" s="11">
        <f t="shared" si="243"/>
        <v>0</v>
      </c>
      <c r="AI91" s="11">
        <f t="shared" si="243"/>
        <v>1621.62525</v>
      </c>
      <c r="AJ91" s="12" t="s">
        <v>33</v>
      </c>
    </row>
    <row r="92" s="9" customFormat="1" ht="16" customHeight="1" spans="1:36">
      <c r="A92" s="45">
        <f t="shared" si="193"/>
        <v>89</v>
      </c>
      <c r="B92" s="205" t="s">
        <v>363</v>
      </c>
      <c r="C92" s="206" t="s">
        <v>364</v>
      </c>
      <c r="D92" s="46" t="s">
        <v>365</v>
      </c>
      <c r="E92" s="46">
        <v>3473.25</v>
      </c>
      <c r="F92" s="46">
        <v>3245.4</v>
      </c>
      <c r="G92" s="48">
        <v>5664.75</v>
      </c>
      <c r="H92" s="46">
        <v>3473.25</v>
      </c>
      <c r="I92" s="48">
        <v>1790</v>
      </c>
      <c r="J92" s="48"/>
      <c r="K92" s="63">
        <f t="shared" si="194"/>
        <v>62.5185</v>
      </c>
      <c r="L92" s="64">
        <f t="shared" si="195"/>
        <v>519.264</v>
      </c>
      <c r="M92" s="48">
        <f t="shared" si="196"/>
        <v>453.18</v>
      </c>
      <c r="N92" s="46">
        <f t="shared" si="197"/>
        <v>24.31275</v>
      </c>
      <c r="O92" s="48">
        <f t="shared" si="198"/>
        <v>89.5</v>
      </c>
      <c r="P92" s="48">
        <f t="shared" si="199"/>
        <v>0</v>
      </c>
      <c r="Q92" s="48">
        <f t="shared" si="200"/>
        <v>1148.77525</v>
      </c>
      <c r="R92" s="46">
        <f t="shared" si="201"/>
        <v>0</v>
      </c>
      <c r="S92" s="46">
        <f t="shared" si="202"/>
        <v>259.63</v>
      </c>
      <c r="T92" s="48">
        <f t="shared" si="203"/>
        <v>113.3</v>
      </c>
      <c r="U92" s="46">
        <f t="shared" si="204"/>
        <v>10.42</v>
      </c>
      <c r="V92" s="46">
        <v>0</v>
      </c>
      <c r="W92" s="48">
        <f t="shared" si="205"/>
        <v>89.5</v>
      </c>
      <c r="X92" s="48">
        <f t="shared" si="206"/>
        <v>0</v>
      </c>
      <c r="Y92" s="46">
        <f t="shared" si="207"/>
        <v>472.85</v>
      </c>
      <c r="Z92" s="46">
        <f t="shared" si="208"/>
        <v>1621.62525</v>
      </c>
      <c r="AA92" s="46"/>
      <c r="AB92" s="213" t="s">
        <v>111</v>
      </c>
      <c r="AC92" s="11">
        <f t="shared" ref="AC92:AE92" si="244">K92+R92</f>
        <v>62.5185</v>
      </c>
      <c r="AD92" s="11">
        <f t="shared" si="244"/>
        <v>778.894</v>
      </c>
      <c r="AE92" s="11">
        <f t="shared" si="244"/>
        <v>566.48</v>
      </c>
      <c r="AF92" s="11">
        <f t="shared" si="210"/>
        <v>34.73275</v>
      </c>
      <c r="AG92" s="11">
        <f t="shared" ref="AG92:AI92" si="245">O92+W92</f>
        <v>179</v>
      </c>
      <c r="AH92" s="11">
        <f t="shared" si="245"/>
        <v>0</v>
      </c>
      <c r="AI92" s="11">
        <f t="shared" si="245"/>
        <v>1621.62525</v>
      </c>
      <c r="AJ92" s="12" t="s">
        <v>33</v>
      </c>
    </row>
    <row r="93" s="9" customFormat="1" ht="16" customHeight="1" spans="1:36">
      <c r="A93" s="45">
        <f t="shared" si="193"/>
        <v>90</v>
      </c>
      <c r="B93" s="205" t="s">
        <v>363</v>
      </c>
      <c r="C93" s="206" t="s">
        <v>366</v>
      </c>
      <c r="D93" s="46" t="s">
        <v>367</v>
      </c>
      <c r="E93" s="46">
        <v>3473.25</v>
      </c>
      <c r="F93" s="46">
        <v>3245.4</v>
      </c>
      <c r="G93" s="48">
        <v>5664.75</v>
      </c>
      <c r="H93" s="46">
        <v>3473.25</v>
      </c>
      <c r="I93" s="48">
        <v>1790</v>
      </c>
      <c r="J93" s="48"/>
      <c r="K93" s="63">
        <f t="shared" si="194"/>
        <v>62.5185</v>
      </c>
      <c r="L93" s="64">
        <f t="shared" si="195"/>
        <v>519.264</v>
      </c>
      <c r="M93" s="48">
        <f t="shared" si="196"/>
        <v>453.18</v>
      </c>
      <c r="N93" s="46">
        <f t="shared" si="197"/>
        <v>24.31275</v>
      </c>
      <c r="O93" s="48">
        <f t="shared" si="198"/>
        <v>89.5</v>
      </c>
      <c r="P93" s="48">
        <f t="shared" si="199"/>
        <v>0</v>
      </c>
      <c r="Q93" s="48">
        <f t="shared" si="200"/>
        <v>1148.77525</v>
      </c>
      <c r="R93" s="46">
        <f t="shared" si="201"/>
        <v>0</v>
      </c>
      <c r="S93" s="46">
        <f t="shared" si="202"/>
        <v>259.63</v>
      </c>
      <c r="T93" s="48">
        <f t="shared" si="203"/>
        <v>113.3</v>
      </c>
      <c r="U93" s="46">
        <f t="shared" si="204"/>
        <v>10.42</v>
      </c>
      <c r="V93" s="46">
        <v>0</v>
      </c>
      <c r="W93" s="48">
        <f t="shared" si="205"/>
        <v>89.5</v>
      </c>
      <c r="X93" s="48">
        <f t="shared" si="206"/>
        <v>0</v>
      </c>
      <c r="Y93" s="46">
        <f t="shared" si="207"/>
        <v>472.85</v>
      </c>
      <c r="Z93" s="46">
        <f t="shared" si="208"/>
        <v>1621.62525</v>
      </c>
      <c r="AA93" s="46"/>
      <c r="AB93" s="213" t="s">
        <v>111</v>
      </c>
      <c r="AC93" s="11">
        <f t="shared" ref="AC93:AE93" si="246">K93+R93</f>
        <v>62.5185</v>
      </c>
      <c r="AD93" s="11">
        <f t="shared" si="246"/>
        <v>778.894</v>
      </c>
      <c r="AE93" s="11">
        <f t="shared" si="246"/>
        <v>566.48</v>
      </c>
      <c r="AF93" s="11">
        <f t="shared" si="210"/>
        <v>34.73275</v>
      </c>
      <c r="AG93" s="11">
        <f t="shared" ref="AG93:AI93" si="247">O93+W93</f>
        <v>179</v>
      </c>
      <c r="AH93" s="11">
        <f t="shared" si="247"/>
        <v>0</v>
      </c>
      <c r="AI93" s="11">
        <f t="shared" si="247"/>
        <v>1621.62525</v>
      </c>
      <c r="AJ93" s="12" t="s">
        <v>33</v>
      </c>
    </row>
    <row r="94" s="9" customFormat="1" ht="16" customHeight="1" spans="1:36">
      <c r="A94" s="45">
        <f t="shared" si="193"/>
        <v>91</v>
      </c>
      <c r="B94" s="205" t="s">
        <v>363</v>
      </c>
      <c r="C94" s="206" t="s">
        <v>368</v>
      </c>
      <c r="D94" s="46" t="s">
        <v>369</v>
      </c>
      <c r="E94" s="46">
        <v>3473.25</v>
      </c>
      <c r="F94" s="46">
        <v>3245.4</v>
      </c>
      <c r="G94" s="48">
        <v>5664.75</v>
      </c>
      <c r="H94" s="46">
        <v>3473.25</v>
      </c>
      <c r="I94" s="48">
        <v>1790</v>
      </c>
      <c r="J94" s="48"/>
      <c r="K94" s="63">
        <f t="shared" si="194"/>
        <v>62.5185</v>
      </c>
      <c r="L94" s="64">
        <f t="shared" si="195"/>
        <v>519.264</v>
      </c>
      <c r="M94" s="48">
        <f t="shared" si="196"/>
        <v>453.18</v>
      </c>
      <c r="N94" s="46">
        <f t="shared" si="197"/>
        <v>24.31275</v>
      </c>
      <c r="O94" s="48">
        <f t="shared" si="198"/>
        <v>89.5</v>
      </c>
      <c r="P94" s="48">
        <f t="shared" si="199"/>
        <v>0</v>
      </c>
      <c r="Q94" s="48">
        <f t="shared" si="200"/>
        <v>1148.77525</v>
      </c>
      <c r="R94" s="46">
        <f t="shared" si="201"/>
        <v>0</v>
      </c>
      <c r="S94" s="46">
        <f t="shared" si="202"/>
        <v>259.63</v>
      </c>
      <c r="T94" s="48">
        <f t="shared" si="203"/>
        <v>113.3</v>
      </c>
      <c r="U94" s="46">
        <f t="shared" si="204"/>
        <v>10.42</v>
      </c>
      <c r="V94" s="46">
        <v>0</v>
      </c>
      <c r="W94" s="48">
        <f t="shared" si="205"/>
        <v>89.5</v>
      </c>
      <c r="X94" s="48">
        <f t="shared" si="206"/>
        <v>0</v>
      </c>
      <c r="Y94" s="46">
        <f t="shared" si="207"/>
        <v>472.85</v>
      </c>
      <c r="Z94" s="46">
        <f t="shared" si="208"/>
        <v>1621.62525</v>
      </c>
      <c r="AA94" s="46"/>
      <c r="AB94" s="213" t="s">
        <v>111</v>
      </c>
      <c r="AC94" s="11">
        <f t="shared" ref="AC94:AE94" si="248">K94+R94</f>
        <v>62.5185</v>
      </c>
      <c r="AD94" s="11">
        <f t="shared" si="248"/>
        <v>778.894</v>
      </c>
      <c r="AE94" s="11">
        <f t="shared" si="248"/>
        <v>566.48</v>
      </c>
      <c r="AF94" s="11">
        <f t="shared" si="210"/>
        <v>34.73275</v>
      </c>
      <c r="AG94" s="11">
        <f t="shared" ref="AG94:AI94" si="249">O94+W94</f>
        <v>179</v>
      </c>
      <c r="AH94" s="11">
        <f t="shared" si="249"/>
        <v>0</v>
      </c>
      <c r="AI94" s="11">
        <f t="shared" si="249"/>
        <v>1621.62525</v>
      </c>
      <c r="AJ94" s="12" t="s">
        <v>33</v>
      </c>
    </row>
    <row r="95" s="9" customFormat="1" ht="16" customHeight="1" spans="1:36">
      <c r="A95" s="45">
        <f t="shared" si="193"/>
        <v>92</v>
      </c>
      <c r="B95" s="205" t="s">
        <v>363</v>
      </c>
      <c r="C95" s="206" t="s">
        <v>370</v>
      </c>
      <c r="D95" s="46" t="s">
        <v>371</v>
      </c>
      <c r="E95" s="46">
        <v>3473.25</v>
      </c>
      <c r="F95" s="46">
        <v>3245.4</v>
      </c>
      <c r="G95" s="48">
        <v>5664.75</v>
      </c>
      <c r="H95" s="46">
        <v>3473.25</v>
      </c>
      <c r="I95" s="48">
        <v>1790</v>
      </c>
      <c r="J95" s="48"/>
      <c r="K95" s="63">
        <f t="shared" si="194"/>
        <v>62.5185</v>
      </c>
      <c r="L95" s="64">
        <f t="shared" si="195"/>
        <v>519.264</v>
      </c>
      <c r="M95" s="48">
        <f t="shared" si="196"/>
        <v>453.18</v>
      </c>
      <c r="N95" s="46">
        <f t="shared" si="197"/>
        <v>24.31275</v>
      </c>
      <c r="O95" s="48">
        <f t="shared" si="198"/>
        <v>89.5</v>
      </c>
      <c r="P95" s="48">
        <f t="shared" si="199"/>
        <v>0</v>
      </c>
      <c r="Q95" s="48">
        <f t="shared" si="200"/>
        <v>1148.77525</v>
      </c>
      <c r="R95" s="46">
        <f t="shared" si="201"/>
        <v>0</v>
      </c>
      <c r="S95" s="46">
        <f t="shared" si="202"/>
        <v>259.63</v>
      </c>
      <c r="T95" s="48">
        <f t="shared" si="203"/>
        <v>113.3</v>
      </c>
      <c r="U95" s="46">
        <f t="shared" si="204"/>
        <v>10.42</v>
      </c>
      <c r="V95" s="46">
        <v>0</v>
      </c>
      <c r="W95" s="48">
        <f t="shared" si="205"/>
        <v>89.5</v>
      </c>
      <c r="X95" s="48">
        <f t="shared" si="206"/>
        <v>0</v>
      </c>
      <c r="Y95" s="46">
        <f t="shared" si="207"/>
        <v>472.85</v>
      </c>
      <c r="Z95" s="46">
        <f t="shared" si="208"/>
        <v>1621.62525</v>
      </c>
      <c r="AA95" s="46"/>
      <c r="AB95" s="213" t="s">
        <v>111</v>
      </c>
      <c r="AC95" s="11">
        <f t="shared" ref="AC95:AE95" si="250">K95+R95</f>
        <v>62.5185</v>
      </c>
      <c r="AD95" s="11">
        <f t="shared" si="250"/>
        <v>778.894</v>
      </c>
      <c r="AE95" s="11">
        <f t="shared" si="250"/>
        <v>566.48</v>
      </c>
      <c r="AF95" s="11">
        <f t="shared" si="210"/>
        <v>34.73275</v>
      </c>
      <c r="AG95" s="11">
        <f t="shared" ref="AG95:AI95" si="251">O95+W95</f>
        <v>179</v>
      </c>
      <c r="AH95" s="11">
        <f t="shared" si="251"/>
        <v>0</v>
      </c>
      <c r="AI95" s="11">
        <f t="shared" si="251"/>
        <v>1621.62525</v>
      </c>
      <c r="AJ95" s="12" t="s">
        <v>33</v>
      </c>
    </row>
    <row r="96" s="9" customFormat="1" ht="16" customHeight="1" spans="1:36">
      <c r="A96" s="45">
        <f t="shared" si="193"/>
        <v>93</v>
      </c>
      <c r="B96" s="205" t="s">
        <v>363</v>
      </c>
      <c r="C96" s="206" t="s">
        <v>372</v>
      </c>
      <c r="D96" s="46" t="s">
        <v>373</v>
      </c>
      <c r="E96" s="46">
        <v>3473.25</v>
      </c>
      <c r="F96" s="46">
        <v>3245.4</v>
      </c>
      <c r="G96" s="48">
        <v>5664.75</v>
      </c>
      <c r="H96" s="46">
        <v>3473.25</v>
      </c>
      <c r="I96" s="48">
        <v>1790</v>
      </c>
      <c r="J96" s="48"/>
      <c r="K96" s="63">
        <f t="shared" si="194"/>
        <v>62.5185</v>
      </c>
      <c r="L96" s="64">
        <f t="shared" si="195"/>
        <v>519.264</v>
      </c>
      <c r="M96" s="48">
        <f t="shared" si="196"/>
        <v>453.18</v>
      </c>
      <c r="N96" s="46">
        <f t="shared" si="197"/>
        <v>24.31275</v>
      </c>
      <c r="O96" s="48">
        <f t="shared" si="198"/>
        <v>89.5</v>
      </c>
      <c r="P96" s="48">
        <f t="shared" si="199"/>
        <v>0</v>
      </c>
      <c r="Q96" s="48">
        <f t="shared" si="200"/>
        <v>1148.77525</v>
      </c>
      <c r="R96" s="46">
        <f t="shared" si="201"/>
        <v>0</v>
      </c>
      <c r="S96" s="46">
        <f t="shared" si="202"/>
        <v>259.63</v>
      </c>
      <c r="T96" s="48">
        <f t="shared" si="203"/>
        <v>113.3</v>
      </c>
      <c r="U96" s="46">
        <f t="shared" si="204"/>
        <v>10.42</v>
      </c>
      <c r="V96" s="46">
        <v>0</v>
      </c>
      <c r="W96" s="48">
        <f t="shared" si="205"/>
        <v>89.5</v>
      </c>
      <c r="X96" s="48">
        <f t="shared" si="206"/>
        <v>0</v>
      </c>
      <c r="Y96" s="46">
        <f t="shared" si="207"/>
        <v>472.85</v>
      </c>
      <c r="Z96" s="46">
        <f t="shared" si="208"/>
        <v>1621.62525</v>
      </c>
      <c r="AA96" s="46"/>
      <c r="AB96" s="213" t="s">
        <v>111</v>
      </c>
      <c r="AC96" s="11">
        <f t="shared" ref="AC96:AE96" si="252">K96+R96</f>
        <v>62.5185</v>
      </c>
      <c r="AD96" s="11">
        <f t="shared" si="252"/>
        <v>778.894</v>
      </c>
      <c r="AE96" s="11">
        <f t="shared" si="252"/>
        <v>566.48</v>
      </c>
      <c r="AF96" s="11">
        <f t="shared" si="210"/>
        <v>34.73275</v>
      </c>
      <c r="AG96" s="11">
        <f t="shared" ref="AG96:AI96" si="253">O96+W96</f>
        <v>179</v>
      </c>
      <c r="AH96" s="11">
        <f t="shared" si="253"/>
        <v>0</v>
      </c>
      <c r="AI96" s="11">
        <f t="shared" si="253"/>
        <v>1621.62525</v>
      </c>
      <c r="AJ96" s="12" t="s">
        <v>33</v>
      </c>
    </row>
    <row r="97" s="9" customFormat="1" ht="16" customHeight="1" spans="1:36">
      <c r="A97" s="45">
        <f t="shared" si="193"/>
        <v>94</v>
      </c>
      <c r="B97" s="205" t="s">
        <v>363</v>
      </c>
      <c r="C97" s="206" t="s">
        <v>374</v>
      </c>
      <c r="D97" s="46" t="s">
        <v>375</v>
      </c>
      <c r="E97" s="46">
        <v>3473.25</v>
      </c>
      <c r="F97" s="46">
        <v>3245.4</v>
      </c>
      <c r="G97" s="48">
        <v>5664.75</v>
      </c>
      <c r="H97" s="46">
        <v>3473.25</v>
      </c>
      <c r="I97" s="48">
        <v>1790</v>
      </c>
      <c r="J97" s="48"/>
      <c r="K97" s="63">
        <f t="shared" si="194"/>
        <v>62.5185</v>
      </c>
      <c r="L97" s="64">
        <f t="shared" si="195"/>
        <v>519.264</v>
      </c>
      <c r="M97" s="48">
        <f t="shared" si="196"/>
        <v>453.18</v>
      </c>
      <c r="N97" s="46">
        <f t="shared" si="197"/>
        <v>24.31275</v>
      </c>
      <c r="O97" s="48">
        <f t="shared" si="198"/>
        <v>89.5</v>
      </c>
      <c r="P97" s="48">
        <f t="shared" si="199"/>
        <v>0</v>
      </c>
      <c r="Q97" s="48">
        <f t="shared" si="200"/>
        <v>1148.77525</v>
      </c>
      <c r="R97" s="46">
        <f t="shared" si="201"/>
        <v>0</v>
      </c>
      <c r="S97" s="46">
        <f t="shared" si="202"/>
        <v>259.63</v>
      </c>
      <c r="T97" s="48">
        <f t="shared" si="203"/>
        <v>113.3</v>
      </c>
      <c r="U97" s="46">
        <f t="shared" si="204"/>
        <v>10.42</v>
      </c>
      <c r="V97" s="46">
        <v>0</v>
      </c>
      <c r="W97" s="48">
        <f t="shared" si="205"/>
        <v>89.5</v>
      </c>
      <c r="X97" s="48">
        <f t="shared" si="206"/>
        <v>0</v>
      </c>
      <c r="Y97" s="46">
        <f t="shared" si="207"/>
        <v>472.85</v>
      </c>
      <c r="Z97" s="46">
        <f t="shared" si="208"/>
        <v>1621.62525</v>
      </c>
      <c r="AA97" s="46"/>
      <c r="AB97" s="213" t="s">
        <v>111</v>
      </c>
      <c r="AC97" s="11">
        <f t="shared" ref="AC97:AE97" si="254">K97+R97</f>
        <v>62.5185</v>
      </c>
      <c r="AD97" s="11">
        <f t="shared" si="254"/>
        <v>778.894</v>
      </c>
      <c r="AE97" s="11">
        <f t="shared" si="254"/>
        <v>566.48</v>
      </c>
      <c r="AF97" s="11">
        <f t="shared" si="210"/>
        <v>34.73275</v>
      </c>
      <c r="AG97" s="11">
        <f t="shared" ref="AG97:AI97" si="255">O97+W97</f>
        <v>179</v>
      </c>
      <c r="AH97" s="11">
        <f t="shared" si="255"/>
        <v>0</v>
      </c>
      <c r="AI97" s="11">
        <f t="shared" si="255"/>
        <v>1621.62525</v>
      </c>
      <c r="AJ97" s="12" t="s">
        <v>33</v>
      </c>
    </row>
    <row r="98" s="9" customFormat="1" ht="16" customHeight="1" spans="1:36">
      <c r="A98" s="45">
        <f t="shared" si="193"/>
        <v>95</v>
      </c>
      <c r="B98" s="205" t="s">
        <v>363</v>
      </c>
      <c r="C98" s="209" t="s">
        <v>376</v>
      </c>
      <c r="D98" s="46" t="s">
        <v>377</v>
      </c>
      <c r="E98" s="46">
        <v>3473.25</v>
      </c>
      <c r="F98" s="46">
        <v>3245.4</v>
      </c>
      <c r="G98" s="48">
        <v>5664.75</v>
      </c>
      <c r="H98" s="46">
        <v>3473.25</v>
      </c>
      <c r="I98" s="48">
        <v>0</v>
      </c>
      <c r="J98" s="48"/>
      <c r="K98" s="63">
        <f t="shared" si="194"/>
        <v>62.5185</v>
      </c>
      <c r="L98" s="64">
        <f t="shared" si="195"/>
        <v>519.264</v>
      </c>
      <c r="M98" s="48">
        <f t="shared" si="196"/>
        <v>453.18</v>
      </c>
      <c r="N98" s="46">
        <f t="shared" si="197"/>
        <v>24.31275</v>
      </c>
      <c r="O98" s="48">
        <f t="shared" si="198"/>
        <v>0</v>
      </c>
      <c r="P98" s="48">
        <f t="shared" si="199"/>
        <v>0</v>
      </c>
      <c r="Q98" s="48">
        <f t="shared" si="200"/>
        <v>1059.27525</v>
      </c>
      <c r="R98" s="46">
        <f t="shared" si="201"/>
        <v>0</v>
      </c>
      <c r="S98" s="46">
        <f t="shared" si="202"/>
        <v>259.63</v>
      </c>
      <c r="T98" s="48">
        <f t="shared" si="203"/>
        <v>113.3</v>
      </c>
      <c r="U98" s="46">
        <f t="shared" si="204"/>
        <v>10.42</v>
      </c>
      <c r="V98" s="46">
        <v>0</v>
      </c>
      <c r="W98" s="48">
        <f t="shared" si="205"/>
        <v>0</v>
      </c>
      <c r="X98" s="48">
        <f t="shared" si="206"/>
        <v>0</v>
      </c>
      <c r="Y98" s="46">
        <f t="shared" si="207"/>
        <v>383.35</v>
      </c>
      <c r="Z98" s="46">
        <f t="shared" si="208"/>
        <v>1442.62525</v>
      </c>
      <c r="AA98" s="46"/>
      <c r="AB98" s="213" t="s">
        <v>111</v>
      </c>
      <c r="AC98" s="11">
        <f t="shared" ref="AC98:AE98" si="256">K98+R98</f>
        <v>62.5185</v>
      </c>
      <c r="AD98" s="11">
        <f t="shared" si="256"/>
        <v>778.894</v>
      </c>
      <c r="AE98" s="11">
        <f t="shared" si="256"/>
        <v>566.48</v>
      </c>
      <c r="AF98" s="11">
        <f t="shared" si="210"/>
        <v>34.73275</v>
      </c>
      <c r="AG98" s="11">
        <f t="shared" ref="AG98:AI98" si="257">O98+W98</f>
        <v>0</v>
      </c>
      <c r="AH98" s="11">
        <f t="shared" si="257"/>
        <v>0</v>
      </c>
      <c r="AI98" s="11">
        <f t="shared" si="257"/>
        <v>1442.62525</v>
      </c>
      <c r="AJ98" s="12" t="s">
        <v>33</v>
      </c>
    </row>
    <row r="99" s="9" customFormat="1" ht="16" customHeight="1" spans="1:36">
      <c r="A99" s="45">
        <f t="shared" si="193"/>
        <v>96</v>
      </c>
      <c r="B99" s="205" t="s">
        <v>363</v>
      </c>
      <c r="C99" s="206" t="s">
        <v>378</v>
      </c>
      <c r="D99" s="46" t="s">
        <v>379</v>
      </c>
      <c r="E99" s="46">
        <v>3473.25</v>
      </c>
      <c r="F99" s="46">
        <v>3245.4</v>
      </c>
      <c r="G99" s="48">
        <v>5664.75</v>
      </c>
      <c r="H99" s="46">
        <v>3473.25</v>
      </c>
      <c r="I99" s="48">
        <v>1790</v>
      </c>
      <c r="J99" s="48"/>
      <c r="K99" s="63">
        <f t="shared" si="194"/>
        <v>62.5185</v>
      </c>
      <c r="L99" s="64">
        <f t="shared" si="195"/>
        <v>519.264</v>
      </c>
      <c r="M99" s="48">
        <f t="shared" si="196"/>
        <v>453.18</v>
      </c>
      <c r="N99" s="46">
        <f t="shared" si="197"/>
        <v>24.31275</v>
      </c>
      <c r="O99" s="48">
        <f t="shared" si="198"/>
        <v>89.5</v>
      </c>
      <c r="P99" s="48">
        <f t="shared" si="199"/>
        <v>0</v>
      </c>
      <c r="Q99" s="48">
        <f t="shared" si="200"/>
        <v>1148.77525</v>
      </c>
      <c r="R99" s="46">
        <f t="shared" si="201"/>
        <v>0</v>
      </c>
      <c r="S99" s="46">
        <f t="shared" si="202"/>
        <v>259.63</v>
      </c>
      <c r="T99" s="48">
        <f t="shared" si="203"/>
        <v>113.3</v>
      </c>
      <c r="U99" s="46">
        <f t="shared" si="204"/>
        <v>10.42</v>
      </c>
      <c r="V99" s="46">
        <v>0</v>
      </c>
      <c r="W99" s="48">
        <f t="shared" si="205"/>
        <v>89.5</v>
      </c>
      <c r="X99" s="48">
        <f t="shared" si="206"/>
        <v>0</v>
      </c>
      <c r="Y99" s="46">
        <f t="shared" si="207"/>
        <v>472.85</v>
      </c>
      <c r="Z99" s="46">
        <f t="shared" si="208"/>
        <v>1621.62525</v>
      </c>
      <c r="AA99" s="46"/>
      <c r="AB99" s="213" t="s">
        <v>111</v>
      </c>
      <c r="AC99" s="11">
        <f t="shared" ref="AC99:AE99" si="258">K99+R99</f>
        <v>62.5185</v>
      </c>
      <c r="AD99" s="11">
        <f t="shared" si="258"/>
        <v>778.894</v>
      </c>
      <c r="AE99" s="11">
        <f t="shared" si="258"/>
        <v>566.48</v>
      </c>
      <c r="AF99" s="11">
        <f t="shared" si="210"/>
        <v>34.73275</v>
      </c>
      <c r="AG99" s="11">
        <f t="shared" ref="AG99:AI99" si="259">O99+W99</f>
        <v>179</v>
      </c>
      <c r="AH99" s="11">
        <f t="shared" si="259"/>
        <v>0</v>
      </c>
      <c r="AI99" s="11">
        <f t="shared" si="259"/>
        <v>1621.62525</v>
      </c>
      <c r="AJ99" s="12" t="s">
        <v>33</v>
      </c>
    </row>
    <row r="100" s="9" customFormat="1" ht="16" customHeight="1" spans="1:36">
      <c r="A100" s="45">
        <f t="shared" si="193"/>
        <v>97</v>
      </c>
      <c r="B100" s="205" t="s">
        <v>363</v>
      </c>
      <c r="C100" s="206" t="s">
        <v>380</v>
      </c>
      <c r="D100" s="46" t="s">
        <v>381</v>
      </c>
      <c r="E100" s="46">
        <v>3473.25</v>
      </c>
      <c r="F100" s="46">
        <v>3245.4</v>
      </c>
      <c r="G100" s="48">
        <v>5664.75</v>
      </c>
      <c r="H100" s="46">
        <v>3473.25</v>
      </c>
      <c r="I100" s="48">
        <v>1790</v>
      </c>
      <c r="J100" s="48"/>
      <c r="K100" s="63">
        <f t="shared" si="194"/>
        <v>62.5185</v>
      </c>
      <c r="L100" s="64">
        <f t="shared" si="195"/>
        <v>519.264</v>
      </c>
      <c r="M100" s="48">
        <f t="shared" si="196"/>
        <v>453.18</v>
      </c>
      <c r="N100" s="46">
        <f t="shared" si="197"/>
        <v>24.31275</v>
      </c>
      <c r="O100" s="48">
        <f t="shared" si="198"/>
        <v>89.5</v>
      </c>
      <c r="P100" s="48">
        <f t="shared" si="199"/>
        <v>0</v>
      </c>
      <c r="Q100" s="48">
        <f t="shared" si="200"/>
        <v>1148.77525</v>
      </c>
      <c r="R100" s="46">
        <f t="shared" si="201"/>
        <v>0</v>
      </c>
      <c r="S100" s="46">
        <f t="shared" si="202"/>
        <v>259.63</v>
      </c>
      <c r="T100" s="48">
        <f t="shared" si="203"/>
        <v>113.3</v>
      </c>
      <c r="U100" s="46">
        <f t="shared" si="204"/>
        <v>10.42</v>
      </c>
      <c r="V100" s="46">
        <v>0</v>
      </c>
      <c r="W100" s="48">
        <f t="shared" si="205"/>
        <v>89.5</v>
      </c>
      <c r="X100" s="48">
        <f t="shared" si="206"/>
        <v>0</v>
      </c>
      <c r="Y100" s="46">
        <f t="shared" si="207"/>
        <v>472.85</v>
      </c>
      <c r="Z100" s="46">
        <f t="shared" si="208"/>
        <v>1621.62525</v>
      </c>
      <c r="AA100" s="46"/>
      <c r="AB100" s="213" t="s">
        <v>111</v>
      </c>
      <c r="AC100" s="11">
        <f t="shared" ref="AC100:AE100" si="260">K100+R100</f>
        <v>62.5185</v>
      </c>
      <c r="AD100" s="11">
        <f t="shared" si="260"/>
        <v>778.894</v>
      </c>
      <c r="AE100" s="11">
        <f t="shared" si="260"/>
        <v>566.48</v>
      </c>
      <c r="AF100" s="11">
        <f t="shared" si="210"/>
        <v>34.73275</v>
      </c>
      <c r="AG100" s="11">
        <f t="shared" ref="AG100:AI100" si="261">O100+W100</f>
        <v>179</v>
      </c>
      <c r="AH100" s="11">
        <f t="shared" si="261"/>
        <v>0</v>
      </c>
      <c r="AI100" s="11">
        <f t="shared" si="261"/>
        <v>1621.62525</v>
      </c>
      <c r="AJ100" s="12" t="s">
        <v>33</v>
      </c>
    </row>
    <row r="101" s="9" customFormat="1" ht="16" customHeight="1" spans="1:36">
      <c r="A101" s="45">
        <f t="shared" si="193"/>
        <v>98</v>
      </c>
      <c r="B101" s="78" t="s">
        <v>363</v>
      </c>
      <c r="C101" s="218" t="s">
        <v>382</v>
      </c>
      <c r="D101" s="52" t="s">
        <v>383</v>
      </c>
      <c r="E101" s="46">
        <v>3473.25</v>
      </c>
      <c r="F101" s="46">
        <v>0</v>
      </c>
      <c r="G101" s="48">
        <v>0</v>
      </c>
      <c r="H101" s="46">
        <v>0</v>
      </c>
      <c r="I101" s="48">
        <v>0</v>
      </c>
      <c r="J101" s="48"/>
      <c r="K101" s="63">
        <f t="shared" si="194"/>
        <v>62.5185</v>
      </c>
      <c r="L101" s="64">
        <f t="shared" si="195"/>
        <v>0</v>
      </c>
      <c r="M101" s="48">
        <f t="shared" si="196"/>
        <v>0</v>
      </c>
      <c r="N101" s="46">
        <f t="shared" si="197"/>
        <v>0</v>
      </c>
      <c r="O101" s="48">
        <f t="shared" si="198"/>
        <v>0</v>
      </c>
      <c r="P101" s="48">
        <f t="shared" si="199"/>
        <v>0</v>
      </c>
      <c r="Q101" s="48">
        <f t="shared" si="200"/>
        <v>62.5185</v>
      </c>
      <c r="R101" s="46">
        <f t="shared" si="201"/>
        <v>0</v>
      </c>
      <c r="S101" s="46">
        <f t="shared" si="202"/>
        <v>0</v>
      </c>
      <c r="T101" s="48">
        <f t="shared" si="203"/>
        <v>0</v>
      </c>
      <c r="U101" s="46">
        <f t="shared" si="204"/>
        <v>0</v>
      </c>
      <c r="V101" s="46">
        <v>0</v>
      </c>
      <c r="W101" s="48">
        <f t="shared" si="205"/>
        <v>0</v>
      </c>
      <c r="X101" s="48">
        <f t="shared" si="206"/>
        <v>0</v>
      </c>
      <c r="Y101" s="46">
        <f t="shared" si="207"/>
        <v>0</v>
      </c>
      <c r="Z101" s="46">
        <f t="shared" si="208"/>
        <v>62.5185</v>
      </c>
      <c r="AA101" s="46"/>
      <c r="AB101" s="213" t="s">
        <v>111</v>
      </c>
      <c r="AC101" s="11">
        <f t="shared" ref="AC101:AE101" si="262">K101+R101</f>
        <v>62.5185</v>
      </c>
      <c r="AD101" s="11">
        <f t="shared" si="262"/>
        <v>0</v>
      </c>
      <c r="AE101" s="11">
        <f t="shared" si="262"/>
        <v>0</v>
      </c>
      <c r="AF101" s="11">
        <f t="shared" si="210"/>
        <v>0</v>
      </c>
      <c r="AG101" s="11">
        <f t="shared" ref="AG101:AI101" si="263">O101+W101</f>
        <v>0</v>
      </c>
      <c r="AH101" s="11">
        <f t="shared" si="263"/>
        <v>0</v>
      </c>
      <c r="AI101" s="11">
        <f t="shared" si="263"/>
        <v>62.5185</v>
      </c>
      <c r="AJ101" s="12" t="s">
        <v>33</v>
      </c>
    </row>
    <row r="102" s="9" customFormat="1" ht="16" customHeight="1" spans="1:36">
      <c r="A102" s="45">
        <f t="shared" si="193"/>
        <v>99</v>
      </c>
      <c r="B102" s="205" t="s">
        <v>348</v>
      </c>
      <c r="C102" s="206" t="s">
        <v>386</v>
      </c>
      <c r="D102" s="46" t="s">
        <v>387</v>
      </c>
      <c r="E102" s="46">
        <v>3473.25</v>
      </c>
      <c r="F102" s="46">
        <v>3245.4</v>
      </c>
      <c r="G102" s="48">
        <v>5664.75</v>
      </c>
      <c r="H102" s="46">
        <v>3473.25</v>
      </c>
      <c r="I102" s="48">
        <v>2544</v>
      </c>
      <c r="J102" s="48"/>
      <c r="K102" s="63">
        <f t="shared" si="194"/>
        <v>62.5185</v>
      </c>
      <c r="L102" s="64">
        <f t="shared" si="195"/>
        <v>519.264</v>
      </c>
      <c r="M102" s="48">
        <f t="shared" si="196"/>
        <v>453.18</v>
      </c>
      <c r="N102" s="46">
        <f t="shared" si="197"/>
        <v>24.31275</v>
      </c>
      <c r="O102" s="48">
        <f t="shared" si="198"/>
        <v>127.2</v>
      </c>
      <c r="P102" s="48">
        <f t="shared" si="199"/>
        <v>0</v>
      </c>
      <c r="Q102" s="48">
        <f t="shared" si="200"/>
        <v>1186.47525</v>
      </c>
      <c r="R102" s="46">
        <f t="shared" si="201"/>
        <v>0</v>
      </c>
      <c r="S102" s="46">
        <f t="shared" si="202"/>
        <v>259.63</v>
      </c>
      <c r="T102" s="48">
        <f t="shared" si="203"/>
        <v>113.3</v>
      </c>
      <c r="U102" s="46">
        <f t="shared" si="204"/>
        <v>10.42</v>
      </c>
      <c r="V102" s="46">
        <v>0</v>
      </c>
      <c r="W102" s="48">
        <f t="shared" si="205"/>
        <v>127.2</v>
      </c>
      <c r="X102" s="48">
        <f t="shared" si="206"/>
        <v>0</v>
      </c>
      <c r="Y102" s="46">
        <f t="shared" si="207"/>
        <v>510.55</v>
      </c>
      <c r="Z102" s="46">
        <f t="shared" si="208"/>
        <v>1697.02525</v>
      </c>
      <c r="AA102" s="46"/>
      <c r="AB102" s="213" t="s">
        <v>93</v>
      </c>
      <c r="AC102" s="11">
        <f t="shared" ref="AC102:AE102" si="264">K102+R102</f>
        <v>62.5185</v>
      </c>
      <c r="AD102" s="11">
        <f t="shared" si="264"/>
        <v>778.894</v>
      </c>
      <c r="AE102" s="11">
        <f t="shared" si="264"/>
        <v>566.48</v>
      </c>
      <c r="AF102" s="11">
        <f t="shared" si="210"/>
        <v>34.73275</v>
      </c>
      <c r="AG102" s="11">
        <f t="shared" ref="AG102:AI102" si="265">O102+W102</f>
        <v>254.4</v>
      </c>
      <c r="AH102" s="11">
        <f t="shared" si="265"/>
        <v>0</v>
      </c>
      <c r="AI102" s="11">
        <f t="shared" si="265"/>
        <v>1697.02525</v>
      </c>
      <c r="AJ102" s="12" t="s">
        <v>33</v>
      </c>
    </row>
    <row r="103" s="9" customFormat="1" ht="16" customHeight="1" spans="1:36">
      <c r="A103" s="45">
        <f t="shared" si="193"/>
        <v>100</v>
      </c>
      <c r="B103" s="205" t="s">
        <v>363</v>
      </c>
      <c r="C103" s="206" t="s">
        <v>388</v>
      </c>
      <c r="D103" s="46" t="s">
        <v>389</v>
      </c>
      <c r="E103" s="46">
        <v>3473.25</v>
      </c>
      <c r="F103" s="46">
        <v>3245.4</v>
      </c>
      <c r="G103" s="48">
        <v>5664.75</v>
      </c>
      <c r="H103" s="46">
        <v>3473.25</v>
      </c>
      <c r="I103" s="48">
        <v>2544</v>
      </c>
      <c r="J103" s="48"/>
      <c r="K103" s="63">
        <f t="shared" si="194"/>
        <v>62.5185</v>
      </c>
      <c r="L103" s="64">
        <f t="shared" si="195"/>
        <v>519.264</v>
      </c>
      <c r="M103" s="48">
        <f t="shared" si="196"/>
        <v>453.18</v>
      </c>
      <c r="N103" s="46">
        <f t="shared" si="197"/>
        <v>24.31275</v>
      </c>
      <c r="O103" s="48">
        <f t="shared" si="198"/>
        <v>127.2</v>
      </c>
      <c r="P103" s="48">
        <f t="shared" si="199"/>
        <v>0</v>
      </c>
      <c r="Q103" s="48">
        <f t="shared" si="200"/>
        <v>1186.47525</v>
      </c>
      <c r="R103" s="46">
        <f t="shared" si="201"/>
        <v>0</v>
      </c>
      <c r="S103" s="46">
        <f t="shared" si="202"/>
        <v>259.63</v>
      </c>
      <c r="T103" s="48">
        <f t="shared" si="203"/>
        <v>113.3</v>
      </c>
      <c r="U103" s="46">
        <f t="shared" si="204"/>
        <v>10.42</v>
      </c>
      <c r="V103" s="46">
        <v>0</v>
      </c>
      <c r="W103" s="48">
        <f t="shared" si="205"/>
        <v>127.2</v>
      </c>
      <c r="X103" s="48">
        <f t="shared" si="206"/>
        <v>0</v>
      </c>
      <c r="Y103" s="46">
        <f t="shared" si="207"/>
        <v>510.55</v>
      </c>
      <c r="Z103" s="46">
        <f t="shared" si="208"/>
        <v>1697.02525</v>
      </c>
      <c r="AA103" s="46"/>
      <c r="AB103" s="213" t="s">
        <v>111</v>
      </c>
      <c r="AC103" s="11">
        <f t="shared" ref="AC103:AE103" si="266">K103+R103</f>
        <v>62.5185</v>
      </c>
      <c r="AD103" s="11">
        <f t="shared" si="266"/>
        <v>778.894</v>
      </c>
      <c r="AE103" s="11">
        <f t="shared" si="266"/>
        <v>566.48</v>
      </c>
      <c r="AF103" s="11">
        <f t="shared" si="210"/>
        <v>34.73275</v>
      </c>
      <c r="AG103" s="11">
        <f t="shared" ref="AG103:AI103" si="267">O103+W103</f>
        <v>254.4</v>
      </c>
      <c r="AH103" s="11">
        <f t="shared" si="267"/>
        <v>0</v>
      </c>
      <c r="AI103" s="11">
        <f t="shared" si="267"/>
        <v>1697.02525</v>
      </c>
      <c r="AJ103" s="12" t="s">
        <v>33</v>
      </c>
    </row>
    <row r="104" s="9" customFormat="1" ht="16" customHeight="1" spans="1:36">
      <c r="A104" s="45">
        <f t="shared" si="193"/>
        <v>101</v>
      </c>
      <c r="B104" s="205" t="s">
        <v>348</v>
      </c>
      <c r="C104" s="206" t="s">
        <v>390</v>
      </c>
      <c r="D104" s="46" t="s">
        <v>391</v>
      </c>
      <c r="E104" s="46">
        <v>3473.25</v>
      </c>
      <c r="F104" s="46">
        <v>3245.4</v>
      </c>
      <c r="G104" s="48">
        <v>5664.75</v>
      </c>
      <c r="H104" s="46">
        <v>3473.25</v>
      </c>
      <c r="I104" s="48">
        <v>1790</v>
      </c>
      <c r="J104" s="48"/>
      <c r="K104" s="63">
        <f t="shared" si="194"/>
        <v>62.5185</v>
      </c>
      <c r="L104" s="64">
        <f t="shared" si="195"/>
        <v>519.264</v>
      </c>
      <c r="M104" s="48">
        <f t="shared" si="196"/>
        <v>453.18</v>
      </c>
      <c r="N104" s="46">
        <f t="shared" si="197"/>
        <v>24.31275</v>
      </c>
      <c r="O104" s="48">
        <f t="shared" si="198"/>
        <v>89.5</v>
      </c>
      <c r="P104" s="48">
        <f t="shared" si="199"/>
        <v>0</v>
      </c>
      <c r="Q104" s="48">
        <f t="shared" si="200"/>
        <v>1148.77525</v>
      </c>
      <c r="R104" s="46">
        <f t="shared" si="201"/>
        <v>0</v>
      </c>
      <c r="S104" s="46">
        <f t="shared" si="202"/>
        <v>259.63</v>
      </c>
      <c r="T104" s="48">
        <f t="shared" si="203"/>
        <v>113.3</v>
      </c>
      <c r="U104" s="46">
        <f t="shared" si="204"/>
        <v>10.42</v>
      </c>
      <c r="V104" s="46">
        <v>0</v>
      </c>
      <c r="W104" s="48">
        <f t="shared" si="205"/>
        <v>89.5</v>
      </c>
      <c r="X104" s="48">
        <f t="shared" si="206"/>
        <v>0</v>
      </c>
      <c r="Y104" s="46">
        <f t="shared" si="207"/>
        <v>472.85</v>
      </c>
      <c r="Z104" s="46">
        <f t="shared" si="208"/>
        <v>1621.62525</v>
      </c>
      <c r="AA104" s="46"/>
      <c r="AB104" s="213" t="s">
        <v>93</v>
      </c>
      <c r="AC104" s="11">
        <f t="shared" ref="AC104:AE104" si="268">K104+R104</f>
        <v>62.5185</v>
      </c>
      <c r="AD104" s="11">
        <f t="shared" si="268"/>
        <v>778.894</v>
      </c>
      <c r="AE104" s="11">
        <f t="shared" si="268"/>
        <v>566.48</v>
      </c>
      <c r="AF104" s="11">
        <f t="shared" si="210"/>
        <v>34.73275</v>
      </c>
      <c r="AG104" s="11">
        <f t="shared" ref="AG104:AI104" si="269">O104+W104</f>
        <v>179</v>
      </c>
      <c r="AH104" s="11">
        <f t="shared" si="269"/>
        <v>0</v>
      </c>
      <c r="AI104" s="11">
        <f t="shared" si="269"/>
        <v>1621.62525</v>
      </c>
      <c r="AJ104" s="12" t="s">
        <v>33</v>
      </c>
    </row>
    <row r="105" s="9" customFormat="1" ht="16" customHeight="1" spans="1:36">
      <c r="A105" s="45">
        <f t="shared" si="193"/>
        <v>102</v>
      </c>
      <c r="B105" s="205" t="s">
        <v>348</v>
      </c>
      <c r="C105" s="206" t="s">
        <v>392</v>
      </c>
      <c r="D105" s="46" t="s">
        <v>393</v>
      </c>
      <c r="E105" s="46">
        <v>3473.25</v>
      </c>
      <c r="F105" s="46">
        <v>3245.4</v>
      </c>
      <c r="G105" s="48">
        <v>5664.75</v>
      </c>
      <c r="H105" s="46">
        <v>3473.25</v>
      </c>
      <c r="I105" s="48">
        <v>2544</v>
      </c>
      <c r="J105" s="48"/>
      <c r="K105" s="63">
        <f t="shared" si="194"/>
        <v>62.5185</v>
      </c>
      <c r="L105" s="64">
        <f t="shared" si="195"/>
        <v>519.264</v>
      </c>
      <c r="M105" s="48">
        <f t="shared" si="196"/>
        <v>453.18</v>
      </c>
      <c r="N105" s="46">
        <f t="shared" si="197"/>
        <v>24.31275</v>
      </c>
      <c r="O105" s="48">
        <f t="shared" si="198"/>
        <v>127.2</v>
      </c>
      <c r="P105" s="48">
        <f t="shared" si="199"/>
        <v>0</v>
      </c>
      <c r="Q105" s="48">
        <f t="shared" si="200"/>
        <v>1186.47525</v>
      </c>
      <c r="R105" s="46">
        <f t="shared" si="201"/>
        <v>0</v>
      </c>
      <c r="S105" s="46">
        <f t="shared" si="202"/>
        <v>259.63</v>
      </c>
      <c r="T105" s="48">
        <f t="shared" si="203"/>
        <v>113.3</v>
      </c>
      <c r="U105" s="46">
        <f t="shared" si="204"/>
        <v>10.42</v>
      </c>
      <c r="V105" s="46">
        <v>0</v>
      </c>
      <c r="W105" s="48">
        <f t="shared" si="205"/>
        <v>127.2</v>
      </c>
      <c r="X105" s="48">
        <f t="shared" si="206"/>
        <v>0</v>
      </c>
      <c r="Y105" s="46">
        <f t="shared" si="207"/>
        <v>510.55</v>
      </c>
      <c r="Z105" s="46">
        <f t="shared" si="208"/>
        <v>1697.02525</v>
      </c>
      <c r="AA105" s="46"/>
      <c r="AB105" s="213" t="s">
        <v>93</v>
      </c>
      <c r="AC105" s="11">
        <f t="shared" ref="AC105:AE105" si="270">K105+R105</f>
        <v>62.5185</v>
      </c>
      <c r="AD105" s="11">
        <f t="shared" si="270"/>
        <v>778.894</v>
      </c>
      <c r="AE105" s="11">
        <f t="shared" si="270"/>
        <v>566.48</v>
      </c>
      <c r="AF105" s="11">
        <f t="shared" si="210"/>
        <v>34.73275</v>
      </c>
      <c r="AG105" s="11">
        <f t="shared" ref="AG105:AI105" si="271">O105+W105</f>
        <v>254.4</v>
      </c>
      <c r="AH105" s="11">
        <f t="shared" si="271"/>
        <v>0</v>
      </c>
      <c r="AI105" s="11">
        <f t="shared" si="271"/>
        <v>1697.02525</v>
      </c>
      <c r="AJ105" s="12" t="s">
        <v>33</v>
      </c>
    </row>
    <row r="106" s="9" customFormat="1" ht="16" customHeight="1" spans="1:36">
      <c r="A106" s="45">
        <f t="shared" si="193"/>
        <v>103</v>
      </c>
      <c r="B106" s="205" t="s">
        <v>348</v>
      </c>
      <c r="C106" s="206" t="s">
        <v>394</v>
      </c>
      <c r="D106" s="46" t="s">
        <v>395</v>
      </c>
      <c r="E106" s="46">
        <v>3473.25</v>
      </c>
      <c r="F106" s="46">
        <v>3245.4</v>
      </c>
      <c r="G106" s="48">
        <v>5664.75</v>
      </c>
      <c r="H106" s="46">
        <v>3473.25</v>
      </c>
      <c r="I106" s="48">
        <v>1790</v>
      </c>
      <c r="J106" s="48"/>
      <c r="K106" s="63">
        <f t="shared" si="194"/>
        <v>62.5185</v>
      </c>
      <c r="L106" s="64">
        <f t="shared" si="195"/>
        <v>519.264</v>
      </c>
      <c r="M106" s="48">
        <f t="shared" si="196"/>
        <v>453.18</v>
      </c>
      <c r="N106" s="46">
        <f t="shared" si="197"/>
        <v>24.31275</v>
      </c>
      <c r="O106" s="48">
        <f t="shared" si="198"/>
        <v>89.5</v>
      </c>
      <c r="P106" s="48">
        <f t="shared" si="199"/>
        <v>0</v>
      </c>
      <c r="Q106" s="48">
        <f t="shared" si="200"/>
        <v>1148.77525</v>
      </c>
      <c r="R106" s="46">
        <f t="shared" si="201"/>
        <v>0</v>
      </c>
      <c r="S106" s="46">
        <f t="shared" si="202"/>
        <v>259.63</v>
      </c>
      <c r="T106" s="48">
        <f t="shared" si="203"/>
        <v>113.3</v>
      </c>
      <c r="U106" s="46">
        <f t="shared" si="204"/>
        <v>10.42</v>
      </c>
      <c r="V106" s="46">
        <v>0</v>
      </c>
      <c r="W106" s="48">
        <f t="shared" si="205"/>
        <v>89.5</v>
      </c>
      <c r="X106" s="48">
        <f t="shared" si="206"/>
        <v>0</v>
      </c>
      <c r="Y106" s="46">
        <f t="shared" si="207"/>
        <v>472.85</v>
      </c>
      <c r="Z106" s="46">
        <f t="shared" si="208"/>
        <v>1621.62525</v>
      </c>
      <c r="AA106" s="46"/>
      <c r="AB106" s="213" t="s">
        <v>93</v>
      </c>
      <c r="AC106" s="11">
        <f t="shared" ref="AC106:AE106" si="272">K106+R106</f>
        <v>62.5185</v>
      </c>
      <c r="AD106" s="11">
        <f t="shared" si="272"/>
        <v>778.894</v>
      </c>
      <c r="AE106" s="11">
        <f t="shared" si="272"/>
        <v>566.48</v>
      </c>
      <c r="AF106" s="11">
        <f t="shared" si="210"/>
        <v>34.73275</v>
      </c>
      <c r="AG106" s="11">
        <f t="shared" ref="AG106:AI106" si="273">O106+W106</f>
        <v>179</v>
      </c>
      <c r="AH106" s="11">
        <f t="shared" si="273"/>
        <v>0</v>
      </c>
      <c r="AI106" s="11">
        <f t="shared" si="273"/>
        <v>1621.62525</v>
      </c>
      <c r="AJ106" s="12" t="s">
        <v>33</v>
      </c>
    </row>
    <row r="107" s="9" customFormat="1" ht="16" customHeight="1" spans="1:36">
      <c r="A107" s="45">
        <f t="shared" si="193"/>
        <v>104</v>
      </c>
      <c r="B107" s="205" t="s">
        <v>348</v>
      </c>
      <c r="C107" s="206" t="s">
        <v>396</v>
      </c>
      <c r="D107" s="46" t="s">
        <v>397</v>
      </c>
      <c r="E107" s="46">
        <v>3473.25</v>
      </c>
      <c r="F107" s="46">
        <v>3245.4</v>
      </c>
      <c r="G107" s="48">
        <v>5664.75</v>
      </c>
      <c r="H107" s="46">
        <v>3473.25</v>
      </c>
      <c r="I107" s="48">
        <v>2544</v>
      </c>
      <c r="J107" s="48"/>
      <c r="K107" s="63">
        <f t="shared" si="194"/>
        <v>62.5185</v>
      </c>
      <c r="L107" s="64">
        <f t="shared" si="195"/>
        <v>519.264</v>
      </c>
      <c r="M107" s="48">
        <f t="shared" si="196"/>
        <v>453.18</v>
      </c>
      <c r="N107" s="46">
        <f t="shared" si="197"/>
        <v>24.31275</v>
      </c>
      <c r="O107" s="48">
        <f t="shared" si="198"/>
        <v>127.2</v>
      </c>
      <c r="P107" s="48">
        <f t="shared" si="199"/>
        <v>0</v>
      </c>
      <c r="Q107" s="48">
        <f t="shared" si="200"/>
        <v>1186.47525</v>
      </c>
      <c r="R107" s="46">
        <f t="shared" si="201"/>
        <v>0</v>
      </c>
      <c r="S107" s="46">
        <f t="shared" si="202"/>
        <v>259.63</v>
      </c>
      <c r="T107" s="48">
        <f t="shared" si="203"/>
        <v>113.3</v>
      </c>
      <c r="U107" s="46">
        <f t="shared" si="204"/>
        <v>10.42</v>
      </c>
      <c r="V107" s="46">
        <v>0</v>
      </c>
      <c r="W107" s="48">
        <f t="shared" si="205"/>
        <v>127.2</v>
      </c>
      <c r="X107" s="48">
        <f t="shared" si="206"/>
        <v>0</v>
      </c>
      <c r="Y107" s="46">
        <f t="shared" si="207"/>
        <v>510.55</v>
      </c>
      <c r="Z107" s="46">
        <f t="shared" si="208"/>
        <v>1697.02525</v>
      </c>
      <c r="AA107" s="46"/>
      <c r="AB107" s="213" t="s">
        <v>93</v>
      </c>
      <c r="AC107" s="11">
        <f t="shared" ref="AC107:AE107" si="274">K107+R107</f>
        <v>62.5185</v>
      </c>
      <c r="AD107" s="11">
        <f t="shared" si="274"/>
        <v>778.894</v>
      </c>
      <c r="AE107" s="11">
        <f t="shared" si="274"/>
        <v>566.48</v>
      </c>
      <c r="AF107" s="11">
        <f t="shared" si="210"/>
        <v>34.73275</v>
      </c>
      <c r="AG107" s="11">
        <f t="shared" ref="AG107:AI107" si="275">O107+W107</f>
        <v>254.4</v>
      </c>
      <c r="AH107" s="11">
        <f t="shared" si="275"/>
        <v>0</v>
      </c>
      <c r="AI107" s="11">
        <f t="shared" si="275"/>
        <v>1697.02525</v>
      </c>
      <c r="AJ107" s="12" t="s">
        <v>33</v>
      </c>
    </row>
    <row r="108" s="9" customFormat="1" ht="16" customHeight="1" spans="1:36">
      <c r="A108" s="45">
        <f t="shared" si="193"/>
        <v>105</v>
      </c>
      <c r="B108" s="205" t="s">
        <v>348</v>
      </c>
      <c r="C108" s="206" t="s">
        <v>398</v>
      </c>
      <c r="D108" s="46" t="s">
        <v>399</v>
      </c>
      <c r="E108" s="46">
        <v>3473.25</v>
      </c>
      <c r="F108" s="46">
        <v>3245.4</v>
      </c>
      <c r="G108" s="48">
        <v>5664.75</v>
      </c>
      <c r="H108" s="46">
        <v>3473.25</v>
      </c>
      <c r="I108" s="48">
        <v>1790</v>
      </c>
      <c r="J108" s="48"/>
      <c r="K108" s="63">
        <f t="shared" si="194"/>
        <v>62.5185</v>
      </c>
      <c r="L108" s="64">
        <f t="shared" si="195"/>
        <v>519.264</v>
      </c>
      <c r="M108" s="48">
        <f t="shared" si="196"/>
        <v>453.18</v>
      </c>
      <c r="N108" s="46">
        <f t="shared" si="197"/>
        <v>24.31275</v>
      </c>
      <c r="O108" s="48">
        <f t="shared" si="198"/>
        <v>89.5</v>
      </c>
      <c r="P108" s="48">
        <f t="shared" si="199"/>
        <v>0</v>
      </c>
      <c r="Q108" s="48">
        <f t="shared" si="200"/>
        <v>1148.77525</v>
      </c>
      <c r="R108" s="46">
        <f t="shared" si="201"/>
        <v>0</v>
      </c>
      <c r="S108" s="46">
        <f t="shared" si="202"/>
        <v>259.63</v>
      </c>
      <c r="T108" s="48">
        <f t="shared" si="203"/>
        <v>113.3</v>
      </c>
      <c r="U108" s="46">
        <f t="shared" si="204"/>
        <v>10.42</v>
      </c>
      <c r="V108" s="46">
        <v>0</v>
      </c>
      <c r="W108" s="48">
        <f t="shared" si="205"/>
        <v>89.5</v>
      </c>
      <c r="X108" s="48">
        <f t="shared" si="206"/>
        <v>0</v>
      </c>
      <c r="Y108" s="46">
        <f t="shared" si="207"/>
        <v>472.85</v>
      </c>
      <c r="Z108" s="46">
        <f t="shared" si="208"/>
        <v>1621.62525</v>
      </c>
      <c r="AA108" s="46"/>
      <c r="AB108" s="213" t="s">
        <v>93</v>
      </c>
      <c r="AC108" s="11">
        <f t="shared" ref="AC108:AE108" si="276">K108+R108</f>
        <v>62.5185</v>
      </c>
      <c r="AD108" s="11">
        <f t="shared" si="276"/>
        <v>778.894</v>
      </c>
      <c r="AE108" s="11">
        <f t="shared" si="276"/>
        <v>566.48</v>
      </c>
      <c r="AF108" s="11">
        <f t="shared" si="210"/>
        <v>34.73275</v>
      </c>
      <c r="AG108" s="11">
        <f t="shared" ref="AG108:AI108" si="277">O108+W108</f>
        <v>179</v>
      </c>
      <c r="AH108" s="11">
        <f t="shared" si="277"/>
        <v>0</v>
      </c>
      <c r="AI108" s="11">
        <f t="shared" si="277"/>
        <v>1621.62525</v>
      </c>
      <c r="AJ108" s="12" t="s">
        <v>33</v>
      </c>
    </row>
    <row r="109" s="9" customFormat="1" ht="16" customHeight="1" spans="1:36">
      <c r="A109" s="45">
        <f t="shared" si="193"/>
        <v>106</v>
      </c>
      <c r="B109" s="205" t="s">
        <v>348</v>
      </c>
      <c r="C109" s="206" t="s">
        <v>400</v>
      </c>
      <c r="D109" s="46" t="s">
        <v>401</v>
      </c>
      <c r="E109" s="46">
        <v>3473.25</v>
      </c>
      <c r="F109" s="46">
        <v>3245.4</v>
      </c>
      <c r="G109" s="48">
        <v>5664.75</v>
      </c>
      <c r="H109" s="46">
        <v>3473.25</v>
      </c>
      <c r="I109" s="48">
        <v>1790</v>
      </c>
      <c r="J109" s="48"/>
      <c r="K109" s="63">
        <f t="shared" si="194"/>
        <v>62.5185</v>
      </c>
      <c r="L109" s="64">
        <f t="shared" si="195"/>
        <v>519.264</v>
      </c>
      <c r="M109" s="48">
        <f t="shared" si="196"/>
        <v>453.18</v>
      </c>
      <c r="N109" s="46">
        <f t="shared" si="197"/>
        <v>24.31275</v>
      </c>
      <c r="O109" s="48">
        <f t="shared" si="198"/>
        <v>89.5</v>
      </c>
      <c r="P109" s="48">
        <f t="shared" si="199"/>
        <v>0</v>
      </c>
      <c r="Q109" s="48">
        <f t="shared" si="200"/>
        <v>1148.77525</v>
      </c>
      <c r="R109" s="46">
        <f t="shared" si="201"/>
        <v>0</v>
      </c>
      <c r="S109" s="46">
        <f t="shared" si="202"/>
        <v>259.63</v>
      </c>
      <c r="T109" s="48">
        <f t="shared" si="203"/>
        <v>113.3</v>
      </c>
      <c r="U109" s="46">
        <f t="shared" si="204"/>
        <v>10.42</v>
      </c>
      <c r="V109" s="46">
        <v>0</v>
      </c>
      <c r="W109" s="48">
        <f t="shared" si="205"/>
        <v>89.5</v>
      </c>
      <c r="X109" s="48">
        <f t="shared" si="206"/>
        <v>0</v>
      </c>
      <c r="Y109" s="46">
        <f t="shared" si="207"/>
        <v>472.85</v>
      </c>
      <c r="Z109" s="46">
        <f t="shared" si="208"/>
        <v>1621.62525</v>
      </c>
      <c r="AA109" s="46"/>
      <c r="AB109" s="213" t="s">
        <v>93</v>
      </c>
      <c r="AC109" s="11">
        <f t="shared" ref="AC109:AE109" si="278">K109+R109</f>
        <v>62.5185</v>
      </c>
      <c r="AD109" s="11">
        <f t="shared" si="278"/>
        <v>778.894</v>
      </c>
      <c r="AE109" s="11">
        <f t="shared" si="278"/>
        <v>566.48</v>
      </c>
      <c r="AF109" s="11">
        <f t="shared" si="210"/>
        <v>34.73275</v>
      </c>
      <c r="AG109" s="11">
        <f t="shared" ref="AG109:AI109" si="279">O109+W109</f>
        <v>179</v>
      </c>
      <c r="AH109" s="11">
        <f t="shared" si="279"/>
        <v>0</v>
      </c>
      <c r="AI109" s="11">
        <f t="shared" si="279"/>
        <v>1621.62525</v>
      </c>
      <c r="AJ109" s="12" t="s">
        <v>33</v>
      </c>
    </row>
    <row r="110" s="9" customFormat="1" ht="16" customHeight="1" spans="1:36">
      <c r="A110" s="45">
        <f t="shared" si="193"/>
        <v>107</v>
      </c>
      <c r="B110" s="205" t="s">
        <v>348</v>
      </c>
      <c r="C110" s="206" t="s">
        <v>402</v>
      </c>
      <c r="D110" s="46" t="s">
        <v>403</v>
      </c>
      <c r="E110" s="46">
        <v>3473.25</v>
      </c>
      <c r="F110" s="46">
        <v>3245.4</v>
      </c>
      <c r="G110" s="48">
        <v>5664.75</v>
      </c>
      <c r="H110" s="46">
        <v>3473.25</v>
      </c>
      <c r="I110" s="48">
        <v>2544</v>
      </c>
      <c r="J110" s="48"/>
      <c r="K110" s="63">
        <f t="shared" si="194"/>
        <v>62.5185</v>
      </c>
      <c r="L110" s="64">
        <f t="shared" si="195"/>
        <v>519.264</v>
      </c>
      <c r="M110" s="48">
        <f t="shared" si="196"/>
        <v>453.18</v>
      </c>
      <c r="N110" s="46">
        <f t="shared" si="197"/>
        <v>24.31275</v>
      </c>
      <c r="O110" s="48">
        <f t="shared" si="198"/>
        <v>127.2</v>
      </c>
      <c r="P110" s="48">
        <f t="shared" si="199"/>
        <v>0</v>
      </c>
      <c r="Q110" s="48">
        <f t="shared" si="200"/>
        <v>1186.47525</v>
      </c>
      <c r="R110" s="46">
        <f t="shared" si="201"/>
        <v>0</v>
      </c>
      <c r="S110" s="46">
        <f t="shared" si="202"/>
        <v>259.63</v>
      </c>
      <c r="T110" s="48">
        <f t="shared" si="203"/>
        <v>113.3</v>
      </c>
      <c r="U110" s="46">
        <f t="shared" si="204"/>
        <v>10.42</v>
      </c>
      <c r="V110" s="46">
        <v>0</v>
      </c>
      <c r="W110" s="48">
        <f t="shared" si="205"/>
        <v>127.2</v>
      </c>
      <c r="X110" s="48">
        <f t="shared" si="206"/>
        <v>0</v>
      </c>
      <c r="Y110" s="46">
        <f t="shared" si="207"/>
        <v>510.55</v>
      </c>
      <c r="Z110" s="46">
        <f t="shared" si="208"/>
        <v>1697.02525</v>
      </c>
      <c r="AA110" s="46"/>
      <c r="AB110" s="213" t="s">
        <v>93</v>
      </c>
      <c r="AC110" s="11">
        <f t="shared" ref="AC110:AE110" si="280">K110+R110</f>
        <v>62.5185</v>
      </c>
      <c r="AD110" s="11">
        <f t="shared" si="280"/>
        <v>778.894</v>
      </c>
      <c r="AE110" s="11">
        <f t="shared" si="280"/>
        <v>566.48</v>
      </c>
      <c r="AF110" s="11">
        <f t="shared" si="210"/>
        <v>34.73275</v>
      </c>
      <c r="AG110" s="11">
        <f t="shared" ref="AG110:AI110" si="281">O110+W110</f>
        <v>254.4</v>
      </c>
      <c r="AH110" s="11">
        <f t="shared" si="281"/>
        <v>0</v>
      </c>
      <c r="AI110" s="11">
        <f t="shared" si="281"/>
        <v>1697.02525</v>
      </c>
      <c r="AJ110" s="12" t="s">
        <v>33</v>
      </c>
    </row>
    <row r="111" s="9" customFormat="1" ht="16" customHeight="1" spans="1:36">
      <c r="A111" s="45">
        <f t="shared" si="193"/>
        <v>108</v>
      </c>
      <c r="B111" s="205" t="s">
        <v>348</v>
      </c>
      <c r="C111" s="206" t="s">
        <v>404</v>
      </c>
      <c r="D111" s="46" t="s">
        <v>405</v>
      </c>
      <c r="E111" s="46">
        <v>3473.25</v>
      </c>
      <c r="F111" s="46">
        <v>3245.4</v>
      </c>
      <c r="G111" s="48">
        <v>5664.75</v>
      </c>
      <c r="H111" s="46">
        <v>3473.25</v>
      </c>
      <c r="I111" s="48">
        <v>1790</v>
      </c>
      <c r="J111" s="48"/>
      <c r="K111" s="63">
        <f t="shared" si="194"/>
        <v>62.5185</v>
      </c>
      <c r="L111" s="64">
        <f t="shared" si="195"/>
        <v>519.264</v>
      </c>
      <c r="M111" s="48">
        <f t="shared" si="196"/>
        <v>453.18</v>
      </c>
      <c r="N111" s="46">
        <f t="shared" si="197"/>
        <v>24.31275</v>
      </c>
      <c r="O111" s="48">
        <f t="shared" si="198"/>
        <v>89.5</v>
      </c>
      <c r="P111" s="48">
        <f t="shared" si="199"/>
        <v>0</v>
      </c>
      <c r="Q111" s="48">
        <f t="shared" si="200"/>
        <v>1148.77525</v>
      </c>
      <c r="R111" s="46">
        <f t="shared" si="201"/>
        <v>0</v>
      </c>
      <c r="S111" s="46">
        <f t="shared" si="202"/>
        <v>259.63</v>
      </c>
      <c r="T111" s="48">
        <f t="shared" si="203"/>
        <v>113.3</v>
      </c>
      <c r="U111" s="46">
        <f t="shared" si="204"/>
        <v>10.42</v>
      </c>
      <c r="V111" s="46">
        <v>0</v>
      </c>
      <c r="W111" s="48">
        <f t="shared" si="205"/>
        <v>89.5</v>
      </c>
      <c r="X111" s="48">
        <f t="shared" si="206"/>
        <v>0</v>
      </c>
      <c r="Y111" s="46">
        <f t="shared" si="207"/>
        <v>472.85</v>
      </c>
      <c r="Z111" s="46">
        <f t="shared" si="208"/>
        <v>1621.62525</v>
      </c>
      <c r="AA111" s="46"/>
      <c r="AB111" s="213" t="s">
        <v>93</v>
      </c>
      <c r="AC111" s="11">
        <f t="shared" ref="AC111:AE111" si="282">K111+R111</f>
        <v>62.5185</v>
      </c>
      <c r="AD111" s="11">
        <f t="shared" si="282"/>
        <v>778.894</v>
      </c>
      <c r="AE111" s="11">
        <f t="shared" si="282"/>
        <v>566.48</v>
      </c>
      <c r="AF111" s="11">
        <f t="shared" si="210"/>
        <v>34.73275</v>
      </c>
      <c r="AG111" s="11">
        <f t="shared" ref="AG111:AI111" si="283">O111+W111</f>
        <v>179</v>
      </c>
      <c r="AH111" s="11">
        <f t="shared" si="283"/>
        <v>0</v>
      </c>
      <c r="AI111" s="11">
        <f t="shared" si="283"/>
        <v>1621.62525</v>
      </c>
      <c r="AJ111" s="12" t="s">
        <v>33</v>
      </c>
    </row>
    <row r="112" s="9" customFormat="1" ht="16" customHeight="1" spans="1:36">
      <c r="A112" s="45">
        <f t="shared" si="193"/>
        <v>109</v>
      </c>
      <c r="B112" s="205" t="s">
        <v>348</v>
      </c>
      <c r="C112" s="206" t="s">
        <v>406</v>
      </c>
      <c r="D112" s="46" t="s">
        <v>407</v>
      </c>
      <c r="E112" s="46">
        <v>3473.25</v>
      </c>
      <c r="F112" s="46">
        <v>3245.4</v>
      </c>
      <c r="G112" s="48">
        <v>5664.75</v>
      </c>
      <c r="H112" s="46">
        <v>3473.25</v>
      </c>
      <c r="I112" s="48">
        <v>1790</v>
      </c>
      <c r="J112" s="48"/>
      <c r="K112" s="63">
        <f t="shared" si="194"/>
        <v>62.5185</v>
      </c>
      <c r="L112" s="64">
        <f t="shared" si="195"/>
        <v>519.264</v>
      </c>
      <c r="M112" s="48">
        <f t="shared" si="196"/>
        <v>453.18</v>
      </c>
      <c r="N112" s="46">
        <f t="shared" si="197"/>
        <v>24.31275</v>
      </c>
      <c r="O112" s="48">
        <f t="shared" si="198"/>
        <v>89.5</v>
      </c>
      <c r="P112" s="48">
        <f t="shared" si="199"/>
        <v>0</v>
      </c>
      <c r="Q112" s="48">
        <f t="shared" si="200"/>
        <v>1148.77525</v>
      </c>
      <c r="R112" s="46">
        <f t="shared" si="201"/>
        <v>0</v>
      </c>
      <c r="S112" s="46">
        <f t="shared" si="202"/>
        <v>259.63</v>
      </c>
      <c r="T112" s="48">
        <f t="shared" si="203"/>
        <v>113.3</v>
      </c>
      <c r="U112" s="46">
        <f t="shared" si="204"/>
        <v>10.42</v>
      </c>
      <c r="V112" s="46">
        <v>0</v>
      </c>
      <c r="W112" s="48">
        <f t="shared" si="205"/>
        <v>89.5</v>
      </c>
      <c r="X112" s="48">
        <f t="shared" si="206"/>
        <v>0</v>
      </c>
      <c r="Y112" s="46">
        <f t="shared" si="207"/>
        <v>472.85</v>
      </c>
      <c r="Z112" s="46">
        <f t="shared" si="208"/>
        <v>1621.62525</v>
      </c>
      <c r="AA112" s="46"/>
      <c r="AB112" s="213" t="s">
        <v>93</v>
      </c>
      <c r="AC112" s="11">
        <f t="shared" ref="AC112:AE112" si="284">K112+R112</f>
        <v>62.5185</v>
      </c>
      <c r="AD112" s="11">
        <f t="shared" si="284"/>
        <v>778.894</v>
      </c>
      <c r="AE112" s="11">
        <f t="shared" si="284"/>
        <v>566.48</v>
      </c>
      <c r="AF112" s="11">
        <f t="shared" si="210"/>
        <v>34.73275</v>
      </c>
      <c r="AG112" s="11">
        <f t="shared" ref="AG112:AI112" si="285">O112+W112</f>
        <v>179</v>
      </c>
      <c r="AH112" s="11">
        <f t="shared" si="285"/>
        <v>0</v>
      </c>
      <c r="AI112" s="11">
        <f t="shared" si="285"/>
        <v>1621.62525</v>
      </c>
      <c r="AJ112" s="12" t="s">
        <v>33</v>
      </c>
    </row>
    <row r="113" s="9" customFormat="1" ht="16" customHeight="1" spans="1:36">
      <c r="A113" s="45">
        <f t="shared" si="193"/>
        <v>110</v>
      </c>
      <c r="B113" s="205" t="s">
        <v>348</v>
      </c>
      <c r="C113" s="206" t="s">
        <v>408</v>
      </c>
      <c r="D113" s="46" t="s">
        <v>409</v>
      </c>
      <c r="E113" s="46">
        <v>3473.25</v>
      </c>
      <c r="F113" s="46">
        <v>3245.4</v>
      </c>
      <c r="G113" s="48">
        <v>5664.75</v>
      </c>
      <c r="H113" s="46">
        <v>3473.25</v>
      </c>
      <c r="I113" s="48">
        <v>1790</v>
      </c>
      <c r="J113" s="48"/>
      <c r="K113" s="63">
        <f t="shared" si="194"/>
        <v>62.5185</v>
      </c>
      <c r="L113" s="64">
        <f t="shared" si="195"/>
        <v>519.264</v>
      </c>
      <c r="M113" s="48">
        <f t="shared" si="196"/>
        <v>453.18</v>
      </c>
      <c r="N113" s="46">
        <f t="shared" si="197"/>
        <v>24.31275</v>
      </c>
      <c r="O113" s="48">
        <f t="shared" si="198"/>
        <v>89.5</v>
      </c>
      <c r="P113" s="48">
        <f t="shared" si="199"/>
        <v>0</v>
      </c>
      <c r="Q113" s="48">
        <f t="shared" si="200"/>
        <v>1148.77525</v>
      </c>
      <c r="R113" s="46">
        <f t="shared" si="201"/>
        <v>0</v>
      </c>
      <c r="S113" s="46">
        <f t="shared" si="202"/>
        <v>259.63</v>
      </c>
      <c r="T113" s="48">
        <f t="shared" si="203"/>
        <v>113.3</v>
      </c>
      <c r="U113" s="46">
        <f t="shared" si="204"/>
        <v>10.42</v>
      </c>
      <c r="V113" s="46">
        <v>0</v>
      </c>
      <c r="W113" s="48">
        <f t="shared" si="205"/>
        <v>89.5</v>
      </c>
      <c r="X113" s="48">
        <f t="shared" si="206"/>
        <v>0</v>
      </c>
      <c r="Y113" s="46">
        <f t="shared" si="207"/>
        <v>472.85</v>
      </c>
      <c r="Z113" s="46">
        <f t="shared" si="208"/>
        <v>1621.62525</v>
      </c>
      <c r="AA113" s="46"/>
      <c r="AB113" s="213" t="s">
        <v>93</v>
      </c>
      <c r="AC113" s="11">
        <f t="shared" ref="AC113:AE113" si="286">K113+R113</f>
        <v>62.5185</v>
      </c>
      <c r="AD113" s="11">
        <f t="shared" si="286"/>
        <v>778.894</v>
      </c>
      <c r="AE113" s="11">
        <f t="shared" si="286"/>
        <v>566.48</v>
      </c>
      <c r="AF113" s="11">
        <f t="shared" si="210"/>
        <v>34.73275</v>
      </c>
      <c r="AG113" s="11">
        <f t="shared" ref="AG113:AI113" si="287">O113+W113</f>
        <v>179</v>
      </c>
      <c r="AH113" s="11">
        <f t="shared" si="287"/>
        <v>0</v>
      </c>
      <c r="AI113" s="11">
        <f t="shared" si="287"/>
        <v>1621.62525</v>
      </c>
      <c r="AJ113" s="12" t="s">
        <v>33</v>
      </c>
    </row>
    <row r="114" s="9" customFormat="1" ht="16" customHeight="1" spans="1:36">
      <c r="A114" s="45">
        <f t="shared" si="193"/>
        <v>111</v>
      </c>
      <c r="B114" s="205" t="s">
        <v>348</v>
      </c>
      <c r="C114" s="206" t="s">
        <v>410</v>
      </c>
      <c r="D114" s="46" t="s">
        <v>411</v>
      </c>
      <c r="E114" s="46">
        <v>3473.25</v>
      </c>
      <c r="F114" s="46">
        <v>3245.4</v>
      </c>
      <c r="G114" s="48">
        <v>5664.75</v>
      </c>
      <c r="H114" s="46">
        <v>3473.25</v>
      </c>
      <c r="I114" s="48">
        <v>1790</v>
      </c>
      <c r="J114" s="48"/>
      <c r="K114" s="63">
        <f t="shared" si="194"/>
        <v>62.5185</v>
      </c>
      <c r="L114" s="64">
        <f t="shared" si="195"/>
        <v>519.264</v>
      </c>
      <c r="M114" s="48">
        <f t="shared" si="196"/>
        <v>453.18</v>
      </c>
      <c r="N114" s="46">
        <f t="shared" si="197"/>
        <v>24.31275</v>
      </c>
      <c r="O114" s="48">
        <f t="shared" si="198"/>
        <v>89.5</v>
      </c>
      <c r="P114" s="48">
        <f t="shared" si="199"/>
        <v>0</v>
      </c>
      <c r="Q114" s="48">
        <f t="shared" si="200"/>
        <v>1148.77525</v>
      </c>
      <c r="R114" s="46">
        <f t="shared" si="201"/>
        <v>0</v>
      </c>
      <c r="S114" s="46">
        <f t="shared" si="202"/>
        <v>259.63</v>
      </c>
      <c r="T114" s="48">
        <f t="shared" si="203"/>
        <v>113.3</v>
      </c>
      <c r="U114" s="46">
        <f t="shared" si="204"/>
        <v>10.42</v>
      </c>
      <c r="V114" s="46">
        <v>0</v>
      </c>
      <c r="W114" s="48">
        <f t="shared" si="205"/>
        <v>89.5</v>
      </c>
      <c r="X114" s="48">
        <f t="shared" si="206"/>
        <v>0</v>
      </c>
      <c r="Y114" s="46">
        <f t="shared" si="207"/>
        <v>472.85</v>
      </c>
      <c r="Z114" s="46">
        <f t="shared" si="208"/>
        <v>1621.62525</v>
      </c>
      <c r="AA114" s="46"/>
      <c r="AB114" s="213" t="s">
        <v>93</v>
      </c>
      <c r="AC114" s="11">
        <f t="shared" ref="AC114:AE114" si="288">K114+R114</f>
        <v>62.5185</v>
      </c>
      <c r="AD114" s="11">
        <f t="shared" si="288"/>
        <v>778.894</v>
      </c>
      <c r="AE114" s="11">
        <f t="shared" si="288"/>
        <v>566.48</v>
      </c>
      <c r="AF114" s="11">
        <f t="shared" si="210"/>
        <v>34.73275</v>
      </c>
      <c r="AG114" s="11">
        <f t="shared" ref="AG114:AI114" si="289">O114+W114</f>
        <v>179</v>
      </c>
      <c r="AH114" s="11">
        <f t="shared" si="289"/>
        <v>0</v>
      </c>
      <c r="AI114" s="11">
        <f t="shared" si="289"/>
        <v>1621.62525</v>
      </c>
      <c r="AJ114" s="12" t="s">
        <v>33</v>
      </c>
    </row>
    <row r="115" s="9" customFormat="1" ht="16" customHeight="1" spans="1:36">
      <c r="A115" s="45">
        <f t="shared" si="193"/>
        <v>112</v>
      </c>
      <c r="B115" s="205" t="s">
        <v>348</v>
      </c>
      <c r="C115" s="206" t="s">
        <v>412</v>
      </c>
      <c r="D115" s="46" t="s">
        <v>413</v>
      </c>
      <c r="E115" s="46">
        <v>3473.25</v>
      </c>
      <c r="F115" s="46">
        <v>3245.4</v>
      </c>
      <c r="G115" s="48">
        <v>5664.75</v>
      </c>
      <c r="H115" s="46">
        <v>3473.25</v>
      </c>
      <c r="I115" s="48">
        <v>1790</v>
      </c>
      <c r="J115" s="48"/>
      <c r="K115" s="63">
        <f t="shared" si="194"/>
        <v>62.5185</v>
      </c>
      <c r="L115" s="64">
        <f t="shared" si="195"/>
        <v>519.264</v>
      </c>
      <c r="M115" s="48">
        <f t="shared" si="196"/>
        <v>453.18</v>
      </c>
      <c r="N115" s="46">
        <f t="shared" si="197"/>
        <v>24.31275</v>
      </c>
      <c r="O115" s="48">
        <f t="shared" si="198"/>
        <v>89.5</v>
      </c>
      <c r="P115" s="48">
        <f t="shared" si="199"/>
        <v>0</v>
      </c>
      <c r="Q115" s="48">
        <f t="shared" si="200"/>
        <v>1148.77525</v>
      </c>
      <c r="R115" s="46">
        <f t="shared" si="201"/>
        <v>0</v>
      </c>
      <c r="S115" s="46">
        <f t="shared" si="202"/>
        <v>259.63</v>
      </c>
      <c r="T115" s="48">
        <f t="shared" si="203"/>
        <v>113.3</v>
      </c>
      <c r="U115" s="46">
        <f t="shared" si="204"/>
        <v>10.42</v>
      </c>
      <c r="V115" s="46">
        <v>0</v>
      </c>
      <c r="W115" s="48">
        <f t="shared" si="205"/>
        <v>89.5</v>
      </c>
      <c r="X115" s="48">
        <f t="shared" si="206"/>
        <v>0</v>
      </c>
      <c r="Y115" s="46">
        <f t="shared" si="207"/>
        <v>472.85</v>
      </c>
      <c r="Z115" s="46">
        <f t="shared" si="208"/>
        <v>1621.62525</v>
      </c>
      <c r="AA115" s="46"/>
      <c r="AB115" s="213" t="s">
        <v>93</v>
      </c>
      <c r="AC115" s="11">
        <f t="shared" ref="AC115:AE115" si="290">K115+R115</f>
        <v>62.5185</v>
      </c>
      <c r="AD115" s="11">
        <f t="shared" si="290"/>
        <v>778.894</v>
      </c>
      <c r="AE115" s="11">
        <f t="shared" si="290"/>
        <v>566.48</v>
      </c>
      <c r="AF115" s="11">
        <f t="shared" si="210"/>
        <v>34.73275</v>
      </c>
      <c r="AG115" s="11">
        <f t="shared" ref="AG115:AI115" si="291">O115+W115</f>
        <v>179</v>
      </c>
      <c r="AH115" s="11">
        <f t="shared" si="291"/>
        <v>0</v>
      </c>
      <c r="AI115" s="11">
        <f t="shared" si="291"/>
        <v>1621.62525</v>
      </c>
      <c r="AJ115" s="12" t="s">
        <v>33</v>
      </c>
    </row>
    <row r="116" s="9" customFormat="1" ht="16" customHeight="1" spans="1:36">
      <c r="A116" s="45">
        <f t="shared" si="193"/>
        <v>113</v>
      </c>
      <c r="B116" s="205" t="s">
        <v>348</v>
      </c>
      <c r="C116" s="206" t="s">
        <v>414</v>
      </c>
      <c r="D116" s="46" t="s">
        <v>415</v>
      </c>
      <c r="E116" s="46">
        <v>3473.25</v>
      </c>
      <c r="F116" s="46">
        <v>3245.4</v>
      </c>
      <c r="G116" s="48">
        <v>5664.75</v>
      </c>
      <c r="H116" s="46">
        <v>3473.25</v>
      </c>
      <c r="I116" s="48">
        <v>1790</v>
      </c>
      <c r="J116" s="48"/>
      <c r="K116" s="63">
        <f t="shared" si="194"/>
        <v>62.5185</v>
      </c>
      <c r="L116" s="64">
        <f t="shared" si="195"/>
        <v>519.264</v>
      </c>
      <c r="M116" s="48">
        <f t="shared" si="196"/>
        <v>453.18</v>
      </c>
      <c r="N116" s="46">
        <f t="shared" si="197"/>
        <v>24.31275</v>
      </c>
      <c r="O116" s="48">
        <f t="shared" si="198"/>
        <v>89.5</v>
      </c>
      <c r="P116" s="48">
        <f t="shared" si="199"/>
        <v>0</v>
      </c>
      <c r="Q116" s="48">
        <f t="shared" si="200"/>
        <v>1148.77525</v>
      </c>
      <c r="R116" s="46">
        <f t="shared" si="201"/>
        <v>0</v>
      </c>
      <c r="S116" s="46">
        <f t="shared" si="202"/>
        <v>259.63</v>
      </c>
      <c r="T116" s="48">
        <f t="shared" si="203"/>
        <v>113.3</v>
      </c>
      <c r="U116" s="46">
        <f t="shared" si="204"/>
        <v>10.42</v>
      </c>
      <c r="V116" s="46">
        <v>0</v>
      </c>
      <c r="W116" s="48">
        <f t="shared" si="205"/>
        <v>89.5</v>
      </c>
      <c r="X116" s="48">
        <f t="shared" si="206"/>
        <v>0</v>
      </c>
      <c r="Y116" s="46">
        <f t="shared" si="207"/>
        <v>472.85</v>
      </c>
      <c r="Z116" s="46">
        <f t="shared" si="208"/>
        <v>1621.62525</v>
      </c>
      <c r="AA116" s="46"/>
      <c r="AB116" s="213" t="s">
        <v>93</v>
      </c>
      <c r="AC116" s="11">
        <f t="shared" ref="AC116:AE116" si="292">K116+R116</f>
        <v>62.5185</v>
      </c>
      <c r="AD116" s="11">
        <f t="shared" si="292"/>
        <v>778.894</v>
      </c>
      <c r="AE116" s="11">
        <f t="shared" si="292"/>
        <v>566.48</v>
      </c>
      <c r="AF116" s="11">
        <f t="shared" si="210"/>
        <v>34.73275</v>
      </c>
      <c r="AG116" s="11">
        <f t="shared" ref="AG116:AI116" si="293">O116+W116</f>
        <v>179</v>
      </c>
      <c r="AH116" s="11">
        <f t="shared" si="293"/>
        <v>0</v>
      </c>
      <c r="AI116" s="11">
        <f t="shared" si="293"/>
        <v>1621.62525</v>
      </c>
      <c r="AJ116" s="12" t="s">
        <v>33</v>
      </c>
    </row>
    <row r="117" s="9" customFormat="1" ht="16" customHeight="1" spans="1:36">
      <c r="A117" s="45">
        <f t="shared" si="193"/>
        <v>114</v>
      </c>
      <c r="B117" s="205" t="s">
        <v>348</v>
      </c>
      <c r="C117" s="206" t="s">
        <v>416</v>
      </c>
      <c r="D117" s="46" t="s">
        <v>417</v>
      </c>
      <c r="E117" s="46">
        <v>3473.25</v>
      </c>
      <c r="F117" s="46">
        <v>3245.4</v>
      </c>
      <c r="G117" s="48">
        <v>5664.75</v>
      </c>
      <c r="H117" s="46">
        <v>3473.25</v>
      </c>
      <c r="I117" s="48">
        <v>1790</v>
      </c>
      <c r="J117" s="48"/>
      <c r="K117" s="63">
        <f t="shared" si="194"/>
        <v>62.5185</v>
      </c>
      <c r="L117" s="64">
        <f t="shared" si="195"/>
        <v>519.264</v>
      </c>
      <c r="M117" s="48">
        <f t="shared" si="196"/>
        <v>453.18</v>
      </c>
      <c r="N117" s="46">
        <f t="shared" si="197"/>
        <v>24.31275</v>
      </c>
      <c r="O117" s="48">
        <f t="shared" si="198"/>
        <v>89.5</v>
      </c>
      <c r="P117" s="48">
        <f t="shared" si="199"/>
        <v>0</v>
      </c>
      <c r="Q117" s="48">
        <f t="shared" si="200"/>
        <v>1148.77525</v>
      </c>
      <c r="R117" s="46">
        <f t="shared" si="201"/>
        <v>0</v>
      </c>
      <c r="S117" s="46">
        <f t="shared" si="202"/>
        <v>259.63</v>
      </c>
      <c r="T117" s="48">
        <f t="shared" si="203"/>
        <v>113.3</v>
      </c>
      <c r="U117" s="46">
        <f t="shared" si="204"/>
        <v>10.42</v>
      </c>
      <c r="V117" s="46">
        <v>0</v>
      </c>
      <c r="W117" s="48">
        <f t="shared" si="205"/>
        <v>89.5</v>
      </c>
      <c r="X117" s="48">
        <f t="shared" si="206"/>
        <v>0</v>
      </c>
      <c r="Y117" s="46">
        <f t="shared" si="207"/>
        <v>472.85</v>
      </c>
      <c r="Z117" s="46">
        <f t="shared" si="208"/>
        <v>1621.62525</v>
      </c>
      <c r="AA117" s="46"/>
      <c r="AB117" s="213" t="s">
        <v>93</v>
      </c>
      <c r="AC117" s="11">
        <f t="shared" ref="AC117:AE117" si="294">K117+R117</f>
        <v>62.5185</v>
      </c>
      <c r="AD117" s="11">
        <f t="shared" si="294"/>
        <v>778.894</v>
      </c>
      <c r="AE117" s="11">
        <f t="shared" si="294"/>
        <v>566.48</v>
      </c>
      <c r="AF117" s="11">
        <f t="shared" si="210"/>
        <v>34.73275</v>
      </c>
      <c r="AG117" s="11">
        <f t="shared" ref="AG117:AI117" si="295">O117+W117</f>
        <v>179</v>
      </c>
      <c r="AH117" s="11">
        <f t="shared" si="295"/>
        <v>0</v>
      </c>
      <c r="AI117" s="11">
        <f t="shared" si="295"/>
        <v>1621.62525</v>
      </c>
      <c r="AJ117" s="12" t="s">
        <v>33</v>
      </c>
    </row>
    <row r="118" s="9" customFormat="1" ht="16" customHeight="1" spans="1:36">
      <c r="A118" s="45">
        <f t="shared" si="193"/>
        <v>115</v>
      </c>
      <c r="B118" s="205" t="s">
        <v>348</v>
      </c>
      <c r="C118" s="206" t="s">
        <v>418</v>
      </c>
      <c r="D118" s="46" t="s">
        <v>419</v>
      </c>
      <c r="E118" s="46">
        <v>3473.25</v>
      </c>
      <c r="F118" s="46">
        <v>3245.4</v>
      </c>
      <c r="G118" s="48">
        <v>5664.75</v>
      </c>
      <c r="H118" s="46">
        <v>3473.25</v>
      </c>
      <c r="I118" s="48">
        <v>1790</v>
      </c>
      <c r="J118" s="48"/>
      <c r="K118" s="63">
        <f t="shared" si="194"/>
        <v>62.5185</v>
      </c>
      <c r="L118" s="64">
        <f t="shared" si="195"/>
        <v>519.264</v>
      </c>
      <c r="M118" s="48">
        <f t="shared" si="196"/>
        <v>453.18</v>
      </c>
      <c r="N118" s="46">
        <f t="shared" si="197"/>
        <v>24.31275</v>
      </c>
      <c r="O118" s="48">
        <f t="shared" si="198"/>
        <v>89.5</v>
      </c>
      <c r="P118" s="48">
        <f t="shared" si="199"/>
        <v>0</v>
      </c>
      <c r="Q118" s="48">
        <f t="shared" si="200"/>
        <v>1148.77525</v>
      </c>
      <c r="R118" s="46">
        <f t="shared" si="201"/>
        <v>0</v>
      </c>
      <c r="S118" s="46">
        <f t="shared" si="202"/>
        <v>259.63</v>
      </c>
      <c r="T118" s="48">
        <f t="shared" si="203"/>
        <v>113.3</v>
      </c>
      <c r="U118" s="46">
        <f t="shared" si="204"/>
        <v>10.42</v>
      </c>
      <c r="V118" s="46">
        <v>0</v>
      </c>
      <c r="W118" s="48">
        <f t="shared" si="205"/>
        <v>89.5</v>
      </c>
      <c r="X118" s="48">
        <f t="shared" si="206"/>
        <v>0</v>
      </c>
      <c r="Y118" s="46">
        <f t="shared" si="207"/>
        <v>472.85</v>
      </c>
      <c r="Z118" s="46">
        <f t="shared" si="208"/>
        <v>1621.62525</v>
      </c>
      <c r="AA118" s="46"/>
      <c r="AB118" s="213" t="s">
        <v>93</v>
      </c>
      <c r="AC118" s="11">
        <f t="shared" ref="AC118:AE118" si="296">K118+R118</f>
        <v>62.5185</v>
      </c>
      <c r="AD118" s="11">
        <f t="shared" si="296"/>
        <v>778.894</v>
      </c>
      <c r="AE118" s="11">
        <f t="shared" si="296"/>
        <v>566.48</v>
      </c>
      <c r="AF118" s="11">
        <f t="shared" si="210"/>
        <v>34.73275</v>
      </c>
      <c r="AG118" s="11">
        <f t="shared" ref="AG118:AI118" si="297">O118+W118</f>
        <v>179</v>
      </c>
      <c r="AH118" s="11">
        <f t="shared" si="297"/>
        <v>0</v>
      </c>
      <c r="AI118" s="11">
        <f t="shared" si="297"/>
        <v>1621.62525</v>
      </c>
      <c r="AJ118" s="12" t="s">
        <v>33</v>
      </c>
    </row>
    <row r="119" s="9" customFormat="1" ht="16" customHeight="1" spans="1:36">
      <c r="A119" s="45">
        <f t="shared" si="193"/>
        <v>116</v>
      </c>
      <c r="B119" s="205" t="s">
        <v>348</v>
      </c>
      <c r="C119" s="206" t="s">
        <v>420</v>
      </c>
      <c r="D119" s="46" t="s">
        <v>421</v>
      </c>
      <c r="E119" s="46">
        <v>3473.25</v>
      </c>
      <c r="F119" s="46">
        <v>3245.4</v>
      </c>
      <c r="G119" s="48">
        <v>5664.75</v>
      </c>
      <c r="H119" s="46">
        <v>3473.25</v>
      </c>
      <c r="I119" s="48">
        <v>1790</v>
      </c>
      <c r="J119" s="48"/>
      <c r="K119" s="63">
        <f t="shared" si="194"/>
        <v>62.5185</v>
      </c>
      <c r="L119" s="64">
        <f t="shared" si="195"/>
        <v>519.264</v>
      </c>
      <c r="M119" s="48">
        <f t="shared" si="196"/>
        <v>453.18</v>
      </c>
      <c r="N119" s="46">
        <f t="shared" si="197"/>
        <v>24.31275</v>
      </c>
      <c r="O119" s="48">
        <f t="shared" si="198"/>
        <v>89.5</v>
      </c>
      <c r="P119" s="48">
        <f t="shared" si="199"/>
        <v>0</v>
      </c>
      <c r="Q119" s="48">
        <f t="shared" si="200"/>
        <v>1148.77525</v>
      </c>
      <c r="R119" s="46">
        <f t="shared" si="201"/>
        <v>0</v>
      </c>
      <c r="S119" s="46">
        <f t="shared" si="202"/>
        <v>259.63</v>
      </c>
      <c r="T119" s="48">
        <f t="shared" si="203"/>
        <v>113.3</v>
      </c>
      <c r="U119" s="46">
        <f t="shared" si="204"/>
        <v>10.42</v>
      </c>
      <c r="V119" s="46">
        <v>0</v>
      </c>
      <c r="W119" s="48">
        <f t="shared" si="205"/>
        <v>89.5</v>
      </c>
      <c r="X119" s="48">
        <f t="shared" si="206"/>
        <v>0</v>
      </c>
      <c r="Y119" s="46">
        <f t="shared" si="207"/>
        <v>472.85</v>
      </c>
      <c r="Z119" s="46">
        <f t="shared" si="208"/>
        <v>1621.62525</v>
      </c>
      <c r="AA119" s="46"/>
      <c r="AB119" s="213" t="s">
        <v>93</v>
      </c>
      <c r="AC119" s="11">
        <f t="shared" ref="AC119:AE119" si="298">K119+R119</f>
        <v>62.5185</v>
      </c>
      <c r="AD119" s="11">
        <f t="shared" si="298"/>
        <v>778.894</v>
      </c>
      <c r="AE119" s="11">
        <f t="shared" si="298"/>
        <v>566.48</v>
      </c>
      <c r="AF119" s="11">
        <f t="shared" si="210"/>
        <v>34.73275</v>
      </c>
      <c r="AG119" s="11">
        <f t="shared" ref="AG119:AI119" si="299">O119+W119</f>
        <v>179</v>
      </c>
      <c r="AH119" s="11">
        <f t="shared" si="299"/>
        <v>0</v>
      </c>
      <c r="AI119" s="11">
        <f t="shared" si="299"/>
        <v>1621.62525</v>
      </c>
      <c r="AJ119" s="12" t="s">
        <v>33</v>
      </c>
    </row>
    <row r="120" s="9" customFormat="1" ht="16" customHeight="1" spans="1:36">
      <c r="A120" s="45">
        <f t="shared" si="193"/>
        <v>117</v>
      </c>
      <c r="B120" s="205" t="s">
        <v>348</v>
      </c>
      <c r="C120" s="206" t="s">
        <v>422</v>
      </c>
      <c r="D120" s="46" t="s">
        <v>423</v>
      </c>
      <c r="E120" s="46">
        <v>3473.25</v>
      </c>
      <c r="F120" s="46">
        <v>3245.4</v>
      </c>
      <c r="G120" s="48">
        <v>5664.75</v>
      </c>
      <c r="H120" s="46">
        <v>3473.25</v>
      </c>
      <c r="I120" s="48">
        <v>1790</v>
      </c>
      <c r="J120" s="48"/>
      <c r="K120" s="63">
        <f t="shared" si="194"/>
        <v>62.5185</v>
      </c>
      <c r="L120" s="64">
        <f t="shared" si="195"/>
        <v>519.264</v>
      </c>
      <c r="M120" s="48">
        <f t="shared" si="196"/>
        <v>453.18</v>
      </c>
      <c r="N120" s="46">
        <f t="shared" si="197"/>
        <v>24.31275</v>
      </c>
      <c r="O120" s="48">
        <f t="shared" si="198"/>
        <v>89.5</v>
      </c>
      <c r="P120" s="48">
        <f t="shared" si="199"/>
        <v>0</v>
      </c>
      <c r="Q120" s="48">
        <f t="shared" si="200"/>
        <v>1148.77525</v>
      </c>
      <c r="R120" s="46">
        <f t="shared" si="201"/>
        <v>0</v>
      </c>
      <c r="S120" s="46">
        <f t="shared" si="202"/>
        <v>259.63</v>
      </c>
      <c r="T120" s="48">
        <f t="shared" si="203"/>
        <v>113.3</v>
      </c>
      <c r="U120" s="46">
        <f t="shared" si="204"/>
        <v>10.42</v>
      </c>
      <c r="V120" s="46">
        <v>0</v>
      </c>
      <c r="W120" s="48">
        <f t="shared" si="205"/>
        <v>89.5</v>
      </c>
      <c r="X120" s="48">
        <f t="shared" si="206"/>
        <v>0</v>
      </c>
      <c r="Y120" s="46">
        <f t="shared" si="207"/>
        <v>472.85</v>
      </c>
      <c r="Z120" s="46">
        <f t="shared" si="208"/>
        <v>1621.62525</v>
      </c>
      <c r="AA120" s="46"/>
      <c r="AB120" s="213" t="s">
        <v>93</v>
      </c>
      <c r="AC120" s="11">
        <f t="shared" ref="AC120:AE120" si="300">K120+R120</f>
        <v>62.5185</v>
      </c>
      <c r="AD120" s="11">
        <f t="shared" si="300"/>
        <v>778.894</v>
      </c>
      <c r="AE120" s="11">
        <f t="shared" si="300"/>
        <v>566.48</v>
      </c>
      <c r="AF120" s="11">
        <f t="shared" si="210"/>
        <v>34.73275</v>
      </c>
      <c r="AG120" s="11">
        <f t="shared" ref="AG120:AI120" si="301">O120+W120</f>
        <v>179</v>
      </c>
      <c r="AH120" s="11">
        <f t="shared" si="301"/>
        <v>0</v>
      </c>
      <c r="AI120" s="11">
        <f t="shared" si="301"/>
        <v>1621.62525</v>
      </c>
      <c r="AJ120" s="12" t="s">
        <v>33</v>
      </c>
    </row>
    <row r="121" s="9" customFormat="1" ht="16" customHeight="1" spans="1:36">
      <c r="A121" s="45">
        <f t="shared" si="193"/>
        <v>118</v>
      </c>
      <c r="B121" s="205" t="s">
        <v>348</v>
      </c>
      <c r="C121" s="206" t="s">
        <v>424</v>
      </c>
      <c r="D121" s="345" t="s">
        <v>425</v>
      </c>
      <c r="E121" s="46">
        <v>3473.25</v>
      </c>
      <c r="F121" s="46">
        <v>3245.4</v>
      </c>
      <c r="G121" s="48">
        <v>5664.75</v>
      </c>
      <c r="H121" s="46">
        <v>3473.25</v>
      </c>
      <c r="I121" s="48">
        <v>1790</v>
      </c>
      <c r="J121" s="48"/>
      <c r="K121" s="63">
        <f t="shared" si="194"/>
        <v>62.5185</v>
      </c>
      <c r="L121" s="64">
        <f t="shared" si="195"/>
        <v>519.264</v>
      </c>
      <c r="M121" s="48">
        <f t="shared" si="196"/>
        <v>453.18</v>
      </c>
      <c r="N121" s="46">
        <f t="shared" si="197"/>
        <v>24.31275</v>
      </c>
      <c r="O121" s="48">
        <f t="shared" si="198"/>
        <v>89.5</v>
      </c>
      <c r="P121" s="48">
        <f t="shared" si="199"/>
        <v>0</v>
      </c>
      <c r="Q121" s="48">
        <f t="shared" si="200"/>
        <v>1148.77525</v>
      </c>
      <c r="R121" s="46">
        <f t="shared" si="201"/>
        <v>0</v>
      </c>
      <c r="S121" s="46">
        <f t="shared" si="202"/>
        <v>259.63</v>
      </c>
      <c r="T121" s="48">
        <f t="shared" si="203"/>
        <v>113.3</v>
      </c>
      <c r="U121" s="46">
        <f t="shared" si="204"/>
        <v>10.42</v>
      </c>
      <c r="V121" s="46">
        <v>0</v>
      </c>
      <c r="W121" s="48">
        <f t="shared" si="205"/>
        <v>89.5</v>
      </c>
      <c r="X121" s="48">
        <f t="shared" si="206"/>
        <v>0</v>
      </c>
      <c r="Y121" s="46">
        <f t="shared" si="207"/>
        <v>472.85</v>
      </c>
      <c r="Z121" s="46">
        <f t="shared" si="208"/>
        <v>1621.62525</v>
      </c>
      <c r="AA121" s="46"/>
      <c r="AB121" s="213" t="s">
        <v>93</v>
      </c>
      <c r="AC121" s="11">
        <f t="shared" ref="AC121:AE121" si="302">K121+R121</f>
        <v>62.5185</v>
      </c>
      <c r="AD121" s="11">
        <f t="shared" si="302"/>
        <v>778.894</v>
      </c>
      <c r="AE121" s="11">
        <f t="shared" si="302"/>
        <v>566.48</v>
      </c>
      <c r="AF121" s="11">
        <f t="shared" si="210"/>
        <v>34.73275</v>
      </c>
      <c r="AG121" s="11">
        <f t="shared" ref="AG121:AI121" si="303">O121+W121</f>
        <v>179</v>
      </c>
      <c r="AH121" s="11">
        <f t="shared" si="303"/>
        <v>0</v>
      </c>
      <c r="AI121" s="11">
        <f t="shared" si="303"/>
        <v>1621.62525</v>
      </c>
      <c r="AJ121" s="12" t="s">
        <v>33</v>
      </c>
    </row>
    <row r="122" s="9" customFormat="1" ht="16" customHeight="1" spans="1:36">
      <c r="A122" s="45">
        <f t="shared" si="193"/>
        <v>119</v>
      </c>
      <c r="B122" s="205" t="s">
        <v>348</v>
      </c>
      <c r="C122" s="206" t="s">
        <v>426</v>
      </c>
      <c r="D122" s="46" t="s">
        <v>427</v>
      </c>
      <c r="E122" s="46">
        <v>3473.25</v>
      </c>
      <c r="F122" s="46">
        <v>3245.4</v>
      </c>
      <c r="G122" s="48">
        <v>5664.75</v>
      </c>
      <c r="H122" s="46">
        <v>3473.25</v>
      </c>
      <c r="I122" s="48">
        <v>2544</v>
      </c>
      <c r="J122" s="48"/>
      <c r="K122" s="63">
        <f t="shared" si="194"/>
        <v>62.5185</v>
      </c>
      <c r="L122" s="64">
        <f t="shared" si="195"/>
        <v>519.264</v>
      </c>
      <c r="M122" s="48">
        <f t="shared" si="196"/>
        <v>453.18</v>
      </c>
      <c r="N122" s="46">
        <f t="shared" si="197"/>
        <v>24.31275</v>
      </c>
      <c r="O122" s="48">
        <f t="shared" si="198"/>
        <v>127.2</v>
      </c>
      <c r="P122" s="48">
        <f t="shared" si="199"/>
        <v>0</v>
      </c>
      <c r="Q122" s="48">
        <f t="shared" si="200"/>
        <v>1186.47525</v>
      </c>
      <c r="R122" s="46">
        <f t="shared" si="201"/>
        <v>0</v>
      </c>
      <c r="S122" s="46">
        <f t="shared" si="202"/>
        <v>259.63</v>
      </c>
      <c r="T122" s="48">
        <f t="shared" si="203"/>
        <v>113.3</v>
      </c>
      <c r="U122" s="46">
        <f t="shared" si="204"/>
        <v>10.42</v>
      </c>
      <c r="V122" s="46">
        <v>0</v>
      </c>
      <c r="W122" s="48">
        <f t="shared" si="205"/>
        <v>127.2</v>
      </c>
      <c r="X122" s="48">
        <f t="shared" si="206"/>
        <v>0</v>
      </c>
      <c r="Y122" s="46">
        <f t="shared" si="207"/>
        <v>510.55</v>
      </c>
      <c r="Z122" s="46">
        <f t="shared" si="208"/>
        <v>1697.02525</v>
      </c>
      <c r="AA122" s="46"/>
      <c r="AB122" s="213" t="s">
        <v>93</v>
      </c>
      <c r="AC122" s="11">
        <f t="shared" ref="AC122:AE122" si="304">K122+R122</f>
        <v>62.5185</v>
      </c>
      <c r="AD122" s="11">
        <f t="shared" si="304"/>
        <v>778.894</v>
      </c>
      <c r="AE122" s="11">
        <f t="shared" si="304"/>
        <v>566.48</v>
      </c>
      <c r="AF122" s="11">
        <f t="shared" si="210"/>
        <v>34.73275</v>
      </c>
      <c r="AG122" s="11">
        <f t="shared" ref="AG122:AI122" si="305">O122+W122</f>
        <v>254.4</v>
      </c>
      <c r="AH122" s="11">
        <f t="shared" si="305"/>
        <v>0</v>
      </c>
      <c r="AI122" s="11">
        <f t="shared" si="305"/>
        <v>1697.02525</v>
      </c>
      <c r="AJ122" s="12" t="s">
        <v>33</v>
      </c>
    </row>
    <row r="123" s="9" customFormat="1" ht="16" customHeight="1" spans="1:36">
      <c r="A123" s="45">
        <f t="shared" si="193"/>
        <v>120</v>
      </c>
      <c r="B123" s="205" t="s">
        <v>348</v>
      </c>
      <c r="C123" s="206" t="s">
        <v>428</v>
      </c>
      <c r="D123" s="46" t="s">
        <v>429</v>
      </c>
      <c r="E123" s="46">
        <v>3473.25</v>
      </c>
      <c r="F123" s="46">
        <v>3245.4</v>
      </c>
      <c r="G123" s="48">
        <v>5664.75</v>
      </c>
      <c r="H123" s="46">
        <v>3473.25</v>
      </c>
      <c r="I123" s="48">
        <v>1790</v>
      </c>
      <c r="J123" s="48"/>
      <c r="K123" s="63">
        <f t="shared" si="194"/>
        <v>62.5185</v>
      </c>
      <c r="L123" s="64">
        <f t="shared" si="195"/>
        <v>519.264</v>
      </c>
      <c r="M123" s="48">
        <f t="shared" si="196"/>
        <v>453.18</v>
      </c>
      <c r="N123" s="46">
        <f t="shared" si="197"/>
        <v>24.31275</v>
      </c>
      <c r="O123" s="48">
        <f t="shared" si="198"/>
        <v>89.5</v>
      </c>
      <c r="P123" s="48">
        <f t="shared" si="199"/>
        <v>0</v>
      </c>
      <c r="Q123" s="48">
        <f t="shared" si="200"/>
        <v>1148.77525</v>
      </c>
      <c r="R123" s="46">
        <f t="shared" si="201"/>
        <v>0</v>
      </c>
      <c r="S123" s="46">
        <f t="shared" si="202"/>
        <v>259.63</v>
      </c>
      <c r="T123" s="48">
        <f t="shared" si="203"/>
        <v>113.3</v>
      </c>
      <c r="U123" s="46">
        <f t="shared" si="204"/>
        <v>10.42</v>
      </c>
      <c r="V123" s="46">
        <v>0</v>
      </c>
      <c r="W123" s="48">
        <f t="shared" si="205"/>
        <v>89.5</v>
      </c>
      <c r="X123" s="48">
        <f t="shared" si="206"/>
        <v>0</v>
      </c>
      <c r="Y123" s="46">
        <f t="shared" si="207"/>
        <v>472.85</v>
      </c>
      <c r="Z123" s="46">
        <f t="shared" si="208"/>
        <v>1621.62525</v>
      </c>
      <c r="AA123" s="46"/>
      <c r="AB123" s="213" t="s">
        <v>93</v>
      </c>
      <c r="AC123" s="11">
        <f t="shared" ref="AC123:AE123" si="306">K123+R123</f>
        <v>62.5185</v>
      </c>
      <c r="AD123" s="11">
        <f t="shared" si="306"/>
        <v>778.894</v>
      </c>
      <c r="AE123" s="11">
        <f t="shared" si="306"/>
        <v>566.48</v>
      </c>
      <c r="AF123" s="11">
        <f t="shared" si="210"/>
        <v>34.73275</v>
      </c>
      <c r="AG123" s="11">
        <f t="shared" ref="AG123:AI123" si="307">O123+W123</f>
        <v>179</v>
      </c>
      <c r="AH123" s="11">
        <f t="shared" si="307"/>
        <v>0</v>
      </c>
      <c r="AI123" s="11">
        <f t="shared" si="307"/>
        <v>1621.62525</v>
      </c>
      <c r="AJ123" s="12" t="s">
        <v>33</v>
      </c>
    </row>
    <row r="124" s="9" customFormat="1" ht="16" customHeight="1" spans="1:36">
      <c r="A124" s="45">
        <f t="shared" si="193"/>
        <v>121</v>
      </c>
      <c r="B124" s="205" t="s">
        <v>348</v>
      </c>
      <c r="C124" s="206" t="s">
        <v>430</v>
      </c>
      <c r="D124" s="46" t="s">
        <v>431</v>
      </c>
      <c r="E124" s="46">
        <v>3473.25</v>
      </c>
      <c r="F124" s="46">
        <v>3245.4</v>
      </c>
      <c r="G124" s="48">
        <v>5664.75</v>
      </c>
      <c r="H124" s="46">
        <v>3473.25</v>
      </c>
      <c r="I124" s="48">
        <v>2544</v>
      </c>
      <c r="J124" s="48"/>
      <c r="K124" s="63">
        <f t="shared" si="194"/>
        <v>62.5185</v>
      </c>
      <c r="L124" s="64">
        <f t="shared" si="195"/>
        <v>519.264</v>
      </c>
      <c r="M124" s="48">
        <f t="shared" si="196"/>
        <v>453.18</v>
      </c>
      <c r="N124" s="46">
        <f t="shared" si="197"/>
        <v>24.31275</v>
      </c>
      <c r="O124" s="48">
        <f t="shared" si="198"/>
        <v>127.2</v>
      </c>
      <c r="P124" s="48">
        <f t="shared" si="199"/>
        <v>0</v>
      </c>
      <c r="Q124" s="48">
        <f t="shared" si="200"/>
        <v>1186.47525</v>
      </c>
      <c r="R124" s="46">
        <f t="shared" si="201"/>
        <v>0</v>
      </c>
      <c r="S124" s="46">
        <f t="shared" si="202"/>
        <v>259.63</v>
      </c>
      <c r="T124" s="48">
        <f t="shared" si="203"/>
        <v>113.3</v>
      </c>
      <c r="U124" s="46">
        <f t="shared" si="204"/>
        <v>10.42</v>
      </c>
      <c r="V124" s="46">
        <v>0</v>
      </c>
      <c r="W124" s="48">
        <f t="shared" si="205"/>
        <v>127.2</v>
      </c>
      <c r="X124" s="48">
        <f t="shared" si="206"/>
        <v>0</v>
      </c>
      <c r="Y124" s="46">
        <f t="shared" si="207"/>
        <v>510.55</v>
      </c>
      <c r="Z124" s="46">
        <f t="shared" si="208"/>
        <v>1697.02525</v>
      </c>
      <c r="AA124" s="46"/>
      <c r="AB124" s="213" t="s">
        <v>93</v>
      </c>
      <c r="AC124" s="11">
        <f t="shared" ref="AC124:AE124" si="308">K124+R124</f>
        <v>62.5185</v>
      </c>
      <c r="AD124" s="11">
        <f t="shared" si="308"/>
        <v>778.894</v>
      </c>
      <c r="AE124" s="11">
        <f t="shared" si="308"/>
        <v>566.48</v>
      </c>
      <c r="AF124" s="11">
        <f t="shared" si="210"/>
        <v>34.73275</v>
      </c>
      <c r="AG124" s="11">
        <f t="shared" ref="AG124:AI124" si="309">O124+W124</f>
        <v>254.4</v>
      </c>
      <c r="AH124" s="11">
        <f t="shared" si="309"/>
        <v>0</v>
      </c>
      <c r="AI124" s="11">
        <f t="shared" si="309"/>
        <v>1697.02525</v>
      </c>
      <c r="AJ124" s="12" t="s">
        <v>33</v>
      </c>
    </row>
    <row r="125" s="9" customFormat="1" ht="16" customHeight="1" spans="1:36">
      <c r="A125" s="45">
        <f t="shared" si="193"/>
        <v>122</v>
      </c>
      <c r="B125" s="205" t="s">
        <v>348</v>
      </c>
      <c r="C125" s="206" t="s">
        <v>432</v>
      </c>
      <c r="D125" s="46" t="s">
        <v>433</v>
      </c>
      <c r="E125" s="46">
        <v>3473.25</v>
      </c>
      <c r="F125" s="46">
        <v>3245.4</v>
      </c>
      <c r="G125" s="48">
        <v>5664.75</v>
      </c>
      <c r="H125" s="46">
        <v>3473.25</v>
      </c>
      <c r="I125" s="48">
        <v>2544</v>
      </c>
      <c r="J125" s="48"/>
      <c r="K125" s="63">
        <f t="shared" si="194"/>
        <v>62.5185</v>
      </c>
      <c r="L125" s="64">
        <f t="shared" si="195"/>
        <v>519.264</v>
      </c>
      <c r="M125" s="48">
        <f t="shared" si="196"/>
        <v>453.18</v>
      </c>
      <c r="N125" s="46">
        <f t="shared" si="197"/>
        <v>24.31275</v>
      </c>
      <c r="O125" s="48">
        <f t="shared" si="198"/>
        <v>127.2</v>
      </c>
      <c r="P125" s="48">
        <f t="shared" si="199"/>
        <v>0</v>
      </c>
      <c r="Q125" s="48">
        <f t="shared" si="200"/>
        <v>1186.47525</v>
      </c>
      <c r="R125" s="46">
        <f t="shared" si="201"/>
        <v>0</v>
      </c>
      <c r="S125" s="46">
        <f t="shared" si="202"/>
        <v>259.63</v>
      </c>
      <c r="T125" s="48">
        <f t="shared" si="203"/>
        <v>113.3</v>
      </c>
      <c r="U125" s="46">
        <f t="shared" si="204"/>
        <v>10.42</v>
      </c>
      <c r="V125" s="46">
        <v>0</v>
      </c>
      <c r="W125" s="48">
        <f t="shared" si="205"/>
        <v>127.2</v>
      </c>
      <c r="X125" s="48">
        <f t="shared" si="206"/>
        <v>0</v>
      </c>
      <c r="Y125" s="46">
        <f t="shared" si="207"/>
        <v>510.55</v>
      </c>
      <c r="Z125" s="46">
        <f t="shared" si="208"/>
        <v>1697.02525</v>
      </c>
      <c r="AA125" s="46"/>
      <c r="AB125" s="213" t="s">
        <v>93</v>
      </c>
      <c r="AC125" s="11">
        <f t="shared" ref="AC125:AE125" si="310">K125+R125</f>
        <v>62.5185</v>
      </c>
      <c r="AD125" s="11">
        <f t="shared" si="310"/>
        <v>778.894</v>
      </c>
      <c r="AE125" s="11">
        <f t="shared" si="310"/>
        <v>566.48</v>
      </c>
      <c r="AF125" s="11">
        <f t="shared" si="210"/>
        <v>34.73275</v>
      </c>
      <c r="AG125" s="11">
        <f t="shared" ref="AG125:AI125" si="311">O125+W125</f>
        <v>254.4</v>
      </c>
      <c r="AH125" s="11">
        <f t="shared" si="311"/>
        <v>0</v>
      </c>
      <c r="AI125" s="11">
        <f t="shared" si="311"/>
        <v>1697.02525</v>
      </c>
      <c r="AJ125" s="12" t="s">
        <v>33</v>
      </c>
    </row>
    <row r="126" s="9" customFormat="1" ht="16" customHeight="1" spans="1:36">
      <c r="A126" s="45">
        <f t="shared" si="193"/>
        <v>123</v>
      </c>
      <c r="B126" s="205" t="s">
        <v>348</v>
      </c>
      <c r="C126" s="206" t="s">
        <v>434</v>
      </c>
      <c r="D126" s="46" t="s">
        <v>435</v>
      </c>
      <c r="E126" s="46">
        <v>3473.25</v>
      </c>
      <c r="F126" s="46">
        <v>3245.4</v>
      </c>
      <c r="G126" s="48">
        <v>5664.75</v>
      </c>
      <c r="H126" s="46">
        <v>3473.25</v>
      </c>
      <c r="I126" s="48">
        <v>2544</v>
      </c>
      <c r="J126" s="48"/>
      <c r="K126" s="63">
        <f t="shared" si="194"/>
        <v>62.5185</v>
      </c>
      <c r="L126" s="64">
        <f t="shared" si="195"/>
        <v>519.264</v>
      </c>
      <c r="M126" s="48">
        <f t="shared" si="196"/>
        <v>453.18</v>
      </c>
      <c r="N126" s="46">
        <f t="shared" si="197"/>
        <v>24.31275</v>
      </c>
      <c r="O126" s="48">
        <f t="shared" si="198"/>
        <v>127.2</v>
      </c>
      <c r="P126" s="48">
        <f t="shared" si="199"/>
        <v>0</v>
      </c>
      <c r="Q126" s="48">
        <f t="shared" si="200"/>
        <v>1186.47525</v>
      </c>
      <c r="R126" s="46">
        <f t="shared" si="201"/>
        <v>0</v>
      </c>
      <c r="S126" s="46">
        <f t="shared" si="202"/>
        <v>259.63</v>
      </c>
      <c r="T126" s="48">
        <f t="shared" si="203"/>
        <v>113.3</v>
      </c>
      <c r="U126" s="46">
        <f t="shared" si="204"/>
        <v>10.42</v>
      </c>
      <c r="V126" s="46">
        <v>0</v>
      </c>
      <c r="W126" s="48">
        <f t="shared" si="205"/>
        <v>127.2</v>
      </c>
      <c r="X126" s="48">
        <f t="shared" si="206"/>
        <v>0</v>
      </c>
      <c r="Y126" s="46">
        <f t="shared" si="207"/>
        <v>510.55</v>
      </c>
      <c r="Z126" s="46">
        <f t="shared" si="208"/>
        <v>1697.02525</v>
      </c>
      <c r="AA126" s="46"/>
      <c r="AB126" s="213" t="s">
        <v>93</v>
      </c>
      <c r="AC126" s="11">
        <f t="shared" ref="AC126:AE126" si="312">K126+R126</f>
        <v>62.5185</v>
      </c>
      <c r="AD126" s="11">
        <f t="shared" si="312"/>
        <v>778.894</v>
      </c>
      <c r="AE126" s="11">
        <f t="shared" si="312"/>
        <v>566.48</v>
      </c>
      <c r="AF126" s="11">
        <f t="shared" si="210"/>
        <v>34.73275</v>
      </c>
      <c r="AG126" s="11">
        <f t="shared" ref="AG126:AI126" si="313">O126+W126</f>
        <v>254.4</v>
      </c>
      <c r="AH126" s="11">
        <f t="shared" si="313"/>
        <v>0</v>
      </c>
      <c r="AI126" s="11">
        <f t="shared" si="313"/>
        <v>1697.02525</v>
      </c>
      <c r="AJ126" s="12" t="s">
        <v>33</v>
      </c>
    </row>
    <row r="127" s="9" customFormat="1" ht="16" customHeight="1" spans="1:36">
      <c r="A127" s="45">
        <f t="shared" si="193"/>
        <v>124</v>
      </c>
      <c r="B127" s="205" t="s">
        <v>348</v>
      </c>
      <c r="C127" s="206" t="s">
        <v>436</v>
      </c>
      <c r="D127" s="46" t="s">
        <v>437</v>
      </c>
      <c r="E127" s="46">
        <v>3473.25</v>
      </c>
      <c r="F127" s="46">
        <v>3245.4</v>
      </c>
      <c r="G127" s="48">
        <v>5664.75</v>
      </c>
      <c r="H127" s="46">
        <v>3473.25</v>
      </c>
      <c r="I127" s="48">
        <v>3180</v>
      </c>
      <c r="J127" s="48"/>
      <c r="K127" s="63">
        <f t="shared" si="194"/>
        <v>62.5185</v>
      </c>
      <c r="L127" s="64">
        <f t="shared" si="195"/>
        <v>519.264</v>
      </c>
      <c r="M127" s="48">
        <f t="shared" si="196"/>
        <v>453.18</v>
      </c>
      <c r="N127" s="46">
        <f t="shared" si="197"/>
        <v>24.31275</v>
      </c>
      <c r="O127" s="48">
        <f t="shared" si="198"/>
        <v>159</v>
      </c>
      <c r="P127" s="48">
        <f t="shared" si="199"/>
        <v>0</v>
      </c>
      <c r="Q127" s="48">
        <f t="shared" si="200"/>
        <v>1218.27525</v>
      </c>
      <c r="R127" s="46">
        <f t="shared" si="201"/>
        <v>0</v>
      </c>
      <c r="S127" s="46">
        <f t="shared" si="202"/>
        <v>259.63</v>
      </c>
      <c r="T127" s="48">
        <f t="shared" si="203"/>
        <v>113.3</v>
      </c>
      <c r="U127" s="46">
        <f t="shared" si="204"/>
        <v>10.42</v>
      </c>
      <c r="V127" s="46">
        <v>0</v>
      </c>
      <c r="W127" s="48">
        <f t="shared" si="205"/>
        <v>159</v>
      </c>
      <c r="X127" s="48">
        <f t="shared" si="206"/>
        <v>0</v>
      </c>
      <c r="Y127" s="46">
        <f t="shared" si="207"/>
        <v>542.35</v>
      </c>
      <c r="Z127" s="46">
        <f t="shared" si="208"/>
        <v>1760.62525</v>
      </c>
      <c r="AA127" s="46"/>
      <c r="AB127" s="213" t="s">
        <v>93</v>
      </c>
      <c r="AC127" s="11">
        <f t="shared" ref="AC127:AE127" si="314">K127+R127</f>
        <v>62.5185</v>
      </c>
      <c r="AD127" s="11">
        <f t="shared" si="314"/>
        <v>778.894</v>
      </c>
      <c r="AE127" s="11">
        <f t="shared" si="314"/>
        <v>566.48</v>
      </c>
      <c r="AF127" s="11">
        <f t="shared" si="210"/>
        <v>34.73275</v>
      </c>
      <c r="AG127" s="11">
        <f t="shared" ref="AG127:AI127" si="315">O127+W127</f>
        <v>318</v>
      </c>
      <c r="AH127" s="11">
        <f t="shared" si="315"/>
        <v>0</v>
      </c>
      <c r="AI127" s="11">
        <f t="shared" si="315"/>
        <v>1760.62525</v>
      </c>
      <c r="AJ127" s="12" t="s">
        <v>33</v>
      </c>
    </row>
    <row r="128" s="9" customFormat="1" ht="16" customHeight="1" spans="1:36">
      <c r="A128" s="45">
        <f t="shared" si="193"/>
        <v>125</v>
      </c>
      <c r="B128" s="205" t="s">
        <v>348</v>
      </c>
      <c r="C128" s="206" t="s">
        <v>438</v>
      </c>
      <c r="D128" s="46" t="s">
        <v>439</v>
      </c>
      <c r="E128" s="46">
        <v>3473.25</v>
      </c>
      <c r="F128" s="46">
        <v>3245.4</v>
      </c>
      <c r="G128" s="48">
        <v>5664.75</v>
      </c>
      <c r="H128" s="46">
        <v>3473.25</v>
      </c>
      <c r="I128" s="48">
        <v>1790</v>
      </c>
      <c r="J128" s="48"/>
      <c r="K128" s="63">
        <f t="shared" si="194"/>
        <v>62.5185</v>
      </c>
      <c r="L128" s="64">
        <f t="shared" si="195"/>
        <v>519.264</v>
      </c>
      <c r="M128" s="48">
        <f t="shared" si="196"/>
        <v>453.18</v>
      </c>
      <c r="N128" s="46">
        <f t="shared" si="197"/>
        <v>24.31275</v>
      </c>
      <c r="O128" s="48">
        <f t="shared" si="198"/>
        <v>89.5</v>
      </c>
      <c r="P128" s="48">
        <f t="shared" si="199"/>
        <v>0</v>
      </c>
      <c r="Q128" s="48">
        <f t="shared" si="200"/>
        <v>1148.77525</v>
      </c>
      <c r="R128" s="46">
        <f t="shared" si="201"/>
        <v>0</v>
      </c>
      <c r="S128" s="46">
        <f t="shared" si="202"/>
        <v>259.63</v>
      </c>
      <c r="T128" s="48">
        <f t="shared" si="203"/>
        <v>113.3</v>
      </c>
      <c r="U128" s="46">
        <f t="shared" si="204"/>
        <v>10.42</v>
      </c>
      <c r="V128" s="46">
        <v>0</v>
      </c>
      <c r="W128" s="48">
        <f t="shared" si="205"/>
        <v>89.5</v>
      </c>
      <c r="X128" s="48">
        <f t="shared" si="206"/>
        <v>0</v>
      </c>
      <c r="Y128" s="46">
        <f t="shared" si="207"/>
        <v>472.85</v>
      </c>
      <c r="Z128" s="46">
        <f t="shared" si="208"/>
        <v>1621.62525</v>
      </c>
      <c r="AA128" s="46"/>
      <c r="AB128" s="213" t="s">
        <v>93</v>
      </c>
      <c r="AC128" s="11">
        <f t="shared" ref="AC128:AE128" si="316">K128+R128</f>
        <v>62.5185</v>
      </c>
      <c r="AD128" s="11">
        <f t="shared" si="316"/>
        <v>778.894</v>
      </c>
      <c r="AE128" s="11">
        <f t="shared" si="316"/>
        <v>566.48</v>
      </c>
      <c r="AF128" s="11">
        <f t="shared" si="210"/>
        <v>34.73275</v>
      </c>
      <c r="AG128" s="11">
        <f t="shared" ref="AG128:AI128" si="317">O128+W128</f>
        <v>179</v>
      </c>
      <c r="AH128" s="11">
        <f t="shared" si="317"/>
        <v>0</v>
      </c>
      <c r="AI128" s="11">
        <f t="shared" si="317"/>
        <v>1621.62525</v>
      </c>
      <c r="AJ128" s="12" t="s">
        <v>33</v>
      </c>
    </row>
    <row r="129" s="9" customFormat="1" ht="16" customHeight="1" spans="1:36">
      <c r="A129" s="45">
        <f t="shared" si="193"/>
        <v>126</v>
      </c>
      <c r="B129" s="205" t="s">
        <v>348</v>
      </c>
      <c r="C129" s="206" t="s">
        <v>440</v>
      </c>
      <c r="D129" s="55" t="s">
        <v>441</v>
      </c>
      <c r="E129" s="46">
        <v>3473.25</v>
      </c>
      <c r="F129" s="46">
        <v>3245.4</v>
      </c>
      <c r="G129" s="48">
        <v>5664.75</v>
      </c>
      <c r="H129" s="46">
        <v>3473.25</v>
      </c>
      <c r="I129" s="48">
        <v>0</v>
      </c>
      <c r="J129" s="48"/>
      <c r="K129" s="63">
        <f t="shared" si="194"/>
        <v>62.5185</v>
      </c>
      <c r="L129" s="64">
        <f t="shared" si="195"/>
        <v>519.264</v>
      </c>
      <c r="M129" s="48">
        <f t="shared" si="196"/>
        <v>453.18</v>
      </c>
      <c r="N129" s="46">
        <f t="shared" si="197"/>
        <v>24.31275</v>
      </c>
      <c r="O129" s="48">
        <f t="shared" si="198"/>
        <v>0</v>
      </c>
      <c r="P129" s="48">
        <f t="shared" si="199"/>
        <v>0</v>
      </c>
      <c r="Q129" s="48">
        <f t="shared" si="200"/>
        <v>1059.27525</v>
      </c>
      <c r="R129" s="46">
        <f t="shared" si="201"/>
        <v>0</v>
      </c>
      <c r="S129" s="46">
        <f t="shared" si="202"/>
        <v>259.63</v>
      </c>
      <c r="T129" s="48">
        <f t="shared" si="203"/>
        <v>113.3</v>
      </c>
      <c r="U129" s="46">
        <f t="shared" si="204"/>
        <v>10.42</v>
      </c>
      <c r="V129" s="46">
        <v>0</v>
      </c>
      <c r="W129" s="48">
        <f t="shared" si="205"/>
        <v>0</v>
      </c>
      <c r="X129" s="48">
        <f t="shared" si="206"/>
        <v>0</v>
      </c>
      <c r="Y129" s="46">
        <f t="shared" si="207"/>
        <v>383.35</v>
      </c>
      <c r="Z129" s="46">
        <f t="shared" si="208"/>
        <v>1442.62525</v>
      </c>
      <c r="AA129" s="46"/>
      <c r="AB129" s="213" t="s">
        <v>93</v>
      </c>
      <c r="AC129" s="11">
        <f t="shared" ref="AC129:AE129" si="318">K129+R129</f>
        <v>62.5185</v>
      </c>
      <c r="AD129" s="11">
        <f t="shared" si="318"/>
        <v>778.894</v>
      </c>
      <c r="AE129" s="11">
        <f t="shared" si="318"/>
        <v>566.48</v>
      </c>
      <c r="AF129" s="11">
        <f t="shared" si="210"/>
        <v>34.73275</v>
      </c>
      <c r="AG129" s="11">
        <f t="shared" ref="AG129:AI129" si="319">O129+W129</f>
        <v>0</v>
      </c>
      <c r="AH129" s="11">
        <f t="shared" si="319"/>
        <v>0</v>
      </c>
      <c r="AI129" s="11">
        <f t="shared" si="319"/>
        <v>1442.62525</v>
      </c>
      <c r="AJ129" s="12" t="s">
        <v>33</v>
      </c>
    </row>
    <row r="130" s="9" customFormat="1" ht="16" customHeight="1" spans="1:36">
      <c r="A130" s="45">
        <f t="shared" si="193"/>
        <v>127</v>
      </c>
      <c r="B130" s="205" t="s">
        <v>348</v>
      </c>
      <c r="C130" s="206" t="s">
        <v>442</v>
      </c>
      <c r="D130" s="347" t="s">
        <v>443</v>
      </c>
      <c r="E130" s="46">
        <v>3473.25</v>
      </c>
      <c r="F130" s="46">
        <v>3245.4</v>
      </c>
      <c r="G130" s="48">
        <v>5664.75</v>
      </c>
      <c r="H130" s="46">
        <v>3473.25</v>
      </c>
      <c r="I130" s="48">
        <v>1790</v>
      </c>
      <c r="J130" s="48"/>
      <c r="K130" s="63">
        <f t="shared" si="194"/>
        <v>62.5185</v>
      </c>
      <c r="L130" s="64">
        <f t="shared" si="195"/>
        <v>519.264</v>
      </c>
      <c r="M130" s="48">
        <f t="shared" si="196"/>
        <v>453.18</v>
      </c>
      <c r="N130" s="46">
        <f t="shared" si="197"/>
        <v>24.31275</v>
      </c>
      <c r="O130" s="48">
        <f t="shared" si="198"/>
        <v>89.5</v>
      </c>
      <c r="P130" s="48">
        <f t="shared" si="199"/>
        <v>0</v>
      </c>
      <c r="Q130" s="48">
        <f t="shared" si="200"/>
        <v>1148.77525</v>
      </c>
      <c r="R130" s="46">
        <f t="shared" si="201"/>
        <v>0</v>
      </c>
      <c r="S130" s="46">
        <f t="shared" si="202"/>
        <v>259.63</v>
      </c>
      <c r="T130" s="48">
        <f t="shared" si="203"/>
        <v>113.3</v>
      </c>
      <c r="U130" s="46">
        <f t="shared" si="204"/>
        <v>10.42</v>
      </c>
      <c r="V130" s="46">
        <v>0</v>
      </c>
      <c r="W130" s="48">
        <f t="shared" si="205"/>
        <v>89.5</v>
      </c>
      <c r="X130" s="48">
        <f t="shared" si="206"/>
        <v>0</v>
      </c>
      <c r="Y130" s="46">
        <f t="shared" si="207"/>
        <v>472.85</v>
      </c>
      <c r="Z130" s="46">
        <f t="shared" si="208"/>
        <v>1621.62525</v>
      </c>
      <c r="AA130" s="46"/>
      <c r="AB130" s="213" t="s">
        <v>93</v>
      </c>
      <c r="AC130" s="11">
        <f t="shared" ref="AC130:AE130" si="320">K130+R130</f>
        <v>62.5185</v>
      </c>
      <c r="AD130" s="11">
        <f t="shared" si="320"/>
        <v>778.894</v>
      </c>
      <c r="AE130" s="11">
        <f t="shared" si="320"/>
        <v>566.48</v>
      </c>
      <c r="AF130" s="11">
        <f t="shared" si="210"/>
        <v>34.73275</v>
      </c>
      <c r="AG130" s="11">
        <f t="shared" ref="AG130:AI130" si="321">O130+W130</f>
        <v>179</v>
      </c>
      <c r="AH130" s="11">
        <f t="shared" si="321"/>
        <v>0</v>
      </c>
      <c r="AI130" s="11">
        <f t="shared" si="321"/>
        <v>1621.62525</v>
      </c>
      <c r="AJ130" s="12" t="s">
        <v>33</v>
      </c>
    </row>
    <row r="131" s="9" customFormat="1" ht="16" customHeight="1" spans="1:36">
      <c r="A131" s="45">
        <f t="shared" ref="A131:A194" si="322">ROW()-3</f>
        <v>128</v>
      </c>
      <c r="B131" s="205" t="s">
        <v>348</v>
      </c>
      <c r="C131" s="209" t="s">
        <v>444</v>
      </c>
      <c r="D131" s="347" t="s">
        <v>445</v>
      </c>
      <c r="E131" s="46">
        <v>3473.25</v>
      </c>
      <c r="F131" s="46">
        <v>3245.4</v>
      </c>
      <c r="G131" s="48">
        <v>0</v>
      </c>
      <c r="H131" s="46">
        <v>3473.25</v>
      </c>
      <c r="I131" s="48">
        <v>0</v>
      </c>
      <c r="J131" s="48"/>
      <c r="K131" s="63">
        <f t="shared" ref="K131:K194" si="323">E131*0.018</f>
        <v>62.5185</v>
      </c>
      <c r="L131" s="64">
        <f t="shared" ref="L131:L194" si="324">F131*0.16</f>
        <v>519.264</v>
      </c>
      <c r="M131" s="48">
        <f t="shared" ref="M131:M194" si="325">ROUND(G131*0.08,2)</f>
        <v>0</v>
      </c>
      <c r="N131" s="46">
        <f t="shared" ref="N131:N194" si="326">H131*0.007</f>
        <v>24.31275</v>
      </c>
      <c r="O131" s="48">
        <f t="shared" ref="O131:O194" si="327">I131*5%</f>
        <v>0</v>
      </c>
      <c r="P131" s="48">
        <f t="shared" ref="P131:P194" si="328">J131*50%</f>
        <v>0</v>
      </c>
      <c r="Q131" s="48">
        <f t="shared" ref="Q131:Q194" si="329">SUM(K131:P131)</f>
        <v>606.09525</v>
      </c>
      <c r="R131" s="46">
        <f t="shared" ref="R131:R194" si="330">E131*0</f>
        <v>0</v>
      </c>
      <c r="S131" s="46">
        <f t="shared" ref="S131:S194" si="331">ROUND(F131*0.08,2)</f>
        <v>259.63</v>
      </c>
      <c r="T131" s="48">
        <f t="shared" ref="T131:T194" si="332">ROUND(G131*0.02,2)</f>
        <v>0</v>
      </c>
      <c r="U131" s="46">
        <f t="shared" ref="U131:U194" si="333">ROUND(H131*0.003,2)</f>
        <v>10.42</v>
      </c>
      <c r="V131" s="46">
        <v>0</v>
      </c>
      <c r="W131" s="48">
        <f t="shared" ref="W131:W194" si="334">I131*5%</f>
        <v>0</v>
      </c>
      <c r="X131" s="48">
        <f t="shared" ref="X131:X194" si="335">J131*50%</f>
        <v>0</v>
      </c>
      <c r="Y131" s="46">
        <f t="shared" ref="Y131:Y194" si="336">SUM(R131:X131)</f>
        <v>270.05</v>
      </c>
      <c r="Z131" s="46">
        <f t="shared" ref="Z131:Z194" si="337">Q131+Y131</f>
        <v>876.14525</v>
      </c>
      <c r="AA131" s="46"/>
      <c r="AB131" s="213" t="s">
        <v>93</v>
      </c>
      <c r="AC131" s="11">
        <f t="shared" ref="AC131:AE131" si="338">K131+R131</f>
        <v>62.5185</v>
      </c>
      <c r="AD131" s="11">
        <f t="shared" si="338"/>
        <v>778.894</v>
      </c>
      <c r="AE131" s="11">
        <f t="shared" si="338"/>
        <v>0</v>
      </c>
      <c r="AF131" s="11">
        <f t="shared" ref="AF131:AF194" si="339">N131+U131+V131</f>
        <v>34.73275</v>
      </c>
      <c r="AG131" s="11">
        <f t="shared" ref="AG131:AI131" si="340">O131+W131</f>
        <v>0</v>
      </c>
      <c r="AH131" s="11">
        <f t="shared" si="340"/>
        <v>0</v>
      </c>
      <c r="AI131" s="11">
        <f t="shared" si="340"/>
        <v>876.14525</v>
      </c>
      <c r="AJ131" s="12" t="s">
        <v>33</v>
      </c>
    </row>
    <row r="132" s="9" customFormat="1" ht="16" customHeight="1" spans="1:36">
      <c r="A132" s="45">
        <f t="shared" si="322"/>
        <v>129</v>
      </c>
      <c r="B132" s="205" t="s">
        <v>348</v>
      </c>
      <c r="C132" s="206" t="s">
        <v>446</v>
      </c>
      <c r="D132" s="75" t="s">
        <v>447</v>
      </c>
      <c r="E132" s="46">
        <v>3473.25</v>
      </c>
      <c r="F132" s="46">
        <v>3245.4</v>
      </c>
      <c r="G132" s="48">
        <v>5664.75</v>
      </c>
      <c r="H132" s="46">
        <v>3473.25</v>
      </c>
      <c r="I132" s="48">
        <v>1790</v>
      </c>
      <c r="J132" s="48"/>
      <c r="K132" s="63">
        <f t="shared" si="323"/>
        <v>62.5185</v>
      </c>
      <c r="L132" s="64">
        <f t="shared" si="324"/>
        <v>519.264</v>
      </c>
      <c r="M132" s="48">
        <f t="shared" si="325"/>
        <v>453.18</v>
      </c>
      <c r="N132" s="46">
        <f t="shared" si="326"/>
        <v>24.31275</v>
      </c>
      <c r="O132" s="48">
        <f t="shared" si="327"/>
        <v>89.5</v>
      </c>
      <c r="P132" s="48">
        <f t="shared" si="328"/>
        <v>0</v>
      </c>
      <c r="Q132" s="48">
        <f t="shared" si="329"/>
        <v>1148.77525</v>
      </c>
      <c r="R132" s="46">
        <f t="shared" si="330"/>
        <v>0</v>
      </c>
      <c r="S132" s="46">
        <f t="shared" si="331"/>
        <v>259.63</v>
      </c>
      <c r="T132" s="48">
        <f t="shared" si="332"/>
        <v>113.3</v>
      </c>
      <c r="U132" s="46">
        <f t="shared" si="333"/>
        <v>10.42</v>
      </c>
      <c r="V132" s="46">
        <v>0</v>
      </c>
      <c r="W132" s="48">
        <f t="shared" si="334"/>
        <v>89.5</v>
      </c>
      <c r="X132" s="48">
        <f t="shared" si="335"/>
        <v>0</v>
      </c>
      <c r="Y132" s="46">
        <f t="shared" si="336"/>
        <v>472.85</v>
      </c>
      <c r="Z132" s="46">
        <f t="shared" si="337"/>
        <v>1621.62525</v>
      </c>
      <c r="AA132" s="46"/>
      <c r="AB132" s="213" t="s">
        <v>93</v>
      </c>
      <c r="AC132" s="11">
        <f t="shared" ref="AC132:AE132" si="341">K132+R132</f>
        <v>62.5185</v>
      </c>
      <c r="AD132" s="11">
        <f t="shared" si="341"/>
        <v>778.894</v>
      </c>
      <c r="AE132" s="11">
        <f t="shared" si="341"/>
        <v>566.48</v>
      </c>
      <c r="AF132" s="11">
        <f t="shared" si="339"/>
        <v>34.73275</v>
      </c>
      <c r="AG132" s="11">
        <f t="shared" ref="AG132:AI132" si="342">O132+W132</f>
        <v>179</v>
      </c>
      <c r="AH132" s="11">
        <f t="shared" si="342"/>
        <v>0</v>
      </c>
      <c r="AI132" s="11">
        <f t="shared" si="342"/>
        <v>1621.62525</v>
      </c>
      <c r="AJ132" s="12" t="s">
        <v>33</v>
      </c>
    </row>
    <row r="133" s="9" customFormat="1" ht="16" customHeight="1" spans="1:36">
      <c r="A133" s="45">
        <f t="shared" si="322"/>
        <v>130</v>
      </c>
      <c r="B133" s="205" t="s">
        <v>363</v>
      </c>
      <c r="C133" s="206" t="s">
        <v>448</v>
      </c>
      <c r="D133" s="75" t="s">
        <v>449</v>
      </c>
      <c r="E133" s="46">
        <v>3473.25</v>
      </c>
      <c r="F133" s="46">
        <v>3245.4</v>
      </c>
      <c r="G133" s="48">
        <v>5664.75</v>
      </c>
      <c r="H133" s="46">
        <v>3473.25</v>
      </c>
      <c r="I133" s="48">
        <v>2544</v>
      </c>
      <c r="J133" s="48"/>
      <c r="K133" s="63">
        <f t="shared" si="323"/>
        <v>62.5185</v>
      </c>
      <c r="L133" s="64">
        <f t="shared" si="324"/>
        <v>519.264</v>
      </c>
      <c r="M133" s="48">
        <f t="shared" si="325"/>
        <v>453.18</v>
      </c>
      <c r="N133" s="46">
        <f t="shared" si="326"/>
        <v>24.31275</v>
      </c>
      <c r="O133" s="48">
        <f t="shared" si="327"/>
        <v>127.2</v>
      </c>
      <c r="P133" s="48">
        <f t="shared" si="328"/>
        <v>0</v>
      </c>
      <c r="Q133" s="48">
        <f t="shared" si="329"/>
        <v>1186.47525</v>
      </c>
      <c r="R133" s="46">
        <f t="shared" si="330"/>
        <v>0</v>
      </c>
      <c r="S133" s="46">
        <f t="shared" si="331"/>
        <v>259.63</v>
      </c>
      <c r="T133" s="48">
        <f t="shared" si="332"/>
        <v>113.3</v>
      </c>
      <c r="U133" s="46">
        <f t="shared" si="333"/>
        <v>10.42</v>
      </c>
      <c r="V133" s="46">
        <v>0</v>
      </c>
      <c r="W133" s="48">
        <f t="shared" si="334"/>
        <v>127.2</v>
      </c>
      <c r="X133" s="48">
        <f t="shared" si="335"/>
        <v>0</v>
      </c>
      <c r="Y133" s="46">
        <f t="shared" si="336"/>
        <v>510.55</v>
      </c>
      <c r="Z133" s="46">
        <f t="shared" si="337"/>
        <v>1697.02525</v>
      </c>
      <c r="AA133" s="46"/>
      <c r="AB133" s="213" t="s">
        <v>111</v>
      </c>
      <c r="AC133" s="11">
        <f t="shared" ref="AC133:AE133" si="343">K133+R133</f>
        <v>62.5185</v>
      </c>
      <c r="AD133" s="11">
        <f t="shared" si="343"/>
        <v>778.894</v>
      </c>
      <c r="AE133" s="11">
        <f t="shared" si="343"/>
        <v>566.48</v>
      </c>
      <c r="AF133" s="11">
        <f t="shared" si="339"/>
        <v>34.73275</v>
      </c>
      <c r="AG133" s="11">
        <f t="shared" ref="AG133:AI133" si="344">O133+W133</f>
        <v>254.4</v>
      </c>
      <c r="AH133" s="11">
        <f t="shared" si="344"/>
        <v>0</v>
      </c>
      <c r="AI133" s="11">
        <f t="shared" si="344"/>
        <v>1697.02525</v>
      </c>
      <c r="AJ133" s="12" t="s">
        <v>33</v>
      </c>
    </row>
    <row r="134" s="9" customFormat="1" ht="16" customHeight="1" spans="1:36">
      <c r="A134" s="45">
        <f t="shared" si="322"/>
        <v>131</v>
      </c>
      <c r="B134" s="205" t="s">
        <v>348</v>
      </c>
      <c r="C134" s="206" t="s">
        <v>450</v>
      </c>
      <c r="D134" s="75" t="s">
        <v>451</v>
      </c>
      <c r="E134" s="46">
        <v>3473.25</v>
      </c>
      <c r="F134" s="46">
        <v>3245.4</v>
      </c>
      <c r="G134" s="48">
        <v>5664.75</v>
      </c>
      <c r="H134" s="46">
        <v>3473.25</v>
      </c>
      <c r="I134" s="48">
        <v>2544</v>
      </c>
      <c r="J134" s="48"/>
      <c r="K134" s="63">
        <f t="shared" si="323"/>
        <v>62.5185</v>
      </c>
      <c r="L134" s="64">
        <f t="shared" si="324"/>
        <v>519.264</v>
      </c>
      <c r="M134" s="48">
        <f t="shared" si="325"/>
        <v>453.18</v>
      </c>
      <c r="N134" s="46">
        <f t="shared" si="326"/>
        <v>24.31275</v>
      </c>
      <c r="O134" s="48">
        <f t="shared" si="327"/>
        <v>127.2</v>
      </c>
      <c r="P134" s="48">
        <f t="shared" si="328"/>
        <v>0</v>
      </c>
      <c r="Q134" s="48">
        <f t="shared" si="329"/>
        <v>1186.47525</v>
      </c>
      <c r="R134" s="46">
        <f t="shared" si="330"/>
        <v>0</v>
      </c>
      <c r="S134" s="46">
        <f t="shared" si="331"/>
        <v>259.63</v>
      </c>
      <c r="T134" s="48">
        <f t="shared" si="332"/>
        <v>113.3</v>
      </c>
      <c r="U134" s="46">
        <f t="shared" si="333"/>
        <v>10.42</v>
      </c>
      <c r="V134" s="46">
        <v>0</v>
      </c>
      <c r="W134" s="48">
        <f t="shared" si="334"/>
        <v>127.2</v>
      </c>
      <c r="X134" s="48">
        <f t="shared" si="335"/>
        <v>0</v>
      </c>
      <c r="Y134" s="46">
        <f t="shared" si="336"/>
        <v>510.55</v>
      </c>
      <c r="Z134" s="46">
        <f t="shared" si="337"/>
        <v>1697.02525</v>
      </c>
      <c r="AA134" s="46"/>
      <c r="AB134" s="213" t="s">
        <v>93</v>
      </c>
      <c r="AC134" s="11">
        <f t="shared" ref="AC134:AE134" si="345">K134+R134</f>
        <v>62.5185</v>
      </c>
      <c r="AD134" s="11">
        <f t="shared" si="345"/>
        <v>778.894</v>
      </c>
      <c r="AE134" s="11">
        <f t="shared" si="345"/>
        <v>566.48</v>
      </c>
      <c r="AF134" s="11">
        <f t="shared" si="339"/>
        <v>34.73275</v>
      </c>
      <c r="AG134" s="11">
        <f t="shared" ref="AG134:AI134" si="346">O134+W134</f>
        <v>254.4</v>
      </c>
      <c r="AH134" s="11">
        <f t="shared" si="346"/>
        <v>0</v>
      </c>
      <c r="AI134" s="11">
        <f t="shared" si="346"/>
        <v>1697.02525</v>
      </c>
      <c r="AJ134" s="12" t="s">
        <v>33</v>
      </c>
    </row>
    <row r="135" s="9" customFormat="1" ht="16" customHeight="1" spans="1:36">
      <c r="A135" s="45">
        <f t="shared" si="322"/>
        <v>132</v>
      </c>
      <c r="B135" s="205" t="s">
        <v>1985</v>
      </c>
      <c r="C135" s="208" t="s">
        <v>452</v>
      </c>
      <c r="D135" s="52" t="s">
        <v>453</v>
      </c>
      <c r="E135" s="46">
        <v>3473.25</v>
      </c>
      <c r="F135" s="46">
        <v>3245.4</v>
      </c>
      <c r="G135" s="48">
        <v>5664.75</v>
      </c>
      <c r="H135" s="46">
        <v>3473.25</v>
      </c>
      <c r="I135" s="48">
        <v>1790</v>
      </c>
      <c r="J135" s="48"/>
      <c r="K135" s="63">
        <f t="shared" si="323"/>
        <v>62.5185</v>
      </c>
      <c r="L135" s="64">
        <f t="shared" si="324"/>
        <v>519.264</v>
      </c>
      <c r="M135" s="48">
        <f t="shared" si="325"/>
        <v>453.18</v>
      </c>
      <c r="N135" s="46">
        <f t="shared" si="326"/>
        <v>24.31275</v>
      </c>
      <c r="O135" s="48">
        <f t="shared" si="327"/>
        <v>89.5</v>
      </c>
      <c r="P135" s="48">
        <f t="shared" si="328"/>
        <v>0</v>
      </c>
      <c r="Q135" s="48">
        <f t="shared" si="329"/>
        <v>1148.77525</v>
      </c>
      <c r="R135" s="46">
        <f t="shared" si="330"/>
        <v>0</v>
      </c>
      <c r="S135" s="46">
        <f t="shared" si="331"/>
        <v>259.63</v>
      </c>
      <c r="T135" s="48">
        <f t="shared" si="332"/>
        <v>113.3</v>
      </c>
      <c r="U135" s="46">
        <f t="shared" si="333"/>
        <v>10.42</v>
      </c>
      <c r="V135" s="46">
        <v>0</v>
      </c>
      <c r="W135" s="48">
        <f t="shared" si="334"/>
        <v>89.5</v>
      </c>
      <c r="X135" s="48">
        <f t="shared" si="335"/>
        <v>0</v>
      </c>
      <c r="Y135" s="46">
        <f t="shared" si="336"/>
        <v>472.85</v>
      </c>
      <c r="Z135" s="46">
        <f t="shared" si="337"/>
        <v>1621.62525</v>
      </c>
      <c r="AA135" s="46"/>
      <c r="AB135" s="213" t="s">
        <v>61</v>
      </c>
      <c r="AC135" s="11">
        <f t="shared" ref="AC135:AE135" si="347">K135+R135</f>
        <v>62.5185</v>
      </c>
      <c r="AD135" s="11">
        <f t="shared" si="347"/>
        <v>778.894</v>
      </c>
      <c r="AE135" s="11">
        <f t="shared" si="347"/>
        <v>566.48</v>
      </c>
      <c r="AF135" s="11">
        <f t="shared" si="339"/>
        <v>34.73275</v>
      </c>
      <c r="AG135" s="11">
        <f t="shared" ref="AG135:AI135" si="348">O135+W135</f>
        <v>179</v>
      </c>
      <c r="AH135" s="11">
        <f t="shared" si="348"/>
        <v>0</v>
      </c>
      <c r="AI135" s="11">
        <f t="shared" si="348"/>
        <v>1621.62525</v>
      </c>
      <c r="AJ135" s="12" t="s">
        <v>35</v>
      </c>
    </row>
    <row r="136" s="9" customFormat="1" ht="16" customHeight="1" spans="1:36">
      <c r="A136" s="45">
        <f t="shared" si="322"/>
        <v>133</v>
      </c>
      <c r="B136" s="205" t="s">
        <v>348</v>
      </c>
      <c r="C136" s="208" t="s">
        <v>454</v>
      </c>
      <c r="D136" s="52" t="s">
        <v>455</v>
      </c>
      <c r="E136" s="46">
        <v>3473.25</v>
      </c>
      <c r="F136" s="46">
        <v>3245.4</v>
      </c>
      <c r="G136" s="48">
        <v>5664.75</v>
      </c>
      <c r="H136" s="46">
        <v>3473.25</v>
      </c>
      <c r="I136" s="48">
        <v>1790</v>
      </c>
      <c r="J136" s="48"/>
      <c r="K136" s="63">
        <f t="shared" si="323"/>
        <v>62.5185</v>
      </c>
      <c r="L136" s="64">
        <f t="shared" si="324"/>
        <v>519.264</v>
      </c>
      <c r="M136" s="48">
        <f t="shared" si="325"/>
        <v>453.18</v>
      </c>
      <c r="N136" s="46">
        <f t="shared" si="326"/>
        <v>24.31275</v>
      </c>
      <c r="O136" s="48">
        <f t="shared" si="327"/>
        <v>89.5</v>
      </c>
      <c r="P136" s="48">
        <f t="shared" si="328"/>
        <v>0</v>
      </c>
      <c r="Q136" s="48">
        <f t="shared" si="329"/>
        <v>1148.77525</v>
      </c>
      <c r="R136" s="46">
        <f t="shared" si="330"/>
        <v>0</v>
      </c>
      <c r="S136" s="46">
        <f t="shared" si="331"/>
        <v>259.63</v>
      </c>
      <c r="T136" s="48">
        <f t="shared" si="332"/>
        <v>113.3</v>
      </c>
      <c r="U136" s="46">
        <f t="shared" si="333"/>
        <v>10.42</v>
      </c>
      <c r="V136" s="46">
        <v>0</v>
      </c>
      <c r="W136" s="48">
        <f t="shared" si="334"/>
        <v>89.5</v>
      </c>
      <c r="X136" s="48">
        <f t="shared" si="335"/>
        <v>0</v>
      </c>
      <c r="Y136" s="46">
        <f t="shared" si="336"/>
        <v>472.85</v>
      </c>
      <c r="Z136" s="46">
        <f t="shared" si="337"/>
        <v>1621.62525</v>
      </c>
      <c r="AA136" s="46"/>
      <c r="AB136" s="213" t="s">
        <v>93</v>
      </c>
      <c r="AC136" s="11">
        <f t="shared" ref="AC136:AE136" si="349">K136+R136</f>
        <v>62.5185</v>
      </c>
      <c r="AD136" s="11">
        <f t="shared" si="349"/>
        <v>778.894</v>
      </c>
      <c r="AE136" s="11">
        <f t="shared" si="349"/>
        <v>566.48</v>
      </c>
      <c r="AF136" s="11">
        <f t="shared" si="339"/>
        <v>34.73275</v>
      </c>
      <c r="AG136" s="11">
        <f t="shared" ref="AG136:AI136" si="350">O136+W136</f>
        <v>179</v>
      </c>
      <c r="AH136" s="11">
        <f t="shared" si="350"/>
        <v>0</v>
      </c>
      <c r="AI136" s="11">
        <f t="shared" si="350"/>
        <v>1621.62525</v>
      </c>
      <c r="AJ136" s="12" t="s">
        <v>33</v>
      </c>
    </row>
    <row r="137" s="9" customFormat="1" ht="16" customHeight="1" spans="1:36">
      <c r="A137" s="45">
        <f t="shared" si="322"/>
        <v>134</v>
      </c>
      <c r="B137" s="205" t="s">
        <v>363</v>
      </c>
      <c r="C137" s="208" t="s">
        <v>456</v>
      </c>
      <c r="D137" s="52" t="s">
        <v>457</v>
      </c>
      <c r="E137" s="46">
        <v>3473.25</v>
      </c>
      <c r="F137" s="46">
        <v>3245.4</v>
      </c>
      <c r="G137" s="48">
        <v>5664.75</v>
      </c>
      <c r="H137" s="46">
        <v>3473.25</v>
      </c>
      <c r="I137" s="48">
        <v>1790</v>
      </c>
      <c r="J137" s="48"/>
      <c r="K137" s="63">
        <f t="shared" si="323"/>
        <v>62.5185</v>
      </c>
      <c r="L137" s="64">
        <f t="shared" si="324"/>
        <v>519.264</v>
      </c>
      <c r="M137" s="48">
        <f t="shared" si="325"/>
        <v>453.18</v>
      </c>
      <c r="N137" s="46">
        <f t="shared" si="326"/>
        <v>24.31275</v>
      </c>
      <c r="O137" s="48">
        <f t="shared" si="327"/>
        <v>89.5</v>
      </c>
      <c r="P137" s="48">
        <f t="shared" si="328"/>
        <v>0</v>
      </c>
      <c r="Q137" s="48">
        <f t="shared" si="329"/>
        <v>1148.77525</v>
      </c>
      <c r="R137" s="46">
        <f t="shared" si="330"/>
        <v>0</v>
      </c>
      <c r="S137" s="46">
        <f t="shared" si="331"/>
        <v>259.63</v>
      </c>
      <c r="T137" s="48">
        <f t="shared" si="332"/>
        <v>113.3</v>
      </c>
      <c r="U137" s="46">
        <f t="shared" si="333"/>
        <v>10.42</v>
      </c>
      <c r="V137" s="46">
        <v>0</v>
      </c>
      <c r="W137" s="48">
        <f t="shared" si="334"/>
        <v>89.5</v>
      </c>
      <c r="X137" s="48">
        <f t="shared" si="335"/>
        <v>0</v>
      </c>
      <c r="Y137" s="46">
        <f t="shared" si="336"/>
        <v>472.85</v>
      </c>
      <c r="Z137" s="46">
        <f t="shared" si="337"/>
        <v>1621.62525</v>
      </c>
      <c r="AA137" s="46"/>
      <c r="AB137" s="213" t="s">
        <v>111</v>
      </c>
      <c r="AC137" s="11">
        <f t="shared" ref="AC137:AE137" si="351">K137+R137</f>
        <v>62.5185</v>
      </c>
      <c r="AD137" s="11">
        <f t="shared" si="351"/>
        <v>778.894</v>
      </c>
      <c r="AE137" s="11">
        <f t="shared" si="351"/>
        <v>566.48</v>
      </c>
      <c r="AF137" s="11">
        <f t="shared" si="339"/>
        <v>34.73275</v>
      </c>
      <c r="AG137" s="11">
        <f t="shared" ref="AG137:AI137" si="352">O137+W137</f>
        <v>179</v>
      </c>
      <c r="AH137" s="11">
        <f t="shared" si="352"/>
        <v>0</v>
      </c>
      <c r="AI137" s="11">
        <f t="shared" si="352"/>
        <v>1621.62525</v>
      </c>
      <c r="AJ137" s="12" t="s">
        <v>33</v>
      </c>
    </row>
    <row r="138" s="9" customFormat="1" ht="16" customHeight="1" spans="1:36">
      <c r="A138" s="45">
        <f t="shared" si="322"/>
        <v>135</v>
      </c>
      <c r="B138" s="205" t="s">
        <v>348</v>
      </c>
      <c r="C138" s="208" t="s">
        <v>458</v>
      </c>
      <c r="D138" s="52" t="s">
        <v>459</v>
      </c>
      <c r="E138" s="46">
        <v>3473.25</v>
      </c>
      <c r="F138" s="46">
        <v>3245.4</v>
      </c>
      <c r="G138" s="48">
        <v>5664.75</v>
      </c>
      <c r="H138" s="46">
        <v>3473.25</v>
      </c>
      <c r="I138" s="48">
        <v>1790</v>
      </c>
      <c r="J138" s="48"/>
      <c r="K138" s="63">
        <f t="shared" si="323"/>
        <v>62.5185</v>
      </c>
      <c r="L138" s="64">
        <f t="shared" si="324"/>
        <v>519.264</v>
      </c>
      <c r="M138" s="48">
        <f t="shared" si="325"/>
        <v>453.18</v>
      </c>
      <c r="N138" s="46">
        <f t="shared" si="326"/>
        <v>24.31275</v>
      </c>
      <c r="O138" s="48">
        <f t="shared" si="327"/>
        <v>89.5</v>
      </c>
      <c r="P138" s="48">
        <f t="shared" si="328"/>
        <v>0</v>
      </c>
      <c r="Q138" s="48">
        <f t="shared" si="329"/>
        <v>1148.77525</v>
      </c>
      <c r="R138" s="46">
        <f t="shared" si="330"/>
        <v>0</v>
      </c>
      <c r="S138" s="46">
        <f t="shared" si="331"/>
        <v>259.63</v>
      </c>
      <c r="T138" s="48">
        <f t="shared" si="332"/>
        <v>113.3</v>
      </c>
      <c r="U138" s="46">
        <f t="shared" si="333"/>
        <v>10.42</v>
      </c>
      <c r="V138" s="46">
        <v>0</v>
      </c>
      <c r="W138" s="48">
        <f t="shared" si="334"/>
        <v>89.5</v>
      </c>
      <c r="X138" s="48">
        <f t="shared" si="335"/>
        <v>0</v>
      </c>
      <c r="Y138" s="46">
        <f t="shared" si="336"/>
        <v>472.85</v>
      </c>
      <c r="Z138" s="46">
        <f t="shared" si="337"/>
        <v>1621.62525</v>
      </c>
      <c r="AA138" s="46"/>
      <c r="AB138" s="213" t="s">
        <v>93</v>
      </c>
      <c r="AC138" s="11">
        <f t="shared" ref="AC138:AE138" si="353">K138+R138</f>
        <v>62.5185</v>
      </c>
      <c r="AD138" s="11">
        <f t="shared" si="353"/>
        <v>778.894</v>
      </c>
      <c r="AE138" s="11">
        <f t="shared" si="353"/>
        <v>566.48</v>
      </c>
      <c r="AF138" s="11">
        <f t="shared" si="339"/>
        <v>34.73275</v>
      </c>
      <c r="AG138" s="11">
        <f t="shared" ref="AG138:AI138" si="354">O138+W138</f>
        <v>179</v>
      </c>
      <c r="AH138" s="11">
        <f t="shared" si="354"/>
        <v>0</v>
      </c>
      <c r="AI138" s="11">
        <f t="shared" si="354"/>
        <v>1621.62525</v>
      </c>
      <c r="AJ138" s="12" t="s">
        <v>33</v>
      </c>
    </row>
    <row r="139" s="9" customFormat="1" ht="16" customHeight="1" spans="1:36">
      <c r="A139" s="45">
        <f t="shared" si="322"/>
        <v>136</v>
      </c>
      <c r="B139" s="205" t="s">
        <v>363</v>
      </c>
      <c r="C139" s="206" t="s">
        <v>460</v>
      </c>
      <c r="D139" s="46" t="s">
        <v>461</v>
      </c>
      <c r="E139" s="46">
        <v>3473.25</v>
      </c>
      <c r="F139" s="46">
        <v>3245.4</v>
      </c>
      <c r="G139" s="48">
        <v>5664.75</v>
      </c>
      <c r="H139" s="46">
        <v>3473.25</v>
      </c>
      <c r="I139" s="48">
        <v>1790</v>
      </c>
      <c r="J139" s="48"/>
      <c r="K139" s="63">
        <f t="shared" si="323"/>
        <v>62.5185</v>
      </c>
      <c r="L139" s="64">
        <f t="shared" si="324"/>
        <v>519.264</v>
      </c>
      <c r="M139" s="48">
        <f t="shared" si="325"/>
        <v>453.18</v>
      </c>
      <c r="N139" s="46">
        <f t="shared" si="326"/>
        <v>24.31275</v>
      </c>
      <c r="O139" s="48">
        <f t="shared" si="327"/>
        <v>89.5</v>
      </c>
      <c r="P139" s="48">
        <f t="shared" si="328"/>
        <v>0</v>
      </c>
      <c r="Q139" s="48">
        <f t="shared" si="329"/>
        <v>1148.77525</v>
      </c>
      <c r="R139" s="46">
        <f t="shared" si="330"/>
        <v>0</v>
      </c>
      <c r="S139" s="46">
        <f t="shared" si="331"/>
        <v>259.63</v>
      </c>
      <c r="T139" s="48">
        <f t="shared" si="332"/>
        <v>113.3</v>
      </c>
      <c r="U139" s="46">
        <f t="shared" si="333"/>
        <v>10.42</v>
      </c>
      <c r="V139" s="46">
        <v>0</v>
      </c>
      <c r="W139" s="48">
        <f t="shared" si="334"/>
        <v>89.5</v>
      </c>
      <c r="X139" s="48">
        <f t="shared" si="335"/>
        <v>0</v>
      </c>
      <c r="Y139" s="46">
        <f t="shared" si="336"/>
        <v>472.85</v>
      </c>
      <c r="Z139" s="46">
        <f t="shared" si="337"/>
        <v>1621.62525</v>
      </c>
      <c r="AA139" s="46"/>
      <c r="AB139" s="213" t="s">
        <v>111</v>
      </c>
      <c r="AC139" s="11">
        <f t="shared" ref="AC139:AE139" si="355">K139+R139</f>
        <v>62.5185</v>
      </c>
      <c r="AD139" s="11">
        <f t="shared" si="355"/>
        <v>778.894</v>
      </c>
      <c r="AE139" s="11">
        <f t="shared" si="355"/>
        <v>566.48</v>
      </c>
      <c r="AF139" s="11">
        <f t="shared" si="339"/>
        <v>34.73275</v>
      </c>
      <c r="AG139" s="11">
        <f t="shared" ref="AG139:AI139" si="356">O139+W139</f>
        <v>179</v>
      </c>
      <c r="AH139" s="11">
        <f t="shared" si="356"/>
        <v>0</v>
      </c>
      <c r="AI139" s="11">
        <f t="shared" si="356"/>
        <v>1621.62525</v>
      </c>
      <c r="AJ139" s="12" t="s">
        <v>33</v>
      </c>
    </row>
    <row r="140" s="9" customFormat="1" ht="16" customHeight="1" spans="1:36">
      <c r="A140" s="45">
        <f t="shared" si="322"/>
        <v>137</v>
      </c>
      <c r="B140" s="205" t="s">
        <v>337</v>
      </c>
      <c r="C140" s="206" t="s">
        <v>462</v>
      </c>
      <c r="D140" s="46" t="s">
        <v>463</v>
      </c>
      <c r="E140" s="46">
        <v>3473.25</v>
      </c>
      <c r="F140" s="46">
        <v>3245.4</v>
      </c>
      <c r="G140" s="48">
        <v>5664.75</v>
      </c>
      <c r="H140" s="46">
        <v>3473.25</v>
      </c>
      <c r="I140" s="48">
        <v>1790</v>
      </c>
      <c r="J140" s="48"/>
      <c r="K140" s="63">
        <f t="shared" si="323"/>
        <v>62.5185</v>
      </c>
      <c r="L140" s="64">
        <f t="shared" si="324"/>
        <v>519.264</v>
      </c>
      <c r="M140" s="48">
        <f t="shared" si="325"/>
        <v>453.18</v>
      </c>
      <c r="N140" s="46">
        <f t="shared" si="326"/>
        <v>24.31275</v>
      </c>
      <c r="O140" s="48">
        <f t="shared" si="327"/>
        <v>89.5</v>
      </c>
      <c r="P140" s="48">
        <f t="shared" si="328"/>
        <v>0</v>
      </c>
      <c r="Q140" s="48">
        <f t="shared" si="329"/>
        <v>1148.77525</v>
      </c>
      <c r="R140" s="46">
        <f t="shared" si="330"/>
        <v>0</v>
      </c>
      <c r="S140" s="46">
        <f t="shared" si="331"/>
        <v>259.63</v>
      </c>
      <c r="T140" s="48">
        <f t="shared" si="332"/>
        <v>113.3</v>
      </c>
      <c r="U140" s="46">
        <f t="shared" si="333"/>
        <v>10.42</v>
      </c>
      <c r="V140" s="46">
        <v>0</v>
      </c>
      <c r="W140" s="48">
        <f t="shared" si="334"/>
        <v>89.5</v>
      </c>
      <c r="X140" s="48">
        <f t="shared" si="335"/>
        <v>0</v>
      </c>
      <c r="Y140" s="46">
        <f t="shared" si="336"/>
        <v>472.85</v>
      </c>
      <c r="Z140" s="46">
        <f t="shared" si="337"/>
        <v>1621.62525</v>
      </c>
      <c r="AA140" s="46"/>
      <c r="AB140" s="213" t="s">
        <v>105</v>
      </c>
      <c r="AC140" s="11">
        <f t="shared" ref="AC140:AE140" si="357">K140+R140</f>
        <v>62.5185</v>
      </c>
      <c r="AD140" s="11">
        <f t="shared" si="357"/>
        <v>778.894</v>
      </c>
      <c r="AE140" s="11">
        <f t="shared" si="357"/>
        <v>566.48</v>
      </c>
      <c r="AF140" s="11">
        <f t="shared" si="339"/>
        <v>34.73275</v>
      </c>
      <c r="AG140" s="11">
        <f t="shared" ref="AG140:AI140" si="358">O140+W140</f>
        <v>179</v>
      </c>
      <c r="AH140" s="11">
        <f t="shared" si="358"/>
        <v>0</v>
      </c>
      <c r="AI140" s="11">
        <f t="shared" si="358"/>
        <v>1621.62525</v>
      </c>
      <c r="AJ140" s="12" t="s">
        <v>33</v>
      </c>
    </row>
    <row r="141" s="9" customFormat="1" ht="16" customHeight="1" spans="1:36">
      <c r="A141" s="45">
        <f t="shared" si="322"/>
        <v>138</v>
      </c>
      <c r="B141" s="205" t="s">
        <v>337</v>
      </c>
      <c r="C141" s="206" t="s">
        <v>464</v>
      </c>
      <c r="D141" s="46" t="s">
        <v>465</v>
      </c>
      <c r="E141" s="46">
        <v>3473.25</v>
      </c>
      <c r="F141" s="46">
        <v>3245.4</v>
      </c>
      <c r="G141" s="48">
        <v>5664.75</v>
      </c>
      <c r="H141" s="46">
        <v>3473.25</v>
      </c>
      <c r="I141" s="48">
        <v>1790</v>
      </c>
      <c r="J141" s="48"/>
      <c r="K141" s="63">
        <f t="shared" si="323"/>
        <v>62.5185</v>
      </c>
      <c r="L141" s="64">
        <f t="shared" si="324"/>
        <v>519.264</v>
      </c>
      <c r="M141" s="48">
        <f t="shared" si="325"/>
        <v>453.18</v>
      </c>
      <c r="N141" s="46">
        <f t="shared" si="326"/>
        <v>24.31275</v>
      </c>
      <c r="O141" s="48">
        <f t="shared" si="327"/>
        <v>89.5</v>
      </c>
      <c r="P141" s="48">
        <f t="shared" si="328"/>
        <v>0</v>
      </c>
      <c r="Q141" s="48">
        <f t="shared" si="329"/>
        <v>1148.77525</v>
      </c>
      <c r="R141" s="46">
        <f t="shared" si="330"/>
        <v>0</v>
      </c>
      <c r="S141" s="46">
        <f t="shared" si="331"/>
        <v>259.63</v>
      </c>
      <c r="T141" s="48">
        <f t="shared" si="332"/>
        <v>113.3</v>
      </c>
      <c r="U141" s="46">
        <f t="shared" si="333"/>
        <v>10.42</v>
      </c>
      <c r="V141" s="46">
        <v>0</v>
      </c>
      <c r="W141" s="48">
        <f t="shared" si="334"/>
        <v>89.5</v>
      </c>
      <c r="X141" s="48">
        <f t="shared" si="335"/>
        <v>0</v>
      </c>
      <c r="Y141" s="46">
        <f t="shared" si="336"/>
        <v>472.85</v>
      </c>
      <c r="Z141" s="46">
        <f t="shared" si="337"/>
        <v>1621.62525</v>
      </c>
      <c r="AA141" s="46"/>
      <c r="AB141" s="213" t="s">
        <v>105</v>
      </c>
      <c r="AC141" s="11">
        <f t="shared" ref="AC141:AE141" si="359">K141+R141</f>
        <v>62.5185</v>
      </c>
      <c r="AD141" s="11">
        <f t="shared" si="359"/>
        <v>778.894</v>
      </c>
      <c r="AE141" s="11">
        <f t="shared" si="359"/>
        <v>566.48</v>
      </c>
      <c r="AF141" s="11">
        <f t="shared" si="339"/>
        <v>34.73275</v>
      </c>
      <c r="AG141" s="11">
        <f t="shared" ref="AG141:AI141" si="360">O141+W141</f>
        <v>179</v>
      </c>
      <c r="AH141" s="11">
        <f t="shared" si="360"/>
        <v>0</v>
      </c>
      <c r="AI141" s="11">
        <f t="shared" si="360"/>
        <v>1621.62525</v>
      </c>
      <c r="AJ141" s="12" t="s">
        <v>33</v>
      </c>
    </row>
    <row r="142" s="9" customFormat="1" ht="16" customHeight="1" spans="1:36">
      <c r="A142" s="45">
        <f t="shared" si="322"/>
        <v>139</v>
      </c>
      <c r="B142" s="205" t="s">
        <v>337</v>
      </c>
      <c r="C142" s="206" t="s">
        <v>466</v>
      </c>
      <c r="D142" s="46" t="s">
        <v>467</v>
      </c>
      <c r="E142" s="46">
        <v>3473.25</v>
      </c>
      <c r="F142" s="46">
        <v>3245.4</v>
      </c>
      <c r="G142" s="48">
        <v>5664.75</v>
      </c>
      <c r="H142" s="46">
        <v>3473.25</v>
      </c>
      <c r="I142" s="48">
        <v>1790</v>
      </c>
      <c r="J142" s="48"/>
      <c r="K142" s="63">
        <f t="shared" si="323"/>
        <v>62.5185</v>
      </c>
      <c r="L142" s="64">
        <f t="shared" si="324"/>
        <v>519.264</v>
      </c>
      <c r="M142" s="48">
        <f t="shared" si="325"/>
        <v>453.18</v>
      </c>
      <c r="N142" s="46">
        <f t="shared" si="326"/>
        <v>24.31275</v>
      </c>
      <c r="O142" s="48">
        <f t="shared" si="327"/>
        <v>89.5</v>
      </c>
      <c r="P142" s="48">
        <f t="shared" si="328"/>
        <v>0</v>
      </c>
      <c r="Q142" s="48">
        <f t="shared" si="329"/>
        <v>1148.77525</v>
      </c>
      <c r="R142" s="46">
        <f t="shared" si="330"/>
        <v>0</v>
      </c>
      <c r="S142" s="46">
        <f t="shared" si="331"/>
        <v>259.63</v>
      </c>
      <c r="T142" s="48">
        <f t="shared" si="332"/>
        <v>113.3</v>
      </c>
      <c r="U142" s="46">
        <f t="shared" si="333"/>
        <v>10.42</v>
      </c>
      <c r="V142" s="46">
        <v>0</v>
      </c>
      <c r="W142" s="48">
        <f t="shared" si="334"/>
        <v>89.5</v>
      </c>
      <c r="X142" s="48">
        <f t="shared" si="335"/>
        <v>0</v>
      </c>
      <c r="Y142" s="46">
        <f t="shared" si="336"/>
        <v>472.85</v>
      </c>
      <c r="Z142" s="46">
        <f t="shared" si="337"/>
        <v>1621.62525</v>
      </c>
      <c r="AA142" s="46"/>
      <c r="AB142" s="213" t="s">
        <v>105</v>
      </c>
      <c r="AC142" s="11">
        <f t="shared" ref="AC142:AE142" si="361">K142+R142</f>
        <v>62.5185</v>
      </c>
      <c r="AD142" s="11">
        <f t="shared" si="361"/>
        <v>778.894</v>
      </c>
      <c r="AE142" s="11">
        <f t="shared" si="361"/>
        <v>566.48</v>
      </c>
      <c r="AF142" s="11">
        <f t="shared" si="339"/>
        <v>34.73275</v>
      </c>
      <c r="AG142" s="11">
        <f t="shared" ref="AG142:AI142" si="362">O142+W142</f>
        <v>179</v>
      </c>
      <c r="AH142" s="11">
        <f t="shared" si="362"/>
        <v>0</v>
      </c>
      <c r="AI142" s="11">
        <f t="shared" si="362"/>
        <v>1621.62525</v>
      </c>
      <c r="AJ142" s="12" t="s">
        <v>33</v>
      </c>
    </row>
    <row r="143" s="9" customFormat="1" ht="16" customHeight="1" spans="1:36">
      <c r="A143" s="45">
        <f t="shared" si="322"/>
        <v>140</v>
      </c>
      <c r="B143" s="205" t="s">
        <v>337</v>
      </c>
      <c r="C143" s="206" t="s">
        <v>468</v>
      </c>
      <c r="D143" s="46" t="s">
        <v>469</v>
      </c>
      <c r="E143" s="46">
        <v>3473.25</v>
      </c>
      <c r="F143" s="46">
        <v>3245.4</v>
      </c>
      <c r="G143" s="48">
        <v>5664.75</v>
      </c>
      <c r="H143" s="46">
        <v>3473.25</v>
      </c>
      <c r="I143" s="48">
        <v>1790</v>
      </c>
      <c r="J143" s="48"/>
      <c r="K143" s="63">
        <f t="shared" si="323"/>
        <v>62.5185</v>
      </c>
      <c r="L143" s="64">
        <f t="shared" si="324"/>
        <v>519.264</v>
      </c>
      <c r="M143" s="48">
        <f t="shared" si="325"/>
        <v>453.18</v>
      </c>
      <c r="N143" s="46">
        <f t="shared" si="326"/>
        <v>24.31275</v>
      </c>
      <c r="O143" s="48">
        <f t="shared" si="327"/>
        <v>89.5</v>
      </c>
      <c r="P143" s="48">
        <f t="shared" si="328"/>
        <v>0</v>
      </c>
      <c r="Q143" s="48">
        <f t="shared" si="329"/>
        <v>1148.77525</v>
      </c>
      <c r="R143" s="46">
        <f t="shared" si="330"/>
        <v>0</v>
      </c>
      <c r="S143" s="46">
        <f t="shared" si="331"/>
        <v>259.63</v>
      </c>
      <c r="T143" s="48">
        <f t="shared" si="332"/>
        <v>113.3</v>
      </c>
      <c r="U143" s="46">
        <f t="shared" si="333"/>
        <v>10.42</v>
      </c>
      <c r="V143" s="46">
        <v>0</v>
      </c>
      <c r="W143" s="48">
        <f t="shared" si="334"/>
        <v>89.5</v>
      </c>
      <c r="X143" s="48">
        <f t="shared" si="335"/>
        <v>0</v>
      </c>
      <c r="Y143" s="46">
        <f t="shared" si="336"/>
        <v>472.85</v>
      </c>
      <c r="Z143" s="46">
        <f t="shared" si="337"/>
        <v>1621.62525</v>
      </c>
      <c r="AA143" s="46"/>
      <c r="AB143" s="213" t="s">
        <v>105</v>
      </c>
      <c r="AC143" s="11">
        <f t="shared" ref="AC143:AE143" si="363">K143+R143</f>
        <v>62.5185</v>
      </c>
      <c r="AD143" s="11">
        <f t="shared" si="363"/>
        <v>778.894</v>
      </c>
      <c r="AE143" s="11">
        <f t="shared" si="363"/>
        <v>566.48</v>
      </c>
      <c r="AF143" s="11">
        <f t="shared" si="339"/>
        <v>34.73275</v>
      </c>
      <c r="AG143" s="11">
        <f t="shared" ref="AG143:AI143" si="364">O143+W143</f>
        <v>179</v>
      </c>
      <c r="AH143" s="11">
        <f t="shared" si="364"/>
        <v>0</v>
      </c>
      <c r="AI143" s="11">
        <f t="shared" si="364"/>
        <v>1621.62525</v>
      </c>
      <c r="AJ143" s="12" t="s">
        <v>33</v>
      </c>
    </row>
    <row r="144" s="9" customFormat="1" ht="16" customHeight="1" spans="1:36">
      <c r="A144" s="45">
        <f t="shared" si="322"/>
        <v>141</v>
      </c>
      <c r="B144" s="205" t="s">
        <v>337</v>
      </c>
      <c r="C144" s="206" t="s">
        <v>470</v>
      </c>
      <c r="D144" s="46" t="s">
        <v>471</v>
      </c>
      <c r="E144" s="46">
        <v>3473.25</v>
      </c>
      <c r="F144" s="46">
        <v>3245.4</v>
      </c>
      <c r="G144" s="48">
        <v>5664.75</v>
      </c>
      <c r="H144" s="46">
        <v>3473.25</v>
      </c>
      <c r="I144" s="48">
        <v>1790</v>
      </c>
      <c r="J144" s="48"/>
      <c r="K144" s="63">
        <f t="shared" si="323"/>
        <v>62.5185</v>
      </c>
      <c r="L144" s="64">
        <f t="shared" si="324"/>
        <v>519.264</v>
      </c>
      <c r="M144" s="48">
        <f t="shared" si="325"/>
        <v>453.18</v>
      </c>
      <c r="N144" s="46">
        <f t="shared" si="326"/>
        <v>24.31275</v>
      </c>
      <c r="O144" s="48">
        <f t="shared" si="327"/>
        <v>89.5</v>
      </c>
      <c r="P144" s="48">
        <f t="shared" si="328"/>
        <v>0</v>
      </c>
      <c r="Q144" s="48">
        <f t="shared" si="329"/>
        <v>1148.77525</v>
      </c>
      <c r="R144" s="46">
        <f t="shared" si="330"/>
        <v>0</v>
      </c>
      <c r="S144" s="46">
        <f t="shared" si="331"/>
        <v>259.63</v>
      </c>
      <c r="T144" s="48">
        <f t="shared" si="332"/>
        <v>113.3</v>
      </c>
      <c r="U144" s="46">
        <f t="shared" si="333"/>
        <v>10.42</v>
      </c>
      <c r="V144" s="46">
        <v>0</v>
      </c>
      <c r="W144" s="48">
        <f t="shared" si="334"/>
        <v>89.5</v>
      </c>
      <c r="X144" s="48">
        <f t="shared" si="335"/>
        <v>0</v>
      </c>
      <c r="Y144" s="46">
        <f t="shared" si="336"/>
        <v>472.85</v>
      </c>
      <c r="Z144" s="46">
        <f t="shared" si="337"/>
        <v>1621.62525</v>
      </c>
      <c r="AA144" s="46"/>
      <c r="AB144" s="213" t="s">
        <v>105</v>
      </c>
      <c r="AC144" s="11">
        <f t="shared" ref="AC144:AE144" si="365">K144+R144</f>
        <v>62.5185</v>
      </c>
      <c r="AD144" s="11">
        <f t="shared" si="365"/>
        <v>778.894</v>
      </c>
      <c r="AE144" s="11">
        <f t="shared" si="365"/>
        <v>566.48</v>
      </c>
      <c r="AF144" s="11">
        <f t="shared" si="339"/>
        <v>34.73275</v>
      </c>
      <c r="AG144" s="11">
        <f t="shared" ref="AG144:AI144" si="366">O144+W144</f>
        <v>179</v>
      </c>
      <c r="AH144" s="11">
        <f t="shared" si="366"/>
        <v>0</v>
      </c>
      <c r="AI144" s="11">
        <f t="shared" si="366"/>
        <v>1621.62525</v>
      </c>
      <c r="AJ144" s="12" t="s">
        <v>33</v>
      </c>
    </row>
    <row r="145" s="9" customFormat="1" ht="16" customHeight="1" spans="1:36">
      <c r="A145" s="45">
        <f t="shared" si="322"/>
        <v>142</v>
      </c>
      <c r="B145" s="205" t="s">
        <v>337</v>
      </c>
      <c r="C145" s="206" t="s">
        <v>472</v>
      </c>
      <c r="D145" s="46" t="s">
        <v>473</v>
      </c>
      <c r="E145" s="46">
        <v>3473.25</v>
      </c>
      <c r="F145" s="46">
        <v>3245.4</v>
      </c>
      <c r="G145" s="48">
        <v>5664.75</v>
      </c>
      <c r="H145" s="46">
        <v>3473.25</v>
      </c>
      <c r="I145" s="48">
        <v>1790</v>
      </c>
      <c r="J145" s="48"/>
      <c r="K145" s="63">
        <f t="shared" si="323"/>
        <v>62.5185</v>
      </c>
      <c r="L145" s="64">
        <f t="shared" si="324"/>
        <v>519.264</v>
      </c>
      <c r="M145" s="48">
        <f t="shared" si="325"/>
        <v>453.18</v>
      </c>
      <c r="N145" s="46">
        <f t="shared" si="326"/>
        <v>24.31275</v>
      </c>
      <c r="O145" s="48">
        <f t="shared" si="327"/>
        <v>89.5</v>
      </c>
      <c r="P145" s="48">
        <f t="shared" si="328"/>
        <v>0</v>
      </c>
      <c r="Q145" s="48">
        <f t="shared" si="329"/>
        <v>1148.77525</v>
      </c>
      <c r="R145" s="46">
        <f t="shared" si="330"/>
        <v>0</v>
      </c>
      <c r="S145" s="46">
        <f t="shared" si="331"/>
        <v>259.63</v>
      </c>
      <c r="T145" s="48">
        <f t="shared" si="332"/>
        <v>113.3</v>
      </c>
      <c r="U145" s="46">
        <f t="shared" si="333"/>
        <v>10.42</v>
      </c>
      <c r="V145" s="46">
        <v>0</v>
      </c>
      <c r="W145" s="48">
        <f t="shared" si="334"/>
        <v>89.5</v>
      </c>
      <c r="X145" s="48">
        <f t="shared" si="335"/>
        <v>0</v>
      </c>
      <c r="Y145" s="46">
        <f t="shared" si="336"/>
        <v>472.85</v>
      </c>
      <c r="Z145" s="46">
        <f t="shared" si="337"/>
        <v>1621.62525</v>
      </c>
      <c r="AA145" s="46"/>
      <c r="AB145" s="213" t="s">
        <v>105</v>
      </c>
      <c r="AC145" s="11">
        <f t="shared" ref="AC145:AE145" si="367">K145+R145</f>
        <v>62.5185</v>
      </c>
      <c r="AD145" s="11">
        <f t="shared" si="367"/>
        <v>778.894</v>
      </c>
      <c r="AE145" s="11">
        <f t="shared" si="367"/>
        <v>566.48</v>
      </c>
      <c r="AF145" s="11">
        <f t="shared" si="339"/>
        <v>34.73275</v>
      </c>
      <c r="AG145" s="11">
        <f t="shared" ref="AG145:AI145" si="368">O145+W145</f>
        <v>179</v>
      </c>
      <c r="AH145" s="11">
        <f t="shared" si="368"/>
        <v>0</v>
      </c>
      <c r="AI145" s="11">
        <f t="shared" si="368"/>
        <v>1621.62525</v>
      </c>
      <c r="AJ145" s="12" t="s">
        <v>33</v>
      </c>
    </row>
    <row r="146" s="9" customFormat="1" ht="16" customHeight="1" spans="1:36">
      <c r="A146" s="45">
        <f t="shared" si="322"/>
        <v>143</v>
      </c>
      <c r="B146" s="205" t="s">
        <v>337</v>
      </c>
      <c r="C146" s="206" t="s">
        <v>474</v>
      </c>
      <c r="D146" s="46" t="s">
        <v>475</v>
      </c>
      <c r="E146" s="46">
        <v>3473.25</v>
      </c>
      <c r="F146" s="46">
        <v>3245.4</v>
      </c>
      <c r="G146" s="48">
        <v>5664.75</v>
      </c>
      <c r="H146" s="46">
        <v>3473.25</v>
      </c>
      <c r="I146" s="48">
        <v>1790</v>
      </c>
      <c r="J146" s="48"/>
      <c r="K146" s="63">
        <f t="shared" si="323"/>
        <v>62.5185</v>
      </c>
      <c r="L146" s="64">
        <f t="shared" si="324"/>
        <v>519.264</v>
      </c>
      <c r="M146" s="48">
        <f t="shared" si="325"/>
        <v>453.18</v>
      </c>
      <c r="N146" s="46">
        <f t="shared" si="326"/>
        <v>24.31275</v>
      </c>
      <c r="O146" s="48">
        <f t="shared" si="327"/>
        <v>89.5</v>
      </c>
      <c r="P146" s="48">
        <f t="shared" si="328"/>
        <v>0</v>
      </c>
      <c r="Q146" s="48">
        <f t="shared" si="329"/>
        <v>1148.77525</v>
      </c>
      <c r="R146" s="46">
        <f t="shared" si="330"/>
        <v>0</v>
      </c>
      <c r="S146" s="46">
        <f t="shared" si="331"/>
        <v>259.63</v>
      </c>
      <c r="T146" s="48">
        <f t="shared" si="332"/>
        <v>113.3</v>
      </c>
      <c r="U146" s="46">
        <f t="shared" si="333"/>
        <v>10.42</v>
      </c>
      <c r="V146" s="46">
        <v>0</v>
      </c>
      <c r="W146" s="48">
        <f t="shared" si="334"/>
        <v>89.5</v>
      </c>
      <c r="X146" s="48">
        <f t="shared" si="335"/>
        <v>0</v>
      </c>
      <c r="Y146" s="46">
        <f t="shared" si="336"/>
        <v>472.85</v>
      </c>
      <c r="Z146" s="46">
        <f t="shared" si="337"/>
        <v>1621.62525</v>
      </c>
      <c r="AA146" s="46"/>
      <c r="AB146" s="213" t="s">
        <v>105</v>
      </c>
      <c r="AC146" s="11">
        <f t="shared" ref="AC146:AE146" si="369">K146+R146</f>
        <v>62.5185</v>
      </c>
      <c r="AD146" s="11">
        <f t="shared" si="369"/>
        <v>778.894</v>
      </c>
      <c r="AE146" s="11">
        <f t="shared" si="369"/>
        <v>566.48</v>
      </c>
      <c r="AF146" s="11">
        <f t="shared" si="339"/>
        <v>34.73275</v>
      </c>
      <c r="AG146" s="11">
        <f t="shared" ref="AG146:AI146" si="370">O146+W146</f>
        <v>179</v>
      </c>
      <c r="AH146" s="11">
        <f t="shared" si="370"/>
        <v>0</v>
      </c>
      <c r="AI146" s="11">
        <f t="shared" si="370"/>
        <v>1621.62525</v>
      </c>
      <c r="AJ146" s="12" t="s">
        <v>33</v>
      </c>
    </row>
    <row r="147" s="9" customFormat="1" ht="16" customHeight="1" spans="1:36">
      <c r="A147" s="45">
        <f t="shared" si="322"/>
        <v>144</v>
      </c>
      <c r="B147" s="205" t="s">
        <v>337</v>
      </c>
      <c r="C147" s="206" t="s">
        <v>476</v>
      </c>
      <c r="D147" s="46" t="s">
        <v>477</v>
      </c>
      <c r="E147" s="46">
        <v>3473.25</v>
      </c>
      <c r="F147" s="46">
        <v>3245.4</v>
      </c>
      <c r="G147" s="48">
        <v>5664.75</v>
      </c>
      <c r="H147" s="46">
        <v>3473.25</v>
      </c>
      <c r="I147" s="48">
        <v>1790</v>
      </c>
      <c r="J147" s="48"/>
      <c r="K147" s="63">
        <f t="shared" si="323"/>
        <v>62.5185</v>
      </c>
      <c r="L147" s="64">
        <f t="shared" si="324"/>
        <v>519.264</v>
      </c>
      <c r="M147" s="48">
        <f t="shared" si="325"/>
        <v>453.18</v>
      </c>
      <c r="N147" s="46">
        <f t="shared" si="326"/>
        <v>24.31275</v>
      </c>
      <c r="O147" s="48">
        <f t="shared" si="327"/>
        <v>89.5</v>
      </c>
      <c r="P147" s="48">
        <f t="shared" si="328"/>
        <v>0</v>
      </c>
      <c r="Q147" s="48">
        <f t="shared" si="329"/>
        <v>1148.77525</v>
      </c>
      <c r="R147" s="46">
        <f t="shared" si="330"/>
        <v>0</v>
      </c>
      <c r="S147" s="46">
        <f t="shared" si="331"/>
        <v>259.63</v>
      </c>
      <c r="T147" s="48">
        <f t="shared" si="332"/>
        <v>113.3</v>
      </c>
      <c r="U147" s="46">
        <f t="shared" si="333"/>
        <v>10.42</v>
      </c>
      <c r="V147" s="46">
        <v>0</v>
      </c>
      <c r="W147" s="48">
        <f t="shared" si="334"/>
        <v>89.5</v>
      </c>
      <c r="X147" s="48">
        <f t="shared" si="335"/>
        <v>0</v>
      </c>
      <c r="Y147" s="46">
        <f t="shared" si="336"/>
        <v>472.85</v>
      </c>
      <c r="Z147" s="46">
        <f t="shared" si="337"/>
        <v>1621.62525</v>
      </c>
      <c r="AA147" s="46"/>
      <c r="AB147" s="213" t="s">
        <v>105</v>
      </c>
      <c r="AC147" s="11">
        <f t="shared" ref="AC147:AE147" si="371">K147+R147</f>
        <v>62.5185</v>
      </c>
      <c r="AD147" s="11">
        <f t="shared" si="371"/>
        <v>778.894</v>
      </c>
      <c r="AE147" s="11">
        <f t="shared" si="371"/>
        <v>566.48</v>
      </c>
      <c r="AF147" s="11">
        <f t="shared" si="339"/>
        <v>34.73275</v>
      </c>
      <c r="AG147" s="11">
        <f t="shared" ref="AG147:AI147" si="372">O147+W147</f>
        <v>179</v>
      </c>
      <c r="AH147" s="11">
        <f t="shared" si="372"/>
        <v>0</v>
      </c>
      <c r="AI147" s="11">
        <f t="shared" si="372"/>
        <v>1621.62525</v>
      </c>
      <c r="AJ147" s="12" t="s">
        <v>33</v>
      </c>
    </row>
    <row r="148" s="9" customFormat="1" ht="16" customHeight="1" spans="1:36">
      <c r="A148" s="45">
        <f t="shared" si="322"/>
        <v>145</v>
      </c>
      <c r="B148" s="205" t="s">
        <v>337</v>
      </c>
      <c r="C148" s="206" t="s">
        <v>478</v>
      </c>
      <c r="D148" s="46" t="s">
        <v>479</v>
      </c>
      <c r="E148" s="46">
        <v>3473.25</v>
      </c>
      <c r="F148" s="46">
        <v>3245.4</v>
      </c>
      <c r="G148" s="48">
        <v>5664.75</v>
      </c>
      <c r="H148" s="46">
        <v>3473.25</v>
      </c>
      <c r="I148" s="48">
        <v>1790</v>
      </c>
      <c r="J148" s="48"/>
      <c r="K148" s="63">
        <f t="shared" si="323"/>
        <v>62.5185</v>
      </c>
      <c r="L148" s="64">
        <f t="shared" si="324"/>
        <v>519.264</v>
      </c>
      <c r="M148" s="48">
        <f t="shared" si="325"/>
        <v>453.18</v>
      </c>
      <c r="N148" s="46">
        <f t="shared" si="326"/>
        <v>24.31275</v>
      </c>
      <c r="O148" s="48">
        <f t="shared" si="327"/>
        <v>89.5</v>
      </c>
      <c r="P148" s="48">
        <f t="shared" si="328"/>
        <v>0</v>
      </c>
      <c r="Q148" s="48">
        <f t="shared" si="329"/>
        <v>1148.77525</v>
      </c>
      <c r="R148" s="46">
        <f t="shared" si="330"/>
        <v>0</v>
      </c>
      <c r="S148" s="46">
        <f t="shared" si="331"/>
        <v>259.63</v>
      </c>
      <c r="T148" s="48">
        <f t="shared" si="332"/>
        <v>113.3</v>
      </c>
      <c r="U148" s="46">
        <f t="shared" si="333"/>
        <v>10.42</v>
      </c>
      <c r="V148" s="46">
        <v>0</v>
      </c>
      <c r="W148" s="48">
        <f t="shared" si="334"/>
        <v>89.5</v>
      </c>
      <c r="X148" s="48">
        <f t="shared" si="335"/>
        <v>0</v>
      </c>
      <c r="Y148" s="46">
        <f t="shared" si="336"/>
        <v>472.85</v>
      </c>
      <c r="Z148" s="46">
        <f t="shared" si="337"/>
        <v>1621.62525</v>
      </c>
      <c r="AA148" s="46"/>
      <c r="AB148" s="213" t="s">
        <v>105</v>
      </c>
      <c r="AC148" s="11">
        <f t="shared" ref="AC148:AE148" si="373">K148+R148</f>
        <v>62.5185</v>
      </c>
      <c r="AD148" s="11">
        <f t="shared" si="373"/>
        <v>778.894</v>
      </c>
      <c r="AE148" s="11">
        <f t="shared" si="373"/>
        <v>566.48</v>
      </c>
      <c r="AF148" s="11">
        <f t="shared" si="339"/>
        <v>34.73275</v>
      </c>
      <c r="AG148" s="11">
        <f t="shared" ref="AG148:AI148" si="374">O148+W148</f>
        <v>179</v>
      </c>
      <c r="AH148" s="11">
        <f t="shared" si="374"/>
        <v>0</v>
      </c>
      <c r="AI148" s="11">
        <f t="shared" si="374"/>
        <v>1621.62525</v>
      </c>
      <c r="AJ148" s="12" t="s">
        <v>33</v>
      </c>
    </row>
    <row r="149" s="9" customFormat="1" ht="16" customHeight="1" spans="1:36">
      <c r="A149" s="45">
        <f t="shared" si="322"/>
        <v>146</v>
      </c>
      <c r="B149" s="205" t="s">
        <v>337</v>
      </c>
      <c r="C149" s="206" t="s">
        <v>480</v>
      </c>
      <c r="D149" s="46" t="s">
        <v>481</v>
      </c>
      <c r="E149" s="46">
        <v>3473.25</v>
      </c>
      <c r="F149" s="46">
        <v>3245.4</v>
      </c>
      <c r="G149" s="48">
        <v>5664.75</v>
      </c>
      <c r="H149" s="46">
        <v>3473.25</v>
      </c>
      <c r="I149" s="48">
        <v>1790</v>
      </c>
      <c r="J149" s="48"/>
      <c r="K149" s="63">
        <f t="shared" si="323"/>
        <v>62.5185</v>
      </c>
      <c r="L149" s="64">
        <f t="shared" si="324"/>
        <v>519.264</v>
      </c>
      <c r="M149" s="48">
        <f t="shared" si="325"/>
        <v>453.18</v>
      </c>
      <c r="N149" s="46">
        <f t="shared" si="326"/>
        <v>24.31275</v>
      </c>
      <c r="O149" s="48">
        <f t="shared" si="327"/>
        <v>89.5</v>
      </c>
      <c r="P149" s="48">
        <f t="shared" si="328"/>
        <v>0</v>
      </c>
      <c r="Q149" s="48">
        <f t="shared" si="329"/>
        <v>1148.77525</v>
      </c>
      <c r="R149" s="46">
        <f t="shared" si="330"/>
        <v>0</v>
      </c>
      <c r="S149" s="46">
        <f t="shared" si="331"/>
        <v>259.63</v>
      </c>
      <c r="T149" s="48">
        <f t="shared" si="332"/>
        <v>113.3</v>
      </c>
      <c r="U149" s="46">
        <f t="shared" si="333"/>
        <v>10.42</v>
      </c>
      <c r="V149" s="46">
        <v>0</v>
      </c>
      <c r="W149" s="48">
        <f t="shared" si="334"/>
        <v>89.5</v>
      </c>
      <c r="X149" s="48">
        <f t="shared" si="335"/>
        <v>0</v>
      </c>
      <c r="Y149" s="46">
        <f t="shared" si="336"/>
        <v>472.85</v>
      </c>
      <c r="Z149" s="46">
        <f t="shared" si="337"/>
        <v>1621.62525</v>
      </c>
      <c r="AA149" s="46"/>
      <c r="AB149" s="213" t="s">
        <v>105</v>
      </c>
      <c r="AC149" s="11">
        <f t="shared" ref="AC149:AE149" si="375">K149+R149</f>
        <v>62.5185</v>
      </c>
      <c r="AD149" s="11">
        <f t="shared" si="375"/>
        <v>778.894</v>
      </c>
      <c r="AE149" s="11">
        <f t="shared" si="375"/>
        <v>566.48</v>
      </c>
      <c r="AF149" s="11">
        <f t="shared" si="339"/>
        <v>34.73275</v>
      </c>
      <c r="AG149" s="11">
        <f t="shared" ref="AG149:AI149" si="376">O149+W149</f>
        <v>179</v>
      </c>
      <c r="AH149" s="11">
        <f t="shared" si="376"/>
        <v>0</v>
      </c>
      <c r="AI149" s="11">
        <f t="shared" si="376"/>
        <v>1621.62525</v>
      </c>
      <c r="AJ149" s="12" t="s">
        <v>33</v>
      </c>
    </row>
    <row r="150" s="9" customFormat="1" ht="16" customHeight="1" spans="1:36">
      <c r="A150" s="45">
        <f t="shared" si="322"/>
        <v>147</v>
      </c>
      <c r="B150" s="205" t="s">
        <v>337</v>
      </c>
      <c r="C150" s="206" t="s">
        <v>482</v>
      </c>
      <c r="D150" s="345" t="s">
        <v>483</v>
      </c>
      <c r="E150" s="46">
        <v>3473.25</v>
      </c>
      <c r="F150" s="46">
        <v>3245.4</v>
      </c>
      <c r="G150" s="48">
        <v>5664.75</v>
      </c>
      <c r="H150" s="46">
        <v>3473.25</v>
      </c>
      <c r="I150" s="48">
        <v>1790</v>
      </c>
      <c r="J150" s="48"/>
      <c r="K150" s="63">
        <f t="shared" si="323"/>
        <v>62.5185</v>
      </c>
      <c r="L150" s="64">
        <f t="shared" si="324"/>
        <v>519.264</v>
      </c>
      <c r="M150" s="48">
        <f t="shared" si="325"/>
        <v>453.18</v>
      </c>
      <c r="N150" s="46">
        <f t="shared" si="326"/>
        <v>24.31275</v>
      </c>
      <c r="O150" s="48">
        <f t="shared" si="327"/>
        <v>89.5</v>
      </c>
      <c r="P150" s="48">
        <f t="shared" si="328"/>
        <v>0</v>
      </c>
      <c r="Q150" s="48">
        <f t="shared" si="329"/>
        <v>1148.77525</v>
      </c>
      <c r="R150" s="46">
        <f t="shared" si="330"/>
        <v>0</v>
      </c>
      <c r="S150" s="46">
        <f t="shared" si="331"/>
        <v>259.63</v>
      </c>
      <c r="T150" s="48">
        <f t="shared" si="332"/>
        <v>113.3</v>
      </c>
      <c r="U150" s="46">
        <f t="shared" si="333"/>
        <v>10.42</v>
      </c>
      <c r="V150" s="46">
        <v>0</v>
      </c>
      <c r="W150" s="48">
        <f t="shared" si="334"/>
        <v>89.5</v>
      </c>
      <c r="X150" s="48">
        <f t="shared" si="335"/>
        <v>0</v>
      </c>
      <c r="Y150" s="46">
        <f t="shared" si="336"/>
        <v>472.85</v>
      </c>
      <c r="Z150" s="46">
        <f t="shared" si="337"/>
        <v>1621.62525</v>
      </c>
      <c r="AA150" s="46"/>
      <c r="AB150" s="213" t="s">
        <v>105</v>
      </c>
      <c r="AC150" s="11">
        <f t="shared" ref="AC150:AE150" si="377">K150+R150</f>
        <v>62.5185</v>
      </c>
      <c r="AD150" s="11">
        <f t="shared" si="377"/>
        <v>778.894</v>
      </c>
      <c r="AE150" s="11">
        <f t="shared" si="377"/>
        <v>566.48</v>
      </c>
      <c r="AF150" s="11">
        <f t="shared" si="339"/>
        <v>34.73275</v>
      </c>
      <c r="AG150" s="11">
        <f t="shared" ref="AG150:AI150" si="378">O150+W150</f>
        <v>179</v>
      </c>
      <c r="AH150" s="11">
        <f t="shared" si="378"/>
        <v>0</v>
      </c>
      <c r="AI150" s="11">
        <f t="shared" si="378"/>
        <v>1621.62525</v>
      </c>
      <c r="AJ150" s="12" t="s">
        <v>33</v>
      </c>
    </row>
    <row r="151" s="9" customFormat="1" ht="16" customHeight="1" spans="1:36">
      <c r="A151" s="45">
        <f t="shared" si="322"/>
        <v>148</v>
      </c>
      <c r="B151" s="205" t="s">
        <v>1031</v>
      </c>
      <c r="C151" s="208" t="s">
        <v>485</v>
      </c>
      <c r="D151" s="76" t="s">
        <v>486</v>
      </c>
      <c r="E151" s="46">
        <v>3473.25</v>
      </c>
      <c r="F151" s="46">
        <v>3245.4</v>
      </c>
      <c r="G151" s="48">
        <v>5664.75</v>
      </c>
      <c r="H151" s="46">
        <v>3473.25</v>
      </c>
      <c r="I151" s="48">
        <v>1790</v>
      </c>
      <c r="J151" s="48"/>
      <c r="K151" s="63">
        <f t="shared" si="323"/>
        <v>62.5185</v>
      </c>
      <c r="L151" s="64">
        <f t="shared" si="324"/>
        <v>519.264</v>
      </c>
      <c r="M151" s="48">
        <f t="shared" si="325"/>
        <v>453.18</v>
      </c>
      <c r="N151" s="46">
        <f t="shared" si="326"/>
        <v>24.31275</v>
      </c>
      <c r="O151" s="48">
        <f t="shared" si="327"/>
        <v>89.5</v>
      </c>
      <c r="P151" s="48">
        <f t="shared" si="328"/>
        <v>0</v>
      </c>
      <c r="Q151" s="48">
        <f t="shared" si="329"/>
        <v>1148.77525</v>
      </c>
      <c r="R151" s="46">
        <f t="shared" si="330"/>
        <v>0</v>
      </c>
      <c r="S151" s="46">
        <f t="shared" si="331"/>
        <v>259.63</v>
      </c>
      <c r="T151" s="48">
        <f t="shared" si="332"/>
        <v>113.3</v>
      </c>
      <c r="U151" s="46">
        <f t="shared" si="333"/>
        <v>10.42</v>
      </c>
      <c r="V151" s="46">
        <v>0</v>
      </c>
      <c r="W151" s="48">
        <f t="shared" si="334"/>
        <v>89.5</v>
      </c>
      <c r="X151" s="48">
        <f t="shared" si="335"/>
        <v>0</v>
      </c>
      <c r="Y151" s="46">
        <f t="shared" si="336"/>
        <v>472.85</v>
      </c>
      <c r="Z151" s="46">
        <f t="shared" si="337"/>
        <v>1621.62525</v>
      </c>
      <c r="AA151" s="78"/>
      <c r="AB151" s="213" t="s">
        <v>114</v>
      </c>
      <c r="AC151" s="11">
        <f t="shared" ref="AC151:AE151" si="379">K151+R151</f>
        <v>62.5185</v>
      </c>
      <c r="AD151" s="11">
        <f t="shared" si="379"/>
        <v>778.894</v>
      </c>
      <c r="AE151" s="11">
        <f t="shared" si="379"/>
        <v>566.48</v>
      </c>
      <c r="AF151" s="11">
        <f t="shared" si="339"/>
        <v>34.73275</v>
      </c>
      <c r="AG151" s="11">
        <f t="shared" ref="AG151:AI151" si="380">O151+W151</f>
        <v>179</v>
      </c>
      <c r="AH151" s="11">
        <f t="shared" si="380"/>
        <v>0</v>
      </c>
      <c r="AI151" s="11">
        <f t="shared" si="380"/>
        <v>1621.62525</v>
      </c>
      <c r="AJ151" s="12" t="s">
        <v>33</v>
      </c>
    </row>
    <row r="152" s="9" customFormat="1" ht="16" customHeight="1" spans="1:36">
      <c r="A152" s="45">
        <f t="shared" si="322"/>
        <v>149</v>
      </c>
      <c r="B152" s="205" t="s">
        <v>337</v>
      </c>
      <c r="C152" s="208" t="s">
        <v>487</v>
      </c>
      <c r="D152" s="348" t="s">
        <v>488</v>
      </c>
      <c r="E152" s="46">
        <v>3473.25</v>
      </c>
      <c r="F152" s="46">
        <v>3245.4</v>
      </c>
      <c r="G152" s="48">
        <v>5664.75</v>
      </c>
      <c r="H152" s="46">
        <v>3473.25</v>
      </c>
      <c r="I152" s="48">
        <v>1790</v>
      </c>
      <c r="J152" s="48"/>
      <c r="K152" s="63">
        <f t="shared" si="323"/>
        <v>62.5185</v>
      </c>
      <c r="L152" s="64">
        <f t="shared" si="324"/>
        <v>519.264</v>
      </c>
      <c r="M152" s="48">
        <f t="shared" si="325"/>
        <v>453.18</v>
      </c>
      <c r="N152" s="46">
        <f t="shared" si="326"/>
        <v>24.31275</v>
      </c>
      <c r="O152" s="48">
        <f t="shared" si="327"/>
        <v>89.5</v>
      </c>
      <c r="P152" s="48">
        <f t="shared" si="328"/>
        <v>0</v>
      </c>
      <c r="Q152" s="48">
        <f t="shared" si="329"/>
        <v>1148.77525</v>
      </c>
      <c r="R152" s="46">
        <f t="shared" si="330"/>
        <v>0</v>
      </c>
      <c r="S152" s="46">
        <f t="shared" si="331"/>
        <v>259.63</v>
      </c>
      <c r="T152" s="48">
        <f t="shared" si="332"/>
        <v>113.3</v>
      </c>
      <c r="U152" s="46">
        <f t="shared" si="333"/>
        <v>10.42</v>
      </c>
      <c r="V152" s="46">
        <v>0</v>
      </c>
      <c r="W152" s="48">
        <f t="shared" si="334"/>
        <v>89.5</v>
      </c>
      <c r="X152" s="48">
        <f t="shared" si="335"/>
        <v>0</v>
      </c>
      <c r="Y152" s="46">
        <f t="shared" si="336"/>
        <v>472.85</v>
      </c>
      <c r="Z152" s="46">
        <f t="shared" si="337"/>
        <v>1621.62525</v>
      </c>
      <c r="AA152" s="78"/>
      <c r="AB152" s="213" t="s">
        <v>105</v>
      </c>
      <c r="AC152" s="11">
        <f t="shared" ref="AC152:AE152" si="381">K152+R152</f>
        <v>62.5185</v>
      </c>
      <c r="AD152" s="11">
        <f t="shared" si="381"/>
        <v>778.894</v>
      </c>
      <c r="AE152" s="11">
        <f t="shared" si="381"/>
        <v>566.48</v>
      </c>
      <c r="AF152" s="11">
        <f t="shared" si="339"/>
        <v>34.73275</v>
      </c>
      <c r="AG152" s="11">
        <f t="shared" ref="AG152:AI152" si="382">O152+W152</f>
        <v>179</v>
      </c>
      <c r="AH152" s="11">
        <f t="shared" si="382"/>
        <v>0</v>
      </c>
      <c r="AI152" s="11">
        <f t="shared" si="382"/>
        <v>1621.62525</v>
      </c>
      <c r="AJ152" s="12" t="s">
        <v>33</v>
      </c>
    </row>
    <row r="153" s="9" customFormat="1" ht="16" customHeight="1" spans="1:36">
      <c r="A153" s="45">
        <f t="shared" si="322"/>
        <v>150</v>
      </c>
      <c r="B153" s="205" t="s">
        <v>1031</v>
      </c>
      <c r="C153" s="206" t="s">
        <v>491</v>
      </c>
      <c r="D153" s="46" t="s">
        <v>492</v>
      </c>
      <c r="E153" s="46">
        <v>3473.25</v>
      </c>
      <c r="F153" s="46">
        <v>3245.4</v>
      </c>
      <c r="G153" s="48">
        <v>5664.75</v>
      </c>
      <c r="H153" s="46">
        <v>3473.25</v>
      </c>
      <c r="I153" s="48">
        <v>1790</v>
      </c>
      <c r="J153" s="48"/>
      <c r="K153" s="63">
        <f t="shared" si="323"/>
        <v>62.5185</v>
      </c>
      <c r="L153" s="64">
        <f t="shared" si="324"/>
        <v>519.264</v>
      </c>
      <c r="M153" s="48">
        <f t="shared" si="325"/>
        <v>453.18</v>
      </c>
      <c r="N153" s="46">
        <f t="shared" si="326"/>
        <v>24.31275</v>
      </c>
      <c r="O153" s="48">
        <f t="shared" si="327"/>
        <v>89.5</v>
      </c>
      <c r="P153" s="48">
        <f t="shared" si="328"/>
        <v>0</v>
      </c>
      <c r="Q153" s="48">
        <f t="shared" si="329"/>
        <v>1148.77525</v>
      </c>
      <c r="R153" s="46">
        <f t="shared" si="330"/>
        <v>0</v>
      </c>
      <c r="S153" s="46">
        <f t="shared" si="331"/>
        <v>259.63</v>
      </c>
      <c r="T153" s="48">
        <f t="shared" si="332"/>
        <v>113.3</v>
      </c>
      <c r="U153" s="46">
        <f t="shared" si="333"/>
        <v>10.42</v>
      </c>
      <c r="V153" s="46">
        <v>0</v>
      </c>
      <c r="W153" s="48">
        <f t="shared" si="334"/>
        <v>89.5</v>
      </c>
      <c r="X153" s="48">
        <f t="shared" si="335"/>
        <v>0</v>
      </c>
      <c r="Y153" s="46">
        <f t="shared" si="336"/>
        <v>472.85</v>
      </c>
      <c r="Z153" s="46">
        <f t="shared" si="337"/>
        <v>1621.62525</v>
      </c>
      <c r="AA153" s="46"/>
      <c r="AB153" s="213" t="s">
        <v>114</v>
      </c>
      <c r="AC153" s="11">
        <f t="shared" ref="AC153:AE153" si="383">K153+R153</f>
        <v>62.5185</v>
      </c>
      <c r="AD153" s="11">
        <f t="shared" si="383"/>
        <v>778.894</v>
      </c>
      <c r="AE153" s="11">
        <f t="shared" si="383"/>
        <v>566.48</v>
      </c>
      <c r="AF153" s="11">
        <f t="shared" si="339"/>
        <v>34.73275</v>
      </c>
      <c r="AG153" s="11">
        <f t="shared" ref="AG153:AI153" si="384">O153+W153</f>
        <v>179</v>
      </c>
      <c r="AH153" s="11">
        <f t="shared" si="384"/>
        <v>0</v>
      </c>
      <c r="AI153" s="11">
        <f t="shared" si="384"/>
        <v>1621.62525</v>
      </c>
      <c r="AJ153" s="12" t="s">
        <v>33</v>
      </c>
    </row>
    <row r="154" s="9" customFormat="1" ht="16" customHeight="1" spans="1:36">
      <c r="A154" s="45">
        <f t="shared" si="322"/>
        <v>151</v>
      </c>
      <c r="B154" s="205" t="s">
        <v>1031</v>
      </c>
      <c r="C154" s="206" t="s">
        <v>493</v>
      </c>
      <c r="D154" s="46" t="s">
        <v>494</v>
      </c>
      <c r="E154" s="46">
        <v>3473.25</v>
      </c>
      <c r="F154" s="46">
        <v>3245.4</v>
      </c>
      <c r="G154" s="48">
        <v>5664.75</v>
      </c>
      <c r="H154" s="46">
        <v>3473.25</v>
      </c>
      <c r="I154" s="48">
        <v>1790</v>
      </c>
      <c r="J154" s="48"/>
      <c r="K154" s="63">
        <f t="shared" si="323"/>
        <v>62.5185</v>
      </c>
      <c r="L154" s="64">
        <f t="shared" si="324"/>
        <v>519.264</v>
      </c>
      <c r="M154" s="48">
        <f t="shared" si="325"/>
        <v>453.18</v>
      </c>
      <c r="N154" s="46">
        <f t="shared" si="326"/>
        <v>24.31275</v>
      </c>
      <c r="O154" s="48">
        <f t="shared" si="327"/>
        <v>89.5</v>
      </c>
      <c r="P154" s="48">
        <f t="shared" si="328"/>
        <v>0</v>
      </c>
      <c r="Q154" s="48">
        <f t="shared" si="329"/>
        <v>1148.77525</v>
      </c>
      <c r="R154" s="46">
        <f t="shared" si="330"/>
        <v>0</v>
      </c>
      <c r="S154" s="46">
        <f t="shared" si="331"/>
        <v>259.63</v>
      </c>
      <c r="T154" s="48">
        <f t="shared" si="332"/>
        <v>113.3</v>
      </c>
      <c r="U154" s="46">
        <f t="shared" si="333"/>
        <v>10.42</v>
      </c>
      <c r="V154" s="46">
        <v>0</v>
      </c>
      <c r="W154" s="48">
        <f t="shared" si="334"/>
        <v>89.5</v>
      </c>
      <c r="X154" s="48">
        <f t="shared" si="335"/>
        <v>0</v>
      </c>
      <c r="Y154" s="46">
        <f t="shared" si="336"/>
        <v>472.85</v>
      </c>
      <c r="Z154" s="46">
        <f t="shared" si="337"/>
        <v>1621.62525</v>
      </c>
      <c r="AA154" s="46"/>
      <c r="AB154" s="213" t="s">
        <v>114</v>
      </c>
      <c r="AC154" s="11">
        <f t="shared" ref="AC154:AE154" si="385">K154+R154</f>
        <v>62.5185</v>
      </c>
      <c r="AD154" s="11">
        <f t="shared" si="385"/>
        <v>778.894</v>
      </c>
      <c r="AE154" s="11">
        <f t="shared" si="385"/>
        <v>566.48</v>
      </c>
      <c r="AF154" s="11">
        <f t="shared" si="339"/>
        <v>34.73275</v>
      </c>
      <c r="AG154" s="11">
        <f t="shared" ref="AG154:AI154" si="386">O154+W154</f>
        <v>179</v>
      </c>
      <c r="AH154" s="11">
        <f t="shared" si="386"/>
        <v>0</v>
      </c>
      <c r="AI154" s="11">
        <f t="shared" si="386"/>
        <v>1621.62525</v>
      </c>
      <c r="AJ154" s="12" t="s">
        <v>33</v>
      </c>
    </row>
    <row r="155" s="9" customFormat="1" ht="16" customHeight="1" spans="1:36">
      <c r="A155" s="45">
        <f t="shared" si="322"/>
        <v>152</v>
      </c>
      <c r="B155" s="205" t="s">
        <v>1031</v>
      </c>
      <c r="C155" s="206" t="s">
        <v>495</v>
      </c>
      <c r="D155" s="46" t="s">
        <v>496</v>
      </c>
      <c r="E155" s="46">
        <v>3473.25</v>
      </c>
      <c r="F155" s="46">
        <v>3245.4</v>
      </c>
      <c r="G155" s="48">
        <v>5664.75</v>
      </c>
      <c r="H155" s="46">
        <v>3473.25</v>
      </c>
      <c r="I155" s="48">
        <v>1790</v>
      </c>
      <c r="J155" s="48"/>
      <c r="K155" s="63">
        <f t="shared" si="323"/>
        <v>62.5185</v>
      </c>
      <c r="L155" s="64">
        <f t="shared" si="324"/>
        <v>519.264</v>
      </c>
      <c r="M155" s="48">
        <f t="shared" si="325"/>
        <v>453.18</v>
      </c>
      <c r="N155" s="46">
        <f t="shared" si="326"/>
        <v>24.31275</v>
      </c>
      <c r="O155" s="48">
        <f t="shared" si="327"/>
        <v>89.5</v>
      </c>
      <c r="P155" s="48">
        <f t="shared" si="328"/>
        <v>0</v>
      </c>
      <c r="Q155" s="48">
        <f t="shared" si="329"/>
        <v>1148.77525</v>
      </c>
      <c r="R155" s="46">
        <f t="shared" si="330"/>
        <v>0</v>
      </c>
      <c r="S155" s="46">
        <f t="shared" si="331"/>
        <v>259.63</v>
      </c>
      <c r="T155" s="48">
        <f t="shared" si="332"/>
        <v>113.3</v>
      </c>
      <c r="U155" s="46">
        <f t="shared" si="333"/>
        <v>10.42</v>
      </c>
      <c r="V155" s="46">
        <v>0</v>
      </c>
      <c r="W155" s="48">
        <f t="shared" si="334"/>
        <v>89.5</v>
      </c>
      <c r="X155" s="48">
        <f t="shared" si="335"/>
        <v>0</v>
      </c>
      <c r="Y155" s="46">
        <f t="shared" si="336"/>
        <v>472.85</v>
      </c>
      <c r="Z155" s="46">
        <f t="shared" si="337"/>
        <v>1621.62525</v>
      </c>
      <c r="AA155" s="46"/>
      <c r="AB155" s="213" t="s">
        <v>114</v>
      </c>
      <c r="AC155" s="11">
        <f t="shared" ref="AC155:AE155" si="387">K155+R155</f>
        <v>62.5185</v>
      </c>
      <c r="AD155" s="11">
        <f t="shared" si="387"/>
        <v>778.894</v>
      </c>
      <c r="AE155" s="11">
        <f t="shared" si="387"/>
        <v>566.48</v>
      </c>
      <c r="AF155" s="11">
        <f t="shared" si="339"/>
        <v>34.73275</v>
      </c>
      <c r="AG155" s="11">
        <f t="shared" ref="AG155:AI155" si="388">O155+W155</f>
        <v>179</v>
      </c>
      <c r="AH155" s="11">
        <f t="shared" si="388"/>
        <v>0</v>
      </c>
      <c r="AI155" s="11">
        <f t="shared" si="388"/>
        <v>1621.62525</v>
      </c>
      <c r="AJ155" s="12" t="s">
        <v>33</v>
      </c>
    </row>
    <row r="156" s="9" customFormat="1" ht="16" customHeight="1" spans="1:36">
      <c r="A156" s="45">
        <f t="shared" si="322"/>
        <v>153</v>
      </c>
      <c r="B156" s="205" t="s">
        <v>1031</v>
      </c>
      <c r="C156" s="206" t="s">
        <v>497</v>
      </c>
      <c r="D156" s="46" t="s">
        <v>498</v>
      </c>
      <c r="E156" s="46">
        <v>3473.25</v>
      </c>
      <c r="F156" s="46">
        <v>3245.4</v>
      </c>
      <c r="G156" s="48">
        <v>5664.75</v>
      </c>
      <c r="H156" s="46">
        <v>3473.25</v>
      </c>
      <c r="I156" s="48">
        <v>1790</v>
      </c>
      <c r="J156" s="48"/>
      <c r="K156" s="63">
        <f t="shared" si="323"/>
        <v>62.5185</v>
      </c>
      <c r="L156" s="64">
        <f t="shared" si="324"/>
        <v>519.264</v>
      </c>
      <c r="M156" s="48">
        <f t="shared" si="325"/>
        <v>453.18</v>
      </c>
      <c r="N156" s="46">
        <f t="shared" si="326"/>
        <v>24.31275</v>
      </c>
      <c r="O156" s="48">
        <f t="shared" si="327"/>
        <v>89.5</v>
      </c>
      <c r="P156" s="48">
        <f t="shared" si="328"/>
        <v>0</v>
      </c>
      <c r="Q156" s="48">
        <f t="shared" si="329"/>
        <v>1148.77525</v>
      </c>
      <c r="R156" s="46">
        <f t="shared" si="330"/>
        <v>0</v>
      </c>
      <c r="S156" s="46">
        <f t="shared" si="331"/>
        <v>259.63</v>
      </c>
      <c r="T156" s="48">
        <f t="shared" si="332"/>
        <v>113.3</v>
      </c>
      <c r="U156" s="46">
        <f t="shared" si="333"/>
        <v>10.42</v>
      </c>
      <c r="V156" s="46">
        <v>0</v>
      </c>
      <c r="W156" s="48">
        <f t="shared" si="334"/>
        <v>89.5</v>
      </c>
      <c r="X156" s="48">
        <f t="shared" si="335"/>
        <v>0</v>
      </c>
      <c r="Y156" s="46">
        <f t="shared" si="336"/>
        <v>472.85</v>
      </c>
      <c r="Z156" s="46">
        <f t="shared" si="337"/>
        <v>1621.62525</v>
      </c>
      <c r="AA156" s="46"/>
      <c r="AB156" s="213" t="s">
        <v>114</v>
      </c>
      <c r="AC156" s="11">
        <f t="shared" ref="AC156:AE156" si="389">K156+R156</f>
        <v>62.5185</v>
      </c>
      <c r="AD156" s="11">
        <f t="shared" si="389"/>
        <v>778.894</v>
      </c>
      <c r="AE156" s="11">
        <f t="shared" si="389"/>
        <v>566.48</v>
      </c>
      <c r="AF156" s="11">
        <f t="shared" si="339"/>
        <v>34.73275</v>
      </c>
      <c r="AG156" s="11">
        <f t="shared" ref="AG156:AI156" si="390">O156+W156</f>
        <v>179</v>
      </c>
      <c r="AH156" s="11">
        <f t="shared" si="390"/>
        <v>0</v>
      </c>
      <c r="AI156" s="11">
        <f t="shared" si="390"/>
        <v>1621.62525</v>
      </c>
      <c r="AJ156" s="12" t="s">
        <v>33</v>
      </c>
    </row>
    <row r="157" s="9" customFormat="1" ht="16" customHeight="1" spans="1:36">
      <c r="A157" s="45">
        <f t="shared" si="322"/>
        <v>154</v>
      </c>
      <c r="B157" s="205" t="s">
        <v>289</v>
      </c>
      <c r="C157" s="206" t="s">
        <v>499</v>
      </c>
      <c r="D157" s="46" t="s">
        <v>500</v>
      </c>
      <c r="E157" s="46">
        <v>3473.25</v>
      </c>
      <c r="F157" s="46">
        <v>3245.4</v>
      </c>
      <c r="G157" s="48">
        <v>5664.75</v>
      </c>
      <c r="H157" s="46">
        <v>3473.25</v>
      </c>
      <c r="I157" s="48">
        <v>1790</v>
      </c>
      <c r="J157" s="48"/>
      <c r="K157" s="63">
        <f t="shared" si="323"/>
        <v>62.5185</v>
      </c>
      <c r="L157" s="64">
        <f t="shared" si="324"/>
        <v>519.264</v>
      </c>
      <c r="M157" s="48">
        <f t="shared" si="325"/>
        <v>453.18</v>
      </c>
      <c r="N157" s="46">
        <f t="shared" si="326"/>
        <v>24.31275</v>
      </c>
      <c r="O157" s="48">
        <f t="shared" si="327"/>
        <v>89.5</v>
      </c>
      <c r="P157" s="48">
        <f t="shared" si="328"/>
        <v>0</v>
      </c>
      <c r="Q157" s="48">
        <f t="shared" si="329"/>
        <v>1148.77525</v>
      </c>
      <c r="R157" s="46">
        <f t="shared" si="330"/>
        <v>0</v>
      </c>
      <c r="S157" s="46">
        <f t="shared" si="331"/>
        <v>259.63</v>
      </c>
      <c r="T157" s="48">
        <f t="shared" si="332"/>
        <v>113.3</v>
      </c>
      <c r="U157" s="46">
        <f t="shared" si="333"/>
        <v>10.42</v>
      </c>
      <c r="V157" s="46">
        <v>0</v>
      </c>
      <c r="W157" s="48">
        <f t="shared" si="334"/>
        <v>89.5</v>
      </c>
      <c r="X157" s="48">
        <f t="shared" si="335"/>
        <v>0</v>
      </c>
      <c r="Y157" s="46">
        <f t="shared" si="336"/>
        <v>472.85</v>
      </c>
      <c r="Z157" s="46">
        <f t="shared" si="337"/>
        <v>1621.62525</v>
      </c>
      <c r="AA157" s="46"/>
      <c r="AB157" s="213" t="s">
        <v>99</v>
      </c>
      <c r="AC157" s="11">
        <f t="shared" ref="AC157:AE157" si="391">K157+R157</f>
        <v>62.5185</v>
      </c>
      <c r="AD157" s="11">
        <f t="shared" si="391"/>
        <v>778.894</v>
      </c>
      <c r="AE157" s="11">
        <f t="shared" si="391"/>
        <v>566.48</v>
      </c>
      <c r="AF157" s="11">
        <f t="shared" si="339"/>
        <v>34.73275</v>
      </c>
      <c r="AG157" s="11">
        <f t="shared" ref="AG157:AI157" si="392">O157+W157</f>
        <v>179</v>
      </c>
      <c r="AH157" s="11">
        <f t="shared" si="392"/>
        <v>0</v>
      </c>
      <c r="AI157" s="11">
        <f t="shared" si="392"/>
        <v>1621.62525</v>
      </c>
      <c r="AJ157" s="12" t="s">
        <v>33</v>
      </c>
    </row>
    <row r="158" s="9" customFormat="1" ht="16" customHeight="1" spans="1:36">
      <c r="A158" s="45">
        <f t="shared" si="322"/>
        <v>155</v>
      </c>
      <c r="B158" s="205" t="s">
        <v>289</v>
      </c>
      <c r="C158" s="206" t="s">
        <v>501</v>
      </c>
      <c r="D158" s="46" t="s">
        <v>502</v>
      </c>
      <c r="E158" s="46">
        <v>3473.25</v>
      </c>
      <c r="F158" s="46">
        <v>3245.4</v>
      </c>
      <c r="G158" s="48">
        <v>5664.75</v>
      </c>
      <c r="H158" s="46">
        <v>3473.25</v>
      </c>
      <c r="I158" s="48">
        <v>1790</v>
      </c>
      <c r="J158" s="48"/>
      <c r="K158" s="63">
        <f t="shared" si="323"/>
        <v>62.5185</v>
      </c>
      <c r="L158" s="64">
        <f t="shared" si="324"/>
        <v>519.264</v>
      </c>
      <c r="M158" s="48">
        <f t="shared" si="325"/>
        <v>453.18</v>
      </c>
      <c r="N158" s="46">
        <f t="shared" si="326"/>
        <v>24.31275</v>
      </c>
      <c r="O158" s="48">
        <f t="shared" si="327"/>
        <v>89.5</v>
      </c>
      <c r="P158" s="48">
        <f t="shared" si="328"/>
        <v>0</v>
      </c>
      <c r="Q158" s="48">
        <f t="shared" si="329"/>
        <v>1148.77525</v>
      </c>
      <c r="R158" s="46">
        <f t="shared" si="330"/>
        <v>0</v>
      </c>
      <c r="S158" s="46">
        <f t="shared" si="331"/>
        <v>259.63</v>
      </c>
      <c r="T158" s="48">
        <f t="shared" si="332"/>
        <v>113.3</v>
      </c>
      <c r="U158" s="46">
        <f t="shared" si="333"/>
        <v>10.42</v>
      </c>
      <c r="V158" s="46">
        <v>0</v>
      </c>
      <c r="W158" s="48">
        <f t="shared" si="334"/>
        <v>89.5</v>
      </c>
      <c r="X158" s="48">
        <f t="shared" si="335"/>
        <v>0</v>
      </c>
      <c r="Y158" s="46">
        <f t="shared" si="336"/>
        <v>472.85</v>
      </c>
      <c r="Z158" s="46">
        <f t="shared" si="337"/>
        <v>1621.62525</v>
      </c>
      <c r="AA158" s="46"/>
      <c r="AB158" s="213" t="s">
        <v>99</v>
      </c>
      <c r="AC158" s="11">
        <f t="shared" ref="AC158:AE158" si="393">K158+R158</f>
        <v>62.5185</v>
      </c>
      <c r="AD158" s="11">
        <f t="shared" si="393"/>
        <v>778.894</v>
      </c>
      <c r="AE158" s="11">
        <f t="shared" si="393"/>
        <v>566.48</v>
      </c>
      <c r="AF158" s="11">
        <f t="shared" si="339"/>
        <v>34.73275</v>
      </c>
      <c r="AG158" s="11">
        <f t="shared" ref="AG158:AI158" si="394">O158+W158</f>
        <v>179</v>
      </c>
      <c r="AH158" s="11">
        <f t="shared" si="394"/>
        <v>0</v>
      </c>
      <c r="AI158" s="11">
        <f t="shared" si="394"/>
        <v>1621.62525</v>
      </c>
      <c r="AJ158" s="12" t="s">
        <v>33</v>
      </c>
    </row>
    <row r="159" s="9" customFormat="1" ht="16" customHeight="1" spans="1:36">
      <c r="A159" s="45">
        <f t="shared" si="322"/>
        <v>156</v>
      </c>
      <c r="B159" s="205" t="s">
        <v>289</v>
      </c>
      <c r="C159" s="206" t="s">
        <v>503</v>
      </c>
      <c r="D159" s="46" t="s">
        <v>504</v>
      </c>
      <c r="E159" s="46">
        <v>3473.25</v>
      </c>
      <c r="F159" s="46">
        <v>3245.4</v>
      </c>
      <c r="G159" s="48">
        <v>5664.75</v>
      </c>
      <c r="H159" s="46">
        <v>3473.25</v>
      </c>
      <c r="I159" s="48">
        <v>1790</v>
      </c>
      <c r="J159" s="48"/>
      <c r="K159" s="63">
        <f t="shared" si="323"/>
        <v>62.5185</v>
      </c>
      <c r="L159" s="64">
        <f t="shared" si="324"/>
        <v>519.264</v>
      </c>
      <c r="M159" s="48">
        <f t="shared" si="325"/>
        <v>453.18</v>
      </c>
      <c r="N159" s="46">
        <f t="shared" si="326"/>
        <v>24.31275</v>
      </c>
      <c r="O159" s="48">
        <f t="shared" si="327"/>
        <v>89.5</v>
      </c>
      <c r="P159" s="48">
        <f t="shared" si="328"/>
        <v>0</v>
      </c>
      <c r="Q159" s="48">
        <f t="shared" si="329"/>
        <v>1148.77525</v>
      </c>
      <c r="R159" s="46">
        <f t="shared" si="330"/>
        <v>0</v>
      </c>
      <c r="S159" s="46">
        <f t="shared" si="331"/>
        <v>259.63</v>
      </c>
      <c r="T159" s="48">
        <f t="shared" si="332"/>
        <v>113.3</v>
      </c>
      <c r="U159" s="46">
        <f t="shared" si="333"/>
        <v>10.42</v>
      </c>
      <c r="V159" s="46">
        <v>0</v>
      </c>
      <c r="W159" s="48">
        <f t="shared" si="334"/>
        <v>89.5</v>
      </c>
      <c r="X159" s="48">
        <f t="shared" si="335"/>
        <v>0</v>
      </c>
      <c r="Y159" s="46">
        <f t="shared" si="336"/>
        <v>472.85</v>
      </c>
      <c r="Z159" s="46">
        <f t="shared" si="337"/>
        <v>1621.62525</v>
      </c>
      <c r="AA159" s="46"/>
      <c r="AB159" s="213" t="s">
        <v>99</v>
      </c>
      <c r="AC159" s="11">
        <f t="shared" ref="AC159:AE159" si="395">K159+R159</f>
        <v>62.5185</v>
      </c>
      <c r="AD159" s="11">
        <f t="shared" si="395"/>
        <v>778.894</v>
      </c>
      <c r="AE159" s="11">
        <f t="shared" si="395"/>
        <v>566.48</v>
      </c>
      <c r="AF159" s="11">
        <f t="shared" si="339"/>
        <v>34.73275</v>
      </c>
      <c r="AG159" s="11">
        <f t="shared" ref="AG159:AI159" si="396">O159+W159</f>
        <v>179</v>
      </c>
      <c r="AH159" s="11">
        <f t="shared" si="396"/>
        <v>0</v>
      </c>
      <c r="AI159" s="11">
        <f t="shared" si="396"/>
        <v>1621.62525</v>
      </c>
      <c r="AJ159" s="12" t="s">
        <v>33</v>
      </c>
    </row>
    <row r="160" s="9" customFormat="1" ht="16" customHeight="1" spans="1:36">
      <c r="A160" s="45">
        <f t="shared" si="322"/>
        <v>157</v>
      </c>
      <c r="B160" s="205" t="s">
        <v>289</v>
      </c>
      <c r="C160" s="206" t="s">
        <v>505</v>
      </c>
      <c r="D160" s="46" t="s">
        <v>506</v>
      </c>
      <c r="E160" s="46">
        <v>3473.25</v>
      </c>
      <c r="F160" s="46">
        <v>3245.4</v>
      </c>
      <c r="G160" s="48">
        <v>5664.75</v>
      </c>
      <c r="H160" s="46">
        <v>3473.25</v>
      </c>
      <c r="I160" s="48">
        <v>1790</v>
      </c>
      <c r="J160" s="48"/>
      <c r="K160" s="63">
        <f t="shared" si="323"/>
        <v>62.5185</v>
      </c>
      <c r="L160" s="64">
        <f t="shared" si="324"/>
        <v>519.264</v>
      </c>
      <c r="M160" s="48">
        <f t="shared" si="325"/>
        <v>453.18</v>
      </c>
      <c r="N160" s="46">
        <f t="shared" si="326"/>
        <v>24.31275</v>
      </c>
      <c r="O160" s="48">
        <f t="shared" si="327"/>
        <v>89.5</v>
      </c>
      <c r="P160" s="48">
        <f t="shared" si="328"/>
        <v>0</v>
      </c>
      <c r="Q160" s="48">
        <f t="shared" si="329"/>
        <v>1148.77525</v>
      </c>
      <c r="R160" s="46">
        <f t="shared" si="330"/>
        <v>0</v>
      </c>
      <c r="S160" s="46">
        <f t="shared" si="331"/>
        <v>259.63</v>
      </c>
      <c r="T160" s="48">
        <f t="shared" si="332"/>
        <v>113.3</v>
      </c>
      <c r="U160" s="46">
        <f t="shared" si="333"/>
        <v>10.42</v>
      </c>
      <c r="V160" s="46">
        <v>0</v>
      </c>
      <c r="W160" s="48">
        <f t="shared" si="334"/>
        <v>89.5</v>
      </c>
      <c r="X160" s="48">
        <f t="shared" si="335"/>
        <v>0</v>
      </c>
      <c r="Y160" s="46">
        <f t="shared" si="336"/>
        <v>472.85</v>
      </c>
      <c r="Z160" s="46">
        <f t="shared" si="337"/>
        <v>1621.62525</v>
      </c>
      <c r="AA160" s="46"/>
      <c r="AB160" s="213" t="s">
        <v>99</v>
      </c>
      <c r="AC160" s="11">
        <f t="shared" ref="AC160:AE160" si="397">K160+R160</f>
        <v>62.5185</v>
      </c>
      <c r="AD160" s="11">
        <f t="shared" si="397"/>
        <v>778.894</v>
      </c>
      <c r="AE160" s="11">
        <f t="shared" si="397"/>
        <v>566.48</v>
      </c>
      <c r="AF160" s="11">
        <f t="shared" si="339"/>
        <v>34.73275</v>
      </c>
      <c r="AG160" s="11">
        <f t="shared" ref="AG160:AI160" si="398">O160+W160</f>
        <v>179</v>
      </c>
      <c r="AH160" s="11">
        <f t="shared" si="398"/>
        <v>0</v>
      </c>
      <c r="AI160" s="11">
        <f t="shared" si="398"/>
        <v>1621.62525</v>
      </c>
      <c r="AJ160" s="12" t="s">
        <v>33</v>
      </c>
    </row>
    <row r="161" s="9" customFormat="1" ht="16" customHeight="1" spans="1:36">
      <c r="A161" s="45">
        <f t="shared" si="322"/>
        <v>158</v>
      </c>
      <c r="B161" s="205" t="s">
        <v>289</v>
      </c>
      <c r="C161" s="208" t="s">
        <v>507</v>
      </c>
      <c r="D161" s="52" t="s">
        <v>508</v>
      </c>
      <c r="E161" s="46">
        <v>3473.25</v>
      </c>
      <c r="F161" s="46">
        <v>3245.4</v>
      </c>
      <c r="G161" s="48">
        <v>5664.75</v>
      </c>
      <c r="H161" s="46">
        <v>3473.25</v>
      </c>
      <c r="I161" s="48">
        <v>1790</v>
      </c>
      <c r="J161" s="48"/>
      <c r="K161" s="63">
        <f t="shared" si="323"/>
        <v>62.5185</v>
      </c>
      <c r="L161" s="64">
        <f t="shared" si="324"/>
        <v>519.264</v>
      </c>
      <c r="M161" s="48">
        <f t="shared" si="325"/>
        <v>453.18</v>
      </c>
      <c r="N161" s="46">
        <f t="shared" si="326"/>
        <v>24.31275</v>
      </c>
      <c r="O161" s="48">
        <f t="shared" si="327"/>
        <v>89.5</v>
      </c>
      <c r="P161" s="48">
        <f t="shared" si="328"/>
        <v>0</v>
      </c>
      <c r="Q161" s="48">
        <f t="shared" si="329"/>
        <v>1148.77525</v>
      </c>
      <c r="R161" s="46">
        <f t="shared" si="330"/>
        <v>0</v>
      </c>
      <c r="S161" s="46">
        <f t="shared" si="331"/>
        <v>259.63</v>
      </c>
      <c r="T161" s="48">
        <f t="shared" si="332"/>
        <v>113.3</v>
      </c>
      <c r="U161" s="46">
        <f t="shared" si="333"/>
        <v>10.42</v>
      </c>
      <c r="V161" s="46">
        <v>0</v>
      </c>
      <c r="W161" s="48">
        <f t="shared" si="334"/>
        <v>89.5</v>
      </c>
      <c r="X161" s="48">
        <f t="shared" si="335"/>
        <v>0</v>
      </c>
      <c r="Y161" s="46">
        <f t="shared" si="336"/>
        <v>472.85</v>
      </c>
      <c r="Z161" s="46">
        <f t="shared" si="337"/>
        <v>1621.62525</v>
      </c>
      <c r="AA161" s="78"/>
      <c r="AB161" s="213" t="s">
        <v>99</v>
      </c>
      <c r="AC161" s="11">
        <f t="shared" ref="AC161:AE161" si="399">K161+R161</f>
        <v>62.5185</v>
      </c>
      <c r="AD161" s="11">
        <f t="shared" si="399"/>
        <v>778.894</v>
      </c>
      <c r="AE161" s="11">
        <f t="shared" si="399"/>
        <v>566.48</v>
      </c>
      <c r="AF161" s="11">
        <f t="shared" si="339"/>
        <v>34.73275</v>
      </c>
      <c r="AG161" s="11">
        <f t="shared" ref="AG161:AI161" si="400">O161+W161</f>
        <v>179</v>
      </c>
      <c r="AH161" s="11">
        <f t="shared" si="400"/>
        <v>0</v>
      </c>
      <c r="AI161" s="11">
        <f t="shared" si="400"/>
        <v>1621.62525</v>
      </c>
      <c r="AJ161" s="12" t="s">
        <v>33</v>
      </c>
    </row>
    <row r="162" s="9" customFormat="1" ht="16" customHeight="1" spans="1:36">
      <c r="A162" s="45">
        <f t="shared" si="322"/>
        <v>159</v>
      </c>
      <c r="B162" s="205" t="s">
        <v>509</v>
      </c>
      <c r="C162" s="206" t="s">
        <v>510</v>
      </c>
      <c r="D162" s="46" t="s">
        <v>511</v>
      </c>
      <c r="E162" s="46">
        <v>3473.25</v>
      </c>
      <c r="F162" s="46">
        <v>3245.4</v>
      </c>
      <c r="G162" s="48">
        <v>5664.75</v>
      </c>
      <c r="H162" s="46">
        <v>3473.25</v>
      </c>
      <c r="I162" s="48">
        <v>1790</v>
      </c>
      <c r="J162" s="48"/>
      <c r="K162" s="63">
        <f t="shared" si="323"/>
        <v>62.5185</v>
      </c>
      <c r="L162" s="64">
        <f t="shared" si="324"/>
        <v>519.264</v>
      </c>
      <c r="M162" s="48">
        <f t="shared" si="325"/>
        <v>453.18</v>
      </c>
      <c r="N162" s="46">
        <f t="shared" si="326"/>
        <v>24.31275</v>
      </c>
      <c r="O162" s="48">
        <f t="shared" si="327"/>
        <v>89.5</v>
      </c>
      <c r="P162" s="48">
        <f t="shared" si="328"/>
        <v>0</v>
      </c>
      <c r="Q162" s="48">
        <f t="shared" si="329"/>
        <v>1148.77525</v>
      </c>
      <c r="R162" s="46">
        <f t="shared" si="330"/>
        <v>0</v>
      </c>
      <c r="S162" s="46">
        <f t="shared" si="331"/>
        <v>259.63</v>
      </c>
      <c r="T162" s="48">
        <f t="shared" si="332"/>
        <v>113.3</v>
      </c>
      <c r="U162" s="46">
        <f t="shared" si="333"/>
        <v>10.42</v>
      </c>
      <c r="V162" s="46">
        <v>0</v>
      </c>
      <c r="W162" s="48">
        <f t="shared" si="334"/>
        <v>89.5</v>
      </c>
      <c r="X162" s="48">
        <f t="shared" si="335"/>
        <v>0</v>
      </c>
      <c r="Y162" s="46">
        <f t="shared" si="336"/>
        <v>472.85</v>
      </c>
      <c r="Z162" s="46">
        <f t="shared" si="337"/>
        <v>1621.62525</v>
      </c>
      <c r="AA162" s="46"/>
      <c r="AB162" s="213" t="s">
        <v>108</v>
      </c>
      <c r="AC162" s="11">
        <f t="shared" ref="AC162:AE162" si="401">K162+R162</f>
        <v>62.5185</v>
      </c>
      <c r="AD162" s="11">
        <f t="shared" si="401"/>
        <v>778.894</v>
      </c>
      <c r="AE162" s="11">
        <f t="shared" si="401"/>
        <v>566.48</v>
      </c>
      <c r="AF162" s="11">
        <f t="shared" si="339"/>
        <v>34.73275</v>
      </c>
      <c r="AG162" s="11">
        <f t="shared" ref="AG162:AI162" si="402">O162+W162</f>
        <v>179</v>
      </c>
      <c r="AH162" s="11">
        <f t="shared" si="402"/>
        <v>0</v>
      </c>
      <c r="AI162" s="11">
        <f t="shared" si="402"/>
        <v>1621.62525</v>
      </c>
      <c r="AJ162" s="12" t="s">
        <v>33</v>
      </c>
    </row>
    <row r="163" s="9" customFormat="1" ht="16" customHeight="1" spans="1:36">
      <c r="A163" s="45">
        <f t="shared" si="322"/>
        <v>160</v>
      </c>
      <c r="B163" s="205" t="s">
        <v>509</v>
      </c>
      <c r="C163" s="206" t="s">
        <v>512</v>
      </c>
      <c r="D163" s="46" t="s">
        <v>513</v>
      </c>
      <c r="E163" s="46">
        <v>3473.25</v>
      </c>
      <c r="F163" s="46">
        <v>3245.4</v>
      </c>
      <c r="G163" s="48">
        <v>5664.75</v>
      </c>
      <c r="H163" s="46">
        <v>3473.25</v>
      </c>
      <c r="I163" s="48">
        <v>1790</v>
      </c>
      <c r="J163" s="48"/>
      <c r="K163" s="63">
        <f t="shared" si="323"/>
        <v>62.5185</v>
      </c>
      <c r="L163" s="64">
        <f t="shared" si="324"/>
        <v>519.264</v>
      </c>
      <c r="M163" s="48">
        <f t="shared" si="325"/>
        <v>453.18</v>
      </c>
      <c r="N163" s="46">
        <f t="shared" si="326"/>
        <v>24.31275</v>
      </c>
      <c r="O163" s="48">
        <f t="shared" si="327"/>
        <v>89.5</v>
      </c>
      <c r="P163" s="48">
        <f t="shared" si="328"/>
        <v>0</v>
      </c>
      <c r="Q163" s="48">
        <f t="shared" si="329"/>
        <v>1148.77525</v>
      </c>
      <c r="R163" s="46">
        <f t="shared" si="330"/>
        <v>0</v>
      </c>
      <c r="S163" s="46">
        <f t="shared" si="331"/>
        <v>259.63</v>
      </c>
      <c r="T163" s="48">
        <f t="shared" si="332"/>
        <v>113.3</v>
      </c>
      <c r="U163" s="46">
        <f t="shared" si="333"/>
        <v>10.42</v>
      </c>
      <c r="V163" s="46">
        <v>0</v>
      </c>
      <c r="W163" s="48">
        <f t="shared" si="334"/>
        <v>89.5</v>
      </c>
      <c r="X163" s="48">
        <f t="shared" si="335"/>
        <v>0</v>
      </c>
      <c r="Y163" s="46">
        <f t="shared" si="336"/>
        <v>472.85</v>
      </c>
      <c r="Z163" s="46">
        <f t="shared" si="337"/>
        <v>1621.62525</v>
      </c>
      <c r="AA163" s="46"/>
      <c r="AB163" s="213" t="s">
        <v>108</v>
      </c>
      <c r="AC163" s="11">
        <f t="shared" ref="AC163:AE163" si="403">K163+R163</f>
        <v>62.5185</v>
      </c>
      <c r="AD163" s="11">
        <f t="shared" si="403"/>
        <v>778.894</v>
      </c>
      <c r="AE163" s="11">
        <f t="shared" si="403"/>
        <v>566.48</v>
      </c>
      <c r="AF163" s="11">
        <f t="shared" si="339"/>
        <v>34.73275</v>
      </c>
      <c r="AG163" s="11">
        <f t="shared" ref="AG163:AI163" si="404">O163+W163</f>
        <v>179</v>
      </c>
      <c r="AH163" s="11">
        <f t="shared" si="404"/>
        <v>0</v>
      </c>
      <c r="AI163" s="11">
        <f t="shared" si="404"/>
        <v>1621.62525</v>
      </c>
      <c r="AJ163" s="12" t="s">
        <v>33</v>
      </c>
    </row>
    <row r="164" s="9" customFormat="1" ht="16" customHeight="1" spans="1:36">
      <c r="A164" s="45">
        <f t="shared" si="322"/>
        <v>161</v>
      </c>
      <c r="B164" s="205" t="s">
        <v>509</v>
      </c>
      <c r="C164" s="206" t="s">
        <v>514</v>
      </c>
      <c r="D164" s="46" t="s">
        <v>515</v>
      </c>
      <c r="E164" s="46">
        <v>3473.25</v>
      </c>
      <c r="F164" s="46">
        <v>3245.4</v>
      </c>
      <c r="G164" s="48">
        <v>5664.75</v>
      </c>
      <c r="H164" s="46">
        <v>3473.25</v>
      </c>
      <c r="I164" s="48">
        <v>1790</v>
      </c>
      <c r="J164" s="48"/>
      <c r="K164" s="63">
        <f t="shared" si="323"/>
        <v>62.5185</v>
      </c>
      <c r="L164" s="64">
        <f t="shared" si="324"/>
        <v>519.264</v>
      </c>
      <c r="M164" s="48">
        <f t="shared" si="325"/>
        <v>453.18</v>
      </c>
      <c r="N164" s="46">
        <f t="shared" si="326"/>
        <v>24.31275</v>
      </c>
      <c r="O164" s="48">
        <f t="shared" si="327"/>
        <v>89.5</v>
      </c>
      <c r="P164" s="48">
        <f t="shared" si="328"/>
        <v>0</v>
      </c>
      <c r="Q164" s="48">
        <f t="shared" si="329"/>
        <v>1148.77525</v>
      </c>
      <c r="R164" s="46">
        <f t="shared" si="330"/>
        <v>0</v>
      </c>
      <c r="S164" s="46">
        <f t="shared" si="331"/>
        <v>259.63</v>
      </c>
      <c r="T164" s="48">
        <f t="shared" si="332"/>
        <v>113.3</v>
      </c>
      <c r="U164" s="46">
        <f t="shared" si="333"/>
        <v>10.42</v>
      </c>
      <c r="V164" s="46">
        <v>0</v>
      </c>
      <c r="W164" s="48">
        <f t="shared" si="334"/>
        <v>89.5</v>
      </c>
      <c r="X164" s="48">
        <f t="shared" si="335"/>
        <v>0</v>
      </c>
      <c r="Y164" s="46">
        <f t="shared" si="336"/>
        <v>472.85</v>
      </c>
      <c r="Z164" s="46">
        <f t="shared" si="337"/>
        <v>1621.62525</v>
      </c>
      <c r="AA164" s="46"/>
      <c r="AB164" s="213" t="s">
        <v>108</v>
      </c>
      <c r="AC164" s="11">
        <f t="shared" ref="AC164:AE164" si="405">K164+R164</f>
        <v>62.5185</v>
      </c>
      <c r="AD164" s="11">
        <f t="shared" si="405"/>
        <v>778.894</v>
      </c>
      <c r="AE164" s="11">
        <f t="shared" si="405"/>
        <v>566.48</v>
      </c>
      <c r="AF164" s="11">
        <f t="shared" si="339"/>
        <v>34.73275</v>
      </c>
      <c r="AG164" s="11">
        <f t="shared" ref="AG164:AI164" si="406">O164+W164</f>
        <v>179</v>
      </c>
      <c r="AH164" s="11">
        <f t="shared" si="406"/>
        <v>0</v>
      </c>
      <c r="AI164" s="11">
        <f t="shared" si="406"/>
        <v>1621.62525</v>
      </c>
      <c r="AJ164" s="12" t="s">
        <v>33</v>
      </c>
    </row>
    <row r="165" s="9" customFormat="1" ht="16" customHeight="1" spans="1:36">
      <c r="A165" s="45">
        <f t="shared" si="322"/>
        <v>162</v>
      </c>
      <c r="B165" s="205" t="s">
        <v>509</v>
      </c>
      <c r="C165" s="206" t="s">
        <v>516</v>
      </c>
      <c r="D165" s="46" t="s">
        <v>517</v>
      </c>
      <c r="E165" s="46">
        <v>3473.25</v>
      </c>
      <c r="F165" s="46">
        <v>3245.4</v>
      </c>
      <c r="G165" s="48">
        <v>5664.75</v>
      </c>
      <c r="H165" s="46">
        <v>3473.25</v>
      </c>
      <c r="I165" s="48">
        <v>1790</v>
      </c>
      <c r="J165" s="48"/>
      <c r="K165" s="63">
        <f t="shared" si="323"/>
        <v>62.5185</v>
      </c>
      <c r="L165" s="64">
        <f t="shared" si="324"/>
        <v>519.264</v>
      </c>
      <c r="M165" s="48">
        <f t="shared" si="325"/>
        <v>453.18</v>
      </c>
      <c r="N165" s="46">
        <f t="shared" si="326"/>
        <v>24.31275</v>
      </c>
      <c r="O165" s="48">
        <f t="shared" si="327"/>
        <v>89.5</v>
      </c>
      <c r="P165" s="48">
        <f t="shared" si="328"/>
        <v>0</v>
      </c>
      <c r="Q165" s="48">
        <f t="shared" si="329"/>
        <v>1148.77525</v>
      </c>
      <c r="R165" s="46">
        <f t="shared" si="330"/>
        <v>0</v>
      </c>
      <c r="S165" s="46">
        <f t="shared" si="331"/>
        <v>259.63</v>
      </c>
      <c r="T165" s="48">
        <f t="shared" si="332"/>
        <v>113.3</v>
      </c>
      <c r="U165" s="46">
        <f t="shared" si="333"/>
        <v>10.42</v>
      </c>
      <c r="V165" s="46">
        <v>0</v>
      </c>
      <c r="W165" s="48">
        <f t="shared" si="334"/>
        <v>89.5</v>
      </c>
      <c r="X165" s="48">
        <f t="shared" si="335"/>
        <v>0</v>
      </c>
      <c r="Y165" s="46">
        <f t="shared" si="336"/>
        <v>472.85</v>
      </c>
      <c r="Z165" s="46">
        <f t="shared" si="337"/>
        <v>1621.62525</v>
      </c>
      <c r="AA165" s="46"/>
      <c r="AB165" s="213" t="s">
        <v>108</v>
      </c>
      <c r="AC165" s="11">
        <f t="shared" ref="AC165:AE165" si="407">K165+R165</f>
        <v>62.5185</v>
      </c>
      <c r="AD165" s="11">
        <f t="shared" si="407"/>
        <v>778.894</v>
      </c>
      <c r="AE165" s="11">
        <f t="shared" si="407"/>
        <v>566.48</v>
      </c>
      <c r="AF165" s="11">
        <f t="shared" si="339"/>
        <v>34.73275</v>
      </c>
      <c r="AG165" s="11">
        <f t="shared" ref="AG165:AI165" si="408">O165+W165</f>
        <v>179</v>
      </c>
      <c r="AH165" s="11">
        <f t="shared" si="408"/>
        <v>0</v>
      </c>
      <c r="AI165" s="11">
        <f t="shared" si="408"/>
        <v>1621.62525</v>
      </c>
      <c r="AJ165" s="12" t="s">
        <v>33</v>
      </c>
    </row>
    <row r="166" s="9" customFormat="1" ht="16" customHeight="1" spans="1:36">
      <c r="A166" s="45">
        <f t="shared" si="322"/>
        <v>163</v>
      </c>
      <c r="B166" s="205" t="s">
        <v>509</v>
      </c>
      <c r="C166" s="206" t="s">
        <v>518</v>
      </c>
      <c r="D166" s="46" t="s">
        <v>519</v>
      </c>
      <c r="E166" s="46">
        <v>3473.25</v>
      </c>
      <c r="F166" s="46">
        <v>3245.4</v>
      </c>
      <c r="G166" s="48">
        <v>5664.75</v>
      </c>
      <c r="H166" s="46">
        <v>3473.25</v>
      </c>
      <c r="I166" s="48">
        <v>1790</v>
      </c>
      <c r="J166" s="48"/>
      <c r="K166" s="63">
        <f t="shared" si="323"/>
        <v>62.5185</v>
      </c>
      <c r="L166" s="64">
        <f t="shared" si="324"/>
        <v>519.264</v>
      </c>
      <c r="M166" s="48">
        <f t="shared" si="325"/>
        <v>453.18</v>
      </c>
      <c r="N166" s="46">
        <f t="shared" si="326"/>
        <v>24.31275</v>
      </c>
      <c r="O166" s="48">
        <f t="shared" si="327"/>
        <v>89.5</v>
      </c>
      <c r="P166" s="48">
        <f t="shared" si="328"/>
        <v>0</v>
      </c>
      <c r="Q166" s="48">
        <f t="shared" si="329"/>
        <v>1148.77525</v>
      </c>
      <c r="R166" s="46">
        <f t="shared" si="330"/>
        <v>0</v>
      </c>
      <c r="S166" s="46">
        <f t="shared" si="331"/>
        <v>259.63</v>
      </c>
      <c r="T166" s="48">
        <f t="shared" si="332"/>
        <v>113.3</v>
      </c>
      <c r="U166" s="46">
        <f t="shared" si="333"/>
        <v>10.42</v>
      </c>
      <c r="V166" s="46">
        <v>0</v>
      </c>
      <c r="W166" s="48">
        <f t="shared" si="334"/>
        <v>89.5</v>
      </c>
      <c r="X166" s="48">
        <f t="shared" si="335"/>
        <v>0</v>
      </c>
      <c r="Y166" s="46">
        <f t="shared" si="336"/>
        <v>472.85</v>
      </c>
      <c r="Z166" s="46">
        <f t="shared" si="337"/>
        <v>1621.62525</v>
      </c>
      <c r="AA166" s="46"/>
      <c r="AB166" s="213" t="s">
        <v>108</v>
      </c>
      <c r="AC166" s="11">
        <f t="shared" ref="AC166:AE166" si="409">K166+R166</f>
        <v>62.5185</v>
      </c>
      <c r="AD166" s="11">
        <f t="shared" si="409"/>
        <v>778.894</v>
      </c>
      <c r="AE166" s="11">
        <f t="shared" si="409"/>
        <v>566.48</v>
      </c>
      <c r="AF166" s="11">
        <f t="shared" si="339"/>
        <v>34.73275</v>
      </c>
      <c r="AG166" s="11">
        <f t="shared" ref="AG166:AI166" si="410">O166+W166</f>
        <v>179</v>
      </c>
      <c r="AH166" s="11">
        <f t="shared" si="410"/>
        <v>0</v>
      </c>
      <c r="AI166" s="11">
        <f t="shared" si="410"/>
        <v>1621.62525</v>
      </c>
      <c r="AJ166" s="12" t="s">
        <v>33</v>
      </c>
    </row>
    <row r="167" s="9" customFormat="1" ht="16" customHeight="1" spans="1:36">
      <c r="A167" s="45">
        <f t="shared" si="322"/>
        <v>164</v>
      </c>
      <c r="B167" s="205" t="s">
        <v>509</v>
      </c>
      <c r="C167" s="206" t="s">
        <v>520</v>
      </c>
      <c r="D167" s="46" t="s">
        <v>521</v>
      </c>
      <c r="E167" s="46">
        <v>3473.25</v>
      </c>
      <c r="F167" s="46">
        <v>3245.4</v>
      </c>
      <c r="G167" s="48">
        <v>5664.75</v>
      </c>
      <c r="H167" s="46">
        <v>3473.25</v>
      </c>
      <c r="I167" s="48">
        <v>1790</v>
      </c>
      <c r="J167" s="48"/>
      <c r="K167" s="63">
        <f t="shared" si="323"/>
        <v>62.5185</v>
      </c>
      <c r="L167" s="64">
        <f t="shared" si="324"/>
        <v>519.264</v>
      </c>
      <c r="M167" s="48">
        <f t="shared" si="325"/>
        <v>453.18</v>
      </c>
      <c r="N167" s="46">
        <f t="shared" si="326"/>
        <v>24.31275</v>
      </c>
      <c r="O167" s="48">
        <f t="shared" si="327"/>
        <v>89.5</v>
      </c>
      <c r="P167" s="48">
        <f t="shared" si="328"/>
        <v>0</v>
      </c>
      <c r="Q167" s="48">
        <f t="shared" si="329"/>
        <v>1148.77525</v>
      </c>
      <c r="R167" s="46">
        <f t="shared" si="330"/>
        <v>0</v>
      </c>
      <c r="S167" s="46">
        <f t="shared" si="331"/>
        <v>259.63</v>
      </c>
      <c r="T167" s="48">
        <f t="shared" si="332"/>
        <v>113.3</v>
      </c>
      <c r="U167" s="46">
        <f t="shared" si="333"/>
        <v>10.42</v>
      </c>
      <c r="V167" s="46">
        <v>0</v>
      </c>
      <c r="W167" s="48">
        <f t="shared" si="334"/>
        <v>89.5</v>
      </c>
      <c r="X167" s="48">
        <f t="shared" si="335"/>
        <v>0</v>
      </c>
      <c r="Y167" s="46">
        <f t="shared" si="336"/>
        <v>472.85</v>
      </c>
      <c r="Z167" s="46">
        <f t="shared" si="337"/>
        <v>1621.62525</v>
      </c>
      <c r="AA167" s="46"/>
      <c r="AB167" s="213" t="s">
        <v>108</v>
      </c>
      <c r="AC167" s="11">
        <f t="shared" ref="AC167:AE167" si="411">K167+R167</f>
        <v>62.5185</v>
      </c>
      <c r="AD167" s="11">
        <f t="shared" si="411"/>
        <v>778.894</v>
      </c>
      <c r="AE167" s="11">
        <f t="shared" si="411"/>
        <v>566.48</v>
      </c>
      <c r="AF167" s="11">
        <f t="shared" si="339"/>
        <v>34.73275</v>
      </c>
      <c r="AG167" s="11">
        <f t="shared" ref="AG167:AI167" si="412">O167+W167</f>
        <v>179</v>
      </c>
      <c r="AH167" s="11">
        <f t="shared" si="412"/>
        <v>0</v>
      </c>
      <c r="AI167" s="11">
        <f t="shared" si="412"/>
        <v>1621.62525</v>
      </c>
      <c r="AJ167" s="12" t="s">
        <v>33</v>
      </c>
    </row>
    <row r="168" s="9" customFormat="1" ht="16" customHeight="1" spans="1:36">
      <c r="A168" s="45">
        <f t="shared" si="322"/>
        <v>165</v>
      </c>
      <c r="B168" s="205" t="s">
        <v>509</v>
      </c>
      <c r="C168" s="206" t="s">
        <v>522</v>
      </c>
      <c r="D168" s="46" t="s">
        <v>523</v>
      </c>
      <c r="E168" s="46">
        <v>3473.25</v>
      </c>
      <c r="F168" s="46">
        <v>3245.4</v>
      </c>
      <c r="G168" s="48">
        <v>5664.75</v>
      </c>
      <c r="H168" s="46">
        <v>3473.25</v>
      </c>
      <c r="I168" s="48">
        <v>1790</v>
      </c>
      <c r="J168" s="48"/>
      <c r="K168" s="63">
        <f t="shared" si="323"/>
        <v>62.5185</v>
      </c>
      <c r="L168" s="64">
        <f t="shared" si="324"/>
        <v>519.264</v>
      </c>
      <c r="M168" s="48">
        <f t="shared" si="325"/>
        <v>453.18</v>
      </c>
      <c r="N168" s="46">
        <f t="shared" si="326"/>
        <v>24.31275</v>
      </c>
      <c r="O168" s="48">
        <f t="shared" si="327"/>
        <v>89.5</v>
      </c>
      <c r="P168" s="48">
        <f t="shared" si="328"/>
        <v>0</v>
      </c>
      <c r="Q168" s="48">
        <f t="shared" si="329"/>
        <v>1148.77525</v>
      </c>
      <c r="R168" s="46">
        <f t="shared" si="330"/>
        <v>0</v>
      </c>
      <c r="S168" s="46">
        <f t="shared" si="331"/>
        <v>259.63</v>
      </c>
      <c r="T168" s="48">
        <f t="shared" si="332"/>
        <v>113.3</v>
      </c>
      <c r="U168" s="46">
        <f t="shared" si="333"/>
        <v>10.42</v>
      </c>
      <c r="V168" s="46">
        <v>0</v>
      </c>
      <c r="W168" s="48">
        <f t="shared" si="334"/>
        <v>89.5</v>
      </c>
      <c r="X168" s="48">
        <f t="shared" si="335"/>
        <v>0</v>
      </c>
      <c r="Y168" s="46">
        <f t="shared" si="336"/>
        <v>472.85</v>
      </c>
      <c r="Z168" s="46">
        <f t="shared" si="337"/>
        <v>1621.62525</v>
      </c>
      <c r="AA168" s="46"/>
      <c r="AB168" s="213" t="s">
        <v>108</v>
      </c>
      <c r="AC168" s="11">
        <f t="shared" ref="AC168:AE168" si="413">K168+R168</f>
        <v>62.5185</v>
      </c>
      <c r="AD168" s="11">
        <f t="shared" si="413"/>
        <v>778.894</v>
      </c>
      <c r="AE168" s="11">
        <f t="shared" si="413"/>
        <v>566.48</v>
      </c>
      <c r="AF168" s="11">
        <f t="shared" si="339"/>
        <v>34.73275</v>
      </c>
      <c r="AG168" s="11">
        <f t="shared" ref="AG168:AI168" si="414">O168+W168</f>
        <v>179</v>
      </c>
      <c r="AH168" s="11">
        <f t="shared" si="414"/>
        <v>0</v>
      </c>
      <c r="AI168" s="11">
        <f t="shared" si="414"/>
        <v>1621.62525</v>
      </c>
      <c r="AJ168" s="12" t="s">
        <v>33</v>
      </c>
    </row>
    <row r="169" s="9" customFormat="1" ht="16" customHeight="1" spans="1:36">
      <c r="A169" s="45">
        <f t="shared" si="322"/>
        <v>166</v>
      </c>
      <c r="B169" s="205" t="s">
        <v>509</v>
      </c>
      <c r="C169" s="206" t="s">
        <v>524</v>
      </c>
      <c r="D169" s="46" t="s">
        <v>525</v>
      </c>
      <c r="E169" s="46">
        <v>3473.25</v>
      </c>
      <c r="F169" s="46">
        <v>3245.4</v>
      </c>
      <c r="G169" s="48">
        <v>5664.75</v>
      </c>
      <c r="H169" s="46">
        <v>3473.25</v>
      </c>
      <c r="I169" s="48">
        <v>1790</v>
      </c>
      <c r="J169" s="48"/>
      <c r="K169" s="63">
        <f t="shared" si="323"/>
        <v>62.5185</v>
      </c>
      <c r="L169" s="64">
        <f t="shared" si="324"/>
        <v>519.264</v>
      </c>
      <c r="M169" s="48">
        <f t="shared" si="325"/>
        <v>453.18</v>
      </c>
      <c r="N169" s="46">
        <f t="shared" si="326"/>
        <v>24.31275</v>
      </c>
      <c r="O169" s="48">
        <f t="shared" si="327"/>
        <v>89.5</v>
      </c>
      <c r="P169" s="48">
        <f t="shared" si="328"/>
        <v>0</v>
      </c>
      <c r="Q169" s="48">
        <f t="shared" si="329"/>
        <v>1148.77525</v>
      </c>
      <c r="R169" s="46">
        <f t="shared" si="330"/>
        <v>0</v>
      </c>
      <c r="S169" s="46">
        <f t="shared" si="331"/>
        <v>259.63</v>
      </c>
      <c r="T169" s="48">
        <f t="shared" si="332"/>
        <v>113.3</v>
      </c>
      <c r="U169" s="46">
        <f t="shared" si="333"/>
        <v>10.42</v>
      </c>
      <c r="V169" s="46">
        <v>0</v>
      </c>
      <c r="W169" s="48">
        <f t="shared" si="334"/>
        <v>89.5</v>
      </c>
      <c r="X169" s="48">
        <f t="shared" si="335"/>
        <v>0</v>
      </c>
      <c r="Y169" s="46">
        <f t="shared" si="336"/>
        <v>472.85</v>
      </c>
      <c r="Z169" s="46">
        <f t="shared" si="337"/>
        <v>1621.62525</v>
      </c>
      <c r="AA169" s="46"/>
      <c r="AB169" s="213" t="s">
        <v>108</v>
      </c>
      <c r="AC169" s="11">
        <f t="shared" ref="AC169:AE169" si="415">K169+R169</f>
        <v>62.5185</v>
      </c>
      <c r="AD169" s="11">
        <f t="shared" si="415"/>
        <v>778.894</v>
      </c>
      <c r="AE169" s="11">
        <f t="shared" si="415"/>
        <v>566.48</v>
      </c>
      <c r="AF169" s="11">
        <f t="shared" si="339"/>
        <v>34.73275</v>
      </c>
      <c r="AG169" s="11">
        <f t="shared" ref="AG169:AI169" si="416">O169+W169</f>
        <v>179</v>
      </c>
      <c r="AH169" s="11">
        <f t="shared" si="416"/>
        <v>0</v>
      </c>
      <c r="AI169" s="11">
        <f t="shared" si="416"/>
        <v>1621.62525</v>
      </c>
      <c r="AJ169" s="12" t="s">
        <v>33</v>
      </c>
    </row>
    <row r="170" s="9" customFormat="1" ht="16" customHeight="1" spans="1:36">
      <c r="A170" s="45">
        <f t="shared" si="322"/>
        <v>167</v>
      </c>
      <c r="B170" s="205" t="s">
        <v>1974</v>
      </c>
      <c r="C170" s="206" t="s">
        <v>526</v>
      </c>
      <c r="D170" s="46" t="s">
        <v>527</v>
      </c>
      <c r="E170" s="46">
        <v>3473.25</v>
      </c>
      <c r="F170" s="46">
        <v>3245.4</v>
      </c>
      <c r="G170" s="48">
        <v>5664.75</v>
      </c>
      <c r="H170" s="46">
        <v>3473.25</v>
      </c>
      <c r="I170" s="48">
        <v>1790</v>
      </c>
      <c r="J170" s="48"/>
      <c r="K170" s="63">
        <f t="shared" si="323"/>
        <v>62.5185</v>
      </c>
      <c r="L170" s="64">
        <f t="shared" si="324"/>
        <v>519.264</v>
      </c>
      <c r="M170" s="48">
        <f t="shared" si="325"/>
        <v>453.18</v>
      </c>
      <c r="N170" s="46">
        <f t="shared" si="326"/>
        <v>24.31275</v>
      </c>
      <c r="O170" s="48">
        <f t="shared" si="327"/>
        <v>89.5</v>
      </c>
      <c r="P170" s="48">
        <f t="shared" si="328"/>
        <v>0</v>
      </c>
      <c r="Q170" s="48">
        <f t="shared" si="329"/>
        <v>1148.77525</v>
      </c>
      <c r="R170" s="46">
        <f t="shared" si="330"/>
        <v>0</v>
      </c>
      <c r="S170" s="46">
        <f t="shared" si="331"/>
        <v>259.63</v>
      </c>
      <c r="T170" s="48">
        <f t="shared" si="332"/>
        <v>113.3</v>
      </c>
      <c r="U170" s="46">
        <f t="shared" si="333"/>
        <v>10.42</v>
      </c>
      <c r="V170" s="46">
        <v>0</v>
      </c>
      <c r="W170" s="48">
        <f t="shared" si="334"/>
        <v>89.5</v>
      </c>
      <c r="X170" s="48">
        <f t="shared" si="335"/>
        <v>0</v>
      </c>
      <c r="Y170" s="46">
        <f t="shared" si="336"/>
        <v>472.85</v>
      </c>
      <c r="Z170" s="46">
        <f t="shared" si="337"/>
        <v>1621.62525</v>
      </c>
      <c r="AA170" s="46"/>
      <c r="AB170" s="213" t="s">
        <v>108</v>
      </c>
      <c r="AC170" s="11">
        <f t="shared" ref="AC170:AE170" si="417">K170+R170</f>
        <v>62.5185</v>
      </c>
      <c r="AD170" s="11">
        <f t="shared" si="417"/>
        <v>778.894</v>
      </c>
      <c r="AE170" s="11">
        <f t="shared" si="417"/>
        <v>566.48</v>
      </c>
      <c r="AF170" s="11">
        <f t="shared" si="339"/>
        <v>34.73275</v>
      </c>
      <c r="AG170" s="11">
        <f t="shared" ref="AG170:AI170" si="418">O170+W170</f>
        <v>179</v>
      </c>
      <c r="AH170" s="11">
        <f t="shared" si="418"/>
        <v>0</v>
      </c>
      <c r="AI170" s="11">
        <f t="shared" si="418"/>
        <v>1621.62525</v>
      </c>
      <c r="AJ170" s="12" t="s">
        <v>33</v>
      </c>
    </row>
    <row r="171" s="9" customFormat="1" ht="16" customHeight="1" spans="1:36">
      <c r="A171" s="45">
        <f t="shared" si="322"/>
        <v>168</v>
      </c>
      <c r="B171" s="205" t="s">
        <v>509</v>
      </c>
      <c r="C171" s="206" t="s">
        <v>528</v>
      </c>
      <c r="D171" s="46" t="s">
        <v>529</v>
      </c>
      <c r="E171" s="46">
        <v>3473.25</v>
      </c>
      <c r="F171" s="46">
        <v>3245.4</v>
      </c>
      <c r="G171" s="48">
        <v>5664.75</v>
      </c>
      <c r="H171" s="46">
        <v>3473.25</v>
      </c>
      <c r="I171" s="48">
        <v>1790</v>
      </c>
      <c r="J171" s="48"/>
      <c r="K171" s="63">
        <f t="shared" si="323"/>
        <v>62.5185</v>
      </c>
      <c r="L171" s="64">
        <f t="shared" si="324"/>
        <v>519.264</v>
      </c>
      <c r="M171" s="48">
        <f t="shared" si="325"/>
        <v>453.18</v>
      </c>
      <c r="N171" s="46">
        <f t="shared" si="326"/>
        <v>24.31275</v>
      </c>
      <c r="O171" s="48">
        <f t="shared" si="327"/>
        <v>89.5</v>
      </c>
      <c r="P171" s="48">
        <f t="shared" si="328"/>
        <v>0</v>
      </c>
      <c r="Q171" s="48">
        <f t="shared" si="329"/>
        <v>1148.77525</v>
      </c>
      <c r="R171" s="46">
        <f t="shared" si="330"/>
        <v>0</v>
      </c>
      <c r="S171" s="46">
        <f t="shared" si="331"/>
        <v>259.63</v>
      </c>
      <c r="T171" s="48">
        <f t="shared" si="332"/>
        <v>113.3</v>
      </c>
      <c r="U171" s="46">
        <f t="shared" si="333"/>
        <v>10.42</v>
      </c>
      <c r="V171" s="46">
        <v>0</v>
      </c>
      <c r="W171" s="48">
        <f t="shared" si="334"/>
        <v>89.5</v>
      </c>
      <c r="X171" s="48">
        <f t="shared" si="335"/>
        <v>0</v>
      </c>
      <c r="Y171" s="46">
        <f t="shared" si="336"/>
        <v>472.85</v>
      </c>
      <c r="Z171" s="46">
        <f t="shared" si="337"/>
        <v>1621.62525</v>
      </c>
      <c r="AA171" s="46"/>
      <c r="AB171" s="213" t="s">
        <v>108</v>
      </c>
      <c r="AC171" s="11">
        <f t="shared" ref="AC171:AE171" si="419">K171+R171</f>
        <v>62.5185</v>
      </c>
      <c r="AD171" s="11">
        <f t="shared" si="419"/>
        <v>778.894</v>
      </c>
      <c r="AE171" s="11">
        <f t="shared" si="419"/>
        <v>566.48</v>
      </c>
      <c r="AF171" s="11">
        <f t="shared" si="339"/>
        <v>34.73275</v>
      </c>
      <c r="AG171" s="11">
        <f t="shared" ref="AG171:AI171" si="420">O171+W171</f>
        <v>179</v>
      </c>
      <c r="AH171" s="11">
        <f t="shared" si="420"/>
        <v>0</v>
      </c>
      <c r="AI171" s="11">
        <f t="shared" si="420"/>
        <v>1621.62525</v>
      </c>
      <c r="AJ171" s="12" t="s">
        <v>33</v>
      </c>
    </row>
    <row r="172" s="9" customFormat="1" ht="16" customHeight="1" spans="1:36">
      <c r="A172" s="45">
        <f t="shared" si="322"/>
        <v>169</v>
      </c>
      <c r="B172" s="205" t="s">
        <v>509</v>
      </c>
      <c r="C172" s="206" t="s">
        <v>530</v>
      </c>
      <c r="D172" s="46" t="s">
        <v>531</v>
      </c>
      <c r="E172" s="46">
        <v>3473.25</v>
      </c>
      <c r="F172" s="46">
        <v>3245.4</v>
      </c>
      <c r="G172" s="48">
        <v>5664.75</v>
      </c>
      <c r="H172" s="46">
        <v>3473.25</v>
      </c>
      <c r="I172" s="48">
        <v>1790</v>
      </c>
      <c r="J172" s="48"/>
      <c r="K172" s="63">
        <f t="shared" si="323"/>
        <v>62.5185</v>
      </c>
      <c r="L172" s="64">
        <f t="shared" si="324"/>
        <v>519.264</v>
      </c>
      <c r="M172" s="48">
        <f t="shared" si="325"/>
        <v>453.18</v>
      </c>
      <c r="N172" s="46">
        <f t="shared" si="326"/>
        <v>24.31275</v>
      </c>
      <c r="O172" s="48">
        <f t="shared" si="327"/>
        <v>89.5</v>
      </c>
      <c r="P172" s="48">
        <f t="shared" si="328"/>
        <v>0</v>
      </c>
      <c r="Q172" s="48">
        <f t="shared" si="329"/>
        <v>1148.77525</v>
      </c>
      <c r="R172" s="46">
        <f t="shared" si="330"/>
        <v>0</v>
      </c>
      <c r="S172" s="46">
        <f t="shared" si="331"/>
        <v>259.63</v>
      </c>
      <c r="T172" s="48">
        <f t="shared" si="332"/>
        <v>113.3</v>
      </c>
      <c r="U172" s="46">
        <f t="shared" si="333"/>
        <v>10.42</v>
      </c>
      <c r="V172" s="46">
        <v>0</v>
      </c>
      <c r="W172" s="48">
        <f t="shared" si="334"/>
        <v>89.5</v>
      </c>
      <c r="X172" s="48">
        <f t="shared" si="335"/>
        <v>0</v>
      </c>
      <c r="Y172" s="46">
        <f t="shared" si="336"/>
        <v>472.85</v>
      </c>
      <c r="Z172" s="46">
        <f t="shared" si="337"/>
        <v>1621.62525</v>
      </c>
      <c r="AA172" s="46"/>
      <c r="AB172" s="213" t="s">
        <v>108</v>
      </c>
      <c r="AC172" s="11">
        <f t="shared" ref="AC172:AE172" si="421">K172+R172</f>
        <v>62.5185</v>
      </c>
      <c r="AD172" s="11">
        <f t="shared" si="421"/>
        <v>778.894</v>
      </c>
      <c r="AE172" s="11">
        <f t="shared" si="421"/>
        <v>566.48</v>
      </c>
      <c r="AF172" s="11">
        <f t="shared" si="339"/>
        <v>34.73275</v>
      </c>
      <c r="AG172" s="11">
        <f t="shared" ref="AG172:AI172" si="422">O172+W172</f>
        <v>179</v>
      </c>
      <c r="AH172" s="11">
        <f t="shared" si="422"/>
        <v>0</v>
      </c>
      <c r="AI172" s="11">
        <f t="shared" si="422"/>
        <v>1621.62525</v>
      </c>
      <c r="AJ172" s="12" t="s">
        <v>33</v>
      </c>
    </row>
    <row r="173" s="9" customFormat="1" ht="16" customHeight="1" spans="1:36">
      <c r="A173" s="45">
        <f t="shared" si="322"/>
        <v>170</v>
      </c>
      <c r="B173" s="205" t="s">
        <v>509</v>
      </c>
      <c r="C173" s="206" t="s">
        <v>532</v>
      </c>
      <c r="D173" s="46" t="s">
        <v>533</v>
      </c>
      <c r="E173" s="46">
        <v>3473.25</v>
      </c>
      <c r="F173" s="46">
        <v>3245.4</v>
      </c>
      <c r="G173" s="48">
        <v>5664.75</v>
      </c>
      <c r="H173" s="46">
        <v>3473.25</v>
      </c>
      <c r="I173" s="48">
        <v>1790</v>
      </c>
      <c r="J173" s="48"/>
      <c r="K173" s="63">
        <f t="shared" si="323"/>
        <v>62.5185</v>
      </c>
      <c r="L173" s="64">
        <f t="shared" si="324"/>
        <v>519.264</v>
      </c>
      <c r="M173" s="48">
        <f t="shared" si="325"/>
        <v>453.18</v>
      </c>
      <c r="N173" s="46">
        <f t="shared" si="326"/>
        <v>24.31275</v>
      </c>
      <c r="O173" s="48">
        <f t="shared" si="327"/>
        <v>89.5</v>
      </c>
      <c r="P173" s="48">
        <f t="shared" si="328"/>
        <v>0</v>
      </c>
      <c r="Q173" s="48">
        <f t="shared" si="329"/>
        <v>1148.77525</v>
      </c>
      <c r="R173" s="46">
        <f t="shared" si="330"/>
        <v>0</v>
      </c>
      <c r="S173" s="46">
        <f t="shared" si="331"/>
        <v>259.63</v>
      </c>
      <c r="T173" s="48">
        <f t="shared" si="332"/>
        <v>113.3</v>
      </c>
      <c r="U173" s="46">
        <f t="shared" si="333"/>
        <v>10.42</v>
      </c>
      <c r="V173" s="46">
        <v>0</v>
      </c>
      <c r="W173" s="48">
        <f t="shared" si="334"/>
        <v>89.5</v>
      </c>
      <c r="X173" s="48">
        <f t="shared" si="335"/>
        <v>0</v>
      </c>
      <c r="Y173" s="46">
        <f t="shared" si="336"/>
        <v>472.85</v>
      </c>
      <c r="Z173" s="46">
        <f t="shared" si="337"/>
        <v>1621.62525</v>
      </c>
      <c r="AA173" s="46"/>
      <c r="AB173" s="213" t="s">
        <v>108</v>
      </c>
      <c r="AC173" s="11">
        <f t="shared" ref="AC173:AE173" si="423">K173+R173</f>
        <v>62.5185</v>
      </c>
      <c r="AD173" s="11">
        <f t="shared" si="423"/>
        <v>778.894</v>
      </c>
      <c r="AE173" s="11">
        <f t="shared" si="423"/>
        <v>566.48</v>
      </c>
      <c r="AF173" s="11">
        <f t="shared" si="339"/>
        <v>34.73275</v>
      </c>
      <c r="AG173" s="11">
        <f t="shared" ref="AG173:AI173" si="424">O173+W173</f>
        <v>179</v>
      </c>
      <c r="AH173" s="11">
        <f t="shared" si="424"/>
        <v>0</v>
      </c>
      <c r="AI173" s="11">
        <f t="shared" si="424"/>
        <v>1621.62525</v>
      </c>
      <c r="AJ173" s="12" t="s">
        <v>33</v>
      </c>
    </row>
    <row r="174" s="9" customFormat="1" ht="16" customHeight="1" spans="1:36">
      <c r="A174" s="45">
        <f t="shared" si="322"/>
        <v>171</v>
      </c>
      <c r="B174" s="205" t="s">
        <v>509</v>
      </c>
      <c r="C174" s="206" t="s">
        <v>534</v>
      </c>
      <c r="D174" s="46" t="s">
        <v>535</v>
      </c>
      <c r="E174" s="46">
        <v>3473.25</v>
      </c>
      <c r="F174" s="46">
        <v>3245.4</v>
      </c>
      <c r="G174" s="48">
        <v>5664.75</v>
      </c>
      <c r="H174" s="46">
        <v>3473.25</v>
      </c>
      <c r="I174" s="48">
        <v>1790</v>
      </c>
      <c r="J174" s="48"/>
      <c r="K174" s="63">
        <f t="shared" si="323"/>
        <v>62.5185</v>
      </c>
      <c r="L174" s="64">
        <f t="shared" si="324"/>
        <v>519.264</v>
      </c>
      <c r="M174" s="48">
        <f t="shared" si="325"/>
        <v>453.18</v>
      </c>
      <c r="N174" s="46">
        <f t="shared" si="326"/>
        <v>24.31275</v>
      </c>
      <c r="O174" s="48">
        <f t="shared" si="327"/>
        <v>89.5</v>
      </c>
      <c r="P174" s="48">
        <f t="shared" si="328"/>
        <v>0</v>
      </c>
      <c r="Q174" s="48">
        <f t="shared" si="329"/>
        <v>1148.77525</v>
      </c>
      <c r="R174" s="46">
        <f t="shared" si="330"/>
        <v>0</v>
      </c>
      <c r="S174" s="46">
        <f t="shared" si="331"/>
        <v>259.63</v>
      </c>
      <c r="T174" s="48">
        <f t="shared" si="332"/>
        <v>113.3</v>
      </c>
      <c r="U174" s="46">
        <f t="shared" si="333"/>
        <v>10.42</v>
      </c>
      <c r="V174" s="46">
        <v>0</v>
      </c>
      <c r="W174" s="48">
        <f t="shared" si="334"/>
        <v>89.5</v>
      </c>
      <c r="X174" s="48">
        <f t="shared" si="335"/>
        <v>0</v>
      </c>
      <c r="Y174" s="46">
        <f t="shared" si="336"/>
        <v>472.85</v>
      </c>
      <c r="Z174" s="46">
        <f t="shared" si="337"/>
        <v>1621.62525</v>
      </c>
      <c r="AA174" s="46"/>
      <c r="AB174" s="213" t="s">
        <v>108</v>
      </c>
      <c r="AC174" s="11">
        <f t="shared" ref="AC174:AE174" si="425">K174+R174</f>
        <v>62.5185</v>
      </c>
      <c r="AD174" s="11">
        <f t="shared" si="425"/>
        <v>778.894</v>
      </c>
      <c r="AE174" s="11">
        <f t="shared" si="425"/>
        <v>566.48</v>
      </c>
      <c r="AF174" s="11">
        <f t="shared" si="339"/>
        <v>34.73275</v>
      </c>
      <c r="AG174" s="11">
        <f t="shared" ref="AG174:AI174" si="426">O174+W174</f>
        <v>179</v>
      </c>
      <c r="AH174" s="11">
        <f t="shared" si="426"/>
        <v>0</v>
      </c>
      <c r="AI174" s="11">
        <f t="shared" si="426"/>
        <v>1621.62525</v>
      </c>
      <c r="AJ174" s="12" t="s">
        <v>33</v>
      </c>
    </row>
    <row r="175" s="9" customFormat="1" ht="16" customHeight="1" spans="1:36">
      <c r="A175" s="45">
        <f t="shared" si="322"/>
        <v>172</v>
      </c>
      <c r="B175" s="205" t="s">
        <v>509</v>
      </c>
      <c r="C175" s="206" t="s">
        <v>536</v>
      </c>
      <c r="D175" s="46" t="s">
        <v>537</v>
      </c>
      <c r="E175" s="46">
        <v>3473.25</v>
      </c>
      <c r="F175" s="46">
        <v>3245.4</v>
      </c>
      <c r="G175" s="48">
        <v>5664.75</v>
      </c>
      <c r="H175" s="46">
        <v>3473.25</v>
      </c>
      <c r="I175" s="48">
        <v>1790</v>
      </c>
      <c r="J175" s="48"/>
      <c r="K175" s="63">
        <f t="shared" si="323"/>
        <v>62.5185</v>
      </c>
      <c r="L175" s="64">
        <f t="shared" si="324"/>
        <v>519.264</v>
      </c>
      <c r="M175" s="48">
        <f t="shared" si="325"/>
        <v>453.18</v>
      </c>
      <c r="N175" s="46">
        <f t="shared" si="326"/>
        <v>24.31275</v>
      </c>
      <c r="O175" s="48">
        <f t="shared" si="327"/>
        <v>89.5</v>
      </c>
      <c r="P175" s="48">
        <f t="shared" si="328"/>
        <v>0</v>
      </c>
      <c r="Q175" s="48">
        <f t="shared" si="329"/>
        <v>1148.77525</v>
      </c>
      <c r="R175" s="46">
        <f t="shared" si="330"/>
        <v>0</v>
      </c>
      <c r="S175" s="46">
        <f t="shared" si="331"/>
        <v>259.63</v>
      </c>
      <c r="T175" s="48">
        <f t="shared" si="332"/>
        <v>113.3</v>
      </c>
      <c r="U175" s="46">
        <f t="shared" si="333"/>
        <v>10.42</v>
      </c>
      <c r="V175" s="46">
        <v>0</v>
      </c>
      <c r="W175" s="48">
        <f t="shared" si="334"/>
        <v>89.5</v>
      </c>
      <c r="X175" s="48">
        <f t="shared" si="335"/>
        <v>0</v>
      </c>
      <c r="Y175" s="46">
        <f t="shared" si="336"/>
        <v>472.85</v>
      </c>
      <c r="Z175" s="46">
        <f t="shared" si="337"/>
        <v>1621.62525</v>
      </c>
      <c r="AA175" s="46"/>
      <c r="AB175" s="213" t="s">
        <v>108</v>
      </c>
      <c r="AC175" s="11">
        <f t="shared" ref="AC175:AE175" si="427">K175+R175</f>
        <v>62.5185</v>
      </c>
      <c r="AD175" s="11">
        <f t="shared" si="427"/>
        <v>778.894</v>
      </c>
      <c r="AE175" s="11">
        <f t="shared" si="427"/>
        <v>566.48</v>
      </c>
      <c r="AF175" s="11">
        <f t="shared" si="339"/>
        <v>34.73275</v>
      </c>
      <c r="AG175" s="11">
        <f t="shared" ref="AG175:AI175" si="428">O175+W175</f>
        <v>179</v>
      </c>
      <c r="AH175" s="11">
        <f t="shared" si="428"/>
        <v>0</v>
      </c>
      <c r="AI175" s="11">
        <f t="shared" si="428"/>
        <v>1621.62525</v>
      </c>
      <c r="AJ175" s="12" t="s">
        <v>33</v>
      </c>
    </row>
    <row r="176" s="9" customFormat="1" ht="16" customHeight="1" spans="1:36">
      <c r="A176" s="45">
        <f t="shared" si="322"/>
        <v>173</v>
      </c>
      <c r="B176" s="205" t="s">
        <v>558</v>
      </c>
      <c r="C176" s="206" t="s">
        <v>538</v>
      </c>
      <c r="D176" s="46" t="s">
        <v>539</v>
      </c>
      <c r="E176" s="46">
        <v>3473.25</v>
      </c>
      <c r="F176" s="46">
        <v>3245.4</v>
      </c>
      <c r="G176" s="48">
        <v>5664.75</v>
      </c>
      <c r="H176" s="46">
        <v>3473.25</v>
      </c>
      <c r="I176" s="48">
        <v>1790</v>
      </c>
      <c r="J176" s="48"/>
      <c r="K176" s="63">
        <f t="shared" si="323"/>
        <v>62.5185</v>
      </c>
      <c r="L176" s="64">
        <f t="shared" si="324"/>
        <v>519.264</v>
      </c>
      <c r="M176" s="48">
        <f t="shared" si="325"/>
        <v>453.18</v>
      </c>
      <c r="N176" s="46">
        <f t="shared" si="326"/>
        <v>24.31275</v>
      </c>
      <c r="O176" s="48">
        <f t="shared" si="327"/>
        <v>89.5</v>
      </c>
      <c r="P176" s="48">
        <f t="shared" si="328"/>
        <v>0</v>
      </c>
      <c r="Q176" s="48">
        <f t="shared" si="329"/>
        <v>1148.77525</v>
      </c>
      <c r="R176" s="46">
        <f t="shared" si="330"/>
        <v>0</v>
      </c>
      <c r="S176" s="46">
        <f t="shared" si="331"/>
        <v>259.63</v>
      </c>
      <c r="T176" s="48">
        <f t="shared" si="332"/>
        <v>113.3</v>
      </c>
      <c r="U176" s="46">
        <f t="shared" si="333"/>
        <v>10.42</v>
      </c>
      <c r="V176" s="46">
        <v>0</v>
      </c>
      <c r="W176" s="48">
        <f t="shared" si="334"/>
        <v>89.5</v>
      </c>
      <c r="X176" s="48">
        <f t="shared" si="335"/>
        <v>0</v>
      </c>
      <c r="Y176" s="46">
        <f t="shared" si="336"/>
        <v>472.85</v>
      </c>
      <c r="Z176" s="46">
        <f t="shared" si="337"/>
        <v>1621.62525</v>
      </c>
      <c r="AA176" s="46"/>
      <c r="AB176" s="213" t="s">
        <v>102</v>
      </c>
      <c r="AC176" s="11">
        <f t="shared" ref="AC176:AE176" si="429">K176+R176</f>
        <v>62.5185</v>
      </c>
      <c r="AD176" s="11">
        <f t="shared" si="429"/>
        <v>778.894</v>
      </c>
      <c r="AE176" s="11">
        <f t="shared" si="429"/>
        <v>566.48</v>
      </c>
      <c r="AF176" s="11">
        <f t="shared" si="339"/>
        <v>34.73275</v>
      </c>
      <c r="AG176" s="11">
        <f t="shared" ref="AG176:AI176" si="430">O176+W176</f>
        <v>179</v>
      </c>
      <c r="AH176" s="11">
        <f t="shared" si="430"/>
        <v>0</v>
      </c>
      <c r="AI176" s="11">
        <f t="shared" si="430"/>
        <v>1621.62525</v>
      </c>
      <c r="AJ176" s="12" t="s">
        <v>33</v>
      </c>
    </row>
    <row r="177" s="9" customFormat="1" ht="16" customHeight="1" spans="1:36">
      <c r="A177" s="45">
        <f t="shared" si="322"/>
        <v>174</v>
      </c>
      <c r="B177" s="205" t="s">
        <v>509</v>
      </c>
      <c r="C177" s="206" t="s">
        <v>540</v>
      </c>
      <c r="D177" s="46" t="s">
        <v>541</v>
      </c>
      <c r="E177" s="46">
        <v>3473.25</v>
      </c>
      <c r="F177" s="46">
        <v>3245.4</v>
      </c>
      <c r="G177" s="48">
        <v>5664.75</v>
      </c>
      <c r="H177" s="46">
        <v>3473.25</v>
      </c>
      <c r="I177" s="48">
        <v>1790</v>
      </c>
      <c r="J177" s="48"/>
      <c r="K177" s="63">
        <f t="shared" si="323"/>
        <v>62.5185</v>
      </c>
      <c r="L177" s="64">
        <f t="shared" si="324"/>
        <v>519.264</v>
      </c>
      <c r="M177" s="48">
        <f t="shared" si="325"/>
        <v>453.18</v>
      </c>
      <c r="N177" s="46">
        <f t="shared" si="326"/>
        <v>24.31275</v>
      </c>
      <c r="O177" s="48">
        <f t="shared" si="327"/>
        <v>89.5</v>
      </c>
      <c r="P177" s="48">
        <f t="shared" si="328"/>
        <v>0</v>
      </c>
      <c r="Q177" s="48">
        <f t="shared" si="329"/>
        <v>1148.77525</v>
      </c>
      <c r="R177" s="46">
        <f t="shared" si="330"/>
        <v>0</v>
      </c>
      <c r="S177" s="46">
        <f t="shared" si="331"/>
        <v>259.63</v>
      </c>
      <c r="T177" s="48">
        <f t="shared" si="332"/>
        <v>113.3</v>
      </c>
      <c r="U177" s="46">
        <f t="shared" si="333"/>
        <v>10.42</v>
      </c>
      <c r="V177" s="46">
        <v>0</v>
      </c>
      <c r="W177" s="48">
        <f t="shared" si="334"/>
        <v>89.5</v>
      </c>
      <c r="X177" s="48">
        <f t="shared" si="335"/>
        <v>0</v>
      </c>
      <c r="Y177" s="46">
        <f t="shared" si="336"/>
        <v>472.85</v>
      </c>
      <c r="Z177" s="46">
        <f t="shared" si="337"/>
        <v>1621.62525</v>
      </c>
      <c r="AA177" s="46"/>
      <c r="AB177" s="213" t="s">
        <v>108</v>
      </c>
      <c r="AC177" s="11">
        <f t="shared" ref="AC177:AE177" si="431">K177+R177</f>
        <v>62.5185</v>
      </c>
      <c r="AD177" s="11">
        <f t="shared" si="431"/>
        <v>778.894</v>
      </c>
      <c r="AE177" s="11">
        <f t="shared" si="431"/>
        <v>566.48</v>
      </c>
      <c r="AF177" s="11">
        <f t="shared" si="339"/>
        <v>34.73275</v>
      </c>
      <c r="AG177" s="11">
        <f t="shared" ref="AG177:AI177" si="432">O177+W177</f>
        <v>179</v>
      </c>
      <c r="AH177" s="11">
        <f t="shared" si="432"/>
        <v>0</v>
      </c>
      <c r="AI177" s="11">
        <f t="shared" si="432"/>
        <v>1621.62525</v>
      </c>
      <c r="AJ177" s="12" t="s">
        <v>33</v>
      </c>
    </row>
    <row r="178" s="9" customFormat="1" ht="16" customHeight="1" spans="1:36">
      <c r="A178" s="45">
        <f t="shared" si="322"/>
        <v>175</v>
      </c>
      <c r="B178" s="205" t="s">
        <v>509</v>
      </c>
      <c r="C178" s="206" t="s">
        <v>542</v>
      </c>
      <c r="D178" s="46" t="s">
        <v>543</v>
      </c>
      <c r="E178" s="46">
        <v>3473.25</v>
      </c>
      <c r="F178" s="46">
        <v>3245.4</v>
      </c>
      <c r="G178" s="48">
        <v>5664.75</v>
      </c>
      <c r="H178" s="46">
        <v>3473.25</v>
      </c>
      <c r="I178" s="48">
        <v>1790</v>
      </c>
      <c r="J178" s="48"/>
      <c r="K178" s="63">
        <f t="shared" si="323"/>
        <v>62.5185</v>
      </c>
      <c r="L178" s="64">
        <f t="shared" si="324"/>
        <v>519.264</v>
      </c>
      <c r="M178" s="48">
        <f t="shared" si="325"/>
        <v>453.18</v>
      </c>
      <c r="N178" s="46">
        <f t="shared" si="326"/>
        <v>24.31275</v>
      </c>
      <c r="O178" s="48">
        <f t="shared" si="327"/>
        <v>89.5</v>
      </c>
      <c r="P178" s="48">
        <f t="shared" si="328"/>
        <v>0</v>
      </c>
      <c r="Q178" s="48">
        <f t="shared" si="329"/>
        <v>1148.77525</v>
      </c>
      <c r="R178" s="46">
        <f t="shared" si="330"/>
        <v>0</v>
      </c>
      <c r="S178" s="46">
        <f t="shared" si="331"/>
        <v>259.63</v>
      </c>
      <c r="T178" s="48">
        <f t="shared" si="332"/>
        <v>113.3</v>
      </c>
      <c r="U178" s="46">
        <f t="shared" si="333"/>
        <v>10.42</v>
      </c>
      <c r="V178" s="46">
        <v>0</v>
      </c>
      <c r="W178" s="48">
        <f t="shared" si="334"/>
        <v>89.5</v>
      </c>
      <c r="X178" s="48">
        <f t="shared" si="335"/>
        <v>0</v>
      </c>
      <c r="Y178" s="46">
        <f t="shared" si="336"/>
        <v>472.85</v>
      </c>
      <c r="Z178" s="46">
        <f t="shared" si="337"/>
        <v>1621.62525</v>
      </c>
      <c r="AA178" s="46"/>
      <c r="AB178" s="213" t="s">
        <v>108</v>
      </c>
      <c r="AC178" s="11">
        <f t="shared" ref="AC178:AE178" si="433">K178+R178</f>
        <v>62.5185</v>
      </c>
      <c r="AD178" s="11">
        <f t="shared" si="433"/>
        <v>778.894</v>
      </c>
      <c r="AE178" s="11">
        <f t="shared" si="433"/>
        <v>566.48</v>
      </c>
      <c r="AF178" s="11">
        <f t="shared" si="339"/>
        <v>34.73275</v>
      </c>
      <c r="AG178" s="11">
        <f t="shared" ref="AG178:AI178" si="434">O178+W178</f>
        <v>179</v>
      </c>
      <c r="AH178" s="11">
        <f t="shared" si="434"/>
        <v>0</v>
      </c>
      <c r="AI178" s="11">
        <f t="shared" si="434"/>
        <v>1621.62525</v>
      </c>
      <c r="AJ178" s="12" t="s">
        <v>33</v>
      </c>
    </row>
    <row r="179" s="9" customFormat="1" ht="16" customHeight="1" spans="1:36">
      <c r="A179" s="45">
        <f t="shared" si="322"/>
        <v>176</v>
      </c>
      <c r="B179" s="205" t="s">
        <v>509</v>
      </c>
      <c r="C179" s="206" t="s">
        <v>544</v>
      </c>
      <c r="D179" s="46" t="s">
        <v>545</v>
      </c>
      <c r="E179" s="46">
        <v>3473.25</v>
      </c>
      <c r="F179" s="46">
        <v>3245.4</v>
      </c>
      <c r="G179" s="48">
        <v>5664.75</v>
      </c>
      <c r="H179" s="46">
        <v>3473.25</v>
      </c>
      <c r="I179" s="48">
        <v>1790</v>
      </c>
      <c r="J179" s="48"/>
      <c r="K179" s="63">
        <f t="shared" si="323"/>
        <v>62.5185</v>
      </c>
      <c r="L179" s="64">
        <f t="shared" si="324"/>
        <v>519.264</v>
      </c>
      <c r="M179" s="48">
        <f t="shared" si="325"/>
        <v>453.18</v>
      </c>
      <c r="N179" s="46">
        <f t="shared" si="326"/>
        <v>24.31275</v>
      </c>
      <c r="O179" s="48">
        <f t="shared" si="327"/>
        <v>89.5</v>
      </c>
      <c r="P179" s="48">
        <f t="shared" si="328"/>
        <v>0</v>
      </c>
      <c r="Q179" s="48">
        <f t="shared" si="329"/>
        <v>1148.77525</v>
      </c>
      <c r="R179" s="46">
        <f t="shared" si="330"/>
        <v>0</v>
      </c>
      <c r="S179" s="46">
        <f t="shared" si="331"/>
        <v>259.63</v>
      </c>
      <c r="T179" s="48">
        <f t="shared" si="332"/>
        <v>113.3</v>
      </c>
      <c r="U179" s="46">
        <f t="shared" si="333"/>
        <v>10.42</v>
      </c>
      <c r="V179" s="46">
        <v>0</v>
      </c>
      <c r="W179" s="48">
        <f t="shared" si="334"/>
        <v>89.5</v>
      </c>
      <c r="X179" s="48">
        <f t="shared" si="335"/>
        <v>0</v>
      </c>
      <c r="Y179" s="46">
        <f t="shared" si="336"/>
        <v>472.85</v>
      </c>
      <c r="Z179" s="46">
        <f t="shared" si="337"/>
        <v>1621.62525</v>
      </c>
      <c r="AA179" s="46"/>
      <c r="AB179" s="213" t="s">
        <v>108</v>
      </c>
      <c r="AC179" s="11">
        <f t="shared" ref="AC179:AE179" si="435">K179+R179</f>
        <v>62.5185</v>
      </c>
      <c r="AD179" s="11">
        <f t="shared" si="435"/>
        <v>778.894</v>
      </c>
      <c r="AE179" s="11">
        <f t="shared" si="435"/>
        <v>566.48</v>
      </c>
      <c r="AF179" s="11">
        <f t="shared" si="339"/>
        <v>34.73275</v>
      </c>
      <c r="AG179" s="11">
        <f t="shared" ref="AG179:AI179" si="436">O179+W179</f>
        <v>179</v>
      </c>
      <c r="AH179" s="11">
        <f t="shared" si="436"/>
        <v>0</v>
      </c>
      <c r="AI179" s="11">
        <f t="shared" si="436"/>
        <v>1621.62525</v>
      </c>
      <c r="AJ179" s="12" t="s">
        <v>33</v>
      </c>
    </row>
    <row r="180" s="9" customFormat="1" ht="16" customHeight="1" spans="1:36">
      <c r="A180" s="45">
        <f t="shared" si="322"/>
        <v>177</v>
      </c>
      <c r="B180" s="205" t="s">
        <v>509</v>
      </c>
      <c r="C180" s="206" t="s">
        <v>546</v>
      </c>
      <c r="D180" s="46" t="s">
        <v>547</v>
      </c>
      <c r="E180" s="46">
        <v>3473.25</v>
      </c>
      <c r="F180" s="46">
        <v>3245.4</v>
      </c>
      <c r="G180" s="48">
        <v>5664.75</v>
      </c>
      <c r="H180" s="46">
        <v>3473.25</v>
      </c>
      <c r="I180" s="48">
        <v>1790</v>
      </c>
      <c r="J180" s="48"/>
      <c r="K180" s="63">
        <f t="shared" si="323"/>
        <v>62.5185</v>
      </c>
      <c r="L180" s="64">
        <f t="shared" si="324"/>
        <v>519.264</v>
      </c>
      <c r="M180" s="48">
        <f t="shared" si="325"/>
        <v>453.18</v>
      </c>
      <c r="N180" s="46">
        <f t="shared" si="326"/>
        <v>24.31275</v>
      </c>
      <c r="O180" s="48">
        <f t="shared" si="327"/>
        <v>89.5</v>
      </c>
      <c r="P180" s="48">
        <f t="shared" si="328"/>
        <v>0</v>
      </c>
      <c r="Q180" s="48">
        <f t="shared" si="329"/>
        <v>1148.77525</v>
      </c>
      <c r="R180" s="46">
        <f t="shared" si="330"/>
        <v>0</v>
      </c>
      <c r="S180" s="46">
        <f t="shared" si="331"/>
        <v>259.63</v>
      </c>
      <c r="T180" s="48">
        <f t="shared" si="332"/>
        <v>113.3</v>
      </c>
      <c r="U180" s="46">
        <f t="shared" si="333"/>
        <v>10.42</v>
      </c>
      <c r="V180" s="46">
        <v>0</v>
      </c>
      <c r="W180" s="48">
        <f t="shared" si="334"/>
        <v>89.5</v>
      </c>
      <c r="X180" s="48">
        <f t="shared" si="335"/>
        <v>0</v>
      </c>
      <c r="Y180" s="46">
        <f t="shared" si="336"/>
        <v>472.85</v>
      </c>
      <c r="Z180" s="46">
        <f t="shared" si="337"/>
        <v>1621.62525</v>
      </c>
      <c r="AA180" s="46"/>
      <c r="AB180" s="213" t="s">
        <v>108</v>
      </c>
      <c r="AC180" s="11">
        <f t="shared" ref="AC180:AE180" si="437">K180+R180</f>
        <v>62.5185</v>
      </c>
      <c r="AD180" s="11">
        <f t="shared" si="437"/>
        <v>778.894</v>
      </c>
      <c r="AE180" s="11">
        <f t="shared" si="437"/>
        <v>566.48</v>
      </c>
      <c r="AF180" s="11">
        <f t="shared" si="339"/>
        <v>34.73275</v>
      </c>
      <c r="AG180" s="11">
        <f t="shared" ref="AG180:AI180" si="438">O180+W180</f>
        <v>179</v>
      </c>
      <c r="AH180" s="11">
        <f t="shared" si="438"/>
        <v>0</v>
      </c>
      <c r="AI180" s="11">
        <f t="shared" si="438"/>
        <v>1621.62525</v>
      </c>
      <c r="AJ180" s="12" t="s">
        <v>33</v>
      </c>
    </row>
    <row r="181" s="9" customFormat="1" ht="16" customHeight="1" spans="1:36">
      <c r="A181" s="45">
        <f t="shared" si="322"/>
        <v>178</v>
      </c>
      <c r="B181" s="205" t="s">
        <v>509</v>
      </c>
      <c r="C181" s="206" t="s">
        <v>548</v>
      </c>
      <c r="D181" s="46" t="s">
        <v>549</v>
      </c>
      <c r="E181" s="46">
        <v>3473.25</v>
      </c>
      <c r="F181" s="46">
        <v>3245.4</v>
      </c>
      <c r="G181" s="48">
        <v>5664.75</v>
      </c>
      <c r="H181" s="46">
        <v>3473.25</v>
      </c>
      <c r="I181" s="48">
        <v>1790</v>
      </c>
      <c r="J181" s="48"/>
      <c r="K181" s="63">
        <f t="shared" si="323"/>
        <v>62.5185</v>
      </c>
      <c r="L181" s="64">
        <f t="shared" si="324"/>
        <v>519.264</v>
      </c>
      <c r="M181" s="48">
        <f t="shared" si="325"/>
        <v>453.18</v>
      </c>
      <c r="N181" s="46">
        <f t="shared" si="326"/>
        <v>24.31275</v>
      </c>
      <c r="O181" s="48">
        <f t="shared" si="327"/>
        <v>89.5</v>
      </c>
      <c r="P181" s="48">
        <f t="shared" si="328"/>
        <v>0</v>
      </c>
      <c r="Q181" s="48">
        <f t="shared" si="329"/>
        <v>1148.77525</v>
      </c>
      <c r="R181" s="46">
        <f t="shared" si="330"/>
        <v>0</v>
      </c>
      <c r="S181" s="46">
        <f t="shared" si="331"/>
        <v>259.63</v>
      </c>
      <c r="T181" s="48">
        <f t="shared" si="332"/>
        <v>113.3</v>
      </c>
      <c r="U181" s="46">
        <f t="shared" si="333"/>
        <v>10.42</v>
      </c>
      <c r="V181" s="46">
        <v>0</v>
      </c>
      <c r="W181" s="48">
        <f t="shared" si="334"/>
        <v>89.5</v>
      </c>
      <c r="X181" s="48">
        <f t="shared" si="335"/>
        <v>0</v>
      </c>
      <c r="Y181" s="46">
        <f t="shared" si="336"/>
        <v>472.85</v>
      </c>
      <c r="Z181" s="46">
        <f t="shared" si="337"/>
        <v>1621.62525</v>
      </c>
      <c r="AA181" s="46"/>
      <c r="AB181" s="213" t="s">
        <v>108</v>
      </c>
      <c r="AC181" s="11">
        <f t="shared" ref="AC181:AE181" si="439">K181+R181</f>
        <v>62.5185</v>
      </c>
      <c r="AD181" s="11">
        <f t="shared" si="439"/>
        <v>778.894</v>
      </c>
      <c r="AE181" s="11">
        <f t="shared" si="439"/>
        <v>566.48</v>
      </c>
      <c r="AF181" s="11">
        <f t="shared" si="339"/>
        <v>34.73275</v>
      </c>
      <c r="AG181" s="11">
        <f t="shared" ref="AG181:AI181" si="440">O181+W181</f>
        <v>179</v>
      </c>
      <c r="AH181" s="11">
        <f t="shared" si="440"/>
        <v>0</v>
      </c>
      <c r="AI181" s="11">
        <f t="shared" si="440"/>
        <v>1621.62525</v>
      </c>
      <c r="AJ181" s="12" t="s">
        <v>33</v>
      </c>
    </row>
    <row r="182" s="9" customFormat="1" ht="16" customHeight="1" spans="1:36">
      <c r="A182" s="45">
        <f t="shared" si="322"/>
        <v>179</v>
      </c>
      <c r="B182" s="205" t="s">
        <v>509</v>
      </c>
      <c r="C182" s="206" t="s">
        <v>550</v>
      </c>
      <c r="D182" s="46" t="s">
        <v>551</v>
      </c>
      <c r="E182" s="46">
        <v>3473.25</v>
      </c>
      <c r="F182" s="46">
        <v>3245.4</v>
      </c>
      <c r="G182" s="48">
        <v>5664.75</v>
      </c>
      <c r="H182" s="46">
        <v>3473.25</v>
      </c>
      <c r="I182" s="48">
        <v>1790</v>
      </c>
      <c r="J182" s="48"/>
      <c r="K182" s="63">
        <f t="shared" si="323"/>
        <v>62.5185</v>
      </c>
      <c r="L182" s="64">
        <f t="shared" si="324"/>
        <v>519.264</v>
      </c>
      <c r="M182" s="48">
        <f t="shared" si="325"/>
        <v>453.18</v>
      </c>
      <c r="N182" s="46">
        <f t="shared" si="326"/>
        <v>24.31275</v>
      </c>
      <c r="O182" s="48">
        <f t="shared" si="327"/>
        <v>89.5</v>
      </c>
      <c r="P182" s="48">
        <f t="shared" si="328"/>
        <v>0</v>
      </c>
      <c r="Q182" s="48">
        <f t="shared" si="329"/>
        <v>1148.77525</v>
      </c>
      <c r="R182" s="46">
        <f t="shared" si="330"/>
        <v>0</v>
      </c>
      <c r="S182" s="46">
        <f t="shared" si="331"/>
        <v>259.63</v>
      </c>
      <c r="T182" s="48">
        <f t="shared" si="332"/>
        <v>113.3</v>
      </c>
      <c r="U182" s="46">
        <f t="shared" si="333"/>
        <v>10.42</v>
      </c>
      <c r="V182" s="46">
        <v>0</v>
      </c>
      <c r="W182" s="48">
        <f t="shared" si="334"/>
        <v>89.5</v>
      </c>
      <c r="X182" s="48">
        <f t="shared" si="335"/>
        <v>0</v>
      </c>
      <c r="Y182" s="46">
        <f t="shared" si="336"/>
        <v>472.85</v>
      </c>
      <c r="Z182" s="46">
        <f t="shared" si="337"/>
        <v>1621.62525</v>
      </c>
      <c r="AA182" s="46"/>
      <c r="AB182" s="213" t="s">
        <v>108</v>
      </c>
      <c r="AC182" s="11">
        <f t="shared" ref="AC182:AE182" si="441">K182+R182</f>
        <v>62.5185</v>
      </c>
      <c r="AD182" s="11">
        <f t="shared" si="441"/>
        <v>778.894</v>
      </c>
      <c r="AE182" s="11">
        <f t="shared" si="441"/>
        <v>566.48</v>
      </c>
      <c r="AF182" s="11">
        <f t="shared" si="339"/>
        <v>34.73275</v>
      </c>
      <c r="AG182" s="11">
        <f t="shared" ref="AG182:AI182" si="442">O182+W182</f>
        <v>179</v>
      </c>
      <c r="AH182" s="11">
        <f t="shared" si="442"/>
        <v>0</v>
      </c>
      <c r="AI182" s="11">
        <f t="shared" si="442"/>
        <v>1621.62525</v>
      </c>
      <c r="AJ182" s="12" t="s">
        <v>33</v>
      </c>
    </row>
    <row r="183" s="9" customFormat="1" ht="16" customHeight="1" spans="1:36">
      <c r="A183" s="45">
        <f t="shared" si="322"/>
        <v>180</v>
      </c>
      <c r="B183" s="205" t="s">
        <v>509</v>
      </c>
      <c r="C183" s="206" t="s">
        <v>552</v>
      </c>
      <c r="D183" s="46" t="s">
        <v>553</v>
      </c>
      <c r="E183" s="46">
        <v>3473.25</v>
      </c>
      <c r="F183" s="46">
        <v>3245.4</v>
      </c>
      <c r="G183" s="48">
        <v>5664.75</v>
      </c>
      <c r="H183" s="46">
        <v>3473.25</v>
      </c>
      <c r="I183" s="48">
        <v>1790</v>
      </c>
      <c r="J183" s="48"/>
      <c r="K183" s="63">
        <f t="shared" si="323"/>
        <v>62.5185</v>
      </c>
      <c r="L183" s="64">
        <f t="shared" si="324"/>
        <v>519.264</v>
      </c>
      <c r="M183" s="48">
        <f t="shared" si="325"/>
        <v>453.18</v>
      </c>
      <c r="N183" s="46">
        <f t="shared" si="326"/>
        <v>24.31275</v>
      </c>
      <c r="O183" s="48">
        <f t="shared" si="327"/>
        <v>89.5</v>
      </c>
      <c r="P183" s="48">
        <f t="shared" si="328"/>
        <v>0</v>
      </c>
      <c r="Q183" s="48">
        <f t="shared" si="329"/>
        <v>1148.77525</v>
      </c>
      <c r="R183" s="46">
        <f t="shared" si="330"/>
        <v>0</v>
      </c>
      <c r="S183" s="46">
        <f t="shared" si="331"/>
        <v>259.63</v>
      </c>
      <c r="T183" s="48">
        <f t="shared" si="332"/>
        <v>113.3</v>
      </c>
      <c r="U183" s="46">
        <f t="shared" si="333"/>
        <v>10.42</v>
      </c>
      <c r="V183" s="46">
        <v>0</v>
      </c>
      <c r="W183" s="48">
        <f t="shared" si="334"/>
        <v>89.5</v>
      </c>
      <c r="X183" s="48">
        <f t="shared" si="335"/>
        <v>0</v>
      </c>
      <c r="Y183" s="46">
        <f t="shared" si="336"/>
        <v>472.85</v>
      </c>
      <c r="Z183" s="46">
        <f t="shared" si="337"/>
        <v>1621.62525</v>
      </c>
      <c r="AA183" s="46"/>
      <c r="AB183" s="213" t="s">
        <v>108</v>
      </c>
      <c r="AC183" s="11">
        <f t="shared" ref="AC183:AE183" si="443">K183+R183</f>
        <v>62.5185</v>
      </c>
      <c r="AD183" s="11">
        <f t="shared" si="443"/>
        <v>778.894</v>
      </c>
      <c r="AE183" s="11">
        <f t="shared" si="443"/>
        <v>566.48</v>
      </c>
      <c r="AF183" s="11">
        <f t="shared" si="339"/>
        <v>34.73275</v>
      </c>
      <c r="AG183" s="11">
        <f t="shared" ref="AG183:AI183" si="444">O183+W183</f>
        <v>179</v>
      </c>
      <c r="AH183" s="11">
        <f t="shared" si="444"/>
        <v>0</v>
      </c>
      <c r="AI183" s="11">
        <f t="shared" si="444"/>
        <v>1621.62525</v>
      </c>
      <c r="AJ183" s="12" t="s">
        <v>33</v>
      </c>
    </row>
    <row r="184" s="9" customFormat="1" ht="16" customHeight="1" spans="1:36">
      <c r="A184" s="45">
        <f t="shared" si="322"/>
        <v>181</v>
      </c>
      <c r="B184" s="205" t="s">
        <v>509</v>
      </c>
      <c r="C184" s="206" t="s">
        <v>554</v>
      </c>
      <c r="D184" s="46" t="s">
        <v>555</v>
      </c>
      <c r="E184" s="46">
        <v>3473.25</v>
      </c>
      <c r="F184" s="46">
        <v>3245.4</v>
      </c>
      <c r="G184" s="48">
        <v>5664.75</v>
      </c>
      <c r="H184" s="46">
        <v>3473.25</v>
      </c>
      <c r="I184" s="48">
        <v>1790</v>
      </c>
      <c r="J184" s="48"/>
      <c r="K184" s="63">
        <f t="shared" si="323"/>
        <v>62.5185</v>
      </c>
      <c r="L184" s="64">
        <f t="shared" si="324"/>
        <v>519.264</v>
      </c>
      <c r="M184" s="48">
        <f t="shared" si="325"/>
        <v>453.18</v>
      </c>
      <c r="N184" s="46">
        <f t="shared" si="326"/>
        <v>24.31275</v>
      </c>
      <c r="O184" s="48">
        <f t="shared" si="327"/>
        <v>89.5</v>
      </c>
      <c r="P184" s="48">
        <f t="shared" si="328"/>
        <v>0</v>
      </c>
      <c r="Q184" s="48">
        <f t="shared" si="329"/>
        <v>1148.77525</v>
      </c>
      <c r="R184" s="46">
        <f t="shared" si="330"/>
        <v>0</v>
      </c>
      <c r="S184" s="46">
        <f t="shared" si="331"/>
        <v>259.63</v>
      </c>
      <c r="T184" s="48">
        <f t="shared" si="332"/>
        <v>113.3</v>
      </c>
      <c r="U184" s="46">
        <f t="shared" si="333"/>
        <v>10.42</v>
      </c>
      <c r="V184" s="46">
        <v>0</v>
      </c>
      <c r="W184" s="48">
        <f t="shared" si="334"/>
        <v>89.5</v>
      </c>
      <c r="X184" s="48">
        <f t="shared" si="335"/>
        <v>0</v>
      </c>
      <c r="Y184" s="46">
        <f t="shared" si="336"/>
        <v>472.85</v>
      </c>
      <c r="Z184" s="46">
        <f t="shared" si="337"/>
        <v>1621.62525</v>
      </c>
      <c r="AA184" s="46"/>
      <c r="AB184" s="213" t="s">
        <v>108</v>
      </c>
      <c r="AC184" s="11">
        <f t="shared" ref="AC184:AE184" si="445">K184+R184</f>
        <v>62.5185</v>
      </c>
      <c r="AD184" s="11">
        <f t="shared" si="445"/>
        <v>778.894</v>
      </c>
      <c r="AE184" s="11">
        <f t="shared" si="445"/>
        <v>566.48</v>
      </c>
      <c r="AF184" s="11">
        <f t="shared" si="339"/>
        <v>34.73275</v>
      </c>
      <c r="AG184" s="11">
        <f t="shared" ref="AG184:AI184" si="446">O184+W184</f>
        <v>179</v>
      </c>
      <c r="AH184" s="11">
        <f t="shared" si="446"/>
        <v>0</v>
      </c>
      <c r="AI184" s="11">
        <f t="shared" si="446"/>
        <v>1621.62525</v>
      </c>
      <c r="AJ184" s="12" t="s">
        <v>33</v>
      </c>
    </row>
    <row r="185" s="9" customFormat="1" ht="16" customHeight="1" spans="1:36">
      <c r="A185" s="45">
        <f t="shared" si="322"/>
        <v>182</v>
      </c>
      <c r="B185" s="205" t="s">
        <v>509</v>
      </c>
      <c r="C185" s="208" t="s">
        <v>556</v>
      </c>
      <c r="D185" s="55" t="s">
        <v>557</v>
      </c>
      <c r="E185" s="46">
        <v>3473.25</v>
      </c>
      <c r="F185" s="46">
        <v>3245.4</v>
      </c>
      <c r="G185" s="48">
        <v>5664.75</v>
      </c>
      <c r="H185" s="46">
        <v>3473.25</v>
      </c>
      <c r="I185" s="48">
        <v>1790</v>
      </c>
      <c r="J185" s="48"/>
      <c r="K185" s="63">
        <f t="shared" si="323"/>
        <v>62.5185</v>
      </c>
      <c r="L185" s="64">
        <f t="shared" si="324"/>
        <v>519.264</v>
      </c>
      <c r="M185" s="48">
        <f t="shared" si="325"/>
        <v>453.18</v>
      </c>
      <c r="N185" s="46">
        <f t="shared" si="326"/>
        <v>24.31275</v>
      </c>
      <c r="O185" s="48">
        <f t="shared" si="327"/>
        <v>89.5</v>
      </c>
      <c r="P185" s="48">
        <f t="shared" si="328"/>
        <v>0</v>
      </c>
      <c r="Q185" s="48">
        <f t="shared" si="329"/>
        <v>1148.77525</v>
      </c>
      <c r="R185" s="46">
        <f t="shared" si="330"/>
        <v>0</v>
      </c>
      <c r="S185" s="46">
        <f t="shared" si="331"/>
        <v>259.63</v>
      </c>
      <c r="T185" s="48">
        <f t="shared" si="332"/>
        <v>113.3</v>
      </c>
      <c r="U185" s="46">
        <f t="shared" si="333"/>
        <v>10.42</v>
      </c>
      <c r="V185" s="46">
        <v>0</v>
      </c>
      <c r="W185" s="48">
        <f t="shared" si="334"/>
        <v>89.5</v>
      </c>
      <c r="X185" s="48">
        <f t="shared" si="335"/>
        <v>0</v>
      </c>
      <c r="Y185" s="46">
        <f t="shared" si="336"/>
        <v>472.85</v>
      </c>
      <c r="Z185" s="46">
        <f t="shared" si="337"/>
        <v>1621.62525</v>
      </c>
      <c r="AA185" s="46"/>
      <c r="AB185" s="213" t="s">
        <v>108</v>
      </c>
      <c r="AC185" s="11">
        <f t="shared" ref="AC185:AE185" si="447">K185+R185</f>
        <v>62.5185</v>
      </c>
      <c r="AD185" s="11">
        <f t="shared" si="447"/>
        <v>778.894</v>
      </c>
      <c r="AE185" s="11">
        <f t="shared" si="447"/>
        <v>566.48</v>
      </c>
      <c r="AF185" s="11">
        <f t="shared" si="339"/>
        <v>34.73275</v>
      </c>
      <c r="AG185" s="11">
        <f t="shared" ref="AG185:AI185" si="448">O185+W185</f>
        <v>179</v>
      </c>
      <c r="AH185" s="11">
        <f t="shared" si="448"/>
        <v>0</v>
      </c>
      <c r="AI185" s="11">
        <f t="shared" si="448"/>
        <v>1621.62525</v>
      </c>
      <c r="AJ185" s="12" t="s">
        <v>33</v>
      </c>
    </row>
    <row r="186" s="9" customFormat="1" ht="16" customHeight="1" spans="1:36">
      <c r="A186" s="45">
        <f t="shared" si="322"/>
        <v>183</v>
      </c>
      <c r="B186" s="205" t="s">
        <v>558</v>
      </c>
      <c r="C186" s="206" t="s">
        <v>559</v>
      </c>
      <c r="D186" s="46" t="s">
        <v>560</v>
      </c>
      <c r="E186" s="46">
        <v>3473.25</v>
      </c>
      <c r="F186" s="46">
        <v>3245.4</v>
      </c>
      <c r="G186" s="48">
        <v>5664.75</v>
      </c>
      <c r="H186" s="46">
        <v>3473.25</v>
      </c>
      <c r="I186" s="48">
        <v>1790</v>
      </c>
      <c r="J186" s="48"/>
      <c r="K186" s="63">
        <f t="shared" si="323"/>
        <v>62.5185</v>
      </c>
      <c r="L186" s="64">
        <f t="shared" si="324"/>
        <v>519.264</v>
      </c>
      <c r="M186" s="48">
        <f t="shared" si="325"/>
        <v>453.18</v>
      </c>
      <c r="N186" s="46">
        <f t="shared" si="326"/>
        <v>24.31275</v>
      </c>
      <c r="O186" s="48">
        <f t="shared" si="327"/>
        <v>89.5</v>
      </c>
      <c r="P186" s="48">
        <f t="shared" si="328"/>
        <v>0</v>
      </c>
      <c r="Q186" s="48">
        <f t="shared" si="329"/>
        <v>1148.77525</v>
      </c>
      <c r="R186" s="46">
        <f t="shared" si="330"/>
        <v>0</v>
      </c>
      <c r="S186" s="46">
        <f t="shared" si="331"/>
        <v>259.63</v>
      </c>
      <c r="T186" s="48">
        <f t="shared" si="332"/>
        <v>113.3</v>
      </c>
      <c r="U186" s="46">
        <f t="shared" si="333"/>
        <v>10.42</v>
      </c>
      <c r="V186" s="46">
        <v>0</v>
      </c>
      <c r="W186" s="48">
        <f t="shared" si="334"/>
        <v>89.5</v>
      </c>
      <c r="X186" s="48">
        <f t="shared" si="335"/>
        <v>0</v>
      </c>
      <c r="Y186" s="46">
        <f t="shared" si="336"/>
        <v>472.85</v>
      </c>
      <c r="Z186" s="46">
        <f t="shared" si="337"/>
        <v>1621.62525</v>
      </c>
      <c r="AA186" s="46"/>
      <c r="AB186" s="213" t="s">
        <v>102</v>
      </c>
      <c r="AC186" s="11">
        <f t="shared" ref="AC186:AE186" si="449">K186+R186</f>
        <v>62.5185</v>
      </c>
      <c r="AD186" s="11">
        <f t="shared" si="449"/>
        <v>778.894</v>
      </c>
      <c r="AE186" s="11">
        <f t="shared" si="449"/>
        <v>566.48</v>
      </c>
      <c r="AF186" s="11">
        <f t="shared" si="339"/>
        <v>34.73275</v>
      </c>
      <c r="AG186" s="11">
        <f t="shared" ref="AG186:AI186" si="450">O186+W186</f>
        <v>179</v>
      </c>
      <c r="AH186" s="11">
        <f t="shared" si="450"/>
        <v>0</v>
      </c>
      <c r="AI186" s="11">
        <f t="shared" si="450"/>
        <v>1621.62525</v>
      </c>
      <c r="AJ186" s="12" t="s">
        <v>33</v>
      </c>
    </row>
    <row r="187" s="9" customFormat="1" ht="16" customHeight="1" spans="1:36">
      <c r="A187" s="45">
        <f t="shared" si="322"/>
        <v>184</v>
      </c>
      <c r="B187" s="205" t="s">
        <v>558</v>
      </c>
      <c r="C187" s="206" t="s">
        <v>561</v>
      </c>
      <c r="D187" s="46" t="s">
        <v>562</v>
      </c>
      <c r="E187" s="46">
        <v>3473.25</v>
      </c>
      <c r="F187" s="46">
        <v>3245.4</v>
      </c>
      <c r="G187" s="48">
        <v>5664.75</v>
      </c>
      <c r="H187" s="46">
        <v>3473.25</v>
      </c>
      <c r="I187" s="48">
        <v>1790</v>
      </c>
      <c r="J187" s="48"/>
      <c r="K187" s="63">
        <f t="shared" si="323"/>
        <v>62.5185</v>
      </c>
      <c r="L187" s="64">
        <f t="shared" si="324"/>
        <v>519.264</v>
      </c>
      <c r="M187" s="48">
        <f t="shared" si="325"/>
        <v>453.18</v>
      </c>
      <c r="N187" s="46">
        <f t="shared" si="326"/>
        <v>24.31275</v>
      </c>
      <c r="O187" s="48">
        <f t="shared" si="327"/>
        <v>89.5</v>
      </c>
      <c r="P187" s="48">
        <f t="shared" si="328"/>
        <v>0</v>
      </c>
      <c r="Q187" s="48">
        <f t="shared" si="329"/>
        <v>1148.77525</v>
      </c>
      <c r="R187" s="46">
        <f t="shared" si="330"/>
        <v>0</v>
      </c>
      <c r="S187" s="46">
        <f t="shared" si="331"/>
        <v>259.63</v>
      </c>
      <c r="T187" s="48">
        <f t="shared" si="332"/>
        <v>113.3</v>
      </c>
      <c r="U187" s="46">
        <f t="shared" si="333"/>
        <v>10.42</v>
      </c>
      <c r="V187" s="46">
        <v>0</v>
      </c>
      <c r="W187" s="48">
        <f t="shared" si="334"/>
        <v>89.5</v>
      </c>
      <c r="X187" s="48">
        <f t="shared" si="335"/>
        <v>0</v>
      </c>
      <c r="Y187" s="46">
        <f t="shared" si="336"/>
        <v>472.85</v>
      </c>
      <c r="Z187" s="46">
        <f t="shared" si="337"/>
        <v>1621.62525</v>
      </c>
      <c r="AA187" s="46"/>
      <c r="AB187" s="213" t="s">
        <v>102</v>
      </c>
      <c r="AC187" s="11">
        <f t="shared" ref="AC187:AE187" si="451">K187+R187</f>
        <v>62.5185</v>
      </c>
      <c r="AD187" s="11">
        <f t="shared" si="451"/>
        <v>778.894</v>
      </c>
      <c r="AE187" s="11">
        <f t="shared" si="451"/>
        <v>566.48</v>
      </c>
      <c r="AF187" s="11">
        <f t="shared" si="339"/>
        <v>34.73275</v>
      </c>
      <c r="AG187" s="11">
        <f t="shared" ref="AG187:AI187" si="452">O187+W187</f>
        <v>179</v>
      </c>
      <c r="AH187" s="11">
        <f t="shared" si="452"/>
        <v>0</v>
      </c>
      <c r="AI187" s="11">
        <f t="shared" si="452"/>
        <v>1621.62525</v>
      </c>
      <c r="AJ187" s="12" t="s">
        <v>33</v>
      </c>
    </row>
    <row r="188" s="9" customFormat="1" ht="16" customHeight="1" spans="1:36">
      <c r="A188" s="45">
        <f t="shared" si="322"/>
        <v>185</v>
      </c>
      <c r="B188" s="205" t="s">
        <v>558</v>
      </c>
      <c r="C188" s="206" t="s">
        <v>563</v>
      </c>
      <c r="D188" s="46" t="s">
        <v>564</v>
      </c>
      <c r="E188" s="46">
        <v>3473.25</v>
      </c>
      <c r="F188" s="46">
        <v>3245.4</v>
      </c>
      <c r="G188" s="48">
        <v>5664.75</v>
      </c>
      <c r="H188" s="46">
        <v>3473.25</v>
      </c>
      <c r="I188" s="48">
        <v>1790</v>
      </c>
      <c r="J188" s="48"/>
      <c r="K188" s="63">
        <f t="shared" si="323"/>
        <v>62.5185</v>
      </c>
      <c r="L188" s="64">
        <f t="shared" si="324"/>
        <v>519.264</v>
      </c>
      <c r="M188" s="48">
        <f t="shared" si="325"/>
        <v>453.18</v>
      </c>
      <c r="N188" s="46">
        <f t="shared" si="326"/>
        <v>24.31275</v>
      </c>
      <c r="O188" s="48">
        <f t="shared" si="327"/>
        <v>89.5</v>
      </c>
      <c r="P188" s="48">
        <f t="shared" si="328"/>
        <v>0</v>
      </c>
      <c r="Q188" s="48">
        <f t="shared" si="329"/>
        <v>1148.77525</v>
      </c>
      <c r="R188" s="46">
        <f t="shared" si="330"/>
        <v>0</v>
      </c>
      <c r="S188" s="46">
        <f t="shared" si="331"/>
        <v>259.63</v>
      </c>
      <c r="T188" s="48">
        <f t="shared" si="332"/>
        <v>113.3</v>
      </c>
      <c r="U188" s="46">
        <f t="shared" si="333"/>
        <v>10.42</v>
      </c>
      <c r="V188" s="46">
        <v>0</v>
      </c>
      <c r="W188" s="48">
        <f t="shared" si="334"/>
        <v>89.5</v>
      </c>
      <c r="X188" s="48">
        <f t="shared" si="335"/>
        <v>0</v>
      </c>
      <c r="Y188" s="46">
        <f t="shared" si="336"/>
        <v>472.85</v>
      </c>
      <c r="Z188" s="46">
        <f t="shared" si="337"/>
        <v>1621.62525</v>
      </c>
      <c r="AA188" s="46"/>
      <c r="AB188" s="213" t="s">
        <v>102</v>
      </c>
      <c r="AC188" s="11">
        <f t="shared" ref="AC188:AE188" si="453">K188+R188</f>
        <v>62.5185</v>
      </c>
      <c r="AD188" s="11">
        <f t="shared" si="453"/>
        <v>778.894</v>
      </c>
      <c r="AE188" s="11">
        <f t="shared" si="453"/>
        <v>566.48</v>
      </c>
      <c r="AF188" s="11">
        <f t="shared" si="339"/>
        <v>34.73275</v>
      </c>
      <c r="AG188" s="11">
        <f t="shared" ref="AG188:AI188" si="454">O188+W188</f>
        <v>179</v>
      </c>
      <c r="AH188" s="11">
        <f t="shared" si="454"/>
        <v>0</v>
      </c>
      <c r="AI188" s="11">
        <f t="shared" si="454"/>
        <v>1621.62525</v>
      </c>
      <c r="AJ188" s="12" t="s">
        <v>33</v>
      </c>
    </row>
    <row r="189" s="9" customFormat="1" ht="16" customHeight="1" spans="1:36">
      <c r="A189" s="45">
        <f t="shared" si="322"/>
        <v>186</v>
      </c>
      <c r="B189" s="205" t="s">
        <v>558</v>
      </c>
      <c r="C189" s="206" t="s">
        <v>565</v>
      </c>
      <c r="D189" s="46" t="s">
        <v>566</v>
      </c>
      <c r="E189" s="46">
        <v>3473.25</v>
      </c>
      <c r="F189" s="46">
        <v>3245.4</v>
      </c>
      <c r="G189" s="48">
        <v>5664.75</v>
      </c>
      <c r="H189" s="46">
        <v>3473.25</v>
      </c>
      <c r="I189" s="48">
        <v>4180</v>
      </c>
      <c r="J189" s="48"/>
      <c r="K189" s="63">
        <f t="shared" si="323"/>
        <v>62.5185</v>
      </c>
      <c r="L189" s="64">
        <f t="shared" si="324"/>
        <v>519.264</v>
      </c>
      <c r="M189" s="48">
        <f t="shared" si="325"/>
        <v>453.18</v>
      </c>
      <c r="N189" s="46">
        <f t="shared" si="326"/>
        <v>24.31275</v>
      </c>
      <c r="O189" s="48">
        <f t="shared" si="327"/>
        <v>209</v>
      </c>
      <c r="P189" s="48">
        <f t="shared" si="328"/>
        <v>0</v>
      </c>
      <c r="Q189" s="48">
        <f t="shared" si="329"/>
        <v>1268.27525</v>
      </c>
      <c r="R189" s="46">
        <f t="shared" si="330"/>
        <v>0</v>
      </c>
      <c r="S189" s="46">
        <f t="shared" si="331"/>
        <v>259.63</v>
      </c>
      <c r="T189" s="48">
        <f t="shared" si="332"/>
        <v>113.3</v>
      </c>
      <c r="U189" s="46">
        <f t="shared" si="333"/>
        <v>10.42</v>
      </c>
      <c r="V189" s="46">
        <v>0</v>
      </c>
      <c r="W189" s="48">
        <f t="shared" si="334"/>
        <v>209</v>
      </c>
      <c r="X189" s="48">
        <f t="shared" si="335"/>
        <v>0</v>
      </c>
      <c r="Y189" s="46">
        <f t="shared" si="336"/>
        <v>592.35</v>
      </c>
      <c r="Z189" s="46">
        <f t="shared" si="337"/>
        <v>1860.62525</v>
      </c>
      <c r="AA189" s="46"/>
      <c r="AB189" s="213" t="s">
        <v>102</v>
      </c>
      <c r="AC189" s="11">
        <f t="shared" ref="AC189:AE189" si="455">K189+R189</f>
        <v>62.5185</v>
      </c>
      <c r="AD189" s="11">
        <f t="shared" si="455"/>
        <v>778.894</v>
      </c>
      <c r="AE189" s="11">
        <f t="shared" si="455"/>
        <v>566.48</v>
      </c>
      <c r="AF189" s="11">
        <f t="shared" si="339"/>
        <v>34.73275</v>
      </c>
      <c r="AG189" s="11">
        <f t="shared" ref="AG189:AI189" si="456">O189+W189</f>
        <v>418</v>
      </c>
      <c r="AH189" s="11">
        <f t="shared" si="456"/>
        <v>0</v>
      </c>
      <c r="AI189" s="11">
        <f t="shared" si="456"/>
        <v>1860.62525</v>
      </c>
      <c r="AJ189" s="12" t="s">
        <v>33</v>
      </c>
    </row>
    <row r="190" s="9" customFormat="1" ht="16" customHeight="1" spans="1:36">
      <c r="A190" s="45">
        <f t="shared" si="322"/>
        <v>187</v>
      </c>
      <c r="B190" s="205" t="s">
        <v>558</v>
      </c>
      <c r="C190" s="206" t="s">
        <v>567</v>
      </c>
      <c r="D190" s="46" t="s">
        <v>568</v>
      </c>
      <c r="E190" s="46">
        <v>3473.25</v>
      </c>
      <c r="F190" s="46">
        <v>3245.4</v>
      </c>
      <c r="G190" s="48">
        <v>5664.75</v>
      </c>
      <c r="H190" s="46">
        <v>3473.25</v>
      </c>
      <c r="I190" s="48">
        <v>4180</v>
      </c>
      <c r="J190" s="48"/>
      <c r="K190" s="63">
        <f t="shared" si="323"/>
        <v>62.5185</v>
      </c>
      <c r="L190" s="64">
        <f t="shared" si="324"/>
        <v>519.264</v>
      </c>
      <c r="M190" s="48">
        <f t="shared" si="325"/>
        <v>453.18</v>
      </c>
      <c r="N190" s="46">
        <f t="shared" si="326"/>
        <v>24.31275</v>
      </c>
      <c r="O190" s="48">
        <f t="shared" si="327"/>
        <v>209</v>
      </c>
      <c r="P190" s="48">
        <f t="shared" si="328"/>
        <v>0</v>
      </c>
      <c r="Q190" s="48">
        <f t="shared" si="329"/>
        <v>1268.27525</v>
      </c>
      <c r="R190" s="46">
        <f t="shared" si="330"/>
        <v>0</v>
      </c>
      <c r="S190" s="46">
        <f t="shared" si="331"/>
        <v>259.63</v>
      </c>
      <c r="T190" s="48">
        <f t="shared" si="332"/>
        <v>113.3</v>
      </c>
      <c r="U190" s="46">
        <f t="shared" si="333"/>
        <v>10.42</v>
      </c>
      <c r="V190" s="46">
        <v>0</v>
      </c>
      <c r="W190" s="48">
        <f t="shared" si="334"/>
        <v>209</v>
      </c>
      <c r="X190" s="48">
        <f t="shared" si="335"/>
        <v>0</v>
      </c>
      <c r="Y190" s="46">
        <f t="shared" si="336"/>
        <v>592.35</v>
      </c>
      <c r="Z190" s="46">
        <f t="shared" si="337"/>
        <v>1860.62525</v>
      </c>
      <c r="AA190" s="46"/>
      <c r="AB190" s="213" t="s">
        <v>102</v>
      </c>
      <c r="AC190" s="11">
        <f t="shared" ref="AC190:AE190" si="457">K190+R190</f>
        <v>62.5185</v>
      </c>
      <c r="AD190" s="11">
        <f t="shared" si="457"/>
        <v>778.894</v>
      </c>
      <c r="AE190" s="11">
        <f t="shared" si="457"/>
        <v>566.48</v>
      </c>
      <c r="AF190" s="11">
        <f t="shared" si="339"/>
        <v>34.73275</v>
      </c>
      <c r="AG190" s="11">
        <f t="shared" ref="AG190:AI190" si="458">O190+W190</f>
        <v>418</v>
      </c>
      <c r="AH190" s="11">
        <f t="shared" si="458"/>
        <v>0</v>
      </c>
      <c r="AI190" s="11">
        <f t="shared" si="458"/>
        <v>1860.62525</v>
      </c>
      <c r="AJ190" s="12" t="s">
        <v>33</v>
      </c>
    </row>
    <row r="191" s="9" customFormat="1" ht="16" customHeight="1" spans="1:36">
      <c r="A191" s="45">
        <f t="shared" si="322"/>
        <v>188</v>
      </c>
      <c r="B191" s="205" t="s">
        <v>558</v>
      </c>
      <c r="C191" s="206" t="s">
        <v>569</v>
      </c>
      <c r="D191" s="46" t="s">
        <v>570</v>
      </c>
      <c r="E191" s="46">
        <v>3473.25</v>
      </c>
      <c r="F191" s="46">
        <v>3245.4</v>
      </c>
      <c r="G191" s="48">
        <v>5664.75</v>
      </c>
      <c r="H191" s="46">
        <v>3473.25</v>
      </c>
      <c r="I191" s="48">
        <v>4180</v>
      </c>
      <c r="J191" s="48"/>
      <c r="K191" s="63">
        <f t="shared" si="323"/>
        <v>62.5185</v>
      </c>
      <c r="L191" s="64">
        <f t="shared" si="324"/>
        <v>519.264</v>
      </c>
      <c r="M191" s="48">
        <f t="shared" si="325"/>
        <v>453.18</v>
      </c>
      <c r="N191" s="46">
        <f t="shared" si="326"/>
        <v>24.31275</v>
      </c>
      <c r="O191" s="48">
        <f t="shared" si="327"/>
        <v>209</v>
      </c>
      <c r="P191" s="48">
        <f t="shared" si="328"/>
        <v>0</v>
      </c>
      <c r="Q191" s="48">
        <f t="shared" si="329"/>
        <v>1268.27525</v>
      </c>
      <c r="R191" s="46">
        <f t="shared" si="330"/>
        <v>0</v>
      </c>
      <c r="S191" s="46">
        <f t="shared" si="331"/>
        <v>259.63</v>
      </c>
      <c r="T191" s="48">
        <f t="shared" si="332"/>
        <v>113.3</v>
      </c>
      <c r="U191" s="46">
        <f t="shared" si="333"/>
        <v>10.42</v>
      </c>
      <c r="V191" s="46">
        <v>0</v>
      </c>
      <c r="W191" s="48">
        <f t="shared" si="334"/>
        <v>209</v>
      </c>
      <c r="X191" s="48">
        <f t="shared" si="335"/>
        <v>0</v>
      </c>
      <c r="Y191" s="46">
        <f t="shared" si="336"/>
        <v>592.35</v>
      </c>
      <c r="Z191" s="46">
        <f t="shared" si="337"/>
        <v>1860.62525</v>
      </c>
      <c r="AA191" s="46"/>
      <c r="AB191" s="213" t="s">
        <v>102</v>
      </c>
      <c r="AC191" s="11">
        <f t="shared" ref="AC191:AE191" si="459">K191+R191</f>
        <v>62.5185</v>
      </c>
      <c r="AD191" s="11">
        <f t="shared" si="459"/>
        <v>778.894</v>
      </c>
      <c r="AE191" s="11">
        <f t="shared" si="459"/>
        <v>566.48</v>
      </c>
      <c r="AF191" s="11">
        <f t="shared" si="339"/>
        <v>34.73275</v>
      </c>
      <c r="AG191" s="11">
        <f t="shared" ref="AG191:AI191" si="460">O191+W191</f>
        <v>418</v>
      </c>
      <c r="AH191" s="11">
        <f t="shared" si="460"/>
        <v>0</v>
      </c>
      <c r="AI191" s="11">
        <f t="shared" si="460"/>
        <v>1860.62525</v>
      </c>
      <c r="AJ191" s="12" t="s">
        <v>33</v>
      </c>
    </row>
    <row r="192" s="9" customFormat="1" ht="16" customHeight="1" spans="1:36">
      <c r="A192" s="45">
        <f t="shared" si="322"/>
        <v>189</v>
      </c>
      <c r="B192" s="205" t="s">
        <v>1983</v>
      </c>
      <c r="C192" s="206" t="s">
        <v>571</v>
      </c>
      <c r="D192" s="46" t="s">
        <v>572</v>
      </c>
      <c r="E192" s="46">
        <v>3473.25</v>
      </c>
      <c r="F192" s="46">
        <v>3245.4</v>
      </c>
      <c r="G192" s="48">
        <v>5664.75</v>
      </c>
      <c r="H192" s="46">
        <v>3473.25</v>
      </c>
      <c r="I192" s="48">
        <v>4180</v>
      </c>
      <c r="J192" s="48"/>
      <c r="K192" s="63">
        <f t="shared" si="323"/>
        <v>62.5185</v>
      </c>
      <c r="L192" s="64">
        <f t="shared" si="324"/>
        <v>519.264</v>
      </c>
      <c r="M192" s="48">
        <f t="shared" si="325"/>
        <v>453.18</v>
      </c>
      <c r="N192" s="46">
        <f t="shared" si="326"/>
        <v>24.31275</v>
      </c>
      <c r="O192" s="48">
        <f t="shared" si="327"/>
        <v>209</v>
      </c>
      <c r="P192" s="48">
        <f t="shared" si="328"/>
        <v>0</v>
      </c>
      <c r="Q192" s="48">
        <f t="shared" si="329"/>
        <v>1268.27525</v>
      </c>
      <c r="R192" s="46">
        <f t="shared" si="330"/>
        <v>0</v>
      </c>
      <c r="S192" s="46">
        <f t="shared" si="331"/>
        <v>259.63</v>
      </c>
      <c r="T192" s="48">
        <f t="shared" si="332"/>
        <v>113.3</v>
      </c>
      <c r="U192" s="46">
        <f t="shared" si="333"/>
        <v>10.42</v>
      </c>
      <c r="V192" s="46">
        <v>0</v>
      </c>
      <c r="W192" s="48">
        <f t="shared" si="334"/>
        <v>209</v>
      </c>
      <c r="X192" s="48">
        <f t="shared" si="335"/>
        <v>0</v>
      </c>
      <c r="Y192" s="46">
        <f t="shared" si="336"/>
        <v>592.35</v>
      </c>
      <c r="Z192" s="46">
        <f t="shared" si="337"/>
        <v>1860.62525</v>
      </c>
      <c r="AA192" s="46"/>
      <c r="AB192" s="213" t="s">
        <v>78</v>
      </c>
      <c r="AC192" s="11">
        <f t="shared" ref="AC192:AE192" si="461">K192+R192</f>
        <v>62.5185</v>
      </c>
      <c r="AD192" s="11">
        <f t="shared" si="461"/>
        <v>778.894</v>
      </c>
      <c r="AE192" s="11">
        <f t="shared" si="461"/>
        <v>566.48</v>
      </c>
      <c r="AF192" s="11">
        <f t="shared" si="339"/>
        <v>34.73275</v>
      </c>
      <c r="AG192" s="11">
        <f t="shared" ref="AG192:AI192" si="462">O192+W192</f>
        <v>418</v>
      </c>
      <c r="AH192" s="11">
        <f t="shared" si="462"/>
        <v>0</v>
      </c>
      <c r="AI192" s="11">
        <f t="shared" si="462"/>
        <v>1860.62525</v>
      </c>
      <c r="AJ192" s="12" t="s">
        <v>34</v>
      </c>
    </row>
    <row r="193" s="9" customFormat="1" ht="16" customHeight="1" spans="1:36">
      <c r="A193" s="45">
        <f t="shared" si="322"/>
        <v>190</v>
      </c>
      <c r="B193" s="205" t="s">
        <v>558</v>
      </c>
      <c r="C193" s="206" t="s">
        <v>573</v>
      </c>
      <c r="D193" s="46" t="s">
        <v>574</v>
      </c>
      <c r="E193" s="46">
        <v>3473.25</v>
      </c>
      <c r="F193" s="46">
        <v>3245.4</v>
      </c>
      <c r="G193" s="48">
        <v>5664.75</v>
      </c>
      <c r="H193" s="46">
        <v>3473.25</v>
      </c>
      <c r="I193" s="48">
        <v>4180</v>
      </c>
      <c r="J193" s="48"/>
      <c r="K193" s="63">
        <f t="shared" si="323"/>
        <v>62.5185</v>
      </c>
      <c r="L193" s="64">
        <f t="shared" si="324"/>
        <v>519.264</v>
      </c>
      <c r="M193" s="48">
        <f t="shared" si="325"/>
        <v>453.18</v>
      </c>
      <c r="N193" s="46">
        <f t="shared" si="326"/>
        <v>24.31275</v>
      </c>
      <c r="O193" s="48">
        <f t="shared" si="327"/>
        <v>209</v>
      </c>
      <c r="P193" s="48">
        <f t="shared" si="328"/>
        <v>0</v>
      </c>
      <c r="Q193" s="48">
        <f t="shared" si="329"/>
        <v>1268.27525</v>
      </c>
      <c r="R193" s="46">
        <f t="shared" si="330"/>
        <v>0</v>
      </c>
      <c r="S193" s="46">
        <f t="shared" si="331"/>
        <v>259.63</v>
      </c>
      <c r="T193" s="48">
        <f t="shared" si="332"/>
        <v>113.3</v>
      </c>
      <c r="U193" s="46">
        <f t="shared" si="333"/>
        <v>10.42</v>
      </c>
      <c r="V193" s="46">
        <v>0</v>
      </c>
      <c r="W193" s="48">
        <f t="shared" si="334"/>
        <v>209</v>
      </c>
      <c r="X193" s="48">
        <f t="shared" si="335"/>
        <v>0</v>
      </c>
      <c r="Y193" s="46">
        <f t="shared" si="336"/>
        <v>592.35</v>
      </c>
      <c r="Z193" s="46">
        <f t="shared" si="337"/>
        <v>1860.62525</v>
      </c>
      <c r="AA193" s="46"/>
      <c r="AB193" s="213" t="s">
        <v>102</v>
      </c>
      <c r="AC193" s="11">
        <f t="shared" ref="AC193:AE193" si="463">K193+R193</f>
        <v>62.5185</v>
      </c>
      <c r="AD193" s="11">
        <f t="shared" si="463"/>
        <v>778.894</v>
      </c>
      <c r="AE193" s="11">
        <f t="shared" si="463"/>
        <v>566.48</v>
      </c>
      <c r="AF193" s="11">
        <f t="shared" si="339"/>
        <v>34.73275</v>
      </c>
      <c r="AG193" s="11">
        <f t="shared" ref="AG193:AI193" si="464">O193+W193</f>
        <v>418</v>
      </c>
      <c r="AH193" s="11">
        <f t="shared" si="464"/>
        <v>0</v>
      </c>
      <c r="AI193" s="11">
        <f t="shared" si="464"/>
        <v>1860.62525</v>
      </c>
      <c r="AJ193" s="12" t="s">
        <v>33</v>
      </c>
    </row>
    <row r="194" s="9" customFormat="1" ht="16" customHeight="1" spans="1:36">
      <c r="A194" s="45">
        <f t="shared" si="322"/>
        <v>191</v>
      </c>
      <c r="B194" s="205" t="s">
        <v>558</v>
      </c>
      <c r="C194" s="206" t="s">
        <v>575</v>
      </c>
      <c r="D194" s="46" t="s">
        <v>576</v>
      </c>
      <c r="E194" s="46">
        <v>3473.25</v>
      </c>
      <c r="F194" s="46">
        <v>3245.4</v>
      </c>
      <c r="G194" s="48">
        <v>5664.75</v>
      </c>
      <c r="H194" s="46">
        <v>3473.25</v>
      </c>
      <c r="I194" s="48">
        <v>4180</v>
      </c>
      <c r="J194" s="48"/>
      <c r="K194" s="63">
        <f t="shared" si="323"/>
        <v>62.5185</v>
      </c>
      <c r="L194" s="64">
        <f t="shared" si="324"/>
        <v>519.264</v>
      </c>
      <c r="M194" s="48">
        <f t="shared" si="325"/>
        <v>453.18</v>
      </c>
      <c r="N194" s="46">
        <f t="shared" si="326"/>
        <v>24.31275</v>
      </c>
      <c r="O194" s="48">
        <f t="shared" si="327"/>
        <v>209</v>
      </c>
      <c r="P194" s="48">
        <f t="shared" si="328"/>
        <v>0</v>
      </c>
      <c r="Q194" s="48">
        <f t="shared" si="329"/>
        <v>1268.27525</v>
      </c>
      <c r="R194" s="46">
        <f t="shared" si="330"/>
        <v>0</v>
      </c>
      <c r="S194" s="46">
        <f t="shared" si="331"/>
        <v>259.63</v>
      </c>
      <c r="T194" s="48">
        <f t="shared" si="332"/>
        <v>113.3</v>
      </c>
      <c r="U194" s="46">
        <f t="shared" si="333"/>
        <v>10.42</v>
      </c>
      <c r="V194" s="46">
        <v>0</v>
      </c>
      <c r="W194" s="48">
        <f t="shared" si="334"/>
        <v>209</v>
      </c>
      <c r="X194" s="48">
        <f t="shared" si="335"/>
        <v>0</v>
      </c>
      <c r="Y194" s="46">
        <f t="shared" si="336"/>
        <v>592.35</v>
      </c>
      <c r="Z194" s="46">
        <f t="shared" si="337"/>
        <v>1860.62525</v>
      </c>
      <c r="AA194" s="46"/>
      <c r="AB194" s="213" t="s">
        <v>102</v>
      </c>
      <c r="AC194" s="11">
        <f t="shared" ref="AC194:AE194" si="465">K194+R194</f>
        <v>62.5185</v>
      </c>
      <c r="AD194" s="11">
        <f t="shared" si="465"/>
        <v>778.894</v>
      </c>
      <c r="AE194" s="11">
        <f t="shared" si="465"/>
        <v>566.48</v>
      </c>
      <c r="AF194" s="11">
        <f t="shared" si="339"/>
        <v>34.73275</v>
      </c>
      <c r="AG194" s="11">
        <f t="shared" ref="AG194:AI194" si="466">O194+W194</f>
        <v>418</v>
      </c>
      <c r="AH194" s="11">
        <f t="shared" si="466"/>
        <v>0</v>
      </c>
      <c r="AI194" s="11">
        <f t="shared" si="466"/>
        <v>1860.62525</v>
      </c>
      <c r="AJ194" s="12" t="s">
        <v>33</v>
      </c>
    </row>
    <row r="195" s="9" customFormat="1" ht="16" customHeight="1" spans="1:36">
      <c r="A195" s="45">
        <f t="shared" ref="A195:A230" si="467">ROW()-3</f>
        <v>192</v>
      </c>
      <c r="B195" s="205" t="s">
        <v>558</v>
      </c>
      <c r="C195" s="206" t="s">
        <v>577</v>
      </c>
      <c r="D195" s="46" t="s">
        <v>578</v>
      </c>
      <c r="E195" s="46">
        <v>3473.25</v>
      </c>
      <c r="F195" s="46">
        <v>3245.4</v>
      </c>
      <c r="G195" s="48">
        <v>5664.75</v>
      </c>
      <c r="H195" s="46">
        <v>3473.25</v>
      </c>
      <c r="I195" s="48">
        <v>1790</v>
      </c>
      <c r="J195" s="48"/>
      <c r="K195" s="63">
        <f t="shared" ref="K195:K230" si="468">E195*0.018</f>
        <v>62.5185</v>
      </c>
      <c r="L195" s="64">
        <f t="shared" ref="L195:L230" si="469">F195*0.16</f>
        <v>519.264</v>
      </c>
      <c r="M195" s="48">
        <f t="shared" ref="M195:M230" si="470">ROUND(G195*0.08,2)</f>
        <v>453.18</v>
      </c>
      <c r="N195" s="46">
        <f t="shared" ref="N195:N230" si="471">H195*0.007</f>
        <v>24.31275</v>
      </c>
      <c r="O195" s="48">
        <f t="shared" ref="O195:O230" si="472">I195*5%</f>
        <v>89.5</v>
      </c>
      <c r="P195" s="48">
        <f t="shared" ref="P195:P230" si="473">J195*50%</f>
        <v>0</v>
      </c>
      <c r="Q195" s="48">
        <f t="shared" ref="Q195:Q230" si="474">SUM(K195:P195)</f>
        <v>1148.77525</v>
      </c>
      <c r="R195" s="46">
        <f t="shared" ref="R195:R230" si="475">E195*0</f>
        <v>0</v>
      </c>
      <c r="S195" s="46">
        <f t="shared" ref="S195:S230" si="476">ROUND(F195*0.08,2)</f>
        <v>259.63</v>
      </c>
      <c r="T195" s="48">
        <f t="shared" ref="T195:T230" si="477">ROUND(G195*0.02,2)</f>
        <v>113.3</v>
      </c>
      <c r="U195" s="46">
        <f t="shared" ref="U195:U230" si="478">ROUND(H195*0.003,2)</f>
        <v>10.42</v>
      </c>
      <c r="V195" s="46">
        <v>0</v>
      </c>
      <c r="W195" s="48">
        <f t="shared" ref="W195:W230" si="479">I195*5%</f>
        <v>89.5</v>
      </c>
      <c r="X195" s="48">
        <f t="shared" ref="X195:X230" si="480">J195*50%</f>
        <v>0</v>
      </c>
      <c r="Y195" s="46">
        <f t="shared" ref="Y195:Y230" si="481">SUM(R195:X195)</f>
        <v>472.85</v>
      </c>
      <c r="Z195" s="46">
        <f t="shared" ref="Z195:Z230" si="482">Q195+Y195</f>
        <v>1621.62525</v>
      </c>
      <c r="AA195" s="46"/>
      <c r="AB195" s="213" t="s">
        <v>102</v>
      </c>
      <c r="AC195" s="11">
        <f t="shared" ref="AC195:AE195" si="483">K195+R195</f>
        <v>62.5185</v>
      </c>
      <c r="AD195" s="11">
        <f t="shared" si="483"/>
        <v>778.894</v>
      </c>
      <c r="AE195" s="11">
        <f t="shared" si="483"/>
        <v>566.48</v>
      </c>
      <c r="AF195" s="11">
        <f t="shared" ref="AF195:AF230" si="484">N195+U195+V195</f>
        <v>34.73275</v>
      </c>
      <c r="AG195" s="11">
        <f t="shared" ref="AG195:AI195" si="485">O195+W195</f>
        <v>179</v>
      </c>
      <c r="AH195" s="11">
        <f t="shared" si="485"/>
        <v>0</v>
      </c>
      <c r="AI195" s="11">
        <f t="shared" si="485"/>
        <v>1621.62525</v>
      </c>
      <c r="AJ195" s="12" t="s">
        <v>33</v>
      </c>
    </row>
    <row r="196" s="9" customFormat="1" ht="16" customHeight="1" spans="1:36">
      <c r="A196" s="45">
        <f t="shared" si="467"/>
        <v>193</v>
      </c>
      <c r="B196" s="205" t="s">
        <v>1978</v>
      </c>
      <c r="C196" s="206" t="s">
        <v>579</v>
      </c>
      <c r="D196" s="46" t="s">
        <v>580</v>
      </c>
      <c r="E196" s="46">
        <v>3473.25</v>
      </c>
      <c r="F196" s="46">
        <v>3245.4</v>
      </c>
      <c r="G196" s="48">
        <v>5664.75</v>
      </c>
      <c r="H196" s="46">
        <v>3473.25</v>
      </c>
      <c r="I196" s="48">
        <v>1790</v>
      </c>
      <c r="J196" s="48"/>
      <c r="K196" s="63">
        <f t="shared" si="468"/>
        <v>62.5185</v>
      </c>
      <c r="L196" s="64">
        <f t="shared" si="469"/>
        <v>519.264</v>
      </c>
      <c r="M196" s="48">
        <f t="shared" si="470"/>
        <v>453.18</v>
      </c>
      <c r="N196" s="46">
        <f t="shared" si="471"/>
        <v>24.31275</v>
      </c>
      <c r="O196" s="48">
        <f t="shared" si="472"/>
        <v>89.5</v>
      </c>
      <c r="P196" s="48">
        <f t="shared" si="473"/>
        <v>0</v>
      </c>
      <c r="Q196" s="48">
        <f t="shared" si="474"/>
        <v>1148.77525</v>
      </c>
      <c r="R196" s="46">
        <f t="shared" si="475"/>
        <v>0</v>
      </c>
      <c r="S196" s="46">
        <f t="shared" si="476"/>
        <v>259.63</v>
      </c>
      <c r="T196" s="48">
        <f t="shared" si="477"/>
        <v>113.3</v>
      </c>
      <c r="U196" s="46">
        <f t="shared" si="478"/>
        <v>10.42</v>
      </c>
      <c r="V196" s="46">
        <v>0</v>
      </c>
      <c r="W196" s="48">
        <f t="shared" si="479"/>
        <v>89.5</v>
      </c>
      <c r="X196" s="48">
        <f t="shared" si="480"/>
        <v>0</v>
      </c>
      <c r="Y196" s="46">
        <f t="shared" si="481"/>
        <v>472.85</v>
      </c>
      <c r="Z196" s="46">
        <f t="shared" si="482"/>
        <v>1621.62525</v>
      </c>
      <c r="AA196" s="46"/>
      <c r="AB196" s="213" t="s">
        <v>72</v>
      </c>
      <c r="AC196" s="11">
        <f t="shared" ref="AC196:AE196" si="486">K196+R196</f>
        <v>62.5185</v>
      </c>
      <c r="AD196" s="11">
        <f t="shared" si="486"/>
        <v>778.894</v>
      </c>
      <c r="AE196" s="11">
        <f t="shared" si="486"/>
        <v>566.48</v>
      </c>
      <c r="AF196" s="11">
        <f t="shared" si="484"/>
        <v>34.73275</v>
      </c>
      <c r="AG196" s="11">
        <f t="shared" ref="AG196:AI196" si="487">O196+W196</f>
        <v>179</v>
      </c>
      <c r="AH196" s="11">
        <f t="shared" si="487"/>
        <v>0</v>
      </c>
      <c r="AI196" s="11">
        <f t="shared" si="487"/>
        <v>1621.62525</v>
      </c>
      <c r="AJ196" s="12" t="s">
        <v>32</v>
      </c>
    </row>
    <row r="197" s="9" customFormat="1" ht="16" customHeight="1" spans="1:36">
      <c r="A197" s="45">
        <f t="shared" si="467"/>
        <v>194</v>
      </c>
      <c r="B197" s="205" t="s">
        <v>558</v>
      </c>
      <c r="C197" s="206" t="s">
        <v>581</v>
      </c>
      <c r="D197" s="343" t="s">
        <v>582</v>
      </c>
      <c r="E197" s="46">
        <v>3473.25</v>
      </c>
      <c r="F197" s="46">
        <v>3245.4</v>
      </c>
      <c r="G197" s="48">
        <v>5664.75</v>
      </c>
      <c r="H197" s="46">
        <v>3473.25</v>
      </c>
      <c r="I197" s="48">
        <v>1790</v>
      </c>
      <c r="J197" s="48"/>
      <c r="K197" s="63">
        <f t="shared" si="468"/>
        <v>62.5185</v>
      </c>
      <c r="L197" s="64">
        <f t="shared" si="469"/>
        <v>519.264</v>
      </c>
      <c r="M197" s="48">
        <f t="shared" si="470"/>
        <v>453.18</v>
      </c>
      <c r="N197" s="46">
        <f t="shared" si="471"/>
        <v>24.31275</v>
      </c>
      <c r="O197" s="48">
        <f t="shared" si="472"/>
        <v>89.5</v>
      </c>
      <c r="P197" s="48">
        <f t="shared" si="473"/>
        <v>0</v>
      </c>
      <c r="Q197" s="48">
        <f t="shared" si="474"/>
        <v>1148.77525</v>
      </c>
      <c r="R197" s="46">
        <f t="shared" si="475"/>
        <v>0</v>
      </c>
      <c r="S197" s="46">
        <f t="shared" si="476"/>
        <v>259.63</v>
      </c>
      <c r="T197" s="48">
        <f t="shared" si="477"/>
        <v>113.3</v>
      </c>
      <c r="U197" s="46">
        <f t="shared" si="478"/>
        <v>10.42</v>
      </c>
      <c r="V197" s="46">
        <v>0</v>
      </c>
      <c r="W197" s="48">
        <f t="shared" si="479"/>
        <v>89.5</v>
      </c>
      <c r="X197" s="48">
        <f t="shared" si="480"/>
        <v>0</v>
      </c>
      <c r="Y197" s="46">
        <f t="shared" si="481"/>
        <v>472.85</v>
      </c>
      <c r="Z197" s="46">
        <f t="shared" si="482"/>
        <v>1621.62525</v>
      </c>
      <c r="AA197" s="46"/>
      <c r="AB197" s="213" t="s">
        <v>102</v>
      </c>
      <c r="AC197" s="11">
        <f t="shared" ref="AC197:AE197" si="488">K197+R197</f>
        <v>62.5185</v>
      </c>
      <c r="AD197" s="11">
        <f t="shared" si="488"/>
        <v>778.894</v>
      </c>
      <c r="AE197" s="11">
        <f t="shared" si="488"/>
        <v>566.48</v>
      </c>
      <c r="AF197" s="11">
        <f t="shared" si="484"/>
        <v>34.73275</v>
      </c>
      <c r="AG197" s="11">
        <f t="shared" ref="AG197:AI197" si="489">O197+W197</f>
        <v>179</v>
      </c>
      <c r="AH197" s="11">
        <f t="shared" si="489"/>
        <v>0</v>
      </c>
      <c r="AI197" s="11">
        <f t="shared" si="489"/>
        <v>1621.62525</v>
      </c>
      <c r="AJ197" s="12" t="s">
        <v>33</v>
      </c>
    </row>
    <row r="198" s="9" customFormat="1" ht="16" customHeight="1" spans="1:36">
      <c r="A198" s="45">
        <f t="shared" si="467"/>
        <v>195</v>
      </c>
      <c r="B198" s="205" t="s">
        <v>1974</v>
      </c>
      <c r="C198" s="206" t="s">
        <v>583</v>
      </c>
      <c r="D198" s="46" t="s">
        <v>584</v>
      </c>
      <c r="E198" s="46">
        <v>3473.25</v>
      </c>
      <c r="F198" s="46">
        <v>3245.4</v>
      </c>
      <c r="G198" s="48">
        <v>5664.75</v>
      </c>
      <c r="H198" s="46">
        <v>3473.25</v>
      </c>
      <c r="I198" s="48">
        <v>3180</v>
      </c>
      <c r="J198" s="48"/>
      <c r="K198" s="63">
        <f t="shared" si="468"/>
        <v>62.5185</v>
      </c>
      <c r="L198" s="64">
        <f t="shared" si="469"/>
        <v>519.264</v>
      </c>
      <c r="M198" s="48">
        <f t="shared" si="470"/>
        <v>453.18</v>
      </c>
      <c r="N198" s="46">
        <f t="shared" si="471"/>
        <v>24.31275</v>
      </c>
      <c r="O198" s="48">
        <f t="shared" si="472"/>
        <v>159</v>
      </c>
      <c r="P198" s="48">
        <f t="shared" si="473"/>
        <v>0</v>
      </c>
      <c r="Q198" s="48">
        <f t="shared" si="474"/>
        <v>1218.27525</v>
      </c>
      <c r="R198" s="46">
        <f t="shared" si="475"/>
        <v>0</v>
      </c>
      <c r="S198" s="46">
        <f t="shared" si="476"/>
        <v>259.63</v>
      </c>
      <c r="T198" s="48">
        <f t="shared" si="477"/>
        <v>113.3</v>
      </c>
      <c r="U198" s="46">
        <f t="shared" si="478"/>
        <v>10.42</v>
      </c>
      <c r="V198" s="46">
        <v>0</v>
      </c>
      <c r="W198" s="48">
        <f t="shared" si="479"/>
        <v>159</v>
      </c>
      <c r="X198" s="48">
        <f t="shared" si="480"/>
        <v>0</v>
      </c>
      <c r="Y198" s="46">
        <f t="shared" si="481"/>
        <v>542.35</v>
      </c>
      <c r="Z198" s="46">
        <f t="shared" si="482"/>
        <v>1760.62525</v>
      </c>
      <c r="AA198" s="46"/>
      <c r="AB198" s="213" t="s">
        <v>102</v>
      </c>
      <c r="AC198" s="11">
        <f t="shared" ref="AC198:AE198" si="490">K198+R198</f>
        <v>62.5185</v>
      </c>
      <c r="AD198" s="11">
        <f t="shared" si="490"/>
        <v>778.894</v>
      </c>
      <c r="AE198" s="11">
        <f t="shared" si="490"/>
        <v>566.48</v>
      </c>
      <c r="AF198" s="11">
        <f t="shared" si="484"/>
        <v>34.73275</v>
      </c>
      <c r="AG198" s="11">
        <f t="shared" ref="AG198:AI198" si="491">O198+W198</f>
        <v>318</v>
      </c>
      <c r="AH198" s="11">
        <f t="shared" si="491"/>
        <v>0</v>
      </c>
      <c r="AI198" s="11">
        <f t="shared" si="491"/>
        <v>1760.62525</v>
      </c>
      <c r="AJ198" s="12" t="s">
        <v>33</v>
      </c>
    </row>
    <row r="199" s="9" customFormat="1" ht="16" customHeight="1" spans="1:36">
      <c r="A199" s="45">
        <f t="shared" si="467"/>
        <v>196</v>
      </c>
      <c r="B199" s="205" t="s">
        <v>1974</v>
      </c>
      <c r="C199" s="206" t="s">
        <v>585</v>
      </c>
      <c r="D199" s="349" t="s">
        <v>586</v>
      </c>
      <c r="E199" s="46">
        <v>3473.25</v>
      </c>
      <c r="F199" s="46">
        <v>3245.4</v>
      </c>
      <c r="G199" s="48">
        <v>5664.75</v>
      </c>
      <c r="H199" s="46">
        <v>3473.25</v>
      </c>
      <c r="I199" s="48">
        <v>1790</v>
      </c>
      <c r="J199" s="48"/>
      <c r="K199" s="63">
        <f t="shared" si="468"/>
        <v>62.5185</v>
      </c>
      <c r="L199" s="64">
        <f t="shared" si="469"/>
        <v>519.264</v>
      </c>
      <c r="M199" s="48">
        <f t="shared" si="470"/>
        <v>453.18</v>
      </c>
      <c r="N199" s="46">
        <f t="shared" si="471"/>
        <v>24.31275</v>
      </c>
      <c r="O199" s="48">
        <f t="shared" si="472"/>
        <v>89.5</v>
      </c>
      <c r="P199" s="48">
        <f t="shared" si="473"/>
        <v>0</v>
      </c>
      <c r="Q199" s="48">
        <f t="shared" si="474"/>
        <v>1148.77525</v>
      </c>
      <c r="R199" s="46">
        <f t="shared" si="475"/>
        <v>0</v>
      </c>
      <c r="S199" s="46">
        <f t="shared" si="476"/>
        <v>259.63</v>
      </c>
      <c r="T199" s="48">
        <f t="shared" si="477"/>
        <v>113.3</v>
      </c>
      <c r="U199" s="46">
        <f t="shared" si="478"/>
        <v>10.42</v>
      </c>
      <c r="V199" s="46">
        <v>0</v>
      </c>
      <c r="W199" s="48">
        <f t="shared" si="479"/>
        <v>89.5</v>
      </c>
      <c r="X199" s="48">
        <f t="shared" si="480"/>
        <v>0</v>
      </c>
      <c r="Y199" s="46">
        <f t="shared" si="481"/>
        <v>472.85</v>
      </c>
      <c r="Z199" s="46">
        <f t="shared" si="482"/>
        <v>1621.62525</v>
      </c>
      <c r="AA199" s="46"/>
      <c r="AB199" s="213" t="s">
        <v>102</v>
      </c>
      <c r="AC199" s="11">
        <f t="shared" ref="AC199:AE199" si="492">K199+R199</f>
        <v>62.5185</v>
      </c>
      <c r="AD199" s="11">
        <f t="shared" si="492"/>
        <v>778.894</v>
      </c>
      <c r="AE199" s="11">
        <f t="shared" si="492"/>
        <v>566.48</v>
      </c>
      <c r="AF199" s="11">
        <f t="shared" si="484"/>
        <v>34.73275</v>
      </c>
      <c r="AG199" s="11">
        <f t="shared" ref="AG199:AI199" si="493">O199+W199</f>
        <v>179</v>
      </c>
      <c r="AH199" s="11">
        <f t="shared" si="493"/>
        <v>0</v>
      </c>
      <c r="AI199" s="11">
        <f t="shared" si="493"/>
        <v>1621.62525</v>
      </c>
      <c r="AJ199" s="12" t="s">
        <v>33</v>
      </c>
    </row>
    <row r="200" s="9" customFormat="1" ht="16" customHeight="1" spans="1:36">
      <c r="A200" s="45">
        <f t="shared" si="467"/>
        <v>197</v>
      </c>
      <c r="B200" s="205" t="s">
        <v>558</v>
      </c>
      <c r="C200" s="208" t="s">
        <v>587</v>
      </c>
      <c r="D200" s="52" t="s">
        <v>588</v>
      </c>
      <c r="E200" s="46">
        <v>3473.25</v>
      </c>
      <c r="F200" s="46">
        <v>3245.4</v>
      </c>
      <c r="G200" s="48">
        <v>5664.75</v>
      </c>
      <c r="H200" s="46">
        <v>3473.25</v>
      </c>
      <c r="I200" s="48">
        <v>0</v>
      </c>
      <c r="J200" s="48"/>
      <c r="K200" s="63">
        <f t="shared" si="468"/>
        <v>62.5185</v>
      </c>
      <c r="L200" s="64">
        <f t="shared" si="469"/>
        <v>519.264</v>
      </c>
      <c r="M200" s="48">
        <f t="shared" si="470"/>
        <v>453.18</v>
      </c>
      <c r="N200" s="46">
        <f t="shared" si="471"/>
        <v>24.31275</v>
      </c>
      <c r="O200" s="48">
        <f t="shared" si="472"/>
        <v>0</v>
      </c>
      <c r="P200" s="48">
        <f t="shared" si="473"/>
        <v>0</v>
      </c>
      <c r="Q200" s="48">
        <f t="shared" si="474"/>
        <v>1059.27525</v>
      </c>
      <c r="R200" s="46">
        <f t="shared" si="475"/>
        <v>0</v>
      </c>
      <c r="S200" s="46">
        <f t="shared" si="476"/>
        <v>259.63</v>
      </c>
      <c r="T200" s="48">
        <f t="shared" si="477"/>
        <v>113.3</v>
      </c>
      <c r="U200" s="46">
        <f t="shared" si="478"/>
        <v>10.42</v>
      </c>
      <c r="V200" s="46">
        <v>0</v>
      </c>
      <c r="W200" s="48">
        <f t="shared" si="479"/>
        <v>0</v>
      </c>
      <c r="X200" s="48">
        <f t="shared" si="480"/>
        <v>0</v>
      </c>
      <c r="Y200" s="46">
        <f t="shared" si="481"/>
        <v>383.35</v>
      </c>
      <c r="Z200" s="46">
        <f t="shared" si="482"/>
        <v>1442.62525</v>
      </c>
      <c r="AA200" s="46"/>
      <c r="AB200" s="213" t="s">
        <v>102</v>
      </c>
      <c r="AC200" s="11">
        <f t="shared" ref="AC200:AE200" si="494">K200+R200</f>
        <v>62.5185</v>
      </c>
      <c r="AD200" s="11">
        <f t="shared" si="494"/>
        <v>778.894</v>
      </c>
      <c r="AE200" s="11">
        <f t="shared" si="494"/>
        <v>566.48</v>
      </c>
      <c r="AF200" s="11">
        <f t="shared" si="484"/>
        <v>34.73275</v>
      </c>
      <c r="AG200" s="11">
        <f t="shared" ref="AG200:AI200" si="495">O200+W200</f>
        <v>0</v>
      </c>
      <c r="AH200" s="11">
        <f t="shared" si="495"/>
        <v>0</v>
      </c>
      <c r="AI200" s="11">
        <f t="shared" si="495"/>
        <v>1442.62525</v>
      </c>
      <c r="AJ200" s="12" t="s">
        <v>33</v>
      </c>
    </row>
    <row r="201" s="9" customFormat="1" ht="16" customHeight="1" spans="1:36">
      <c r="A201" s="45">
        <f t="shared" si="467"/>
        <v>198</v>
      </c>
      <c r="B201" s="205" t="s">
        <v>558</v>
      </c>
      <c r="C201" s="208" t="s">
        <v>593</v>
      </c>
      <c r="D201" s="52" t="s">
        <v>594</v>
      </c>
      <c r="E201" s="46">
        <v>3473.25</v>
      </c>
      <c r="F201" s="46">
        <v>3245.4</v>
      </c>
      <c r="G201" s="48">
        <v>5664.75</v>
      </c>
      <c r="H201" s="46">
        <v>3473.25</v>
      </c>
      <c r="I201" s="48">
        <v>1790</v>
      </c>
      <c r="J201" s="48"/>
      <c r="K201" s="63">
        <f t="shared" si="468"/>
        <v>62.5185</v>
      </c>
      <c r="L201" s="64">
        <f t="shared" si="469"/>
        <v>519.264</v>
      </c>
      <c r="M201" s="48">
        <f t="shared" si="470"/>
        <v>453.18</v>
      </c>
      <c r="N201" s="46">
        <f t="shared" si="471"/>
        <v>24.31275</v>
      </c>
      <c r="O201" s="48">
        <f t="shared" si="472"/>
        <v>89.5</v>
      </c>
      <c r="P201" s="48">
        <f t="shared" si="473"/>
        <v>0</v>
      </c>
      <c r="Q201" s="48">
        <f t="shared" si="474"/>
        <v>1148.77525</v>
      </c>
      <c r="R201" s="46">
        <f t="shared" si="475"/>
        <v>0</v>
      </c>
      <c r="S201" s="46">
        <f t="shared" si="476"/>
        <v>259.63</v>
      </c>
      <c r="T201" s="48">
        <f t="shared" si="477"/>
        <v>113.3</v>
      </c>
      <c r="U201" s="46">
        <f t="shared" si="478"/>
        <v>10.42</v>
      </c>
      <c r="V201" s="46">
        <v>0</v>
      </c>
      <c r="W201" s="48">
        <f t="shared" si="479"/>
        <v>89.5</v>
      </c>
      <c r="X201" s="48">
        <f t="shared" si="480"/>
        <v>0</v>
      </c>
      <c r="Y201" s="46">
        <f t="shared" si="481"/>
        <v>472.85</v>
      </c>
      <c r="Z201" s="46">
        <f t="shared" si="482"/>
        <v>1621.62525</v>
      </c>
      <c r="AA201" s="46"/>
      <c r="AB201" s="213" t="s">
        <v>102</v>
      </c>
      <c r="AC201" s="11">
        <f t="shared" ref="AC201:AE201" si="496">K201+R201</f>
        <v>62.5185</v>
      </c>
      <c r="AD201" s="11">
        <f t="shared" si="496"/>
        <v>778.894</v>
      </c>
      <c r="AE201" s="11">
        <f t="shared" si="496"/>
        <v>566.48</v>
      </c>
      <c r="AF201" s="11">
        <f t="shared" si="484"/>
        <v>34.73275</v>
      </c>
      <c r="AG201" s="11">
        <f t="shared" ref="AG201:AI201" si="497">O201+W201</f>
        <v>179</v>
      </c>
      <c r="AH201" s="11">
        <f t="shared" si="497"/>
        <v>0</v>
      </c>
      <c r="AI201" s="11">
        <f t="shared" si="497"/>
        <v>1621.62525</v>
      </c>
      <c r="AJ201" s="12" t="s">
        <v>33</v>
      </c>
    </row>
    <row r="202" s="9" customFormat="1" ht="16" customHeight="1" spans="1:36">
      <c r="A202" s="45">
        <f t="shared" si="467"/>
        <v>199</v>
      </c>
      <c r="B202" s="205" t="s">
        <v>558</v>
      </c>
      <c r="C202" s="208" t="s">
        <v>595</v>
      </c>
      <c r="D202" s="52" t="s">
        <v>596</v>
      </c>
      <c r="E202" s="46">
        <v>3473.25</v>
      </c>
      <c r="F202" s="46">
        <v>3245.4</v>
      </c>
      <c r="G202" s="48">
        <v>5664.75</v>
      </c>
      <c r="H202" s="46">
        <v>3473.25</v>
      </c>
      <c r="I202" s="48">
        <v>1790</v>
      </c>
      <c r="J202" s="48"/>
      <c r="K202" s="63">
        <f t="shared" si="468"/>
        <v>62.5185</v>
      </c>
      <c r="L202" s="64">
        <f t="shared" si="469"/>
        <v>519.264</v>
      </c>
      <c r="M202" s="48">
        <f t="shared" si="470"/>
        <v>453.18</v>
      </c>
      <c r="N202" s="46">
        <f t="shared" si="471"/>
        <v>24.31275</v>
      </c>
      <c r="O202" s="48">
        <f t="shared" si="472"/>
        <v>89.5</v>
      </c>
      <c r="P202" s="48">
        <f t="shared" si="473"/>
        <v>0</v>
      </c>
      <c r="Q202" s="48">
        <f t="shared" si="474"/>
        <v>1148.77525</v>
      </c>
      <c r="R202" s="46">
        <f t="shared" si="475"/>
        <v>0</v>
      </c>
      <c r="S202" s="46">
        <f t="shared" si="476"/>
        <v>259.63</v>
      </c>
      <c r="T202" s="48">
        <f t="shared" si="477"/>
        <v>113.3</v>
      </c>
      <c r="U202" s="46">
        <f t="shared" si="478"/>
        <v>10.42</v>
      </c>
      <c r="V202" s="46">
        <v>0</v>
      </c>
      <c r="W202" s="48">
        <f t="shared" si="479"/>
        <v>89.5</v>
      </c>
      <c r="X202" s="48">
        <f t="shared" si="480"/>
        <v>0</v>
      </c>
      <c r="Y202" s="46">
        <f t="shared" si="481"/>
        <v>472.85</v>
      </c>
      <c r="Z202" s="46">
        <f t="shared" si="482"/>
        <v>1621.62525</v>
      </c>
      <c r="AA202" s="46"/>
      <c r="AB202" s="213" t="s">
        <v>102</v>
      </c>
      <c r="AC202" s="11">
        <f t="shared" ref="AC202:AE202" si="498">K202+R202</f>
        <v>62.5185</v>
      </c>
      <c r="AD202" s="11">
        <f t="shared" si="498"/>
        <v>778.894</v>
      </c>
      <c r="AE202" s="11">
        <f t="shared" si="498"/>
        <v>566.48</v>
      </c>
      <c r="AF202" s="11">
        <f t="shared" si="484"/>
        <v>34.73275</v>
      </c>
      <c r="AG202" s="11">
        <f t="shared" ref="AG202:AI202" si="499">O202+W202</f>
        <v>179</v>
      </c>
      <c r="AH202" s="11">
        <f t="shared" si="499"/>
        <v>0</v>
      </c>
      <c r="AI202" s="11">
        <f t="shared" si="499"/>
        <v>1621.62525</v>
      </c>
      <c r="AJ202" s="12" t="s">
        <v>33</v>
      </c>
    </row>
    <row r="203" s="9" customFormat="1" ht="16" customHeight="1" spans="1:36">
      <c r="A203" s="45">
        <f t="shared" si="467"/>
        <v>200</v>
      </c>
      <c r="B203" s="205" t="s">
        <v>558</v>
      </c>
      <c r="C203" s="208" t="s">
        <v>597</v>
      </c>
      <c r="D203" s="52" t="s">
        <v>598</v>
      </c>
      <c r="E203" s="46">
        <v>3473.25</v>
      </c>
      <c r="F203" s="46">
        <v>3245.4</v>
      </c>
      <c r="G203" s="48">
        <v>5664.75</v>
      </c>
      <c r="H203" s="46">
        <v>3473.25</v>
      </c>
      <c r="I203" s="48">
        <v>1790</v>
      </c>
      <c r="J203" s="48"/>
      <c r="K203" s="89">
        <f t="shared" si="468"/>
        <v>62.5185</v>
      </c>
      <c r="L203" s="90">
        <f t="shared" si="469"/>
        <v>519.264</v>
      </c>
      <c r="M203" s="91">
        <f t="shared" si="470"/>
        <v>453.18</v>
      </c>
      <c r="N203" s="92">
        <f t="shared" si="471"/>
        <v>24.31275</v>
      </c>
      <c r="O203" s="91">
        <f t="shared" si="472"/>
        <v>89.5</v>
      </c>
      <c r="P203" s="91">
        <f t="shared" si="473"/>
        <v>0</v>
      </c>
      <c r="Q203" s="48">
        <f t="shared" si="474"/>
        <v>1148.77525</v>
      </c>
      <c r="R203" s="92">
        <f t="shared" si="475"/>
        <v>0</v>
      </c>
      <c r="S203" s="92">
        <f t="shared" si="476"/>
        <v>259.63</v>
      </c>
      <c r="T203" s="91">
        <f t="shared" si="477"/>
        <v>113.3</v>
      </c>
      <c r="U203" s="92">
        <f t="shared" si="478"/>
        <v>10.42</v>
      </c>
      <c r="V203" s="46">
        <v>0</v>
      </c>
      <c r="W203" s="91">
        <f t="shared" si="479"/>
        <v>89.5</v>
      </c>
      <c r="X203" s="91">
        <f t="shared" si="480"/>
        <v>0</v>
      </c>
      <c r="Y203" s="46">
        <f t="shared" si="481"/>
        <v>472.85</v>
      </c>
      <c r="Z203" s="46">
        <f t="shared" si="482"/>
        <v>1621.62525</v>
      </c>
      <c r="AA203" s="46"/>
      <c r="AB203" s="213" t="s">
        <v>102</v>
      </c>
      <c r="AC203" s="11">
        <f t="shared" ref="AC203:AE203" si="500">K203+R203</f>
        <v>62.5185</v>
      </c>
      <c r="AD203" s="11">
        <f t="shared" si="500"/>
        <v>778.894</v>
      </c>
      <c r="AE203" s="11">
        <f t="shared" si="500"/>
        <v>566.48</v>
      </c>
      <c r="AF203" s="11">
        <f t="shared" si="484"/>
        <v>34.73275</v>
      </c>
      <c r="AG203" s="11">
        <f t="shared" ref="AG203:AI203" si="501">O203+W203</f>
        <v>179</v>
      </c>
      <c r="AH203" s="11">
        <f t="shared" si="501"/>
        <v>0</v>
      </c>
      <c r="AI203" s="11">
        <f t="shared" si="501"/>
        <v>1621.62525</v>
      </c>
      <c r="AJ203" s="12" t="s">
        <v>33</v>
      </c>
    </row>
    <row r="204" s="9" customFormat="1" ht="16" customHeight="1" spans="1:36">
      <c r="A204" s="45">
        <f t="shared" si="467"/>
        <v>201</v>
      </c>
      <c r="B204" s="205" t="s">
        <v>1974</v>
      </c>
      <c r="C204" s="208" t="s">
        <v>599</v>
      </c>
      <c r="D204" s="52" t="s">
        <v>600</v>
      </c>
      <c r="E204" s="46">
        <v>3473.25</v>
      </c>
      <c r="F204" s="46">
        <v>3245.4</v>
      </c>
      <c r="G204" s="48">
        <v>5664.75</v>
      </c>
      <c r="H204" s="46">
        <v>3473.25</v>
      </c>
      <c r="I204" s="48">
        <v>1790</v>
      </c>
      <c r="J204" s="48"/>
      <c r="K204" s="63">
        <f t="shared" si="468"/>
        <v>62.5185</v>
      </c>
      <c r="L204" s="64">
        <f t="shared" si="469"/>
        <v>519.264</v>
      </c>
      <c r="M204" s="48">
        <f t="shared" si="470"/>
        <v>453.18</v>
      </c>
      <c r="N204" s="46">
        <f t="shared" si="471"/>
        <v>24.31275</v>
      </c>
      <c r="O204" s="48">
        <f t="shared" si="472"/>
        <v>89.5</v>
      </c>
      <c r="P204" s="48">
        <f t="shared" si="473"/>
        <v>0</v>
      </c>
      <c r="Q204" s="48">
        <f t="shared" si="474"/>
        <v>1148.77525</v>
      </c>
      <c r="R204" s="46">
        <f t="shared" si="475"/>
        <v>0</v>
      </c>
      <c r="S204" s="46">
        <f t="shared" si="476"/>
        <v>259.63</v>
      </c>
      <c r="T204" s="48">
        <f t="shared" si="477"/>
        <v>113.3</v>
      </c>
      <c r="U204" s="46">
        <f t="shared" si="478"/>
        <v>10.42</v>
      </c>
      <c r="V204" s="46">
        <v>0</v>
      </c>
      <c r="W204" s="48">
        <f t="shared" si="479"/>
        <v>89.5</v>
      </c>
      <c r="X204" s="48">
        <f t="shared" si="480"/>
        <v>0</v>
      </c>
      <c r="Y204" s="46">
        <f t="shared" si="481"/>
        <v>472.85</v>
      </c>
      <c r="Z204" s="46">
        <f t="shared" si="482"/>
        <v>1621.62525</v>
      </c>
      <c r="AA204" s="46"/>
      <c r="AB204" s="213" t="s">
        <v>102</v>
      </c>
      <c r="AC204" s="11">
        <f t="shared" ref="AC204:AE204" si="502">K204+R204</f>
        <v>62.5185</v>
      </c>
      <c r="AD204" s="11">
        <f t="shared" si="502"/>
        <v>778.894</v>
      </c>
      <c r="AE204" s="11">
        <f t="shared" si="502"/>
        <v>566.48</v>
      </c>
      <c r="AF204" s="11">
        <f t="shared" si="484"/>
        <v>34.73275</v>
      </c>
      <c r="AG204" s="11">
        <f t="shared" ref="AG204:AI204" si="503">O204+W204</f>
        <v>179</v>
      </c>
      <c r="AH204" s="11">
        <f t="shared" si="503"/>
        <v>0</v>
      </c>
      <c r="AI204" s="11">
        <f t="shared" si="503"/>
        <v>1621.62525</v>
      </c>
      <c r="AJ204" s="12" t="s">
        <v>33</v>
      </c>
    </row>
    <row r="205" s="9" customFormat="1" ht="16" customHeight="1" spans="1:36">
      <c r="A205" s="45">
        <f t="shared" si="467"/>
        <v>202</v>
      </c>
      <c r="B205" s="205" t="s">
        <v>558</v>
      </c>
      <c r="C205" s="208" t="s">
        <v>601</v>
      </c>
      <c r="D205" s="55" t="s">
        <v>602</v>
      </c>
      <c r="E205" s="46">
        <v>3473.25</v>
      </c>
      <c r="F205" s="46">
        <v>3245.4</v>
      </c>
      <c r="G205" s="48">
        <v>5664.75</v>
      </c>
      <c r="H205" s="46">
        <v>3473.25</v>
      </c>
      <c r="I205" s="48">
        <v>1790</v>
      </c>
      <c r="J205" s="48"/>
      <c r="K205" s="63">
        <f t="shared" si="468"/>
        <v>62.5185</v>
      </c>
      <c r="L205" s="64">
        <f t="shared" si="469"/>
        <v>519.264</v>
      </c>
      <c r="M205" s="48">
        <f t="shared" si="470"/>
        <v>453.18</v>
      </c>
      <c r="N205" s="46">
        <f t="shared" si="471"/>
        <v>24.31275</v>
      </c>
      <c r="O205" s="48">
        <f t="shared" si="472"/>
        <v>89.5</v>
      </c>
      <c r="P205" s="48">
        <f t="shared" si="473"/>
        <v>0</v>
      </c>
      <c r="Q205" s="48">
        <f t="shared" si="474"/>
        <v>1148.77525</v>
      </c>
      <c r="R205" s="46">
        <f t="shared" si="475"/>
        <v>0</v>
      </c>
      <c r="S205" s="46">
        <f t="shared" si="476"/>
        <v>259.63</v>
      </c>
      <c r="T205" s="48">
        <f t="shared" si="477"/>
        <v>113.3</v>
      </c>
      <c r="U205" s="46">
        <f t="shared" si="478"/>
        <v>10.42</v>
      </c>
      <c r="V205" s="46">
        <v>0</v>
      </c>
      <c r="W205" s="48">
        <f t="shared" si="479"/>
        <v>89.5</v>
      </c>
      <c r="X205" s="48">
        <f t="shared" si="480"/>
        <v>0</v>
      </c>
      <c r="Y205" s="46">
        <f t="shared" si="481"/>
        <v>472.85</v>
      </c>
      <c r="Z205" s="46">
        <f t="shared" si="482"/>
        <v>1621.62525</v>
      </c>
      <c r="AA205" s="46"/>
      <c r="AB205" s="213" t="s">
        <v>102</v>
      </c>
      <c r="AC205" s="11">
        <f t="shared" ref="AC205:AE205" si="504">K205+R205</f>
        <v>62.5185</v>
      </c>
      <c r="AD205" s="11">
        <f t="shared" si="504"/>
        <v>778.894</v>
      </c>
      <c r="AE205" s="11">
        <f t="shared" si="504"/>
        <v>566.48</v>
      </c>
      <c r="AF205" s="11">
        <f t="shared" si="484"/>
        <v>34.73275</v>
      </c>
      <c r="AG205" s="11">
        <f t="shared" ref="AG205:AI205" si="505">O205+W205</f>
        <v>179</v>
      </c>
      <c r="AH205" s="11">
        <f t="shared" si="505"/>
        <v>0</v>
      </c>
      <c r="AI205" s="11">
        <f t="shared" si="505"/>
        <v>1621.62525</v>
      </c>
      <c r="AJ205" s="12" t="s">
        <v>33</v>
      </c>
    </row>
    <row r="206" s="9" customFormat="1" ht="16" customHeight="1" spans="1:36">
      <c r="A206" s="45">
        <f t="shared" si="467"/>
        <v>203</v>
      </c>
      <c r="B206" s="205" t="s">
        <v>558</v>
      </c>
      <c r="C206" s="208" t="s">
        <v>607</v>
      </c>
      <c r="D206" s="55" t="s">
        <v>608</v>
      </c>
      <c r="E206" s="46">
        <v>3473.25</v>
      </c>
      <c r="F206" s="46">
        <v>3245.4</v>
      </c>
      <c r="G206" s="48">
        <v>5664.75</v>
      </c>
      <c r="H206" s="46">
        <v>3473.25</v>
      </c>
      <c r="I206" s="48">
        <v>1790</v>
      </c>
      <c r="J206" s="48"/>
      <c r="K206" s="63">
        <f t="shared" si="468"/>
        <v>62.5185</v>
      </c>
      <c r="L206" s="64">
        <f t="shared" si="469"/>
        <v>519.264</v>
      </c>
      <c r="M206" s="48">
        <f t="shared" si="470"/>
        <v>453.18</v>
      </c>
      <c r="N206" s="46">
        <f t="shared" si="471"/>
        <v>24.31275</v>
      </c>
      <c r="O206" s="48">
        <f t="shared" si="472"/>
        <v>89.5</v>
      </c>
      <c r="P206" s="48">
        <f t="shared" si="473"/>
        <v>0</v>
      </c>
      <c r="Q206" s="48">
        <f t="shared" si="474"/>
        <v>1148.77525</v>
      </c>
      <c r="R206" s="46">
        <f t="shared" si="475"/>
        <v>0</v>
      </c>
      <c r="S206" s="46">
        <f t="shared" si="476"/>
        <v>259.63</v>
      </c>
      <c r="T206" s="48">
        <f t="shared" si="477"/>
        <v>113.3</v>
      </c>
      <c r="U206" s="46">
        <f t="shared" si="478"/>
        <v>10.42</v>
      </c>
      <c r="V206" s="46">
        <v>0</v>
      </c>
      <c r="W206" s="48">
        <f t="shared" si="479"/>
        <v>89.5</v>
      </c>
      <c r="X206" s="48">
        <f t="shared" si="480"/>
        <v>0</v>
      </c>
      <c r="Y206" s="46">
        <f t="shared" si="481"/>
        <v>472.85</v>
      </c>
      <c r="Z206" s="46">
        <f t="shared" si="482"/>
        <v>1621.62525</v>
      </c>
      <c r="AA206" s="46"/>
      <c r="AB206" s="213" t="s">
        <v>102</v>
      </c>
      <c r="AC206" s="11">
        <f t="shared" ref="AC206:AE206" si="506">K206+R206</f>
        <v>62.5185</v>
      </c>
      <c r="AD206" s="11">
        <f t="shared" si="506"/>
        <v>778.894</v>
      </c>
      <c r="AE206" s="11">
        <f t="shared" si="506"/>
        <v>566.48</v>
      </c>
      <c r="AF206" s="11">
        <f t="shared" si="484"/>
        <v>34.73275</v>
      </c>
      <c r="AG206" s="11">
        <f t="shared" ref="AG206:AI206" si="507">O206+W206</f>
        <v>179</v>
      </c>
      <c r="AH206" s="11">
        <f t="shared" si="507"/>
        <v>0</v>
      </c>
      <c r="AI206" s="11">
        <f t="shared" si="507"/>
        <v>1621.62525</v>
      </c>
      <c r="AJ206" s="12" t="s">
        <v>33</v>
      </c>
    </row>
    <row r="207" s="9" customFormat="1" ht="16" customHeight="1" spans="1:36">
      <c r="A207" s="45">
        <f t="shared" si="467"/>
        <v>204</v>
      </c>
      <c r="B207" s="205" t="s">
        <v>794</v>
      </c>
      <c r="C207" s="219" t="s">
        <v>609</v>
      </c>
      <c r="D207" s="80" t="s">
        <v>610</v>
      </c>
      <c r="E207" s="48">
        <v>3820</v>
      </c>
      <c r="F207" s="46">
        <v>3820</v>
      </c>
      <c r="G207" s="48">
        <v>5664.75</v>
      </c>
      <c r="H207" s="48">
        <v>3820</v>
      </c>
      <c r="I207" s="48">
        <v>4180</v>
      </c>
      <c r="J207" s="48"/>
      <c r="K207" s="93">
        <f t="shared" si="468"/>
        <v>68.76</v>
      </c>
      <c r="L207" s="94">
        <f t="shared" si="469"/>
        <v>611.2</v>
      </c>
      <c r="M207" s="48">
        <f t="shared" si="470"/>
        <v>453.18</v>
      </c>
      <c r="N207" s="48">
        <f t="shared" si="471"/>
        <v>26.74</v>
      </c>
      <c r="O207" s="48">
        <f t="shared" si="472"/>
        <v>209</v>
      </c>
      <c r="P207" s="48">
        <f t="shared" si="473"/>
        <v>0</v>
      </c>
      <c r="Q207" s="48">
        <f t="shared" si="474"/>
        <v>1368.88</v>
      </c>
      <c r="R207" s="46">
        <f t="shared" si="475"/>
        <v>0</v>
      </c>
      <c r="S207" s="48">
        <f t="shared" si="476"/>
        <v>305.6</v>
      </c>
      <c r="T207" s="48">
        <f t="shared" si="477"/>
        <v>113.3</v>
      </c>
      <c r="U207" s="48">
        <f t="shared" si="478"/>
        <v>11.46</v>
      </c>
      <c r="V207" s="46">
        <v>0</v>
      </c>
      <c r="W207" s="48">
        <f t="shared" si="479"/>
        <v>209</v>
      </c>
      <c r="X207" s="48">
        <f t="shared" si="480"/>
        <v>0</v>
      </c>
      <c r="Y207" s="46">
        <f t="shared" si="481"/>
        <v>639.36</v>
      </c>
      <c r="Z207" s="48">
        <f t="shared" si="482"/>
        <v>2008.24</v>
      </c>
      <c r="AA207" s="48"/>
      <c r="AB207" s="213" t="s">
        <v>90</v>
      </c>
      <c r="AC207" s="11">
        <f t="shared" ref="AC207:AE207" si="508">K207+R207</f>
        <v>68.76</v>
      </c>
      <c r="AD207" s="11">
        <f t="shared" si="508"/>
        <v>916.8</v>
      </c>
      <c r="AE207" s="11">
        <f t="shared" si="508"/>
        <v>566.48</v>
      </c>
      <c r="AF207" s="11">
        <f t="shared" si="484"/>
        <v>38.2</v>
      </c>
      <c r="AG207" s="11">
        <f t="shared" ref="AG207:AI207" si="509">O207+W207</f>
        <v>418</v>
      </c>
      <c r="AH207" s="11">
        <f t="shared" si="509"/>
        <v>0</v>
      </c>
      <c r="AI207" s="11">
        <f t="shared" si="509"/>
        <v>2008.24</v>
      </c>
      <c r="AJ207" s="12" t="s">
        <v>36</v>
      </c>
    </row>
    <row r="208" s="9" customFormat="1" ht="16" customHeight="1" spans="1:36">
      <c r="A208" s="45">
        <f t="shared" si="467"/>
        <v>205</v>
      </c>
      <c r="B208" s="205" t="s">
        <v>337</v>
      </c>
      <c r="C208" s="219" t="s">
        <v>611</v>
      </c>
      <c r="D208" s="81" t="s">
        <v>612</v>
      </c>
      <c r="E208" s="48">
        <v>3473.25</v>
      </c>
      <c r="F208" s="46">
        <v>3245.5</v>
      </c>
      <c r="G208" s="48">
        <v>5664.75</v>
      </c>
      <c r="H208" s="48">
        <v>3473.25</v>
      </c>
      <c r="I208" s="48">
        <v>1790</v>
      </c>
      <c r="J208" s="48"/>
      <c r="K208" s="93">
        <f t="shared" si="468"/>
        <v>62.5185</v>
      </c>
      <c r="L208" s="94">
        <f t="shared" si="469"/>
        <v>519.28</v>
      </c>
      <c r="M208" s="48">
        <f t="shared" si="470"/>
        <v>453.18</v>
      </c>
      <c r="N208" s="48">
        <f t="shared" si="471"/>
        <v>24.31275</v>
      </c>
      <c r="O208" s="48">
        <f t="shared" si="472"/>
        <v>89.5</v>
      </c>
      <c r="P208" s="48">
        <f t="shared" si="473"/>
        <v>0</v>
      </c>
      <c r="Q208" s="48">
        <f t="shared" si="474"/>
        <v>1148.79125</v>
      </c>
      <c r="R208" s="46">
        <f t="shared" si="475"/>
        <v>0</v>
      </c>
      <c r="S208" s="48">
        <f t="shared" si="476"/>
        <v>259.64</v>
      </c>
      <c r="T208" s="48">
        <f t="shared" si="477"/>
        <v>113.3</v>
      </c>
      <c r="U208" s="48">
        <f t="shared" si="478"/>
        <v>10.42</v>
      </c>
      <c r="V208" s="46">
        <v>0</v>
      </c>
      <c r="W208" s="48">
        <f t="shared" si="479"/>
        <v>89.5</v>
      </c>
      <c r="X208" s="48">
        <f t="shared" si="480"/>
        <v>0</v>
      </c>
      <c r="Y208" s="46">
        <f t="shared" si="481"/>
        <v>472.86</v>
      </c>
      <c r="Z208" s="48">
        <f t="shared" si="482"/>
        <v>1621.65125</v>
      </c>
      <c r="AA208" s="48"/>
      <c r="AB208" s="213" t="s">
        <v>105</v>
      </c>
      <c r="AC208" s="11">
        <f t="shared" ref="AC208:AE208" si="510">K208+R208</f>
        <v>62.5185</v>
      </c>
      <c r="AD208" s="11">
        <f t="shared" si="510"/>
        <v>778.92</v>
      </c>
      <c r="AE208" s="11">
        <f t="shared" si="510"/>
        <v>566.48</v>
      </c>
      <c r="AF208" s="11">
        <f t="shared" si="484"/>
        <v>34.73275</v>
      </c>
      <c r="AG208" s="11">
        <f t="shared" ref="AG208:AI208" si="511">O208+W208</f>
        <v>179</v>
      </c>
      <c r="AH208" s="11">
        <f t="shared" si="511"/>
        <v>0</v>
      </c>
      <c r="AI208" s="11">
        <f t="shared" si="511"/>
        <v>1621.65125</v>
      </c>
      <c r="AJ208" s="12" t="s">
        <v>33</v>
      </c>
    </row>
    <row r="209" s="9" customFormat="1" ht="16" customHeight="1" spans="1:36">
      <c r="A209" s="45">
        <f t="shared" si="467"/>
        <v>206</v>
      </c>
      <c r="B209" s="205" t="s">
        <v>363</v>
      </c>
      <c r="C209" s="219" t="s">
        <v>615</v>
      </c>
      <c r="D209" s="80" t="s">
        <v>616</v>
      </c>
      <c r="E209" s="48">
        <v>3473.25</v>
      </c>
      <c r="F209" s="46">
        <v>3245.5</v>
      </c>
      <c r="G209" s="48">
        <v>5664.75</v>
      </c>
      <c r="H209" s="48">
        <v>3473.25</v>
      </c>
      <c r="I209" s="48">
        <v>1790</v>
      </c>
      <c r="J209" s="48"/>
      <c r="K209" s="178">
        <f t="shared" si="468"/>
        <v>62.5185</v>
      </c>
      <c r="L209" s="179">
        <f t="shared" si="469"/>
        <v>519.28</v>
      </c>
      <c r="M209" s="91">
        <f t="shared" si="470"/>
        <v>453.18</v>
      </c>
      <c r="N209" s="91">
        <f t="shared" si="471"/>
        <v>24.31275</v>
      </c>
      <c r="O209" s="91">
        <f t="shared" si="472"/>
        <v>89.5</v>
      </c>
      <c r="P209" s="91">
        <f t="shared" si="473"/>
        <v>0</v>
      </c>
      <c r="Q209" s="48">
        <f t="shared" si="474"/>
        <v>1148.79125</v>
      </c>
      <c r="R209" s="92">
        <f t="shared" si="475"/>
        <v>0</v>
      </c>
      <c r="S209" s="91">
        <f t="shared" si="476"/>
        <v>259.64</v>
      </c>
      <c r="T209" s="91">
        <f t="shared" si="477"/>
        <v>113.3</v>
      </c>
      <c r="U209" s="91">
        <f t="shared" si="478"/>
        <v>10.42</v>
      </c>
      <c r="V209" s="46">
        <v>0</v>
      </c>
      <c r="W209" s="91">
        <f t="shared" si="479"/>
        <v>89.5</v>
      </c>
      <c r="X209" s="91">
        <f t="shared" si="480"/>
        <v>0</v>
      </c>
      <c r="Y209" s="46">
        <f t="shared" si="481"/>
        <v>472.86</v>
      </c>
      <c r="Z209" s="48">
        <f t="shared" si="482"/>
        <v>1621.65125</v>
      </c>
      <c r="AA209" s="48"/>
      <c r="AB209" s="213" t="s">
        <v>111</v>
      </c>
      <c r="AC209" s="11">
        <f t="shared" ref="AC209:AE209" si="512">K209+R209</f>
        <v>62.5185</v>
      </c>
      <c r="AD209" s="11">
        <f t="shared" si="512"/>
        <v>778.92</v>
      </c>
      <c r="AE209" s="11">
        <f t="shared" si="512"/>
        <v>566.48</v>
      </c>
      <c r="AF209" s="11">
        <f t="shared" si="484"/>
        <v>34.73275</v>
      </c>
      <c r="AG209" s="11">
        <f t="shared" ref="AG209:AI209" si="513">O209+W209</f>
        <v>179</v>
      </c>
      <c r="AH209" s="11">
        <f t="shared" si="513"/>
        <v>0</v>
      </c>
      <c r="AI209" s="11">
        <f t="shared" si="513"/>
        <v>1621.65125</v>
      </c>
      <c r="AJ209" s="12" t="s">
        <v>33</v>
      </c>
    </row>
    <row r="210" s="9" customFormat="1" ht="16" customHeight="1" spans="1:36">
      <c r="A210" s="45">
        <f t="shared" si="467"/>
        <v>207</v>
      </c>
      <c r="B210" s="205" t="s">
        <v>363</v>
      </c>
      <c r="C210" s="219" t="s">
        <v>617</v>
      </c>
      <c r="D210" s="80" t="s">
        <v>618</v>
      </c>
      <c r="E210" s="48">
        <v>3473.25</v>
      </c>
      <c r="F210" s="46">
        <v>3245.5</v>
      </c>
      <c r="G210" s="48">
        <v>5664.75</v>
      </c>
      <c r="H210" s="48">
        <v>3473.25</v>
      </c>
      <c r="I210" s="48">
        <v>1790</v>
      </c>
      <c r="J210" s="48"/>
      <c r="K210" s="93">
        <f t="shared" si="468"/>
        <v>62.5185</v>
      </c>
      <c r="L210" s="94">
        <f t="shared" si="469"/>
        <v>519.28</v>
      </c>
      <c r="M210" s="48">
        <f t="shared" si="470"/>
        <v>453.18</v>
      </c>
      <c r="N210" s="48">
        <f t="shared" si="471"/>
        <v>24.31275</v>
      </c>
      <c r="O210" s="48">
        <f t="shared" si="472"/>
        <v>89.5</v>
      </c>
      <c r="P210" s="48">
        <f t="shared" si="473"/>
        <v>0</v>
      </c>
      <c r="Q210" s="48">
        <f t="shared" si="474"/>
        <v>1148.79125</v>
      </c>
      <c r="R210" s="46">
        <f t="shared" si="475"/>
        <v>0</v>
      </c>
      <c r="S210" s="48">
        <f t="shared" si="476"/>
        <v>259.64</v>
      </c>
      <c r="T210" s="48">
        <f t="shared" si="477"/>
        <v>113.3</v>
      </c>
      <c r="U210" s="48">
        <f t="shared" si="478"/>
        <v>10.42</v>
      </c>
      <c r="V210" s="46">
        <v>0</v>
      </c>
      <c r="W210" s="48">
        <f t="shared" si="479"/>
        <v>89.5</v>
      </c>
      <c r="X210" s="48">
        <f t="shared" si="480"/>
        <v>0</v>
      </c>
      <c r="Y210" s="46">
        <f t="shared" si="481"/>
        <v>472.86</v>
      </c>
      <c r="Z210" s="48">
        <f t="shared" si="482"/>
        <v>1621.65125</v>
      </c>
      <c r="AA210" s="48"/>
      <c r="AB210" s="213" t="s">
        <v>111</v>
      </c>
      <c r="AC210" s="11">
        <f t="shared" ref="AC210:AE210" si="514">K210+R210</f>
        <v>62.5185</v>
      </c>
      <c r="AD210" s="11">
        <f t="shared" si="514"/>
        <v>778.92</v>
      </c>
      <c r="AE210" s="11">
        <f t="shared" si="514"/>
        <v>566.48</v>
      </c>
      <c r="AF210" s="11">
        <f t="shared" si="484"/>
        <v>34.73275</v>
      </c>
      <c r="AG210" s="11">
        <f t="shared" ref="AG210:AI210" si="515">O210+W210</f>
        <v>179</v>
      </c>
      <c r="AH210" s="11">
        <f t="shared" si="515"/>
        <v>0</v>
      </c>
      <c r="AI210" s="11">
        <f t="shared" si="515"/>
        <v>1621.65125</v>
      </c>
      <c r="AJ210" s="12" t="s">
        <v>33</v>
      </c>
    </row>
    <row r="211" s="9" customFormat="1" ht="16" customHeight="1" spans="1:36">
      <c r="A211" s="45">
        <f t="shared" si="467"/>
        <v>208</v>
      </c>
      <c r="B211" s="205" t="s">
        <v>363</v>
      </c>
      <c r="C211" s="219" t="s">
        <v>619</v>
      </c>
      <c r="D211" s="80" t="s">
        <v>620</v>
      </c>
      <c r="E211" s="48">
        <v>3473.25</v>
      </c>
      <c r="F211" s="46">
        <v>3245.5</v>
      </c>
      <c r="G211" s="48">
        <v>5664.75</v>
      </c>
      <c r="H211" s="48">
        <v>3473.25</v>
      </c>
      <c r="I211" s="48">
        <v>1790</v>
      </c>
      <c r="J211" s="48"/>
      <c r="K211" s="93">
        <f t="shared" si="468"/>
        <v>62.5185</v>
      </c>
      <c r="L211" s="94">
        <f t="shared" si="469"/>
        <v>519.28</v>
      </c>
      <c r="M211" s="48">
        <f t="shared" si="470"/>
        <v>453.18</v>
      </c>
      <c r="N211" s="48">
        <f t="shared" si="471"/>
        <v>24.31275</v>
      </c>
      <c r="O211" s="48">
        <f t="shared" si="472"/>
        <v>89.5</v>
      </c>
      <c r="P211" s="48">
        <f t="shared" si="473"/>
        <v>0</v>
      </c>
      <c r="Q211" s="48">
        <f t="shared" si="474"/>
        <v>1148.79125</v>
      </c>
      <c r="R211" s="46">
        <f t="shared" si="475"/>
        <v>0</v>
      </c>
      <c r="S211" s="48">
        <f t="shared" si="476"/>
        <v>259.64</v>
      </c>
      <c r="T211" s="48">
        <f t="shared" si="477"/>
        <v>113.3</v>
      </c>
      <c r="U211" s="48">
        <f t="shared" si="478"/>
        <v>10.42</v>
      </c>
      <c r="V211" s="46">
        <v>0</v>
      </c>
      <c r="W211" s="48">
        <f t="shared" si="479"/>
        <v>89.5</v>
      </c>
      <c r="X211" s="48">
        <f t="shared" si="480"/>
        <v>0</v>
      </c>
      <c r="Y211" s="46">
        <f t="shared" si="481"/>
        <v>472.86</v>
      </c>
      <c r="Z211" s="48">
        <f t="shared" si="482"/>
        <v>1621.65125</v>
      </c>
      <c r="AA211" s="48"/>
      <c r="AB211" s="213" t="s">
        <v>111</v>
      </c>
      <c r="AC211" s="11">
        <f t="shared" ref="AC211:AE211" si="516">K211+R211</f>
        <v>62.5185</v>
      </c>
      <c r="AD211" s="11">
        <f t="shared" si="516"/>
        <v>778.92</v>
      </c>
      <c r="AE211" s="11">
        <f t="shared" si="516"/>
        <v>566.48</v>
      </c>
      <c r="AF211" s="11">
        <f t="shared" si="484"/>
        <v>34.73275</v>
      </c>
      <c r="AG211" s="11">
        <f t="shared" ref="AG211:AI211" si="517">O211+W211</f>
        <v>179</v>
      </c>
      <c r="AH211" s="11">
        <f t="shared" si="517"/>
        <v>0</v>
      </c>
      <c r="AI211" s="11">
        <f t="shared" si="517"/>
        <v>1621.65125</v>
      </c>
      <c r="AJ211" s="12" t="s">
        <v>33</v>
      </c>
    </row>
    <row r="212" s="20" customFormat="1" ht="16" customHeight="1" spans="1:37">
      <c r="A212" s="57">
        <f t="shared" si="467"/>
        <v>209</v>
      </c>
      <c r="B212" s="205" t="s">
        <v>558</v>
      </c>
      <c r="C212" s="220" t="s">
        <v>621</v>
      </c>
      <c r="D212" s="166" t="s">
        <v>622</v>
      </c>
      <c r="E212" s="60">
        <v>3473.25</v>
      </c>
      <c r="F212" s="58">
        <v>3245.5</v>
      </c>
      <c r="G212" s="60">
        <v>5664.75</v>
      </c>
      <c r="H212" s="60">
        <v>3473.25</v>
      </c>
      <c r="I212" s="60">
        <v>0</v>
      </c>
      <c r="J212" s="60"/>
      <c r="K212" s="201">
        <f t="shared" si="468"/>
        <v>62.5185</v>
      </c>
      <c r="L212" s="202">
        <f t="shared" si="469"/>
        <v>519.28</v>
      </c>
      <c r="M212" s="203">
        <f t="shared" si="470"/>
        <v>453.18</v>
      </c>
      <c r="N212" s="203">
        <f t="shared" si="471"/>
        <v>24.31275</v>
      </c>
      <c r="O212" s="203">
        <f t="shared" si="472"/>
        <v>0</v>
      </c>
      <c r="P212" s="203">
        <f t="shared" si="473"/>
        <v>0</v>
      </c>
      <c r="Q212" s="60">
        <f t="shared" si="474"/>
        <v>1059.29125</v>
      </c>
      <c r="R212" s="204">
        <f t="shared" si="475"/>
        <v>0</v>
      </c>
      <c r="S212" s="203">
        <f t="shared" si="476"/>
        <v>259.64</v>
      </c>
      <c r="T212" s="203">
        <f t="shared" si="477"/>
        <v>113.3</v>
      </c>
      <c r="U212" s="203">
        <f t="shared" si="478"/>
        <v>10.42</v>
      </c>
      <c r="V212" s="58">
        <v>0</v>
      </c>
      <c r="W212" s="203">
        <f t="shared" si="479"/>
        <v>0</v>
      </c>
      <c r="X212" s="203">
        <f t="shared" si="480"/>
        <v>0</v>
      </c>
      <c r="Y212" s="58">
        <f t="shared" si="481"/>
        <v>383.36</v>
      </c>
      <c r="Z212" s="60">
        <f t="shared" si="482"/>
        <v>1442.65125</v>
      </c>
      <c r="AA212" s="60"/>
      <c r="AB212" s="213" t="s">
        <v>102</v>
      </c>
      <c r="AC212" s="15">
        <f t="shared" ref="AC212:AE212" si="518">K212+R212</f>
        <v>62.5185</v>
      </c>
      <c r="AD212" s="15">
        <f t="shared" si="518"/>
        <v>778.92</v>
      </c>
      <c r="AE212" s="15">
        <f t="shared" si="518"/>
        <v>566.48</v>
      </c>
      <c r="AF212" s="15">
        <f t="shared" si="484"/>
        <v>34.73275</v>
      </c>
      <c r="AG212" s="15">
        <f t="shared" ref="AG212:AI212" si="519">O212+W212</f>
        <v>0</v>
      </c>
      <c r="AH212" s="15">
        <f t="shared" si="519"/>
        <v>0</v>
      </c>
      <c r="AI212" s="15">
        <f t="shared" si="519"/>
        <v>1442.65125</v>
      </c>
      <c r="AJ212" s="16" t="s">
        <v>33</v>
      </c>
      <c r="AK212" s="9"/>
    </row>
    <row r="213" s="21" customFormat="1" ht="16" customHeight="1" spans="1:37">
      <c r="A213" s="45">
        <f t="shared" si="467"/>
        <v>210</v>
      </c>
      <c r="B213" s="205" t="s">
        <v>558</v>
      </c>
      <c r="C213" s="219" t="s">
        <v>623</v>
      </c>
      <c r="D213" s="80" t="s">
        <v>624</v>
      </c>
      <c r="E213" s="48">
        <v>3473.25</v>
      </c>
      <c r="F213" s="46">
        <v>3245.5</v>
      </c>
      <c r="G213" s="48">
        <v>5664.75</v>
      </c>
      <c r="H213" s="48">
        <v>3473.25</v>
      </c>
      <c r="I213" s="48">
        <v>1790</v>
      </c>
      <c r="J213" s="48"/>
      <c r="K213" s="93">
        <f t="shared" si="468"/>
        <v>62.5185</v>
      </c>
      <c r="L213" s="94">
        <f t="shared" si="469"/>
        <v>519.28</v>
      </c>
      <c r="M213" s="48">
        <f t="shared" si="470"/>
        <v>453.18</v>
      </c>
      <c r="N213" s="48">
        <f t="shared" si="471"/>
        <v>24.31275</v>
      </c>
      <c r="O213" s="48">
        <f t="shared" si="472"/>
        <v>89.5</v>
      </c>
      <c r="P213" s="48">
        <f t="shared" si="473"/>
        <v>0</v>
      </c>
      <c r="Q213" s="48">
        <f t="shared" si="474"/>
        <v>1148.79125</v>
      </c>
      <c r="R213" s="46">
        <f t="shared" si="475"/>
        <v>0</v>
      </c>
      <c r="S213" s="48">
        <f t="shared" si="476"/>
        <v>259.64</v>
      </c>
      <c r="T213" s="48">
        <f t="shared" si="477"/>
        <v>113.3</v>
      </c>
      <c r="U213" s="48">
        <f t="shared" si="478"/>
        <v>10.42</v>
      </c>
      <c r="V213" s="46">
        <v>0</v>
      </c>
      <c r="W213" s="48">
        <f t="shared" si="479"/>
        <v>89.5</v>
      </c>
      <c r="X213" s="48">
        <f t="shared" si="480"/>
        <v>0</v>
      </c>
      <c r="Y213" s="46">
        <f t="shared" si="481"/>
        <v>472.86</v>
      </c>
      <c r="Z213" s="48">
        <f t="shared" si="482"/>
        <v>1621.65125</v>
      </c>
      <c r="AA213" s="48"/>
      <c r="AB213" s="213" t="s">
        <v>102</v>
      </c>
      <c r="AC213" s="11">
        <f t="shared" ref="AC213:AE213" si="520">K213+R213</f>
        <v>62.5185</v>
      </c>
      <c r="AD213" s="11">
        <f t="shared" si="520"/>
        <v>778.92</v>
      </c>
      <c r="AE213" s="11">
        <f t="shared" si="520"/>
        <v>566.48</v>
      </c>
      <c r="AF213" s="11">
        <f t="shared" si="484"/>
        <v>34.73275</v>
      </c>
      <c r="AG213" s="11">
        <f t="shared" ref="AG213:AI213" si="521">O213+W213</f>
        <v>179</v>
      </c>
      <c r="AH213" s="11">
        <f t="shared" si="521"/>
        <v>0</v>
      </c>
      <c r="AI213" s="11">
        <f t="shared" si="521"/>
        <v>1621.65125</v>
      </c>
      <c r="AJ213" s="12" t="s">
        <v>33</v>
      </c>
      <c r="AK213" s="9"/>
    </row>
    <row r="214" s="21" customFormat="1" ht="16" customHeight="1" spans="1:37">
      <c r="A214" s="45">
        <f t="shared" si="467"/>
        <v>211</v>
      </c>
      <c r="B214" s="205" t="s">
        <v>1986</v>
      </c>
      <c r="C214" s="219" t="s">
        <v>626</v>
      </c>
      <c r="D214" s="80" t="s">
        <v>627</v>
      </c>
      <c r="E214" s="48">
        <v>3473.25</v>
      </c>
      <c r="F214" s="46">
        <v>3245.5</v>
      </c>
      <c r="G214" s="48">
        <v>5664.75</v>
      </c>
      <c r="H214" s="48">
        <v>3473.25</v>
      </c>
      <c r="I214" s="48">
        <v>3180</v>
      </c>
      <c r="J214" s="48"/>
      <c r="K214" s="93">
        <f t="shared" si="468"/>
        <v>62.5185</v>
      </c>
      <c r="L214" s="94">
        <f t="shared" si="469"/>
        <v>519.28</v>
      </c>
      <c r="M214" s="48">
        <f t="shared" si="470"/>
        <v>453.18</v>
      </c>
      <c r="N214" s="48">
        <f t="shared" si="471"/>
        <v>24.31275</v>
      </c>
      <c r="O214" s="48">
        <f t="shared" si="472"/>
        <v>159</v>
      </c>
      <c r="P214" s="48">
        <f t="shared" si="473"/>
        <v>0</v>
      </c>
      <c r="Q214" s="48">
        <f t="shared" si="474"/>
        <v>1218.29125</v>
      </c>
      <c r="R214" s="46">
        <f t="shared" si="475"/>
        <v>0</v>
      </c>
      <c r="S214" s="48">
        <f t="shared" si="476"/>
        <v>259.64</v>
      </c>
      <c r="T214" s="48">
        <f t="shared" si="477"/>
        <v>113.3</v>
      </c>
      <c r="U214" s="48">
        <f t="shared" si="478"/>
        <v>10.42</v>
      </c>
      <c r="V214" s="46">
        <v>0</v>
      </c>
      <c r="W214" s="48">
        <f t="shared" si="479"/>
        <v>159</v>
      </c>
      <c r="X214" s="48">
        <f t="shared" si="480"/>
        <v>0</v>
      </c>
      <c r="Y214" s="46">
        <f t="shared" si="481"/>
        <v>542.36</v>
      </c>
      <c r="Z214" s="48">
        <f t="shared" si="482"/>
        <v>1760.65125</v>
      </c>
      <c r="AA214" s="48"/>
      <c r="AB214" s="213" t="s">
        <v>78</v>
      </c>
      <c r="AC214" s="11">
        <f t="shared" ref="AC214:AE214" si="522">K214+R214</f>
        <v>62.5185</v>
      </c>
      <c r="AD214" s="11">
        <f t="shared" si="522"/>
        <v>778.92</v>
      </c>
      <c r="AE214" s="11">
        <f t="shared" si="522"/>
        <v>566.48</v>
      </c>
      <c r="AF214" s="11">
        <f t="shared" si="484"/>
        <v>34.73275</v>
      </c>
      <c r="AG214" s="11">
        <f t="shared" ref="AG214:AI214" si="523">O214+W214</f>
        <v>318</v>
      </c>
      <c r="AH214" s="11">
        <f t="shared" si="523"/>
        <v>0</v>
      </c>
      <c r="AI214" s="11">
        <f t="shared" si="523"/>
        <v>1760.65125</v>
      </c>
      <c r="AJ214" s="12" t="s">
        <v>34</v>
      </c>
      <c r="AK214" s="9"/>
    </row>
    <row r="215" s="21" customFormat="1" ht="16" customHeight="1" spans="1:37">
      <c r="A215" s="45">
        <f t="shared" si="467"/>
        <v>212</v>
      </c>
      <c r="B215" s="205" t="s">
        <v>1974</v>
      </c>
      <c r="C215" s="219" t="s">
        <v>630</v>
      </c>
      <c r="D215" s="80" t="s">
        <v>631</v>
      </c>
      <c r="E215" s="48">
        <v>3820</v>
      </c>
      <c r="F215" s="46">
        <v>3820</v>
      </c>
      <c r="G215" s="48">
        <v>5664.75</v>
      </c>
      <c r="H215" s="48">
        <v>3820</v>
      </c>
      <c r="I215" s="48">
        <v>4180</v>
      </c>
      <c r="J215" s="48"/>
      <c r="K215" s="93">
        <f t="shared" si="468"/>
        <v>68.76</v>
      </c>
      <c r="L215" s="94">
        <f t="shared" si="469"/>
        <v>611.2</v>
      </c>
      <c r="M215" s="48">
        <f t="shared" si="470"/>
        <v>453.18</v>
      </c>
      <c r="N215" s="48">
        <f t="shared" si="471"/>
        <v>26.74</v>
      </c>
      <c r="O215" s="48">
        <f t="shared" si="472"/>
        <v>209</v>
      </c>
      <c r="P215" s="48">
        <f t="shared" si="473"/>
        <v>0</v>
      </c>
      <c r="Q215" s="48">
        <f t="shared" si="474"/>
        <v>1368.88</v>
      </c>
      <c r="R215" s="46">
        <f t="shared" si="475"/>
        <v>0</v>
      </c>
      <c r="S215" s="48">
        <f t="shared" si="476"/>
        <v>305.6</v>
      </c>
      <c r="T215" s="48">
        <f t="shared" si="477"/>
        <v>113.3</v>
      </c>
      <c r="U215" s="48">
        <f t="shared" si="478"/>
        <v>11.46</v>
      </c>
      <c r="V215" s="46">
        <v>0</v>
      </c>
      <c r="W215" s="48">
        <f t="shared" si="479"/>
        <v>209</v>
      </c>
      <c r="X215" s="48">
        <f t="shared" si="480"/>
        <v>0</v>
      </c>
      <c r="Y215" s="46">
        <f t="shared" si="481"/>
        <v>639.36</v>
      </c>
      <c r="Z215" s="48">
        <f t="shared" si="482"/>
        <v>2008.24</v>
      </c>
      <c r="AA215" s="48"/>
      <c r="AB215" s="216" t="s">
        <v>55</v>
      </c>
      <c r="AC215" s="11">
        <f t="shared" ref="AC215:AE215" si="524">K215+R215</f>
        <v>68.76</v>
      </c>
      <c r="AD215" s="11">
        <f t="shared" si="524"/>
        <v>916.8</v>
      </c>
      <c r="AE215" s="11">
        <f t="shared" si="524"/>
        <v>566.48</v>
      </c>
      <c r="AF215" s="11">
        <f t="shared" si="484"/>
        <v>38.2</v>
      </c>
      <c r="AG215" s="11">
        <f t="shared" ref="AG215:AI215" si="525">O215+W215</f>
        <v>418</v>
      </c>
      <c r="AH215" s="11">
        <f t="shared" si="525"/>
        <v>0</v>
      </c>
      <c r="AI215" s="11">
        <f t="shared" si="525"/>
        <v>2008.24</v>
      </c>
      <c r="AJ215" s="12" t="s">
        <v>35</v>
      </c>
      <c r="AK215" s="9"/>
    </row>
    <row r="216" s="21" customFormat="1" ht="16" customHeight="1" spans="1:37">
      <c r="A216" s="45">
        <f t="shared" si="467"/>
        <v>213</v>
      </c>
      <c r="B216" s="205" t="s">
        <v>1987</v>
      </c>
      <c r="C216" s="221" t="s">
        <v>632</v>
      </c>
      <c r="D216" s="46" t="s">
        <v>633</v>
      </c>
      <c r="E216" s="46">
        <v>3473.25</v>
      </c>
      <c r="F216" s="46">
        <v>3245.4</v>
      </c>
      <c r="G216" s="48">
        <v>5664.75</v>
      </c>
      <c r="H216" s="46">
        <v>3473.25</v>
      </c>
      <c r="I216" s="48">
        <v>4180</v>
      </c>
      <c r="J216" s="48"/>
      <c r="K216" s="63">
        <f t="shared" si="468"/>
        <v>62.5185</v>
      </c>
      <c r="L216" s="64">
        <f t="shared" si="469"/>
        <v>519.264</v>
      </c>
      <c r="M216" s="48">
        <f t="shared" si="470"/>
        <v>453.18</v>
      </c>
      <c r="N216" s="46">
        <f t="shared" si="471"/>
        <v>24.31275</v>
      </c>
      <c r="O216" s="48">
        <f t="shared" si="472"/>
        <v>209</v>
      </c>
      <c r="P216" s="48">
        <f t="shared" si="473"/>
        <v>0</v>
      </c>
      <c r="Q216" s="48">
        <f t="shared" si="474"/>
        <v>1268.27525</v>
      </c>
      <c r="R216" s="46">
        <f t="shared" si="475"/>
        <v>0</v>
      </c>
      <c r="S216" s="46">
        <f t="shared" si="476"/>
        <v>259.63</v>
      </c>
      <c r="T216" s="48">
        <f t="shared" si="477"/>
        <v>113.3</v>
      </c>
      <c r="U216" s="46">
        <f t="shared" si="478"/>
        <v>10.42</v>
      </c>
      <c r="V216" s="46">
        <v>0</v>
      </c>
      <c r="W216" s="48">
        <f t="shared" si="479"/>
        <v>209</v>
      </c>
      <c r="X216" s="48">
        <f t="shared" si="480"/>
        <v>0</v>
      </c>
      <c r="Y216" s="46">
        <f t="shared" si="481"/>
        <v>592.35</v>
      </c>
      <c r="Z216" s="46">
        <f t="shared" si="482"/>
        <v>1860.62525</v>
      </c>
      <c r="AA216" s="46"/>
      <c r="AB216" s="213" t="s">
        <v>75</v>
      </c>
      <c r="AC216" s="11">
        <f t="shared" ref="AC216:AE216" si="526">K216+R216</f>
        <v>62.5185</v>
      </c>
      <c r="AD216" s="11">
        <f t="shared" si="526"/>
        <v>778.894</v>
      </c>
      <c r="AE216" s="11">
        <f t="shared" si="526"/>
        <v>566.48</v>
      </c>
      <c r="AF216" s="11">
        <f t="shared" si="484"/>
        <v>34.73275</v>
      </c>
      <c r="AG216" s="11">
        <f t="shared" ref="AG216:AI216" si="527">O216+W216</f>
        <v>418</v>
      </c>
      <c r="AH216" s="11">
        <f t="shared" si="527"/>
        <v>0</v>
      </c>
      <c r="AI216" s="11">
        <f t="shared" si="527"/>
        <v>1860.62525</v>
      </c>
      <c r="AJ216" s="12" t="s">
        <v>32</v>
      </c>
      <c r="AK216" s="9"/>
    </row>
    <row r="217" s="21" customFormat="1" ht="16" customHeight="1" spans="1:37">
      <c r="A217" s="45">
        <f t="shared" si="467"/>
        <v>214</v>
      </c>
      <c r="B217" s="205" t="s">
        <v>1976</v>
      </c>
      <c r="C217" s="221" t="s">
        <v>634</v>
      </c>
      <c r="D217" s="46" t="s">
        <v>635</v>
      </c>
      <c r="E217" s="46">
        <v>3473.25</v>
      </c>
      <c r="F217" s="46">
        <v>3245.4</v>
      </c>
      <c r="G217" s="48">
        <v>5664.75</v>
      </c>
      <c r="H217" s="46">
        <v>3473.25</v>
      </c>
      <c r="I217" s="48">
        <v>4180</v>
      </c>
      <c r="J217" s="48"/>
      <c r="K217" s="63">
        <f t="shared" si="468"/>
        <v>62.5185</v>
      </c>
      <c r="L217" s="64">
        <f t="shared" si="469"/>
        <v>519.264</v>
      </c>
      <c r="M217" s="48">
        <f t="shared" si="470"/>
        <v>453.18</v>
      </c>
      <c r="N217" s="46">
        <f t="shared" si="471"/>
        <v>24.31275</v>
      </c>
      <c r="O217" s="48">
        <f t="shared" si="472"/>
        <v>209</v>
      </c>
      <c r="P217" s="48">
        <f t="shared" si="473"/>
        <v>0</v>
      </c>
      <c r="Q217" s="48">
        <f t="shared" si="474"/>
        <v>1268.27525</v>
      </c>
      <c r="R217" s="46">
        <f t="shared" si="475"/>
        <v>0</v>
      </c>
      <c r="S217" s="46">
        <f t="shared" si="476"/>
        <v>259.63</v>
      </c>
      <c r="T217" s="48">
        <f t="shared" si="477"/>
        <v>113.3</v>
      </c>
      <c r="U217" s="46">
        <f t="shared" si="478"/>
        <v>10.42</v>
      </c>
      <c r="V217" s="46">
        <v>0</v>
      </c>
      <c r="W217" s="48">
        <f t="shared" si="479"/>
        <v>209</v>
      </c>
      <c r="X217" s="48">
        <f t="shared" si="480"/>
        <v>0</v>
      </c>
      <c r="Y217" s="46">
        <f t="shared" si="481"/>
        <v>592.35</v>
      </c>
      <c r="Z217" s="46">
        <f t="shared" si="482"/>
        <v>1860.62525</v>
      </c>
      <c r="AA217" s="46"/>
      <c r="AB217" s="213" t="s">
        <v>49</v>
      </c>
      <c r="AC217" s="11">
        <f t="shared" ref="AC217:AE217" si="528">K217+R217</f>
        <v>62.5185</v>
      </c>
      <c r="AD217" s="11">
        <f t="shared" si="528"/>
        <v>778.894</v>
      </c>
      <c r="AE217" s="11">
        <f t="shared" si="528"/>
        <v>566.48</v>
      </c>
      <c r="AF217" s="11">
        <f t="shared" si="484"/>
        <v>34.73275</v>
      </c>
      <c r="AG217" s="11">
        <f t="shared" ref="AG217:AI217" si="529">O217+W217</f>
        <v>418</v>
      </c>
      <c r="AH217" s="11">
        <f t="shared" si="529"/>
        <v>0</v>
      </c>
      <c r="AI217" s="11">
        <f t="shared" si="529"/>
        <v>1860.62525</v>
      </c>
      <c r="AJ217" s="12" t="s">
        <v>32</v>
      </c>
      <c r="AK217" s="9"/>
    </row>
    <row r="218" s="21" customFormat="1" ht="16" customHeight="1" spans="1:37">
      <c r="A218" s="45">
        <f t="shared" si="467"/>
        <v>215</v>
      </c>
      <c r="B218" s="205" t="s">
        <v>1981</v>
      </c>
      <c r="C218" s="210" t="s">
        <v>636</v>
      </c>
      <c r="D218" s="83" t="s">
        <v>637</v>
      </c>
      <c r="E218" s="46">
        <v>3473.25</v>
      </c>
      <c r="F218" s="46">
        <v>3245.4</v>
      </c>
      <c r="G218" s="48">
        <v>5664.75</v>
      </c>
      <c r="H218" s="46">
        <v>3473.25</v>
      </c>
      <c r="I218" s="48">
        <v>3180</v>
      </c>
      <c r="J218" s="48"/>
      <c r="K218" s="63">
        <f t="shared" si="468"/>
        <v>62.5185</v>
      </c>
      <c r="L218" s="64">
        <f t="shared" si="469"/>
        <v>519.264</v>
      </c>
      <c r="M218" s="48">
        <f t="shared" si="470"/>
        <v>453.18</v>
      </c>
      <c r="N218" s="46">
        <f t="shared" si="471"/>
        <v>24.31275</v>
      </c>
      <c r="O218" s="48">
        <f t="shared" si="472"/>
        <v>159</v>
      </c>
      <c r="P218" s="48">
        <f t="shared" si="473"/>
        <v>0</v>
      </c>
      <c r="Q218" s="48">
        <f t="shared" si="474"/>
        <v>1218.27525</v>
      </c>
      <c r="R218" s="46">
        <f t="shared" si="475"/>
        <v>0</v>
      </c>
      <c r="S218" s="46">
        <f t="shared" si="476"/>
        <v>259.63</v>
      </c>
      <c r="T218" s="48">
        <f t="shared" si="477"/>
        <v>113.3</v>
      </c>
      <c r="U218" s="46">
        <f t="shared" si="478"/>
        <v>10.42</v>
      </c>
      <c r="V218" s="46">
        <v>0</v>
      </c>
      <c r="W218" s="48">
        <f t="shared" si="479"/>
        <v>159</v>
      </c>
      <c r="X218" s="48">
        <f t="shared" si="480"/>
        <v>0</v>
      </c>
      <c r="Y218" s="46">
        <f t="shared" si="481"/>
        <v>542.35</v>
      </c>
      <c r="Z218" s="46">
        <f t="shared" si="482"/>
        <v>1760.62525</v>
      </c>
      <c r="AA218" s="46"/>
      <c r="AB218" s="213" t="s">
        <v>117</v>
      </c>
      <c r="AC218" s="11">
        <f t="shared" ref="AC218:AE218" si="530">K218+R218</f>
        <v>62.5185</v>
      </c>
      <c r="AD218" s="11">
        <f t="shared" si="530"/>
        <v>778.894</v>
      </c>
      <c r="AE218" s="11">
        <f t="shared" si="530"/>
        <v>566.48</v>
      </c>
      <c r="AF218" s="11">
        <f t="shared" si="484"/>
        <v>34.73275</v>
      </c>
      <c r="AG218" s="11">
        <f t="shared" ref="AG218:AI218" si="531">O218+W218</f>
        <v>318</v>
      </c>
      <c r="AH218" s="11">
        <f t="shared" si="531"/>
        <v>0</v>
      </c>
      <c r="AI218" s="11">
        <f t="shared" si="531"/>
        <v>1760.62525</v>
      </c>
      <c r="AJ218" s="12" t="s">
        <v>35</v>
      </c>
      <c r="AK218" s="9"/>
    </row>
    <row r="219" s="21" customFormat="1" ht="16" customHeight="1" spans="1:37">
      <c r="A219" s="45">
        <f t="shared" si="467"/>
        <v>216</v>
      </c>
      <c r="B219" s="205" t="s">
        <v>1981</v>
      </c>
      <c r="C219" s="210" t="s">
        <v>638</v>
      </c>
      <c r="D219" s="83" t="s">
        <v>639</v>
      </c>
      <c r="E219" s="46">
        <v>3473.25</v>
      </c>
      <c r="F219" s="46">
        <v>3245.4</v>
      </c>
      <c r="G219" s="48">
        <v>5664.75</v>
      </c>
      <c r="H219" s="46">
        <v>3473.25</v>
      </c>
      <c r="I219" s="48">
        <v>3180</v>
      </c>
      <c r="J219" s="48"/>
      <c r="K219" s="63">
        <f t="shared" si="468"/>
        <v>62.5185</v>
      </c>
      <c r="L219" s="64">
        <f t="shared" si="469"/>
        <v>519.264</v>
      </c>
      <c r="M219" s="48">
        <f t="shared" si="470"/>
        <v>453.18</v>
      </c>
      <c r="N219" s="46">
        <f t="shared" si="471"/>
        <v>24.31275</v>
      </c>
      <c r="O219" s="48">
        <f t="shared" si="472"/>
        <v>159</v>
      </c>
      <c r="P219" s="48">
        <f t="shared" si="473"/>
        <v>0</v>
      </c>
      <c r="Q219" s="48">
        <f t="shared" si="474"/>
        <v>1218.27525</v>
      </c>
      <c r="R219" s="46">
        <f t="shared" si="475"/>
        <v>0</v>
      </c>
      <c r="S219" s="46">
        <f t="shared" si="476"/>
        <v>259.63</v>
      </c>
      <c r="T219" s="48">
        <f t="shared" si="477"/>
        <v>113.3</v>
      </c>
      <c r="U219" s="46">
        <f t="shared" si="478"/>
        <v>10.42</v>
      </c>
      <c r="V219" s="46">
        <v>0</v>
      </c>
      <c r="W219" s="48">
        <f t="shared" si="479"/>
        <v>159</v>
      </c>
      <c r="X219" s="48">
        <f t="shared" si="480"/>
        <v>0</v>
      </c>
      <c r="Y219" s="46">
        <f t="shared" si="481"/>
        <v>542.35</v>
      </c>
      <c r="Z219" s="46">
        <f t="shared" si="482"/>
        <v>1760.62525</v>
      </c>
      <c r="AA219" s="46"/>
      <c r="AB219" s="213" t="s">
        <v>117</v>
      </c>
      <c r="AC219" s="11">
        <f t="shared" ref="AC219:AE219" si="532">K219+R219</f>
        <v>62.5185</v>
      </c>
      <c r="AD219" s="11">
        <f t="shared" si="532"/>
        <v>778.894</v>
      </c>
      <c r="AE219" s="11">
        <f t="shared" si="532"/>
        <v>566.48</v>
      </c>
      <c r="AF219" s="11">
        <f t="shared" si="484"/>
        <v>34.73275</v>
      </c>
      <c r="AG219" s="11">
        <f t="shared" ref="AG219:AI219" si="533">O219+W219</f>
        <v>318</v>
      </c>
      <c r="AH219" s="11">
        <f t="shared" si="533"/>
        <v>0</v>
      </c>
      <c r="AI219" s="11">
        <f t="shared" si="533"/>
        <v>1760.62525</v>
      </c>
      <c r="AJ219" s="12" t="s">
        <v>35</v>
      </c>
      <c r="AK219" s="9"/>
    </row>
    <row r="220" s="21" customFormat="1" ht="16" customHeight="1" spans="1:37">
      <c r="A220" s="45">
        <f t="shared" si="467"/>
        <v>217</v>
      </c>
      <c r="B220" s="205" t="s">
        <v>640</v>
      </c>
      <c r="C220" s="210" t="s">
        <v>641</v>
      </c>
      <c r="D220" s="83" t="s">
        <v>642</v>
      </c>
      <c r="E220" s="46">
        <v>3473.25</v>
      </c>
      <c r="F220" s="46">
        <v>3245.4</v>
      </c>
      <c r="G220" s="48">
        <v>5664.75</v>
      </c>
      <c r="H220" s="46">
        <v>3473.25</v>
      </c>
      <c r="I220" s="48">
        <v>3180</v>
      </c>
      <c r="J220" s="48"/>
      <c r="K220" s="63">
        <f t="shared" si="468"/>
        <v>62.5185</v>
      </c>
      <c r="L220" s="64">
        <f t="shared" si="469"/>
        <v>519.264</v>
      </c>
      <c r="M220" s="48">
        <f t="shared" si="470"/>
        <v>453.18</v>
      </c>
      <c r="N220" s="46">
        <f t="shared" si="471"/>
        <v>24.31275</v>
      </c>
      <c r="O220" s="48">
        <f t="shared" si="472"/>
        <v>159</v>
      </c>
      <c r="P220" s="48">
        <f t="shared" si="473"/>
        <v>0</v>
      </c>
      <c r="Q220" s="48">
        <f t="shared" si="474"/>
        <v>1218.27525</v>
      </c>
      <c r="R220" s="46">
        <f t="shared" si="475"/>
        <v>0</v>
      </c>
      <c r="S220" s="46">
        <f t="shared" si="476"/>
        <v>259.63</v>
      </c>
      <c r="T220" s="48">
        <f t="shared" si="477"/>
        <v>113.3</v>
      </c>
      <c r="U220" s="46">
        <f t="shared" si="478"/>
        <v>10.42</v>
      </c>
      <c r="V220" s="46">
        <v>0</v>
      </c>
      <c r="W220" s="48">
        <f t="shared" si="479"/>
        <v>159</v>
      </c>
      <c r="X220" s="48">
        <f t="shared" si="480"/>
        <v>0</v>
      </c>
      <c r="Y220" s="46">
        <f t="shared" si="481"/>
        <v>542.35</v>
      </c>
      <c r="Z220" s="46">
        <f t="shared" si="482"/>
        <v>1760.62525</v>
      </c>
      <c r="AA220" s="46"/>
      <c r="AB220" s="213" t="s">
        <v>120</v>
      </c>
      <c r="AC220" s="11">
        <f t="shared" ref="AC220:AE220" si="534">K220+R220</f>
        <v>62.5185</v>
      </c>
      <c r="AD220" s="11">
        <f t="shared" si="534"/>
        <v>778.894</v>
      </c>
      <c r="AE220" s="11">
        <f t="shared" si="534"/>
        <v>566.48</v>
      </c>
      <c r="AF220" s="11">
        <f t="shared" si="484"/>
        <v>34.73275</v>
      </c>
      <c r="AG220" s="11">
        <f t="shared" ref="AG220:AI220" si="535">O220+W220</f>
        <v>318</v>
      </c>
      <c r="AH220" s="11">
        <f t="shared" si="535"/>
        <v>0</v>
      </c>
      <c r="AI220" s="11">
        <f t="shared" si="535"/>
        <v>1760.62525</v>
      </c>
      <c r="AJ220" s="12" t="s">
        <v>33</v>
      </c>
      <c r="AK220" s="9"/>
    </row>
    <row r="221" s="21" customFormat="1" ht="16" customHeight="1" spans="1:37">
      <c r="A221" s="45">
        <f t="shared" si="467"/>
        <v>218</v>
      </c>
      <c r="B221" s="205" t="s">
        <v>670</v>
      </c>
      <c r="C221" s="210" t="s">
        <v>643</v>
      </c>
      <c r="D221" s="83" t="s">
        <v>644</v>
      </c>
      <c r="E221" s="46">
        <v>3473.25</v>
      </c>
      <c r="F221" s="46">
        <v>3245.4</v>
      </c>
      <c r="G221" s="48">
        <v>5664.75</v>
      </c>
      <c r="H221" s="46">
        <v>3473.25</v>
      </c>
      <c r="I221" s="48">
        <v>4180</v>
      </c>
      <c r="J221" s="48"/>
      <c r="K221" s="63">
        <f t="shared" si="468"/>
        <v>62.5185</v>
      </c>
      <c r="L221" s="64">
        <f t="shared" si="469"/>
        <v>519.264</v>
      </c>
      <c r="M221" s="48">
        <f t="shared" si="470"/>
        <v>453.18</v>
      </c>
      <c r="N221" s="46">
        <f t="shared" si="471"/>
        <v>24.31275</v>
      </c>
      <c r="O221" s="48">
        <f t="shared" si="472"/>
        <v>209</v>
      </c>
      <c r="P221" s="48">
        <f t="shared" si="473"/>
        <v>0</v>
      </c>
      <c r="Q221" s="48">
        <f t="shared" si="474"/>
        <v>1268.27525</v>
      </c>
      <c r="R221" s="46">
        <f t="shared" si="475"/>
        <v>0</v>
      </c>
      <c r="S221" s="46">
        <f t="shared" si="476"/>
        <v>259.63</v>
      </c>
      <c r="T221" s="48">
        <f t="shared" si="477"/>
        <v>113.3</v>
      </c>
      <c r="U221" s="46">
        <f t="shared" si="478"/>
        <v>10.42</v>
      </c>
      <c r="V221" s="46">
        <v>0</v>
      </c>
      <c r="W221" s="48">
        <f t="shared" si="479"/>
        <v>209</v>
      </c>
      <c r="X221" s="48">
        <f t="shared" si="480"/>
        <v>0</v>
      </c>
      <c r="Y221" s="46">
        <f t="shared" si="481"/>
        <v>592.35</v>
      </c>
      <c r="Z221" s="46">
        <f t="shared" si="482"/>
        <v>1860.62525</v>
      </c>
      <c r="AA221" s="46"/>
      <c r="AB221" s="213" t="s">
        <v>117</v>
      </c>
      <c r="AC221" s="11">
        <f t="shared" ref="AC221:AE221" si="536">K221+R221</f>
        <v>62.5185</v>
      </c>
      <c r="AD221" s="11">
        <f t="shared" si="536"/>
        <v>778.894</v>
      </c>
      <c r="AE221" s="11">
        <f t="shared" si="536"/>
        <v>566.48</v>
      </c>
      <c r="AF221" s="11">
        <f t="shared" si="484"/>
        <v>34.73275</v>
      </c>
      <c r="AG221" s="11">
        <f t="shared" ref="AG221:AI221" si="537">O221+W221</f>
        <v>418</v>
      </c>
      <c r="AH221" s="11">
        <f t="shared" si="537"/>
        <v>0</v>
      </c>
      <c r="AI221" s="11">
        <f t="shared" si="537"/>
        <v>1860.62525</v>
      </c>
      <c r="AJ221" s="12" t="s">
        <v>35</v>
      </c>
      <c r="AK221" s="9"/>
    </row>
    <row r="222" s="21" customFormat="1" ht="16" customHeight="1" spans="1:37">
      <c r="A222" s="45">
        <f t="shared" si="467"/>
        <v>219</v>
      </c>
      <c r="B222" s="205" t="s">
        <v>1978</v>
      </c>
      <c r="C222" s="210" t="s">
        <v>645</v>
      </c>
      <c r="D222" s="83" t="s">
        <v>646</v>
      </c>
      <c r="E222" s="46">
        <v>3473.25</v>
      </c>
      <c r="F222" s="46">
        <v>3245.4</v>
      </c>
      <c r="G222" s="48">
        <v>5664.75</v>
      </c>
      <c r="H222" s="46">
        <v>3473.25</v>
      </c>
      <c r="I222" s="48">
        <v>1790</v>
      </c>
      <c r="J222" s="48"/>
      <c r="K222" s="63">
        <f t="shared" si="468"/>
        <v>62.5185</v>
      </c>
      <c r="L222" s="64">
        <f t="shared" si="469"/>
        <v>519.264</v>
      </c>
      <c r="M222" s="48">
        <f t="shared" si="470"/>
        <v>453.18</v>
      </c>
      <c r="N222" s="46">
        <f t="shared" si="471"/>
        <v>24.31275</v>
      </c>
      <c r="O222" s="48">
        <f t="shared" si="472"/>
        <v>89.5</v>
      </c>
      <c r="P222" s="48">
        <f t="shared" si="473"/>
        <v>0</v>
      </c>
      <c r="Q222" s="48">
        <f t="shared" si="474"/>
        <v>1148.77525</v>
      </c>
      <c r="R222" s="46">
        <f t="shared" si="475"/>
        <v>0</v>
      </c>
      <c r="S222" s="46">
        <f t="shared" si="476"/>
        <v>259.63</v>
      </c>
      <c r="T222" s="48">
        <f t="shared" si="477"/>
        <v>113.3</v>
      </c>
      <c r="U222" s="46">
        <f t="shared" si="478"/>
        <v>10.42</v>
      </c>
      <c r="V222" s="46">
        <v>0</v>
      </c>
      <c r="W222" s="48">
        <f t="shared" si="479"/>
        <v>89.5</v>
      </c>
      <c r="X222" s="48">
        <f t="shared" si="480"/>
        <v>0</v>
      </c>
      <c r="Y222" s="46">
        <f t="shared" si="481"/>
        <v>472.85</v>
      </c>
      <c r="Z222" s="46">
        <f t="shared" si="482"/>
        <v>1621.62525</v>
      </c>
      <c r="AA222" s="46"/>
      <c r="AB222" s="213" t="s">
        <v>52</v>
      </c>
      <c r="AC222" s="11">
        <f t="shared" ref="AC222:AE222" si="538">K222+R222</f>
        <v>62.5185</v>
      </c>
      <c r="AD222" s="11">
        <f t="shared" si="538"/>
        <v>778.894</v>
      </c>
      <c r="AE222" s="11">
        <f t="shared" si="538"/>
        <v>566.48</v>
      </c>
      <c r="AF222" s="11">
        <f t="shared" si="484"/>
        <v>34.73275</v>
      </c>
      <c r="AG222" s="11">
        <f t="shared" ref="AG222:AI222" si="539">O222+W222</f>
        <v>179</v>
      </c>
      <c r="AH222" s="11">
        <f t="shared" si="539"/>
        <v>0</v>
      </c>
      <c r="AI222" s="11">
        <f t="shared" si="539"/>
        <v>1621.62525</v>
      </c>
      <c r="AJ222" s="12" t="s">
        <v>32</v>
      </c>
      <c r="AK222" s="9"/>
    </row>
    <row r="223" s="21" customFormat="1" ht="16" customHeight="1" spans="1:37">
      <c r="A223" s="45">
        <f t="shared" si="467"/>
        <v>220</v>
      </c>
      <c r="B223" s="205" t="s">
        <v>1978</v>
      </c>
      <c r="C223" s="210" t="s">
        <v>647</v>
      </c>
      <c r="D223" s="83" t="s">
        <v>648</v>
      </c>
      <c r="E223" s="46">
        <v>3473.25</v>
      </c>
      <c r="F223" s="46">
        <v>3245.4</v>
      </c>
      <c r="G223" s="48">
        <v>5664.75</v>
      </c>
      <c r="H223" s="46">
        <v>3473.25</v>
      </c>
      <c r="I223" s="48">
        <v>3180</v>
      </c>
      <c r="J223" s="48"/>
      <c r="K223" s="63">
        <f t="shared" si="468"/>
        <v>62.5185</v>
      </c>
      <c r="L223" s="64">
        <f t="shared" si="469"/>
        <v>519.264</v>
      </c>
      <c r="M223" s="48">
        <f t="shared" si="470"/>
        <v>453.18</v>
      </c>
      <c r="N223" s="46">
        <f t="shared" si="471"/>
        <v>24.31275</v>
      </c>
      <c r="O223" s="48">
        <f t="shared" si="472"/>
        <v>159</v>
      </c>
      <c r="P223" s="48">
        <f t="shared" si="473"/>
        <v>0</v>
      </c>
      <c r="Q223" s="48">
        <f t="shared" si="474"/>
        <v>1218.27525</v>
      </c>
      <c r="R223" s="46">
        <f t="shared" si="475"/>
        <v>0</v>
      </c>
      <c r="S223" s="46">
        <f t="shared" si="476"/>
        <v>259.63</v>
      </c>
      <c r="T223" s="48">
        <f t="shared" si="477"/>
        <v>113.3</v>
      </c>
      <c r="U223" s="46">
        <f t="shared" si="478"/>
        <v>10.42</v>
      </c>
      <c r="V223" s="46">
        <v>0</v>
      </c>
      <c r="W223" s="48">
        <f t="shared" si="479"/>
        <v>159</v>
      </c>
      <c r="X223" s="48">
        <f t="shared" si="480"/>
        <v>0</v>
      </c>
      <c r="Y223" s="46">
        <f t="shared" si="481"/>
        <v>542.35</v>
      </c>
      <c r="Z223" s="46">
        <f t="shared" si="482"/>
        <v>1760.62525</v>
      </c>
      <c r="AA223" s="46"/>
      <c r="AB223" s="213" t="s">
        <v>123</v>
      </c>
      <c r="AC223" s="11">
        <f t="shared" ref="AC223:AE223" si="540">K223+R223</f>
        <v>62.5185</v>
      </c>
      <c r="AD223" s="11">
        <f t="shared" si="540"/>
        <v>778.894</v>
      </c>
      <c r="AE223" s="11">
        <f t="shared" si="540"/>
        <v>566.48</v>
      </c>
      <c r="AF223" s="11">
        <f t="shared" si="484"/>
        <v>34.73275</v>
      </c>
      <c r="AG223" s="11">
        <f t="shared" ref="AG223:AI223" si="541">O223+W223</f>
        <v>318</v>
      </c>
      <c r="AH223" s="11">
        <f t="shared" si="541"/>
        <v>0</v>
      </c>
      <c r="AI223" s="11">
        <f t="shared" si="541"/>
        <v>1760.62525</v>
      </c>
      <c r="AJ223" s="12" t="s">
        <v>34</v>
      </c>
      <c r="AK223" s="9"/>
    </row>
    <row r="224" s="9" customFormat="1" ht="16" customHeight="1" spans="1:36">
      <c r="A224" s="45">
        <f t="shared" si="467"/>
        <v>221</v>
      </c>
      <c r="B224" s="205" t="s">
        <v>1978</v>
      </c>
      <c r="C224" s="210" t="s">
        <v>649</v>
      </c>
      <c r="D224" s="46" t="s">
        <v>650</v>
      </c>
      <c r="E224" s="46">
        <v>3473.25</v>
      </c>
      <c r="F224" s="46">
        <v>3342.69</v>
      </c>
      <c r="G224" s="48">
        <v>5664.75</v>
      </c>
      <c r="H224" s="46">
        <v>3473.25</v>
      </c>
      <c r="I224" s="48">
        <v>3180</v>
      </c>
      <c r="J224" s="48"/>
      <c r="K224" s="63">
        <f t="shared" si="468"/>
        <v>62.5185</v>
      </c>
      <c r="L224" s="64">
        <f t="shared" si="469"/>
        <v>534.8304</v>
      </c>
      <c r="M224" s="48">
        <f t="shared" si="470"/>
        <v>453.18</v>
      </c>
      <c r="N224" s="46">
        <f t="shared" si="471"/>
        <v>24.31275</v>
      </c>
      <c r="O224" s="48">
        <f t="shared" si="472"/>
        <v>159</v>
      </c>
      <c r="P224" s="48">
        <f t="shared" si="473"/>
        <v>0</v>
      </c>
      <c r="Q224" s="48">
        <f t="shared" si="474"/>
        <v>1233.84165</v>
      </c>
      <c r="R224" s="46">
        <f t="shared" si="475"/>
        <v>0</v>
      </c>
      <c r="S224" s="46">
        <f t="shared" si="476"/>
        <v>267.42</v>
      </c>
      <c r="T224" s="48">
        <f t="shared" si="477"/>
        <v>113.3</v>
      </c>
      <c r="U224" s="46">
        <f t="shared" si="478"/>
        <v>10.42</v>
      </c>
      <c r="V224" s="46">
        <v>0</v>
      </c>
      <c r="W224" s="48">
        <f t="shared" si="479"/>
        <v>159</v>
      </c>
      <c r="X224" s="48">
        <f t="shared" si="480"/>
        <v>0</v>
      </c>
      <c r="Y224" s="46">
        <f t="shared" si="481"/>
        <v>550.14</v>
      </c>
      <c r="Z224" s="46">
        <f t="shared" si="482"/>
        <v>1783.98165</v>
      </c>
      <c r="AA224" s="46"/>
      <c r="AB224" s="213" t="s">
        <v>52</v>
      </c>
      <c r="AC224" s="11">
        <f t="shared" ref="AC224:AE224" si="542">K224+R224</f>
        <v>62.5185</v>
      </c>
      <c r="AD224" s="11">
        <f t="shared" si="542"/>
        <v>802.2504</v>
      </c>
      <c r="AE224" s="11">
        <f t="shared" si="542"/>
        <v>566.48</v>
      </c>
      <c r="AF224" s="11">
        <f t="shared" si="484"/>
        <v>34.73275</v>
      </c>
      <c r="AG224" s="11">
        <f t="shared" ref="AG224:AI224" si="543">O224+W224</f>
        <v>318</v>
      </c>
      <c r="AH224" s="11">
        <f t="shared" si="543"/>
        <v>0</v>
      </c>
      <c r="AI224" s="11">
        <f t="shared" si="543"/>
        <v>1783.98165</v>
      </c>
      <c r="AJ224" s="12" t="s">
        <v>32</v>
      </c>
    </row>
    <row r="225" s="9" customFormat="1" ht="16" customHeight="1" spans="1:36">
      <c r="A225" s="45">
        <f t="shared" si="467"/>
        <v>222</v>
      </c>
      <c r="B225" s="205" t="s">
        <v>1978</v>
      </c>
      <c r="C225" s="210" t="s">
        <v>651</v>
      </c>
      <c r="D225" s="46" t="s">
        <v>652</v>
      </c>
      <c r="E225" s="46">
        <v>3473.25</v>
      </c>
      <c r="F225" s="46">
        <v>3245.4</v>
      </c>
      <c r="G225" s="48">
        <v>5664.75</v>
      </c>
      <c r="H225" s="46">
        <v>3473.25</v>
      </c>
      <c r="I225" s="48">
        <v>3180</v>
      </c>
      <c r="J225" s="48"/>
      <c r="K225" s="63">
        <f t="shared" si="468"/>
        <v>62.5185</v>
      </c>
      <c r="L225" s="64">
        <f t="shared" si="469"/>
        <v>519.264</v>
      </c>
      <c r="M225" s="48">
        <f t="shared" si="470"/>
        <v>453.18</v>
      </c>
      <c r="N225" s="46">
        <f t="shared" si="471"/>
        <v>24.31275</v>
      </c>
      <c r="O225" s="48">
        <f t="shared" si="472"/>
        <v>159</v>
      </c>
      <c r="P225" s="48">
        <f t="shared" si="473"/>
        <v>0</v>
      </c>
      <c r="Q225" s="48">
        <f t="shared" si="474"/>
        <v>1218.27525</v>
      </c>
      <c r="R225" s="46">
        <f t="shared" si="475"/>
        <v>0</v>
      </c>
      <c r="S225" s="46">
        <f t="shared" si="476"/>
        <v>259.63</v>
      </c>
      <c r="T225" s="48">
        <f t="shared" si="477"/>
        <v>113.3</v>
      </c>
      <c r="U225" s="46">
        <f t="shared" si="478"/>
        <v>10.42</v>
      </c>
      <c r="V225" s="46">
        <v>0</v>
      </c>
      <c r="W225" s="48">
        <f t="shared" si="479"/>
        <v>159</v>
      </c>
      <c r="X225" s="48">
        <f t="shared" si="480"/>
        <v>0</v>
      </c>
      <c r="Y225" s="46">
        <f t="shared" si="481"/>
        <v>542.35</v>
      </c>
      <c r="Z225" s="46">
        <f t="shared" si="482"/>
        <v>1760.62525</v>
      </c>
      <c r="AA225" s="46"/>
      <c r="AB225" s="213" t="s">
        <v>52</v>
      </c>
      <c r="AC225" s="11">
        <f t="shared" ref="AC225:AE225" si="544">K225+R225</f>
        <v>62.5185</v>
      </c>
      <c r="AD225" s="11">
        <f t="shared" si="544"/>
        <v>778.894</v>
      </c>
      <c r="AE225" s="11">
        <f t="shared" si="544"/>
        <v>566.48</v>
      </c>
      <c r="AF225" s="11">
        <f t="shared" si="484"/>
        <v>34.73275</v>
      </c>
      <c r="AG225" s="11">
        <f t="shared" ref="AG225:AI225" si="545">O225+W225</f>
        <v>318</v>
      </c>
      <c r="AH225" s="11">
        <f t="shared" si="545"/>
        <v>0</v>
      </c>
      <c r="AI225" s="11">
        <f t="shared" si="545"/>
        <v>1760.62525</v>
      </c>
      <c r="AJ225" s="12" t="s">
        <v>32</v>
      </c>
    </row>
    <row r="226" s="9" customFormat="1" ht="16" customHeight="1" spans="1:36">
      <c r="A226" s="45">
        <f t="shared" si="467"/>
        <v>223</v>
      </c>
      <c r="B226" s="78" t="s">
        <v>653</v>
      </c>
      <c r="C226" s="210" t="s">
        <v>654</v>
      </c>
      <c r="D226" s="46" t="s">
        <v>655</v>
      </c>
      <c r="E226" s="46">
        <v>3820</v>
      </c>
      <c r="F226" s="46">
        <v>3820</v>
      </c>
      <c r="G226" s="48">
        <v>5664.75</v>
      </c>
      <c r="H226" s="46">
        <v>3820</v>
      </c>
      <c r="I226" s="48">
        <v>4180</v>
      </c>
      <c r="J226" s="48"/>
      <c r="K226" s="63">
        <f t="shared" si="468"/>
        <v>68.76</v>
      </c>
      <c r="L226" s="64">
        <f t="shared" si="469"/>
        <v>611.2</v>
      </c>
      <c r="M226" s="48">
        <f t="shared" si="470"/>
        <v>453.18</v>
      </c>
      <c r="N226" s="46">
        <f t="shared" si="471"/>
        <v>26.74</v>
      </c>
      <c r="O226" s="48">
        <f t="shared" si="472"/>
        <v>209</v>
      </c>
      <c r="P226" s="48">
        <f t="shared" si="473"/>
        <v>0</v>
      </c>
      <c r="Q226" s="48">
        <f t="shared" si="474"/>
        <v>1368.88</v>
      </c>
      <c r="R226" s="46">
        <f t="shared" si="475"/>
        <v>0</v>
      </c>
      <c r="S226" s="46">
        <f t="shared" si="476"/>
        <v>305.6</v>
      </c>
      <c r="T226" s="48">
        <f t="shared" si="477"/>
        <v>113.3</v>
      </c>
      <c r="U226" s="46">
        <f t="shared" si="478"/>
        <v>11.46</v>
      </c>
      <c r="V226" s="46">
        <v>0</v>
      </c>
      <c r="W226" s="48">
        <f t="shared" si="479"/>
        <v>209</v>
      </c>
      <c r="X226" s="48">
        <f t="shared" si="480"/>
        <v>0</v>
      </c>
      <c r="Y226" s="46">
        <f t="shared" si="481"/>
        <v>639.36</v>
      </c>
      <c r="Z226" s="46">
        <f t="shared" si="482"/>
        <v>2008.24</v>
      </c>
      <c r="AA226" s="46"/>
      <c r="AB226" s="213" t="s">
        <v>52</v>
      </c>
      <c r="AC226" s="11">
        <f t="shared" ref="AC226:AE226" si="546">K226+R226</f>
        <v>68.76</v>
      </c>
      <c r="AD226" s="11">
        <f t="shared" si="546"/>
        <v>916.8</v>
      </c>
      <c r="AE226" s="11">
        <f t="shared" si="546"/>
        <v>566.48</v>
      </c>
      <c r="AF226" s="11">
        <f t="shared" si="484"/>
        <v>38.2</v>
      </c>
      <c r="AG226" s="11">
        <f t="shared" ref="AG226:AI226" si="547">O226+W226</f>
        <v>418</v>
      </c>
      <c r="AH226" s="11">
        <f t="shared" si="547"/>
        <v>0</v>
      </c>
      <c r="AI226" s="11">
        <f t="shared" si="547"/>
        <v>2008.24</v>
      </c>
      <c r="AJ226" s="12" t="s">
        <v>32</v>
      </c>
    </row>
    <row r="227" s="9" customFormat="1" ht="16" customHeight="1" spans="1:36">
      <c r="A227" s="45">
        <f t="shared" si="467"/>
        <v>224</v>
      </c>
      <c r="B227" s="205" t="s">
        <v>1986</v>
      </c>
      <c r="C227" s="210" t="s">
        <v>656</v>
      </c>
      <c r="D227" s="46" t="s">
        <v>657</v>
      </c>
      <c r="E227" s="46">
        <v>3820</v>
      </c>
      <c r="F227" s="46">
        <v>3820</v>
      </c>
      <c r="G227" s="48">
        <v>5664.75</v>
      </c>
      <c r="H227" s="46">
        <v>3820</v>
      </c>
      <c r="I227" s="48">
        <v>4180</v>
      </c>
      <c r="J227" s="48"/>
      <c r="K227" s="63">
        <f t="shared" si="468"/>
        <v>68.76</v>
      </c>
      <c r="L227" s="64">
        <f t="shared" si="469"/>
        <v>611.2</v>
      </c>
      <c r="M227" s="48">
        <f t="shared" si="470"/>
        <v>453.18</v>
      </c>
      <c r="N227" s="46">
        <f t="shared" si="471"/>
        <v>26.74</v>
      </c>
      <c r="O227" s="48">
        <f t="shared" si="472"/>
        <v>209</v>
      </c>
      <c r="P227" s="48">
        <f t="shared" si="473"/>
        <v>0</v>
      </c>
      <c r="Q227" s="48">
        <f t="shared" si="474"/>
        <v>1368.88</v>
      </c>
      <c r="R227" s="46">
        <f t="shared" si="475"/>
        <v>0</v>
      </c>
      <c r="S227" s="46">
        <f t="shared" si="476"/>
        <v>305.6</v>
      </c>
      <c r="T227" s="48">
        <f t="shared" si="477"/>
        <v>113.3</v>
      </c>
      <c r="U227" s="46">
        <f t="shared" si="478"/>
        <v>11.46</v>
      </c>
      <c r="V227" s="46">
        <v>0</v>
      </c>
      <c r="W227" s="48">
        <f t="shared" si="479"/>
        <v>209</v>
      </c>
      <c r="X227" s="48">
        <f t="shared" si="480"/>
        <v>0</v>
      </c>
      <c r="Y227" s="46">
        <f t="shared" si="481"/>
        <v>639.36</v>
      </c>
      <c r="Z227" s="46">
        <f t="shared" si="482"/>
        <v>2008.24</v>
      </c>
      <c r="AA227" s="46"/>
      <c r="AB227" s="213" t="s">
        <v>78</v>
      </c>
      <c r="AC227" s="11">
        <f t="shared" ref="AC227:AE227" si="548">K227+R227</f>
        <v>68.76</v>
      </c>
      <c r="AD227" s="11">
        <f t="shared" si="548"/>
        <v>916.8</v>
      </c>
      <c r="AE227" s="11">
        <f t="shared" si="548"/>
        <v>566.48</v>
      </c>
      <c r="AF227" s="11">
        <f t="shared" si="484"/>
        <v>38.2</v>
      </c>
      <c r="AG227" s="11">
        <f t="shared" ref="AG227:AI227" si="549">O227+W227</f>
        <v>418</v>
      </c>
      <c r="AH227" s="11">
        <f t="shared" si="549"/>
        <v>0</v>
      </c>
      <c r="AI227" s="11">
        <f t="shared" si="549"/>
        <v>2008.24</v>
      </c>
      <c r="AJ227" s="12" t="s">
        <v>34</v>
      </c>
    </row>
    <row r="228" s="9" customFormat="1" ht="16" customHeight="1" spans="1:36">
      <c r="A228" s="45">
        <f t="shared" si="467"/>
        <v>225</v>
      </c>
      <c r="B228" s="205" t="s">
        <v>1983</v>
      </c>
      <c r="C228" s="210" t="s">
        <v>658</v>
      </c>
      <c r="D228" s="46" t="s">
        <v>659</v>
      </c>
      <c r="E228" s="46">
        <v>3473.25</v>
      </c>
      <c r="F228" s="46">
        <v>3245.4</v>
      </c>
      <c r="G228" s="48">
        <v>5664.75</v>
      </c>
      <c r="H228" s="46">
        <v>3473.25</v>
      </c>
      <c r="I228" s="48">
        <v>3180</v>
      </c>
      <c r="J228" s="48"/>
      <c r="K228" s="63">
        <f t="shared" si="468"/>
        <v>62.5185</v>
      </c>
      <c r="L228" s="64">
        <f t="shared" si="469"/>
        <v>519.264</v>
      </c>
      <c r="M228" s="48">
        <f t="shared" si="470"/>
        <v>453.18</v>
      </c>
      <c r="N228" s="46">
        <f t="shared" si="471"/>
        <v>24.31275</v>
      </c>
      <c r="O228" s="48">
        <f t="shared" si="472"/>
        <v>159</v>
      </c>
      <c r="P228" s="48">
        <f t="shared" si="473"/>
        <v>0</v>
      </c>
      <c r="Q228" s="48">
        <f t="shared" si="474"/>
        <v>1218.27525</v>
      </c>
      <c r="R228" s="46">
        <f t="shared" si="475"/>
        <v>0</v>
      </c>
      <c r="S228" s="46">
        <f t="shared" si="476"/>
        <v>259.63</v>
      </c>
      <c r="T228" s="48">
        <f t="shared" si="477"/>
        <v>113.3</v>
      </c>
      <c r="U228" s="46">
        <f t="shared" si="478"/>
        <v>10.42</v>
      </c>
      <c r="V228" s="46">
        <v>0</v>
      </c>
      <c r="W228" s="48">
        <f t="shared" si="479"/>
        <v>159</v>
      </c>
      <c r="X228" s="48">
        <f t="shared" si="480"/>
        <v>0</v>
      </c>
      <c r="Y228" s="46">
        <f t="shared" si="481"/>
        <v>542.35</v>
      </c>
      <c r="Z228" s="46">
        <f t="shared" si="482"/>
        <v>1760.62525</v>
      </c>
      <c r="AA228" s="46"/>
      <c r="AB228" s="213" t="s">
        <v>78</v>
      </c>
      <c r="AC228" s="11">
        <f t="shared" ref="AC228:AE228" si="550">K228+R228</f>
        <v>62.5185</v>
      </c>
      <c r="AD228" s="11">
        <f t="shared" si="550"/>
        <v>778.894</v>
      </c>
      <c r="AE228" s="11">
        <f t="shared" si="550"/>
        <v>566.48</v>
      </c>
      <c r="AF228" s="11">
        <f t="shared" si="484"/>
        <v>34.73275</v>
      </c>
      <c r="AG228" s="11">
        <f t="shared" ref="AG228:AI228" si="551">O228+W228</f>
        <v>318</v>
      </c>
      <c r="AH228" s="11">
        <f t="shared" si="551"/>
        <v>0</v>
      </c>
      <c r="AI228" s="11">
        <f t="shared" si="551"/>
        <v>1760.62525</v>
      </c>
      <c r="AJ228" s="12" t="s">
        <v>34</v>
      </c>
    </row>
    <row r="229" s="9" customFormat="1" ht="16" customHeight="1" spans="1:36">
      <c r="A229" s="45">
        <f t="shared" si="467"/>
        <v>226</v>
      </c>
      <c r="B229" s="205" t="s">
        <v>1983</v>
      </c>
      <c r="C229" s="210" t="s">
        <v>662</v>
      </c>
      <c r="D229" s="46" t="s">
        <v>663</v>
      </c>
      <c r="E229" s="46">
        <v>3473.25</v>
      </c>
      <c r="F229" s="46">
        <v>3245.4</v>
      </c>
      <c r="G229" s="48">
        <v>5664.75</v>
      </c>
      <c r="H229" s="46">
        <v>3473.25</v>
      </c>
      <c r="I229" s="48">
        <v>3180</v>
      </c>
      <c r="J229" s="48"/>
      <c r="K229" s="63">
        <f t="shared" si="468"/>
        <v>62.5185</v>
      </c>
      <c r="L229" s="64">
        <f t="shared" si="469"/>
        <v>519.264</v>
      </c>
      <c r="M229" s="48">
        <f t="shared" si="470"/>
        <v>453.18</v>
      </c>
      <c r="N229" s="46">
        <f t="shared" si="471"/>
        <v>24.31275</v>
      </c>
      <c r="O229" s="48">
        <f t="shared" si="472"/>
        <v>159</v>
      </c>
      <c r="P229" s="48">
        <f t="shared" si="473"/>
        <v>0</v>
      </c>
      <c r="Q229" s="48">
        <f t="shared" si="474"/>
        <v>1218.27525</v>
      </c>
      <c r="R229" s="46">
        <f t="shared" si="475"/>
        <v>0</v>
      </c>
      <c r="S229" s="46">
        <f t="shared" si="476"/>
        <v>259.63</v>
      </c>
      <c r="T229" s="48">
        <f t="shared" si="477"/>
        <v>113.3</v>
      </c>
      <c r="U229" s="46">
        <f t="shared" si="478"/>
        <v>10.42</v>
      </c>
      <c r="V229" s="46">
        <v>0</v>
      </c>
      <c r="W229" s="48">
        <f t="shared" si="479"/>
        <v>159</v>
      </c>
      <c r="X229" s="48">
        <f t="shared" si="480"/>
        <v>0</v>
      </c>
      <c r="Y229" s="46">
        <f t="shared" si="481"/>
        <v>542.35</v>
      </c>
      <c r="Z229" s="46">
        <f t="shared" si="482"/>
        <v>1760.62525</v>
      </c>
      <c r="AA229" s="46"/>
      <c r="AB229" s="213" t="s">
        <v>123</v>
      </c>
      <c r="AC229" s="11">
        <f t="shared" ref="AC229:AE229" si="552">K229+R229</f>
        <v>62.5185</v>
      </c>
      <c r="AD229" s="11">
        <f t="shared" si="552"/>
        <v>778.894</v>
      </c>
      <c r="AE229" s="11">
        <f t="shared" si="552"/>
        <v>566.48</v>
      </c>
      <c r="AF229" s="11">
        <f t="shared" si="484"/>
        <v>34.73275</v>
      </c>
      <c r="AG229" s="11">
        <f t="shared" ref="AG229:AI229" si="553">O229+W229</f>
        <v>318</v>
      </c>
      <c r="AH229" s="11">
        <f t="shared" si="553"/>
        <v>0</v>
      </c>
      <c r="AI229" s="11">
        <f t="shared" si="553"/>
        <v>1760.62525</v>
      </c>
      <c r="AJ229" s="12" t="s">
        <v>34</v>
      </c>
    </row>
    <row r="230" s="9" customFormat="1" ht="16" customHeight="1" spans="1:36">
      <c r="A230" s="45">
        <f t="shared" si="467"/>
        <v>227</v>
      </c>
      <c r="B230" s="205" t="s">
        <v>670</v>
      </c>
      <c r="C230" s="210" t="s">
        <v>664</v>
      </c>
      <c r="D230" s="46" t="s">
        <v>665</v>
      </c>
      <c r="E230" s="46">
        <v>3473.25</v>
      </c>
      <c r="F230" s="46">
        <v>3245.4</v>
      </c>
      <c r="G230" s="48">
        <v>5664.75</v>
      </c>
      <c r="H230" s="46">
        <v>3473.25</v>
      </c>
      <c r="I230" s="48">
        <v>3180</v>
      </c>
      <c r="J230" s="48"/>
      <c r="K230" s="63">
        <f t="shared" si="468"/>
        <v>62.5185</v>
      </c>
      <c r="L230" s="64">
        <f t="shared" si="469"/>
        <v>519.264</v>
      </c>
      <c r="M230" s="48">
        <f t="shared" si="470"/>
        <v>453.18</v>
      </c>
      <c r="N230" s="46">
        <f t="shared" si="471"/>
        <v>24.31275</v>
      </c>
      <c r="O230" s="48">
        <f t="shared" si="472"/>
        <v>159</v>
      </c>
      <c r="P230" s="48">
        <f t="shared" si="473"/>
        <v>0</v>
      </c>
      <c r="Q230" s="48">
        <f t="shared" si="474"/>
        <v>1218.27525</v>
      </c>
      <c r="R230" s="46">
        <f t="shared" si="475"/>
        <v>0</v>
      </c>
      <c r="S230" s="46">
        <f t="shared" si="476"/>
        <v>259.63</v>
      </c>
      <c r="T230" s="48">
        <f t="shared" si="477"/>
        <v>113.3</v>
      </c>
      <c r="U230" s="46">
        <f t="shared" si="478"/>
        <v>10.42</v>
      </c>
      <c r="V230" s="46">
        <v>0</v>
      </c>
      <c r="W230" s="48">
        <f t="shared" si="479"/>
        <v>159</v>
      </c>
      <c r="X230" s="48">
        <f t="shared" si="480"/>
        <v>0</v>
      </c>
      <c r="Y230" s="46">
        <f t="shared" si="481"/>
        <v>542.35</v>
      </c>
      <c r="Z230" s="46">
        <f t="shared" si="482"/>
        <v>1760.62525</v>
      </c>
      <c r="AA230" s="46"/>
      <c r="AB230" s="213" t="s">
        <v>117</v>
      </c>
      <c r="AC230" s="11">
        <f t="shared" ref="AC230:AE230" si="554">K230+R230</f>
        <v>62.5185</v>
      </c>
      <c r="AD230" s="11">
        <f t="shared" si="554"/>
        <v>778.894</v>
      </c>
      <c r="AE230" s="11">
        <f t="shared" si="554"/>
        <v>566.48</v>
      </c>
      <c r="AF230" s="11">
        <f t="shared" si="484"/>
        <v>34.73275</v>
      </c>
      <c r="AG230" s="11">
        <f t="shared" ref="AG230:AI230" si="555">O230+W230</f>
        <v>318</v>
      </c>
      <c r="AH230" s="11">
        <f t="shared" si="555"/>
        <v>0</v>
      </c>
      <c r="AI230" s="11">
        <f t="shared" si="555"/>
        <v>1760.62525</v>
      </c>
      <c r="AJ230" s="12" t="s">
        <v>35</v>
      </c>
    </row>
    <row r="231" s="9" customFormat="1" ht="16" customHeight="1" spans="1:36">
      <c r="A231" s="45">
        <f t="shared" ref="A228:A294" si="556">ROW()-3</f>
        <v>228</v>
      </c>
      <c r="B231" s="205" t="s">
        <v>640</v>
      </c>
      <c r="C231" s="210" t="s">
        <v>668</v>
      </c>
      <c r="D231" s="343" t="s">
        <v>669</v>
      </c>
      <c r="E231" s="46">
        <v>3473.25</v>
      </c>
      <c r="F231" s="46">
        <v>3245.4</v>
      </c>
      <c r="G231" s="48">
        <v>5664.75</v>
      </c>
      <c r="H231" s="46">
        <v>3473.25</v>
      </c>
      <c r="I231" s="48">
        <v>4180</v>
      </c>
      <c r="J231" s="48"/>
      <c r="K231" s="63">
        <f t="shared" ref="K228:K294" si="557">E231*0.018</f>
        <v>62.5185</v>
      </c>
      <c r="L231" s="64">
        <f t="shared" ref="L228:L294" si="558">F231*0.16</f>
        <v>519.264</v>
      </c>
      <c r="M231" s="48">
        <f t="shared" ref="M228:M294" si="559">ROUND(G231*0.08,2)</f>
        <v>453.18</v>
      </c>
      <c r="N231" s="46">
        <f t="shared" ref="N228:N294" si="560">H231*0.007</f>
        <v>24.31275</v>
      </c>
      <c r="O231" s="48">
        <f t="shared" ref="O228:O294" si="561">I231*5%</f>
        <v>209</v>
      </c>
      <c r="P231" s="48">
        <f t="shared" ref="P228:P294" si="562">J231*50%</f>
        <v>0</v>
      </c>
      <c r="Q231" s="48">
        <f t="shared" ref="Q228:Q294" si="563">SUM(K231:P231)</f>
        <v>1268.27525</v>
      </c>
      <c r="R231" s="46">
        <f t="shared" ref="R228:R294" si="564">E231*0</f>
        <v>0</v>
      </c>
      <c r="S231" s="46">
        <f t="shared" ref="S228:S294" si="565">ROUND(F231*0.08,2)</f>
        <v>259.63</v>
      </c>
      <c r="T231" s="48">
        <f t="shared" ref="T228:T294" si="566">ROUND(G231*0.02,2)</f>
        <v>113.3</v>
      </c>
      <c r="U231" s="46">
        <f t="shared" ref="U228:U294" si="567">ROUND(H231*0.003,2)</f>
        <v>10.42</v>
      </c>
      <c r="V231" s="46">
        <v>0</v>
      </c>
      <c r="W231" s="48">
        <f t="shared" ref="W228:W294" si="568">I231*5%</f>
        <v>209</v>
      </c>
      <c r="X231" s="48">
        <f t="shared" ref="X228:X294" si="569">J231*50%</f>
        <v>0</v>
      </c>
      <c r="Y231" s="46">
        <f t="shared" ref="Y228:Y294" si="570">SUM(R231:X231)</f>
        <v>592.35</v>
      </c>
      <c r="Z231" s="46">
        <f t="shared" ref="Z228:Z294" si="571">Q231+Y231</f>
        <v>1860.62525</v>
      </c>
      <c r="AA231" s="46"/>
      <c r="AB231" s="213" t="s">
        <v>117</v>
      </c>
      <c r="AC231" s="11">
        <f t="shared" ref="AC231:AE231" si="572">K231+R231</f>
        <v>62.5185</v>
      </c>
      <c r="AD231" s="11">
        <f t="shared" si="572"/>
        <v>778.894</v>
      </c>
      <c r="AE231" s="11">
        <f t="shared" si="572"/>
        <v>566.48</v>
      </c>
      <c r="AF231" s="11">
        <f t="shared" ref="AF228:AF294" si="573">N231+U231+V231</f>
        <v>34.73275</v>
      </c>
      <c r="AG231" s="11">
        <f t="shared" ref="AG231:AI231" si="574">O231+W231</f>
        <v>418</v>
      </c>
      <c r="AH231" s="11">
        <f t="shared" si="574"/>
        <v>0</v>
      </c>
      <c r="AI231" s="11">
        <f t="shared" si="574"/>
        <v>1860.62525</v>
      </c>
      <c r="AJ231" s="12" t="s">
        <v>35</v>
      </c>
    </row>
    <row r="232" s="9" customFormat="1" ht="16" customHeight="1" spans="1:36">
      <c r="A232" s="45">
        <f t="shared" si="556"/>
        <v>229</v>
      </c>
      <c r="B232" s="205" t="s">
        <v>670</v>
      </c>
      <c r="C232" s="210" t="s">
        <v>671</v>
      </c>
      <c r="D232" s="46" t="s">
        <v>672</v>
      </c>
      <c r="E232" s="46">
        <v>3473.25</v>
      </c>
      <c r="F232" s="46">
        <v>3245.4</v>
      </c>
      <c r="G232" s="48">
        <v>5664.75</v>
      </c>
      <c r="H232" s="46">
        <v>3473.25</v>
      </c>
      <c r="I232" s="48">
        <v>1790</v>
      </c>
      <c r="J232" s="48"/>
      <c r="K232" s="63">
        <f t="shared" si="557"/>
        <v>62.5185</v>
      </c>
      <c r="L232" s="64">
        <f t="shared" si="558"/>
        <v>519.264</v>
      </c>
      <c r="M232" s="48">
        <f t="shared" si="559"/>
        <v>453.18</v>
      </c>
      <c r="N232" s="46">
        <f t="shared" si="560"/>
        <v>24.31275</v>
      </c>
      <c r="O232" s="48">
        <f t="shared" si="561"/>
        <v>89.5</v>
      </c>
      <c r="P232" s="48">
        <f t="shared" si="562"/>
        <v>0</v>
      </c>
      <c r="Q232" s="48">
        <f t="shared" si="563"/>
        <v>1148.77525</v>
      </c>
      <c r="R232" s="46">
        <f t="shared" si="564"/>
        <v>0</v>
      </c>
      <c r="S232" s="46">
        <f t="shared" si="565"/>
        <v>259.63</v>
      </c>
      <c r="T232" s="48">
        <f t="shared" si="566"/>
        <v>113.3</v>
      </c>
      <c r="U232" s="46">
        <f t="shared" si="567"/>
        <v>10.42</v>
      </c>
      <c r="V232" s="46">
        <v>0</v>
      </c>
      <c r="W232" s="48">
        <f t="shared" si="568"/>
        <v>89.5</v>
      </c>
      <c r="X232" s="48">
        <f t="shared" si="569"/>
        <v>0</v>
      </c>
      <c r="Y232" s="46">
        <f t="shared" si="570"/>
        <v>472.85</v>
      </c>
      <c r="Z232" s="46">
        <f t="shared" si="571"/>
        <v>1621.62525</v>
      </c>
      <c r="AA232" s="46"/>
      <c r="AB232" s="213" t="s">
        <v>126</v>
      </c>
      <c r="AC232" s="11">
        <f t="shared" ref="AC232:AE232" si="575">K232+R232</f>
        <v>62.5185</v>
      </c>
      <c r="AD232" s="11">
        <f t="shared" si="575"/>
        <v>778.894</v>
      </c>
      <c r="AE232" s="11">
        <f t="shared" si="575"/>
        <v>566.48</v>
      </c>
      <c r="AF232" s="11">
        <f t="shared" si="573"/>
        <v>34.73275</v>
      </c>
      <c r="AG232" s="11">
        <f t="shared" ref="AG232:AI232" si="576">O232+W232</f>
        <v>179</v>
      </c>
      <c r="AH232" s="11">
        <f t="shared" si="576"/>
        <v>0</v>
      </c>
      <c r="AI232" s="11">
        <f t="shared" si="576"/>
        <v>1621.62525</v>
      </c>
      <c r="AJ232" s="12" t="s">
        <v>33</v>
      </c>
    </row>
    <row r="233" s="9" customFormat="1" ht="16" customHeight="1" spans="1:36">
      <c r="A233" s="45">
        <f t="shared" si="556"/>
        <v>230</v>
      </c>
      <c r="B233" s="205" t="s">
        <v>670</v>
      </c>
      <c r="C233" s="210" t="s">
        <v>673</v>
      </c>
      <c r="D233" s="46" t="s">
        <v>674</v>
      </c>
      <c r="E233" s="46">
        <v>3473.25</v>
      </c>
      <c r="F233" s="46">
        <v>3245.4</v>
      </c>
      <c r="G233" s="48">
        <v>5664.75</v>
      </c>
      <c r="H233" s="46">
        <v>3473.25</v>
      </c>
      <c r="I233" s="48">
        <v>1790</v>
      </c>
      <c r="J233" s="48"/>
      <c r="K233" s="63">
        <f t="shared" si="557"/>
        <v>62.5185</v>
      </c>
      <c r="L233" s="64">
        <f t="shared" si="558"/>
        <v>519.264</v>
      </c>
      <c r="M233" s="48">
        <f t="shared" si="559"/>
        <v>453.18</v>
      </c>
      <c r="N233" s="46">
        <f t="shared" si="560"/>
        <v>24.31275</v>
      </c>
      <c r="O233" s="48">
        <f t="shared" si="561"/>
        <v>89.5</v>
      </c>
      <c r="P233" s="48">
        <f t="shared" si="562"/>
        <v>0</v>
      </c>
      <c r="Q233" s="48">
        <f t="shared" si="563"/>
        <v>1148.77525</v>
      </c>
      <c r="R233" s="46">
        <f t="shared" si="564"/>
        <v>0</v>
      </c>
      <c r="S233" s="46">
        <f t="shared" si="565"/>
        <v>259.63</v>
      </c>
      <c r="T233" s="48">
        <f t="shared" si="566"/>
        <v>113.3</v>
      </c>
      <c r="U233" s="46">
        <f t="shared" si="567"/>
        <v>10.42</v>
      </c>
      <c r="V233" s="46">
        <v>0</v>
      </c>
      <c r="W233" s="48">
        <f t="shared" si="568"/>
        <v>89.5</v>
      </c>
      <c r="X233" s="48">
        <f t="shared" si="569"/>
        <v>0</v>
      </c>
      <c r="Y233" s="46">
        <f t="shared" si="570"/>
        <v>472.85</v>
      </c>
      <c r="Z233" s="46">
        <f t="shared" si="571"/>
        <v>1621.62525</v>
      </c>
      <c r="AA233" s="46"/>
      <c r="AB233" s="213" t="s">
        <v>126</v>
      </c>
      <c r="AC233" s="11">
        <f t="shared" ref="AC233:AE233" si="577">K233+R233</f>
        <v>62.5185</v>
      </c>
      <c r="AD233" s="11">
        <f t="shared" si="577"/>
        <v>778.894</v>
      </c>
      <c r="AE233" s="11">
        <f t="shared" si="577"/>
        <v>566.48</v>
      </c>
      <c r="AF233" s="11">
        <f t="shared" si="573"/>
        <v>34.73275</v>
      </c>
      <c r="AG233" s="11">
        <f t="shared" ref="AG233:AI233" si="578">O233+W233</f>
        <v>179</v>
      </c>
      <c r="AH233" s="11">
        <f t="shared" si="578"/>
        <v>0</v>
      </c>
      <c r="AI233" s="11">
        <f t="shared" si="578"/>
        <v>1621.62525</v>
      </c>
      <c r="AJ233" s="12" t="s">
        <v>33</v>
      </c>
    </row>
    <row r="234" s="9" customFormat="1" ht="16" customHeight="1" spans="1:36">
      <c r="A234" s="45">
        <f t="shared" si="556"/>
        <v>231</v>
      </c>
      <c r="B234" s="205" t="s">
        <v>670</v>
      </c>
      <c r="C234" s="210" t="s">
        <v>675</v>
      </c>
      <c r="D234" s="46" t="s">
        <v>676</v>
      </c>
      <c r="E234" s="46">
        <v>3473.25</v>
      </c>
      <c r="F234" s="46">
        <v>3245.4</v>
      </c>
      <c r="G234" s="48">
        <v>5664.75</v>
      </c>
      <c r="H234" s="46">
        <v>3473.25</v>
      </c>
      <c r="I234" s="48">
        <v>3180</v>
      </c>
      <c r="J234" s="48"/>
      <c r="K234" s="63">
        <f t="shared" si="557"/>
        <v>62.5185</v>
      </c>
      <c r="L234" s="64">
        <f t="shared" si="558"/>
        <v>519.264</v>
      </c>
      <c r="M234" s="48">
        <f t="shared" si="559"/>
        <v>453.18</v>
      </c>
      <c r="N234" s="46">
        <f t="shared" si="560"/>
        <v>24.31275</v>
      </c>
      <c r="O234" s="48">
        <f t="shared" si="561"/>
        <v>159</v>
      </c>
      <c r="P234" s="48">
        <f t="shared" si="562"/>
        <v>0</v>
      </c>
      <c r="Q234" s="48">
        <f t="shared" si="563"/>
        <v>1218.27525</v>
      </c>
      <c r="R234" s="46">
        <f t="shared" si="564"/>
        <v>0</v>
      </c>
      <c r="S234" s="46">
        <f t="shared" si="565"/>
        <v>259.63</v>
      </c>
      <c r="T234" s="48">
        <f t="shared" si="566"/>
        <v>113.3</v>
      </c>
      <c r="U234" s="46">
        <f t="shared" si="567"/>
        <v>10.42</v>
      </c>
      <c r="V234" s="46">
        <v>0</v>
      </c>
      <c r="W234" s="48">
        <f t="shared" si="568"/>
        <v>159</v>
      </c>
      <c r="X234" s="48">
        <f t="shared" si="569"/>
        <v>0</v>
      </c>
      <c r="Y234" s="46">
        <f t="shared" si="570"/>
        <v>542.35</v>
      </c>
      <c r="Z234" s="46">
        <f t="shared" si="571"/>
        <v>1760.62525</v>
      </c>
      <c r="AA234" s="46"/>
      <c r="AB234" s="213" t="s">
        <v>117</v>
      </c>
      <c r="AC234" s="11">
        <f t="shared" ref="AC234:AE234" si="579">K234+R234</f>
        <v>62.5185</v>
      </c>
      <c r="AD234" s="11">
        <f t="shared" si="579"/>
        <v>778.894</v>
      </c>
      <c r="AE234" s="11">
        <f t="shared" si="579"/>
        <v>566.48</v>
      </c>
      <c r="AF234" s="11">
        <f t="shared" si="573"/>
        <v>34.73275</v>
      </c>
      <c r="AG234" s="11">
        <f t="shared" ref="AG234:AI234" si="580">O234+W234</f>
        <v>318</v>
      </c>
      <c r="AH234" s="11">
        <f t="shared" si="580"/>
        <v>0</v>
      </c>
      <c r="AI234" s="11">
        <f t="shared" si="580"/>
        <v>1760.62525</v>
      </c>
      <c r="AJ234" s="12" t="s">
        <v>35</v>
      </c>
    </row>
    <row r="235" s="9" customFormat="1" ht="16" customHeight="1" spans="1:36">
      <c r="A235" s="45">
        <f t="shared" si="556"/>
        <v>232</v>
      </c>
      <c r="B235" s="205" t="s">
        <v>670</v>
      </c>
      <c r="C235" s="210" t="s">
        <v>677</v>
      </c>
      <c r="D235" s="46" t="s">
        <v>678</v>
      </c>
      <c r="E235" s="46">
        <v>3473.25</v>
      </c>
      <c r="F235" s="46">
        <v>3245.4</v>
      </c>
      <c r="G235" s="48">
        <v>5664.75</v>
      </c>
      <c r="H235" s="46">
        <v>3473.25</v>
      </c>
      <c r="I235" s="48">
        <v>1790</v>
      </c>
      <c r="J235" s="48"/>
      <c r="K235" s="63">
        <f t="shared" si="557"/>
        <v>62.5185</v>
      </c>
      <c r="L235" s="64">
        <f t="shared" si="558"/>
        <v>519.264</v>
      </c>
      <c r="M235" s="48">
        <f t="shared" si="559"/>
        <v>453.18</v>
      </c>
      <c r="N235" s="46">
        <f t="shared" si="560"/>
        <v>24.31275</v>
      </c>
      <c r="O235" s="48">
        <f t="shared" si="561"/>
        <v>89.5</v>
      </c>
      <c r="P235" s="48">
        <f t="shared" si="562"/>
        <v>0</v>
      </c>
      <c r="Q235" s="48">
        <f t="shared" si="563"/>
        <v>1148.77525</v>
      </c>
      <c r="R235" s="46">
        <f t="shared" si="564"/>
        <v>0</v>
      </c>
      <c r="S235" s="46">
        <f t="shared" si="565"/>
        <v>259.63</v>
      </c>
      <c r="T235" s="48">
        <f t="shared" si="566"/>
        <v>113.3</v>
      </c>
      <c r="U235" s="46">
        <f t="shared" si="567"/>
        <v>10.42</v>
      </c>
      <c r="V235" s="46">
        <v>0</v>
      </c>
      <c r="W235" s="48">
        <f t="shared" si="568"/>
        <v>89.5</v>
      </c>
      <c r="X235" s="48">
        <f t="shared" si="569"/>
        <v>0</v>
      </c>
      <c r="Y235" s="46">
        <f t="shared" si="570"/>
        <v>472.85</v>
      </c>
      <c r="Z235" s="46">
        <f t="shared" si="571"/>
        <v>1621.62525</v>
      </c>
      <c r="AA235" s="46"/>
      <c r="AB235" s="213" t="s">
        <v>126</v>
      </c>
      <c r="AC235" s="11">
        <f t="shared" ref="AC235:AE235" si="581">K235+R235</f>
        <v>62.5185</v>
      </c>
      <c r="AD235" s="11">
        <f t="shared" si="581"/>
        <v>778.894</v>
      </c>
      <c r="AE235" s="11">
        <f t="shared" si="581"/>
        <v>566.48</v>
      </c>
      <c r="AF235" s="11">
        <f t="shared" si="573"/>
        <v>34.73275</v>
      </c>
      <c r="AG235" s="11">
        <f t="shared" ref="AG235:AI235" si="582">O235+W235</f>
        <v>179</v>
      </c>
      <c r="AH235" s="11">
        <f t="shared" si="582"/>
        <v>0</v>
      </c>
      <c r="AI235" s="11">
        <f t="shared" si="582"/>
        <v>1621.62525</v>
      </c>
      <c r="AJ235" s="12" t="s">
        <v>33</v>
      </c>
    </row>
    <row r="236" s="9" customFormat="1" ht="16" customHeight="1" spans="1:36">
      <c r="A236" s="45">
        <f t="shared" si="556"/>
        <v>233</v>
      </c>
      <c r="B236" s="205" t="s">
        <v>670</v>
      </c>
      <c r="C236" s="210" t="s">
        <v>679</v>
      </c>
      <c r="D236" s="46" t="s">
        <v>680</v>
      </c>
      <c r="E236" s="46">
        <v>3473.25</v>
      </c>
      <c r="F236" s="46">
        <v>3245.4</v>
      </c>
      <c r="G236" s="48">
        <v>5664.75</v>
      </c>
      <c r="H236" s="46">
        <v>3473.25</v>
      </c>
      <c r="I236" s="48">
        <v>3180</v>
      </c>
      <c r="J236" s="48"/>
      <c r="K236" s="63">
        <f t="shared" si="557"/>
        <v>62.5185</v>
      </c>
      <c r="L236" s="64">
        <f t="shared" si="558"/>
        <v>519.264</v>
      </c>
      <c r="M236" s="48">
        <f t="shared" si="559"/>
        <v>453.18</v>
      </c>
      <c r="N236" s="46">
        <f t="shared" si="560"/>
        <v>24.31275</v>
      </c>
      <c r="O236" s="48">
        <f t="shared" si="561"/>
        <v>159</v>
      </c>
      <c r="P236" s="48">
        <f t="shared" si="562"/>
        <v>0</v>
      </c>
      <c r="Q236" s="48">
        <f t="shared" si="563"/>
        <v>1218.27525</v>
      </c>
      <c r="R236" s="46">
        <f t="shared" si="564"/>
        <v>0</v>
      </c>
      <c r="S236" s="46">
        <f t="shared" si="565"/>
        <v>259.63</v>
      </c>
      <c r="T236" s="48">
        <f t="shared" si="566"/>
        <v>113.3</v>
      </c>
      <c r="U236" s="46">
        <f t="shared" si="567"/>
        <v>10.42</v>
      </c>
      <c r="V236" s="46">
        <v>0</v>
      </c>
      <c r="W236" s="48">
        <f t="shared" si="568"/>
        <v>159</v>
      </c>
      <c r="X236" s="48">
        <f t="shared" si="569"/>
        <v>0</v>
      </c>
      <c r="Y236" s="46">
        <f t="shared" si="570"/>
        <v>542.35</v>
      </c>
      <c r="Z236" s="46">
        <f t="shared" si="571"/>
        <v>1760.62525</v>
      </c>
      <c r="AA236" s="46"/>
      <c r="AB236" s="213" t="s">
        <v>117</v>
      </c>
      <c r="AC236" s="11">
        <f t="shared" ref="AC236:AE236" si="583">K236+R236</f>
        <v>62.5185</v>
      </c>
      <c r="AD236" s="11">
        <f t="shared" si="583"/>
        <v>778.894</v>
      </c>
      <c r="AE236" s="11">
        <f t="shared" si="583"/>
        <v>566.48</v>
      </c>
      <c r="AF236" s="11">
        <f t="shared" si="573"/>
        <v>34.73275</v>
      </c>
      <c r="AG236" s="11">
        <f t="shared" ref="AG236:AI236" si="584">O236+W236</f>
        <v>318</v>
      </c>
      <c r="AH236" s="11">
        <f t="shared" si="584"/>
        <v>0</v>
      </c>
      <c r="AI236" s="11">
        <f t="shared" si="584"/>
        <v>1760.62525</v>
      </c>
      <c r="AJ236" s="12" t="s">
        <v>35</v>
      </c>
    </row>
    <row r="237" s="9" customFormat="1" ht="16" customHeight="1" spans="1:36">
      <c r="A237" s="45">
        <f t="shared" si="556"/>
        <v>234</v>
      </c>
      <c r="B237" s="205" t="s">
        <v>640</v>
      </c>
      <c r="C237" s="222" t="s">
        <v>681</v>
      </c>
      <c r="D237" s="46" t="s">
        <v>682</v>
      </c>
      <c r="E237" s="46">
        <v>3473.25</v>
      </c>
      <c r="F237" s="46">
        <v>3245.4</v>
      </c>
      <c r="G237" s="48">
        <v>5664.75</v>
      </c>
      <c r="H237" s="46">
        <v>3473.25</v>
      </c>
      <c r="I237" s="48">
        <v>1790</v>
      </c>
      <c r="J237" s="48"/>
      <c r="K237" s="63">
        <f t="shared" si="557"/>
        <v>62.5185</v>
      </c>
      <c r="L237" s="64">
        <f t="shared" si="558"/>
        <v>519.264</v>
      </c>
      <c r="M237" s="48">
        <f t="shared" si="559"/>
        <v>453.18</v>
      </c>
      <c r="N237" s="46">
        <f t="shared" si="560"/>
        <v>24.31275</v>
      </c>
      <c r="O237" s="48">
        <f t="shared" si="561"/>
        <v>89.5</v>
      </c>
      <c r="P237" s="48">
        <f t="shared" si="562"/>
        <v>0</v>
      </c>
      <c r="Q237" s="48">
        <f t="shared" si="563"/>
        <v>1148.77525</v>
      </c>
      <c r="R237" s="46">
        <f t="shared" si="564"/>
        <v>0</v>
      </c>
      <c r="S237" s="46">
        <f t="shared" si="565"/>
        <v>259.63</v>
      </c>
      <c r="T237" s="48">
        <f t="shared" si="566"/>
        <v>113.3</v>
      </c>
      <c r="U237" s="46">
        <f t="shared" si="567"/>
        <v>10.42</v>
      </c>
      <c r="V237" s="46">
        <v>0</v>
      </c>
      <c r="W237" s="48">
        <f t="shared" si="568"/>
        <v>89.5</v>
      </c>
      <c r="X237" s="48">
        <f t="shared" si="569"/>
        <v>0</v>
      </c>
      <c r="Y237" s="46">
        <f t="shared" si="570"/>
        <v>472.85</v>
      </c>
      <c r="Z237" s="46">
        <f t="shared" si="571"/>
        <v>1621.62525</v>
      </c>
      <c r="AA237" s="46"/>
      <c r="AB237" s="213" t="s">
        <v>120</v>
      </c>
      <c r="AC237" s="11">
        <f t="shared" ref="AC237:AE237" si="585">K237+R237</f>
        <v>62.5185</v>
      </c>
      <c r="AD237" s="11">
        <f t="shared" si="585"/>
        <v>778.894</v>
      </c>
      <c r="AE237" s="11">
        <f t="shared" si="585"/>
        <v>566.48</v>
      </c>
      <c r="AF237" s="11">
        <f t="shared" si="573"/>
        <v>34.73275</v>
      </c>
      <c r="AG237" s="11">
        <f t="shared" ref="AG237:AI237" si="586">O237+W237</f>
        <v>179</v>
      </c>
      <c r="AH237" s="11">
        <f t="shared" si="586"/>
        <v>0</v>
      </c>
      <c r="AI237" s="11">
        <f t="shared" si="586"/>
        <v>1621.62525</v>
      </c>
      <c r="AJ237" s="12" t="s">
        <v>33</v>
      </c>
    </row>
    <row r="238" s="9" customFormat="1" ht="16" customHeight="1" spans="1:36">
      <c r="A238" s="45">
        <f t="shared" si="556"/>
        <v>235</v>
      </c>
      <c r="B238" s="205" t="s">
        <v>640</v>
      </c>
      <c r="C238" s="210" t="s">
        <v>683</v>
      </c>
      <c r="D238" s="46" t="s">
        <v>684</v>
      </c>
      <c r="E238" s="46">
        <v>3473.25</v>
      </c>
      <c r="F238" s="46">
        <v>3245.4</v>
      </c>
      <c r="G238" s="48">
        <v>5664.75</v>
      </c>
      <c r="H238" s="46">
        <v>3473.25</v>
      </c>
      <c r="I238" s="48">
        <v>1790</v>
      </c>
      <c r="J238" s="48"/>
      <c r="K238" s="63">
        <f t="shared" si="557"/>
        <v>62.5185</v>
      </c>
      <c r="L238" s="64">
        <f t="shared" si="558"/>
        <v>519.264</v>
      </c>
      <c r="M238" s="48">
        <f t="shared" si="559"/>
        <v>453.18</v>
      </c>
      <c r="N238" s="46">
        <f t="shared" si="560"/>
        <v>24.31275</v>
      </c>
      <c r="O238" s="48">
        <f t="shared" si="561"/>
        <v>89.5</v>
      </c>
      <c r="P238" s="48">
        <f t="shared" si="562"/>
        <v>0</v>
      </c>
      <c r="Q238" s="48">
        <f t="shared" si="563"/>
        <v>1148.77525</v>
      </c>
      <c r="R238" s="46">
        <f t="shared" si="564"/>
        <v>0</v>
      </c>
      <c r="S238" s="46">
        <f t="shared" si="565"/>
        <v>259.63</v>
      </c>
      <c r="T238" s="48">
        <f t="shared" si="566"/>
        <v>113.3</v>
      </c>
      <c r="U238" s="46">
        <f t="shared" si="567"/>
        <v>10.42</v>
      </c>
      <c r="V238" s="46">
        <v>0</v>
      </c>
      <c r="W238" s="48">
        <f t="shared" si="568"/>
        <v>89.5</v>
      </c>
      <c r="X238" s="48">
        <f t="shared" si="569"/>
        <v>0</v>
      </c>
      <c r="Y238" s="46">
        <f t="shared" si="570"/>
        <v>472.85</v>
      </c>
      <c r="Z238" s="46">
        <f t="shared" si="571"/>
        <v>1621.62525</v>
      </c>
      <c r="AA238" s="46"/>
      <c r="AB238" s="213" t="s">
        <v>120</v>
      </c>
      <c r="AC238" s="11">
        <f t="shared" ref="AC238:AE238" si="587">K238+R238</f>
        <v>62.5185</v>
      </c>
      <c r="AD238" s="11">
        <f t="shared" si="587"/>
        <v>778.894</v>
      </c>
      <c r="AE238" s="11">
        <f t="shared" si="587"/>
        <v>566.48</v>
      </c>
      <c r="AF238" s="11">
        <f t="shared" si="573"/>
        <v>34.73275</v>
      </c>
      <c r="AG238" s="11">
        <f t="shared" ref="AG238:AI238" si="588">O238+W238</f>
        <v>179</v>
      </c>
      <c r="AH238" s="11">
        <f t="shared" si="588"/>
        <v>0</v>
      </c>
      <c r="AI238" s="11">
        <f t="shared" si="588"/>
        <v>1621.62525</v>
      </c>
      <c r="AJ238" s="12" t="s">
        <v>33</v>
      </c>
    </row>
    <row r="239" s="9" customFormat="1" ht="16" customHeight="1" spans="1:36">
      <c r="A239" s="45">
        <f t="shared" si="556"/>
        <v>236</v>
      </c>
      <c r="B239" s="205" t="s">
        <v>1988</v>
      </c>
      <c r="C239" s="210" t="s">
        <v>686</v>
      </c>
      <c r="D239" s="46" t="s">
        <v>687</v>
      </c>
      <c r="E239" s="46">
        <v>3473.25</v>
      </c>
      <c r="F239" s="46">
        <v>3245.4</v>
      </c>
      <c r="G239" s="48">
        <v>5664.75</v>
      </c>
      <c r="H239" s="46">
        <v>3473.25</v>
      </c>
      <c r="I239" s="48">
        <v>1790</v>
      </c>
      <c r="J239" s="48"/>
      <c r="K239" s="63">
        <f t="shared" si="557"/>
        <v>62.5185</v>
      </c>
      <c r="L239" s="64">
        <f t="shared" si="558"/>
        <v>519.264</v>
      </c>
      <c r="M239" s="48">
        <f t="shared" si="559"/>
        <v>453.18</v>
      </c>
      <c r="N239" s="46">
        <f t="shared" si="560"/>
        <v>24.31275</v>
      </c>
      <c r="O239" s="48">
        <f t="shared" si="561"/>
        <v>89.5</v>
      </c>
      <c r="P239" s="48">
        <f t="shared" si="562"/>
        <v>0</v>
      </c>
      <c r="Q239" s="48">
        <f t="shared" si="563"/>
        <v>1148.77525</v>
      </c>
      <c r="R239" s="46">
        <f t="shared" si="564"/>
        <v>0</v>
      </c>
      <c r="S239" s="46">
        <f t="shared" si="565"/>
        <v>259.63</v>
      </c>
      <c r="T239" s="48">
        <f t="shared" si="566"/>
        <v>113.3</v>
      </c>
      <c r="U239" s="46">
        <f t="shared" si="567"/>
        <v>10.42</v>
      </c>
      <c r="V239" s="46">
        <v>0</v>
      </c>
      <c r="W239" s="48">
        <f t="shared" si="568"/>
        <v>89.5</v>
      </c>
      <c r="X239" s="48">
        <f t="shared" si="569"/>
        <v>0</v>
      </c>
      <c r="Y239" s="46">
        <f t="shared" si="570"/>
        <v>472.85</v>
      </c>
      <c r="Z239" s="46">
        <f t="shared" si="571"/>
        <v>1621.62525</v>
      </c>
      <c r="AA239" s="46"/>
      <c r="AB239" s="213" t="s">
        <v>129</v>
      </c>
      <c r="AC239" s="11">
        <f t="shared" ref="AC239:AE239" si="589">K239+R239</f>
        <v>62.5185</v>
      </c>
      <c r="AD239" s="11">
        <f t="shared" si="589"/>
        <v>778.894</v>
      </c>
      <c r="AE239" s="11">
        <f t="shared" si="589"/>
        <v>566.48</v>
      </c>
      <c r="AF239" s="11">
        <f t="shared" si="573"/>
        <v>34.73275</v>
      </c>
      <c r="AG239" s="11">
        <f t="shared" ref="AG239:AI239" si="590">O239+W239</f>
        <v>179</v>
      </c>
      <c r="AH239" s="11">
        <f t="shared" si="590"/>
        <v>0</v>
      </c>
      <c r="AI239" s="11">
        <f t="shared" si="590"/>
        <v>1621.62525</v>
      </c>
      <c r="AJ239" s="12" t="s">
        <v>33</v>
      </c>
    </row>
    <row r="240" s="9" customFormat="1" ht="16" customHeight="1" spans="1:36">
      <c r="A240" s="45">
        <f t="shared" si="556"/>
        <v>237</v>
      </c>
      <c r="B240" s="205" t="s">
        <v>1988</v>
      </c>
      <c r="C240" s="210" t="s">
        <v>688</v>
      </c>
      <c r="D240" s="46" t="s">
        <v>689</v>
      </c>
      <c r="E240" s="46">
        <v>3473.25</v>
      </c>
      <c r="F240" s="46">
        <v>3245.4</v>
      </c>
      <c r="G240" s="48">
        <v>5664.75</v>
      </c>
      <c r="H240" s="46">
        <v>3473.25</v>
      </c>
      <c r="I240" s="48">
        <v>1790</v>
      </c>
      <c r="J240" s="48"/>
      <c r="K240" s="63">
        <f t="shared" si="557"/>
        <v>62.5185</v>
      </c>
      <c r="L240" s="64">
        <f t="shared" si="558"/>
        <v>519.264</v>
      </c>
      <c r="M240" s="48">
        <f t="shared" si="559"/>
        <v>453.18</v>
      </c>
      <c r="N240" s="46">
        <f t="shared" si="560"/>
        <v>24.31275</v>
      </c>
      <c r="O240" s="48">
        <f t="shared" si="561"/>
        <v>89.5</v>
      </c>
      <c r="P240" s="48">
        <f t="shared" si="562"/>
        <v>0</v>
      </c>
      <c r="Q240" s="48">
        <f t="shared" si="563"/>
        <v>1148.77525</v>
      </c>
      <c r="R240" s="46">
        <f t="shared" si="564"/>
        <v>0</v>
      </c>
      <c r="S240" s="46">
        <f t="shared" si="565"/>
        <v>259.63</v>
      </c>
      <c r="T240" s="48">
        <f t="shared" si="566"/>
        <v>113.3</v>
      </c>
      <c r="U240" s="46">
        <f t="shared" si="567"/>
        <v>10.42</v>
      </c>
      <c r="V240" s="46">
        <v>0</v>
      </c>
      <c r="W240" s="48">
        <f t="shared" si="568"/>
        <v>89.5</v>
      </c>
      <c r="X240" s="48">
        <f t="shared" si="569"/>
        <v>0</v>
      </c>
      <c r="Y240" s="46">
        <f t="shared" si="570"/>
        <v>472.85</v>
      </c>
      <c r="Z240" s="46">
        <f t="shared" si="571"/>
        <v>1621.62525</v>
      </c>
      <c r="AA240" s="46"/>
      <c r="AB240" s="213" t="s">
        <v>129</v>
      </c>
      <c r="AC240" s="11">
        <f t="shared" ref="AC240:AE240" si="591">K240+R240</f>
        <v>62.5185</v>
      </c>
      <c r="AD240" s="11">
        <f t="shared" si="591"/>
        <v>778.894</v>
      </c>
      <c r="AE240" s="11">
        <f t="shared" si="591"/>
        <v>566.48</v>
      </c>
      <c r="AF240" s="11">
        <f t="shared" si="573"/>
        <v>34.73275</v>
      </c>
      <c r="AG240" s="11">
        <f t="shared" ref="AG240:AI240" si="592">O240+W240</f>
        <v>179</v>
      </c>
      <c r="AH240" s="11">
        <f t="shared" si="592"/>
        <v>0</v>
      </c>
      <c r="AI240" s="11">
        <f t="shared" si="592"/>
        <v>1621.62525</v>
      </c>
      <c r="AJ240" s="12" t="s">
        <v>33</v>
      </c>
    </row>
    <row r="241" s="9" customFormat="1" ht="16" customHeight="1" spans="1:36">
      <c r="A241" s="45">
        <f t="shared" si="556"/>
        <v>238</v>
      </c>
      <c r="B241" s="205" t="s">
        <v>1974</v>
      </c>
      <c r="C241" s="210" t="s">
        <v>690</v>
      </c>
      <c r="D241" s="46" t="s">
        <v>691</v>
      </c>
      <c r="E241" s="46">
        <v>3473.25</v>
      </c>
      <c r="F241" s="46">
        <v>3245.4</v>
      </c>
      <c r="G241" s="48">
        <v>5664.75</v>
      </c>
      <c r="H241" s="46">
        <v>3473.25</v>
      </c>
      <c r="I241" s="48">
        <v>1790</v>
      </c>
      <c r="J241" s="48"/>
      <c r="K241" s="63">
        <f t="shared" si="557"/>
        <v>62.5185</v>
      </c>
      <c r="L241" s="64">
        <f t="shared" si="558"/>
        <v>519.264</v>
      </c>
      <c r="M241" s="48">
        <f t="shared" si="559"/>
        <v>453.18</v>
      </c>
      <c r="N241" s="46">
        <f t="shared" si="560"/>
        <v>24.31275</v>
      </c>
      <c r="O241" s="48">
        <f t="shared" si="561"/>
        <v>89.5</v>
      </c>
      <c r="P241" s="48">
        <f t="shared" si="562"/>
        <v>0</v>
      </c>
      <c r="Q241" s="48">
        <f t="shared" si="563"/>
        <v>1148.77525</v>
      </c>
      <c r="R241" s="46">
        <f t="shared" si="564"/>
        <v>0</v>
      </c>
      <c r="S241" s="46">
        <f t="shared" si="565"/>
        <v>259.63</v>
      </c>
      <c r="T241" s="48">
        <f t="shared" si="566"/>
        <v>113.3</v>
      </c>
      <c r="U241" s="46">
        <f t="shared" si="567"/>
        <v>10.42</v>
      </c>
      <c r="V241" s="46">
        <v>0</v>
      </c>
      <c r="W241" s="48">
        <f t="shared" si="568"/>
        <v>89.5</v>
      </c>
      <c r="X241" s="48">
        <f t="shared" si="569"/>
        <v>0</v>
      </c>
      <c r="Y241" s="46">
        <f t="shared" si="570"/>
        <v>472.85</v>
      </c>
      <c r="Z241" s="46">
        <f t="shared" si="571"/>
        <v>1621.62525</v>
      </c>
      <c r="AA241" s="46"/>
      <c r="AB241" s="213" t="s">
        <v>102</v>
      </c>
      <c r="AC241" s="11">
        <f t="shared" ref="AC241:AE241" si="593">K241+R241</f>
        <v>62.5185</v>
      </c>
      <c r="AD241" s="11">
        <f t="shared" si="593"/>
        <v>778.894</v>
      </c>
      <c r="AE241" s="11">
        <f t="shared" si="593"/>
        <v>566.48</v>
      </c>
      <c r="AF241" s="11">
        <f t="shared" si="573"/>
        <v>34.73275</v>
      </c>
      <c r="AG241" s="11">
        <f t="shared" ref="AG241:AI241" si="594">O241+W241</f>
        <v>179</v>
      </c>
      <c r="AH241" s="11">
        <f t="shared" si="594"/>
        <v>0</v>
      </c>
      <c r="AI241" s="11">
        <f t="shared" si="594"/>
        <v>1621.62525</v>
      </c>
      <c r="AJ241" s="12" t="s">
        <v>33</v>
      </c>
    </row>
    <row r="242" s="9" customFormat="1" ht="16" customHeight="1" spans="1:36">
      <c r="A242" s="45">
        <f t="shared" si="556"/>
        <v>239</v>
      </c>
      <c r="B242" s="205" t="s">
        <v>1988</v>
      </c>
      <c r="C242" s="210" t="s">
        <v>692</v>
      </c>
      <c r="D242" s="46" t="s">
        <v>693</v>
      </c>
      <c r="E242" s="46">
        <v>3473.25</v>
      </c>
      <c r="F242" s="46">
        <v>3245.4</v>
      </c>
      <c r="G242" s="48">
        <v>5664.75</v>
      </c>
      <c r="H242" s="46">
        <v>3473.25</v>
      </c>
      <c r="I242" s="48">
        <v>1790</v>
      </c>
      <c r="J242" s="48"/>
      <c r="K242" s="63">
        <f t="shared" si="557"/>
        <v>62.5185</v>
      </c>
      <c r="L242" s="64">
        <f t="shared" si="558"/>
        <v>519.264</v>
      </c>
      <c r="M242" s="48">
        <f t="shared" si="559"/>
        <v>453.18</v>
      </c>
      <c r="N242" s="46">
        <f t="shared" si="560"/>
        <v>24.31275</v>
      </c>
      <c r="O242" s="48">
        <f t="shared" si="561"/>
        <v>89.5</v>
      </c>
      <c r="P242" s="48">
        <f t="shared" si="562"/>
        <v>0</v>
      </c>
      <c r="Q242" s="48">
        <f t="shared" si="563"/>
        <v>1148.77525</v>
      </c>
      <c r="R242" s="46">
        <f t="shared" si="564"/>
        <v>0</v>
      </c>
      <c r="S242" s="46">
        <f t="shared" si="565"/>
        <v>259.63</v>
      </c>
      <c r="T242" s="48">
        <f t="shared" si="566"/>
        <v>113.3</v>
      </c>
      <c r="U242" s="46">
        <f t="shared" si="567"/>
        <v>10.42</v>
      </c>
      <c r="V242" s="46">
        <v>0</v>
      </c>
      <c r="W242" s="48">
        <f t="shared" si="568"/>
        <v>89.5</v>
      </c>
      <c r="X242" s="48">
        <f t="shared" si="569"/>
        <v>0</v>
      </c>
      <c r="Y242" s="46">
        <f t="shared" si="570"/>
        <v>472.85</v>
      </c>
      <c r="Z242" s="46">
        <f t="shared" si="571"/>
        <v>1621.62525</v>
      </c>
      <c r="AA242" s="46"/>
      <c r="AB242" s="213" t="s">
        <v>129</v>
      </c>
      <c r="AC242" s="11">
        <f t="shared" ref="AC242:AE242" si="595">K242+R242</f>
        <v>62.5185</v>
      </c>
      <c r="AD242" s="11">
        <f t="shared" si="595"/>
        <v>778.894</v>
      </c>
      <c r="AE242" s="11">
        <f t="shared" si="595"/>
        <v>566.48</v>
      </c>
      <c r="AF242" s="11">
        <f t="shared" si="573"/>
        <v>34.73275</v>
      </c>
      <c r="AG242" s="11">
        <f t="shared" ref="AG242:AI242" si="596">O242+W242</f>
        <v>179</v>
      </c>
      <c r="AH242" s="11">
        <f t="shared" si="596"/>
        <v>0</v>
      </c>
      <c r="AI242" s="11">
        <f t="shared" si="596"/>
        <v>1621.62525</v>
      </c>
      <c r="AJ242" s="12" t="s">
        <v>33</v>
      </c>
    </row>
    <row r="243" s="9" customFormat="1" ht="16" customHeight="1" spans="1:36">
      <c r="A243" s="45">
        <f t="shared" si="556"/>
        <v>240</v>
      </c>
      <c r="B243" s="205" t="s">
        <v>1988</v>
      </c>
      <c r="C243" s="210" t="s">
        <v>694</v>
      </c>
      <c r="D243" s="46" t="s">
        <v>695</v>
      </c>
      <c r="E243" s="46">
        <v>3473.25</v>
      </c>
      <c r="F243" s="46">
        <v>3245.4</v>
      </c>
      <c r="G243" s="48">
        <v>5664.75</v>
      </c>
      <c r="H243" s="46">
        <v>3473.25</v>
      </c>
      <c r="I243" s="48">
        <v>1790</v>
      </c>
      <c r="J243" s="48"/>
      <c r="K243" s="63">
        <f t="shared" si="557"/>
        <v>62.5185</v>
      </c>
      <c r="L243" s="64">
        <f t="shared" si="558"/>
        <v>519.264</v>
      </c>
      <c r="M243" s="48">
        <f t="shared" si="559"/>
        <v>453.18</v>
      </c>
      <c r="N243" s="46">
        <f t="shared" si="560"/>
        <v>24.31275</v>
      </c>
      <c r="O243" s="48">
        <f t="shared" si="561"/>
        <v>89.5</v>
      </c>
      <c r="P243" s="48">
        <f t="shared" si="562"/>
        <v>0</v>
      </c>
      <c r="Q243" s="48">
        <f t="shared" si="563"/>
        <v>1148.77525</v>
      </c>
      <c r="R243" s="46">
        <f t="shared" si="564"/>
        <v>0</v>
      </c>
      <c r="S243" s="46">
        <f t="shared" si="565"/>
        <v>259.63</v>
      </c>
      <c r="T243" s="48">
        <f t="shared" si="566"/>
        <v>113.3</v>
      </c>
      <c r="U243" s="46">
        <f t="shared" si="567"/>
        <v>10.42</v>
      </c>
      <c r="V243" s="46">
        <v>0</v>
      </c>
      <c r="W243" s="48">
        <f t="shared" si="568"/>
        <v>89.5</v>
      </c>
      <c r="X243" s="48">
        <f t="shared" si="569"/>
        <v>0</v>
      </c>
      <c r="Y243" s="46">
        <f t="shared" si="570"/>
        <v>472.85</v>
      </c>
      <c r="Z243" s="46">
        <f t="shared" si="571"/>
        <v>1621.62525</v>
      </c>
      <c r="AA243" s="46"/>
      <c r="AB243" s="213" t="s">
        <v>129</v>
      </c>
      <c r="AC243" s="11">
        <f t="shared" ref="AC243:AE243" si="597">K243+R243</f>
        <v>62.5185</v>
      </c>
      <c r="AD243" s="11">
        <f t="shared" si="597"/>
        <v>778.894</v>
      </c>
      <c r="AE243" s="11">
        <f t="shared" si="597"/>
        <v>566.48</v>
      </c>
      <c r="AF243" s="11">
        <f t="shared" si="573"/>
        <v>34.73275</v>
      </c>
      <c r="AG243" s="11">
        <f t="shared" ref="AG243:AI243" si="598">O243+W243</f>
        <v>179</v>
      </c>
      <c r="AH243" s="11">
        <f t="shared" si="598"/>
        <v>0</v>
      </c>
      <c r="AI243" s="11">
        <f t="shared" si="598"/>
        <v>1621.62525</v>
      </c>
      <c r="AJ243" s="12" t="s">
        <v>33</v>
      </c>
    </row>
    <row r="244" s="9" customFormat="1" ht="16" customHeight="1" spans="1:36">
      <c r="A244" s="45">
        <f t="shared" si="556"/>
        <v>241</v>
      </c>
      <c r="B244" s="205" t="s">
        <v>1988</v>
      </c>
      <c r="C244" s="210" t="s">
        <v>696</v>
      </c>
      <c r="D244" s="46" t="s">
        <v>697</v>
      </c>
      <c r="E244" s="46">
        <v>3473.25</v>
      </c>
      <c r="F244" s="46">
        <v>3245.4</v>
      </c>
      <c r="G244" s="48">
        <v>5664.75</v>
      </c>
      <c r="H244" s="46">
        <v>3473.25</v>
      </c>
      <c r="I244" s="48">
        <v>1790</v>
      </c>
      <c r="J244" s="48"/>
      <c r="K244" s="63">
        <f t="shared" si="557"/>
        <v>62.5185</v>
      </c>
      <c r="L244" s="64">
        <f t="shared" si="558"/>
        <v>519.264</v>
      </c>
      <c r="M244" s="48">
        <f t="shared" si="559"/>
        <v>453.18</v>
      </c>
      <c r="N244" s="46">
        <f t="shared" si="560"/>
        <v>24.31275</v>
      </c>
      <c r="O244" s="48">
        <f t="shared" si="561"/>
        <v>89.5</v>
      </c>
      <c r="P244" s="48">
        <f t="shared" si="562"/>
        <v>0</v>
      </c>
      <c r="Q244" s="48">
        <f t="shared" si="563"/>
        <v>1148.77525</v>
      </c>
      <c r="R244" s="92">
        <f t="shared" si="564"/>
        <v>0</v>
      </c>
      <c r="S244" s="92">
        <f t="shared" si="565"/>
        <v>259.63</v>
      </c>
      <c r="T244" s="91">
        <f t="shared" si="566"/>
        <v>113.3</v>
      </c>
      <c r="U244" s="92">
        <f t="shared" si="567"/>
        <v>10.42</v>
      </c>
      <c r="V244" s="46">
        <v>0</v>
      </c>
      <c r="W244" s="91">
        <f t="shared" si="568"/>
        <v>89.5</v>
      </c>
      <c r="X244" s="91">
        <f t="shared" si="569"/>
        <v>0</v>
      </c>
      <c r="Y244" s="46">
        <f t="shared" si="570"/>
        <v>472.85</v>
      </c>
      <c r="Z244" s="46">
        <f t="shared" si="571"/>
        <v>1621.62525</v>
      </c>
      <c r="AA244" s="46"/>
      <c r="AB244" s="213" t="s">
        <v>129</v>
      </c>
      <c r="AC244" s="11">
        <f t="shared" ref="AC244:AE244" si="599">K244+R244</f>
        <v>62.5185</v>
      </c>
      <c r="AD244" s="11">
        <f t="shared" si="599"/>
        <v>778.894</v>
      </c>
      <c r="AE244" s="11">
        <f t="shared" si="599"/>
        <v>566.48</v>
      </c>
      <c r="AF244" s="11">
        <f t="shared" si="573"/>
        <v>34.73275</v>
      </c>
      <c r="AG244" s="11">
        <f t="shared" ref="AG244:AI244" si="600">O244+W244</f>
        <v>179</v>
      </c>
      <c r="AH244" s="11">
        <f t="shared" si="600"/>
        <v>0</v>
      </c>
      <c r="AI244" s="11">
        <f t="shared" si="600"/>
        <v>1621.62525</v>
      </c>
      <c r="AJ244" s="12" t="s">
        <v>33</v>
      </c>
    </row>
    <row r="245" s="9" customFormat="1" ht="16" customHeight="1" spans="1:36">
      <c r="A245" s="45">
        <f t="shared" si="556"/>
        <v>242</v>
      </c>
      <c r="B245" s="205" t="s">
        <v>1988</v>
      </c>
      <c r="C245" s="210" t="s">
        <v>698</v>
      </c>
      <c r="D245" s="46" t="s">
        <v>699</v>
      </c>
      <c r="E245" s="46">
        <v>3473.25</v>
      </c>
      <c r="F245" s="46">
        <v>3245.4</v>
      </c>
      <c r="G245" s="48">
        <v>5664.75</v>
      </c>
      <c r="H245" s="46">
        <v>3473.25</v>
      </c>
      <c r="I245" s="48">
        <v>1790</v>
      </c>
      <c r="J245" s="48"/>
      <c r="K245" s="63">
        <f t="shared" si="557"/>
        <v>62.5185</v>
      </c>
      <c r="L245" s="64">
        <f t="shared" si="558"/>
        <v>519.264</v>
      </c>
      <c r="M245" s="48">
        <f t="shared" si="559"/>
        <v>453.18</v>
      </c>
      <c r="N245" s="46">
        <f t="shared" si="560"/>
        <v>24.31275</v>
      </c>
      <c r="O245" s="48">
        <f t="shared" si="561"/>
        <v>89.5</v>
      </c>
      <c r="P245" s="48">
        <f t="shared" si="562"/>
        <v>0</v>
      </c>
      <c r="Q245" s="48">
        <f t="shared" si="563"/>
        <v>1148.77525</v>
      </c>
      <c r="R245" s="46">
        <f t="shared" si="564"/>
        <v>0</v>
      </c>
      <c r="S245" s="46">
        <f t="shared" si="565"/>
        <v>259.63</v>
      </c>
      <c r="T245" s="48">
        <f t="shared" si="566"/>
        <v>113.3</v>
      </c>
      <c r="U245" s="46">
        <f t="shared" si="567"/>
        <v>10.42</v>
      </c>
      <c r="V245" s="46">
        <v>0</v>
      </c>
      <c r="W245" s="48">
        <f t="shared" si="568"/>
        <v>89.5</v>
      </c>
      <c r="X245" s="48">
        <f t="shared" si="569"/>
        <v>0</v>
      </c>
      <c r="Y245" s="46">
        <f t="shared" si="570"/>
        <v>472.85</v>
      </c>
      <c r="Z245" s="46">
        <f t="shared" si="571"/>
        <v>1621.62525</v>
      </c>
      <c r="AA245" s="46"/>
      <c r="AB245" s="213" t="s">
        <v>129</v>
      </c>
      <c r="AC245" s="11">
        <f t="shared" ref="AC245:AE245" si="601">K245+R245</f>
        <v>62.5185</v>
      </c>
      <c r="AD245" s="11">
        <f t="shared" si="601"/>
        <v>778.894</v>
      </c>
      <c r="AE245" s="11">
        <f t="shared" si="601"/>
        <v>566.48</v>
      </c>
      <c r="AF245" s="11">
        <f t="shared" si="573"/>
        <v>34.73275</v>
      </c>
      <c r="AG245" s="11">
        <f t="shared" ref="AG245:AI245" si="602">O245+W245</f>
        <v>179</v>
      </c>
      <c r="AH245" s="11">
        <f t="shared" si="602"/>
        <v>0</v>
      </c>
      <c r="AI245" s="11">
        <f t="shared" si="602"/>
        <v>1621.62525</v>
      </c>
      <c r="AJ245" s="12" t="s">
        <v>33</v>
      </c>
    </row>
    <row r="246" s="9" customFormat="1" ht="16" customHeight="1" spans="1:36">
      <c r="A246" s="45">
        <f t="shared" si="556"/>
        <v>243</v>
      </c>
      <c r="B246" s="205" t="s">
        <v>1988</v>
      </c>
      <c r="C246" s="210" t="s">
        <v>700</v>
      </c>
      <c r="D246" s="46" t="s">
        <v>701</v>
      </c>
      <c r="E246" s="46">
        <v>3473.25</v>
      </c>
      <c r="F246" s="46">
        <v>3245.4</v>
      </c>
      <c r="G246" s="48">
        <v>5664.75</v>
      </c>
      <c r="H246" s="46">
        <v>3473.25</v>
      </c>
      <c r="I246" s="48">
        <v>1790</v>
      </c>
      <c r="J246" s="48"/>
      <c r="K246" s="63">
        <f t="shared" si="557"/>
        <v>62.5185</v>
      </c>
      <c r="L246" s="64">
        <f t="shared" si="558"/>
        <v>519.264</v>
      </c>
      <c r="M246" s="48">
        <f t="shared" si="559"/>
        <v>453.18</v>
      </c>
      <c r="N246" s="46">
        <f t="shared" si="560"/>
        <v>24.31275</v>
      </c>
      <c r="O246" s="48">
        <f t="shared" si="561"/>
        <v>89.5</v>
      </c>
      <c r="P246" s="48">
        <f t="shared" si="562"/>
        <v>0</v>
      </c>
      <c r="Q246" s="48">
        <f t="shared" si="563"/>
        <v>1148.77525</v>
      </c>
      <c r="R246" s="46">
        <f t="shared" si="564"/>
        <v>0</v>
      </c>
      <c r="S246" s="46">
        <f t="shared" si="565"/>
        <v>259.63</v>
      </c>
      <c r="T246" s="48">
        <f t="shared" si="566"/>
        <v>113.3</v>
      </c>
      <c r="U246" s="46">
        <f t="shared" si="567"/>
        <v>10.42</v>
      </c>
      <c r="V246" s="46">
        <v>0</v>
      </c>
      <c r="W246" s="48">
        <f t="shared" si="568"/>
        <v>89.5</v>
      </c>
      <c r="X246" s="48">
        <f t="shared" si="569"/>
        <v>0</v>
      </c>
      <c r="Y246" s="46">
        <f t="shared" si="570"/>
        <v>472.85</v>
      </c>
      <c r="Z246" s="46">
        <f t="shared" si="571"/>
        <v>1621.62525</v>
      </c>
      <c r="AA246" s="46"/>
      <c r="AB246" s="213" t="s">
        <v>129</v>
      </c>
      <c r="AC246" s="11">
        <f t="shared" ref="AC246:AE246" si="603">K246+R246</f>
        <v>62.5185</v>
      </c>
      <c r="AD246" s="11">
        <f t="shared" si="603"/>
        <v>778.894</v>
      </c>
      <c r="AE246" s="11">
        <f t="shared" si="603"/>
        <v>566.48</v>
      </c>
      <c r="AF246" s="11">
        <f t="shared" si="573"/>
        <v>34.73275</v>
      </c>
      <c r="AG246" s="11">
        <f t="shared" ref="AG246:AI246" si="604">O246+W246</f>
        <v>179</v>
      </c>
      <c r="AH246" s="11">
        <f t="shared" si="604"/>
        <v>0</v>
      </c>
      <c r="AI246" s="11">
        <f t="shared" si="604"/>
        <v>1621.62525</v>
      </c>
      <c r="AJ246" s="12" t="s">
        <v>33</v>
      </c>
    </row>
    <row r="247" s="9" customFormat="1" ht="16" customHeight="1" spans="1:36">
      <c r="A247" s="45">
        <f t="shared" si="556"/>
        <v>244</v>
      </c>
      <c r="B247" s="205" t="s">
        <v>1988</v>
      </c>
      <c r="C247" s="210" t="s">
        <v>702</v>
      </c>
      <c r="D247" s="46" t="s">
        <v>703</v>
      </c>
      <c r="E247" s="46">
        <v>3473.25</v>
      </c>
      <c r="F247" s="46">
        <v>3245.4</v>
      </c>
      <c r="G247" s="48">
        <v>5664.75</v>
      </c>
      <c r="H247" s="46">
        <v>3473.25</v>
      </c>
      <c r="I247" s="48">
        <v>1790</v>
      </c>
      <c r="J247" s="48"/>
      <c r="K247" s="63">
        <f t="shared" si="557"/>
        <v>62.5185</v>
      </c>
      <c r="L247" s="64">
        <f t="shared" si="558"/>
        <v>519.264</v>
      </c>
      <c r="M247" s="48">
        <f t="shared" si="559"/>
        <v>453.18</v>
      </c>
      <c r="N247" s="46">
        <f t="shared" si="560"/>
        <v>24.31275</v>
      </c>
      <c r="O247" s="48">
        <f t="shared" si="561"/>
        <v>89.5</v>
      </c>
      <c r="P247" s="48">
        <f t="shared" si="562"/>
        <v>0</v>
      </c>
      <c r="Q247" s="48">
        <f t="shared" si="563"/>
        <v>1148.77525</v>
      </c>
      <c r="R247" s="46">
        <f t="shared" si="564"/>
        <v>0</v>
      </c>
      <c r="S247" s="46">
        <f t="shared" si="565"/>
        <v>259.63</v>
      </c>
      <c r="T247" s="48">
        <f t="shared" si="566"/>
        <v>113.3</v>
      </c>
      <c r="U247" s="46">
        <f t="shared" si="567"/>
        <v>10.42</v>
      </c>
      <c r="V247" s="46">
        <v>0</v>
      </c>
      <c r="W247" s="48">
        <f t="shared" si="568"/>
        <v>89.5</v>
      </c>
      <c r="X247" s="48">
        <f t="shared" si="569"/>
        <v>0</v>
      </c>
      <c r="Y247" s="46">
        <f t="shared" si="570"/>
        <v>472.85</v>
      </c>
      <c r="Z247" s="46">
        <f t="shared" si="571"/>
        <v>1621.62525</v>
      </c>
      <c r="AA247" s="46"/>
      <c r="AB247" s="213" t="s">
        <v>129</v>
      </c>
      <c r="AC247" s="11">
        <f t="shared" ref="AC247:AE247" si="605">K247+R247</f>
        <v>62.5185</v>
      </c>
      <c r="AD247" s="11">
        <f t="shared" si="605"/>
        <v>778.894</v>
      </c>
      <c r="AE247" s="11">
        <f t="shared" si="605"/>
        <v>566.48</v>
      </c>
      <c r="AF247" s="11">
        <f t="shared" si="573"/>
        <v>34.73275</v>
      </c>
      <c r="AG247" s="11">
        <f t="shared" ref="AG247:AI247" si="606">O247+W247</f>
        <v>179</v>
      </c>
      <c r="AH247" s="11">
        <f t="shared" si="606"/>
        <v>0</v>
      </c>
      <c r="AI247" s="11">
        <f t="shared" si="606"/>
        <v>1621.62525</v>
      </c>
      <c r="AJ247" s="12" t="s">
        <v>33</v>
      </c>
    </row>
    <row r="248" s="9" customFormat="1" ht="16" customHeight="1" spans="1:36">
      <c r="A248" s="45">
        <f t="shared" si="556"/>
        <v>245</v>
      </c>
      <c r="B248" s="205" t="s">
        <v>1974</v>
      </c>
      <c r="C248" s="210" t="s">
        <v>704</v>
      </c>
      <c r="D248" s="46" t="s">
        <v>705</v>
      </c>
      <c r="E248" s="46">
        <v>3473.25</v>
      </c>
      <c r="F248" s="46">
        <v>3245.4</v>
      </c>
      <c r="G248" s="48">
        <v>5664.75</v>
      </c>
      <c r="H248" s="46">
        <v>3473.25</v>
      </c>
      <c r="I248" s="48">
        <v>3180</v>
      </c>
      <c r="J248" s="48"/>
      <c r="K248" s="63">
        <f t="shared" si="557"/>
        <v>62.5185</v>
      </c>
      <c r="L248" s="64">
        <f t="shared" si="558"/>
        <v>519.264</v>
      </c>
      <c r="M248" s="48">
        <f t="shared" si="559"/>
        <v>453.18</v>
      </c>
      <c r="N248" s="46">
        <f t="shared" si="560"/>
        <v>24.31275</v>
      </c>
      <c r="O248" s="48">
        <f t="shared" si="561"/>
        <v>159</v>
      </c>
      <c r="P248" s="48">
        <f t="shared" si="562"/>
        <v>0</v>
      </c>
      <c r="Q248" s="48">
        <f t="shared" si="563"/>
        <v>1218.27525</v>
      </c>
      <c r="R248" s="46">
        <f t="shared" si="564"/>
        <v>0</v>
      </c>
      <c r="S248" s="46">
        <f t="shared" si="565"/>
        <v>259.63</v>
      </c>
      <c r="T248" s="48">
        <f t="shared" si="566"/>
        <v>113.3</v>
      </c>
      <c r="U248" s="46">
        <f t="shared" si="567"/>
        <v>10.42</v>
      </c>
      <c r="V248" s="46">
        <v>0</v>
      </c>
      <c r="W248" s="48">
        <f t="shared" si="568"/>
        <v>159</v>
      </c>
      <c r="X248" s="48">
        <f t="shared" si="569"/>
        <v>0</v>
      </c>
      <c r="Y248" s="46">
        <f t="shared" si="570"/>
        <v>542.35</v>
      </c>
      <c r="Z248" s="46">
        <f t="shared" si="571"/>
        <v>1760.62525</v>
      </c>
      <c r="AA248" s="46"/>
      <c r="AB248" s="213" t="s">
        <v>102</v>
      </c>
      <c r="AC248" s="11">
        <f t="shared" ref="AC248:AE248" si="607">K248+R248</f>
        <v>62.5185</v>
      </c>
      <c r="AD248" s="11">
        <f t="shared" si="607"/>
        <v>778.894</v>
      </c>
      <c r="AE248" s="11">
        <f t="shared" si="607"/>
        <v>566.48</v>
      </c>
      <c r="AF248" s="11">
        <f t="shared" si="573"/>
        <v>34.73275</v>
      </c>
      <c r="AG248" s="11">
        <f t="shared" ref="AG248:AI248" si="608">O248+W248</f>
        <v>318</v>
      </c>
      <c r="AH248" s="11">
        <f t="shared" si="608"/>
        <v>0</v>
      </c>
      <c r="AI248" s="11">
        <f t="shared" si="608"/>
        <v>1760.62525</v>
      </c>
      <c r="AJ248" s="12" t="s">
        <v>33</v>
      </c>
    </row>
    <row r="249" s="9" customFormat="1" ht="16" customHeight="1" spans="1:36">
      <c r="A249" s="45">
        <f t="shared" si="556"/>
        <v>246</v>
      </c>
      <c r="B249" s="205" t="s">
        <v>1988</v>
      </c>
      <c r="C249" s="210" t="s">
        <v>706</v>
      </c>
      <c r="D249" s="46" t="s">
        <v>707</v>
      </c>
      <c r="E249" s="46">
        <v>3473.25</v>
      </c>
      <c r="F249" s="46">
        <v>3245.4</v>
      </c>
      <c r="G249" s="48">
        <v>5664.75</v>
      </c>
      <c r="H249" s="46">
        <v>3473.25</v>
      </c>
      <c r="I249" s="48">
        <v>1790</v>
      </c>
      <c r="J249" s="48"/>
      <c r="K249" s="63">
        <f t="shared" si="557"/>
        <v>62.5185</v>
      </c>
      <c r="L249" s="64">
        <f t="shared" si="558"/>
        <v>519.264</v>
      </c>
      <c r="M249" s="48">
        <f t="shared" si="559"/>
        <v>453.18</v>
      </c>
      <c r="N249" s="46">
        <f t="shared" si="560"/>
        <v>24.31275</v>
      </c>
      <c r="O249" s="48">
        <f t="shared" si="561"/>
        <v>89.5</v>
      </c>
      <c r="P249" s="48">
        <f t="shared" si="562"/>
        <v>0</v>
      </c>
      <c r="Q249" s="48">
        <f t="shared" si="563"/>
        <v>1148.77525</v>
      </c>
      <c r="R249" s="46">
        <f t="shared" si="564"/>
        <v>0</v>
      </c>
      <c r="S249" s="46">
        <f t="shared" si="565"/>
        <v>259.63</v>
      </c>
      <c r="T249" s="48">
        <f t="shared" si="566"/>
        <v>113.3</v>
      </c>
      <c r="U249" s="46">
        <f t="shared" si="567"/>
        <v>10.42</v>
      </c>
      <c r="V249" s="46">
        <v>0</v>
      </c>
      <c r="W249" s="48">
        <f t="shared" si="568"/>
        <v>89.5</v>
      </c>
      <c r="X249" s="48">
        <f t="shared" si="569"/>
        <v>0</v>
      </c>
      <c r="Y249" s="46">
        <f t="shared" si="570"/>
        <v>472.85</v>
      </c>
      <c r="Z249" s="46">
        <f t="shared" si="571"/>
        <v>1621.62525</v>
      </c>
      <c r="AA249" s="46"/>
      <c r="AB249" s="213" t="s">
        <v>129</v>
      </c>
      <c r="AC249" s="11">
        <f t="shared" ref="AC249:AE249" si="609">K249+R249</f>
        <v>62.5185</v>
      </c>
      <c r="AD249" s="11">
        <f t="shared" si="609"/>
        <v>778.894</v>
      </c>
      <c r="AE249" s="11">
        <f t="shared" si="609"/>
        <v>566.48</v>
      </c>
      <c r="AF249" s="11">
        <f t="shared" si="573"/>
        <v>34.73275</v>
      </c>
      <c r="AG249" s="11">
        <f t="shared" ref="AG249:AI249" si="610">O249+W249</f>
        <v>179</v>
      </c>
      <c r="AH249" s="11">
        <f t="shared" si="610"/>
        <v>0</v>
      </c>
      <c r="AI249" s="11">
        <f t="shared" si="610"/>
        <v>1621.62525</v>
      </c>
      <c r="AJ249" s="12" t="s">
        <v>33</v>
      </c>
    </row>
    <row r="250" s="9" customFormat="1" ht="16" customHeight="1" spans="1:36">
      <c r="A250" s="45">
        <f t="shared" si="556"/>
        <v>247</v>
      </c>
      <c r="B250" s="205" t="s">
        <v>1988</v>
      </c>
      <c r="C250" s="210" t="s">
        <v>708</v>
      </c>
      <c r="D250" s="46" t="s">
        <v>709</v>
      </c>
      <c r="E250" s="46">
        <v>3473.25</v>
      </c>
      <c r="F250" s="46">
        <v>3245.4</v>
      </c>
      <c r="G250" s="48">
        <v>5664.75</v>
      </c>
      <c r="H250" s="46">
        <v>3473.25</v>
      </c>
      <c r="I250" s="48">
        <v>1790</v>
      </c>
      <c r="J250" s="48"/>
      <c r="K250" s="63">
        <f t="shared" si="557"/>
        <v>62.5185</v>
      </c>
      <c r="L250" s="64">
        <f t="shared" si="558"/>
        <v>519.264</v>
      </c>
      <c r="M250" s="48">
        <f t="shared" si="559"/>
        <v>453.18</v>
      </c>
      <c r="N250" s="46">
        <f t="shared" si="560"/>
        <v>24.31275</v>
      </c>
      <c r="O250" s="48">
        <f t="shared" si="561"/>
        <v>89.5</v>
      </c>
      <c r="P250" s="48">
        <f t="shared" si="562"/>
        <v>0</v>
      </c>
      <c r="Q250" s="48">
        <f t="shared" si="563"/>
        <v>1148.77525</v>
      </c>
      <c r="R250" s="46">
        <f t="shared" si="564"/>
        <v>0</v>
      </c>
      <c r="S250" s="46">
        <f t="shared" si="565"/>
        <v>259.63</v>
      </c>
      <c r="T250" s="48">
        <f t="shared" si="566"/>
        <v>113.3</v>
      </c>
      <c r="U250" s="46">
        <f t="shared" si="567"/>
        <v>10.42</v>
      </c>
      <c r="V250" s="46">
        <v>0</v>
      </c>
      <c r="W250" s="48">
        <f t="shared" si="568"/>
        <v>89.5</v>
      </c>
      <c r="X250" s="48">
        <f t="shared" si="569"/>
        <v>0</v>
      </c>
      <c r="Y250" s="46">
        <f t="shared" si="570"/>
        <v>472.85</v>
      </c>
      <c r="Z250" s="46">
        <f t="shared" si="571"/>
        <v>1621.62525</v>
      </c>
      <c r="AA250" s="46"/>
      <c r="AB250" s="213" t="s">
        <v>129</v>
      </c>
      <c r="AC250" s="11">
        <f t="shared" ref="AC250:AE250" si="611">K250+R250</f>
        <v>62.5185</v>
      </c>
      <c r="AD250" s="11">
        <f t="shared" si="611"/>
        <v>778.894</v>
      </c>
      <c r="AE250" s="11">
        <f t="shared" si="611"/>
        <v>566.48</v>
      </c>
      <c r="AF250" s="11">
        <f t="shared" si="573"/>
        <v>34.73275</v>
      </c>
      <c r="AG250" s="11">
        <f t="shared" ref="AG250:AI250" si="612">O250+W250</f>
        <v>179</v>
      </c>
      <c r="AH250" s="11">
        <f t="shared" si="612"/>
        <v>0</v>
      </c>
      <c r="AI250" s="11">
        <f t="shared" si="612"/>
        <v>1621.62525</v>
      </c>
      <c r="AJ250" s="12" t="s">
        <v>33</v>
      </c>
    </row>
    <row r="251" s="9" customFormat="1" ht="16" customHeight="1" spans="1:36">
      <c r="A251" s="45">
        <f t="shared" si="556"/>
        <v>248</v>
      </c>
      <c r="B251" s="205" t="s">
        <v>1988</v>
      </c>
      <c r="C251" s="210" t="s">
        <v>710</v>
      </c>
      <c r="D251" s="46" t="s">
        <v>711</v>
      </c>
      <c r="E251" s="46">
        <v>3473.25</v>
      </c>
      <c r="F251" s="46">
        <v>3245.4</v>
      </c>
      <c r="G251" s="48">
        <v>5664.75</v>
      </c>
      <c r="H251" s="46">
        <v>3473.25</v>
      </c>
      <c r="I251" s="48">
        <v>1790</v>
      </c>
      <c r="J251" s="48"/>
      <c r="K251" s="63">
        <f t="shared" si="557"/>
        <v>62.5185</v>
      </c>
      <c r="L251" s="64">
        <f t="shared" si="558"/>
        <v>519.264</v>
      </c>
      <c r="M251" s="48">
        <f t="shared" si="559"/>
        <v>453.18</v>
      </c>
      <c r="N251" s="46">
        <f t="shared" si="560"/>
        <v>24.31275</v>
      </c>
      <c r="O251" s="48">
        <f t="shared" si="561"/>
        <v>89.5</v>
      </c>
      <c r="P251" s="48">
        <f t="shared" si="562"/>
        <v>0</v>
      </c>
      <c r="Q251" s="48">
        <f t="shared" si="563"/>
        <v>1148.77525</v>
      </c>
      <c r="R251" s="46">
        <f t="shared" si="564"/>
        <v>0</v>
      </c>
      <c r="S251" s="46">
        <f t="shared" si="565"/>
        <v>259.63</v>
      </c>
      <c r="T251" s="48">
        <f t="shared" si="566"/>
        <v>113.3</v>
      </c>
      <c r="U251" s="46">
        <f t="shared" si="567"/>
        <v>10.42</v>
      </c>
      <c r="V251" s="46">
        <v>0</v>
      </c>
      <c r="W251" s="48">
        <f t="shared" si="568"/>
        <v>89.5</v>
      </c>
      <c r="X251" s="48">
        <f t="shared" si="569"/>
        <v>0</v>
      </c>
      <c r="Y251" s="46">
        <f t="shared" si="570"/>
        <v>472.85</v>
      </c>
      <c r="Z251" s="46">
        <f t="shared" si="571"/>
        <v>1621.62525</v>
      </c>
      <c r="AA251" s="46"/>
      <c r="AB251" s="213" t="s">
        <v>129</v>
      </c>
      <c r="AC251" s="11">
        <f t="shared" ref="AC251:AE251" si="613">K251+R251</f>
        <v>62.5185</v>
      </c>
      <c r="AD251" s="11">
        <f t="shared" si="613"/>
        <v>778.894</v>
      </c>
      <c r="AE251" s="11">
        <f t="shared" si="613"/>
        <v>566.48</v>
      </c>
      <c r="AF251" s="11">
        <f t="shared" si="573"/>
        <v>34.73275</v>
      </c>
      <c r="AG251" s="11">
        <f t="shared" ref="AG251:AI251" si="614">O251+W251</f>
        <v>179</v>
      </c>
      <c r="AH251" s="11">
        <f t="shared" si="614"/>
        <v>0</v>
      </c>
      <c r="AI251" s="11">
        <f t="shared" si="614"/>
        <v>1621.62525</v>
      </c>
      <c r="AJ251" s="12" t="s">
        <v>33</v>
      </c>
    </row>
    <row r="252" s="9" customFormat="1" ht="16" customHeight="1" spans="1:36">
      <c r="A252" s="45">
        <f t="shared" si="556"/>
        <v>249</v>
      </c>
      <c r="B252" s="205" t="s">
        <v>1988</v>
      </c>
      <c r="C252" s="210" t="s">
        <v>712</v>
      </c>
      <c r="D252" s="46" t="s">
        <v>713</v>
      </c>
      <c r="E252" s="46">
        <v>3473.25</v>
      </c>
      <c r="F252" s="46">
        <v>3245.4</v>
      </c>
      <c r="G252" s="48">
        <v>5664.75</v>
      </c>
      <c r="H252" s="46">
        <v>3473.25</v>
      </c>
      <c r="I252" s="48">
        <v>1790</v>
      </c>
      <c r="J252" s="48"/>
      <c r="K252" s="63">
        <f t="shared" si="557"/>
        <v>62.5185</v>
      </c>
      <c r="L252" s="64">
        <f t="shared" si="558"/>
        <v>519.264</v>
      </c>
      <c r="M252" s="48">
        <f t="shared" si="559"/>
        <v>453.18</v>
      </c>
      <c r="N252" s="46">
        <f t="shared" si="560"/>
        <v>24.31275</v>
      </c>
      <c r="O252" s="48">
        <f t="shared" si="561"/>
        <v>89.5</v>
      </c>
      <c r="P252" s="48">
        <f t="shared" si="562"/>
        <v>0</v>
      </c>
      <c r="Q252" s="48">
        <f t="shared" si="563"/>
        <v>1148.77525</v>
      </c>
      <c r="R252" s="46">
        <f t="shared" si="564"/>
        <v>0</v>
      </c>
      <c r="S252" s="46">
        <f t="shared" si="565"/>
        <v>259.63</v>
      </c>
      <c r="T252" s="48">
        <f t="shared" si="566"/>
        <v>113.3</v>
      </c>
      <c r="U252" s="46">
        <f t="shared" si="567"/>
        <v>10.42</v>
      </c>
      <c r="V252" s="46">
        <v>0</v>
      </c>
      <c r="W252" s="48">
        <f t="shared" si="568"/>
        <v>89.5</v>
      </c>
      <c r="X252" s="48">
        <f t="shared" si="569"/>
        <v>0</v>
      </c>
      <c r="Y252" s="46">
        <f t="shared" si="570"/>
        <v>472.85</v>
      </c>
      <c r="Z252" s="46">
        <f t="shared" si="571"/>
        <v>1621.62525</v>
      </c>
      <c r="AA252" s="46"/>
      <c r="AB252" s="213" t="s">
        <v>129</v>
      </c>
      <c r="AC252" s="11">
        <f t="shared" ref="AC252:AE252" si="615">K252+R252</f>
        <v>62.5185</v>
      </c>
      <c r="AD252" s="11">
        <f t="shared" si="615"/>
        <v>778.894</v>
      </c>
      <c r="AE252" s="11">
        <f t="shared" si="615"/>
        <v>566.48</v>
      </c>
      <c r="AF252" s="11">
        <f t="shared" si="573"/>
        <v>34.73275</v>
      </c>
      <c r="AG252" s="11">
        <f t="shared" ref="AG252:AI252" si="616">O252+W252</f>
        <v>179</v>
      </c>
      <c r="AH252" s="11">
        <f t="shared" si="616"/>
        <v>0</v>
      </c>
      <c r="AI252" s="11">
        <f t="shared" si="616"/>
        <v>1621.62525</v>
      </c>
      <c r="AJ252" s="12" t="s">
        <v>33</v>
      </c>
    </row>
    <row r="253" s="9" customFormat="1" ht="16" customHeight="1" spans="1:36">
      <c r="A253" s="45">
        <f t="shared" si="556"/>
        <v>250</v>
      </c>
      <c r="B253" s="205" t="s">
        <v>1988</v>
      </c>
      <c r="C253" s="210" t="s">
        <v>714</v>
      </c>
      <c r="D253" s="46" t="s">
        <v>715</v>
      </c>
      <c r="E253" s="46">
        <v>3473.25</v>
      </c>
      <c r="F253" s="46">
        <v>3245.4</v>
      </c>
      <c r="G253" s="48">
        <v>5664.75</v>
      </c>
      <c r="H253" s="46">
        <v>3473.25</v>
      </c>
      <c r="I253" s="48">
        <v>1790</v>
      </c>
      <c r="J253" s="48"/>
      <c r="K253" s="63">
        <f t="shared" si="557"/>
        <v>62.5185</v>
      </c>
      <c r="L253" s="64">
        <f t="shared" si="558"/>
        <v>519.264</v>
      </c>
      <c r="M253" s="48">
        <f t="shared" si="559"/>
        <v>453.18</v>
      </c>
      <c r="N253" s="46">
        <f t="shared" si="560"/>
        <v>24.31275</v>
      </c>
      <c r="O253" s="48">
        <f t="shared" si="561"/>
        <v>89.5</v>
      </c>
      <c r="P253" s="48">
        <f t="shared" si="562"/>
        <v>0</v>
      </c>
      <c r="Q253" s="48">
        <f t="shared" si="563"/>
        <v>1148.77525</v>
      </c>
      <c r="R253" s="46">
        <f t="shared" si="564"/>
        <v>0</v>
      </c>
      <c r="S253" s="46">
        <f t="shared" si="565"/>
        <v>259.63</v>
      </c>
      <c r="T253" s="48">
        <f t="shared" si="566"/>
        <v>113.3</v>
      </c>
      <c r="U253" s="46">
        <f t="shared" si="567"/>
        <v>10.42</v>
      </c>
      <c r="V253" s="46">
        <v>0</v>
      </c>
      <c r="W253" s="48">
        <f t="shared" si="568"/>
        <v>89.5</v>
      </c>
      <c r="X253" s="48">
        <f t="shared" si="569"/>
        <v>0</v>
      </c>
      <c r="Y253" s="46">
        <f t="shared" si="570"/>
        <v>472.85</v>
      </c>
      <c r="Z253" s="46">
        <f t="shared" si="571"/>
        <v>1621.62525</v>
      </c>
      <c r="AA253" s="46"/>
      <c r="AB253" s="213" t="s">
        <v>129</v>
      </c>
      <c r="AC253" s="11">
        <f t="shared" ref="AC253:AE253" si="617">K253+R253</f>
        <v>62.5185</v>
      </c>
      <c r="AD253" s="11">
        <f t="shared" si="617"/>
        <v>778.894</v>
      </c>
      <c r="AE253" s="11">
        <f t="shared" si="617"/>
        <v>566.48</v>
      </c>
      <c r="AF253" s="11">
        <f t="shared" si="573"/>
        <v>34.73275</v>
      </c>
      <c r="AG253" s="11">
        <f t="shared" ref="AG253:AI253" si="618">O253+W253</f>
        <v>179</v>
      </c>
      <c r="AH253" s="11">
        <f t="shared" si="618"/>
        <v>0</v>
      </c>
      <c r="AI253" s="11">
        <f t="shared" si="618"/>
        <v>1621.62525</v>
      </c>
      <c r="AJ253" s="12" t="s">
        <v>33</v>
      </c>
    </row>
    <row r="254" s="9" customFormat="1" ht="16" customHeight="1" spans="1:36">
      <c r="A254" s="45">
        <f t="shared" si="556"/>
        <v>251</v>
      </c>
      <c r="B254" s="205" t="s">
        <v>1988</v>
      </c>
      <c r="C254" s="210" t="s">
        <v>720</v>
      </c>
      <c r="D254" s="46" t="s">
        <v>721</v>
      </c>
      <c r="E254" s="46">
        <v>3473.25</v>
      </c>
      <c r="F254" s="46">
        <v>3245.4</v>
      </c>
      <c r="G254" s="48">
        <v>5664.75</v>
      </c>
      <c r="H254" s="46">
        <v>3473.25</v>
      </c>
      <c r="I254" s="48">
        <v>1790</v>
      </c>
      <c r="J254" s="48"/>
      <c r="K254" s="63">
        <f t="shared" si="557"/>
        <v>62.5185</v>
      </c>
      <c r="L254" s="64">
        <f t="shared" si="558"/>
        <v>519.264</v>
      </c>
      <c r="M254" s="48">
        <f t="shared" si="559"/>
        <v>453.18</v>
      </c>
      <c r="N254" s="46">
        <f t="shared" si="560"/>
        <v>24.31275</v>
      </c>
      <c r="O254" s="48">
        <f t="shared" si="561"/>
        <v>89.5</v>
      </c>
      <c r="P254" s="48">
        <f t="shared" si="562"/>
        <v>0</v>
      </c>
      <c r="Q254" s="48">
        <f t="shared" si="563"/>
        <v>1148.77525</v>
      </c>
      <c r="R254" s="46">
        <f t="shared" si="564"/>
        <v>0</v>
      </c>
      <c r="S254" s="46">
        <f t="shared" si="565"/>
        <v>259.63</v>
      </c>
      <c r="T254" s="48">
        <f t="shared" si="566"/>
        <v>113.3</v>
      </c>
      <c r="U254" s="46">
        <f t="shared" si="567"/>
        <v>10.42</v>
      </c>
      <c r="V254" s="46">
        <v>0</v>
      </c>
      <c r="W254" s="48">
        <f t="shared" si="568"/>
        <v>89.5</v>
      </c>
      <c r="X254" s="48">
        <f t="shared" si="569"/>
        <v>0</v>
      </c>
      <c r="Y254" s="46">
        <f t="shared" si="570"/>
        <v>472.85</v>
      </c>
      <c r="Z254" s="46">
        <f t="shared" si="571"/>
        <v>1621.62525</v>
      </c>
      <c r="AA254" s="46"/>
      <c r="AB254" s="213" t="s">
        <v>129</v>
      </c>
      <c r="AC254" s="11">
        <f t="shared" ref="AC254:AE254" si="619">K254+R254</f>
        <v>62.5185</v>
      </c>
      <c r="AD254" s="11">
        <f t="shared" si="619"/>
        <v>778.894</v>
      </c>
      <c r="AE254" s="11">
        <f t="shared" si="619"/>
        <v>566.48</v>
      </c>
      <c r="AF254" s="11">
        <f t="shared" si="573"/>
        <v>34.73275</v>
      </c>
      <c r="AG254" s="11">
        <f t="shared" ref="AG254:AI254" si="620">O254+W254</f>
        <v>179</v>
      </c>
      <c r="AH254" s="11">
        <f t="shared" si="620"/>
        <v>0</v>
      </c>
      <c r="AI254" s="11">
        <f t="shared" si="620"/>
        <v>1621.62525</v>
      </c>
      <c r="AJ254" s="12" t="s">
        <v>33</v>
      </c>
    </row>
    <row r="255" s="9" customFormat="1" ht="16" customHeight="1" spans="1:36">
      <c r="A255" s="45">
        <f t="shared" si="556"/>
        <v>252</v>
      </c>
      <c r="B255" s="205" t="s">
        <v>1988</v>
      </c>
      <c r="C255" s="210" t="s">
        <v>722</v>
      </c>
      <c r="D255" s="46" t="s">
        <v>723</v>
      </c>
      <c r="E255" s="46">
        <v>3473.25</v>
      </c>
      <c r="F255" s="46">
        <v>3245.4</v>
      </c>
      <c r="G255" s="48">
        <v>5664.75</v>
      </c>
      <c r="H255" s="46">
        <v>3473.25</v>
      </c>
      <c r="I255" s="48">
        <v>1790</v>
      </c>
      <c r="J255" s="48"/>
      <c r="K255" s="63">
        <f t="shared" si="557"/>
        <v>62.5185</v>
      </c>
      <c r="L255" s="64">
        <f t="shared" si="558"/>
        <v>519.264</v>
      </c>
      <c r="M255" s="48">
        <f t="shared" si="559"/>
        <v>453.18</v>
      </c>
      <c r="N255" s="46">
        <f t="shared" si="560"/>
        <v>24.31275</v>
      </c>
      <c r="O255" s="48">
        <f t="shared" si="561"/>
        <v>89.5</v>
      </c>
      <c r="P255" s="48">
        <f t="shared" si="562"/>
        <v>0</v>
      </c>
      <c r="Q255" s="48">
        <f t="shared" si="563"/>
        <v>1148.77525</v>
      </c>
      <c r="R255" s="46">
        <f t="shared" si="564"/>
        <v>0</v>
      </c>
      <c r="S255" s="46">
        <f t="shared" si="565"/>
        <v>259.63</v>
      </c>
      <c r="T255" s="48">
        <f t="shared" si="566"/>
        <v>113.3</v>
      </c>
      <c r="U255" s="46">
        <f t="shared" si="567"/>
        <v>10.42</v>
      </c>
      <c r="V255" s="46">
        <v>0</v>
      </c>
      <c r="W255" s="48">
        <f t="shared" si="568"/>
        <v>89.5</v>
      </c>
      <c r="X255" s="48">
        <f t="shared" si="569"/>
        <v>0</v>
      </c>
      <c r="Y255" s="46">
        <f t="shared" si="570"/>
        <v>472.85</v>
      </c>
      <c r="Z255" s="46">
        <f t="shared" si="571"/>
        <v>1621.62525</v>
      </c>
      <c r="AA255" s="46"/>
      <c r="AB255" s="213" t="s">
        <v>129</v>
      </c>
      <c r="AC255" s="11">
        <f t="shared" ref="AC255:AE255" si="621">K255+R255</f>
        <v>62.5185</v>
      </c>
      <c r="AD255" s="11">
        <f t="shared" si="621"/>
        <v>778.894</v>
      </c>
      <c r="AE255" s="11">
        <f t="shared" si="621"/>
        <v>566.48</v>
      </c>
      <c r="AF255" s="11">
        <f t="shared" si="573"/>
        <v>34.73275</v>
      </c>
      <c r="AG255" s="11">
        <f t="shared" ref="AG255:AI255" si="622">O255+W255</f>
        <v>179</v>
      </c>
      <c r="AH255" s="11">
        <f t="shared" si="622"/>
        <v>0</v>
      </c>
      <c r="AI255" s="11">
        <f t="shared" si="622"/>
        <v>1621.62525</v>
      </c>
      <c r="AJ255" s="12" t="s">
        <v>33</v>
      </c>
    </row>
    <row r="256" s="9" customFormat="1" ht="16" customHeight="1" spans="1:36">
      <c r="A256" s="45">
        <f t="shared" si="556"/>
        <v>253</v>
      </c>
      <c r="B256" s="205" t="s">
        <v>1988</v>
      </c>
      <c r="C256" s="210" t="s">
        <v>724</v>
      </c>
      <c r="D256" s="46" t="s">
        <v>725</v>
      </c>
      <c r="E256" s="46">
        <v>3473.25</v>
      </c>
      <c r="F256" s="46">
        <v>3245.4</v>
      </c>
      <c r="G256" s="48">
        <v>5664.75</v>
      </c>
      <c r="H256" s="46">
        <v>3473.25</v>
      </c>
      <c r="I256" s="48">
        <v>1790</v>
      </c>
      <c r="J256" s="48"/>
      <c r="K256" s="63">
        <f t="shared" si="557"/>
        <v>62.5185</v>
      </c>
      <c r="L256" s="64">
        <f t="shared" si="558"/>
        <v>519.264</v>
      </c>
      <c r="M256" s="48">
        <f t="shared" si="559"/>
        <v>453.18</v>
      </c>
      <c r="N256" s="46">
        <f t="shared" si="560"/>
        <v>24.31275</v>
      </c>
      <c r="O256" s="48">
        <f t="shared" si="561"/>
        <v>89.5</v>
      </c>
      <c r="P256" s="48">
        <f t="shared" si="562"/>
        <v>0</v>
      </c>
      <c r="Q256" s="48">
        <f t="shared" si="563"/>
        <v>1148.77525</v>
      </c>
      <c r="R256" s="46">
        <f t="shared" si="564"/>
        <v>0</v>
      </c>
      <c r="S256" s="46">
        <f t="shared" si="565"/>
        <v>259.63</v>
      </c>
      <c r="T256" s="48">
        <f t="shared" si="566"/>
        <v>113.3</v>
      </c>
      <c r="U256" s="46">
        <f t="shared" si="567"/>
        <v>10.42</v>
      </c>
      <c r="V256" s="46">
        <v>0</v>
      </c>
      <c r="W256" s="48">
        <f t="shared" si="568"/>
        <v>89.5</v>
      </c>
      <c r="X256" s="48">
        <f t="shared" si="569"/>
        <v>0</v>
      </c>
      <c r="Y256" s="46">
        <f t="shared" si="570"/>
        <v>472.85</v>
      </c>
      <c r="Z256" s="46">
        <f t="shared" si="571"/>
        <v>1621.62525</v>
      </c>
      <c r="AA256" s="46"/>
      <c r="AB256" s="213" t="s">
        <v>129</v>
      </c>
      <c r="AC256" s="11">
        <f t="shared" ref="AC256:AE256" si="623">K256+R256</f>
        <v>62.5185</v>
      </c>
      <c r="AD256" s="11">
        <f t="shared" si="623"/>
        <v>778.894</v>
      </c>
      <c r="AE256" s="11">
        <f t="shared" si="623"/>
        <v>566.48</v>
      </c>
      <c r="AF256" s="11">
        <f t="shared" si="573"/>
        <v>34.73275</v>
      </c>
      <c r="AG256" s="11">
        <f t="shared" ref="AG256:AI256" si="624">O256+W256</f>
        <v>179</v>
      </c>
      <c r="AH256" s="11">
        <f t="shared" si="624"/>
        <v>0</v>
      </c>
      <c r="AI256" s="11">
        <f t="shared" si="624"/>
        <v>1621.62525</v>
      </c>
      <c r="AJ256" s="12" t="s">
        <v>33</v>
      </c>
    </row>
    <row r="257" s="9" customFormat="1" ht="16" customHeight="1" spans="1:36">
      <c r="A257" s="45">
        <f t="shared" si="556"/>
        <v>254</v>
      </c>
      <c r="B257" s="205" t="s">
        <v>1978</v>
      </c>
      <c r="C257" s="210" t="s">
        <v>726</v>
      </c>
      <c r="D257" s="46" t="s">
        <v>727</v>
      </c>
      <c r="E257" s="46">
        <v>3473.25</v>
      </c>
      <c r="F257" s="46">
        <v>3245.4</v>
      </c>
      <c r="G257" s="48">
        <v>5664.75</v>
      </c>
      <c r="H257" s="46">
        <v>3473.25</v>
      </c>
      <c r="I257" s="48">
        <v>3180</v>
      </c>
      <c r="J257" s="48"/>
      <c r="K257" s="63">
        <f t="shared" si="557"/>
        <v>62.5185</v>
      </c>
      <c r="L257" s="64">
        <f t="shared" si="558"/>
        <v>519.264</v>
      </c>
      <c r="M257" s="48">
        <f t="shared" si="559"/>
        <v>453.18</v>
      </c>
      <c r="N257" s="46">
        <f t="shared" si="560"/>
        <v>24.31275</v>
      </c>
      <c r="O257" s="48">
        <f t="shared" si="561"/>
        <v>159</v>
      </c>
      <c r="P257" s="48">
        <f t="shared" si="562"/>
        <v>0</v>
      </c>
      <c r="Q257" s="48">
        <f t="shared" si="563"/>
        <v>1218.27525</v>
      </c>
      <c r="R257" s="46">
        <f t="shared" si="564"/>
        <v>0</v>
      </c>
      <c r="S257" s="46">
        <f t="shared" si="565"/>
        <v>259.63</v>
      </c>
      <c r="T257" s="48">
        <f t="shared" si="566"/>
        <v>113.3</v>
      </c>
      <c r="U257" s="46">
        <f t="shared" si="567"/>
        <v>10.42</v>
      </c>
      <c r="V257" s="46">
        <v>0</v>
      </c>
      <c r="W257" s="48">
        <f t="shared" si="568"/>
        <v>159</v>
      </c>
      <c r="X257" s="48">
        <f t="shared" si="569"/>
        <v>0</v>
      </c>
      <c r="Y257" s="46">
        <f t="shared" si="570"/>
        <v>542.35</v>
      </c>
      <c r="Z257" s="46">
        <f t="shared" si="571"/>
        <v>1760.62525</v>
      </c>
      <c r="AA257" s="46"/>
      <c r="AB257" s="213" t="s">
        <v>52</v>
      </c>
      <c r="AC257" s="11">
        <f t="shared" ref="AC257:AE257" si="625">K257+R257</f>
        <v>62.5185</v>
      </c>
      <c r="AD257" s="11">
        <f t="shared" si="625"/>
        <v>778.894</v>
      </c>
      <c r="AE257" s="11">
        <f t="shared" si="625"/>
        <v>566.48</v>
      </c>
      <c r="AF257" s="11">
        <f t="shared" si="573"/>
        <v>34.73275</v>
      </c>
      <c r="AG257" s="11">
        <f t="shared" ref="AG257:AI257" si="626">O257+W257</f>
        <v>318</v>
      </c>
      <c r="AH257" s="11">
        <f t="shared" si="626"/>
        <v>0</v>
      </c>
      <c r="AI257" s="11">
        <f t="shared" si="626"/>
        <v>1760.62525</v>
      </c>
      <c r="AJ257" s="12" t="s">
        <v>32</v>
      </c>
    </row>
    <row r="258" s="9" customFormat="1" ht="16" customHeight="1" spans="1:36">
      <c r="A258" s="45">
        <f t="shared" si="556"/>
        <v>255</v>
      </c>
      <c r="B258" s="205" t="s">
        <v>1977</v>
      </c>
      <c r="C258" s="210" t="s">
        <v>728</v>
      </c>
      <c r="D258" s="46" t="s">
        <v>729</v>
      </c>
      <c r="E258" s="46">
        <v>3473.25</v>
      </c>
      <c r="F258" s="46">
        <v>3245.4</v>
      </c>
      <c r="G258" s="48">
        <v>5664.75</v>
      </c>
      <c r="H258" s="46">
        <v>3473.25</v>
      </c>
      <c r="I258" s="48">
        <v>3180</v>
      </c>
      <c r="J258" s="48"/>
      <c r="K258" s="63">
        <f t="shared" si="557"/>
        <v>62.5185</v>
      </c>
      <c r="L258" s="64">
        <f t="shared" si="558"/>
        <v>519.264</v>
      </c>
      <c r="M258" s="48">
        <f t="shared" si="559"/>
        <v>453.18</v>
      </c>
      <c r="N258" s="46">
        <f t="shared" si="560"/>
        <v>24.31275</v>
      </c>
      <c r="O258" s="48">
        <f t="shared" si="561"/>
        <v>159</v>
      </c>
      <c r="P258" s="48">
        <f t="shared" si="562"/>
        <v>0</v>
      </c>
      <c r="Q258" s="48">
        <f t="shared" si="563"/>
        <v>1218.27525</v>
      </c>
      <c r="R258" s="46">
        <f t="shared" si="564"/>
        <v>0</v>
      </c>
      <c r="S258" s="46">
        <f t="shared" si="565"/>
        <v>259.63</v>
      </c>
      <c r="T258" s="48">
        <f t="shared" si="566"/>
        <v>113.3</v>
      </c>
      <c r="U258" s="46">
        <f t="shared" si="567"/>
        <v>10.42</v>
      </c>
      <c r="V258" s="46">
        <v>0</v>
      </c>
      <c r="W258" s="48">
        <f t="shared" si="568"/>
        <v>159</v>
      </c>
      <c r="X258" s="48">
        <f t="shared" si="569"/>
        <v>0</v>
      </c>
      <c r="Y258" s="46">
        <f t="shared" si="570"/>
        <v>542.35</v>
      </c>
      <c r="Z258" s="46">
        <f t="shared" si="571"/>
        <v>1760.62525</v>
      </c>
      <c r="AA258" s="46"/>
      <c r="AB258" s="213" t="s">
        <v>63</v>
      </c>
      <c r="AC258" s="11">
        <f t="shared" ref="AC258:AE258" si="627">K258+R258</f>
        <v>62.5185</v>
      </c>
      <c r="AD258" s="11">
        <f t="shared" si="627"/>
        <v>778.894</v>
      </c>
      <c r="AE258" s="11">
        <f t="shared" si="627"/>
        <v>566.48</v>
      </c>
      <c r="AF258" s="11">
        <f t="shared" si="573"/>
        <v>34.73275</v>
      </c>
      <c r="AG258" s="11">
        <f t="shared" ref="AG258:AI258" si="628">O258+W258</f>
        <v>318</v>
      </c>
      <c r="AH258" s="11">
        <f t="shared" si="628"/>
        <v>0</v>
      </c>
      <c r="AI258" s="11">
        <f t="shared" si="628"/>
        <v>1760.62525</v>
      </c>
      <c r="AJ258" s="12" t="s">
        <v>31</v>
      </c>
    </row>
    <row r="259" s="9" customFormat="1" ht="16" customHeight="1" spans="1:36">
      <c r="A259" s="45">
        <f t="shared" si="556"/>
        <v>256</v>
      </c>
      <c r="B259" s="205" t="s">
        <v>640</v>
      </c>
      <c r="C259" s="210" t="s">
        <v>730</v>
      </c>
      <c r="D259" s="46" t="s">
        <v>731</v>
      </c>
      <c r="E259" s="46">
        <v>3473.25</v>
      </c>
      <c r="F259" s="46">
        <v>3245.4</v>
      </c>
      <c r="G259" s="48">
        <v>5664.75</v>
      </c>
      <c r="H259" s="46">
        <v>3473.25</v>
      </c>
      <c r="I259" s="48">
        <v>1790</v>
      </c>
      <c r="J259" s="48"/>
      <c r="K259" s="63">
        <f t="shared" si="557"/>
        <v>62.5185</v>
      </c>
      <c r="L259" s="64">
        <f t="shared" si="558"/>
        <v>519.264</v>
      </c>
      <c r="M259" s="48">
        <f t="shared" si="559"/>
        <v>453.18</v>
      </c>
      <c r="N259" s="46">
        <f t="shared" si="560"/>
        <v>24.31275</v>
      </c>
      <c r="O259" s="48">
        <f t="shared" si="561"/>
        <v>89.5</v>
      </c>
      <c r="P259" s="48">
        <f t="shared" si="562"/>
        <v>0</v>
      </c>
      <c r="Q259" s="48">
        <f t="shared" si="563"/>
        <v>1148.77525</v>
      </c>
      <c r="R259" s="46">
        <f t="shared" si="564"/>
        <v>0</v>
      </c>
      <c r="S259" s="46">
        <f t="shared" si="565"/>
        <v>259.63</v>
      </c>
      <c r="T259" s="48">
        <f t="shared" si="566"/>
        <v>113.3</v>
      </c>
      <c r="U259" s="46">
        <f t="shared" si="567"/>
        <v>10.42</v>
      </c>
      <c r="V259" s="46">
        <v>0</v>
      </c>
      <c r="W259" s="48">
        <f t="shared" si="568"/>
        <v>89.5</v>
      </c>
      <c r="X259" s="48">
        <f t="shared" si="569"/>
        <v>0</v>
      </c>
      <c r="Y259" s="46">
        <f t="shared" si="570"/>
        <v>472.85</v>
      </c>
      <c r="Z259" s="46">
        <f t="shared" si="571"/>
        <v>1621.62525</v>
      </c>
      <c r="AA259" s="46"/>
      <c r="AB259" s="213" t="s">
        <v>120</v>
      </c>
      <c r="AC259" s="11">
        <f t="shared" ref="AC259:AE259" si="629">K259+R259</f>
        <v>62.5185</v>
      </c>
      <c r="AD259" s="11">
        <f t="shared" si="629"/>
        <v>778.894</v>
      </c>
      <c r="AE259" s="11">
        <f t="shared" si="629"/>
        <v>566.48</v>
      </c>
      <c r="AF259" s="11">
        <f t="shared" si="573"/>
        <v>34.73275</v>
      </c>
      <c r="AG259" s="11">
        <f t="shared" ref="AG259:AI259" si="630">O259+W259</f>
        <v>179</v>
      </c>
      <c r="AH259" s="11">
        <f t="shared" si="630"/>
        <v>0</v>
      </c>
      <c r="AI259" s="11">
        <f t="shared" si="630"/>
        <v>1621.62525</v>
      </c>
      <c r="AJ259" s="12" t="s">
        <v>33</v>
      </c>
    </row>
    <row r="260" s="9" customFormat="1" ht="16" customHeight="1" spans="1:36">
      <c r="A260" s="45">
        <f t="shared" si="556"/>
        <v>257</v>
      </c>
      <c r="B260" s="205" t="s">
        <v>1988</v>
      </c>
      <c r="C260" s="210" t="s">
        <v>732</v>
      </c>
      <c r="D260" s="46" t="s">
        <v>733</v>
      </c>
      <c r="E260" s="46">
        <v>3473.25</v>
      </c>
      <c r="F260" s="46">
        <v>3245.4</v>
      </c>
      <c r="G260" s="48">
        <v>5664.75</v>
      </c>
      <c r="H260" s="46">
        <v>3473.25</v>
      </c>
      <c r="I260" s="48">
        <v>1790</v>
      </c>
      <c r="J260" s="48"/>
      <c r="K260" s="63">
        <f t="shared" si="557"/>
        <v>62.5185</v>
      </c>
      <c r="L260" s="64">
        <f t="shared" si="558"/>
        <v>519.264</v>
      </c>
      <c r="M260" s="48">
        <f t="shared" si="559"/>
        <v>453.18</v>
      </c>
      <c r="N260" s="46">
        <f t="shared" si="560"/>
        <v>24.31275</v>
      </c>
      <c r="O260" s="48">
        <f t="shared" si="561"/>
        <v>89.5</v>
      </c>
      <c r="P260" s="48">
        <f t="shared" si="562"/>
        <v>0</v>
      </c>
      <c r="Q260" s="48">
        <f t="shared" si="563"/>
        <v>1148.77525</v>
      </c>
      <c r="R260" s="46">
        <f t="shared" si="564"/>
        <v>0</v>
      </c>
      <c r="S260" s="46">
        <f t="shared" si="565"/>
        <v>259.63</v>
      </c>
      <c r="T260" s="48">
        <f t="shared" si="566"/>
        <v>113.3</v>
      </c>
      <c r="U260" s="46">
        <f t="shared" si="567"/>
        <v>10.42</v>
      </c>
      <c r="V260" s="46">
        <v>0</v>
      </c>
      <c r="W260" s="48">
        <f t="shared" si="568"/>
        <v>89.5</v>
      </c>
      <c r="X260" s="48">
        <f t="shared" si="569"/>
        <v>0</v>
      </c>
      <c r="Y260" s="46">
        <f t="shared" si="570"/>
        <v>472.85</v>
      </c>
      <c r="Z260" s="46">
        <f t="shared" si="571"/>
        <v>1621.62525</v>
      </c>
      <c r="AA260" s="46"/>
      <c r="AB260" s="213" t="s">
        <v>129</v>
      </c>
      <c r="AC260" s="11">
        <f t="shared" ref="AC260:AE260" si="631">K260+R260</f>
        <v>62.5185</v>
      </c>
      <c r="AD260" s="11">
        <f t="shared" si="631"/>
        <v>778.894</v>
      </c>
      <c r="AE260" s="11">
        <f t="shared" si="631"/>
        <v>566.48</v>
      </c>
      <c r="AF260" s="11">
        <f t="shared" si="573"/>
        <v>34.73275</v>
      </c>
      <c r="AG260" s="11">
        <f t="shared" ref="AG260:AI260" si="632">O260+W260</f>
        <v>179</v>
      </c>
      <c r="AH260" s="11">
        <f t="shared" si="632"/>
        <v>0</v>
      </c>
      <c r="AI260" s="11">
        <f t="shared" si="632"/>
        <v>1621.62525</v>
      </c>
      <c r="AJ260" s="12" t="s">
        <v>33</v>
      </c>
    </row>
    <row r="261" s="9" customFormat="1" ht="16" customHeight="1" spans="1:36">
      <c r="A261" s="45">
        <f t="shared" si="556"/>
        <v>258</v>
      </c>
      <c r="B261" s="205" t="s">
        <v>1988</v>
      </c>
      <c r="C261" s="210" t="s">
        <v>734</v>
      </c>
      <c r="D261" s="46" t="s">
        <v>735</v>
      </c>
      <c r="E261" s="46">
        <v>3473.25</v>
      </c>
      <c r="F261" s="46">
        <v>3245.4</v>
      </c>
      <c r="G261" s="48">
        <v>5664.75</v>
      </c>
      <c r="H261" s="46">
        <v>3473.25</v>
      </c>
      <c r="I261" s="48">
        <v>1790</v>
      </c>
      <c r="J261" s="48"/>
      <c r="K261" s="63">
        <f t="shared" si="557"/>
        <v>62.5185</v>
      </c>
      <c r="L261" s="64">
        <f t="shared" si="558"/>
        <v>519.264</v>
      </c>
      <c r="M261" s="48">
        <f t="shared" si="559"/>
        <v>453.18</v>
      </c>
      <c r="N261" s="46">
        <f t="shared" si="560"/>
        <v>24.31275</v>
      </c>
      <c r="O261" s="48">
        <f t="shared" si="561"/>
        <v>89.5</v>
      </c>
      <c r="P261" s="48">
        <f t="shared" si="562"/>
        <v>0</v>
      </c>
      <c r="Q261" s="48">
        <f t="shared" si="563"/>
        <v>1148.77525</v>
      </c>
      <c r="R261" s="46">
        <f t="shared" si="564"/>
        <v>0</v>
      </c>
      <c r="S261" s="46">
        <f t="shared" si="565"/>
        <v>259.63</v>
      </c>
      <c r="T261" s="48">
        <f t="shared" si="566"/>
        <v>113.3</v>
      </c>
      <c r="U261" s="46">
        <f t="shared" si="567"/>
        <v>10.42</v>
      </c>
      <c r="V261" s="46">
        <v>0</v>
      </c>
      <c r="W261" s="48">
        <f t="shared" si="568"/>
        <v>89.5</v>
      </c>
      <c r="X261" s="48">
        <f t="shared" si="569"/>
        <v>0</v>
      </c>
      <c r="Y261" s="46">
        <f t="shared" si="570"/>
        <v>472.85</v>
      </c>
      <c r="Z261" s="46">
        <f t="shared" si="571"/>
        <v>1621.62525</v>
      </c>
      <c r="AA261" s="46"/>
      <c r="AB261" s="213" t="s">
        <v>129</v>
      </c>
      <c r="AC261" s="11">
        <f t="shared" ref="AC261:AE261" si="633">K261+R261</f>
        <v>62.5185</v>
      </c>
      <c r="AD261" s="11">
        <f t="shared" si="633"/>
        <v>778.894</v>
      </c>
      <c r="AE261" s="11">
        <f t="shared" si="633"/>
        <v>566.48</v>
      </c>
      <c r="AF261" s="11">
        <f t="shared" si="573"/>
        <v>34.73275</v>
      </c>
      <c r="AG261" s="11">
        <f t="shared" ref="AG261:AI261" si="634">O261+W261</f>
        <v>179</v>
      </c>
      <c r="AH261" s="11">
        <f t="shared" si="634"/>
        <v>0</v>
      </c>
      <c r="AI261" s="11">
        <f t="shared" si="634"/>
        <v>1621.62525</v>
      </c>
      <c r="AJ261" s="12" t="s">
        <v>33</v>
      </c>
    </row>
    <row r="262" s="9" customFormat="1" ht="16" customHeight="1" spans="1:36">
      <c r="A262" s="45">
        <f t="shared" si="556"/>
        <v>259</v>
      </c>
      <c r="B262" s="205" t="s">
        <v>1988</v>
      </c>
      <c r="C262" s="223" t="s">
        <v>736</v>
      </c>
      <c r="D262" s="46" t="s">
        <v>737</v>
      </c>
      <c r="E262" s="46">
        <v>3473.25</v>
      </c>
      <c r="F262" s="46">
        <v>3245.4</v>
      </c>
      <c r="G262" s="48">
        <v>5664.75</v>
      </c>
      <c r="H262" s="46">
        <v>3473.25</v>
      </c>
      <c r="I262" s="48">
        <v>1790</v>
      </c>
      <c r="J262" s="48"/>
      <c r="K262" s="63">
        <f t="shared" si="557"/>
        <v>62.5185</v>
      </c>
      <c r="L262" s="64">
        <f t="shared" si="558"/>
        <v>519.264</v>
      </c>
      <c r="M262" s="48">
        <f t="shared" si="559"/>
        <v>453.18</v>
      </c>
      <c r="N262" s="46">
        <f t="shared" si="560"/>
        <v>24.31275</v>
      </c>
      <c r="O262" s="48">
        <f t="shared" si="561"/>
        <v>89.5</v>
      </c>
      <c r="P262" s="48">
        <f t="shared" si="562"/>
        <v>0</v>
      </c>
      <c r="Q262" s="48">
        <f t="shared" si="563"/>
        <v>1148.77525</v>
      </c>
      <c r="R262" s="46">
        <f t="shared" si="564"/>
        <v>0</v>
      </c>
      <c r="S262" s="46">
        <f t="shared" si="565"/>
        <v>259.63</v>
      </c>
      <c r="T262" s="48">
        <f t="shared" si="566"/>
        <v>113.3</v>
      </c>
      <c r="U262" s="46">
        <f t="shared" si="567"/>
        <v>10.42</v>
      </c>
      <c r="V262" s="46">
        <v>0</v>
      </c>
      <c r="W262" s="48">
        <f t="shared" si="568"/>
        <v>89.5</v>
      </c>
      <c r="X262" s="48">
        <f t="shared" si="569"/>
        <v>0</v>
      </c>
      <c r="Y262" s="46">
        <f t="shared" si="570"/>
        <v>472.85</v>
      </c>
      <c r="Z262" s="46">
        <f t="shared" si="571"/>
        <v>1621.62525</v>
      </c>
      <c r="AA262" s="46"/>
      <c r="AB262" s="213" t="s">
        <v>129</v>
      </c>
      <c r="AC262" s="11">
        <f t="shared" ref="AC262:AE262" si="635">K262+R262</f>
        <v>62.5185</v>
      </c>
      <c r="AD262" s="11">
        <f t="shared" si="635"/>
        <v>778.894</v>
      </c>
      <c r="AE262" s="11">
        <f t="shared" si="635"/>
        <v>566.48</v>
      </c>
      <c r="AF262" s="11">
        <f t="shared" si="573"/>
        <v>34.73275</v>
      </c>
      <c r="AG262" s="11">
        <f t="shared" ref="AG262:AI262" si="636">O262+W262</f>
        <v>179</v>
      </c>
      <c r="AH262" s="11">
        <f t="shared" si="636"/>
        <v>0</v>
      </c>
      <c r="AI262" s="11">
        <f t="shared" si="636"/>
        <v>1621.62525</v>
      </c>
      <c r="AJ262" s="12" t="s">
        <v>33</v>
      </c>
    </row>
    <row r="263" s="9" customFormat="1" ht="16" customHeight="1" spans="1:36">
      <c r="A263" s="45">
        <f t="shared" si="556"/>
        <v>260</v>
      </c>
      <c r="B263" s="205" t="s">
        <v>640</v>
      </c>
      <c r="C263" s="208" t="s">
        <v>738</v>
      </c>
      <c r="D263" s="55" t="s">
        <v>739</v>
      </c>
      <c r="E263" s="46">
        <v>3473.25</v>
      </c>
      <c r="F263" s="46">
        <v>3245.4</v>
      </c>
      <c r="G263" s="48">
        <v>5664.75</v>
      </c>
      <c r="H263" s="46">
        <v>3473.25</v>
      </c>
      <c r="I263" s="48">
        <v>1790</v>
      </c>
      <c r="J263" s="48"/>
      <c r="K263" s="63">
        <f t="shared" si="557"/>
        <v>62.5185</v>
      </c>
      <c r="L263" s="64">
        <f t="shared" si="558"/>
        <v>519.264</v>
      </c>
      <c r="M263" s="48">
        <f t="shared" si="559"/>
        <v>453.18</v>
      </c>
      <c r="N263" s="46">
        <f t="shared" si="560"/>
        <v>24.31275</v>
      </c>
      <c r="O263" s="48">
        <f t="shared" si="561"/>
        <v>89.5</v>
      </c>
      <c r="P263" s="48">
        <f t="shared" si="562"/>
        <v>0</v>
      </c>
      <c r="Q263" s="48">
        <f t="shared" si="563"/>
        <v>1148.77525</v>
      </c>
      <c r="R263" s="46">
        <f t="shared" si="564"/>
        <v>0</v>
      </c>
      <c r="S263" s="46">
        <f t="shared" si="565"/>
        <v>259.63</v>
      </c>
      <c r="T263" s="48">
        <f t="shared" si="566"/>
        <v>113.3</v>
      </c>
      <c r="U263" s="46">
        <f t="shared" si="567"/>
        <v>10.42</v>
      </c>
      <c r="V263" s="46">
        <v>0</v>
      </c>
      <c r="W263" s="48">
        <f t="shared" si="568"/>
        <v>89.5</v>
      </c>
      <c r="X263" s="48">
        <f t="shared" si="569"/>
        <v>0</v>
      </c>
      <c r="Y263" s="46">
        <f t="shared" si="570"/>
        <v>472.85</v>
      </c>
      <c r="Z263" s="46">
        <f t="shared" si="571"/>
        <v>1621.62525</v>
      </c>
      <c r="AA263" s="46"/>
      <c r="AB263" s="213" t="s">
        <v>120</v>
      </c>
      <c r="AC263" s="11">
        <f t="shared" ref="AC263:AE263" si="637">K263+R263</f>
        <v>62.5185</v>
      </c>
      <c r="AD263" s="11">
        <f t="shared" si="637"/>
        <v>778.894</v>
      </c>
      <c r="AE263" s="11">
        <f t="shared" si="637"/>
        <v>566.48</v>
      </c>
      <c r="AF263" s="11">
        <f t="shared" si="573"/>
        <v>34.73275</v>
      </c>
      <c r="AG263" s="11">
        <f t="shared" ref="AG263:AI263" si="638">O263+W263</f>
        <v>179</v>
      </c>
      <c r="AH263" s="11">
        <f t="shared" si="638"/>
        <v>0</v>
      </c>
      <c r="AI263" s="11">
        <f t="shared" si="638"/>
        <v>1621.62525</v>
      </c>
      <c r="AJ263" s="12" t="s">
        <v>33</v>
      </c>
    </row>
    <row r="264" s="9" customFormat="1" ht="16" customHeight="1" spans="1:36">
      <c r="A264" s="45">
        <f t="shared" si="556"/>
        <v>261</v>
      </c>
      <c r="B264" s="205" t="s">
        <v>1988</v>
      </c>
      <c r="C264" s="208" t="s">
        <v>740</v>
      </c>
      <c r="D264" s="55" t="s">
        <v>741</v>
      </c>
      <c r="E264" s="46">
        <v>3473.25</v>
      </c>
      <c r="F264" s="46">
        <v>3245.4</v>
      </c>
      <c r="G264" s="48">
        <v>5664.75</v>
      </c>
      <c r="H264" s="46">
        <v>3473.25</v>
      </c>
      <c r="I264" s="48">
        <v>1790</v>
      </c>
      <c r="J264" s="48"/>
      <c r="K264" s="63">
        <f t="shared" si="557"/>
        <v>62.5185</v>
      </c>
      <c r="L264" s="64">
        <f t="shared" si="558"/>
        <v>519.264</v>
      </c>
      <c r="M264" s="48">
        <f t="shared" si="559"/>
        <v>453.18</v>
      </c>
      <c r="N264" s="46">
        <f t="shared" si="560"/>
        <v>24.31275</v>
      </c>
      <c r="O264" s="48">
        <f t="shared" si="561"/>
        <v>89.5</v>
      </c>
      <c r="P264" s="48">
        <f t="shared" si="562"/>
        <v>0</v>
      </c>
      <c r="Q264" s="48">
        <f t="shared" si="563"/>
        <v>1148.77525</v>
      </c>
      <c r="R264" s="46">
        <f t="shared" si="564"/>
        <v>0</v>
      </c>
      <c r="S264" s="46">
        <f t="shared" si="565"/>
        <v>259.63</v>
      </c>
      <c r="T264" s="48">
        <f t="shared" si="566"/>
        <v>113.3</v>
      </c>
      <c r="U264" s="46">
        <f t="shared" si="567"/>
        <v>10.42</v>
      </c>
      <c r="V264" s="46">
        <v>0</v>
      </c>
      <c r="W264" s="48">
        <f t="shared" si="568"/>
        <v>89.5</v>
      </c>
      <c r="X264" s="48">
        <f t="shared" si="569"/>
        <v>0</v>
      </c>
      <c r="Y264" s="46">
        <f t="shared" si="570"/>
        <v>472.85</v>
      </c>
      <c r="Z264" s="46">
        <f t="shared" si="571"/>
        <v>1621.62525</v>
      </c>
      <c r="AA264" s="46"/>
      <c r="AB264" s="213" t="s">
        <v>129</v>
      </c>
      <c r="AC264" s="11">
        <f t="shared" ref="AC264:AE264" si="639">K264+R264</f>
        <v>62.5185</v>
      </c>
      <c r="AD264" s="11">
        <f t="shared" si="639"/>
        <v>778.894</v>
      </c>
      <c r="AE264" s="11">
        <f t="shared" si="639"/>
        <v>566.48</v>
      </c>
      <c r="AF264" s="11">
        <f t="shared" si="573"/>
        <v>34.73275</v>
      </c>
      <c r="AG264" s="11">
        <f t="shared" ref="AG264:AI264" si="640">O264+W264</f>
        <v>179</v>
      </c>
      <c r="AH264" s="11">
        <f t="shared" si="640"/>
        <v>0</v>
      </c>
      <c r="AI264" s="11">
        <f t="shared" si="640"/>
        <v>1621.62525</v>
      </c>
      <c r="AJ264" s="12" t="s">
        <v>33</v>
      </c>
    </row>
    <row r="265" s="9" customFormat="1" ht="16" customHeight="1" spans="1:36">
      <c r="A265" s="45">
        <f t="shared" si="556"/>
        <v>262</v>
      </c>
      <c r="B265" s="205" t="s">
        <v>1978</v>
      </c>
      <c r="C265" s="224" t="s">
        <v>742</v>
      </c>
      <c r="D265" s="87" t="s">
        <v>743</v>
      </c>
      <c r="E265" s="46">
        <v>3473.25</v>
      </c>
      <c r="F265" s="46">
        <v>3245.4</v>
      </c>
      <c r="G265" s="48">
        <v>5664.75</v>
      </c>
      <c r="H265" s="46">
        <v>3473.25</v>
      </c>
      <c r="I265" s="48">
        <v>3180</v>
      </c>
      <c r="J265" s="48"/>
      <c r="K265" s="63">
        <f t="shared" si="557"/>
        <v>62.5185</v>
      </c>
      <c r="L265" s="64">
        <f t="shared" si="558"/>
        <v>519.264</v>
      </c>
      <c r="M265" s="48">
        <f t="shared" si="559"/>
        <v>453.18</v>
      </c>
      <c r="N265" s="46">
        <f t="shared" si="560"/>
        <v>24.31275</v>
      </c>
      <c r="O265" s="48">
        <f t="shared" si="561"/>
        <v>159</v>
      </c>
      <c r="P265" s="48">
        <f t="shared" si="562"/>
        <v>0</v>
      </c>
      <c r="Q265" s="48">
        <f t="shared" si="563"/>
        <v>1218.27525</v>
      </c>
      <c r="R265" s="46">
        <f t="shared" si="564"/>
        <v>0</v>
      </c>
      <c r="S265" s="46">
        <f t="shared" si="565"/>
        <v>259.63</v>
      </c>
      <c r="T265" s="48">
        <f t="shared" si="566"/>
        <v>113.3</v>
      </c>
      <c r="U265" s="46">
        <f t="shared" si="567"/>
        <v>10.42</v>
      </c>
      <c r="V265" s="46">
        <v>0</v>
      </c>
      <c r="W265" s="48">
        <f t="shared" si="568"/>
        <v>159</v>
      </c>
      <c r="X265" s="48">
        <f t="shared" si="569"/>
        <v>0</v>
      </c>
      <c r="Y265" s="46">
        <f t="shared" si="570"/>
        <v>542.35</v>
      </c>
      <c r="Z265" s="46">
        <f t="shared" si="571"/>
        <v>1760.62525</v>
      </c>
      <c r="AA265" s="46"/>
      <c r="AB265" s="213" t="s">
        <v>66</v>
      </c>
      <c r="AC265" s="11">
        <f t="shared" ref="AC265:AE265" si="641">K265+R265</f>
        <v>62.5185</v>
      </c>
      <c r="AD265" s="11">
        <f t="shared" si="641"/>
        <v>778.894</v>
      </c>
      <c r="AE265" s="11">
        <f t="shared" si="641"/>
        <v>566.48</v>
      </c>
      <c r="AF265" s="11">
        <f t="shared" si="573"/>
        <v>34.73275</v>
      </c>
      <c r="AG265" s="11">
        <f t="shared" ref="AG265:AI265" si="642">O265+W265</f>
        <v>318</v>
      </c>
      <c r="AH265" s="11">
        <f t="shared" si="642"/>
        <v>0</v>
      </c>
      <c r="AI265" s="11">
        <f t="shared" si="642"/>
        <v>1760.62525</v>
      </c>
      <c r="AJ265" s="12" t="s">
        <v>32</v>
      </c>
    </row>
    <row r="266" s="9" customFormat="1" ht="16" customHeight="1" spans="1:36">
      <c r="A266" s="45">
        <f t="shared" si="556"/>
        <v>263</v>
      </c>
      <c r="B266" s="78" t="s">
        <v>685</v>
      </c>
      <c r="C266" s="208" t="s">
        <v>744</v>
      </c>
      <c r="D266" s="88" t="s">
        <v>745</v>
      </c>
      <c r="E266" s="46">
        <v>3473.25</v>
      </c>
      <c r="F266" s="46">
        <v>3245.4</v>
      </c>
      <c r="G266" s="48">
        <v>5664.75</v>
      </c>
      <c r="H266" s="46">
        <v>3473.25</v>
      </c>
      <c r="I266" s="48">
        <v>1790</v>
      </c>
      <c r="J266" s="48"/>
      <c r="K266" s="63">
        <f t="shared" si="557"/>
        <v>62.5185</v>
      </c>
      <c r="L266" s="64">
        <f t="shared" si="558"/>
        <v>519.264</v>
      </c>
      <c r="M266" s="48">
        <f t="shared" si="559"/>
        <v>453.18</v>
      </c>
      <c r="N266" s="46">
        <f t="shared" si="560"/>
        <v>24.31275</v>
      </c>
      <c r="O266" s="48">
        <f t="shared" si="561"/>
        <v>89.5</v>
      </c>
      <c r="P266" s="48">
        <f t="shared" si="562"/>
        <v>0</v>
      </c>
      <c r="Q266" s="48">
        <f t="shared" si="563"/>
        <v>1148.77525</v>
      </c>
      <c r="R266" s="46">
        <f t="shared" si="564"/>
        <v>0</v>
      </c>
      <c r="S266" s="46">
        <f t="shared" si="565"/>
        <v>259.63</v>
      </c>
      <c r="T266" s="48">
        <f t="shared" si="566"/>
        <v>113.3</v>
      </c>
      <c r="U266" s="46">
        <f t="shared" si="567"/>
        <v>10.42</v>
      </c>
      <c r="V266" s="46">
        <v>0</v>
      </c>
      <c r="W266" s="48">
        <f t="shared" si="568"/>
        <v>89.5</v>
      </c>
      <c r="X266" s="48">
        <f t="shared" si="569"/>
        <v>0</v>
      </c>
      <c r="Y266" s="46">
        <f t="shared" si="570"/>
        <v>472.85</v>
      </c>
      <c r="Z266" s="46">
        <f t="shared" si="571"/>
        <v>1621.62525</v>
      </c>
      <c r="AA266" s="46"/>
      <c r="AB266" s="213" t="s">
        <v>129</v>
      </c>
      <c r="AC266" s="11">
        <f t="shared" ref="AC266:AE266" si="643">K266+R266</f>
        <v>62.5185</v>
      </c>
      <c r="AD266" s="11">
        <f t="shared" si="643"/>
        <v>778.894</v>
      </c>
      <c r="AE266" s="11">
        <f t="shared" si="643"/>
        <v>566.48</v>
      </c>
      <c r="AF266" s="11">
        <f t="shared" si="573"/>
        <v>34.73275</v>
      </c>
      <c r="AG266" s="11">
        <f t="shared" ref="AG266:AI266" si="644">O266+W266</f>
        <v>179</v>
      </c>
      <c r="AH266" s="11">
        <f t="shared" si="644"/>
        <v>0</v>
      </c>
      <c r="AI266" s="11">
        <f t="shared" si="644"/>
        <v>1621.62525</v>
      </c>
      <c r="AJ266" s="12" t="s">
        <v>33</v>
      </c>
    </row>
    <row r="267" s="9" customFormat="1" ht="16" customHeight="1" spans="1:36">
      <c r="A267" s="45">
        <f t="shared" si="556"/>
        <v>264</v>
      </c>
      <c r="B267" s="205" t="s">
        <v>640</v>
      </c>
      <c r="C267" s="208" t="s">
        <v>746</v>
      </c>
      <c r="D267" s="88" t="s">
        <v>747</v>
      </c>
      <c r="E267" s="46">
        <v>3473.25</v>
      </c>
      <c r="F267" s="46">
        <v>3245.4</v>
      </c>
      <c r="G267" s="48">
        <v>5664.75</v>
      </c>
      <c r="H267" s="46">
        <v>3473.25</v>
      </c>
      <c r="I267" s="48">
        <v>1790</v>
      </c>
      <c r="J267" s="48"/>
      <c r="K267" s="63">
        <f t="shared" si="557"/>
        <v>62.5185</v>
      </c>
      <c r="L267" s="64">
        <f t="shared" si="558"/>
        <v>519.264</v>
      </c>
      <c r="M267" s="48">
        <f t="shared" si="559"/>
        <v>453.18</v>
      </c>
      <c r="N267" s="46">
        <f t="shared" si="560"/>
        <v>24.31275</v>
      </c>
      <c r="O267" s="48">
        <f t="shared" si="561"/>
        <v>89.5</v>
      </c>
      <c r="P267" s="48">
        <f t="shared" si="562"/>
        <v>0</v>
      </c>
      <c r="Q267" s="48">
        <f t="shared" si="563"/>
        <v>1148.77525</v>
      </c>
      <c r="R267" s="46">
        <f t="shared" si="564"/>
        <v>0</v>
      </c>
      <c r="S267" s="46">
        <f t="shared" si="565"/>
        <v>259.63</v>
      </c>
      <c r="T267" s="48">
        <f t="shared" si="566"/>
        <v>113.3</v>
      </c>
      <c r="U267" s="46">
        <f t="shared" si="567"/>
        <v>10.42</v>
      </c>
      <c r="V267" s="46">
        <v>0</v>
      </c>
      <c r="W267" s="48">
        <f t="shared" si="568"/>
        <v>89.5</v>
      </c>
      <c r="X267" s="48">
        <f t="shared" si="569"/>
        <v>0</v>
      </c>
      <c r="Y267" s="46">
        <f t="shared" si="570"/>
        <v>472.85</v>
      </c>
      <c r="Z267" s="46">
        <f t="shared" si="571"/>
        <v>1621.62525</v>
      </c>
      <c r="AA267" s="46"/>
      <c r="AB267" s="213" t="s">
        <v>120</v>
      </c>
      <c r="AC267" s="11">
        <f t="shared" ref="AC267:AE267" si="645">K267+R267</f>
        <v>62.5185</v>
      </c>
      <c r="AD267" s="11">
        <f t="shared" si="645"/>
        <v>778.894</v>
      </c>
      <c r="AE267" s="11">
        <f t="shared" si="645"/>
        <v>566.48</v>
      </c>
      <c r="AF267" s="11">
        <f t="shared" si="573"/>
        <v>34.73275</v>
      </c>
      <c r="AG267" s="11">
        <f t="shared" ref="AG267:AI267" si="646">O267+W267</f>
        <v>179</v>
      </c>
      <c r="AH267" s="11">
        <f t="shared" si="646"/>
        <v>0</v>
      </c>
      <c r="AI267" s="11">
        <f t="shared" si="646"/>
        <v>1621.62525</v>
      </c>
      <c r="AJ267" s="12" t="s">
        <v>33</v>
      </c>
    </row>
    <row r="268" s="9" customFormat="1" ht="16" customHeight="1" spans="1:36">
      <c r="A268" s="45">
        <f t="shared" si="556"/>
        <v>265</v>
      </c>
      <c r="B268" s="205" t="s">
        <v>558</v>
      </c>
      <c r="C268" s="208" t="s">
        <v>758</v>
      </c>
      <c r="D268" s="76" t="s">
        <v>759</v>
      </c>
      <c r="E268" s="95">
        <v>3473.25</v>
      </c>
      <c r="F268" s="46">
        <v>3245.5</v>
      </c>
      <c r="G268" s="96">
        <v>5664.75</v>
      </c>
      <c r="H268" s="95">
        <v>3473.25</v>
      </c>
      <c r="I268" s="96">
        <v>1790</v>
      </c>
      <c r="J268" s="48"/>
      <c r="K268" s="63">
        <f t="shared" si="557"/>
        <v>62.5185</v>
      </c>
      <c r="L268" s="64">
        <f t="shared" si="558"/>
        <v>519.28</v>
      </c>
      <c r="M268" s="48">
        <f t="shared" si="559"/>
        <v>453.18</v>
      </c>
      <c r="N268" s="46">
        <f t="shared" si="560"/>
        <v>24.31275</v>
      </c>
      <c r="O268" s="48">
        <f t="shared" si="561"/>
        <v>89.5</v>
      </c>
      <c r="P268" s="48">
        <f t="shared" si="562"/>
        <v>0</v>
      </c>
      <c r="Q268" s="48">
        <f t="shared" si="563"/>
        <v>1148.79125</v>
      </c>
      <c r="R268" s="46">
        <f t="shared" si="564"/>
        <v>0</v>
      </c>
      <c r="S268" s="46">
        <f t="shared" si="565"/>
        <v>259.64</v>
      </c>
      <c r="T268" s="48">
        <f t="shared" si="566"/>
        <v>113.3</v>
      </c>
      <c r="U268" s="46">
        <f t="shared" si="567"/>
        <v>10.42</v>
      </c>
      <c r="V268" s="46">
        <v>0</v>
      </c>
      <c r="W268" s="48">
        <f t="shared" si="568"/>
        <v>89.5</v>
      </c>
      <c r="X268" s="48">
        <f t="shared" si="569"/>
        <v>0</v>
      </c>
      <c r="Y268" s="46">
        <f t="shared" si="570"/>
        <v>472.86</v>
      </c>
      <c r="Z268" s="46">
        <f t="shared" si="571"/>
        <v>1621.65125</v>
      </c>
      <c r="AA268" s="46"/>
      <c r="AB268" s="213" t="s">
        <v>102</v>
      </c>
      <c r="AC268" s="11">
        <f t="shared" ref="AC268:AE268" si="647">K268+R268</f>
        <v>62.5185</v>
      </c>
      <c r="AD268" s="11">
        <f t="shared" si="647"/>
        <v>778.92</v>
      </c>
      <c r="AE268" s="11">
        <f t="shared" si="647"/>
        <v>566.48</v>
      </c>
      <c r="AF268" s="11">
        <f t="shared" si="573"/>
        <v>34.73275</v>
      </c>
      <c r="AG268" s="11">
        <f t="shared" ref="AG268:AI268" si="648">O268+W268</f>
        <v>179</v>
      </c>
      <c r="AH268" s="11">
        <f t="shared" si="648"/>
        <v>0</v>
      </c>
      <c r="AI268" s="11">
        <f t="shared" si="648"/>
        <v>1621.65125</v>
      </c>
      <c r="AJ268" s="12" t="s">
        <v>33</v>
      </c>
    </row>
    <row r="269" s="9" customFormat="1" ht="16" customHeight="1" spans="1:36">
      <c r="A269" s="45">
        <f t="shared" si="556"/>
        <v>266</v>
      </c>
      <c r="B269" s="205" t="s">
        <v>1978</v>
      </c>
      <c r="C269" s="219" t="s">
        <v>762</v>
      </c>
      <c r="D269" s="55" t="s">
        <v>763</v>
      </c>
      <c r="E269" s="95">
        <v>3473.25</v>
      </c>
      <c r="F269" s="46">
        <v>3245.5</v>
      </c>
      <c r="G269" s="96">
        <v>5664.75</v>
      </c>
      <c r="H269" s="95">
        <v>3473.25</v>
      </c>
      <c r="I269" s="48">
        <v>3180</v>
      </c>
      <c r="J269" s="48"/>
      <c r="K269" s="63">
        <f t="shared" si="557"/>
        <v>62.5185</v>
      </c>
      <c r="L269" s="64">
        <f t="shared" si="558"/>
        <v>519.28</v>
      </c>
      <c r="M269" s="48">
        <f t="shared" si="559"/>
        <v>453.18</v>
      </c>
      <c r="N269" s="46">
        <f t="shared" si="560"/>
        <v>24.31275</v>
      </c>
      <c r="O269" s="48">
        <f t="shared" si="561"/>
        <v>159</v>
      </c>
      <c r="P269" s="48">
        <f t="shared" si="562"/>
        <v>0</v>
      </c>
      <c r="Q269" s="48">
        <f t="shared" si="563"/>
        <v>1218.29125</v>
      </c>
      <c r="R269" s="46">
        <f t="shared" si="564"/>
        <v>0</v>
      </c>
      <c r="S269" s="46">
        <f t="shared" si="565"/>
        <v>259.64</v>
      </c>
      <c r="T269" s="48">
        <f t="shared" si="566"/>
        <v>113.3</v>
      </c>
      <c r="U269" s="46">
        <f t="shared" si="567"/>
        <v>10.42</v>
      </c>
      <c r="V269" s="46">
        <v>0</v>
      </c>
      <c r="W269" s="48">
        <f t="shared" si="568"/>
        <v>159</v>
      </c>
      <c r="X269" s="48">
        <f t="shared" si="569"/>
        <v>0</v>
      </c>
      <c r="Y269" s="46">
        <f t="shared" si="570"/>
        <v>542.36</v>
      </c>
      <c r="Z269" s="46">
        <f t="shared" si="571"/>
        <v>1760.65125</v>
      </c>
      <c r="AA269" s="46"/>
      <c r="AB269" s="213" t="s">
        <v>52</v>
      </c>
      <c r="AC269" s="11">
        <f t="shared" ref="AC269:AE269" si="649">K269+R269</f>
        <v>62.5185</v>
      </c>
      <c r="AD269" s="11">
        <f t="shared" si="649"/>
        <v>778.92</v>
      </c>
      <c r="AE269" s="11">
        <f t="shared" si="649"/>
        <v>566.48</v>
      </c>
      <c r="AF269" s="11">
        <f t="shared" si="573"/>
        <v>34.73275</v>
      </c>
      <c r="AG269" s="11">
        <f t="shared" ref="AG269:AI269" si="650">O269+W269</f>
        <v>318</v>
      </c>
      <c r="AH269" s="11">
        <f t="shared" si="650"/>
        <v>0</v>
      </c>
      <c r="AI269" s="11">
        <f t="shared" si="650"/>
        <v>1760.65125</v>
      </c>
      <c r="AJ269" s="12" t="s">
        <v>32</v>
      </c>
    </row>
    <row r="270" s="9" customFormat="1" ht="16" customHeight="1" spans="1:36">
      <c r="A270" s="45">
        <f t="shared" si="556"/>
        <v>267</v>
      </c>
      <c r="B270" s="205" t="s">
        <v>1978</v>
      </c>
      <c r="C270" s="219" t="s">
        <v>764</v>
      </c>
      <c r="D270" s="55" t="s">
        <v>765</v>
      </c>
      <c r="E270" s="95">
        <v>3473.25</v>
      </c>
      <c r="F270" s="46">
        <v>3245.5</v>
      </c>
      <c r="G270" s="96">
        <v>5664.75</v>
      </c>
      <c r="H270" s="95">
        <v>3473.25</v>
      </c>
      <c r="I270" s="48">
        <v>3180</v>
      </c>
      <c r="J270" s="48"/>
      <c r="K270" s="63">
        <f t="shared" si="557"/>
        <v>62.5185</v>
      </c>
      <c r="L270" s="64">
        <f t="shared" si="558"/>
        <v>519.28</v>
      </c>
      <c r="M270" s="48">
        <f t="shared" si="559"/>
        <v>453.18</v>
      </c>
      <c r="N270" s="46">
        <f t="shared" si="560"/>
        <v>24.31275</v>
      </c>
      <c r="O270" s="48">
        <f t="shared" si="561"/>
        <v>159</v>
      </c>
      <c r="P270" s="48">
        <f t="shared" si="562"/>
        <v>0</v>
      </c>
      <c r="Q270" s="48">
        <f t="shared" si="563"/>
        <v>1218.29125</v>
      </c>
      <c r="R270" s="46">
        <f t="shared" si="564"/>
        <v>0</v>
      </c>
      <c r="S270" s="46">
        <f t="shared" si="565"/>
        <v>259.64</v>
      </c>
      <c r="T270" s="48">
        <f t="shared" si="566"/>
        <v>113.3</v>
      </c>
      <c r="U270" s="46">
        <f t="shared" si="567"/>
        <v>10.42</v>
      </c>
      <c r="V270" s="46">
        <v>0</v>
      </c>
      <c r="W270" s="48">
        <f t="shared" si="568"/>
        <v>159</v>
      </c>
      <c r="X270" s="48">
        <f t="shared" si="569"/>
        <v>0</v>
      </c>
      <c r="Y270" s="46">
        <f t="shared" si="570"/>
        <v>542.36</v>
      </c>
      <c r="Z270" s="46">
        <f t="shared" si="571"/>
        <v>1760.65125</v>
      </c>
      <c r="AA270" s="46"/>
      <c r="AB270" s="213" t="s">
        <v>52</v>
      </c>
      <c r="AC270" s="11">
        <f t="shared" ref="AC270:AE270" si="651">K270+R270</f>
        <v>62.5185</v>
      </c>
      <c r="AD270" s="11">
        <f t="shared" si="651"/>
        <v>778.92</v>
      </c>
      <c r="AE270" s="11">
        <f t="shared" si="651"/>
        <v>566.48</v>
      </c>
      <c r="AF270" s="11">
        <f t="shared" si="573"/>
        <v>34.73275</v>
      </c>
      <c r="AG270" s="11">
        <f t="shared" ref="AG270:AI270" si="652">O270+W270</f>
        <v>318</v>
      </c>
      <c r="AH270" s="11">
        <f t="shared" si="652"/>
        <v>0</v>
      </c>
      <c r="AI270" s="11">
        <f t="shared" si="652"/>
        <v>1760.65125</v>
      </c>
      <c r="AJ270" s="12" t="s">
        <v>32</v>
      </c>
    </row>
    <row r="271" s="9" customFormat="1" ht="16" customHeight="1" spans="1:36">
      <c r="A271" s="45">
        <f t="shared" si="556"/>
        <v>268</v>
      </c>
      <c r="B271" s="205" t="s">
        <v>1983</v>
      </c>
      <c r="C271" s="219" t="s">
        <v>766</v>
      </c>
      <c r="D271" s="81" t="s">
        <v>767</v>
      </c>
      <c r="E271" s="96">
        <v>3473.25</v>
      </c>
      <c r="F271" s="46">
        <v>3245.5</v>
      </c>
      <c r="G271" s="96">
        <v>5664.75</v>
      </c>
      <c r="H271" s="96">
        <v>3473.25</v>
      </c>
      <c r="I271" s="48">
        <v>3180</v>
      </c>
      <c r="J271" s="48"/>
      <c r="K271" s="93">
        <f t="shared" si="557"/>
        <v>62.5185</v>
      </c>
      <c r="L271" s="94">
        <f t="shared" si="558"/>
        <v>519.28</v>
      </c>
      <c r="M271" s="48">
        <f t="shared" si="559"/>
        <v>453.18</v>
      </c>
      <c r="N271" s="48">
        <f t="shared" si="560"/>
        <v>24.31275</v>
      </c>
      <c r="O271" s="48">
        <f t="shared" si="561"/>
        <v>159</v>
      </c>
      <c r="P271" s="48">
        <f t="shared" si="562"/>
        <v>0</v>
      </c>
      <c r="Q271" s="48">
        <f t="shared" si="563"/>
        <v>1218.29125</v>
      </c>
      <c r="R271" s="46">
        <f t="shared" si="564"/>
        <v>0</v>
      </c>
      <c r="S271" s="48">
        <f t="shared" si="565"/>
        <v>259.64</v>
      </c>
      <c r="T271" s="48">
        <f t="shared" si="566"/>
        <v>113.3</v>
      </c>
      <c r="U271" s="48">
        <f t="shared" si="567"/>
        <v>10.42</v>
      </c>
      <c r="V271" s="46">
        <v>0</v>
      </c>
      <c r="W271" s="48">
        <f t="shared" si="568"/>
        <v>159</v>
      </c>
      <c r="X271" s="48">
        <f t="shared" si="569"/>
        <v>0</v>
      </c>
      <c r="Y271" s="46">
        <f t="shared" si="570"/>
        <v>542.36</v>
      </c>
      <c r="Z271" s="48">
        <f t="shared" si="571"/>
        <v>1760.65125</v>
      </c>
      <c r="AA271" s="48"/>
      <c r="AB271" s="213" t="s">
        <v>66</v>
      </c>
      <c r="AC271" s="11">
        <f t="shared" ref="AC271:AE271" si="653">K271+R271</f>
        <v>62.5185</v>
      </c>
      <c r="AD271" s="11">
        <f t="shared" si="653"/>
        <v>778.92</v>
      </c>
      <c r="AE271" s="11">
        <f t="shared" si="653"/>
        <v>566.48</v>
      </c>
      <c r="AF271" s="11">
        <f t="shared" si="573"/>
        <v>34.73275</v>
      </c>
      <c r="AG271" s="11">
        <f t="shared" ref="AG271:AI271" si="654">O271+W271</f>
        <v>318</v>
      </c>
      <c r="AH271" s="11">
        <f t="shared" si="654"/>
        <v>0</v>
      </c>
      <c r="AI271" s="11">
        <f t="shared" si="654"/>
        <v>1760.65125</v>
      </c>
      <c r="AJ271" s="12" t="s">
        <v>32</v>
      </c>
    </row>
    <row r="272" s="9" customFormat="1" ht="16" customHeight="1" spans="1:36">
      <c r="A272" s="45">
        <f t="shared" si="556"/>
        <v>269</v>
      </c>
      <c r="B272" s="205" t="s">
        <v>509</v>
      </c>
      <c r="C272" s="208" t="s">
        <v>768</v>
      </c>
      <c r="D272" s="348" t="s">
        <v>769</v>
      </c>
      <c r="E272" s="95">
        <v>3473.25</v>
      </c>
      <c r="F272" s="46">
        <v>3245.5</v>
      </c>
      <c r="G272" s="96">
        <v>5664.75</v>
      </c>
      <c r="H272" s="95">
        <v>3473.25</v>
      </c>
      <c r="I272" s="48">
        <v>1790</v>
      </c>
      <c r="J272" s="48"/>
      <c r="K272" s="63">
        <f t="shared" si="557"/>
        <v>62.5185</v>
      </c>
      <c r="L272" s="64">
        <f t="shared" si="558"/>
        <v>519.28</v>
      </c>
      <c r="M272" s="48">
        <f t="shared" si="559"/>
        <v>453.18</v>
      </c>
      <c r="N272" s="46">
        <f t="shared" si="560"/>
        <v>24.31275</v>
      </c>
      <c r="O272" s="48">
        <f t="shared" si="561"/>
        <v>89.5</v>
      </c>
      <c r="P272" s="48">
        <f t="shared" si="562"/>
        <v>0</v>
      </c>
      <c r="Q272" s="48">
        <f t="shared" si="563"/>
        <v>1148.79125</v>
      </c>
      <c r="R272" s="46">
        <f t="shared" si="564"/>
        <v>0</v>
      </c>
      <c r="S272" s="46">
        <f t="shared" si="565"/>
        <v>259.64</v>
      </c>
      <c r="T272" s="48">
        <f t="shared" si="566"/>
        <v>113.3</v>
      </c>
      <c r="U272" s="46">
        <f t="shared" si="567"/>
        <v>10.42</v>
      </c>
      <c r="V272" s="46">
        <v>0</v>
      </c>
      <c r="W272" s="48">
        <f t="shared" si="568"/>
        <v>89.5</v>
      </c>
      <c r="X272" s="48">
        <f t="shared" si="569"/>
        <v>0</v>
      </c>
      <c r="Y272" s="46">
        <f t="shared" si="570"/>
        <v>472.86</v>
      </c>
      <c r="Z272" s="46">
        <f t="shared" si="571"/>
        <v>1621.65125</v>
      </c>
      <c r="AA272" s="46"/>
      <c r="AB272" s="213" t="s">
        <v>108</v>
      </c>
      <c r="AC272" s="11">
        <f t="shared" ref="AC272:AE272" si="655">K272+R272</f>
        <v>62.5185</v>
      </c>
      <c r="AD272" s="11">
        <f t="shared" si="655"/>
        <v>778.92</v>
      </c>
      <c r="AE272" s="11">
        <f t="shared" si="655"/>
        <v>566.48</v>
      </c>
      <c r="AF272" s="11">
        <f t="shared" si="573"/>
        <v>34.73275</v>
      </c>
      <c r="AG272" s="11">
        <f t="shared" ref="AG272:AI272" si="656">O272+W272</f>
        <v>179</v>
      </c>
      <c r="AH272" s="11">
        <f t="shared" si="656"/>
        <v>0</v>
      </c>
      <c r="AI272" s="11">
        <f t="shared" si="656"/>
        <v>1621.65125</v>
      </c>
      <c r="AJ272" s="12" t="s">
        <v>33</v>
      </c>
    </row>
    <row r="273" s="9" customFormat="1" ht="16" customHeight="1" spans="1:36">
      <c r="A273" s="45">
        <f t="shared" si="556"/>
        <v>270</v>
      </c>
      <c r="B273" s="205" t="s">
        <v>337</v>
      </c>
      <c r="C273" s="208" t="s">
        <v>770</v>
      </c>
      <c r="D273" s="348" t="s">
        <v>771</v>
      </c>
      <c r="E273" s="95">
        <v>3473.25</v>
      </c>
      <c r="F273" s="46">
        <v>3245.5</v>
      </c>
      <c r="G273" s="96">
        <v>5664.75</v>
      </c>
      <c r="H273" s="95">
        <v>3473.25</v>
      </c>
      <c r="I273" s="48">
        <v>1790</v>
      </c>
      <c r="J273" s="48"/>
      <c r="K273" s="63">
        <f t="shared" si="557"/>
        <v>62.5185</v>
      </c>
      <c r="L273" s="64">
        <f t="shared" si="558"/>
        <v>519.28</v>
      </c>
      <c r="M273" s="48">
        <f t="shared" si="559"/>
        <v>453.18</v>
      </c>
      <c r="N273" s="46">
        <f t="shared" si="560"/>
        <v>24.31275</v>
      </c>
      <c r="O273" s="48">
        <f t="shared" si="561"/>
        <v>89.5</v>
      </c>
      <c r="P273" s="48">
        <f t="shared" si="562"/>
        <v>0</v>
      </c>
      <c r="Q273" s="48">
        <f t="shared" si="563"/>
        <v>1148.79125</v>
      </c>
      <c r="R273" s="46">
        <f t="shared" si="564"/>
        <v>0</v>
      </c>
      <c r="S273" s="46">
        <f t="shared" si="565"/>
        <v>259.64</v>
      </c>
      <c r="T273" s="48">
        <f t="shared" si="566"/>
        <v>113.3</v>
      </c>
      <c r="U273" s="46">
        <f t="shared" si="567"/>
        <v>10.42</v>
      </c>
      <c r="V273" s="46">
        <v>0</v>
      </c>
      <c r="W273" s="48">
        <f t="shared" si="568"/>
        <v>89.5</v>
      </c>
      <c r="X273" s="48">
        <f t="shared" si="569"/>
        <v>0</v>
      </c>
      <c r="Y273" s="46">
        <f t="shared" si="570"/>
        <v>472.86</v>
      </c>
      <c r="Z273" s="46">
        <f t="shared" si="571"/>
        <v>1621.65125</v>
      </c>
      <c r="AA273" s="46"/>
      <c r="AB273" s="213" t="s">
        <v>105</v>
      </c>
      <c r="AC273" s="11">
        <f t="shared" ref="AC273:AE273" si="657">K273+R273</f>
        <v>62.5185</v>
      </c>
      <c r="AD273" s="11">
        <f t="shared" si="657"/>
        <v>778.92</v>
      </c>
      <c r="AE273" s="11">
        <f t="shared" si="657"/>
        <v>566.48</v>
      </c>
      <c r="AF273" s="11">
        <f t="shared" si="573"/>
        <v>34.73275</v>
      </c>
      <c r="AG273" s="11">
        <f t="shared" ref="AG273:AI273" si="658">O273+W273</f>
        <v>179</v>
      </c>
      <c r="AH273" s="11">
        <f t="shared" si="658"/>
        <v>0</v>
      </c>
      <c r="AI273" s="11">
        <f t="shared" si="658"/>
        <v>1621.65125</v>
      </c>
      <c r="AJ273" s="12" t="s">
        <v>33</v>
      </c>
    </row>
    <row r="274" s="9" customFormat="1" ht="16" customHeight="1" spans="1:36">
      <c r="A274" s="45">
        <f t="shared" si="556"/>
        <v>271</v>
      </c>
      <c r="B274" s="78" t="s">
        <v>484</v>
      </c>
      <c r="C274" s="208" t="s">
        <v>772</v>
      </c>
      <c r="D274" s="348" t="s">
        <v>773</v>
      </c>
      <c r="E274" s="95">
        <v>3473.25</v>
      </c>
      <c r="F274" s="46">
        <v>3245.5</v>
      </c>
      <c r="G274" s="96">
        <v>5664.75</v>
      </c>
      <c r="H274" s="95">
        <v>3473.25</v>
      </c>
      <c r="I274" s="48">
        <v>1790</v>
      </c>
      <c r="J274" s="48"/>
      <c r="K274" s="63">
        <f t="shared" si="557"/>
        <v>62.5185</v>
      </c>
      <c r="L274" s="64">
        <f t="shared" si="558"/>
        <v>519.28</v>
      </c>
      <c r="M274" s="48">
        <f t="shared" si="559"/>
        <v>453.18</v>
      </c>
      <c r="N274" s="46">
        <f t="shared" si="560"/>
        <v>24.31275</v>
      </c>
      <c r="O274" s="48">
        <f t="shared" si="561"/>
        <v>89.5</v>
      </c>
      <c r="P274" s="48">
        <f t="shared" si="562"/>
        <v>0</v>
      </c>
      <c r="Q274" s="48">
        <f t="shared" si="563"/>
        <v>1148.79125</v>
      </c>
      <c r="R274" s="46">
        <f t="shared" si="564"/>
        <v>0</v>
      </c>
      <c r="S274" s="46">
        <f t="shared" si="565"/>
        <v>259.64</v>
      </c>
      <c r="T274" s="48">
        <f t="shared" si="566"/>
        <v>113.3</v>
      </c>
      <c r="U274" s="46">
        <f t="shared" si="567"/>
        <v>10.42</v>
      </c>
      <c r="V274" s="46">
        <v>0</v>
      </c>
      <c r="W274" s="48">
        <f t="shared" si="568"/>
        <v>89.5</v>
      </c>
      <c r="X274" s="48">
        <f t="shared" si="569"/>
        <v>0</v>
      </c>
      <c r="Y274" s="46">
        <f t="shared" si="570"/>
        <v>472.86</v>
      </c>
      <c r="Z274" s="46">
        <f t="shared" si="571"/>
        <v>1621.65125</v>
      </c>
      <c r="AA274" s="46"/>
      <c r="AB274" s="213" t="s">
        <v>114</v>
      </c>
      <c r="AC274" s="11">
        <f t="shared" ref="AC274:AE274" si="659">K274+R274</f>
        <v>62.5185</v>
      </c>
      <c r="AD274" s="11">
        <f t="shared" si="659"/>
        <v>778.92</v>
      </c>
      <c r="AE274" s="11">
        <f t="shared" si="659"/>
        <v>566.48</v>
      </c>
      <c r="AF274" s="11">
        <f t="shared" si="573"/>
        <v>34.73275</v>
      </c>
      <c r="AG274" s="11">
        <f t="shared" ref="AG274:AI274" si="660">O274+W274</f>
        <v>179</v>
      </c>
      <c r="AH274" s="11">
        <f t="shared" si="660"/>
        <v>0</v>
      </c>
      <c r="AI274" s="11">
        <f t="shared" si="660"/>
        <v>1621.65125</v>
      </c>
      <c r="AJ274" s="12" t="s">
        <v>33</v>
      </c>
    </row>
    <row r="275" s="9" customFormat="1" ht="16" customHeight="1" spans="1:36">
      <c r="A275" s="45">
        <f t="shared" si="556"/>
        <v>272</v>
      </c>
      <c r="B275" s="205" t="s">
        <v>363</v>
      </c>
      <c r="C275" s="225" t="s">
        <v>774</v>
      </c>
      <c r="D275" s="351" t="s">
        <v>775</v>
      </c>
      <c r="E275" s="95">
        <v>3473.25</v>
      </c>
      <c r="F275" s="46">
        <v>3245.5</v>
      </c>
      <c r="G275" s="96">
        <v>5664.75</v>
      </c>
      <c r="H275" s="95">
        <v>3473.25</v>
      </c>
      <c r="I275" s="48">
        <v>1790</v>
      </c>
      <c r="J275" s="48"/>
      <c r="K275" s="63">
        <f t="shared" si="557"/>
        <v>62.5185</v>
      </c>
      <c r="L275" s="64">
        <f t="shared" si="558"/>
        <v>519.28</v>
      </c>
      <c r="M275" s="48">
        <f t="shared" si="559"/>
        <v>453.18</v>
      </c>
      <c r="N275" s="46">
        <f t="shared" si="560"/>
        <v>24.31275</v>
      </c>
      <c r="O275" s="48">
        <f t="shared" si="561"/>
        <v>89.5</v>
      </c>
      <c r="P275" s="48">
        <f t="shared" si="562"/>
        <v>0</v>
      </c>
      <c r="Q275" s="48">
        <f t="shared" si="563"/>
        <v>1148.79125</v>
      </c>
      <c r="R275" s="46">
        <f t="shared" si="564"/>
        <v>0</v>
      </c>
      <c r="S275" s="46">
        <f t="shared" si="565"/>
        <v>259.64</v>
      </c>
      <c r="T275" s="48">
        <f t="shared" si="566"/>
        <v>113.3</v>
      </c>
      <c r="U275" s="46">
        <f t="shared" si="567"/>
        <v>10.42</v>
      </c>
      <c r="V275" s="46">
        <v>0</v>
      </c>
      <c r="W275" s="48">
        <f t="shared" si="568"/>
        <v>89.5</v>
      </c>
      <c r="X275" s="48">
        <f t="shared" si="569"/>
        <v>0</v>
      </c>
      <c r="Y275" s="46">
        <f t="shared" si="570"/>
        <v>472.86</v>
      </c>
      <c r="Z275" s="46">
        <f t="shared" si="571"/>
        <v>1621.65125</v>
      </c>
      <c r="AA275" s="46"/>
      <c r="AB275" s="213" t="s">
        <v>111</v>
      </c>
      <c r="AC275" s="11">
        <f t="shared" ref="AC275:AE275" si="661">K275+R275</f>
        <v>62.5185</v>
      </c>
      <c r="AD275" s="11">
        <f t="shared" si="661"/>
        <v>778.92</v>
      </c>
      <c r="AE275" s="11">
        <f t="shared" si="661"/>
        <v>566.48</v>
      </c>
      <c r="AF275" s="11">
        <f t="shared" si="573"/>
        <v>34.73275</v>
      </c>
      <c r="AG275" s="11">
        <f t="shared" ref="AG275:AI275" si="662">O275+W275</f>
        <v>179</v>
      </c>
      <c r="AH275" s="11">
        <f t="shared" si="662"/>
        <v>0</v>
      </c>
      <c r="AI275" s="11">
        <f t="shared" si="662"/>
        <v>1621.65125</v>
      </c>
      <c r="AJ275" s="12" t="s">
        <v>33</v>
      </c>
    </row>
    <row r="276" s="21" customFormat="1" ht="16" customHeight="1" spans="1:37">
      <c r="A276" s="45">
        <f t="shared" si="556"/>
        <v>273</v>
      </c>
      <c r="B276" s="205" t="s">
        <v>337</v>
      </c>
      <c r="C276" s="208" t="s">
        <v>776</v>
      </c>
      <c r="D276" s="352" t="s">
        <v>777</v>
      </c>
      <c r="E276" s="46">
        <v>3473.25</v>
      </c>
      <c r="F276" s="46">
        <v>3245.5</v>
      </c>
      <c r="G276" s="48">
        <v>5664.75</v>
      </c>
      <c r="H276" s="46">
        <v>3473.25</v>
      </c>
      <c r="I276" s="48">
        <v>1790</v>
      </c>
      <c r="J276" s="48"/>
      <c r="K276" s="63">
        <f t="shared" si="557"/>
        <v>62.5185</v>
      </c>
      <c r="L276" s="64">
        <f t="shared" si="558"/>
        <v>519.28</v>
      </c>
      <c r="M276" s="48">
        <f t="shared" si="559"/>
        <v>453.18</v>
      </c>
      <c r="N276" s="46">
        <f t="shared" si="560"/>
        <v>24.31275</v>
      </c>
      <c r="O276" s="48">
        <f t="shared" si="561"/>
        <v>89.5</v>
      </c>
      <c r="P276" s="48">
        <f t="shared" si="562"/>
        <v>0</v>
      </c>
      <c r="Q276" s="48">
        <f t="shared" si="563"/>
        <v>1148.79125</v>
      </c>
      <c r="R276" s="46">
        <f t="shared" si="564"/>
        <v>0</v>
      </c>
      <c r="S276" s="46">
        <f t="shared" si="565"/>
        <v>259.64</v>
      </c>
      <c r="T276" s="48">
        <f t="shared" si="566"/>
        <v>113.3</v>
      </c>
      <c r="U276" s="46">
        <f t="shared" si="567"/>
        <v>10.42</v>
      </c>
      <c r="V276" s="46">
        <v>0</v>
      </c>
      <c r="W276" s="48">
        <f t="shared" si="568"/>
        <v>89.5</v>
      </c>
      <c r="X276" s="48">
        <f t="shared" si="569"/>
        <v>0</v>
      </c>
      <c r="Y276" s="46">
        <f t="shared" si="570"/>
        <v>472.86</v>
      </c>
      <c r="Z276" s="46">
        <f t="shared" si="571"/>
        <v>1621.65125</v>
      </c>
      <c r="AA276" s="46"/>
      <c r="AB276" s="213" t="s">
        <v>105</v>
      </c>
      <c r="AC276" s="11">
        <f t="shared" ref="AC276:AE276" si="663">K276+R276</f>
        <v>62.5185</v>
      </c>
      <c r="AD276" s="11">
        <f t="shared" si="663"/>
        <v>778.92</v>
      </c>
      <c r="AE276" s="11">
        <f t="shared" si="663"/>
        <v>566.48</v>
      </c>
      <c r="AF276" s="11">
        <f t="shared" si="573"/>
        <v>34.73275</v>
      </c>
      <c r="AG276" s="11">
        <f t="shared" ref="AG276:AI276" si="664">O276+W276</f>
        <v>179</v>
      </c>
      <c r="AH276" s="11">
        <f t="shared" si="664"/>
        <v>0</v>
      </c>
      <c r="AI276" s="11">
        <f t="shared" si="664"/>
        <v>1621.65125</v>
      </c>
      <c r="AJ276" s="12" t="s">
        <v>33</v>
      </c>
      <c r="AK276" s="9"/>
    </row>
    <row r="277" s="9" customFormat="1" ht="16" customHeight="1" spans="1:36">
      <c r="A277" s="45">
        <f t="shared" si="556"/>
        <v>274</v>
      </c>
      <c r="B277" s="205" t="s">
        <v>1975</v>
      </c>
      <c r="C277" s="226" t="s">
        <v>780</v>
      </c>
      <c r="D277" s="55" t="s">
        <v>781</v>
      </c>
      <c r="E277" s="95">
        <v>3473.25</v>
      </c>
      <c r="F277" s="46">
        <v>3245.5</v>
      </c>
      <c r="G277" s="96">
        <v>5664.75</v>
      </c>
      <c r="H277" s="95">
        <v>3473.25</v>
      </c>
      <c r="I277" s="48">
        <v>3180</v>
      </c>
      <c r="J277" s="48"/>
      <c r="K277" s="63">
        <f t="shared" si="557"/>
        <v>62.5185</v>
      </c>
      <c r="L277" s="64">
        <f t="shared" si="558"/>
        <v>519.28</v>
      </c>
      <c r="M277" s="48">
        <f t="shared" si="559"/>
        <v>453.18</v>
      </c>
      <c r="N277" s="46">
        <f t="shared" si="560"/>
        <v>24.31275</v>
      </c>
      <c r="O277" s="48">
        <f t="shared" si="561"/>
        <v>159</v>
      </c>
      <c r="P277" s="48">
        <f t="shared" si="562"/>
        <v>0</v>
      </c>
      <c r="Q277" s="48">
        <f t="shared" si="563"/>
        <v>1218.29125</v>
      </c>
      <c r="R277" s="46">
        <f t="shared" si="564"/>
        <v>0</v>
      </c>
      <c r="S277" s="46">
        <f t="shared" si="565"/>
        <v>259.64</v>
      </c>
      <c r="T277" s="48">
        <f t="shared" si="566"/>
        <v>113.3</v>
      </c>
      <c r="U277" s="46">
        <f t="shared" si="567"/>
        <v>10.42</v>
      </c>
      <c r="V277" s="46">
        <v>0</v>
      </c>
      <c r="W277" s="48">
        <f t="shared" si="568"/>
        <v>159</v>
      </c>
      <c r="X277" s="48">
        <f t="shared" si="569"/>
        <v>0</v>
      </c>
      <c r="Y277" s="46">
        <f t="shared" si="570"/>
        <v>542.36</v>
      </c>
      <c r="Z277" s="46">
        <f t="shared" si="571"/>
        <v>1760.65125</v>
      </c>
      <c r="AA277" s="46"/>
      <c r="AB277" s="213" t="s">
        <v>61</v>
      </c>
      <c r="AC277" s="11">
        <f t="shared" ref="AC277:AE277" si="665">K277+R277</f>
        <v>62.5185</v>
      </c>
      <c r="AD277" s="11">
        <f t="shared" si="665"/>
        <v>778.92</v>
      </c>
      <c r="AE277" s="11">
        <f t="shared" si="665"/>
        <v>566.48</v>
      </c>
      <c r="AF277" s="11">
        <f t="shared" si="573"/>
        <v>34.73275</v>
      </c>
      <c r="AG277" s="11">
        <f t="shared" ref="AG277:AI277" si="666">O277+W277</f>
        <v>318</v>
      </c>
      <c r="AH277" s="11">
        <f t="shared" si="666"/>
        <v>0</v>
      </c>
      <c r="AI277" s="11">
        <f t="shared" si="666"/>
        <v>1760.65125</v>
      </c>
      <c r="AJ277" s="12" t="s">
        <v>35</v>
      </c>
    </row>
    <row r="278" s="9" customFormat="1" ht="16" customHeight="1" spans="1:36">
      <c r="A278" s="45">
        <f t="shared" si="556"/>
        <v>275</v>
      </c>
      <c r="B278" s="205" t="s">
        <v>1983</v>
      </c>
      <c r="C278" s="226" t="s">
        <v>782</v>
      </c>
      <c r="D278" s="55" t="s">
        <v>783</v>
      </c>
      <c r="E278" s="95">
        <v>3473.25</v>
      </c>
      <c r="F278" s="46">
        <v>3245.5</v>
      </c>
      <c r="G278" s="96">
        <v>5664.75</v>
      </c>
      <c r="H278" s="95">
        <v>3473.25</v>
      </c>
      <c r="I278" s="48">
        <v>3180</v>
      </c>
      <c r="J278" s="48"/>
      <c r="K278" s="63">
        <f t="shared" si="557"/>
        <v>62.5185</v>
      </c>
      <c r="L278" s="64">
        <f t="shared" si="558"/>
        <v>519.28</v>
      </c>
      <c r="M278" s="48">
        <f t="shared" si="559"/>
        <v>453.18</v>
      </c>
      <c r="N278" s="46">
        <f t="shared" si="560"/>
        <v>24.31275</v>
      </c>
      <c r="O278" s="48">
        <f t="shared" si="561"/>
        <v>159</v>
      </c>
      <c r="P278" s="48">
        <f t="shared" si="562"/>
        <v>0</v>
      </c>
      <c r="Q278" s="48">
        <f t="shared" si="563"/>
        <v>1218.29125</v>
      </c>
      <c r="R278" s="46">
        <f t="shared" si="564"/>
        <v>0</v>
      </c>
      <c r="S278" s="46">
        <f t="shared" si="565"/>
        <v>259.64</v>
      </c>
      <c r="T278" s="48">
        <f t="shared" si="566"/>
        <v>113.3</v>
      </c>
      <c r="U278" s="46">
        <f t="shared" si="567"/>
        <v>10.42</v>
      </c>
      <c r="V278" s="46">
        <v>0</v>
      </c>
      <c r="W278" s="48">
        <f t="shared" si="568"/>
        <v>159</v>
      </c>
      <c r="X278" s="48">
        <f t="shared" si="569"/>
        <v>0</v>
      </c>
      <c r="Y278" s="46">
        <f t="shared" si="570"/>
        <v>542.36</v>
      </c>
      <c r="Z278" s="46">
        <f t="shared" si="571"/>
        <v>1760.65125</v>
      </c>
      <c r="AA278" s="46"/>
      <c r="AB278" s="213" t="s">
        <v>78</v>
      </c>
      <c r="AC278" s="11">
        <f t="shared" ref="AC278:AE278" si="667">K278+R278</f>
        <v>62.5185</v>
      </c>
      <c r="AD278" s="11">
        <f t="shared" si="667"/>
        <v>778.92</v>
      </c>
      <c r="AE278" s="11">
        <f t="shared" si="667"/>
        <v>566.48</v>
      </c>
      <c r="AF278" s="11">
        <f t="shared" si="573"/>
        <v>34.73275</v>
      </c>
      <c r="AG278" s="11">
        <f t="shared" ref="AG278:AI278" si="668">O278+W278</f>
        <v>318</v>
      </c>
      <c r="AH278" s="11">
        <f t="shared" si="668"/>
        <v>0</v>
      </c>
      <c r="AI278" s="11">
        <f t="shared" si="668"/>
        <v>1760.65125</v>
      </c>
      <c r="AJ278" s="12" t="s">
        <v>34</v>
      </c>
    </row>
    <row r="279" s="9" customFormat="1" ht="16" customHeight="1" spans="1:36">
      <c r="A279" s="45">
        <f t="shared" si="556"/>
        <v>276</v>
      </c>
      <c r="B279" s="205" t="s">
        <v>1974</v>
      </c>
      <c r="C279" s="227" t="s">
        <v>786</v>
      </c>
      <c r="D279" s="353" t="s">
        <v>787</v>
      </c>
      <c r="E279" s="95">
        <v>3473.25</v>
      </c>
      <c r="F279" s="46">
        <v>3245.5</v>
      </c>
      <c r="G279" s="96">
        <v>5664.75</v>
      </c>
      <c r="H279" s="95">
        <v>3473.25</v>
      </c>
      <c r="I279" s="48">
        <v>3180</v>
      </c>
      <c r="J279" s="48"/>
      <c r="K279" s="63">
        <f t="shared" si="557"/>
        <v>62.5185</v>
      </c>
      <c r="L279" s="64">
        <f t="shared" si="558"/>
        <v>519.28</v>
      </c>
      <c r="M279" s="48">
        <f t="shared" si="559"/>
        <v>453.18</v>
      </c>
      <c r="N279" s="46">
        <f t="shared" si="560"/>
        <v>24.31275</v>
      </c>
      <c r="O279" s="48">
        <f t="shared" si="561"/>
        <v>159</v>
      </c>
      <c r="P279" s="48">
        <f t="shared" si="562"/>
        <v>0</v>
      </c>
      <c r="Q279" s="48">
        <f t="shared" si="563"/>
        <v>1218.29125</v>
      </c>
      <c r="R279" s="46">
        <f t="shared" si="564"/>
        <v>0</v>
      </c>
      <c r="S279" s="46">
        <f t="shared" si="565"/>
        <v>259.64</v>
      </c>
      <c r="T279" s="48">
        <f t="shared" si="566"/>
        <v>113.3</v>
      </c>
      <c r="U279" s="46">
        <f t="shared" si="567"/>
        <v>10.42</v>
      </c>
      <c r="V279" s="46">
        <v>0</v>
      </c>
      <c r="W279" s="48">
        <f t="shared" si="568"/>
        <v>159</v>
      </c>
      <c r="X279" s="48">
        <f t="shared" si="569"/>
        <v>0</v>
      </c>
      <c r="Y279" s="46">
        <f t="shared" si="570"/>
        <v>542.36</v>
      </c>
      <c r="Z279" s="46">
        <f t="shared" si="571"/>
        <v>1760.65125</v>
      </c>
      <c r="AA279" s="46"/>
      <c r="AB279" s="216" t="s">
        <v>55</v>
      </c>
      <c r="AC279" s="11">
        <f t="shared" ref="AC279:AE279" si="669">K279+R279</f>
        <v>62.5185</v>
      </c>
      <c r="AD279" s="11">
        <f t="shared" si="669"/>
        <v>778.92</v>
      </c>
      <c r="AE279" s="11">
        <f t="shared" si="669"/>
        <v>566.48</v>
      </c>
      <c r="AF279" s="11">
        <f t="shared" si="573"/>
        <v>34.73275</v>
      </c>
      <c r="AG279" s="11">
        <f t="shared" ref="AG279:AI279" si="670">O279+W279</f>
        <v>318</v>
      </c>
      <c r="AH279" s="11">
        <f t="shared" si="670"/>
        <v>0</v>
      </c>
      <c r="AI279" s="11">
        <f t="shared" si="670"/>
        <v>1760.65125</v>
      </c>
      <c r="AJ279" s="12" t="s">
        <v>35</v>
      </c>
    </row>
    <row r="280" s="9" customFormat="1" ht="16" customHeight="1" spans="1:36">
      <c r="A280" s="45">
        <f t="shared" si="556"/>
        <v>277</v>
      </c>
      <c r="B280" s="205" t="s">
        <v>509</v>
      </c>
      <c r="C280" s="226" t="s">
        <v>788</v>
      </c>
      <c r="D280" s="346" t="s">
        <v>789</v>
      </c>
      <c r="E280" s="95">
        <v>3473.25</v>
      </c>
      <c r="F280" s="46">
        <v>3245.5</v>
      </c>
      <c r="G280" s="96">
        <v>5664.75</v>
      </c>
      <c r="H280" s="95">
        <v>3473.25</v>
      </c>
      <c r="I280" s="48">
        <v>1790</v>
      </c>
      <c r="J280" s="48"/>
      <c r="K280" s="63">
        <f t="shared" si="557"/>
        <v>62.5185</v>
      </c>
      <c r="L280" s="64">
        <f t="shared" si="558"/>
        <v>519.28</v>
      </c>
      <c r="M280" s="48">
        <f t="shared" si="559"/>
        <v>453.18</v>
      </c>
      <c r="N280" s="46">
        <f t="shared" si="560"/>
        <v>24.31275</v>
      </c>
      <c r="O280" s="48">
        <f t="shared" si="561"/>
        <v>89.5</v>
      </c>
      <c r="P280" s="48">
        <f t="shared" si="562"/>
        <v>0</v>
      </c>
      <c r="Q280" s="48">
        <f t="shared" si="563"/>
        <v>1148.79125</v>
      </c>
      <c r="R280" s="46">
        <f t="shared" si="564"/>
        <v>0</v>
      </c>
      <c r="S280" s="46">
        <f t="shared" si="565"/>
        <v>259.64</v>
      </c>
      <c r="T280" s="48">
        <f t="shared" si="566"/>
        <v>113.3</v>
      </c>
      <c r="U280" s="46">
        <f t="shared" si="567"/>
        <v>10.42</v>
      </c>
      <c r="V280" s="46">
        <v>0</v>
      </c>
      <c r="W280" s="48">
        <f t="shared" si="568"/>
        <v>89.5</v>
      </c>
      <c r="X280" s="48">
        <f t="shared" si="569"/>
        <v>0</v>
      </c>
      <c r="Y280" s="46">
        <f t="shared" si="570"/>
        <v>472.86</v>
      </c>
      <c r="Z280" s="46">
        <f t="shared" si="571"/>
        <v>1621.65125</v>
      </c>
      <c r="AA280" s="46"/>
      <c r="AB280" s="213" t="s">
        <v>108</v>
      </c>
      <c r="AC280" s="11">
        <f t="shared" ref="AC280:AE280" si="671">K280+R280</f>
        <v>62.5185</v>
      </c>
      <c r="AD280" s="11">
        <f t="shared" si="671"/>
        <v>778.92</v>
      </c>
      <c r="AE280" s="11">
        <f t="shared" si="671"/>
        <v>566.48</v>
      </c>
      <c r="AF280" s="11">
        <f t="shared" si="573"/>
        <v>34.73275</v>
      </c>
      <c r="AG280" s="11">
        <f t="shared" ref="AG280:AI280" si="672">O280+W280</f>
        <v>179</v>
      </c>
      <c r="AH280" s="11">
        <f t="shared" si="672"/>
        <v>0</v>
      </c>
      <c r="AI280" s="11">
        <f t="shared" si="672"/>
        <v>1621.65125</v>
      </c>
      <c r="AJ280" s="12" t="s">
        <v>33</v>
      </c>
    </row>
    <row r="281" s="20" customFormat="1" ht="16" customHeight="1" spans="1:37">
      <c r="A281" s="57">
        <f t="shared" si="556"/>
        <v>278</v>
      </c>
      <c r="B281" s="78" t="s">
        <v>53</v>
      </c>
      <c r="C281" s="228" t="s">
        <v>790</v>
      </c>
      <c r="D281" s="199" t="s">
        <v>791</v>
      </c>
      <c r="E281" s="187">
        <v>3473.25</v>
      </c>
      <c r="F281" s="58">
        <v>3245.5</v>
      </c>
      <c r="G281" s="190">
        <v>5664.75</v>
      </c>
      <c r="H281" s="187">
        <v>3473.25</v>
      </c>
      <c r="I281" s="60">
        <v>3180</v>
      </c>
      <c r="J281" s="60"/>
      <c r="K281" s="65">
        <f t="shared" si="557"/>
        <v>62.5185</v>
      </c>
      <c r="L281" s="66">
        <f t="shared" si="558"/>
        <v>519.28</v>
      </c>
      <c r="M281" s="60">
        <f t="shared" si="559"/>
        <v>453.18</v>
      </c>
      <c r="N281" s="58">
        <f t="shared" si="560"/>
        <v>24.31275</v>
      </c>
      <c r="O281" s="60">
        <f t="shared" si="561"/>
        <v>159</v>
      </c>
      <c r="P281" s="60">
        <f t="shared" si="562"/>
        <v>0</v>
      </c>
      <c r="Q281" s="60">
        <f t="shared" si="563"/>
        <v>1218.29125</v>
      </c>
      <c r="R281" s="58">
        <f t="shared" si="564"/>
        <v>0</v>
      </c>
      <c r="S281" s="58">
        <f t="shared" si="565"/>
        <v>259.64</v>
      </c>
      <c r="T281" s="60">
        <f t="shared" si="566"/>
        <v>113.3</v>
      </c>
      <c r="U281" s="58">
        <f t="shared" si="567"/>
        <v>10.42</v>
      </c>
      <c r="V281" s="58">
        <v>0</v>
      </c>
      <c r="W281" s="60">
        <f t="shared" si="568"/>
        <v>159</v>
      </c>
      <c r="X281" s="60">
        <f t="shared" si="569"/>
        <v>0</v>
      </c>
      <c r="Y281" s="58">
        <f t="shared" si="570"/>
        <v>542.36</v>
      </c>
      <c r="Z281" s="58">
        <f t="shared" si="571"/>
        <v>1760.65125</v>
      </c>
      <c r="AA281" s="58"/>
      <c r="AB281" s="213" t="s">
        <v>75</v>
      </c>
      <c r="AC281" s="15">
        <f t="shared" ref="AC281:AE281" si="673">K281+R281</f>
        <v>62.5185</v>
      </c>
      <c r="AD281" s="15">
        <f t="shared" si="673"/>
        <v>778.92</v>
      </c>
      <c r="AE281" s="15">
        <f t="shared" si="673"/>
        <v>566.48</v>
      </c>
      <c r="AF281" s="15">
        <f t="shared" si="573"/>
        <v>34.73275</v>
      </c>
      <c r="AG281" s="15">
        <f t="shared" ref="AG281:AI281" si="674">O281+W281</f>
        <v>318</v>
      </c>
      <c r="AH281" s="15">
        <f t="shared" si="674"/>
        <v>0</v>
      </c>
      <c r="AI281" s="15">
        <f t="shared" si="674"/>
        <v>1760.65125</v>
      </c>
      <c r="AJ281" s="12" t="s">
        <v>32</v>
      </c>
      <c r="AK281" s="9"/>
    </row>
    <row r="282" s="9" customFormat="1" ht="16" customHeight="1" spans="1:36">
      <c r="A282" s="45">
        <f t="shared" si="556"/>
        <v>279</v>
      </c>
      <c r="B282" s="205" t="s">
        <v>363</v>
      </c>
      <c r="C282" s="229" t="s">
        <v>792</v>
      </c>
      <c r="D282" s="346" t="s">
        <v>793</v>
      </c>
      <c r="E282" s="95">
        <v>3473.25</v>
      </c>
      <c r="F282" s="46">
        <v>3245.5</v>
      </c>
      <c r="G282" s="96">
        <v>5664.75</v>
      </c>
      <c r="H282" s="95">
        <v>3473.25</v>
      </c>
      <c r="I282" s="48">
        <v>1790</v>
      </c>
      <c r="J282" s="48"/>
      <c r="K282" s="63">
        <f t="shared" si="557"/>
        <v>62.5185</v>
      </c>
      <c r="L282" s="64">
        <f t="shared" si="558"/>
        <v>519.28</v>
      </c>
      <c r="M282" s="48">
        <f t="shared" si="559"/>
        <v>453.18</v>
      </c>
      <c r="N282" s="46">
        <f t="shared" si="560"/>
        <v>24.31275</v>
      </c>
      <c r="O282" s="48">
        <f t="shared" si="561"/>
        <v>89.5</v>
      </c>
      <c r="P282" s="48">
        <f t="shared" si="562"/>
        <v>0</v>
      </c>
      <c r="Q282" s="48">
        <f t="shared" si="563"/>
        <v>1148.79125</v>
      </c>
      <c r="R282" s="46">
        <f t="shared" si="564"/>
        <v>0</v>
      </c>
      <c r="S282" s="46">
        <f t="shared" si="565"/>
        <v>259.64</v>
      </c>
      <c r="T282" s="48">
        <f t="shared" si="566"/>
        <v>113.3</v>
      </c>
      <c r="U282" s="46">
        <f t="shared" si="567"/>
        <v>10.42</v>
      </c>
      <c r="V282" s="46">
        <v>0</v>
      </c>
      <c r="W282" s="48">
        <f t="shared" si="568"/>
        <v>89.5</v>
      </c>
      <c r="X282" s="48">
        <f t="shared" si="569"/>
        <v>0</v>
      </c>
      <c r="Y282" s="46">
        <f t="shared" si="570"/>
        <v>472.86</v>
      </c>
      <c r="Z282" s="46">
        <f t="shared" si="571"/>
        <v>1621.65125</v>
      </c>
      <c r="AA282" s="46"/>
      <c r="AB282" s="213" t="s">
        <v>111</v>
      </c>
      <c r="AC282" s="11">
        <f t="shared" ref="AC282:AE282" si="675">K282+R282</f>
        <v>62.5185</v>
      </c>
      <c r="AD282" s="11">
        <f t="shared" si="675"/>
        <v>778.92</v>
      </c>
      <c r="AE282" s="11">
        <f t="shared" si="675"/>
        <v>566.48</v>
      </c>
      <c r="AF282" s="11">
        <f t="shared" si="573"/>
        <v>34.73275</v>
      </c>
      <c r="AG282" s="11">
        <f t="shared" ref="AG282:AI282" si="676">O282+W282</f>
        <v>179</v>
      </c>
      <c r="AH282" s="11">
        <f t="shared" si="676"/>
        <v>0</v>
      </c>
      <c r="AI282" s="11">
        <f t="shared" si="676"/>
        <v>1621.65125</v>
      </c>
      <c r="AJ282" s="12" t="s">
        <v>33</v>
      </c>
    </row>
    <row r="283" s="9" customFormat="1" ht="16" customHeight="1" spans="1:36">
      <c r="A283" s="45">
        <f t="shared" si="556"/>
        <v>280</v>
      </c>
      <c r="B283" s="205" t="s">
        <v>1974</v>
      </c>
      <c r="C283" s="226" t="s">
        <v>795</v>
      </c>
      <c r="D283" s="55" t="s">
        <v>796</v>
      </c>
      <c r="E283" s="95">
        <v>3473.25</v>
      </c>
      <c r="F283" s="46">
        <v>3245.5</v>
      </c>
      <c r="G283" s="96">
        <v>5664.75</v>
      </c>
      <c r="H283" s="95">
        <v>3473.25</v>
      </c>
      <c r="I283" s="48">
        <v>3180</v>
      </c>
      <c r="J283" s="48"/>
      <c r="K283" s="63">
        <f t="shared" si="557"/>
        <v>62.5185</v>
      </c>
      <c r="L283" s="64">
        <f t="shared" si="558"/>
        <v>519.28</v>
      </c>
      <c r="M283" s="48">
        <f t="shared" si="559"/>
        <v>453.18</v>
      </c>
      <c r="N283" s="46">
        <f t="shared" si="560"/>
        <v>24.31275</v>
      </c>
      <c r="O283" s="48">
        <f t="shared" si="561"/>
        <v>159</v>
      </c>
      <c r="P283" s="48">
        <f t="shared" si="562"/>
        <v>0</v>
      </c>
      <c r="Q283" s="48">
        <f t="shared" si="563"/>
        <v>1218.29125</v>
      </c>
      <c r="R283" s="46">
        <f t="shared" si="564"/>
        <v>0</v>
      </c>
      <c r="S283" s="46">
        <f t="shared" si="565"/>
        <v>259.64</v>
      </c>
      <c r="T283" s="48">
        <f t="shared" si="566"/>
        <v>113.3</v>
      </c>
      <c r="U283" s="46">
        <f t="shared" si="567"/>
        <v>10.42</v>
      </c>
      <c r="V283" s="46">
        <v>0</v>
      </c>
      <c r="W283" s="48">
        <f t="shared" si="568"/>
        <v>159</v>
      </c>
      <c r="X283" s="48">
        <f t="shared" si="569"/>
        <v>0</v>
      </c>
      <c r="Y283" s="46">
        <f t="shared" si="570"/>
        <v>542.36</v>
      </c>
      <c r="Z283" s="46">
        <f t="shared" si="571"/>
        <v>1760.65125</v>
      </c>
      <c r="AA283" s="46"/>
      <c r="AB283" s="213" t="s">
        <v>96</v>
      </c>
      <c r="AC283" s="11">
        <f t="shared" ref="AC283:AE283" si="677">K283+R283</f>
        <v>62.5185</v>
      </c>
      <c r="AD283" s="11">
        <f t="shared" si="677"/>
        <v>778.92</v>
      </c>
      <c r="AE283" s="11">
        <f t="shared" si="677"/>
        <v>566.48</v>
      </c>
      <c r="AF283" s="11">
        <f t="shared" si="573"/>
        <v>34.73275</v>
      </c>
      <c r="AG283" s="11">
        <f t="shared" ref="AG283:AI283" si="678">O283+W283</f>
        <v>318</v>
      </c>
      <c r="AH283" s="11">
        <f t="shared" si="678"/>
        <v>0</v>
      </c>
      <c r="AI283" s="11">
        <f t="shared" si="678"/>
        <v>1760.65125</v>
      </c>
      <c r="AJ283" s="12" t="s">
        <v>36</v>
      </c>
    </row>
    <row r="284" s="9" customFormat="1" ht="16" customHeight="1" spans="1:36">
      <c r="A284" s="45">
        <f t="shared" si="556"/>
        <v>281</v>
      </c>
      <c r="B284" s="205" t="s">
        <v>363</v>
      </c>
      <c r="C284" s="229" t="s">
        <v>797</v>
      </c>
      <c r="D284" s="344" t="s">
        <v>798</v>
      </c>
      <c r="E284" s="95">
        <v>3473.25</v>
      </c>
      <c r="F284" s="46">
        <v>3245.5</v>
      </c>
      <c r="G284" s="96">
        <v>5664.75</v>
      </c>
      <c r="H284" s="95">
        <v>3473.25</v>
      </c>
      <c r="I284" s="48">
        <v>0</v>
      </c>
      <c r="J284" s="48"/>
      <c r="K284" s="63">
        <f t="shared" si="557"/>
        <v>62.5185</v>
      </c>
      <c r="L284" s="64">
        <f t="shared" si="558"/>
        <v>519.28</v>
      </c>
      <c r="M284" s="48">
        <f t="shared" si="559"/>
        <v>453.18</v>
      </c>
      <c r="N284" s="46">
        <f t="shared" si="560"/>
        <v>24.31275</v>
      </c>
      <c r="O284" s="48">
        <f t="shared" si="561"/>
        <v>0</v>
      </c>
      <c r="P284" s="48">
        <f t="shared" si="562"/>
        <v>0</v>
      </c>
      <c r="Q284" s="48">
        <f t="shared" si="563"/>
        <v>1059.29125</v>
      </c>
      <c r="R284" s="46">
        <f t="shared" si="564"/>
        <v>0</v>
      </c>
      <c r="S284" s="46">
        <f t="shared" si="565"/>
        <v>259.64</v>
      </c>
      <c r="T284" s="48">
        <f t="shared" si="566"/>
        <v>113.3</v>
      </c>
      <c r="U284" s="46">
        <f t="shared" si="567"/>
        <v>10.42</v>
      </c>
      <c r="V284" s="46">
        <v>0</v>
      </c>
      <c r="W284" s="48">
        <f t="shared" si="568"/>
        <v>0</v>
      </c>
      <c r="X284" s="48">
        <f t="shared" si="569"/>
        <v>0</v>
      </c>
      <c r="Y284" s="46">
        <f t="shared" si="570"/>
        <v>383.36</v>
      </c>
      <c r="Z284" s="46">
        <f t="shared" si="571"/>
        <v>1442.65125</v>
      </c>
      <c r="AA284" s="46"/>
      <c r="AB284" s="213" t="s">
        <v>111</v>
      </c>
      <c r="AC284" s="11">
        <f t="shared" ref="AC284:AE284" si="679">K284+R284</f>
        <v>62.5185</v>
      </c>
      <c r="AD284" s="11">
        <f t="shared" si="679"/>
        <v>778.92</v>
      </c>
      <c r="AE284" s="11">
        <f t="shared" si="679"/>
        <v>566.48</v>
      </c>
      <c r="AF284" s="11">
        <f t="shared" si="573"/>
        <v>34.73275</v>
      </c>
      <c r="AG284" s="11">
        <f t="shared" ref="AG284:AI284" si="680">O284+W284</f>
        <v>0</v>
      </c>
      <c r="AH284" s="11">
        <f t="shared" si="680"/>
        <v>0</v>
      </c>
      <c r="AI284" s="11">
        <f t="shared" si="680"/>
        <v>1442.65125</v>
      </c>
      <c r="AJ284" s="12" t="s">
        <v>33</v>
      </c>
    </row>
    <row r="285" s="9" customFormat="1" ht="16" customHeight="1" spans="1:36">
      <c r="A285" s="45">
        <f t="shared" si="556"/>
        <v>282</v>
      </c>
      <c r="B285" s="205" t="s">
        <v>1978</v>
      </c>
      <c r="C285" s="229" t="s">
        <v>799</v>
      </c>
      <c r="D285" s="344" t="s">
        <v>800</v>
      </c>
      <c r="E285" s="95">
        <v>3473.25</v>
      </c>
      <c r="F285" s="46">
        <v>3245.5</v>
      </c>
      <c r="G285" s="96">
        <v>5664.75</v>
      </c>
      <c r="H285" s="95">
        <v>3473.25</v>
      </c>
      <c r="I285" s="48">
        <v>3180</v>
      </c>
      <c r="J285" s="48"/>
      <c r="K285" s="63">
        <f t="shared" si="557"/>
        <v>62.5185</v>
      </c>
      <c r="L285" s="64">
        <f t="shared" si="558"/>
        <v>519.28</v>
      </c>
      <c r="M285" s="48">
        <f t="shared" si="559"/>
        <v>453.18</v>
      </c>
      <c r="N285" s="46">
        <f t="shared" si="560"/>
        <v>24.31275</v>
      </c>
      <c r="O285" s="48">
        <f t="shared" si="561"/>
        <v>159</v>
      </c>
      <c r="P285" s="48">
        <f t="shared" si="562"/>
        <v>0</v>
      </c>
      <c r="Q285" s="48">
        <f t="shared" si="563"/>
        <v>1218.29125</v>
      </c>
      <c r="R285" s="46">
        <f t="shared" si="564"/>
        <v>0</v>
      </c>
      <c r="S285" s="46">
        <f t="shared" si="565"/>
        <v>259.64</v>
      </c>
      <c r="T285" s="48">
        <f t="shared" si="566"/>
        <v>113.3</v>
      </c>
      <c r="U285" s="46">
        <f t="shared" si="567"/>
        <v>10.42</v>
      </c>
      <c r="V285" s="46">
        <v>0</v>
      </c>
      <c r="W285" s="48">
        <f t="shared" si="568"/>
        <v>159</v>
      </c>
      <c r="X285" s="48">
        <f t="shared" si="569"/>
        <v>0</v>
      </c>
      <c r="Y285" s="46">
        <f t="shared" si="570"/>
        <v>542.36</v>
      </c>
      <c r="Z285" s="46">
        <f t="shared" si="571"/>
        <v>1760.65125</v>
      </c>
      <c r="AA285" s="46"/>
      <c r="AB285" s="213" t="s">
        <v>52</v>
      </c>
      <c r="AC285" s="11">
        <f t="shared" ref="AC285:AE285" si="681">K285+R285</f>
        <v>62.5185</v>
      </c>
      <c r="AD285" s="11">
        <f t="shared" si="681"/>
        <v>778.92</v>
      </c>
      <c r="AE285" s="11">
        <f t="shared" si="681"/>
        <v>566.48</v>
      </c>
      <c r="AF285" s="11">
        <f t="shared" si="573"/>
        <v>34.73275</v>
      </c>
      <c r="AG285" s="11">
        <f t="shared" ref="AG285:AI285" si="682">O285+W285</f>
        <v>318</v>
      </c>
      <c r="AH285" s="11">
        <f t="shared" si="682"/>
        <v>0</v>
      </c>
      <c r="AI285" s="11">
        <f t="shared" si="682"/>
        <v>1760.65125</v>
      </c>
      <c r="AJ285" s="12" t="s">
        <v>32</v>
      </c>
    </row>
    <row r="286" s="9" customFormat="1" ht="16" customHeight="1" spans="1:36">
      <c r="A286" s="45">
        <f t="shared" si="556"/>
        <v>283</v>
      </c>
      <c r="B286" s="205" t="s">
        <v>670</v>
      </c>
      <c r="C286" s="229" t="s">
        <v>801</v>
      </c>
      <c r="D286" s="55" t="s">
        <v>802</v>
      </c>
      <c r="E286" s="95">
        <v>3473.25</v>
      </c>
      <c r="F286" s="46">
        <v>3245.5</v>
      </c>
      <c r="G286" s="96">
        <v>5664.75</v>
      </c>
      <c r="H286" s="95">
        <v>3473.25</v>
      </c>
      <c r="I286" s="48">
        <v>1790</v>
      </c>
      <c r="J286" s="48"/>
      <c r="K286" s="63">
        <f t="shared" si="557"/>
        <v>62.5185</v>
      </c>
      <c r="L286" s="64">
        <f t="shared" si="558"/>
        <v>519.28</v>
      </c>
      <c r="M286" s="48">
        <f t="shared" si="559"/>
        <v>453.18</v>
      </c>
      <c r="N286" s="46">
        <f t="shared" si="560"/>
        <v>24.31275</v>
      </c>
      <c r="O286" s="48">
        <f t="shared" si="561"/>
        <v>89.5</v>
      </c>
      <c r="P286" s="48">
        <f t="shared" si="562"/>
        <v>0</v>
      </c>
      <c r="Q286" s="48">
        <f t="shared" si="563"/>
        <v>1148.79125</v>
      </c>
      <c r="R286" s="46">
        <f t="shared" si="564"/>
        <v>0</v>
      </c>
      <c r="S286" s="46">
        <f t="shared" si="565"/>
        <v>259.64</v>
      </c>
      <c r="T286" s="48">
        <f t="shared" si="566"/>
        <v>113.3</v>
      </c>
      <c r="U286" s="46">
        <f t="shared" si="567"/>
        <v>10.42</v>
      </c>
      <c r="V286" s="46">
        <v>0</v>
      </c>
      <c r="W286" s="48">
        <f t="shared" si="568"/>
        <v>89.5</v>
      </c>
      <c r="X286" s="48">
        <f t="shared" si="569"/>
        <v>0</v>
      </c>
      <c r="Y286" s="46">
        <f t="shared" si="570"/>
        <v>472.86</v>
      </c>
      <c r="Z286" s="46">
        <f t="shared" si="571"/>
        <v>1621.65125</v>
      </c>
      <c r="AA286" s="46"/>
      <c r="AB286" s="213" t="s">
        <v>126</v>
      </c>
      <c r="AC286" s="11">
        <f t="shared" ref="AC286:AE286" si="683">K286+R286</f>
        <v>62.5185</v>
      </c>
      <c r="AD286" s="11">
        <f t="shared" si="683"/>
        <v>778.92</v>
      </c>
      <c r="AE286" s="11">
        <f t="shared" si="683"/>
        <v>566.48</v>
      </c>
      <c r="AF286" s="11">
        <f t="shared" si="573"/>
        <v>34.73275</v>
      </c>
      <c r="AG286" s="11">
        <f t="shared" ref="AG286:AI286" si="684">O286+W286</f>
        <v>179</v>
      </c>
      <c r="AH286" s="11">
        <f t="shared" si="684"/>
        <v>0</v>
      </c>
      <c r="AI286" s="11">
        <f t="shared" si="684"/>
        <v>1621.65125</v>
      </c>
      <c r="AJ286" s="12" t="s">
        <v>33</v>
      </c>
    </row>
    <row r="287" s="9" customFormat="1" ht="16" customHeight="1" spans="1:36">
      <c r="A287" s="45">
        <f t="shared" si="556"/>
        <v>284</v>
      </c>
      <c r="B287" s="205" t="s">
        <v>1978</v>
      </c>
      <c r="C287" s="229" t="s">
        <v>803</v>
      </c>
      <c r="D287" s="55" t="s">
        <v>804</v>
      </c>
      <c r="E287" s="95">
        <v>3473.25</v>
      </c>
      <c r="F287" s="46">
        <v>3245.5</v>
      </c>
      <c r="G287" s="96">
        <v>5664.75</v>
      </c>
      <c r="H287" s="95">
        <v>3473.25</v>
      </c>
      <c r="I287" s="48">
        <v>3180</v>
      </c>
      <c r="J287" s="48"/>
      <c r="K287" s="63">
        <f t="shared" si="557"/>
        <v>62.5185</v>
      </c>
      <c r="L287" s="64">
        <f t="shared" si="558"/>
        <v>519.28</v>
      </c>
      <c r="M287" s="48">
        <f t="shared" si="559"/>
        <v>453.18</v>
      </c>
      <c r="N287" s="46">
        <f t="shared" si="560"/>
        <v>24.31275</v>
      </c>
      <c r="O287" s="48">
        <f t="shared" si="561"/>
        <v>159</v>
      </c>
      <c r="P287" s="48">
        <f t="shared" si="562"/>
        <v>0</v>
      </c>
      <c r="Q287" s="48">
        <f t="shared" si="563"/>
        <v>1218.29125</v>
      </c>
      <c r="R287" s="46">
        <f t="shared" si="564"/>
        <v>0</v>
      </c>
      <c r="S287" s="46">
        <f t="shared" si="565"/>
        <v>259.64</v>
      </c>
      <c r="T287" s="48">
        <f t="shared" si="566"/>
        <v>113.3</v>
      </c>
      <c r="U287" s="46">
        <f t="shared" si="567"/>
        <v>10.42</v>
      </c>
      <c r="V287" s="46">
        <v>0</v>
      </c>
      <c r="W287" s="48">
        <f t="shared" si="568"/>
        <v>159</v>
      </c>
      <c r="X287" s="48">
        <f t="shared" si="569"/>
        <v>0</v>
      </c>
      <c r="Y287" s="46">
        <f t="shared" si="570"/>
        <v>542.36</v>
      </c>
      <c r="Z287" s="46">
        <f t="shared" si="571"/>
        <v>1760.65125</v>
      </c>
      <c r="AA287" s="46"/>
      <c r="AB287" s="213" t="s">
        <v>72</v>
      </c>
      <c r="AC287" s="11">
        <f t="shared" ref="AC287:AE287" si="685">K287+R287</f>
        <v>62.5185</v>
      </c>
      <c r="AD287" s="11">
        <f t="shared" si="685"/>
        <v>778.92</v>
      </c>
      <c r="AE287" s="11">
        <f t="shared" si="685"/>
        <v>566.48</v>
      </c>
      <c r="AF287" s="11">
        <f t="shared" si="573"/>
        <v>34.73275</v>
      </c>
      <c r="AG287" s="11">
        <f t="shared" ref="AG287:AI287" si="686">O287+W287</f>
        <v>318</v>
      </c>
      <c r="AH287" s="11">
        <f t="shared" si="686"/>
        <v>0</v>
      </c>
      <c r="AI287" s="11">
        <f t="shared" si="686"/>
        <v>1760.65125</v>
      </c>
      <c r="AJ287" s="12" t="s">
        <v>32</v>
      </c>
    </row>
    <row r="288" s="9" customFormat="1" ht="16" customHeight="1" spans="1:36">
      <c r="A288" s="45">
        <f t="shared" si="556"/>
        <v>285</v>
      </c>
      <c r="B288" s="205" t="s">
        <v>558</v>
      </c>
      <c r="C288" s="229" t="s">
        <v>805</v>
      </c>
      <c r="D288" s="55" t="s">
        <v>806</v>
      </c>
      <c r="E288" s="95">
        <v>3473.25</v>
      </c>
      <c r="F288" s="46">
        <v>3245.5</v>
      </c>
      <c r="G288" s="96">
        <v>5664.75</v>
      </c>
      <c r="H288" s="95">
        <v>3473.25</v>
      </c>
      <c r="I288" s="48">
        <v>1790</v>
      </c>
      <c r="J288" s="48"/>
      <c r="K288" s="63">
        <f t="shared" si="557"/>
        <v>62.5185</v>
      </c>
      <c r="L288" s="64">
        <f t="shared" si="558"/>
        <v>519.28</v>
      </c>
      <c r="M288" s="48">
        <f t="shared" si="559"/>
        <v>453.18</v>
      </c>
      <c r="N288" s="46">
        <f t="shared" si="560"/>
        <v>24.31275</v>
      </c>
      <c r="O288" s="48">
        <f t="shared" si="561"/>
        <v>89.5</v>
      </c>
      <c r="P288" s="48">
        <f t="shared" si="562"/>
        <v>0</v>
      </c>
      <c r="Q288" s="48">
        <f t="shared" si="563"/>
        <v>1148.79125</v>
      </c>
      <c r="R288" s="46">
        <f t="shared" si="564"/>
        <v>0</v>
      </c>
      <c r="S288" s="46">
        <f t="shared" si="565"/>
        <v>259.64</v>
      </c>
      <c r="T288" s="48">
        <f t="shared" si="566"/>
        <v>113.3</v>
      </c>
      <c r="U288" s="46">
        <f t="shared" si="567"/>
        <v>10.42</v>
      </c>
      <c r="V288" s="46">
        <v>0</v>
      </c>
      <c r="W288" s="48">
        <f t="shared" si="568"/>
        <v>89.5</v>
      </c>
      <c r="X288" s="48">
        <f t="shared" si="569"/>
        <v>0</v>
      </c>
      <c r="Y288" s="46">
        <f t="shared" si="570"/>
        <v>472.86</v>
      </c>
      <c r="Z288" s="46">
        <f t="shared" si="571"/>
        <v>1621.65125</v>
      </c>
      <c r="AA288" s="46"/>
      <c r="AB288" s="213" t="s">
        <v>102</v>
      </c>
      <c r="AC288" s="11">
        <f t="shared" ref="AC288:AE288" si="687">K288+R288</f>
        <v>62.5185</v>
      </c>
      <c r="AD288" s="11">
        <f t="shared" si="687"/>
        <v>778.92</v>
      </c>
      <c r="AE288" s="11">
        <f t="shared" si="687"/>
        <v>566.48</v>
      </c>
      <c r="AF288" s="11">
        <f t="shared" si="573"/>
        <v>34.73275</v>
      </c>
      <c r="AG288" s="11">
        <f t="shared" ref="AG288:AI288" si="688">O288+W288</f>
        <v>179</v>
      </c>
      <c r="AH288" s="11">
        <f t="shared" si="688"/>
        <v>0</v>
      </c>
      <c r="AI288" s="11">
        <f t="shared" si="688"/>
        <v>1621.65125</v>
      </c>
      <c r="AJ288" s="12" t="s">
        <v>33</v>
      </c>
    </row>
    <row r="289" s="9" customFormat="1" ht="16" customHeight="1" spans="1:36">
      <c r="A289" s="45">
        <f t="shared" si="556"/>
        <v>286</v>
      </c>
      <c r="B289" s="205" t="s">
        <v>558</v>
      </c>
      <c r="C289" s="229" t="s">
        <v>807</v>
      </c>
      <c r="D289" s="55" t="s">
        <v>808</v>
      </c>
      <c r="E289" s="95">
        <v>3473.25</v>
      </c>
      <c r="F289" s="46">
        <v>3245.5</v>
      </c>
      <c r="G289" s="96">
        <v>5664.75</v>
      </c>
      <c r="H289" s="95">
        <v>3473.25</v>
      </c>
      <c r="I289" s="48">
        <v>1790</v>
      </c>
      <c r="J289" s="48"/>
      <c r="K289" s="63">
        <f t="shared" si="557"/>
        <v>62.5185</v>
      </c>
      <c r="L289" s="64">
        <f t="shared" si="558"/>
        <v>519.28</v>
      </c>
      <c r="M289" s="48">
        <f t="shared" si="559"/>
        <v>453.18</v>
      </c>
      <c r="N289" s="46">
        <f t="shared" si="560"/>
        <v>24.31275</v>
      </c>
      <c r="O289" s="48">
        <f t="shared" si="561"/>
        <v>89.5</v>
      </c>
      <c r="P289" s="48">
        <f t="shared" si="562"/>
        <v>0</v>
      </c>
      <c r="Q289" s="48">
        <f t="shared" si="563"/>
        <v>1148.79125</v>
      </c>
      <c r="R289" s="46">
        <f t="shared" si="564"/>
        <v>0</v>
      </c>
      <c r="S289" s="46">
        <f t="shared" si="565"/>
        <v>259.64</v>
      </c>
      <c r="T289" s="48">
        <f t="shared" si="566"/>
        <v>113.3</v>
      </c>
      <c r="U289" s="46">
        <f t="shared" si="567"/>
        <v>10.42</v>
      </c>
      <c r="V289" s="46">
        <v>0</v>
      </c>
      <c r="W289" s="48">
        <f t="shared" si="568"/>
        <v>89.5</v>
      </c>
      <c r="X289" s="48">
        <f t="shared" si="569"/>
        <v>0</v>
      </c>
      <c r="Y289" s="46">
        <f t="shared" si="570"/>
        <v>472.86</v>
      </c>
      <c r="Z289" s="46">
        <f t="shared" si="571"/>
        <v>1621.65125</v>
      </c>
      <c r="AA289" s="46"/>
      <c r="AB289" s="213" t="s">
        <v>102</v>
      </c>
      <c r="AC289" s="11">
        <f t="shared" ref="AC289:AE289" si="689">K289+R289</f>
        <v>62.5185</v>
      </c>
      <c r="AD289" s="11">
        <f t="shared" si="689"/>
        <v>778.92</v>
      </c>
      <c r="AE289" s="11">
        <f t="shared" si="689"/>
        <v>566.48</v>
      </c>
      <c r="AF289" s="11">
        <f t="shared" si="573"/>
        <v>34.73275</v>
      </c>
      <c r="AG289" s="11">
        <f t="shared" ref="AG289:AI289" si="690">O289+W289</f>
        <v>179</v>
      </c>
      <c r="AH289" s="11">
        <f t="shared" si="690"/>
        <v>0</v>
      </c>
      <c r="AI289" s="11">
        <f t="shared" si="690"/>
        <v>1621.65125</v>
      </c>
      <c r="AJ289" s="12" t="s">
        <v>33</v>
      </c>
    </row>
    <row r="290" s="9" customFormat="1" ht="16" customHeight="1" spans="1:36">
      <c r="A290" s="45">
        <f t="shared" si="556"/>
        <v>287</v>
      </c>
      <c r="B290" s="205" t="s">
        <v>558</v>
      </c>
      <c r="C290" s="229" t="s">
        <v>809</v>
      </c>
      <c r="D290" s="55" t="s">
        <v>810</v>
      </c>
      <c r="E290" s="95">
        <v>3473.25</v>
      </c>
      <c r="F290" s="46">
        <v>3245.5</v>
      </c>
      <c r="G290" s="96">
        <v>5664.75</v>
      </c>
      <c r="H290" s="95">
        <v>3473.25</v>
      </c>
      <c r="I290" s="48">
        <v>1790</v>
      </c>
      <c r="J290" s="48"/>
      <c r="K290" s="63">
        <f t="shared" si="557"/>
        <v>62.5185</v>
      </c>
      <c r="L290" s="64">
        <f t="shared" si="558"/>
        <v>519.28</v>
      </c>
      <c r="M290" s="48">
        <f t="shared" si="559"/>
        <v>453.18</v>
      </c>
      <c r="N290" s="46">
        <f t="shared" si="560"/>
        <v>24.31275</v>
      </c>
      <c r="O290" s="48">
        <f t="shared" si="561"/>
        <v>89.5</v>
      </c>
      <c r="P290" s="48">
        <f t="shared" si="562"/>
        <v>0</v>
      </c>
      <c r="Q290" s="48">
        <f t="shared" si="563"/>
        <v>1148.79125</v>
      </c>
      <c r="R290" s="46">
        <f t="shared" si="564"/>
        <v>0</v>
      </c>
      <c r="S290" s="46">
        <f t="shared" si="565"/>
        <v>259.64</v>
      </c>
      <c r="T290" s="48">
        <f t="shared" si="566"/>
        <v>113.3</v>
      </c>
      <c r="U290" s="46">
        <f t="shared" si="567"/>
        <v>10.42</v>
      </c>
      <c r="V290" s="46">
        <v>0</v>
      </c>
      <c r="W290" s="48">
        <f t="shared" si="568"/>
        <v>89.5</v>
      </c>
      <c r="X290" s="48">
        <f t="shared" si="569"/>
        <v>0</v>
      </c>
      <c r="Y290" s="46">
        <f t="shared" si="570"/>
        <v>472.86</v>
      </c>
      <c r="Z290" s="46">
        <f t="shared" si="571"/>
        <v>1621.65125</v>
      </c>
      <c r="AA290" s="46"/>
      <c r="AB290" s="213" t="s">
        <v>102</v>
      </c>
      <c r="AC290" s="11">
        <f t="shared" ref="AC290:AE290" si="691">K290+R290</f>
        <v>62.5185</v>
      </c>
      <c r="AD290" s="11">
        <f t="shared" si="691"/>
        <v>778.92</v>
      </c>
      <c r="AE290" s="11">
        <f t="shared" si="691"/>
        <v>566.48</v>
      </c>
      <c r="AF290" s="11">
        <f t="shared" si="573"/>
        <v>34.73275</v>
      </c>
      <c r="AG290" s="11">
        <f t="shared" ref="AG290:AI290" si="692">O290+W290</f>
        <v>179</v>
      </c>
      <c r="AH290" s="11">
        <f t="shared" si="692"/>
        <v>0</v>
      </c>
      <c r="AI290" s="11">
        <f t="shared" si="692"/>
        <v>1621.65125</v>
      </c>
      <c r="AJ290" s="12" t="s">
        <v>33</v>
      </c>
    </row>
    <row r="291" s="9" customFormat="1" ht="16" customHeight="1" spans="1:36">
      <c r="A291" s="45">
        <f t="shared" si="556"/>
        <v>288</v>
      </c>
      <c r="B291" s="205" t="s">
        <v>1978</v>
      </c>
      <c r="C291" s="229" t="s">
        <v>811</v>
      </c>
      <c r="D291" s="55" t="s">
        <v>812</v>
      </c>
      <c r="E291" s="95">
        <v>3473.25</v>
      </c>
      <c r="F291" s="46">
        <v>3245.5</v>
      </c>
      <c r="G291" s="96">
        <v>5664.75</v>
      </c>
      <c r="H291" s="95">
        <v>3473.25</v>
      </c>
      <c r="I291" s="48">
        <v>3180</v>
      </c>
      <c r="J291" s="48"/>
      <c r="K291" s="63">
        <f t="shared" si="557"/>
        <v>62.5185</v>
      </c>
      <c r="L291" s="64">
        <f t="shared" si="558"/>
        <v>519.28</v>
      </c>
      <c r="M291" s="48">
        <f t="shared" si="559"/>
        <v>453.18</v>
      </c>
      <c r="N291" s="46">
        <f t="shared" si="560"/>
        <v>24.31275</v>
      </c>
      <c r="O291" s="48">
        <f t="shared" si="561"/>
        <v>159</v>
      </c>
      <c r="P291" s="48">
        <f t="shared" si="562"/>
        <v>0</v>
      </c>
      <c r="Q291" s="48">
        <f t="shared" si="563"/>
        <v>1218.29125</v>
      </c>
      <c r="R291" s="46">
        <f t="shared" si="564"/>
        <v>0</v>
      </c>
      <c r="S291" s="46">
        <f t="shared" si="565"/>
        <v>259.64</v>
      </c>
      <c r="T291" s="48">
        <f t="shared" si="566"/>
        <v>113.3</v>
      </c>
      <c r="U291" s="46">
        <f t="shared" si="567"/>
        <v>10.42</v>
      </c>
      <c r="V291" s="46">
        <v>0</v>
      </c>
      <c r="W291" s="48">
        <f t="shared" si="568"/>
        <v>159</v>
      </c>
      <c r="X291" s="48">
        <f t="shared" si="569"/>
        <v>0</v>
      </c>
      <c r="Y291" s="46">
        <f t="shared" si="570"/>
        <v>542.36</v>
      </c>
      <c r="Z291" s="46">
        <f t="shared" si="571"/>
        <v>1760.65125</v>
      </c>
      <c r="AA291" s="46"/>
      <c r="AB291" s="213" t="s">
        <v>66</v>
      </c>
      <c r="AC291" s="11">
        <f t="shared" ref="AC291:AE291" si="693">K291+R291</f>
        <v>62.5185</v>
      </c>
      <c r="AD291" s="11">
        <f t="shared" si="693"/>
        <v>778.92</v>
      </c>
      <c r="AE291" s="11">
        <f t="shared" si="693"/>
        <v>566.48</v>
      </c>
      <c r="AF291" s="11">
        <f t="shared" si="573"/>
        <v>34.73275</v>
      </c>
      <c r="AG291" s="11">
        <f t="shared" ref="AG291:AI291" si="694">O291+W291</f>
        <v>318</v>
      </c>
      <c r="AH291" s="11">
        <f t="shared" si="694"/>
        <v>0</v>
      </c>
      <c r="AI291" s="11">
        <f t="shared" si="694"/>
        <v>1760.65125</v>
      </c>
      <c r="AJ291" s="12" t="s">
        <v>32</v>
      </c>
    </row>
    <row r="292" s="9" customFormat="1" ht="16" customHeight="1" spans="1:36">
      <c r="A292" s="45">
        <f t="shared" si="556"/>
        <v>289</v>
      </c>
      <c r="B292" s="205" t="s">
        <v>1978</v>
      </c>
      <c r="C292" s="226" t="s">
        <v>813</v>
      </c>
      <c r="D292" s="55" t="s">
        <v>814</v>
      </c>
      <c r="E292" s="95">
        <v>3473.25</v>
      </c>
      <c r="F292" s="46">
        <v>3245.5</v>
      </c>
      <c r="G292" s="96">
        <v>5664.75</v>
      </c>
      <c r="H292" s="95">
        <v>3473.25</v>
      </c>
      <c r="I292" s="48">
        <v>3180</v>
      </c>
      <c r="J292" s="48"/>
      <c r="K292" s="63">
        <f t="shared" si="557"/>
        <v>62.5185</v>
      </c>
      <c r="L292" s="64">
        <f t="shared" si="558"/>
        <v>519.28</v>
      </c>
      <c r="M292" s="48">
        <f t="shared" si="559"/>
        <v>453.18</v>
      </c>
      <c r="N292" s="46">
        <f t="shared" si="560"/>
        <v>24.31275</v>
      </c>
      <c r="O292" s="48">
        <f t="shared" si="561"/>
        <v>159</v>
      </c>
      <c r="P292" s="48">
        <f t="shared" si="562"/>
        <v>0</v>
      </c>
      <c r="Q292" s="48">
        <f t="shared" si="563"/>
        <v>1218.29125</v>
      </c>
      <c r="R292" s="46">
        <f t="shared" si="564"/>
        <v>0</v>
      </c>
      <c r="S292" s="46">
        <f t="shared" si="565"/>
        <v>259.64</v>
      </c>
      <c r="T292" s="48">
        <f t="shared" si="566"/>
        <v>113.3</v>
      </c>
      <c r="U292" s="46">
        <f t="shared" si="567"/>
        <v>10.42</v>
      </c>
      <c r="V292" s="46">
        <v>0</v>
      </c>
      <c r="W292" s="48">
        <f t="shared" si="568"/>
        <v>159</v>
      </c>
      <c r="X292" s="48">
        <f t="shared" si="569"/>
        <v>0</v>
      </c>
      <c r="Y292" s="46">
        <f t="shared" si="570"/>
        <v>542.36</v>
      </c>
      <c r="Z292" s="46">
        <f t="shared" si="571"/>
        <v>1760.65125</v>
      </c>
      <c r="AA292" s="46"/>
      <c r="AB292" s="213" t="s">
        <v>52</v>
      </c>
      <c r="AC292" s="11">
        <f t="shared" ref="AC292:AE292" si="695">K292+R292</f>
        <v>62.5185</v>
      </c>
      <c r="AD292" s="11">
        <f t="shared" si="695"/>
        <v>778.92</v>
      </c>
      <c r="AE292" s="11">
        <f t="shared" si="695"/>
        <v>566.48</v>
      </c>
      <c r="AF292" s="11">
        <f t="shared" si="573"/>
        <v>34.73275</v>
      </c>
      <c r="AG292" s="11">
        <f t="shared" ref="AG292:AI292" si="696">O292+W292</f>
        <v>318</v>
      </c>
      <c r="AH292" s="11">
        <f t="shared" si="696"/>
        <v>0</v>
      </c>
      <c r="AI292" s="11">
        <f t="shared" si="696"/>
        <v>1760.65125</v>
      </c>
      <c r="AJ292" s="12" t="s">
        <v>32</v>
      </c>
    </row>
    <row r="293" s="9" customFormat="1" ht="16" customHeight="1" spans="1:36">
      <c r="A293" s="45">
        <f t="shared" si="556"/>
        <v>290</v>
      </c>
      <c r="B293" s="205" t="s">
        <v>1988</v>
      </c>
      <c r="C293" s="226" t="s">
        <v>815</v>
      </c>
      <c r="D293" s="55" t="s">
        <v>816</v>
      </c>
      <c r="E293" s="95">
        <v>3473.25</v>
      </c>
      <c r="F293" s="46">
        <v>3245.5</v>
      </c>
      <c r="G293" s="96">
        <v>5664.75</v>
      </c>
      <c r="H293" s="95">
        <v>3473.25</v>
      </c>
      <c r="I293" s="48">
        <v>1790</v>
      </c>
      <c r="J293" s="48"/>
      <c r="K293" s="63">
        <f t="shared" si="557"/>
        <v>62.5185</v>
      </c>
      <c r="L293" s="64">
        <f t="shared" si="558"/>
        <v>519.28</v>
      </c>
      <c r="M293" s="48">
        <f t="shared" si="559"/>
        <v>453.18</v>
      </c>
      <c r="N293" s="46">
        <f t="shared" si="560"/>
        <v>24.31275</v>
      </c>
      <c r="O293" s="48">
        <f t="shared" si="561"/>
        <v>89.5</v>
      </c>
      <c r="P293" s="48">
        <f t="shared" si="562"/>
        <v>0</v>
      </c>
      <c r="Q293" s="48">
        <f t="shared" si="563"/>
        <v>1148.79125</v>
      </c>
      <c r="R293" s="46">
        <f t="shared" si="564"/>
        <v>0</v>
      </c>
      <c r="S293" s="46">
        <f t="shared" si="565"/>
        <v>259.64</v>
      </c>
      <c r="T293" s="48">
        <f t="shared" si="566"/>
        <v>113.3</v>
      </c>
      <c r="U293" s="46">
        <f t="shared" si="567"/>
        <v>10.42</v>
      </c>
      <c r="V293" s="46">
        <v>0</v>
      </c>
      <c r="W293" s="48">
        <f t="shared" si="568"/>
        <v>89.5</v>
      </c>
      <c r="X293" s="48">
        <f t="shared" si="569"/>
        <v>0</v>
      </c>
      <c r="Y293" s="46">
        <f t="shared" si="570"/>
        <v>472.86</v>
      </c>
      <c r="Z293" s="46">
        <f t="shared" si="571"/>
        <v>1621.65125</v>
      </c>
      <c r="AA293" s="46"/>
      <c r="AB293" s="213" t="s">
        <v>129</v>
      </c>
      <c r="AC293" s="11">
        <f t="shared" ref="AC293:AE293" si="697">K293+R293</f>
        <v>62.5185</v>
      </c>
      <c r="AD293" s="11">
        <f t="shared" si="697"/>
        <v>778.92</v>
      </c>
      <c r="AE293" s="11">
        <f t="shared" si="697"/>
        <v>566.48</v>
      </c>
      <c r="AF293" s="11">
        <f t="shared" si="573"/>
        <v>34.73275</v>
      </c>
      <c r="AG293" s="11">
        <f t="shared" ref="AG293:AI293" si="698">O293+W293</f>
        <v>179</v>
      </c>
      <c r="AH293" s="11">
        <f t="shared" si="698"/>
        <v>0</v>
      </c>
      <c r="AI293" s="11">
        <f t="shared" si="698"/>
        <v>1621.65125</v>
      </c>
      <c r="AJ293" s="12" t="s">
        <v>33</v>
      </c>
    </row>
    <row r="294" s="9" customFormat="1" ht="16" customHeight="1" spans="1:36">
      <c r="A294" s="45">
        <f t="shared" si="556"/>
        <v>291</v>
      </c>
      <c r="B294" s="205" t="s">
        <v>558</v>
      </c>
      <c r="C294" s="226" t="s">
        <v>817</v>
      </c>
      <c r="D294" s="55" t="s">
        <v>818</v>
      </c>
      <c r="E294" s="95">
        <v>3473.25</v>
      </c>
      <c r="F294" s="46">
        <v>3245.5</v>
      </c>
      <c r="G294" s="96">
        <v>5664.75</v>
      </c>
      <c r="H294" s="95">
        <v>3473.25</v>
      </c>
      <c r="I294" s="48">
        <v>1790</v>
      </c>
      <c r="J294" s="48"/>
      <c r="K294" s="63">
        <f t="shared" si="557"/>
        <v>62.5185</v>
      </c>
      <c r="L294" s="64">
        <f t="shared" si="558"/>
        <v>519.28</v>
      </c>
      <c r="M294" s="48">
        <f t="shared" si="559"/>
        <v>453.18</v>
      </c>
      <c r="N294" s="46">
        <f t="shared" si="560"/>
        <v>24.31275</v>
      </c>
      <c r="O294" s="48">
        <f t="shared" si="561"/>
        <v>89.5</v>
      </c>
      <c r="P294" s="48">
        <f t="shared" si="562"/>
        <v>0</v>
      </c>
      <c r="Q294" s="48">
        <f t="shared" si="563"/>
        <v>1148.79125</v>
      </c>
      <c r="R294" s="46">
        <f t="shared" si="564"/>
        <v>0</v>
      </c>
      <c r="S294" s="46">
        <f t="shared" si="565"/>
        <v>259.64</v>
      </c>
      <c r="T294" s="48">
        <f t="shared" si="566"/>
        <v>113.3</v>
      </c>
      <c r="U294" s="46">
        <f t="shared" si="567"/>
        <v>10.42</v>
      </c>
      <c r="V294" s="46">
        <v>0</v>
      </c>
      <c r="W294" s="48">
        <f t="shared" si="568"/>
        <v>89.5</v>
      </c>
      <c r="X294" s="48">
        <f t="shared" si="569"/>
        <v>0</v>
      </c>
      <c r="Y294" s="46">
        <f t="shared" si="570"/>
        <v>472.86</v>
      </c>
      <c r="Z294" s="46">
        <f t="shared" si="571"/>
        <v>1621.65125</v>
      </c>
      <c r="AA294" s="46"/>
      <c r="AB294" s="213" t="s">
        <v>102</v>
      </c>
      <c r="AC294" s="11">
        <f t="shared" ref="AC294:AE294" si="699">K294+R294</f>
        <v>62.5185</v>
      </c>
      <c r="AD294" s="11">
        <f t="shared" si="699"/>
        <v>778.92</v>
      </c>
      <c r="AE294" s="11">
        <f t="shared" si="699"/>
        <v>566.48</v>
      </c>
      <c r="AF294" s="11">
        <f t="shared" si="573"/>
        <v>34.73275</v>
      </c>
      <c r="AG294" s="11">
        <f t="shared" ref="AG294:AI294" si="700">O294+W294</f>
        <v>179</v>
      </c>
      <c r="AH294" s="11">
        <f t="shared" si="700"/>
        <v>0</v>
      </c>
      <c r="AI294" s="11">
        <f t="shared" si="700"/>
        <v>1621.65125</v>
      </c>
      <c r="AJ294" s="12" t="s">
        <v>33</v>
      </c>
    </row>
    <row r="295" s="9" customFormat="1" ht="16" customHeight="1" spans="1:36">
      <c r="A295" s="45">
        <f>ROW()-3</f>
        <v>292</v>
      </c>
      <c r="B295" s="205" t="s">
        <v>1973</v>
      </c>
      <c r="C295" s="226" t="s">
        <v>821</v>
      </c>
      <c r="D295" s="55" t="s">
        <v>822</v>
      </c>
      <c r="E295" s="95">
        <v>3473.25</v>
      </c>
      <c r="F295" s="46">
        <v>3245.5</v>
      </c>
      <c r="G295" s="96">
        <v>5664.75</v>
      </c>
      <c r="H295" s="95">
        <v>3473.25</v>
      </c>
      <c r="I295" s="48">
        <v>3180</v>
      </c>
      <c r="J295" s="48"/>
      <c r="K295" s="63">
        <f>E295*0.018</f>
        <v>62.5185</v>
      </c>
      <c r="L295" s="64">
        <f>F295*0.16</f>
        <v>519.28</v>
      </c>
      <c r="M295" s="48">
        <f>ROUND(G295*0.08,2)</f>
        <v>453.18</v>
      </c>
      <c r="N295" s="46">
        <f>H295*0.007</f>
        <v>24.31275</v>
      </c>
      <c r="O295" s="48">
        <f>I295*5%</f>
        <v>159</v>
      </c>
      <c r="P295" s="48">
        <f>J295*50%</f>
        <v>0</v>
      </c>
      <c r="Q295" s="48">
        <f>SUM(K295:P295)</f>
        <v>1218.29125</v>
      </c>
      <c r="R295" s="46">
        <f>E295*0</f>
        <v>0</v>
      </c>
      <c r="S295" s="46">
        <f>ROUND(F295*0.08,2)</f>
        <v>259.64</v>
      </c>
      <c r="T295" s="48">
        <f>ROUND(G295*0.02,2)</f>
        <v>113.3</v>
      </c>
      <c r="U295" s="46">
        <f>ROUND(H295*0.003,2)</f>
        <v>10.42</v>
      </c>
      <c r="V295" s="46">
        <v>0</v>
      </c>
      <c r="W295" s="48">
        <f>I295*5%</f>
        <v>159</v>
      </c>
      <c r="X295" s="48">
        <f>J295*50%</f>
        <v>0</v>
      </c>
      <c r="Y295" s="46">
        <f>SUM(R295:X295)</f>
        <v>542.36</v>
      </c>
      <c r="Z295" s="46">
        <f>Q295+Y295</f>
        <v>1760.65125</v>
      </c>
      <c r="AA295" s="46"/>
      <c r="AB295" s="213" t="s">
        <v>66</v>
      </c>
      <c r="AC295" s="11">
        <f t="shared" ref="AC295:AE295" si="701">K295+R295</f>
        <v>62.5185</v>
      </c>
      <c r="AD295" s="11">
        <f t="shared" si="701"/>
        <v>778.92</v>
      </c>
      <c r="AE295" s="11">
        <f t="shared" si="701"/>
        <v>566.48</v>
      </c>
      <c r="AF295" s="11">
        <f>N295+U295+V295</f>
        <v>34.73275</v>
      </c>
      <c r="AG295" s="11">
        <f t="shared" ref="AG295:AI295" si="702">O295+W295</f>
        <v>318</v>
      </c>
      <c r="AH295" s="11">
        <f t="shared" si="702"/>
        <v>0</v>
      </c>
      <c r="AI295" s="11">
        <f t="shared" si="702"/>
        <v>1760.65125</v>
      </c>
      <c r="AJ295" s="12" t="s">
        <v>32</v>
      </c>
    </row>
    <row r="296" s="9" customFormat="1" ht="16" customHeight="1" spans="1:36">
      <c r="A296" s="45">
        <f t="shared" ref="A268:A331" si="703">ROW()-3</f>
        <v>293</v>
      </c>
      <c r="B296" s="205" t="s">
        <v>1985</v>
      </c>
      <c r="C296" s="229" t="s">
        <v>827</v>
      </c>
      <c r="D296" s="76" t="s">
        <v>828</v>
      </c>
      <c r="E296" s="95">
        <v>3473.25</v>
      </c>
      <c r="F296" s="46">
        <v>3245.5</v>
      </c>
      <c r="G296" s="96">
        <v>5664.75</v>
      </c>
      <c r="H296" s="95">
        <v>3473.25</v>
      </c>
      <c r="I296" s="48">
        <v>3180</v>
      </c>
      <c r="J296" s="48"/>
      <c r="K296" s="63">
        <f t="shared" ref="K268:K331" si="704">E296*0.018</f>
        <v>62.5185</v>
      </c>
      <c r="L296" s="64">
        <f t="shared" ref="L268:L331" si="705">F296*0.16</f>
        <v>519.28</v>
      </c>
      <c r="M296" s="48">
        <f t="shared" ref="M268:M331" si="706">ROUND(G296*0.08,2)</f>
        <v>453.18</v>
      </c>
      <c r="N296" s="46">
        <f t="shared" ref="N268:N331" si="707">H296*0.007</f>
        <v>24.31275</v>
      </c>
      <c r="O296" s="48">
        <f t="shared" ref="O268:O331" si="708">I296*5%</f>
        <v>159</v>
      </c>
      <c r="P296" s="48">
        <f t="shared" ref="P268:P331" si="709">J296*50%</f>
        <v>0</v>
      </c>
      <c r="Q296" s="48">
        <f t="shared" ref="Q268:Q331" si="710">SUM(K296:P296)</f>
        <v>1218.29125</v>
      </c>
      <c r="R296" s="46">
        <f t="shared" ref="R268:R331" si="711">E296*0</f>
        <v>0</v>
      </c>
      <c r="S296" s="46">
        <f t="shared" ref="S268:S331" si="712">ROUND(F296*0.08,2)</f>
        <v>259.64</v>
      </c>
      <c r="T296" s="48">
        <f t="shared" ref="T268:T331" si="713">ROUND(G296*0.02,2)</f>
        <v>113.3</v>
      </c>
      <c r="U296" s="46">
        <f t="shared" ref="U268:U331" si="714">ROUND(H296*0.003,2)</f>
        <v>10.42</v>
      </c>
      <c r="V296" s="46">
        <v>0</v>
      </c>
      <c r="W296" s="48">
        <f t="shared" ref="W268:W331" si="715">I296*5%</f>
        <v>159</v>
      </c>
      <c r="X296" s="48">
        <f t="shared" ref="X268:X331" si="716">J296*50%</f>
        <v>0</v>
      </c>
      <c r="Y296" s="46">
        <f t="shared" ref="Y268:Y331" si="717">SUM(R296:X296)</f>
        <v>542.36</v>
      </c>
      <c r="Z296" s="46">
        <f t="shared" ref="Z268:Z331" si="718">Q296+Y296</f>
        <v>1760.65125</v>
      </c>
      <c r="AA296" s="46"/>
      <c r="AB296" s="213" t="s">
        <v>61</v>
      </c>
      <c r="AC296" s="11">
        <f t="shared" ref="AC296:AE296" si="719">K296+R296</f>
        <v>62.5185</v>
      </c>
      <c r="AD296" s="11">
        <f t="shared" si="719"/>
        <v>778.92</v>
      </c>
      <c r="AE296" s="11">
        <f t="shared" si="719"/>
        <v>566.48</v>
      </c>
      <c r="AF296" s="11">
        <f t="shared" ref="AF268:AF331" si="720">N296+U296+V296</f>
        <v>34.73275</v>
      </c>
      <c r="AG296" s="11">
        <f t="shared" ref="AG296:AI296" si="721">O296+W296</f>
        <v>318</v>
      </c>
      <c r="AH296" s="11">
        <f t="shared" si="721"/>
        <v>0</v>
      </c>
      <c r="AI296" s="11">
        <f t="shared" si="721"/>
        <v>1760.65125</v>
      </c>
      <c r="AJ296" s="12" t="s">
        <v>35</v>
      </c>
    </row>
    <row r="297" s="9" customFormat="1" ht="16" customHeight="1" spans="1:36">
      <c r="A297" s="45">
        <f t="shared" si="703"/>
        <v>294</v>
      </c>
      <c r="B297" s="205" t="s">
        <v>1985</v>
      </c>
      <c r="C297" s="229" t="s">
        <v>829</v>
      </c>
      <c r="D297" s="348" t="s">
        <v>830</v>
      </c>
      <c r="E297" s="95">
        <v>3473.25</v>
      </c>
      <c r="F297" s="46">
        <v>3245.5</v>
      </c>
      <c r="G297" s="96">
        <v>5664.75</v>
      </c>
      <c r="H297" s="95">
        <v>3473.25</v>
      </c>
      <c r="I297" s="48">
        <v>3180</v>
      </c>
      <c r="J297" s="48"/>
      <c r="K297" s="63">
        <f t="shared" si="704"/>
        <v>62.5185</v>
      </c>
      <c r="L297" s="64">
        <f t="shared" si="705"/>
        <v>519.28</v>
      </c>
      <c r="M297" s="48">
        <f t="shared" si="706"/>
        <v>453.18</v>
      </c>
      <c r="N297" s="46">
        <f t="shared" si="707"/>
        <v>24.31275</v>
      </c>
      <c r="O297" s="48">
        <f t="shared" si="708"/>
        <v>159</v>
      </c>
      <c r="P297" s="48">
        <f t="shared" si="709"/>
        <v>0</v>
      </c>
      <c r="Q297" s="48">
        <f t="shared" si="710"/>
        <v>1218.29125</v>
      </c>
      <c r="R297" s="46">
        <f t="shared" si="711"/>
        <v>0</v>
      </c>
      <c r="S297" s="46">
        <f t="shared" si="712"/>
        <v>259.64</v>
      </c>
      <c r="T297" s="48">
        <f t="shared" si="713"/>
        <v>113.3</v>
      </c>
      <c r="U297" s="46">
        <f t="shared" si="714"/>
        <v>10.42</v>
      </c>
      <c r="V297" s="46">
        <v>0</v>
      </c>
      <c r="W297" s="48">
        <f t="shared" si="715"/>
        <v>159</v>
      </c>
      <c r="X297" s="48">
        <f t="shared" si="716"/>
        <v>0</v>
      </c>
      <c r="Y297" s="46">
        <f t="shared" si="717"/>
        <v>542.36</v>
      </c>
      <c r="Z297" s="46">
        <f t="shared" si="718"/>
        <v>1760.65125</v>
      </c>
      <c r="AA297" s="46"/>
      <c r="AB297" s="213" t="s">
        <v>61</v>
      </c>
      <c r="AC297" s="11">
        <f t="shared" ref="AC297:AE297" si="722">K297+R297</f>
        <v>62.5185</v>
      </c>
      <c r="AD297" s="11">
        <f t="shared" si="722"/>
        <v>778.92</v>
      </c>
      <c r="AE297" s="11">
        <f t="shared" si="722"/>
        <v>566.48</v>
      </c>
      <c r="AF297" s="11">
        <f t="shared" si="720"/>
        <v>34.73275</v>
      </c>
      <c r="AG297" s="11">
        <f t="shared" ref="AG297:AI297" si="723">O297+W297</f>
        <v>318</v>
      </c>
      <c r="AH297" s="11">
        <f t="shared" si="723"/>
        <v>0</v>
      </c>
      <c r="AI297" s="11">
        <f t="shared" si="723"/>
        <v>1760.65125</v>
      </c>
      <c r="AJ297" s="12" t="s">
        <v>35</v>
      </c>
    </row>
    <row r="298" s="9" customFormat="1" ht="16" customHeight="1" spans="1:36">
      <c r="A298" s="45">
        <f t="shared" si="703"/>
        <v>295</v>
      </c>
      <c r="B298" s="205" t="s">
        <v>337</v>
      </c>
      <c r="C298" s="229" t="s">
        <v>833</v>
      </c>
      <c r="D298" s="348" t="s">
        <v>834</v>
      </c>
      <c r="E298" s="95">
        <v>3473.25</v>
      </c>
      <c r="F298" s="46">
        <v>3245.5</v>
      </c>
      <c r="G298" s="96">
        <v>5664.75</v>
      </c>
      <c r="H298" s="95">
        <v>3473.25</v>
      </c>
      <c r="I298" s="48">
        <v>1790</v>
      </c>
      <c r="J298" s="48"/>
      <c r="K298" s="63">
        <f t="shared" si="704"/>
        <v>62.5185</v>
      </c>
      <c r="L298" s="64">
        <f t="shared" si="705"/>
        <v>519.28</v>
      </c>
      <c r="M298" s="48">
        <f t="shared" si="706"/>
        <v>453.18</v>
      </c>
      <c r="N298" s="46">
        <f t="shared" si="707"/>
        <v>24.31275</v>
      </c>
      <c r="O298" s="48">
        <f t="shared" si="708"/>
        <v>89.5</v>
      </c>
      <c r="P298" s="48">
        <f t="shared" si="709"/>
        <v>0</v>
      </c>
      <c r="Q298" s="48">
        <f t="shared" si="710"/>
        <v>1148.79125</v>
      </c>
      <c r="R298" s="46">
        <f t="shared" si="711"/>
        <v>0</v>
      </c>
      <c r="S298" s="46">
        <f t="shared" si="712"/>
        <v>259.64</v>
      </c>
      <c r="T298" s="48">
        <f t="shared" si="713"/>
        <v>113.3</v>
      </c>
      <c r="U298" s="46">
        <f t="shared" si="714"/>
        <v>10.42</v>
      </c>
      <c r="V298" s="46">
        <v>0</v>
      </c>
      <c r="W298" s="48">
        <f t="shared" si="715"/>
        <v>89.5</v>
      </c>
      <c r="X298" s="48">
        <f t="shared" si="716"/>
        <v>0</v>
      </c>
      <c r="Y298" s="46">
        <f t="shared" si="717"/>
        <v>472.86</v>
      </c>
      <c r="Z298" s="46">
        <f t="shared" si="718"/>
        <v>1621.65125</v>
      </c>
      <c r="AA298" s="46"/>
      <c r="AB298" s="213" t="s">
        <v>105</v>
      </c>
      <c r="AC298" s="11">
        <f t="shared" ref="AC298:AE298" si="724">K298+R298</f>
        <v>62.5185</v>
      </c>
      <c r="AD298" s="11">
        <f t="shared" si="724"/>
        <v>778.92</v>
      </c>
      <c r="AE298" s="11">
        <f t="shared" si="724"/>
        <v>566.48</v>
      </c>
      <c r="AF298" s="11">
        <f t="shared" si="720"/>
        <v>34.73275</v>
      </c>
      <c r="AG298" s="11">
        <f t="shared" ref="AG298:AI298" si="725">O298+W298</f>
        <v>179</v>
      </c>
      <c r="AH298" s="11">
        <f t="shared" si="725"/>
        <v>0</v>
      </c>
      <c r="AI298" s="11">
        <f t="shared" si="725"/>
        <v>1621.65125</v>
      </c>
      <c r="AJ298" s="12" t="s">
        <v>33</v>
      </c>
    </row>
    <row r="299" s="9" customFormat="1" ht="16" customHeight="1" spans="1:36">
      <c r="A299" s="45">
        <f t="shared" si="703"/>
        <v>296</v>
      </c>
      <c r="B299" s="205" t="s">
        <v>1974</v>
      </c>
      <c r="C299" s="229" t="s">
        <v>835</v>
      </c>
      <c r="D299" s="76" t="s">
        <v>836</v>
      </c>
      <c r="E299" s="95">
        <v>3473.25</v>
      </c>
      <c r="F299" s="46">
        <v>3245.5</v>
      </c>
      <c r="G299" s="96">
        <v>5664.75</v>
      </c>
      <c r="H299" s="95">
        <v>3473.25</v>
      </c>
      <c r="I299" s="48">
        <v>1790</v>
      </c>
      <c r="J299" s="48"/>
      <c r="K299" s="63">
        <f t="shared" si="704"/>
        <v>62.5185</v>
      </c>
      <c r="L299" s="64">
        <f t="shared" si="705"/>
        <v>519.28</v>
      </c>
      <c r="M299" s="48">
        <f t="shared" si="706"/>
        <v>453.18</v>
      </c>
      <c r="N299" s="46">
        <f t="shared" si="707"/>
        <v>24.31275</v>
      </c>
      <c r="O299" s="48">
        <f t="shared" si="708"/>
        <v>89.5</v>
      </c>
      <c r="P299" s="48">
        <f t="shared" si="709"/>
        <v>0</v>
      </c>
      <c r="Q299" s="48">
        <f t="shared" si="710"/>
        <v>1148.79125</v>
      </c>
      <c r="R299" s="46">
        <f t="shared" si="711"/>
        <v>0</v>
      </c>
      <c r="S299" s="46">
        <f t="shared" si="712"/>
        <v>259.64</v>
      </c>
      <c r="T299" s="48">
        <f t="shared" si="713"/>
        <v>113.3</v>
      </c>
      <c r="U299" s="46">
        <f t="shared" si="714"/>
        <v>10.42</v>
      </c>
      <c r="V299" s="46">
        <v>0</v>
      </c>
      <c r="W299" s="48">
        <f t="shared" si="715"/>
        <v>89.5</v>
      </c>
      <c r="X299" s="48">
        <f t="shared" si="716"/>
        <v>0</v>
      </c>
      <c r="Y299" s="46">
        <f t="shared" si="717"/>
        <v>472.86</v>
      </c>
      <c r="Z299" s="46">
        <f t="shared" si="718"/>
        <v>1621.65125</v>
      </c>
      <c r="AA299" s="46"/>
      <c r="AB299" s="213" t="s">
        <v>99</v>
      </c>
      <c r="AC299" s="11">
        <f t="shared" ref="AC299:AE299" si="726">K299+R299</f>
        <v>62.5185</v>
      </c>
      <c r="AD299" s="11">
        <f t="shared" si="726"/>
        <v>778.92</v>
      </c>
      <c r="AE299" s="11">
        <f t="shared" si="726"/>
        <v>566.48</v>
      </c>
      <c r="AF299" s="11">
        <f t="shared" si="720"/>
        <v>34.73275</v>
      </c>
      <c r="AG299" s="11">
        <f t="shared" ref="AG299:AI299" si="727">O299+W299</f>
        <v>179</v>
      </c>
      <c r="AH299" s="11">
        <f t="shared" si="727"/>
        <v>0</v>
      </c>
      <c r="AI299" s="11">
        <f t="shared" si="727"/>
        <v>1621.65125</v>
      </c>
      <c r="AJ299" s="12" t="s">
        <v>33</v>
      </c>
    </row>
    <row r="300" s="9" customFormat="1" ht="16" customHeight="1" spans="1:36">
      <c r="A300" s="45">
        <f t="shared" si="703"/>
        <v>297</v>
      </c>
      <c r="B300" s="205" t="s">
        <v>558</v>
      </c>
      <c r="C300" s="229" t="s">
        <v>843</v>
      </c>
      <c r="D300" s="348" t="s">
        <v>844</v>
      </c>
      <c r="E300" s="95">
        <v>3473.25</v>
      </c>
      <c r="F300" s="46">
        <v>3245.5</v>
      </c>
      <c r="G300" s="96">
        <v>5664.75</v>
      </c>
      <c r="H300" s="95">
        <v>3473.25</v>
      </c>
      <c r="I300" s="48">
        <v>1790</v>
      </c>
      <c r="J300" s="48"/>
      <c r="K300" s="63">
        <f t="shared" si="704"/>
        <v>62.5185</v>
      </c>
      <c r="L300" s="64">
        <f t="shared" si="705"/>
        <v>519.28</v>
      </c>
      <c r="M300" s="48">
        <f t="shared" si="706"/>
        <v>453.18</v>
      </c>
      <c r="N300" s="46">
        <f t="shared" si="707"/>
        <v>24.31275</v>
      </c>
      <c r="O300" s="48">
        <f t="shared" si="708"/>
        <v>89.5</v>
      </c>
      <c r="P300" s="48">
        <f t="shared" si="709"/>
        <v>0</v>
      </c>
      <c r="Q300" s="48">
        <f t="shared" si="710"/>
        <v>1148.79125</v>
      </c>
      <c r="R300" s="46">
        <f t="shared" si="711"/>
        <v>0</v>
      </c>
      <c r="S300" s="46">
        <f t="shared" si="712"/>
        <v>259.64</v>
      </c>
      <c r="T300" s="48">
        <f t="shared" si="713"/>
        <v>113.3</v>
      </c>
      <c r="U300" s="46">
        <f t="shared" si="714"/>
        <v>10.42</v>
      </c>
      <c r="V300" s="46">
        <v>0</v>
      </c>
      <c r="W300" s="48">
        <f t="shared" si="715"/>
        <v>89.5</v>
      </c>
      <c r="X300" s="48">
        <f t="shared" si="716"/>
        <v>0</v>
      </c>
      <c r="Y300" s="46">
        <f t="shared" si="717"/>
        <v>472.86</v>
      </c>
      <c r="Z300" s="46">
        <f t="shared" si="718"/>
        <v>1621.65125</v>
      </c>
      <c r="AA300" s="46"/>
      <c r="AB300" s="213" t="s">
        <v>102</v>
      </c>
      <c r="AC300" s="11">
        <f t="shared" ref="AC300:AE300" si="728">K300+R300</f>
        <v>62.5185</v>
      </c>
      <c r="AD300" s="11">
        <f t="shared" si="728"/>
        <v>778.92</v>
      </c>
      <c r="AE300" s="11">
        <f t="shared" si="728"/>
        <v>566.48</v>
      </c>
      <c r="AF300" s="11">
        <f t="shared" si="720"/>
        <v>34.73275</v>
      </c>
      <c r="AG300" s="11">
        <f t="shared" ref="AG300:AI300" si="729">O300+W300</f>
        <v>179</v>
      </c>
      <c r="AH300" s="11">
        <f t="shared" si="729"/>
        <v>0</v>
      </c>
      <c r="AI300" s="11">
        <f t="shared" si="729"/>
        <v>1621.65125</v>
      </c>
      <c r="AJ300" s="12" t="s">
        <v>33</v>
      </c>
    </row>
    <row r="301" s="9" customFormat="1" ht="16" customHeight="1" spans="1:36">
      <c r="A301" s="45">
        <f t="shared" si="703"/>
        <v>298</v>
      </c>
      <c r="B301" s="205" t="s">
        <v>1975</v>
      </c>
      <c r="C301" s="229" t="s">
        <v>847</v>
      </c>
      <c r="D301" s="348" t="s">
        <v>848</v>
      </c>
      <c r="E301" s="95">
        <v>3473.25</v>
      </c>
      <c r="F301" s="46">
        <v>3245.5</v>
      </c>
      <c r="G301" s="96">
        <v>5664.75</v>
      </c>
      <c r="H301" s="95">
        <v>3473.25</v>
      </c>
      <c r="I301" s="48">
        <v>3180</v>
      </c>
      <c r="J301" s="48"/>
      <c r="K301" s="63">
        <f t="shared" si="704"/>
        <v>62.5185</v>
      </c>
      <c r="L301" s="64">
        <f t="shared" si="705"/>
        <v>519.28</v>
      </c>
      <c r="M301" s="48">
        <f t="shared" si="706"/>
        <v>453.18</v>
      </c>
      <c r="N301" s="46">
        <f t="shared" si="707"/>
        <v>24.31275</v>
      </c>
      <c r="O301" s="48">
        <f t="shared" si="708"/>
        <v>159</v>
      </c>
      <c r="P301" s="48">
        <f t="shared" si="709"/>
        <v>0</v>
      </c>
      <c r="Q301" s="48">
        <f t="shared" si="710"/>
        <v>1218.29125</v>
      </c>
      <c r="R301" s="46">
        <f t="shared" si="711"/>
        <v>0</v>
      </c>
      <c r="S301" s="46">
        <f t="shared" si="712"/>
        <v>259.64</v>
      </c>
      <c r="T301" s="48">
        <f t="shared" si="713"/>
        <v>113.3</v>
      </c>
      <c r="U301" s="46">
        <f t="shared" si="714"/>
        <v>10.42</v>
      </c>
      <c r="V301" s="46">
        <v>0</v>
      </c>
      <c r="W301" s="48">
        <f t="shared" si="715"/>
        <v>159</v>
      </c>
      <c r="X301" s="48">
        <f t="shared" si="716"/>
        <v>0</v>
      </c>
      <c r="Y301" s="46">
        <f t="shared" si="717"/>
        <v>542.36</v>
      </c>
      <c r="Z301" s="46">
        <f t="shared" si="718"/>
        <v>1760.65125</v>
      </c>
      <c r="AA301" s="46"/>
      <c r="AB301" s="213" t="s">
        <v>61</v>
      </c>
      <c r="AC301" s="11">
        <f t="shared" ref="AC301:AE301" si="730">K301+R301</f>
        <v>62.5185</v>
      </c>
      <c r="AD301" s="11">
        <f t="shared" si="730"/>
        <v>778.92</v>
      </c>
      <c r="AE301" s="11">
        <f t="shared" si="730"/>
        <v>566.48</v>
      </c>
      <c r="AF301" s="11">
        <f t="shared" si="720"/>
        <v>34.73275</v>
      </c>
      <c r="AG301" s="11">
        <f t="shared" ref="AG301:AI301" si="731">O301+W301</f>
        <v>318</v>
      </c>
      <c r="AH301" s="11">
        <f t="shared" si="731"/>
        <v>0</v>
      </c>
      <c r="AI301" s="11">
        <f t="shared" si="731"/>
        <v>1760.65125</v>
      </c>
      <c r="AJ301" s="12" t="s">
        <v>35</v>
      </c>
    </row>
    <row r="302" s="9" customFormat="1" ht="16" customHeight="1" spans="1:36">
      <c r="A302" s="45">
        <f t="shared" si="703"/>
        <v>299</v>
      </c>
      <c r="B302" s="205" t="s">
        <v>1978</v>
      </c>
      <c r="C302" s="229" t="s">
        <v>853</v>
      </c>
      <c r="D302" s="76" t="s">
        <v>854</v>
      </c>
      <c r="E302" s="95">
        <v>3473.25</v>
      </c>
      <c r="F302" s="46">
        <v>3245.5</v>
      </c>
      <c r="G302" s="96">
        <v>5664.75</v>
      </c>
      <c r="H302" s="95">
        <v>3473.25</v>
      </c>
      <c r="I302" s="48">
        <v>3180</v>
      </c>
      <c r="J302" s="48"/>
      <c r="K302" s="63">
        <f t="shared" si="704"/>
        <v>62.5185</v>
      </c>
      <c r="L302" s="64">
        <f t="shared" si="705"/>
        <v>519.28</v>
      </c>
      <c r="M302" s="48">
        <f t="shared" si="706"/>
        <v>453.18</v>
      </c>
      <c r="N302" s="46">
        <f t="shared" si="707"/>
        <v>24.31275</v>
      </c>
      <c r="O302" s="48">
        <f t="shared" si="708"/>
        <v>159</v>
      </c>
      <c r="P302" s="48">
        <f t="shared" si="709"/>
        <v>0</v>
      </c>
      <c r="Q302" s="48">
        <f t="shared" si="710"/>
        <v>1218.29125</v>
      </c>
      <c r="R302" s="46">
        <f t="shared" si="711"/>
        <v>0</v>
      </c>
      <c r="S302" s="46">
        <f t="shared" si="712"/>
        <v>259.64</v>
      </c>
      <c r="T302" s="48">
        <f t="shared" si="713"/>
        <v>113.3</v>
      </c>
      <c r="U302" s="46">
        <f t="shared" si="714"/>
        <v>10.42</v>
      </c>
      <c r="V302" s="46">
        <v>0</v>
      </c>
      <c r="W302" s="48">
        <f t="shared" si="715"/>
        <v>159</v>
      </c>
      <c r="X302" s="48">
        <f t="shared" si="716"/>
        <v>0</v>
      </c>
      <c r="Y302" s="46">
        <f t="shared" si="717"/>
        <v>542.36</v>
      </c>
      <c r="Z302" s="46">
        <f t="shared" si="718"/>
        <v>1760.65125</v>
      </c>
      <c r="AA302" s="46"/>
      <c r="AB302" s="213" t="s">
        <v>72</v>
      </c>
      <c r="AC302" s="11">
        <f t="shared" ref="AC302:AE302" si="732">K302+R302</f>
        <v>62.5185</v>
      </c>
      <c r="AD302" s="11">
        <f t="shared" si="732"/>
        <v>778.92</v>
      </c>
      <c r="AE302" s="11">
        <f t="shared" si="732"/>
        <v>566.48</v>
      </c>
      <c r="AF302" s="11">
        <f t="shared" si="720"/>
        <v>34.73275</v>
      </c>
      <c r="AG302" s="11">
        <f t="shared" ref="AG302:AI302" si="733">O302+W302</f>
        <v>318</v>
      </c>
      <c r="AH302" s="11">
        <f t="shared" si="733"/>
        <v>0</v>
      </c>
      <c r="AI302" s="11">
        <f t="shared" si="733"/>
        <v>1760.65125</v>
      </c>
      <c r="AJ302" s="12" t="s">
        <v>32</v>
      </c>
    </row>
    <row r="303" s="9" customFormat="1" ht="16" customHeight="1" spans="1:36">
      <c r="A303" s="45">
        <f t="shared" si="703"/>
        <v>300</v>
      </c>
      <c r="B303" s="205" t="s">
        <v>1978</v>
      </c>
      <c r="C303" s="229" t="s">
        <v>855</v>
      </c>
      <c r="D303" s="348" t="s">
        <v>856</v>
      </c>
      <c r="E303" s="95">
        <v>3473.25</v>
      </c>
      <c r="F303" s="46">
        <v>3245.5</v>
      </c>
      <c r="G303" s="96">
        <v>5664.75</v>
      </c>
      <c r="H303" s="95">
        <v>3473.25</v>
      </c>
      <c r="I303" s="48">
        <v>3180</v>
      </c>
      <c r="J303" s="48"/>
      <c r="K303" s="63">
        <f t="shared" si="704"/>
        <v>62.5185</v>
      </c>
      <c r="L303" s="64">
        <f t="shared" si="705"/>
        <v>519.28</v>
      </c>
      <c r="M303" s="48">
        <f t="shared" si="706"/>
        <v>453.18</v>
      </c>
      <c r="N303" s="46">
        <f t="shared" si="707"/>
        <v>24.31275</v>
      </c>
      <c r="O303" s="48">
        <f t="shared" si="708"/>
        <v>159</v>
      </c>
      <c r="P303" s="48">
        <f t="shared" si="709"/>
        <v>0</v>
      </c>
      <c r="Q303" s="48">
        <f t="shared" si="710"/>
        <v>1218.29125</v>
      </c>
      <c r="R303" s="46">
        <f t="shared" si="711"/>
        <v>0</v>
      </c>
      <c r="S303" s="46">
        <f t="shared" si="712"/>
        <v>259.64</v>
      </c>
      <c r="T303" s="48">
        <f t="shared" si="713"/>
        <v>113.3</v>
      </c>
      <c r="U303" s="46">
        <f t="shared" si="714"/>
        <v>10.42</v>
      </c>
      <c r="V303" s="46">
        <v>0</v>
      </c>
      <c r="W303" s="48">
        <f t="shared" si="715"/>
        <v>159</v>
      </c>
      <c r="X303" s="48">
        <f t="shared" si="716"/>
        <v>0</v>
      </c>
      <c r="Y303" s="46">
        <f t="shared" si="717"/>
        <v>542.36</v>
      </c>
      <c r="Z303" s="46">
        <f t="shared" si="718"/>
        <v>1760.65125</v>
      </c>
      <c r="AA303" s="46"/>
      <c r="AB303" s="213" t="s">
        <v>66</v>
      </c>
      <c r="AC303" s="11">
        <f t="shared" ref="AC303:AE303" si="734">K303+R303</f>
        <v>62.5185</v>
      </c>
      <c r="AD303" s="11">
        <f t="shared" si="734"/>
        <v>778.92</v>
      </c>
      <c r="AE303" s="11">
        <f t="shared" si="734"/>
        <v>566.48</v>
      </c>
      <c r="AF303" s="11">
        <f t="shared" si="720"/>
        <v>34.73275</v>
      </c>
      <c r="AG303" s="11">
        <f t="shared" ref="AG303:AI303" si="735">O303+W303</f>
        <v>318</v>
      </c>
      <c r="AH303" s="11">
        <f t="shared" si="735"/>
        <v>0</v>
      </c>
      <c r="AI303" s="11">
        <f t="shared" si="735"/>
        <v>1760.65125</v>
      </c>
      <c r="AJ303" s="12" t="s">
        <v>32</v>
      </c>
    </row>
    <row r="304" s="9" customFormat="1" ht="16" customHeight="1" spans="1:36">
      <c r="A304" s="45">
        <f t="shared" si="703"/>
        <v>301</v>
      </c>
      <c r="B304" s="205" t="s">
        <v>1978</v>
      </c>
      <c r="C304" s="229" t="s">
        <v>857</v>
      </c>
      <c r="D304" s="348" t="s">
        <v>858</v>
      </c>
      <c r="E304" s="95">
        <v>3473.25</v>
      </c>
      <c r="F304" s="46">
        <v>3245.5</v>
      </c>
      <c r="G304" s="96">
        <v>5664.75</v>
      </c>
      <c r="H304" s="95">
        <v>3473.25</v>
      </c>
      <c r="I304" s="48">
        <v>3180</v>
      </c>
      <c r="J304" s="48"/>
      <c r="K304" s="63">
        <f t="shared" si="704"/>
        <v>62.5185</v>
      </c>
      <c r="L304" s="64">
        <f t="shared" si="705"/>
        <v>519.28</v>
      </c>
      <c r="M304" s="48">
        <f t="shared" si="706"/>
        <v>453.18</v>
      </c>
      <c r="N304" s="46">
        <f t="shared" si="707"/>
        <v>24.31275</v>
      </c>
      <c r="O304" s="48">
        <f t="shared" si="708"/>
        <v>159</v>
      </c>
      <c r="P304" s="48">
        <f t="shared" si="709"/>
        <v>0</v>
      </c>
      <c r="Q304" s="48">
        <f t="shared" si="710"/>
        <v>1218.29125</v>
      </c>
      <c r="R304" s="46">
        <f t="shared" si="711"/>
        <v>0</v>
      </c>
      <c r="S304" s="46">
        <f t="shared" si="712"/>
        <v>259.64</v>
      </c>
      <c r="T304" s="48">
        <f t="shared" si="713"/>
        <v>113.3</v>
      </c>
      <c r="U304" s="46">
        <f t="shared" si="714"/>
        <v>10.42</v>
      </c>
      <c r="V304" s="46">
        <v>0</v>
      </c>
      <c r="W304" s="48">
        <f t="shared" si="715"/>
        <v>159</v>
      </c>
      <c r="X304" s="48">
        <f t="shared" si="716"/>
        <v>0</v>
      </c>
      <c r="Y304" s="46">
        <f t="shared" si="717"/>
        <v>542.36</v>
      </c>
      <c r="Z304" s="46">
        <f t="shared" si="718"/>
        <v>1760.65125</v>
      </c>
      <c r="AA304" s="46"/>
      <c r="AB304" s="213" t="s">
        <v>66</v>
      </c>
      <c r="AC304" s="11">
        <f t="shared" ref="AC304:AE304" si="736">K304+R304</f>
        <v>62.5185</v>
      </c>
      <c r="AD304" s="11">
        <f t="shared" si="736"/>
        <v>778.92</v>
      </c>
      <c r="AE304" s="11">
        <f t="shared" si="736"/>
        <v>566.48</v>
      </c>
      <c r="AF304" s="11">
        <f t="shared" si="720"/>
        <v>34.73275</v>
      </c>
      <c r="AG304" s="11">
        <f t="shared" ref="AG304:AI304" si="737">O304+W304</f>
        <v>318</v>
      </c>
      <c r="AH304" s="11">
        <f t="shared" si="737"/>
        <v>0</v>
      </c>
      <c r="AI304" s="11">
        <f t="shared" si="737"/>
        <v>1760.65125</v>
      </c>
      <c r="AJ304" s="12" t="s">
        <v>32</v>
      </c>
    </row>
    <row r="305" s="9" customFormat="1" ht="16" customHeight="1" spans="1:36">
      <c r="A305" s="45">
        <f t="shared" si="703"/>
        <v>302</v>
      </c>
      <c r="B305" s="205" t="s">
        <v>670</v>
      </c>
      <c r="C305" s="229" t="s">
        <v>859</v>
      </c>
      <c r="D305" s="76" t="s">
        <v>860</v>
      </c>
      <c r="E305" s="95">
        <v>3473.25</v>
      </c>
      <c r="F305" s="46">
        <v>3245.5</v>
      </c>
      <c r="G305" s="96">
        <v>5664.75</v>
      </c>
      <c r="H305" s="95">
        <v>3473.25</v>
      </c>
      <c r="I305" s="48">
        <v>1790</v>
      </c>
      <c r="J305" s="48"/>
      <c r="K305" s="63">
        <f t="shared" si="704"/>
        <v>62.5185</v>
      </c>
      <c r="L305" s="64">
        <f t="shared" si="705"/>
        <v>519.28</v>
      </c>
      <c r="M305" s="48">
        <f t="shared" si="706"/>
        <v>453.18</v>
      </c>
      <c r="N305" s="46">
        <f t="shared" si="707"/>
        <v>24.31275</v>
      </c>
      <c r="O305" s="48">
        <f t="shared" si="708"/>
        <v>89.5</v>
      </c>
      <c r="P305" s="48">
        <f t="shared" si="709"/>
        <v>0</v>
      </c>
      <c r="Q305" s="48">
        <f t="shared" si="710"/>
        <v>1148.79125</v>
      </c>
      <c r="R305" s="46">
        <f t="shared" si="711"/>
        <v>0</v>
      </c>
      <c r="S305" s="46">
        <f t="shared" si="712"/>
        <v>259.64</v>
      </c>
      <c r="T305" s="48">
        <f t="shared" si="713"/>
        <v>113.3</v>
      </c>
      <c r="U305" s="46">
        <f t="shared" si="714"/>
        <v>10.42</v>
      </c>
      <c r="V305" s="46">
        <v>0</v>
      </c>
      <c r="W305" s="48">
        <f t="shared" si="715"/>
        <v>89.5</v>
      </c>
      <c r="X305" s="48">
        <f t="shared" si="716"/>
        <v>0</v>
      </c>
      <c r="Y305" s="46">
        <f t="shared" si="717"/>
        <v>472.86</v>
      </c>
      <c r="Z305" s="46">
        <f t="shared" si="718"/>
        <v>1621.65125</v>
      </c>
      <c r="AA305" s="46"/>
      <c r="AB305" s="213" t="s">
        <v>126</v>
      </c>
      <c r="AC305" s="11">
        <f t="shared" ref="AC305:AE305" si="738">K305+R305</f>
        <v>62.5185</v>
      </c>
      <c r="AD305" s="11">
        <f t="shared" si="738"/>
        <v>778.92</v>
      </c>
      <c r="AE305" s="11">
        <f t="shared" si="738"/>
        <v>566.48</v>
      </c>
      <c r="AF305" s="11">
        <f t="shared" si="720"/>
        <v>34.73275</v>
      </c>
      <c r="AG305" s="11">
        <f t="shared" ref="AG305:AI305" si="739">O305+W305</f>
        <v>179</v>
      </c>
      <c r="AH305" s="11">
        <f t="shared" si="739"/>
        <v>0</v>
      </c>
      <c r="AI305" s="11">
        <f t="shared" si="739"/>
        <v>1621.65125</v>
      </c>
      <c r="AJ305" s="12" t="s">
        <v>33</v>
      </c>
    </row>
    <row r="306" s="9" customFormat="1" ht="16" customHeight="1" spans="1:36">
      <c r="A306" s="45">
        <f t="shared" si="703"/>
        <v>303</v>
      </c>
      <c r="B306" s="205" t="s">
        <v>1981</v>
      </c>
      <c r="C306" s="229" t="s">
        <v>861</v>
      </c>
      <c r="D306" s="348" t="s">
        <v>862</v>
      </c>
      <c r="E306" s="95">
        <v>3473.25</v>
      </c>
      <c r="F306" s="46">
        <v>3245.5</v>
      </c>
      <c r="G306" s="96">
        <v>5664.75</v>
      </c>
      <c r="H306" s="95">
        <v>3473.25</v>
      </c>
      <c r="I306" s="48">
        <v>3180</v>
      </c>
      <c r="J306" s="48"/>
      <c r="K306" s="63">
        <f t="shared" si="704"/>
        <v>62.5185</v>
      </c>
      <c r="L306" s="64">
        <f t="shared" si="705"/>
        <v>519.28</v>
      </c>
      <c r="M306" s="48">
        <f t="shared" si="706"/>
        <v>453.18</v>
      </c>
      <c r="N306" s="46">
        <f t="shared" si="707"/>
        <v>24.31275</v>
      </c>
      <c r="O306" s="48">
        <f t="shared" si="708"/>
        <v>159</v>
      </c>
      <c r="P306" s="48">
        <f t="shared" si="709"/>
        <v>0</v>
      </c>
      <c r="Q306" s="48">
        <f t="shared" si="710"/>
        <v>1218.29125</v>
      </c>
      <c r="R306" s="46">
        <f t="shared" si="711"/>
        <v>0</v>
      </c>
      <c r="S306" s="46">
        <f t="shared" si="712"/>
        <v>259.64</v>
      </c>
      <c r="T306" s="48">
        <f t="shared" si="713"/>
        <v>113.3</v>
      </c>
      <c r="U306" s="46">
        <f t="shared" si="714"/>
        <v>10.42</v>
      </c>
      <c r="V306" s="46">
        <v>0</v>
      </c>
      <c r="W306" s="48">
        <f t="shared" si="715"/>
        <v>159</v>
      </c>
      <c r="X306" s="48">
        <f t="shared" si="716"/>
        <v>0</v>
      </c>
      <c r="Y306" s="46">
        <f t="shared" si="717"/>
        <v>542.36</v>
      </c>
      <c r="Z306" s="46">
        <f t="shared" si="718"/>
        <v>1760.65125</v>
      </c>
      <c r="AA306" s="46"/>
      <c r="AB306" s="213" t="s">
        <v>58</v>
      </c>
      <c r="AC306" s="11">
        <f t="shared" ref="AC306:AE306" si="740">K306+R306</f>
        <v>62.5185</v>
      </c>
      <c r="AD306" s="11">
        <f t="shared" si="740"/>
        <v>778.92</v>
      </c>
      <c r="AE306" s="11">
        <f t="shared" si="740"/>
        <v>566.48</v>
      </c>
      <c r="AF306" s="11">
        <f t="shared" si="720"/>
        <v>34.73275</v>
      </c>
      <c r="AG306" s="11">
        <f t="shared" ref="AG306:AI306" si="741">O306+W306</f>
        <v>318</v>
      </c>
      <c r="AH306" s="11">
        <f t="shared" si="741"/>
        <v>0</v>
      </c>
      <c r="AI306" s="11">
        <f t="shared" si="741"/>
        <v>1760.65125</v>
      </c>
      <c r="AJ306" s="12" t="s">
        <v>35</v>
      </c>
    </row>
    <row r="307" s="9" customFormat="1" ht="16" customHeight="1" spans="1:36">
      <c r="A307" s="45">
        <f t="shared" si="703"/>
        <v>304</v>
      </c>
      <c r="B307" s="205" t="s">
        <v>1988</v>
      </c>
      <c r="C307" s="229" t="s">
        <v>865</v>
      </c>
      <c r="D307" s="76" t="s">
        <v>866</v>
      </c>
      <c r="E307" s="95">
        <v>3473.25</v>
      </c>
      <c r="F307" s="46">
        <v>3245.5</v>
      </c>
      <c r="G307" s="96">
        <v>5664.75</v>
      </c>
      <c r="H307" s="95">
        <v>3473.25</v>
      </c>
      <c r="I307" s="48">
        <v>1790</v>
      </c>
      <c r="J307" s="48"/>
      <c r="K307" s="63">
        <f t="shared" si="704"/>
        <v>62.5185</v>
      </c>
      <c r="L307" s="64">
        <f t="shared" si="705"/>
        <v>519.28</v>
      </c>
      <c r="M307" s="48">
        <f t="shared" si="706"/>
        <v>453.18</v>
      </c>
      <c r="N307" s="46">
        <f t="shared" si="707"/>
        <v>24.31275</v>
      </c>
      <c r="O307" s="48">
        <f t="shared" si="708"/>
        <v>89.5</v>
      </c>
      <c r="P307" s="48">
        <f t="shared" si="709"/>
        <v>0</v>
      </c>
      <c r="Q307" s="48">
        <f t="shared" si="710"/>
        <v>1148.79125</v>
      </c>
      <c r="R307" s="46">
        <f t="shared" si="711"/>
        <v>0</v>
      </c>
      <c r="S307" s="46">
        <f t="shared" si="712"/>
        <v>259.64</v>
      </c>
      <c r="T307" s="48">
        <f t="shared" si="713"/>
        <v>113.3</v>
      </c>
      <c r="U307" s="46">
        <f t="shared" si="714"/>
        <v>10.42</v>
      </c>
      <c r="V307" s="46">
        <v>0</v>
      </c>
      <c r="W307" s="48">
        <f t="shared" si="715"/>
        <v>89.5</v>
      </c>
      <c r="X307" s="48">
        <f t="shared" si="716"/>
        <v>0</v>
      </c>
      <c r="Y307" s="46">
        <f t="shared" si="717"/>
        <v>472.86</v>
      </c>
      <c r="Z307" s="46">
        <f t="shared" si="718"/>
        <v>1621.65125</v>
      </c>
      <c r="AA307" s="46"/>
      <c r="AB307" s="213" t="s">
        <v>129</v>
      </c>
      <c r="AC307" s="11">
        <f t="shared" ref="AC307:AE307" si="742">K307+R307</f>
        <v>62.5185</v>
      </c>
      <c r="AD307" s="11">
        <f t="shared" si="742"/>
        <v>778.92</v>
      </c>
      <c r="AE307" s="11">
        <f t="shared" si="742"/>
        <v>566.48</v>
      </c>
      <c r="AF307" s="11">
        <f t="shared" si="720"/>
        <v>34.73275</v>
      </c>
      <c r="AG307" s="11">
        <f t="shared" ref="AG307:AI307" si="743">O307+W307</f>
        <v>179</v>
      </c>
      <c r="AH307" s="11">
        <f t="shared" si="743"/>
        <v>0</v>
      </c>
      <c r="AI307" s="11">
        <f t="shared" si="743"/>
        <v>1621.65125</v>
      </c>
      <c r="AJ307" s="12" t="s">
        <v>33</v>
      </c>
    </row>
    <row r="308" s="9" customFormat="1" ht="16" customHeight="1" spans="1:36">
      <c r="A308" s="45">
        <f t="shared" si="703"/>
        <v>305</v>
      </c>
      <c r="B308" s="205" t="s">
        <v>348</v>
      </c>
      <c r="C308" s="229" t="s">
        <v>867</v>
      </c>
      <c r="D308" s="76" t="s">
        <v>868</v>
      </c>
      <c r="E308" s="95">
        <v>3473.25</v>
      </c>
      <c r="F308" s="46">
        <v>3245.5</v>
      </c>
      <c r="G308" s="96">
        <v>5664.75</v>
      </c>
      <c r="H308" s="95">
        <v>3473.25</v>
      </c>
      <c r="I308" s="48">
        <v>1790</v>
      </c>
      <c r="J308" s="48"/>
      <c r="K308" s="63">
        <f t="shared" si="704"/>
        <v>62.5185</v>
      </c>
      <c r="L308" s="64">
        <f t="shared" si="705"/>
        <v>519.28</v>
      </c>
      <c r="M308" s="48">
        <f t="shared" si="706"/>
        <v>453.18</v>
      </c>
      <c r="N308" s="46">
        <f t="shared" si="707"/>
        <v>24.31275</v>
      </c>
      <c r="O308" s="48">
        <f t="shared" si="708"/>
        <v>89.5</v>
      </c>
      <c r="P308" s="48">
        <f t="shared" si="709"/>
        <v>0</v>
      </c>
      <c r="Q308" s="48">
        <f t="shared" si="710"/>
        <v>1148.79125</v>
      </c>
      <c r="R308" s="46">
        <f t="shared" si="711"/>
        <v>0</v>
      </c>
      <c r="S308" s="46">
        <f t="shared" si="712"/>
        <v>259.64</v>
      </c>
      <c r="T308" s="48">
        <f t="shared" si="713"/>
        <v>113.3</v>
      </c>
      <c r="U308" s="46">
        <f t="shared" si="714"/>
        <v>10.42</v>
      </c>
      <c r="V308" s="46">
        <v>0</v>
      </c>
      <c r="W308" s="48">
        <f t="shared" si="715"/>
        <v>89.5</v>
      </c>
      <c r="X308" s="48">
        <f t="shared" si="716"/>
        <v>0</v>
      </c>
      <c r="Y308" s="46">
        <f t="shared" si="717"/>
        <v>472.86</v>
      </c>
      <c r="Z308" s="46">
        <f t="shared" si="718"/>
        <v>1621.65125</v>
      </c>
      <c r="AA308" s="46"/>
      <c r="AB308" s="213" t="s">
        <v>93</v>
      </c>
      <c r="AC308" s="11">
        <f t="shared" ref="AC308:AE308" si="744">K308+R308</f>
        <v>62.5185</v>
      </c>
      <c r="AD308" s="11">
        <f t="shared" si="744"/>
        <v>778.92</v>
      </c>
      <c r="AE308" s="11">
        <f t="shared" si="744"/>
        <v>566.48</v>
      </c>
      <c r="AF308" s="11">
        <f t="shared" si="720"/>
        <v>34.73275</v>
      </c>
      <c r="AG308" s="11">
        <f t="shared" ref="AG308:AI308" si="745">O308+W308</f>
        <v>179</v>
      </c>
      <c r="AH308" s="11">
        <f t="shared" si="745"/>
        <v>0</v>
      </c>
      <c r="AI308" s="11">
        <f t="shared" si="745"/>
        <v>1621.65125</v>
      </c>
      <c r="AJ308" s="12" t="s">
        <v>33</v>
      </c>
    </row>
    <row r="309" s="9" customFormat="1" ht="16" customHeight="1" spans="1:36">
      <c r="A309" s="45">
        <f t="shared" si="703"/>
        <v>306</v>
      </c>
      <c r="B309" s="205" t="s">
        <v>348</v>
      </c>
      <c r="C309" s="229" t="s">
        <v>869</v>
      </c>
      <c r="D309" s="76" t="s">
        <v>870</v>
      </c>
      <c r="E309" s="95">
        <v>3473.25</v>
      </c>
      <c r="F309" s="46">
        <v>3245.5</v>
      </c>
      <c r="G309" s="96">
        <v>5664.75</v>
      </c>
      <c r="H309" s="95">
        <v>3473.25</v>
      </c>
      <c r="I309" s="48">
        <v>1790</v>
      </c>
      <c r="J309" s="48"/>
      <c r="K309" s="63">
        <f t="shared" si="704"/>
        <v>62.5185</v>
      </c>
      <c r="L309" s="64">
        <f t="shared" si="705"/>
        <v>519.28</v>
      </c>
      <c r="M309" s="48">
        <f t="shared" si="706"/>
        <v>453.18</v>
      </c>
      <c r="N309" s="46">
        <f t="shared" si="707"/>
        <v>24.31275</v>
      </c>
      <c r="O309" s="48">
        <f t="shared" si="708"/>
        <v>89.5</v>
      </c>
      <c r="P309" s="48">
        <f t="shared" si="709"/>
        <v>0</v>
      </c>
      <c r="Q309" s="48">
        <f t="shared" si="710"/>
        <v>1148.79125</v>
      </c>
      <c r="R309" s="46">
        <f t="shared" si="711"/>
        <v>0</v>
      </c>
      <c r="S309" s="46">
        <f t="shared" si="712"/>
        <v>259.64</v>
      </c>
      <c r="T309" s="48">
        <f t="shared" si="713"/>
        <v>113.3</v>
      </c>
      <c r="U309" s="46">
        <f t="shared" si="714"/>
        <v>10.42</v>
      </c>
      <c r="V309" s="46">
        <v>0</v>
      </c>
      <c r="W309" s="48">
        <f t="shared" si="715"/>
        <v>89.5</v>
      </c>
      <c r="X309" s="48">
        <f t="shared" si="716"/>
        <v>0</v>
      </c>
      <c r="Y309" s="46">
        <f t="shared" si="717"/>
        <v>472.86</v>
      </c>
      <c r="Z309" s="46">
        <f t="shared" si="718"/>
        <v>1621.65125</v>
      </c>
      <c r="AA309" s="46"/>
      <c r="AB309" s="213" t="s">
        <v>93</v>
      </c>
      <c r="AC309" s="11">
        <f t="shared" ref="AC309:AE309" si="746">K309+R309</f>
        <v>62.5185</v>
      </c>
      <c r="AD309" s="11">
        <f t="shared" si="746"/>
        <v>778.92</v>
      </c>
      <c r="AE309" s="11">
        <f t="shared" si="746"/>
        <v>566.48</v>
      </c>
      <c r="AF309" s="11">
        <f t="shared" si="720"/>
        <v>34.73275</v>
      </c>
      <c r="AG309" s="11">
        <f t="shared" ref="AG309:AI309" si="747">O309+W309</f>
        <v>179</v>
      </c>
      <c r="AH309" s="11">
        <f t="shared" si="747"/>
        <v>0</v>
      </c>
      <c r="AI309" s="11">
        <f t="shared" si="747"/>
        <v>1621.65125</v>
      </c>
      <c r="AJ309" s="12" t="s">
        <v>33</v>
      </c>
    </row>
    <row r="310" s="9" customFormat="1" ht="16" customHeight="1" spans="1:36">
      <c r="A310" s="45">
        <f t="shared" si="703"/>
        <v>307</v>
      </c>
      <c r="B310" s="205" t="s">
        <v>337</v>
      </c>
      <c r="C310" s="229" t="s">
        <v>871</v>
      </c>
      <c r="D310" s="76" t="s">
        <v>872</v>
      </c>
      <c r="E310" s="95">
        <v>3473.25</v>
      </c>
      <c r="F310" s="46">
        <v>3245.5</v>
      </c>
      <c r="G310" s="96">
        <v>5664.75</v>
      </c>
      <c r="H310" s="95">
        <v>3473.25</v>
      </c>
      <c r="I310" s="48">
        <v>4180</v>
      </c>
      <c r="J310" s="48"/>
      <c r="K310" s="63">
        <f t="shared" si="704"/>
        <v>62.5185</v>
      </c>
      <c r="L310" s="64">
        <f t="shared" si="705"/>
        <v>519.28</v>
      </c>
      <c r="M310" s="48">
        <f t="shared" si="706"/>
        <v>453.18</v>
      </c>
      <c r="N310" s="46">
        <f t="shared" si="707"/>
        <v>24.31275</v>
      </c>
      <c r="O310" s="48">
        <f t="shared" si="708"/>
        <v>209</v>
      </c>
      <c r="P310" s="48">
        <f t="shared" si="709"/>
        <v>0</v>
      </c>
      <c r="Q310" s="48">
        <f t="shared" si="710"/>
        <v>1268.29125</v>
      </c>
      <c r="R310" s="46">
        <f t="shared" si="711"/>
        <v>0</v>
      </c>
      <c r="S310" s="46">
        <f t="shared" si="712"/>
        <v>259.64</v>
      </c>
      <c r="T310" s="48">
        <f t="shared" si="713"/>
        <v>113.3</v>
      </c>
      <c r="U310" s="46">
        <f t="shared" si="714"/>
        <v>10.42</v>
      </c>
      <c r="V310" s="46">
        <v>0</v>
      </c>
      <c r="W310" s="48">
        <f t="shared" si="715"/>
        <v>209</v>
      </c>
      <c r="X310" s="48">
        <f t="shared" si="716"/>
        <v>0</v>
      </c>
      <c r="Y310" s="46">
        <f t="shared" si="717"/>
        <v>592.36</v>
      </c>
      <c r="Z310" s="46">
        <f t="shared" si="718"/>
        <v>1860.65125</v>
      </c>
      <c r="AA310" s="46"/>
      <c r="AB310" s="213" t="s">
        <v>58</v>
      </c>
      <c r="AC310" s="11">
        <f t="shared" ref="AC310:AE310" si="748">K310+R310</f>
        <v>62.5185</v>
      </c>
      <c r="AD310" s="11">
        <f t="shared" si="748"/>
        <v>778.92</v>
      </c>
      <c r="AE310" s="11">
        <f t="shared" si="748"/>
        <v>566.48</v>
      </c>
      <c r="AF310" s="11">
        <f t="shared" si="720"/>
        <v>34.73275</v>
      </c>
      <c r="AG310" s="11">
        <f t="shared" ref="AG310:AI310" si="749">O310+W310</f>
        <v>418</v>
      </c>
      <c r="AH310" s="11">
        <f t="shared" si="749"/>
        <v>0</v>
      </c>
      <c r="AI310" s="11">
        <f t="shared" si="749"/>
        <v>1860.65125</v>
      </c>
      <c r="AJ310" s="12" t="s">
        <v>35</v>
      </c>
    </row>
    <row r="311" s="9" customFormat="1" ht="16" customHeight="1" spans="1:36">
      <c r="A311" s="45">
        <f t="shared" si="703"/>
        <v>308</v>
      </c>
      <c r="B311" s="205" t="s">
        <v>640</v>
      </c>
      <c r="C311" s="229" t="s">
        <v>873</v>
      </c>
      <c r="D311" s="348" t="s">
        <v>874</v>
      </c>
      <c r="E311" s="95">
        <v>3473.25</v>
      </c>
      <c r="F311" s="46">
        <v>3245.5</v>
      </c>
      <c r="G311" s="96">
        <v>5664.75</v>
      </c>
      <c r="H311" s="95">
        <v>3473.25</v>
      </c>
      <c r="I311" s="48">
        <v>3180</v>
      </c>
      <c r="J311" s="48"/>
      <c r="K311" s="63">
        <f t="shared" si="704"/>
        <v>62.5185</v>
      </c>
      <c r="L311" s="64">
        <f t="shared" si="705"/>
        <v>519.28</v>
      </c>
      <c r="M311" s="48">
        <f t="shared" si="706"/>
        <v>453.18</v>
      </c>
      <c r="N311" s="46">
        <f t="shared" si="707"/>
        <v>24.31275</v>
      </c>
      <c r="O311" s="48">
        <f t="shared" si="708"/>
        <v>159</v>
      </c>
      <c r="P311" s="48">
        <f t="shared" si="709"/>
        <v>0</v>
      </c>
      <c r="Q311" s="48">
        <f t="shared" si="710"/>
        <v>1218.29125</v>
      </c>
      <c r="R311" s="46">
        <f t="shared" si="711"/>
        <v>0</v>
      </c>
      <c r="S311" s="46">
        <f t="shared" si="712"/>
        <v>259.64</v>
      </c>
      <c r="T311" s="48">
        <f t="shared" si="713"/>
        <v>113.3</v>
      </c>
      <c r="U311" s="46">
        <f t="shared" si="714"/>
        <v>10.42</v>
      </c>
      <c r="V311" s="46">
        <v>0</v>
      </c>
      <c r="W311" s="48">
        <f t="shared" si="715"/>
        <v>159</v>
      </c>
      <c r="X311" s="48">
        <f t="shared" si="716"/>
        <v>0</v>
      </c>
      <c r="Y311" s="46">
        <f t="shared" si="717"/>
        <v>542.36</v>
      </c>
      <c r="Z311" s="46">
        <f t="shared" si="718"/>
        <v>1760.65125</v>
      </c>
      <c r="AA311" s="46"/>
      <c r="AB311" s="213" t="s">
        <v>120</v>
      </c>
      <c r="AC311" s="11">
        <f t="shared" ref="AC311:AE311" si="750">K311+R311</f>
        <v>62.5185</v>
      </c>
      <c r="AD311" s="11">
        <f t="shared" si="750"/>
        <v>778.92</v>
      </c>
      <c r="AE311" s="11">
        <f t="shared" si="750"/>
        <v>566.48</v>
      </c>
      <c r="AF311" s="11">
        <f t="shared" si="720"/>
        <v>34.73275</v>
      </c>
      <c r="AG311" s="11">
        <f t="shared" ref="AG311:AI311" si="751">O311+W311</f>
        <v>318</v>
      </c>
      <c r="AH311" s="11">
        <f t="shared" si="751"/>
        <v>0</v>
      </c>
      <c r="AI311" s="11">
        <f t="shared" si="751"/>
        <v>1760.65125</v>
      </c>
      <c r="AJ311" s="12" t="s">
        <v>33</v>
      </c>
    </row>
    <row r="312" s="9" customFormat="1" ht="16" customHeight="1" spans="1:36">
      <c r="A312" s="45">
        <f t="shared" si="703"/>
        <v>309</v>
      </c>
      <c r="B312" s="205" t="s">
        <v>289</v>
      </c>
      <c r="C312" s="229" t="s">
        <v>877</v>
      </c>
      <c r="D312" s="76" t="s">
        <v>878</v>
      </c>
      <c r="E312" s="95">
        <v>3473.25</v>
      </c>
      <c r="F312" s="46">
        <v>3245.5</v>
      </c>
      <c r="G312" s="95">
        <v>5664.75</v>
      </c>
      <c r="H312" s="95">
        <v>3473.25</v>
      </c>
      <c r="I312" s="48">
        <v>1790</v>
      </c>
      <c r="J312" s="48"/>
      <c r="K312" s="63">
        <f t="shared" si="704"/>
        <v>62.5185</v>
      </c>
      <c r="L312" s="64">
        <f t="shared" si="705"/>
        <v>519.28</v>
      </c>
      <c r="M312" s="48">
        <f t="shared" si="706"/>
        <v>453.18</v>
      </c>
      <c r="N312" s="46">
        <f t="shared" si="707"/>
        <v>24.31275</v>
      </c>
      <c r="O312" s="48">
        <f t="shared" si="708"/>
        <v>89.5</v>
      </c>
      <c r="P312" s="48">
        <f t="shared" si="709"/>
        <v>0</v>
      </c>
      <c r="Q312" s="48">
        <f t="shared" si="710"/>
        <v>1148.79125</v>
      </c>
      <c r="R312" s="46">
        <f t="shared" si="711"/>
        <v>0</v>
      </c>
      <c r="S312" s="46">
        <f t="shared" si="712"/>
        <v>259.64</v>
      </c>
      <c r="T312" s="48">
        <f t="shared" si="713"/>
        <v>113.3</v>
      </c>
      <c r="U312" s="46">
        <f t="shared" si="714"/>
        <v>10.42</v>
      </c>
      <c r="V312" s="46">
        <v>0</v>
      </c>
      <c r="W312" s="48">
        <f t="shared" si="715"/>
        <v>89.5</v>
      </c>
      <c r="X312" s="48">
        <f t="shared" si="716"/>
        <v>0</v>
      </c>
      <c r="Y312" s="46">
        <f t="shared" si="717"/>
        <v>472.86</v>
      </c>
      <c r="Z312" s="46">
        <f t="shared" si="718"/>
        <v>1621.65125</v>
      </c>
      <c r="AA312" s="46"/>
      <c r="AB312" s="213" t="s">
        <v>102</v>
      </c>
      <c r="AC312" s="11">
        <f t="shared" ref="AC312:AE312" si="752">K312+R312</f>
        <v>62.5185</v>
      </c>
      <c r="AD312" s="11">
        <f t="shared" si="752"/>
        <v>778.92</v>
      </c>
      <c r="AE312" s="11">
        <f t="shared" si="752"/>
        <v>566.48</v>
      </c>
      <c r="AF312" s="11">
        <f t="shared" si="720"/>
        <v>34.73275</v>
      </c>
      <c r="AG312" s="11">
        <f t="shared" ref="AG312:AI312" si="753">O312+W312</f>
        <v>179</v>
      </c>
      <c r="AH312" s="11">
        <f t="shared" si="753"/>
        <v>0</v>
      </c>
      <c r="AI312" s="11">
        <f t="shared" si="753"/>
        <v>1621.65125</v>
      </c>
      <c r="AJ312" s="12" t="s">
        <v>33</v>
      </c>
    </row>
    <row r="313" s="9" customFormat="1" ht="16" customHeight="1" spans="1:36">
      <c r="A313" s="45">
        <f t="shared" si="703"/>
        <v>310</v>
      </c>
      <c r="B313" s="205" t="s">
        <v>640</v>
      </c>
      <c r="C313" s="229" t="s">
        <v>879</v>
      </c>
      <c r="D313" s="348" t="s">
        <v>880</v>
      </c>
      <c r="E313" s="95">
        <v>3473.25</v>
      </c>
      <c r="F313" s="46">
        <v>3245.5</v>
      </c>
      <c r="G313" s="95">
        <v>5664.75</v>
      </c>
      <c r="H313" s="95">
        <v>3473.25</v>
      </c>
      <c r="I313" s="48">
        <v>1790</v>
      </c>
      <c r="J313" s="48"/>
      <c r="K313" s="63">
        <f t="shared" si="704"/>
        <v>62.5185</v>
      </c>
      <c r="L313" s="64">
        <f t="shared" si="705"/>
        <v>519.28</v>
      </c>
      <c r="M313" s="48">
        <f t="shared" si="706"/>
        <v>453.18</v>
      </c>
      <c r="N313" s="46">
        <f t="shared" si="707"/>
        <v>24.31275</v>
      </c>
      <c r="O313" s="48">
        <f t="shared" si="708"/>
        <v>89.5</v>
      </c>
      <c r="P313" s="48">
        <f t="shared" si="709"/>
        <v>0</v>
      </c>
      <c r="Q313" s="48">
        <f t="shared" si="710"/>
        <v>1148.79125</v>
      </c>
      <c r="R313" s="46">
        <f t="shared" si="711"/>
        <v>0</v>
      </c>
      <c r="S313" s="46">
        <f t="shared" si="712"/>
        <v>259.64</v>
      </c>
      <c r="T313" s="48">
        <f t="shared" si="713"/>
        <v>113.3</v>
      </c>
      <c r="U313" s="46">
        <f t="shared" si="714"/>
        <v>10.42</v>
      </c>
      <c r="V313" s="46">
        <v>0</v>
      </c>
      <c r="W313" s="48">
        <f t="shared" si="715"/>
        <v>89.5</v>
      </c>
      <c r="X313" s="48">
        <f t="shared" si="716"/>
        <v>0</v>
      </c>
      <c r="Y313" s="46">
        <f t="shared" si="717"/>
        <v>472.86</v>
      </c>
      <c r="Z313" s="46">
        <f t="shared" si="718"/>
        <v>1621.65125</v>
      </c>
      <c r="AA313" s="46"/>
      <c r="AB313" s="213" t="s">
        <v>120</v>
      </c>
      <c r="AC313" s="11">
        <f t="shared" ref="AC313:AE313" si="754">K313+R313</f>
        <v>62.5185</v>
      </c>
      <c r="AD313" s="11">
        <f t="shared" si="754"/>
        <v>778.92</v>
      </c>
      <c r="AE313" s="11">
        <f t="shared" si="754"/>
        <v>566.48</v>
      </c>
      <c r="AF313" s="11">
        <f t="shared" si="720"/>
        <v>34.73275</v>
      </c>
      <c r="AG313" s="11">
        <f t="shared" ref="AG313:AI313" si="755">O313+W313</f>
        <v>179</v>
      </c>
      <c r="AH313" s="11">
        <f t="shared" si="755"/>
        <v>0</v>
      </c>
      <c r="AI313" s="11">
        <f t="shared" si="755"/>
        <v>1621.65125</v>
      </c>
      <c r="AJ313" s="12" t="s">
        <v>33</v>
      </c>
    </row>
    <row r="314" s="9" customFormat="1" ht="16" customHeight="1" spans="1:36">
      <c r="A314" s="45">
        <f t="shared" si="703"/>
        <v>311</v>
      </c>
      <c r="B314" s="205" t="s">
        <v>337</v>
      </c>
      <c r="C314" s="229" t="s">
        <v>883</v>
      </c>
      <c r="D314" s="76" t="s">
        <v>884</v>
      </c>
      <c r="E314" s="95">
        <v>3473.25</v>
      </c>
      <c r="F314" s="46">
        <v>3245.5</v>
      </c>
      <c r="G314" s="95">
        <v>5664.75</v>
      </c>
      <c r="H314" s="95">
        <v>3473.25</v>
      </c>
      <c r="I314" s="78">
        <v>1790</v>
      </c>
      <c r="J314" s="48"/>
      <c r="K314" s="63">
        <f t="shared" si="704"/>
        <v>62.5185</v>
      </c>
      <c r="L314" s="64">
        <f t="shared" si="705"/>
        <v>519.28</v>
      </c>
      <c r="M314" s="48">
        <f t="shared" si="706"/>
        <v>453.18</v>
      </c>
      <c r="N314" s="46">
        <f t="shared" si="707"/>
        <v>24.31275</v>
      </c>
      <c r="O314" s="48">
        <f t="shared" si="708"/>
        <v>89.5</v>
      </c>
      <c r="P314" s="48">
        <f t="shared" si="709"/>
        <v>0</v>
      </c>
      <c r="Q314" s="48">
        <f t="shared" si="710"/>
        <v>1148.79125</v>
      </c>
      <c r="R314" s="46">
        <f t="shared" si="711"/>
        <v>0</v>
      </c>
      <c r="S314" s="46">
        <f t="shared" si="712"/>
        <v>259.64</v>
      </c>
      <c r="T314" s="48">
        <f t="shared" si="713"/>
        <v>113.3</v>
      </c>
      <c r="U314" s="46">
        <f t="shared" si="714"/>
        <v>10.42</v>
      </c>
      <c r="V314" s="46">
        <v>0</v>
      </c>
      <c r="W314" s="48">
        <f t="shared" si="715"/>
        <v>89.5</v>
      </c>
      <c r="X314" s="48">
        <f t="shared" si="716"/>
        <v>0</v>
      </c>
      <c r="Y314" s="46">
        <f t="shared" si="717"/>
        <v>472.86</v>
      </c>
      <c r="Z314" s="46">
        <f t="shared" si="718"/>
        <v>1621.65125</v>
      </c>
      <c r="AA314" s="78"/>
      <c r="AB314" s="213" t="s">
        <v>105</v>
      </c>
      <c r="AC314" s="11">
        <f t="shared" ref="AC314:AE314" si="756">K314+R314</f>
        <v>62.5185</v>
      </c>
      <c r="AD314" s="11">
        <f t="shared" si="756"/>
        <v>778.92</v>
      </c>
      <c r="AE314" s="11">
        <f t="shared" si="756"/>
        <v>566.48</v>
      </c>
      <c r="AF314" s="11">
        <f t="shared" si="720"/>
        <v>34.73275</v>
      </c>
      <c r="AG314" s="11">
        <f t="shared" ref="AG314:AI314" si="757">O314+W314</f>
        <v>179</v>
      </c>
      <c r="AH314" s="11">
        <f t="shared" si="757"/>
        <v>0</v>
      </c>
      <c r="AI314" s="11">
        <f t="shared" si="757"/>
        <v>1621.65125</v>
      </c>
      <c r="AJ314" s="12" t="s">
        <v>33</v>
      </c>
    </row>
    <row r="315" s="9" customFormat="1" ht="16" customHeight="1" spans="1:36">
      <c r="A315" s="45">
        <f t="shared" si="703"/>
        <v>312</v>
      </c>
      <c r="B315" s="205" t="s">
        <v>1974</v>
      </c>
      <c r="C315" s="229" t="s">
        <v>885</v>
      </c>
      <c r="D315" s="76" t="s">
        <v>886</v>
      </c>
      <c r="E315" s="95">
        <v>3473.25</v>
      </c>
      <c r="F315" s="46">
        <v>3245.5</v>
      </c>
      <c r="G315" s="95">
        <v>5664.75</v>
      </c>
      <c r="H315" s="95">
        <v>3473.25</v>
      </c>
      <c r="I315" s="78">
        <v>3180</v>
      </c>
      <c r="J315" s="48"/>
      <c r="K315" s="63">
        <f t="shared" si="704"/>
        <v>62.5185</v>
      </c>
      <c r="L315" s="64">
        <f t="shared" si="705"/>
        <v>519.28</v>
      </c>
      <c r="M315" s="48">
        <f t="shared" si="706"/>
        <v>453.18</v>
      </c>
      <c r="N315" s="46">
        <f t="shared" si="707"/>
        <v>24.31275</v>
      </c>
      <c r="O315" s="48">
        <f t="shared" si="708"/>
        <v>159</v>
      </c>
      <c r="P315" s="48">
        <f t="shared" si="709"/>
        <v>0</v>
      </c>
      <c r="Q315" s="48">
        <f t="shared" si="710"/>
        <v>1218.29125</v>
      </c>
      <c r="R315" s="46">
        <f t="shared" si="711"/>
        <v>0</v>
      </c>
      <c r="S315" s="46">
        <f t="shared" si="712"/>
        <v>259.64</v>
      </c>
      <c r="T315" s="48">
        <f t="shared" si="713"/>
        <v>113.3</v>
      </c>
      <c r="U315" s="46">
        <f t="shared" si="714"/>
        <v>10.42</v>
      </c>
      <c r="V315" s="46">
        <v>0</v>
      </c>
      <c r="W315" s="48">
        <f t="shared" si="715"/>
        <v>159</v>
      </c>
      <c r="X315" s="48">
        <f t="shared" si="716"/>
        <v>0</v>
      </c>
      <c r="Y315" s="46">
        <f t="shared" si="717"/>
        <v>542.36</v>
      </c>
      <c r="Z315" s="46">
        <f t="shared" si="718"/>
        <v>1760.65125</v>
      </c>
      <c r="AA315" s="78"/>
      <c r="AB315" s="214" t="s">
        <v>132</v>
      </c>
      <c r="AC315" s="11">
        <f t="shared" ref="AC315:AE315" si="758">K315+R315</f>
        <v>62.5185</v>
      </c>
      <c r="AD315" s="11">
        <f t="shared" si="758"/>
        <v>778.92</v>
      </c>
      <c r="AE315" s="11">
        <f t="shared" si="758"/>
        <v>566.48</v>
      </c>
      <c r="AF315" s="11">
        <f t="shared" si="720"/>
        <v>34.73275</v>
      </c>
      <c r="AG315" s="11">
        <f t="shared" ref="AG315:AI315" si="759">O315+W315</f>
        <v>318</v>
      </c>
      <c r="AH315" s="11">
        <f t="shared" si="759"/>
        <v>0</v>
      </c>
      <c r="AI315" s="11">
        <f t="shared" si="759"/>
        <v>1760.65125</v>
      </c>
      <c r="AJ315" s="12" t="s">
        <v>36</v>
      </c>
    </row>
    <row r="316" s="9" customFormat="1" ht="16" customHeight="1" spans="1:36">
      <c r="A316" s="45">
        <f t="shared" si="703"/>
        <v>313</v>
      </c>
      <c r="B316" s="205" t="s">
        <v>558</v>
      </c>
      <c r="C316" s="229" t="s">
        <v>887</v>
      </c>
      <c r="D316" s="346" t="s">
        <v>888</v>
      </c>
      <c r="E316" s="95">
        <v>3473.25</v>
      </c>
      <c r="F316" s="46">
        <v>3245.5</v>
      </c>
      <c r="G316" s="95">
        <v>5664.75</v>
      </c>
      <c r="H316" s="95">
        <v>3473.25</v>
      </c>
      <c r="I316" s="105">
        <v>1790</v>
      </c>
      <c r="J316" s="48"/>
      <c r="K316" s="63">
        <f t="shared" si="704"/>
        <v>62.5185</v>
      </c>
      <c r="L316" s="64">
        <f t="shared" si="705"/>
        <v>519.28</v>
      </c>
      <c r="M316" s="48">
        <f t="shared" si="706"/>
        <v>453.18</v>
      </c>
      <c r="N316" s="46">
        <f t="shared" si="707"/>
        <v>24.31275</v>
      </c>
      <c r="O316" s="48">
        <f t="shared" si="708"/>
        <v>89.5</v>
      </c>
      <c r="P316" s="48">
        <f t="shared" si="709"/>
        <v>0</v>
      </c>
      <c r="Q316" s="48">
        <f t="shared" si="710"/>
        <v>1148.79125</v>
      </c>
      <c r="R316" s="46">
        <f t="shared" si="711"/>
        <v>0</v>
      </c>
      <c r="S316" s="46">
        <f t="shared" si="712"/>
        <v>259.64</v>
      </c>
      <c r="T316" s="48">
        <f t="shared" si="713"/>
        <v>113.3</v>
      </c>
      <c r="U316" s="46">
        <f t="shared" si="714"/>
        <v>10.42</v>
      </c>
      <c r="V316" s="46">
        <v>0</v>
      </c>
      <c r="W316" s="48">
        <f t="shared" si="715"/>
        <v>89.5</v>
      </c>
      <c r="X316" s="48">
        <f t="shared" si="716"/>
        <v>0</v>
      </c>
      <c r="Y316" s="46">
        <f t="shared" si="717"/>
        <v>472.86</v>
      </c>
      <c r="Z316" s="46">
        <f t="shared" si="718"/>
        <v>1621.65125</v>
      </c>
      <c r="AA316" s="78"/>
      <c r="AB316" s="213" t="s">
        <v>102</v>
      </c>
      <c r="AC316" s="11">
        <f t="shared" ref="AC316:AE316" si="760">K316+R316</f>
        <v>62.5185</v>
      </c>
      <c r="AD316" s="11">
        <f t="shared" si="760"/>
        <v>778.92</v>
      </c>
      <c r="AE316" s="11">
        <f t="shared" si="760"/>
        <v>566.48</v>
      </c>
      <c r="AF316" s="11">
        <f t="shared" si="720"/>
        <v>34.73275</v>
      </c>
      <c r="AG316" s="11">
        <f t="shared" ref="AG316:AI316" si="761">O316+W316</f>
        <v>179</v>
      </c>
      <c r="AH316" s="11">
        <f t="shared" si="761"/>
        <v>0</v>
      </c>
      <c r="AI316" s="11">
        <f t="shared" si="761"/>
        <v>1621.65125</v>
      </c>
      <c r="AJ316" s="12" t="s">
        <v>33</v>
      </c>
    </row>
    <row r="317" s="9" customFormat="1" ht="16" customHeight="1" spans="1:36">
      <c r="A317" s="45">
        <f t="shared" si="703"/>
        <v>314</v>
      </c>
      <c r="B317" s="205" t="s">
        <v>558</v>
      </c>
      <c r="C317" s="229" t="s">
        <v>889</v>
      </c>
      <c r="D317" s="346" t="s">
        <v>890</v>
      </c>
      <c r="E317" s="95">
        <v>3473.25</v>
      </c>
      <c r="F317" s="46">
        <v>3245.5</v>
      </c>
      <c r="G317" s="95">
        <v>5664.75</v>
      </c>
      <c r="H317" s="95">
        <v>3473.25</v>
      </c>
      <c r="I317" s="105">
        <v>1790</v>
      </c>
      <c r="J317" s="48"/>
      <c r="K317" s="63">
        <f t="shared" si="704"/>
        <v>62.5185</v>
      </c>
      <c r="L317" s="64">
        <f t="shared" si="705"/>
        <v>519.28</v>
      </c>
      <c r="M317" s="48">
        <f t="shared" si="706"/>
        <v>453.18</v>
      </c>
      <c r="N317" s="46">
        <f t="shared" si="707"/>
        <v>24.31275</v>
      </c>
      <c r="O317" s="48">
        <f t="shared" si="708"/>
        <v>89.5</v>
      </c>
      <c r="P317" s="48">
        <f t="shared" si="709"/>
        <v>0</v>
      </c>
      <c r="Q317" s="48">
        <f t="shared" si="710"/>
        <v>1148.79125</v>
      </c>
      <c r="R317" s="46">
        <f t="shared" si="711"/>
        <v>0</v>
      </c>
      <c r="S317" s="46">
        <f t="shared" si="712"/>
        <v>259.64</v>
      </c>
      <c r="T317" s="48">
        <f t="shared" si="713"/>
        <v>113.3</v>
      </c>
      <c r="U317" s="46">
        <f t="shared" si="714"/>
        <v>10.42</v>
      </c>
      <c r="V317" s="46">
        <v>0</v>
      </c>
      <c r="W317" s="48">
        <f t="shared" si="715"/>
        <v>89.5</v>
      </c>
      <c r="X317" s="48">
        <f t="shared" si="716"/>
        <v>0</v>
      </c>
      <c r="Y317" s="46">
        <f t="shared" si="717"/>
        <v>472.86</v>
      </c>
      <c r="Z317" s="46">
        <f t="shared" si="718"/>
        <v>1621.65125</v>
      </c>
      <c r="AA317" s="78"/>
      <c r="AB317" s="213" t="s">
        <v>102</v>
      </c>
      <c r="AC317" s="11">
        <f t="shared" ref="AC317:AE317" si="762">K317+R317</f>
        <v>62.5185</v>
      </c>
      <c r="AD317" s="11">
        <f t="shared" si="762"/>
        <v>778.92</v>
      </c>
      <c r="AE317" s="11">
        <f t="shared" si="762"/>
        <v>566.48</v>
      </c>
      <c r="AF317" s="11">
        <f t="shared" si="720"/>
        <v>34.73275</v>
      </c>
      <c r="AG317" s="11">
        <f t="shared" ref="AG317:AI317" si="763">O317+W317</f>
        <v>179</v>
      </c>
      <c r="AH317" s="11">
        <f t="shared" si="763"/>
        <v>0</v>
      </c>
      <c r="AI317" s="11">
        <f t="shared" si="763"/>
        <v>1621.65125</v>
      </c>
      <c r="AJ317" s="12" t="s">
        <v>33</v>
      </c>
    </row>
    <row r="318" s="9" customFormat="1" ht="16" customHeight="1" spans="1:36">
      <c r="A318" s="45">
        <f t="shared" si="703"/>
        <v>315</v>
      </c>
      <c r="B318" s="205" t="s">
        <v>289</v>
      </c>
      <c r="C318" s="229" t="s">
        <v>893</v>
      </c>
      <c r="D318" s="346" t="s">
        <v>894</v>
      </c>
      <c r="E318" s="95">
        <v>3473.25</v>
      </c>
      <c r="F318" s="46">
        <v>3245.5</v>
      </c>
      <c r="G318" s="95">
        <v>5664.75</v>
      </c>
      <c r="H318" s="95">
        <v>3473.25</v>
      </c>
      <c r="I318" s="105">
        <v>1790</v>
      </c>
      <c r="J318" s="48"/>
      <c r="K318" s="63">
        <f t="shared" si="704"/>
        <v>62.5185</v>
      </c>
      <c r="L318" s="64">
        <f t="shared" si="705"/>
        <v>519.28</v>
      </c>
      <c r="M318" s="48">
        <f t="shared" si="706"/>
        <v>453.18</v>
      </c>
      <c r="N318" s="46">
        <f t="shared" si="707"/>
        <v>24.31275</v>
      </c>
      <c r="O318" s="48">
        <f t="shared" si="708"/>
        <v>89.5</v>
      </c>
      <c r="P318" s="48">
        <f t="shared" si="709"/>
        <v>0</v>
      </c>
      <c r="Q318" s="48">
        <f t="shared" si="710"/>
        <v>1148.79125</v>
      </c>
      <c r="R318" s="46">
        <f t="shared" si="711"/>
        <v>0</v>
      </c>
      <c r="S318" s="46">
        <f t="shared" si="712"/>
        <v>259.64</v>
      </c>
      <c r="T318" s="48">
        <f t="shared" si="713"/>
        <v>113.3</v>
      </c>
      <c r="U318" s="46">
        <f t="shared" si="714"/>
        <v>10.42</v>
      </c>
      <c r="V318" s="46">
        <v>0</v>
      </c>
      <c r="W318" s="48">
        <f t="shared" si="715"/>
        <v>89.5</v>
      </c>
      <c r="X318" s="48">
        <f t="shared" si="716"/>
        <v>0</v>
      </c>
      <c r="Y318" s="46">
        <f t="shared" si="717"/>
        <v>472.86</v>
      </c>
      <c r="Z318" s="46">
        <f t="shared" si="718"/>
        <v>1621.65125</v>
      </c>
      <c r="AA318" s="78"/>
      <c r="AB318" s="213" t="s">
        <v>99</v>
      </c>
      <c r="AC318" s="11">
        <f t="shared" ref="AC318:AE318" si="764">K318+R318</f>
        <v>62.5185</v>
      </c>
      <c r="AD318" s="11">
        <f t="shared" si="764"/>
        <v>778.92</v>
      </c>
      <c r="AE318" s="11">
        <f t="shared" si="764"/>
        <v>566.48</v>
      </c>
      <c r="AF318" s="11">
        <f t="shared" si="720"/>
        <v>34.73275</v>
      </c>
      <c r="AG318" s="11">
        <f t="shared" ref="AG318:AI318" si="765">O318+W318</f>
        <v>179</v>
      </c>
      <c r="AH318" s="11">
        <f t="shared" si="765"/>
        <v>0</v>
      </c>
      <c r="AI318" s="11">
        <f t="shared" si="765"/>
        <v>1621.65125</v>
      </c>
      <c r="AJ318" s="12" t="s">
        <v>33</v>
      </c>
    </row>
    <row r="319" s="9" customFormat="1" ht="16" customHeight="1" spans="1:36">
      <c r="A319" s="45">
        <f t="shared" si="703"/>
        <v>316</v>
      </c>
      <c r="B319" s="205" t="s">
        <v>558</v>
      </c>
      <c r="C319" s="229" t="s">
        <v>895</v>
      </c>
      <c r="D319" s="346" t="s">
        <v>896</v>
      </c>
      <c r="E319" s="95">
        <v>3473.25</v>
      </c>
      <c r="F319" s="46">
        <v>3245.5</v>
      </c>
      <c r="G319" s="95">
        <v>5664.75</v>
      </c>
      <c r="H319" s="95">
        <v>3473.25</v>
      </c>
      <c r="I319" s="105">
        <v>1790</v>
      </c>
      <c r="J319" s="48"/>
      <c r="K319" s="63">
        <f t="shared" si="704"/>
        <v>62.5185</v>
      </c>
      <c r="L319" s="64">
        <f t="shared" si="705"/>
        <v>519.28</v>
      </c>
      <c r="M319" s="48">
        <f t="shared" si="706"/>
        <v>453.18</v>
      </c>
      <c r="N319" s="46">
        <f t="shared" si="707"/>
        <v>24.31275</v>
      </c>
      <c r="O319" s="48">
        <f t="shared" si="708"/>
        <v>89.5</v>
      </c>
      <c r="P319" s="48">
        <f t="shared" si="709"/>
        <v>0</v>
      </c>
      <c r="Q319" s="48">
        <f t="shared" si="710"/>
        <v>1148.79125</v>
      </c>
      <c r="R319" s="46">
        <f t="shared" si="711"/>
        <v>0</v>
      </c>
      <c r="S319" s="46">
        <f t="shared" si="712"/>
        <v>259.64</v>
      </c>
      <c r="T319" s="48">
        <f t="shared" si="713"/>
        <v>113.3</v>
      </c>
      <c r="U319" s="46">
        <f t="shared" si="714"/>
        <v>10.42</v>
      </c>
      <c r="V319" s="46">
        <v>0</v>
      </c>
      <c r="W319" s="48">
        <f t="shared" si="715"/>
        <v>89.5</v>
      </c>
      <c r="X319" s="48">
        <f t="shared" si="716"/>
        <v>0</v>
      </c>
      <c r="Y319" s="46">
        <f t="shared" si="717"/>
        <v>472.86</v>
      </c>
      <c r="Z319" s="46">
        <f t="shared" si="718"/>
        <v>1621.65125</v>
      </c>
      <c r="AA319" s="78"/>
      <c r="AB319" s="213" t="s">
        <v>102</v>
      </c>
      <c r="AC319" s="11">
        <f t="shared" ref="AC319:AE319" si="766">K319+R319</f>
        <v>62.5185</v>
      </c>
      <c r="AD319" s="11">
        <f t="shared" si="766"/>
        <v>778.92</v>
      </c>
      <c r="AE319" s="11">
        <f t="shared" si="766"/>
        <v>566.48</v>
      </c>
      <c r="AF319" s="11">
        <f t="shared" si="720"/>
        <v>34.73275</v>
      </c>
      <c r="AG319" s="11">
        <f t="shared" ref="AG319:AI319" si="767">O319+W319</f>
        <v>179</v>
      </c>
      <c r="AH319" s="11">
        <f t="shared" si="767"/>
        <v>0</v>
      </c>
      <c r="AI319" s="11">
        <f t="shared" si="767"/>
        <v>1621.65125</v>
      </c>
      <c r="AJ319" s="12" t="s">
        <v>33</v>
      </c>
    </row>
    <row r="320" s="9" customFormat="1" ht="16" customHeight="1" spans="1:36">
      <c r="A320" s="45">
        <f t="shared" si="703"/>
        <v>317</v>
      </c>
      <c r="B320" s="205" t="s">
        <v>363</v>
      </c>
      <c r="C320" s="229" t="s">
        <v>897</v>
      </c>
      <c r="D320" s="346" t="s">
        <v>898</v>
      </c>
      <c r="E320" s="95">
        <v>3473.25</v>
      </c>
      <c r="F320" s="46">
        <v>3245.5</v>
      </c>
      <c r="G320" s="95">
        <v>5664.75</v>
      </c>
      <c r="H320" s="95">
        <v>3473.25</v>
      </c>
      <c r="I320" s="105">
        <v>3180</v>
      </c>
      <c r="J320" s="48"/>
      <c r="K320" s="63">
        <f t="shared" si="704"/>
        <v>62.5185</v>
      </c>
      <c r="L320" s="64">
        <f t="shared" si="705"/>
        <v>519.28</v>
      </c>
      <c r="M320" s="48">
        <f t="shared" si="706"/>
        <v>453.18</v>
      </c>
      <c r="N320" s="46">
        <f t="shared" si="707"/>
        <v>24.31275</v>
      </c>
      <c r="O320" s="48">
        <f t="shared" si="708"/>
        <v>159</v>
      </c>
      <c r="P320" s="48">
        <f t="shared" si="709"/>
        <v>0</v>
      </c>
      <c r="Q320" s="48">
        <f t="shared" si="710"/>
        <v>1218.29125</v>
      </c>
      <c r="R320" s="46">
        <f t="shared" si="711"/>
        <v>0</v>
      </c>
      <c r="S320" s="46">
        <f t="shared" si="712"/>
        <v>259.64</v>
      </c>
      <c r="T320" s="48">
        <f t="shared" si="713"/>
        <v>113.3</v>
      </c>
      <c r="U320" s="46">
        <f t="shared" si="714"/>
        <v>10.42</v>
      </c>
      <c r="V320" s="46">
        <v>0</v>
      </c>
      <c r="W320" s="48">
        <f t="shared" si="715"/>
        <v>159</v>
      </c>
      <c r="X320" s="48">
        <f t="shared" si="716"/>
        <v>0</v>
      </c>
      <c r="Y320" s="46">
        <f t="shared" si="717"/>
        <v>542.36</v>
      </c>
      <c r="Z320" s="46">
        <f t="shared" si="718"/>
        <v>1760.65125</v>
      </c>
      <c r="AA320" s="78"/>
      <c r="AB320" s="213" t="s">
        <v>58</v>
      </c>
      <c r="AC320" s="11">
        <f t="shared" ref="AC320:AE320" si="768">K320+R320</f>
        <v>62.5185</v>
      </c>
      <c r="AD320" s="11">
        <f t="shared" si="768"/>
        <v>778.92</v>
      </c>
      <c r="AE320" s="11">
        <f t="shared" si="768"/>
        <v>566.48</v>
      </c>
      <c r="AF320" s="11">
        <f t="shared" si="720"/>
        <v>34.73275</v>
      </c>
      <c r="AG320" s="11">
        <f t="shared" ref="AG320:AI320" si="769">O320+W320</f>
        <v>318</v>
      </c>
      <c r="AH320" s="11">
        <f t="shared" si="769"/>
        <v>0</v>
      </c>
      <c r="AI320" s="11">
        <f t="shared" si="769"/>
        <v>1760.65125</v>
      </c>
      <c r="AJ320" s="12" t="s">
        <v>35</v>
      </c>
    </row>
    <row r="321" s="9" customFormat="1" ht="16" customHeight="1" spans="1:36">
      <c r="A321" s="45">
        <f t="shared" si="703"/>
        <v>318</v>
      </c>
      <c r="B321" s="205" t="s">
        <v>1978</v>
      </c>
      <c r="C321" s="229" t="s">
        <v>899</v>
      </c>
      <c r="D321" s="346" t="s">
        <v>900</v>
      </c>
      <c r="E321" s="95">
        <v>3820</v>
      </c>
      <c r="F321" s="46">
        <v>3820</v>
      </c>
      <c r="G321" s="95">
        <v>5664.75</v>
      </c>
      <c r="H321" s="95">
        <v>3820</v>
      </c>
      <c r="I321" s="105">
        <v>4180</v>
      </c>
      <c r="J321" s="48"/>
      <c r="K321" s="63">
        <f t="shared" si="704"/>
        <v>68.76</v>
      </c>
      <c r="L321" s="64">
        <f t="shared" si="705"/>
        <v>611.2</v>
      </c>
      <c r="M321" s="48">
        <f t="shared" si="706"/>
        <v>453.18</v>
      </c>
      <c r="N321" s="46">
        <f t="shared" si="707"/>
        <v>26.74</v>
      </c>
      <c r="O321" s="48">
        <f t="shared" si="708"/>
        <v>209</v>
      </c>
      <c r="P321" s="48">
        <f t="shared" si="709"/>
        <v>0</v>
      </c>
      <c r="Q321" s="48">
        <f t="shared" si="710"/>
        <v>1368.88</v>
      </c>
      <c r="R321" s="46">
        <f t="shared" si="711"/>
        <v>0</v>
      </c>
      <c r="S321" s="46">
        <f t="shared" si="712"/>
        <v>305.6</v>
      </c>
      <c r="T321" s="48">
        <f t="shared" si="713"/>
        <v>113.3</v>
      </c>
      <c r="U321" s="46">
        <f t="shared" si="714"/>
        <v>11.46</v>
      </c>
      <c r="V321" s="46">
        <v>0</v>
      </c>
      <c r="W321" s="48">
        <f t="shared" si="715"/>
        <v>209</v>
      </c>
      <c r="X321" s="48">
        <f t="shared" si="716"/>
        <v>0</v>
      </c>
      <c r="Y321" s="46">
        <f t="shared" si="717"/>
        <v>639.36</v>
      </c>
      <c r="Z321" s="46">
        <f t="shared" si="718"/>
        <v>2008.24</v>
      </c>
      <c r="AA321" s="78"/>
      <c r="AB321" s="213" t="s">
        <v>52</v>
      </c>
      <c r="AC321" s="11">
        <f t="shared" ref="AC321:AE321" si="770">K321+R321</f>
        <v>68.76</v>
      </c>
      <c r="AD321" s="11">
        <f t="shared" si="770"/>
        <v>916.8</v>
      </c>
      <c r="AE321" s="11">
        <f t="shared" si="770"/>
        <v>566.48</v>
      </c>
      <c r="AF321" s="11">
        <f t="shared" si="720"/>
        <v>38.2</v>
      </c>
      <c r="AG321" s="11">
        <f t="shared" ref="AG321:AI321" si="771">O321+W321</f>
        <v>418</v>
      </c>
      <c r="AH321" s="11">
        <f t="shared" si="771"/>
        <v>0</v>
      </c>
      <c r="AI321" s="11">
        <f t="shared" si="771"/>
        <v>2008.24</v>
      </c>
      <c r="AJ321" s="12" t="s">
        <v>32</v>
      </c>
    </row>
    <row r="322" s="9" customFormat="1" ht="16" customHeight="1" spans="1:36">
      <c r="A322" s="45">
        <f t="shared" si="703"/>
        <v>319</v>
      </c>
      <c r="B322" s="205" t="s">
        <v>1978</v>
      </c>
      <c r="C322" s="229" t="s">
        <v>903</v>
      </c>
      <c r="D322" s="354" t="s">
        <v>904</v>
      </c>
      <c r="E322" s="95">
        <v>3473.25</v>
      </c>
      <c r="F322" s="46">
        <v>3245.5</v>
      </c>
      <c r="G322" s="95">
        <v>5664.75</v>
      </c>
      <c r="H322" s="95">
        <v>3473.25</v>
      </c>
      <c r="I322" s="105">
        <v>3180</v>
      </c>
      <c r="J322" s="48"/>
      <c r="K322" s="63">
        <f t="shared" si="704"/>
        <v>62.5185</v>
      </c>
      <c r="L322" s="64">
        <f t="shared" si="705"/>
        <v>519.28</v>
      </c>
      <c r="M322" s="48">
        <f t="shared" si="706"/>
        <v>453.18</v>
      </c>
      <c r="N322" s="46">
        <f t="shared" si="707"/>
        <v>24.31275</v>
      </c>
      <c r="O322" s="48">
        <f t="shared" si="708"/>
        <v>159</v>
      </c>
      <c r="P322" s="48">
        <f t="shared" si="709"/>
        <v>0</v>
      </c>
      <c r="Q322" s="48">
        <f t="shared" si="710"/>
        <v>1218.29125</v>
      </c>
      <c r="R322" s="46">
        <f t="shared" si="711"/>
        <v>0</v>
      </c>
      <c r="S322" s="46">
        <f t="shared" si="712"/>
        <v>259.64</v>
      </c>
      <c r="T322" s="48">
        <f t="shared" si="713"/>
        <v>113.3</v>
      </c>
      <c r="U322" s="46">
        <f t="shared" si="714"/>
        <v>10.42</v>
      </c>
      <c r="V322" s="46">
        <v>0</v>
      </c>
      <c r="W322" s="48">
        <f t="shared" si="715"/>
        <v>159</v>
      </c>
      <c r="X322" s="48">
        <f t="shared" si="716"/>
        <v>0</v>
      </c>
      <c r="Y322" s="46">
        <f t="shared" si="717"/>
        <v>542.36</v>
      </c>
      <c r="Z322" s="46">
        <f t="shared" si="718"/>
        <v>1760.65125</v>
      </c>
      <c r="AA322" s="78"/>
      <c r="AB322" s="213" t="s">
        <v>66</v>
      </c>
      <c r="AC322" s="11">
        <f t="shared" ref="AC322:AE322" si="772">K322+R322</f>
        <v>62.5185</v>
      </c>
      <c r="AD322" s="11">
        <f t="shared" si="772"/>
        <v>778.92</v>
      </c>
      <c r="AE322" s="11">
        <f t="shared" si="772"/>
        <v>566.48</v>
      </c>
      <c r="AF322" s="11">
        <f t="shared" si="720"/>
        <v>34.73275</v>
      </c>
      <c r="AG322" s="11">
        <f t="shared" ref="AG322:AI322" si="773">O322+W322</f>
        <v>318</v>
      </c>
      <c r="AH322" s="11">
        <f t="shared" si="773"/>
        <v>0</v>
      </c>
      <c r="AI322" s="11">
        <f t="shared" si="773"/>
        <v>1760.65125</v>
      </c>
      <c r="AJ322" s="12" t="s">
        <v>32</v>
      </c>
    </row>
    <row r="323" s="9" customFormat="1" ht="16" customHeight="1" spans="1:36">
      <c r="A323" s="45">
        <f t="shared" si="703"/>
        <v>320</v>
      </c>
      <c r="B323" s="205" t="s">
        <v>1973</v>
      </c>
      <c r="C323" s="229" t="s">
        <v>905</v>
      </c>
      <c r="D323" s="354" t="s">
        <v>906</v>
      </c>
      <c r="E323" s="95">
        <v>3473.25</v>
      </c>
      <c r="F323" s="46">
        <v>3245.5</v>
      </c>
      <c r="G323" s="95">
        <v>5664.75</v>
      </c>
      <c r="H323" s="95">
        <v>3473.25</v>
      </c>
      <c r="I323" s="105">
        <v>3180</v>
      </c>
      <c r="J323" s="48"/>
      <c r="K323" s="63">
        <f t="shared" si="704"/>
        <v>62.5185</v>
      </c>
      <c r="L323" s="64">
        <f t="shared" si="705"/>
        <v>519.28</v>
      </c>
      <c r="M323" s="48">
        <f t="shared" si="706"/>
        <v>453.18</v>
      </c>
      <c r="N323" s="46">
        <f t="shared" si="707"/>
        <v>24.31275</v>
      </c>
      <c r="O323" s="48">
        <f t="shared" si="708"/>
        <v>159</v>
      </c>
      <c r="P323" s="48">
        <f t="shared" si="709"/>
        <v>0</v>
      </c>
      <c r="Q323" s="48">
        <f t="shared" si="710"/>
        <v>1218.29125</v>
      </c>
      <c r="R323" s="46">
        <f t="shared" si="711"/>
        <v>0</v>
      </c>
      <c r="S323" s="46">
        <f t="shared" si="712"/>
        <v>259.64</v>
      </c>
      <c r="T323" s="48">
        <f t="shared" si="713"/>
        <v>113.3</v>
      </c>
      <c r="U323" s="46">
        <f t="shared" si="714"/>
        <v>10.42</v>
      </c>
      <c r="V323" s="46">
        <v>0</v>
      </c>
      <c r="W323" s="48">
        <f t="shared" si="715"/>
        <v>159</v>
      </c>
      <c r="X323" s="48">
        <f t="shared" si="716"/>
        <v>0</v>
      </c>
      <c r="Y323" s="46">
        <f t="shared" si="717"/>
        <v>542.36</v>
      </c>
      <c r="Z323" s="46">
        <f t="shared" si="718"/>
        <v>1760.65125</v>
      </c>
      <c r="AA323" s="78"/>
      <c r="AB323" s="213" t="s">
        <v>66</v>
      </c>
      <c r="AC323" s="11">
        <f t="shared" ref="AC323:AE323" si="774">K323+R323</f>
        <v>62.5185</v>
      </c>
      <c r="AD323" s="11">
        <f t="shared" si="774"/>
        <v>778.92</v>
      </c>
      <c r="AE323" s="11">
        <f t="shared" si="774"/>
        <v>566.48</v>
      </c>
      <c r="AF323" s="11">
        <f t="shared" si="720"/>
        <v>34.73275</v>
      </c>
      <c r="AG323" s="11">
        <f t="shared" ref="AG323:AI323" si="775">O323+W323</f>
        <v>318</v>
      </c>
      <c r="AH323" s="11">
        <f t="shared" si="775"/>
        <v>0</v>
      </c>
      <c r="AI323" s="11">
        <f t="shared" si="775"/>
        <v>1760.65125</v>
      </c>
      <c r="AJ323" s="12" t="s">
        <v>32</v>
      </c>
    </row>
    <row r="324" s="9" customFormat="1" ht="16" customHeight="1" spans="1:36">
      <c r="A324" s="45">
        <f t="shared" si="703"/>
        <v>321</v>
      </c>
      <c r="B324" s="205" t="s">
        <v>670</v>
      </c>
      <c r="C324" s="229" t="s">
        <v>907</v>
      </c>
      <c r="D324" s="346" t="s">
        <v>908</v>
      </c>
      <c r="E324" s="95">
        <v>3473.25</v>
      </c>
      <c r="F324" s="46">
        <v>3245.5</v>
      </c>
      <c r="G324" s="95">
        <v>5664.75</v>
      </c>
      <c r="H324" s="95">
        <v>3473.25</v>
      </c>
      <c r="I324" s="105">
        <v>1790</v>
      </c>
      <c r="J324" s="48"/>
      <c r="K324" s="63">
        <f t="shared" si="704"/>
        <v>62.5185</v>
      </c>
      <c r="L324" s="64">
        <f t="shared" si="705"/>
        <v>519.28</v>
      </c>
      <c r="M324" s="48">
        <f t="shared" si="706"/>
        <v>453.18</v>
      </c>
      <c r="N324" s="46">
        <f t="shared" si="707"/>
        <v>24.31275</v>
      </c>
      <c r="O324" s="48">
        <f t="shared" si="708"/>
        <v>89.5</v>
      </c>
      <c r="P324" s="48">
        <f t="shared" si="709"/>
        <v>0</v>
      </c>
      <c r="Q324" s="48">
        <f t="shared" si="710"/>
        <v>1148.79125</v>
      </c>
      <c r="R324" s="46">
        <f t="shared" si="711"/>
        <v>0</v>
      </c>
      <c r="S324" s="46">
        <f t="shared" si="712"/>
        <v>259.64</v>
      </c>
      <c r="T324" s="48">
        <f t="shared" si="713"/>
        <v>113.3</v>
      </c>
      <c r="U324" s="46">
        <f t="shared" si="714"/>
        <v>10.42</v>
      </c>
      <c r="V324" s="46">
        <v>0</v>
      </c>
      <c r="W324" s="48">
        <f t="shared" si="715"/>
        <v>89.5</v>
      </c>
      <c r="X324" s="48">
        <f t="shared" si="716"/>
        <v>0</v>
      </c>
      <c r="Y324" s="46">
        <f t="shared" si="717"/>
        <v>472.86</v>
      </c>
      <c r="Z324" s="46">
        <f t="shared" si="718"/>
        <v>1621.65125</v>
      </c>
      <c r="AA324" s="78"/>
      <c r="AB324" s="213" t="s">
        <v>126</v>
      </c>
      <c r="AC324" s="11">
        <f t="shared" ref="AC324:AE324" si="776">K324+R324</f>
        <v>62.5185</v>
      </c>
      <c r="AD324" s="11">
        <f t="shared" si="776"/>
        <v>778.92</v>
      </c>
      <c r="AE324" s="11">
        <f t="shared" si="776"/>
        <v>566.48</v>
      </c>
      <c r="AF324" s="11">
        <f t="shared" si="720"/>
        <v>34.73275</v>
      </c>
      <c r="AG324" s="11">
        <f t="shared" ref="AG324:AI324" si="777">O324+W324</f>
        <v>179</v>
      </c>
      <c r="AH324" s="11">
        <f t="shared" si="777"/>
        <v>0</v>
      </c>
      <c r="AI324" s="11">
        <f t="shared" si="777"/>
        <v>1621.65125</v>
      </c>
      <c r="AJ324" s="12" t="s">
        <v>33</v>
      </c>
    </row>
    <row r="325" s="9" customFormat="1" ht="16" customHeight="1" spans="1:36">
      <c r="A325" s="45">
        <f t="shared" si="703"/>
        <v>322</v>
      </c>
      <c r="B325" s="205" t="s">
        <v>1981</v>
      </c>
      <c r="C325" s="229" t="s">
        <v>909</v>
      </c>
      <c r="D325" s="346" t="s">
        <v>910</v>
      </c>
      <c r="E325" s="95">
        <v>3473.25</v>
      </c>
      <c r="F325" s="46">
        <v>3245.5</v>
      </c>
      <c r="G325" s="95">
        <v>5664.75</v>
      </c>
      <c r="H325" s="95">
        <v>3473.25</v>
      </c>
      <c r="I325" s="105">
        <v>3180</v>
      </c>
      <c r="J325" s="48"/>
      <c r="K325" s="63">
        <f t="shared" si="704"/>
        <v>62.5185</v>
      </c>
      <c r="L325" s="64">
        <f t="shared" si="705"/>
        <v>519.28</v>
      </c>
      <c r="M325" s="48">
        <f t="shared" si="706"/>
        <v>453.18</v>
      </c>
      <c r="N325" s="46">
        <f t="shared" si="707"/>
        <v>24.31275</v>
      </c>
      <c r="O325" s="48">
        <f t="shared" si="708"/>
        <v>159</v>
      </c>
      <c r="P325" s="48">
        <f t="shared" si="709"/>
        <v>0</v>
      </c>
      <c r="Q325" s="48">
        <f t="shared" si="710"/>
        <v>1218.29125</v>
      </c>
      <c r="R325" s="46">
        <f t="shared" si="711"/>
        <v>0</v>
      </c>
      <c r="S325" s="46">
        <f t="shared" si="712"/>
        <v>259.64</v>
      </c>
      <c r="T325" s="48">
        <f t="shared" si="713"/>
        <v>113.3</v>
      </c>
      <c r="U325" s="46">
        <f t="shared" si="714"/>
        <v>10.42</v>
      </c>
      <c r="V325" s="46">
        <v>0</v>
      </c>
      <c r="W325" s="48">
        <f t="shared" si="715"/>
        <v>159</v>
      </c>
      <c r="X325" s="48">
        <f t="shared" si="716"/>
        <v>0</v>
      </c>
      <c r="Y325" s="46">
        <f t="shared" si="717"/>
        <v>542.36</v>
      </c>
      <c r="Z325" s="46">
        <f t="shared" si="718"/>
        <v>1760.65125</v>
      </c>
      <c r="AA325" s="78"/>
      <c r="AB325" s="213" t="s">
        <v>58</v>
      </c>
      <c r="AC325" s="11">
        <f t="shared" ref="AC325:AE325" si="778">K325+R325</f>
        <v>62.5185</v>
      </c>
      <c r="AD325" s="11">
        <f t="shared" si="778"/>
        <v>778.92</v>
      </c>
      <c r="AE325" s="11">
        <f t="shared" si="778"/>
        <v>566.48</v>
      </c>
      <c r="AF325" s="11">
        <f t="shared" si="720"/>
        <v>34.73275</v>
      </c>
      <c r="AG325" s="11">
        <f t="shared" ref="AG325:AI325" si="779">O325+W325</f>
        <v>318</v>
      </c>
      <c r="AH325" s="11">
        <f t="shared" si="779"/>
        <v>0</v>
      </c>
      <c r="AI325" s="11">
        <f t="shared" si="779"/>
        <v>1760.65125</v>
      </c>
      <c r="AJ325" s="12" t="s">
        <v>35</v>
      </c>
    </row>
    <row r="326" s="9" customFormat="1" ht="16" customHeight="1" spans="1:36">
      <c r="A326" s="45">
        <f t="shared" si="703"/>
        <v>323</v>
      </c>
      <c r="B326" s="205" t="s">
        <v>1981</v>
      </c>
      <c r="C326" s="229" t="s">
        <v>911</v>
      </c>
      <c r="D326" s="346" t="s">
        <v>912</v>
      </c>
      <c r="E326" s="95">
        <v>3473.25</v>
      </c>
      <c r="F326" s="46">
        <v>3245.5</v>
      </c>
      <c r="G326" s="95">
        <v>5664.75</v>
      </c>
      <c r="H326" s="95">
        <v>3473.25</v>
      </c>
      <c r="I326" s="105">
        <v>3180</v>
      </c>
      <c r="J326" s="48"/>
      <c r="K326" s="63">
        <f t="shared" si="704"/>
        <v>62.5185</v>
      </c>
      <c r="L326" s="64">
        <f t="shared" si="705"/>
        <v>519.28</v>
      </c>
      <c r="M326" s="48">
        <f t="shared" si="706"/>
        <v>453.18</v>
      </c>
      <c r="N326" s="46">
        <f t="shared" si="707"/>
        <v>24.31275</v>
      </c>
      <c r="O326" s="48">
        <f t="shared" si="708"/>
        <v>159</v>
      </c>
      <c r="P326" s="48">
        <f t="shared" si="709"/>
        <v>0</v>
      </c>
      <c r="Q326" s="48">
        <f t="shared" si="710"/>
        <v>1218.29125</v>
      </c>
      <c r="R326" s="46">
        <f t="shared" si="711"/>
        <v>0</v>
      </c>
      <c r="S326" s="46">
        <f t="shared" si="712"/>
        <v>259.64</v>
      </c>
      <c r="T326" s="48">
        <f t="shared" si="713"/>
        <v>113.3</v>
      </c>
      <c r="U326" s="46">
        <f t="shared" si="714"/>
        <v>10.42</v>
      </c>
      <c r="V326" s="46">
        <v>0</v>
      </c>
      <c r="W326" s="48">
        <f t="shared" si="715"/>
        <v>159</v>
      </c>
      <c r="X326" s="48">
        <f t="shared" si="716"/>
        <v>0</v>
      </c>
      <c r="Y326" s="46">
        <f t="shared" si="717"/>
        <v>542.36</v>
      </c>
      <c r="Z326" s="46">
        <f t="shared" si="718"/>
        <v>1760.65125</v>
      </c>
      <c r="AA326" s="78"/>
      <c r="AB326" s="213" t="s">
        <v>58</v>
      </c>
      <c r="AC326" s="11">
        <f t="shared" ref="AC326:AE326" si="780">K326+R326</f>
        <v>62.5185</v>
      </c>
      <c r="AD326" s="11">
        <f t="shared" si="780"/>
        <v>778.92</v>
      </c>
      <c r="AE326" s="11">
        <f t="shared" si="780"/>
        <v>566.48</v>
      </c>
      <c r="AF326" s="11">
        <f t="shared" si="720"/>
        <v>34.73275</v>
      </c>
      <c r="AG326" s="11">
        <f t="shared" ref="AG326:AI326" si="781">O326+W326</f>
        <v>318</v>
      </c>
      <c r="AH326" s="11">
        <f t="shared" si="781"/>
        <v>0</v>
      </c>
      <c r="AI326" s="11">
        <f t="shared" si="781"/>
        <v>1760.65125</v>
      </c>
      <c r="AJ326" s="12" t="s">
        <v>35</v>
      </c>
    </row>
    <row r="327" s="9" customFormat="1" ht="16" customHeight="1" spans="1:36">
      <c r="A327" s="45">
        <f t="shared" si="703"/>
        <v>324</v>
      </c>
      <c r="B327" s="205" t="s">
        <v>1974</v>
      </c>
      <c r="C327" s="229" t="s">
        <v>913</v>
      </c>
      <c r="D327" s="346" t="s">
        <v>914</v>
      </c>
      <c r="E327" s="95">
        <v>3820</v>
      </c>
      <c r="F327" s="46">
        <v>3820</v>
      </c>
      <c r="G327" s="95">
        <v>5664.75</v>
      </c>
      <c r="H327" s="95">
        <v>3820</v>
      </c>
      <c r="I327" s="105">
        <v>4180</v>
      </c>
      <c r="J327" s="48"/>
      <c r="K327" s="63">
        <f t="shared" si="704"/>
        <v>68.76</v>
      </c>
      <c r="L327" s="64">
        <f t="shared" si="705"/>
        <v>611.2</v>
      </c>
      <c r="M327" s="48">
        <f t="shared" si="706"/>
        <v>453.18</v>
      </c>
      <c r="N327" s="46">
        <f t="shared" si="707"/>
        <v>26.74</v>
      </c>
      <c r="O327" s="48">
        <f t="shared" si="708"/>
        <v>209</v>
      </c>
      <c r="P327" s="48">
        <f t="shared" si="709"/>
        <v>0</v>
      </c>
      <c r="Q327" s="48">
        <f t="shared" si="710"/>
        <v>1368.88</v>
      </c>
      <c r="R327" s="46">
        <f t="shared" si="711"/>
        <v>0</v>
      </c>
      <c r="S327" s="46">
        <f t="shared" si="712"/>
        <v>305.6</v>
      </c>
      <c r="T327" s="48">
        <f t="shared" si="713"/>
        <v>113.3</v>
      </c>
      <c r="U327" s="46">
        <f t="shared" si="714"/>
        <v>11.46</v>
      </c>
      <c r="V327" s="46">
        <v>0</v>
      </c>
      <c r="W327" s="48">
        <f t="shared" si="715"/>
        <v>209</v>
      </c>
      <c r="X327" s="48">
        <f t="shared" si="716"/>
        <v>0</v>
      </c>
      <c r="Y327" s="46">
        <f t="shared" si="717"/>
        <v>639.36</v>
      </c>
      <c r="Z327" s="46">
        <f t="shared" si="718"/>
        <v>2008.24</v>
      </c>
      <c r="AA327" s="78"/>
      <c r="AB327" s="213" t="s">
        <v>55</v>
      </c>
      <c r="AC327" s="11">
        <f t="shared" ref="AC327:AE327" si="782">K327+R327</f>
        <v>68.76</v>
      </c>
      <c r="AD327" s="11">
        <f t="shared" si="782"/>
        <v>916.8</v>
      </c>
      <c r="AE327" s="11">
        <f t="shared" si="782"/>
        <v>566.48</v>
      </c>
      <c r="AF327" s="11">
        <f t="shared" si="720"/>
        <v>38.2</v>
      </c>
      <c r="AG327" s="11">
        <f t="shared" ref="AG327:AI327" si="783">O327+W327</f>
        <v>418</v>
      </c>
      <c r="AH327" s="11">
        <f t="shared" si="783"/>
        <v>0</v>
      </c>
      <c r="AI327" s="11">
        <f t="shared" si="783"/>
        <v>2008.24</v>
      </c>
      <c r="AJ327" s="12" t="s">
        <v>35</v>
      </c>
    </row>
    <row r="328" s="9" customFormat="1" ht="16" customHeight="1" spans="1:36">
      <c r="A328" s="45">
        <f t="shared" si="703"/>
        <v>325</v>
      </c>
      <c r="B328" s="205" t="s">
        <v>348</v>
      </c>
      <c r="C328" s="229" t="s">
        <v>915</v>
      </c>
      <c r="D328" s="346" t="s">
        <v>916</v>
      </c>
      <c r="E328" s="95">
        <v>3473.25</v>
      </c>
      <c r="F328" s="46">
        <v>3245.5</v>
      </c>
      <c r="G328" s="95">
        <v>5664.75</v>
      </c>
      <c r="H328" s="95">
        <v>3473.25</v>
      </c>
      <c r="I328" s="105">
        <v>3180</v>
      </c>
      <c r="J328" s="48"/>
      <c r="K328" s="63">
        <f t="shared" si="704"/>
        <v>62.5185</v>
      </c>
      <c r="L328" s="64">
        <f t="shared" si="705"/>
        <v>519.28</v>
      </c>
      <c r="M328" s="48">
        <f t="shared" si="706"/>
        <v>453.18</v>
      </c>
      <c r="N328" s="46">
        <f t="shared" si="707"/>
        <v>24.31275</v>
      </c>
      <c r="O328" s="48">
        <f t="shared" si="708"/>
        <v>159</v>
      </c>
      <c r="P328" s="48">
        <f t="shared" si="709"/>
        <v>0</v>
      </c>
      <c r="Q328" s="48">
        <f t="shared" si="710"/>
        <v>1218.29125</v>
      </c>
      <c r="R328" s="46">
        <f t="shared" si="711"/>
        <v>0</v>
      </c>
      <c r="S328" s="46">
        <f t="shared" si="712"/>
        <v>259.64</v>
      </c>
      <c r="T328" s="48">
        <f t="shared" si="713"/>
        <v>113.3</v>
      </c>
      <c r="U328" s="46">
        <f t="shared" si="714"/>
        <v>10.42</v>
      </c>
      <c r="V328" s="46">
        <v>0</v>
      </c>
      <c r="W328" s="48">
        <f t="shared" si="715"/>
        <v>159</v>
      </c>
      <c r="X328" s="48">
        <f t="shared" si="716"/>
        <v>0</v>
      </c>
      <c r="Y328" s="46">
        <f t="shared" si="717"/>
        <v>542.36</v>
      </c>
      <c r="Z328" s="46">
        <f t="shared" si="718"/>
        <v>1760.65125</v>
      </c>
      <c r="AA328" s="78"/>
      <c r="AB328" s="213" t="s">
        <v>58</v>
      </c>
      <c r="AC328" s="11">
        <f t="shared" ref="AC328:AE328" si="784">K328+R328</f>
        <v>62.5185</v>
      </c>
      <c r="AD328" s="11">
        <f t="shared" si="784"/>
        <v>778.92</v>
      </c>
      <c r="AE328" s="11">
        <f t="shared" si="784"/>
        <v>566.48</v>
      </c>
      <c r="AF328" s="11">
        <f t="shared" si="720"/>
        <v>34.73275</v>
      </c>
      <c r="AG328" s="11">
        <f t="shared" ref="AG328:AI328" si="785">O328+W328</f>
        <v>318</v>
      </c>
      <c r="AH328" s="11">
        <f t="shared" si="785"/>
        <v>0</v>
      </c>
      <c r="AI328" s="11">
        <f t="shared" si="785"/>
        <v>1760.65125</v>
      </c>
      <c r="AJ328" s="12" t="s">
        <v>35</v>
      </c>
    </row>
    <row r="329" s="9" customFormat="1" ht="16" customHeight="1" spans="1:36">
      <c r="A329" s="45">
        <f t="shared" si="703"/>
        <v>326</v>
      </c>
      <c r="B329" s="205" t="s">
        <v>509</v>
      </c>
      <c r="C329" s="229" t="s">
        <v>917</v>
      </c>
      <c r="D329" s="354" t="s">
        <v>918</v>
      </c>
      <c r="E329" s="95">
        <v>3473.25</v>
      </c>
      <c r="F329" s="46">
        <v>3245.5</v>
      </c>
      <c r="G329" s="95">
        <v>5664.75</v>
      </c>
      <c r="H329" s="95">
        <v>3473.25</v>
      </c>
      <c r="I329" s="105">
        <v>1790</v>
      </c>
      <c r="J329" s="48"/>
      <c r="K329" s="63">
        <f t="shared" si="704"/>
        <v>62.5185</v>
      </c>
      <c r="L329" s="64">
        <f t="shared" si="705"/>
        <v>519.28</v>
      </c>
      <c r="M329" s="48">
        <f t="shared" si="706"/>
        <v>453.18</v>
      </c>
      <c r="N329" s="46">
        <f t="shared" si="707"/>
        <v>24.31275</v>
      </c>
      <c r="O329" s="48">
        <f t="shared" si="708"/>
        <v>89.5</v>
      </c>
      <c r="P329" s="48">
        <f t="shared" si="709"/>
        <v>0</v>
      </c>
      <c r="Q329" s="48">
        <f t="shared" si="710"/>
        <v>1148.79125</v>
      </c>
      <c r="R329" s="46">
        <f t="shared" si="711"/>
        <v>0</v>
      </c>
      <c r="S329" s="46">
        <f t="shared" si="712"/>
        <v>259.64</v>
      </c>
      <c r="T329" s="48">
        <f t="shared" si="713"/>
        <v>113.3</v>
      </c>
      <c r="U329" s="46">
        <f t="shared" si="714"/>
        <v>10.42</v>
      </c>
      <c r="V329" s="46">
        <v>0</v>
      </c>
      <c r="W329" s="48">
        <f t="shared" si="715"/>
        <v>89.5</v>
      </c>
      <c r="X329" s="48">
        <f t="shared" si="716"/>
        <v>0</v>
      </c>
      <c r="Y329" s="46">
        <f t="shared" si="717"/>
        <v>472.86</v>
      </c>
      <c r="Z329" s="46">
        <f t="shared" si="718"/>
        <v>1621.65125</v>
      </c>
      <c r="AA329" s="78"/>
      <c r="AB329" s="213" t="s">
        <v>108</v>
      </c>
      <c r="AC329" s="11">
        <f t="shared" ref="AC329:AE329" si="786">K329+R329</f>
        <v>62.5185</v>
      </c>
      <c r="AD329" s="11">
        <f t="shared" si="786"/>
        <v>778.92</v>
      </c>
      <c r="AE329" s="11">
        <f t="shared" si="786"/>
        <v>566.48</v>
      </c>
      <c r="AF329" s="11">
        <f t="shared" si="720"/>
        <v>34.73275</v>
      </c>
      <c r="AG329" s="11">
        <f t="shared" ref="AG329:AI329" si="787">O329+W329</f>
        <v>179</v>
      </c>
      <c r="AH329" s="11">
        <f t="shared" si="787"/>
        <v>0</v>
      </c>
      <c r="AI329" s="11">
        <f t="shared" si="787"/>
        <v>1621.65125</v>
      </c>
      <c r="AJ329" s="12" t="s">
        <v>33</v>
      </c>
    </row>
    <row r="330" s="9" customFormat="1" ht="16" customHeight="1" spans="1:36">
      <c r="A330" s="45">
        <f t="shared" si="703"/>
        <v>327</v>
      </c>
      <c r="B330" s="205" t="s">
        <v>1031</v>
      </c>
      <c r="C330" s="229" t="s">
        <v>919</v>
      </c>
      <c r="D330" s="354" t="s">
        <v>920</v>
      </c>
      <c r="E330" s="95">
        <v>3473.25</v>
      </c>
      <c r="F330" s="46">
        <v>3245.5</v>
      </c>
      <c r="G330" s="95">
        <v>5664.75</v>
      </c>
      <c r="H330" s="95">
        <v>3473.25</v>
      </c>
      <c r="I330" s="105">
        <v>1790</v>
      </c>
      <c r="J330" s="48"/>
      <c r="K330" s="63">
        <f t="shared" si="704"/>
        <v>62.5185</v>
      </c>
      <c r="L330" s="64">
        <f t="shared" si="705"/>
        <v>519.28</v>
      </c>
      <c r="M330" s="48">
        <f t="shared" si="706"/>
        <v>453.18</v>
      </c>
      <c r="N330" s="46">
        <f t="shared" si="707"/>
        <v>24.31275</v>
      </c>
      <c r="O330" s="48">
        <f t="shared" si="708"/>
        <v>89.5</v>
      </c>
      <c r="P330" s="48">
        <f t="shared" si="709"/>
        <v>0</v>
      </c>
      <c r="Q330" s="48">
        <f t="shared" si="710"/>
        <v>1148.79125</v>
      </c>
      <c r="R330" s="46">
        <f t="shared" si="711"/>
        <v>0</v>
      </c>
      <c r="S330" s="46">
        <f t="shared" si="712"/>
        <v>259.64</v>
      </c>
      <c r="T330" s="48">
        <f t="shared" si="713"/>
        <v>113.3</v>
      </c>
      <c r="U330" s="46">
        <f t="shared" si="714"/>
        <v>10.42</v>
      </c>
      <c r="V330" s="46">
        <v>0</v>
      </c>
      <c r="W330" s="48">
        <f t="shared" si="715"/>
        <v>89.5</v>
      </c>
      <c r="X330" s="48">
        <f t="shared" si="716"/>
        <v>0</v>
      </c>
      <c r="Y330" s="46">
        <f t="shared" si="717"/>
        <v>472.86</v>
      </c>
      <c r="Z330" s="46">
        <f t="shared" si="718"/>
        <v>1621.65125</v>
      </c>
      <c r="AA330" s="78"/>
      <c r="AB330" s="213" t="s">
        <v>108</v>
      </c>
      <c r="AC330" s="11">
        <f t="shared" ref="AC330:AE330" si="788">K330+R330</f>
        <v>62.5185</v>
      </c>
      <c r="AD330" s="11">
        <f t="shared" si="788"/>
        <v>778.92</v>
      </c>
      <c r="AE330" s="11">
        <f t="shared" si="788"/>
        <v>566.48</v>
      </c>
      <c r="AF330" s="11">
        <f t="shared" si="720"/>
        <v>34.73275</v>
      </c>
      <c r="AG330" s="11">
        <f t="shared" ref="AG330:AI330" si="789">O330+W330</f>
        <v>179</v>
      </c>
      <c r="AH330" s="11">
        <f t="shared" si="789"/>
        <v>0</v>
      </c>
      <c r="AI330" s="11">
        <f t="shared" si="789"/>
        <v>1621.65125</v>
      </c>
      <c r="AJ330" s="12" t="s">
        <v>33</v>
      </c>
    </row>
    <row r="331" s="9" customFormat="1" ht="16" customHeight="1" spans="1:36">
      <c r="A331" s="45">
        <f t="shared" si="703"/>
        <v>328</v>
      </c>
      <c r="B331" s="205" t="s">
        <v>1974</v>
      </c>
      <c r="C331" s="229" t="s">
        <v>921</v>
      </c>
      <c r="D331" s="346" t="s">
        <v>922</v>
      </c>
      <c r="E331" s="95">
        <v>3473.25</v>
      </c>
      <c r="F331" s="46">
        <v>3245.5</v>
      </c>
      <c r="G331" s="95">
        <v>5664.75</v>
      </c>
      <c r="H331" s="95">
        <v>3473.25</v>
      </c>
      <c r="I331" s="105">
        <v>3180</v>
      </c>
      <c r="J331" s="48"/>
      <c r="K331" s="63">
        <f t="shared" si="704"/>
        <v>62.5185</v>
      </c>
      <c r="L331" s="64">
        <f t="shared" si="705"/>
        <v>519.28</v>
      </c>
      <c r="M331" s="48">
        <f t="shared" si="706"/>
        <v>453.18</v>
      </c>
      <c r="N331" s="46">
        <f t="shared" si="707"/>
        <v>24.31275</v>
      </c>
      <c r="O331" s="48">
        <f t="shared" si="708"/>
        <v>159</v>
      </c>
      <c r="P331" s="48">
        <f t="shared" si="709"/>
        <v>0</v>
      </c>
      <c r="Q331" s="48">
        <f t="shared" si="710"/>
        <v>1218.29125</v>
      </c>
      <c r="R331" s="46">
        <f t="shared" si="711"/>
        <v>0</v>
      </c>
      <c r="S331" s="46">
        <f t="shared" si="712"/>
        <v>259.64</v>
      </c>
      <c r="T331" s="48">
        <f t="shared" si="713"/>
        <v>113.3</v>
      </c>
      <c r="U331" s="46">
        <f t="shared" si="714"/>
        <v>10.42</v>
      </c>
      <c r="V331" s="46">
        <v>0</v>
      </c>
      <c r="W331" s="48">
        <f t="shared" si="715"/>
        <v>159</v>
      </c>
      <c r="X331" s="48">
        <f t="shared" si="716"/>
        <v>0</v>
      </c>
      <c r="Y331" s="46">
        <f t="shared" si="717"/>
        <v>542.36</v>
      </c>
      <c r="Z331" s="46">
        <f t="shared" si="718"/>
        <v>1760.65125</v>
      </c>
      <c r="AA331" s="78"/>
      <c r="AB331" s="213" t="s">
        <v>102</v>
      </c>
      <c r="AC331" s="11">
        <f t="shared" ref="AC331:AE331" si="790">K331+R331</f>
        <v>62.5185</v>
      </c>
      <c r="AD331" s="11">
        <f t="shared" si="790"/>
        <v>778.92</v>
      </c>
      <c r="AE331" s="11">
        <f t="shared" si="790"/>
        <v>566.48</v>
      </c>
      <c r="AF331" s="11">
        <f t="shared" si="720"/>
        <v>34.73275</v>
      </c>
      <c r="AG331" s="11">
        <f t="shared" ref="AG331:AI331" si="791">O331+W331</f>
        <v>318</v>
      </c>
      <c r="AH331" s="11">
        <f t="shared" si="791"/>
        <v>0</v>
      </c>
      <c r="AI331" s="11">
        <f t="shared" si="791"/>
        <v>1760.65125</v>
      </c>
      <c r="AJ331" s="12" t="s">
        <v>33</v>
      </c>
    </row>
    <row r="332" s="9" customFormat="1" ht="16" customHeight="1" spans="1:36">
      <c r="A332" s="45">
        <f t="shared" ref="A332:A337" si="792">ROW()-3</f>
        <v>329</v>
      </c>
      <c r="B332" s="205" t="s">
        <v>337</v>
      </c>
      <c r="C332" s="229" t="s">
        <v>923</v>
      </c>
      <c r="D332" s="354" t="s">
        <v>924</v>
      </c>
      <c r="E332" s="95">
        <v>3473.25</v>
      </c>
      <c r="F332" s="46">
        <v>3245.5</v>
      </c>
      <c r="G332" s="95">
        <v>5664.75</v>
      </c>
      <c r="H332" s="95">
        <v>3473.25</v>
      </c>
      <c r="I332" s="105">
        <v>1790</v>
      </c>
      <c r="J332" s="48"/>
      <c r="K332" s="63">
        <f t="shared" ref="K332:K337" si="793">E332*0.018</f>
        <v>62.5185</v>
      </c>
      <c r="L332" s="64">
        <f t="shared" ref="L332:L337" si="794">F332*0.16</f>
        <v>519.28</v>
      </c>
      <c r="M332" s="48">
        <f t="shared" ref="M332:M337" si="795">ROUND(G332*0.08,2)</f>
        <v>453.18</v>
      </c>
      <c r="N332" s="46">
        <f t="shared" ref="N332:N337" si="796">H332*0.007</f>
        <v>24.31275</v>
      </c>
      <c r="O332" s="48">
        <f t="shared" ref="O332:O337" si="797">I332*5%</f>
        <v>89.5</v>
      </c>
      <c r="P332" s="48">
        <f t="shared" ref="P332:P337" si="798">J332*50%</f>
        <v>0</v>
      </c>
      <c r="Q332" s="48">
        <f t="shared" ref="Q332:Q337" si="799">SUM(K332:P332)</f>
        <v>1148.79125</v>
      </c>
      <c r="R332" s="46">
        <f t="shared" ref="R332:R337" si="800">E332*0</f>
        <v>0</v>
      </c>
      <c r="S332" s="46">
        <f t="shared" ref="S332:S337" si="801">ROUND(F332*0.08,2)</f>
        <v>259.64</v>
      </c>
      <c r="T332" s="48">
        <f t="shared" ref="T332:T337" si="802">ROUND(G332*0.02,2)</f>
        <v>113.3</v>
      </c>
      <c r="U332" s="46">
        <f t="shared" ref="U332:U337" si="803">ROUND(H332*0.003,2)</f>
        <v>10.42</v>
      </c>
      <c r="V332" s="46">
        <v>0</v>
      </c>
      <c r="W332" s="48">
        <f t="shared" ref="W332:W337" si="804">I332*5%</f>
        <v>89.5</v>
      </c>
      <c r="X332" s="48">
        <f t="shared" ref="X332:X337" si="805">J332*50%</f>
        <v>0</v>
      </c>
      <c r="Y332" s="46">
        <f t="shared" ref="Y332:Y337" si="806">SUM(R332:X332)</f>
        <v>472.86</v>
      </c>
      <c r="Z332" s="46">
        <f t="shared" ref="Z332:Z337" si="807">Q332+Y332</f>
        <v>1621.65125</v>
      </c>
      <c r="AA332" s="78"/>
      <c r="AB332" s="213" t="s">
        <v>105</v>
      </c>
      <c r="AC332" s="11">
        <f t="shared" ref="AC332:AE332" si="808">K332+R332</f>
        <v>62.5185</v>
      </c>
      <c r="AD332" s="11">
        <f t="shared" si="808"/>
        <v>778.92</v>
      </c>
      <c r="AE332" s="11">
        <f t="shared" si="808"/>
        <v>566.48</v>
      </c>
      <c r="AF332" s="11">
        <f t="shared" ref="AF332:AF337" si="809">N332+U332+V332</f>
        <v>34.73275</v>
      </c>
      <c r="AG332" s="11">
        <f t="shared" ref="AG332:AI332" si="810">O332+W332</f>
        <v>179</v>
      </c>
      <c r="AH332" s="11">
        <f t="shared" si="810"/>
        <v>0</v>
      </c>
      <c r="AI332" s="11">
        <f t="shared" si="810"/>
        <v>1621.65125</v>
      </c>
      <c r="AJ332" s="12" t="s">
        <v>33</v>
      </c>
    </row>
    <row r="333" s="9" customFormat="1" ht="16" customHeight="1" spans="1:36">
      <c r="A333" s="45">
        <f t="shared" si="792"/>
        <v>330</v>
      </c>
      <c r="B333" s="205" t="s">
        <v>1985</v>
      </c>
      <c r="C333" s="229" t="s">
        <v>925</v>
      </c>
      <c r="D333" s="346" t="s">
        <v>926</v>
      </c>
      <c r="E333" s="95">
        <v>3820</v>
      </c>
      <c r="F333" s="46">
        <v>3820</v>
      </c>
      <c r="G333" s="95">
        <v>5664.75</v>
      </c>
      <c r="H333" s="95">
        <v>3820</v>
      </c>
      <c r="I333" s="105">
        <v>4180</v>
      </c>
      <c r="J333" s="48"/>
      <c r="K333" s="63">
        <f t="shared" si="793"/>
        <v>68.76</v>
      </c>
      <c r="L333" s="64">
        <f t="shared" si="794"/>
        <v>611.2</v>
      </c>
      <c r="M333" s="48">
        <f t="shared" si="795"/>
        <v>453.18</v>
      </c>
      <c r="N333" s="46">
        <f t="shared" si="796"/>
        <v>26.74</v>
      </c>
      <c r="O333" s="48">
        <f t="shared" si="797"/>
        <v>209</v>
      </c>
      <c r="P333" s="48">
        <f t="shared" si="798"/>
        <v>0</v>
      </c>
      <c r="Q333" s="48">
        <f t="shared" si="799"/>
        <v>1368.88</v>
      </c>
      <c r="R333" s="46">
        <f t="shared" si="800"/>
        <v>0</v>
      </c>
      <c r="S333" s="46">
        <f t="shared" si="801"/>
        <v>305.6</v>
      </c>
      <c r="T333" s="48">
        <f t="shared" si="802"/>
        <v>113.3</v>
      </c>
      <c r="U333" s="46">
        <f t="shared" si="803"/>
        <v>11.46</v>
      </c>
      <c r="V333" s="46">
        <v>0</v>
      </c>
      <c r="W333" s="48">
        <f t="shared" si="804"/>
        <v>209</v>
      </c>
      <c r="X333" s="48">
        <f t="shared" si="805"/>
        <v>0</v>
      </c>
      <c r="Y333" s="46">
        <f t="shared" si="806"/>
        <v>639.36</v>
      </c>
      <c r="Z333" s="46">
        <f t="shared" si="807"/>
        <v>2008.24</v>
      </c>
      <c r="AA333" s="78"/>
      <c r="AB333" s="213" t="s">
        <v>61</v>
      </c>
      <c r="AC333" s="11">
        <f t="shared" ref="AC333:AE333" si="811">K333+R333</f>
        <v>68.76</v>
      </c>
      <c r="AD333" s="11">
        <f t="shared" si="811"/>
        <v>916.8</v>
      </c>
      <c r="AE333" s="11">
        <f t="shared" si="811"/>
        <v>566.48</v>
      </c>
      <c r="AF333" s="11">
        <f t="shared" si="809"/>
        <v>38.2</v>
      </c>
      <c r="AG333" s="11">
        <f t="shared" ref="AG333:AI333" si="812">O333+W333</f>
        <v>418</v>
      </c>
      <c r="AH333" s="11">
        <f t="shared" si="812"/>
        <v>0</v>
      </c>
      <c r="AI333" s="11">
        <f t="shared" si="812"/>
        <v>2008.24</v>
      </c>
      <c r="AJ333" s="12" t="s">
        <v>35</v>
      </c>
    </row>
    <row r="334" s="9" customFormat="1" ht="16" customHeight="1" spans="1:36">
      <c r="A334" s="45">
        <f t="shared" si="792"/>
        <v>331</v>
      </c>
      <c r="B334" s="205" t="s">
        <v>289</v>
      </c>
      <c r="C334" s="226" t="s">
        <v>927</v>
      </c>
      <c r="D334" s="355" t="s">
        <v>928</v>
      </c>
      <c r="E334" s="95">
        <v>3473.25</v>
      </c>
      <c r="F334" s="46">
        <v>3245.5</v>
      </c>
      <c r="G334" s="95">
        <v>5664.75</v>
      </c>
      <c r="H334" s="95">
        <v>3473.25</v>
      </c>
      <c r="I334" s="105">
        <v>1790</v>
      </c>
      <c r="J334" s="48"/>
      <c r="K334" s="63">
        <f t="shared" si="793"/>
        <v>62.5185</v>
      </c>
      <c r="L334" s="64">
        <f t="shared" si="794"/>
        <v>519.28</v>
      </c>
      <c r="M334" s="48">
        <f t="shared" si="795"/>
        <v>453.18</v>
      </c>
      <c r="N334" s="46">
        <f t="shared" si="796"/>
        <v>24.31275</v>
      </c>
      <c r="O334" s="48">
        <f t="shared" si="797"/>
        <v>89.5</v>
      </c>
      <c r="P334" s="48">
        <f t="shared" si="798"/>
        <v>0</v>
      </c>
      <c r="Q334" s="48">
        <f t="shared" si="799"/>
        <v>1148.79125</v>
      </c>
      <c r="R334" s="46">
        <f t="shared" si="800"/>
        <v>0</v>
      </c>
      <c r="S334" s="46">
        <f t="shared" si="801"/>
        <v>259.64</v>
      </c>
      <c r="T334" s="48">
        <f t="shared" si="802"/>
        <v>113.3</v>
      </c>
      <c r="U334" s="46">
        <f t="shared" si="803"/>
        <v>10.42</v>
      </c>
      <c r="V334" s="46">
        <v>0</v>
      </c>
      <c r="W334" s="48">
        <f t="shared" si="804"/>
        <v>89.5</v>
      </c>
      <c r="X334" s="48">
        <f t="shared" si="805"/>
        <v>0</v>
      </c>
      <c r="Y334" s="46">
        <f t="shared" si="806"/>
        <v>472.86</v>
      </c>
      <c r="Z334" s="46">
        <f t="shared" si="807"/>
        <v>1621.65125</v>
      </c>
      <c r="AA334" s="78"/>
      <c r="AB334" s="213" t="s">
        <v>99</v>
      </c>
      <c r="AC334" s="11">
        <f t="shared" ref="AC334:AE334" si="813">K334+R334</f>
        <v>62.5185</v>
      </c>
      <c r="AD334" s="11">
        <f t="shared" si="813"/>
        <v>778.92</v>
      </c>
      <c r="AE334" s="11">
        <f t="shared" si="813"/>
        <v>566.48</v>
      </c>
      <c r="AF334" s="11">
        <f t="shared" si="809"/>
        <v>34.73275</v>
      </c>
      <c r="AG334" s="11">
        <f t="shared" ref="AG334:AI334" si="814">O334+W334</f>
        <v>179</v>
      </c>
      <c r="AH334" s="11">
        <f t="shared" si="814"/>
        <v>0</v>
      </c>
      <c r="AI334" s="11">
        <f t="shared" si="814"/>
        <v>1621.65125</v>
      </c>
      <c r="AJ334" s="12" t="s">
        <v>33</v>
      </c>
    </row>
    <row r="335" s="9" customFormat="1" ht="16" customHeight="1" spans="1:36">
      <c r="A335" s="45">
        <f t="shared" si="792"/>
        <v>332</v>
      </c>
      <c r="B335" s="205" t="s">
        <v>1988</v>
      </c>
      <c r="C335" s="226" t="s">
        <v>929</v>
      </c>
      <c r="D335" s="355" t="s">
        <v>930</v>
      </c>
      <c r="E335" s="95">
        <v>3473.25</v>
      </c>
      <c r="F335" s="46">
        <v>3245.5</v>
      </c>
      <c r="G335" s="95">
        <v>5664.75</v>
      </c>
      <c r="H335" s="95">
        <v>3473.25</v>
      </c>
      <c r="I335" s="105">
        <v>1790</v>
      </c>
      <c r="J335" s="48"/>
      <c r="K335" s="63">
        <f t="shared" si="793"/>
        <v>62.5185</v>
      </c>
      <c r="L335" s="64">
        <f t="shared" si="794"/>
        <v>519.28</v>
      </c>
      <c r="M335" s="48">
        <f t="shared" si="795"/>
        <v>453.18</v>
      </c>
      <c r="N335" s="46">
        <f t="shared" si="796"/>
        <v>24.31275</v>
      </c>
      <c r="O335" s="48">
        <f t="shared" si="797"/>
        <v>89.5</v>
      </c>
      <c r="P335" s="48">
        <f t="shared" si="798"/>
        <v>0</v>
      </c>
      <c r="Q335" s="48">
        <f t="shared" si="799"/>
        <v>1148.79125</v>
      </c>
      <c r="R335" s="46">
        <f t="shared" si="800"/>
        <v>0</v>
      </c>
      <c r="S335" s="46">
        <f t="shared" si="801"/>
        <v>259.64</v>
      </c>
      <c r="T335" s="48">
        <f t="shared" si="802"/>
        <v>113.3</v>
      </c>
      <c r="U335" s="46">
        <f t="shared" si="803"/>
        <v>10.42</v>
      </c>
      <c r="V335" s="46">
        <v>0</v>
      </c>
      <c r="W335" s="48">
        <f t="shared" si="804"/>
        <v>89.5</v>
      </c>
      <c r="X335" s="48">
        <f t="shared" si="805"/>
        <v>0</v>
      </c>
      <c r="Y335" s="46">
        <f t="shared" si="806"/>
        <v>472.86</v>
      </c>
      <c r="Z335" s="46">
        <f t="shared" si="807"/>
        <v>1621.65125</v>
      </c>
      <c r="AA335" s="78"/>
      <c r="AB335" s="213" t="s">
        <v>129</v>
      </c>
      <c r="AC335" s="11">
        <f t="shared" ref="AC335:AE335" si="815">K335+R335</f>
        <v>62.5185</v>
      </c>
      <c r="AD335" s="11">
        <f t="shared" si="815"/>
        <v>778.92</v>
      </c>
      <c r="AE335" s="11">
        <f t="shared" si="815"/>
        <v>566.48</v>
      </c>
      <c r="AF335" s="11">
        <f t="shared" si="809"/>
        <v>34.73275</v>
      </c>
      <c r="AG335" s="11">
        <f t="shared" ref="AG335:AI335" si="816">O335+W335</f>
        <v>179</v>
      </c>
      <c r="AH335" s="11">
        <f t="shared" si="816"/>
        <v>0</v>
      </c>
      <c r="AI335" s="11">
        <f t="shared" si="816"/>
        <v>1621.65125</v>
      </c>
      <c r="AJ335" s="12" t="s">
        <v>33</v>
      </c>
    </row>
    <row r="336" s="9" customFormat="1" ht="16" customHeight="1" spans="1:36">
      <c r="A336" s="45">
        <f t="shared" si="792"/>
        <v>333</v>
      </c>
      <c r="B336" s="205" t="s">
        <v>670</v>
      </c>
      <c r="C336" s="226" t="s">
        <v>931</v>
      </c>
      <c r="D336" s="104" t="s">
        <v>932</v>
      </c>
      <c r="E336" s="95">
        <v>3473.25</v>
      </c>
      <c r="F336" s="46">
        <v>3245.5</v>
      </c>
      <c r="G336" s="95">
        <v>5664.75</v>
      </c>
      <c r="H336" s="95">
        <v>3473.25</v>
      </c>
      <c r="I336" s="105">
        <v>1790</v>
      </c>
      <c r="J336" s="48"/>
      <c r="K336" s="63">
        <f t="shared" si="793"/>
        <v>62.5185</v>
      </c>
      <c r="L336" s="64">
        <f t="shared" si="794"/>
        <v>519.28</v>
      </c>
      <c r="M336" s="48">
        <f t="shared" si="795"/>
        <v>453.18</v>
      </c>
      <c r="N336" s="46">
        <f t="shared" si="796"/>
        <v>24.31275</v>
      </c>
      <c r="O336" s="48">
        <f t="shared" si="797"/>
        <v>89.5</v>
      </c>
      <c r="P336" s="48">
        <f t="shared" si="798"/>
        <v>0</v>
      </c>
      <c r="Q336" s="48">
        <f t="shared" si="799"/>
        <v>1148.79125</v>
      </c>
      <c r="R336" s="46">
        <f t="shared" si="800"/>
        <v>0</v>
      </c>
      <c r="S336" s="46">
        <f t="shared" si="801"/>
        <v>259.64</v>
      </c>
      <c r="T336" s="48">
        <f t="shared" si="802"/>
        <v>113.3</v>
      </c>
      <c r="U336" s="46">
        <f t="shared" si="803"/>
        <v>10.42</v>
      </c>
      <c r="V336" s="46">
        <v>0</v>
      </c>
      <c r="W336" s="48">
        <f t="shared" si="804"/>
        <v>89.5</v>
      </c>
      <c r="X336" s="48">
        <f t="shared" si="805"/>
        <v>0</v>
      </c>
      <c r="Y336" s="46">
        <f t="shared" si="806"/>
        <v>472.86</v>
      </c>
      <c r="Z336" s="46">
        <f t="shared" si="807"/>
        <v>1621.65125</v>
      </c>
      <c r="AA336" s="78"/>
      <c r="AB336" s="213" t="s">
        <v>126</v>
      </c>
      <c r="AC336" s="11">
        <f t="shared" ref="AC336:AE336" si="817">K336+R336</f>
        <v>62.5185</v>
      </c>
      <c r="AD336" s="11">
        <f t="shared" si="817"/>
        <v>778.92</v>
      </c>
      <c r="AE336" s="11">
        <f t="shared" si="817"/>
        <v>566.48</v>
      </c>
      <c r="AF336" s="11">
        <f t="shared" si="809"/>
        <v>34.73275</v>
      </c>
      <c r="AG336" s="11">
        <f t="shared" ref="AG336:AI336" si="818">O336+W336</f>
        <v>179</v>
      </c>
      <c r="AH336" s="11">
        <f t="shared" si="818"/>
        <v>0</v>
      </c>
      <c r="AI336" s="11">
        <f t="shared" si="818"/>
        <v>1621.65125</v>
      </c>
      <c r="AJ336" s="12" t="s">
        <v>33</v>
      </c>
    </row>
    <row r="337" s="9" customFormat="1" ht="16" customHeight="1" spans="1:36">
      <c r="A337" s="45">
        <f t="shared" si="792"/>
        <v>334</v>
      </c>
      <c r="B337" s="205" t="s">
        <v>363</v>
      </c>
      <c r="C337" s="226" t="s">
        <v>933</v>
      </c>
      <c r="D337" s="355" t="s">
        <v>934</v>
      </c>
      <c r="E337" s="95">
        <v>3473.25</v>
      </c>
      <c r="F337" s="46">
        <v>3245.5</v>
      </c>
      <c r="G337" s="95">
        <v>5664.75</v>
      </c>
      <c r="H337" s="95">
        <v>3473.25</v>
      </c>
      <c r="I337" s="105">
        <v>0</v>
      </c>
      <c r="J337" s="48"/>
      <c r="K337" s="63">
        <f t="shared" si="793"/>
        <v>62.5185</v>
      </c>
      <c r="L337" s="64">
        <f t="shared" si="794"/>
        <v>519.28</v>
      </c>
      <c r="M337" s="48">
        <f t="shared" si="795"/>
        <v>453.18</v>
      </c>
      <c r="N337" s="46">
        <f t="shared" si="796"/>
        <v>24.31275</v>
      </c>
      <c r="O337" s="48">
        <f t="shared" si="797"/>
        <v>0</v>
      </c>
      <c r="P337" s="48">
        <f t="shared" si="798"/>
        <v>0</v>
      </c>
      <c r="Q337" s="48">
        <f t="shared" si="799"/>
        <v>1059.29125</v>
      </c>
      <c r="R337" s="46">
        <f t="shared" si="800"/>
        <v>0</v>
      </c>
      <c r="S337" s="46">
        <f t="shared" si="801"/>
        <v>259.64</v>
      </c>
      <c r="T337" s="48">
        <f t="shared" si="802"/>
        <v>113.3</v>
      </c>
      <c r="U337" s="46">
        <f t="shared" si="803"/>
        <v>10.42</v>
      </c>
      <c r="V337" s="46">
        <v>0</v>
      </c>
      <c r="W337" s="48">
        <f t="shared" si="804"/>
        <v>0</v>
      </c>
      <c r="X337" s="48">
        <f t="shared" si="805"/>
        <v>0</v>
      </c>
      <c r="Y337" s="46">
        <f t="shared" si="806"/>
        <v>383.36</v>
      </c>
      <c r="Z337" s="46">
        <f t="shared" si="807"/>
        <v>1442.65125</v>
      </c>
      <c r="AA337" s="78"/>
      <c r="AB337" s="213" t="s">
        <v>111</v>
      </c>
      <c r="AC337" s="11">
        <f t="shared" ref="AC337:AE337" si="819">K337+R337</f>
        <v>62.5185</v>
      </c>
      <c r="AD337" s="11">
        <f t="shared" si="819"/>
        <v>778.92</v>
      </c>
      <c r="AE337" s="11">
        <f t="shared" si="819"/>
        <v>566.48</v>
      </c>
      <c r="AF337" s="11">
        <f t="shared" si="809"/>
        <v>34.73275</v>
      </c>
      <c r="AG337" s="11">
        <f t="shared" ref="AG337:AI337" si="820">O337+W337</f>
        <v>0</v>
      </c>
      <c r="AH337" s="11">
        <f t="shared" si="820"/>
        <v>0</v>
      </c>
      <c r="AI337" s="11">
        <f t="shared" si="820"/>
        <v>1442.65125</v>
      </c>
      <c r="AJ337" s="12" t="s">
        <v>33</v>
      </c>
    </row>
    <row r="338" s="9" customFormat="1" ht="16" customHeight="1" spans="1:36">
      <c r="A338" s="45">
        <f t="shared" ref="A338:A359" si="821">ROW()-3</f>
        <v>335</v>
      </c>
      <c r="B338" s="78" t="s">
        <v>230</v>
      </c>
      <c r="C338" s="226" t="s">
        <v>945</v>
      </c>
      <c r="D338" s="355" t="s">
        <v>946</v>
      </c>
      <c r="E338" s="95">
        <v>3473.25</v>
      </c>
      <c r="F338" s="46">
        <v>3245.5</v>
      </c>
      <c r="G338" s="95">
        <v>5664.75</v>
      </c>
      <c r="H338" s="95">
        <v>3473.25</v>
      </c>
      <c r="I338" s="105">
        <v>4180</v>
      </c>
      <c r="J338" s="48"/>
      <c r="K338" s="63">
        <f t="shared" ref="K338:K359" si="822">E338*0.018</f>
        <v>62.5185</v>
      </c>
      <c r="L338" s="64">
        <f t="shared" ref="L338:L359" si="823">F338*0.16</f>
        <v>519.28</v>
      </c>
      <c r="M338" s="48">
        <f t="shared" ref="M338:M359" si="824">ROUND(G338*0.08,2)</f>
        <v>453.18</v>
      </c>
      <c r="N338" s="46">
        <f t="shared" ref="N338:N359" si="825">H338*0.007</f>
        <v>24.31275</v>
      </c>
      <c r="O338" s="48">
        <f t="shared" ref="O338:O359" si="826">I338*5%</f>
        <v>209</v>
      </c>
      <c r="P338" s="48">
        <f t="shared" ref="P338:P359" si="827">J338*50%</f>
        <v>0</v>
      </c>
      <c r="Q338" s="48">
        <f t="shared" ref="Q338:Q359" si="828">SUM(K338:P338)</f>
        <v>1268.29125</v>
      </c>
      <c r="R338" s="46">
        <f t="shared" ref="R338:R359" si="829">E338*0</f>
        <v>0</v>
      </c>
      <c r="S338" s="46">
        <f t="shared" ref="S338:S359" si="830">ROUND(F338*0.08,2)</f>
        <v>259.64</v>
      </c>
      <c r="T338" s="48">
        <f t="shared" ref="T338:T359" si="831">ROUND(G338*0.02,2)</f>
        <v>113.3</v>
      </c>
      <c r="U338" s="46">
        <f t="shared" ref="U338:U359" si="832">ROUND(H338*0.003,2)</f>
        <v>10.42</v>
      </c>
      <c r="V338" s="46">
        <v>0</v>
      </c>
      <c r="W338" s="48">
        <f t="shared" ref="W338:W359" si="833">I338*5%</f>
        <v>209</v>
      </c>
      <c r="X338" s="48">
        <f t="shared" ref="X338:X359" si="834">J338*50%</f>
        <v>0</v>
      </c>
      <c r="Y338" s="46">
        <f t="shared" ref="Y338:Y359" si="835">SUM(R338:X338)</f>
        <v>592.36</v>
      </c>
      <c r="Z338" s="46">
        <f t="shared" ref="Z338:Z359" si="836">Q338+Y338</f>
        <v>1860.65125</v>
      </c>
      <c r="AA338" s="78"/>
      <c r="AB338" s="213" t="s">
        <v>66</v>
      </c>
      <c r="AC338" s="11">
        <f t="shared" ref="AC338:AE338" si="837">K338+R338</f>
        <v>62.5185</v>
      </c>
      <c r="AD338" s="11">
        <f t="shared" si="837"/>
        <v>778.92</v>
      </c>
      <c r="AE338" s="11">
        <f t="shared" si="837"/>
        <v>566.48</v>
      </c>
      <c r="AF338" s="11">
        <f t="shared" ref="AF338:AF359" si="838">N338+U338+V338</f>
        <v>34.73275</v>
      </c>
      <c r="AG338" s="11">
        <f t="shared" ref="AG338:AI338" si="839">O338+W338</f>
        <v>418</v>
      </c>
      <c r="AH338" s="11">
        <f t="shared" si="839"/>
        <v>0</v>
      </c>
      <c r="AI338" s="11">
        <f t="shared" si="839"/>
        <v>1860.65125</v>
      </c>
      <c r="AJ338" s="12" t="s">
        <v>32</v>
      </c>
    </row>
    <row r="339" s="9" customFormat="1" ht="16" customHeight="1" spans="1:36">
      <c r="A339" s="45">
        <f t="shared" si="821"/>
        <v>336</v>
      </c>
      <c r="B339" s="205" t="s">
        <v>363</v>
      </c>
      <c r="C339" s="226" t="s">
        <v>947</v>
      </c>
      <c r="D339" s="355" t="s">
        <v>948</v>
      </c>
      <c r="E339" s="95">
        <v>3473.25</v>
      </c>
      <c r="F339" s="46">
        <v>3245.5</v>
      </c>
      <c r="G339" s="95">
        <v>5664.75</v>
      </c>
      <c r="H339" s="95">
        <v>3473.25</v>
      </c>
      <c r="I339" s="105">
        <v>3180</v>
      </c>
      <c r="J339" s="48"/>
      <c r="K339" s="63">
        <f t="shared" si="822"/>
        <v>62.5185</v>
      </c>
      <c r="L339" s="64">
        <f t="shared" si="823"/>
        <v>519.28</v>
      </c>
      <c r="M339" s="48">
        <f t="shared" si="824"/>
        <v>453.18</v>
      </c>
      <c r="N339" s="46">
        <f t="shared" si="825"/>
        <v>24.31275</v>
      </c>
      <c r="O339" s="48">
        <f t="shared" si="826"/>
        <v>159</v>
      </c>
      <c r="P339" s="48">
        <f t="shared" si="827"/>
        <v>0</v>
      </c>
      <c r="Q339" s="48">
        <f t="shared" si="828"/>
        <v>1218.29125</v>
      </c>
      <c r="R339" s="46">
        <f t="shared" si="829"/>
        <v>0</v>
      </c>
      <c r="S339" s="46">
        <f t="shared" si="830"/>
        <v>259.64</v>
      </c>
      <c r="T339" s="48">
        <f t="shared" si="831"/>
        <v>113.3</v>
      </c>
      <c r="U339" s="46">
        <f t="shared" si="832"/>
        <v>10.42</v>
      </c>
      <c r="V339" s="46">
        <v>0</v>
      </c>
      <c r="W339" s="48">
        <f t="shared" si="833"/>
        <v>159</v>
      </c>
      <c r="X339" s="48">
        <f t="shared" si="834"/>
        <v>0</v>
      </c>
      <c r="Y339" s="46">
        <f t="shared" si="835"/>
        <v>542.36</v>
      </c>
      <c r="Z339" s="46">
        <f t="shared" si="836"/>
        <v>1760.65125</v>
      </c>
      <c r="AA339" s="78"/>
      <c r="AB339" s="213" t="s">
        <v>58</v>
      </c>
      <c r="AC339" s="11">
        <f t="shared" ref="AC339:AE339" si="840">K339+R339</f>
        <v>62.5185</v>
      </c>
      <c r="AD339" s="11">
        <f t="shared" si="840"/>
        <v>778.92</v>
      </c>
      <c r="AE339" s="11">
        <f t="shared" si="840"/>
        <v>566.48</v>
      </c>
      <c r="AF339" s="11">
        <f t="shared" si="838"/>
        <v>34.73275</v>
      </c>
      <c r="AG339" s="11">
        <f t="shared" ref="AG339:AI339" si="841">O339+W339</f>
        <v>318</v>
      </c>
      <c r="AH339" s="11">
        <f t="shared" si="841"/>
        <v>0</v>
      </c>
      <c r="AI339" s="11">
        <f t="shared" si="841"/>
        <v>1760.65125</v>
      </c>
      <c r="AJ339" s="12" t="s">
        <v>35</v>
      </c>
    </row>
    <row r="340" s="9" customFormat="1" ht="16" customHeight="1" spans="1:36">
      <c r="A340" s="45">
        <f t="shared" si="821"/>
        <v>337</v>
      </c>
      <c r="B340" s="205" t="s">
        <v>1987</v>
      </c>
      <c r="C340" s="226" t="s">
        <v>957</v>
      </c>
      <c r="D340" s="355" t="s">
        <v>958</v>
      </c>
      <c r="E340" s="95">
        <v>3473.25</v>
      </c>
      <c r="F340" s="46">
        <v>3245.5</v>
      </c>
      <c r="G340" s="95">
        <v>5664.75</v>
      </c>
      <c r="H340" s="95">
        <v>3473.25</v>
      </c>
      <c r="I340" s="105">
        <v>3180</v>
      </c>
      <c r="J340" s="48"/>
      <c r="K340" s="63">
        <f t="shared" si="822"/>
        <v>62.5185</v>
      </c>
      <c r="L340" s="64">
        <f t="shared" si="823"/>
        <v>519.28</v>
      </c>
      <c r="M340" s="48">
        <f t="shared" si="824"/>
        <v>453.18</v>
      </c>
      <c r="N340" s="46">
        <f t="shared" si="825"/>
        <v>24.31275</v>
      </c>
      <c r="O340" s="48">
        <f t="shared" si="826"/>
        <v>159</v>
      </c>
      <c r="P340" s="48">
        <f t="shared" si="827"/>
        <v>0</v>
      </c>
      <c r="Q340" s="48">
        <f t="shared" si="828"/>
        <v>1218.29125</v>
      </c>
      <c r="R340" s="46">
        <f t="shared" si="829"/>
        <v>0</v>
      </c>
      <c r="S340" s="46">
        <f t="shared" si="830"/>
        <v>259.64</v>
      </c>
      <c r="T340" s="48">
        <f t="shared" si="831"/>
        <v>113.3</v>
      </c>
      <c r="U340" s="46">
        <f t="shared" si="832"/>
        <v>10.42</v>
      </c>
      <c r="V340" s="46">
        <v>0</v>
      </c>
      <c r="W340" s="48">
        <f t="shared" si="833"/>
        <v>159</v>
      </c>
      <c r="X340" s="48">
        <f t="shared" si="834"/>
        <v>0</v>
      </c>
      <c r="Y340" s="46">
        <f t="shared" si="835"/>
        <v>542.36</v>
      </c>
      <c r="Z340" s="46">
        <f t="shared" si="836"/>
        <v>1760.65125</v>
      </c>
      <c r="AA340" s="78"/>
      <c r="AB340" s="213" t="s">
        <v>75</v>
      </c>
      <c r="AC340" s="11">
        <f t="shared" ref="AC340:AE340" si="842">K340+R340</f>
        <v>62.5185</v>
      </c>
      <c r="AD340" s="11">
        <f t="shared" si="842"/>
        <v>778.92</v>
      </c>
      <c r="AE340" s="11">
        <f t="shared" si="842"/>
        <v>566.48</v>
      </c>
      <c r="AF340" s="11">
        <f t="shared" si="838"/>
        <v>34.73275</v>
      </c>
      <c r="AG340" s="11">
        <f t="shared" ref="AG340:AI340" si="843">O340+W340</f>
        <v>318</v>
      </c>
      <c r="AH340" s="11">
        <f t="shared" si="843"/>
        <v>0</v>
      </c>
      <c r="AI340" s="11">
        <f t="shared" si="843"/>
        <v>1760.65125</v>
      </c>
      <c r="AJ340" s="12" t="s">
        <v>32</v>
      </c>
    </row>
    <row r="341" s="9" customFormat="1" ht="16" customHeight="1" spans="1:36">
      <c r="A341" s="45">
        <f t="shared" si="821"/>
        <v>338</v>
      </c>
      <c r="B341" s="205" t="s">
        <v>1978</v>
      </c>
      <c r="C341" s="208" t="s">
        <v>959</v>
      </c>
      <c r="D341" s="52" t="s">
        <v>960</v>
      </c>
      <c r="E341" s="46">
        <v>3473.25</v>
      </c>
      <c r="F341" s="46">
        <v>3245.4</v>
      </c>
      <c r="G341" s="48">
        <v>5664.75</v>
      </c>
      <c r="H341" s="46">
        <v>3473.25</v>
      </c>
      <c r="I341" s="48">
        <v>1790</v>
      </c>
      <c r="J341" s="48"/>
      <c r="K341" s="63">
        <f t="shared" si="822"/>
        <v>62.5185</v>
      </c>
      <c r="L341" s="64">
        <f t="shared" si="823"/>
        <v>519.264</v>
      </c>
      <c r="M341" s="48">
        <f t="shared" si="824"/>
        <v>453.18</v>
      </c>
      <c r="N341" s="46">
        <f t="shared" si="825"/>
        <v>24.31275</v>
      </c>
      <c r="O341" s="48">
        <f t="shared" si="826"/>
        <v>89.5</v>
      </c>
      <c r="P341" s="48">
        <f t="shared" si="827"/>
        <v>0</v>
      </c>
      <c r="Q341" s="48">
        <f t="shared" si="828"/>
        <v>1148.77525</v>
      </c>
      <c r="R341" s="46">
        <f t="shared" si="829"/>
        <v>0</v>
      </c>
      <c r="S341" s="46">
        <f t="shared" si="830"/>
        <v>259.63</v>
      </c>
      <c r="T341" s="48">
        <f t="shared" si="831"/>
        <v>113.3</v>
      </c>
      <c r="U341" s="46">
        <f t="shared" si="832"/>
        <v>10.42</v>
      </c>
      <c r="V341" s="46">
        <v>0</v>
      </c>
      <c r="W341" s="48">
        <f t="shared" si="833"/>
        <v>89.5</v>
      </c>
      <c r="X341" s="48">
        <f t="shared" si="834"/>
        <v>0</v>
      </c>
      <c r="Y341" s="46">
        <f t="shared" si="835"/>
        <v>472.85</v>
      </c>
      <c r="Z341" s="46">
        <f t="shared" si="836"/>
        <v>1621.62525</v>
      </c>
      <c r="AA341" s="46"/>
      <c r="AB341" s="213" t="s">
        <v>102</v>
      </c>
      <c r="AC341" s="11">
        <f t="shared" ref="AC341:AE341" si="844">K341+R341</f>
        <v>62.5185</v>
      </c>
      <c r="AD341" s="11">
        <f t="shared" si="844"/>
        <v>778.894</v>
      </c>
      <c r="AE341" s="11">
        <f t="shared" si="844"/>
        <v>566.48</v>
      </c>
      <c r="AF341" s="11">
        <f t="shared" si="838"/>
        <v>34.73275</v>
      </c>
      <c r="AG341" s="11">
        <f t="shared" ref="AG341:AI341" si="845">O341+W341</f>
        <v>179</v>
      </c>
      <c r="AH341" s="11">
        <f t="shared" si="845"/>
        <v>0</v>
      </c>
      <c r="AI341" s="11">
        <f t="shared" si="845"/>
        <v>1621.62525</v>
      </c>
      <c r="AJ341" s="12" t="s">
        <v>33</v>
      </c>
    </row>
    <row r="342" s="9" customFormat="1" ht="16" customHeight="1" spans="1:36">
      <c r="A342" s="45">
        <f t="shared" si="821"/>
        <v>339</v>
      </c>
      <c r="B342" s="205" t="s">
        <v>363</v>
      </c>
      <c r="C342" s="229" t="s">
        <v>963</v>
      </c>
      <c r="D342" s="55" t="s">
        <v>964</v>
      </c>
      <c r="E342" s="95">
        <v>3473.25</v>
      </c>
      <c r="F342" s="46">
        <v>3245.5</v>
      </c>
      <c r="G342" s="95">
        <v>5664.75</v>
      </c>
      <c r="H342" s="95">
        <v>3473.25</v>
      </c>
      <c r="I342" s="105">
        <v>1790</v>
      </c>
      <c r="J342" s="48"/>
      <c r="K342" s="63">
        <f t="shared" si="822"/>
        <v>62.5185</v>
      </c>
      <c r="L342" s="64">
        <f t="shared" si="823"/>
        <v>519.28</v>
      </c>
      <c r="M342" s="48">
        <f t="shared" si="824"/>
        <v>453.18</v>
      </c>
      <c r="N342" s="46">
        <f t="shared" si="825"/>
        <v>24.31275</v>
      </c>
      <c r="O342" s="48">
        <f t="shared" si="826"/>
        <v>89.5</v>
      </c>
      <c r="P342" s="48">
        <f t="shared" si="827"/>
        <v>0</v>
      </c>
      <c r="Q342" s="48">
        <f t="shared" si="828"/>
        <v>1148.79125</v>
      </c>
      <c r="R342" s="46">
        <f t="shared" si="829"/>
        <v>0</v>
      </c>
      <c r="S342" s="46">
        <f t="shared" si="830"/>
        <v>259.64</v>
      </c>
      <c r="T342" s="48">
        <f t="shared" si="831"/>
        <v>113.3</v>
      </c>
      <c r="U342" s="46">
        <f t="shared" si="832"/>
        <v>10.42</v>
      </c>
      <c r="V342" s="46">
        <v>0</v>
      </c>
      <c r="W342" s="48">
        <f t="shared" si="833"/>
        <v>89.5</v>
      </c>
      <c r="X342" s="48">
        <f t="shared" si="834"/>
        <v>0</v>
      </c>
      <c r="Y342" s="46">
        <f t="shared" si="835"/>
        <v>472.86</v>
      </c>
      <c r="Z342" s="46">
        <f t="shared" si="836"/>
        <v>1621.65125</v>
      </c>
      <c r="AA342" s="78"/>
      <c r="AB342" s="213" t="s">
        <v>111</v>
      </c>
      <c r="AC342" s="11">
        <f t="shared" ref="AC342:AE342" si="846">K342+R342</f>
        <v>62.5185</v>
      </c>
      <c r="AD342" s="11">
        <f t="shared" si="846"/>
        <v>778.92</v>
      </c>
      <c r="AE342" s="11">
        <f t="shared" si="846"/>
        <v>566.48</v>
      </c>
      <c r="AF342" s="11">
        <f t="shared" si="838"/>
        <v>34.73275</v>
      </c>
      <c r="AG342" s="11">
        <f t="shared" ref="AG342:AI342" si="847">O342+W342</f>
        <v>179</v>
      </c>
      <c r="AH342" s="11">
        <f t="shared" si="847"/>
        <v>0</v>
      </c>
      <c r="AI342" s="11">
        <f t="shared" si="847"/>
        <v>1621.65125</v>
      </c>
      <c r="AJ342" s="12" t="s">
        <v>33</v>
      </c>
    </row>
    <row r="343" s="9" customFormat="1" ht="16" customHeight="1" spans="1:36">
      <c r="A343" s="45">
        <f t="shared" si="821"/>
        <v>340</v>
      </c>
      <c r="B343" s="205" t="s">
        <v>363</v>
      </c>
      <c r="C343" s="230" t="s">
        <v>965</v>
      </c>
      <c r="D343" s="55" t="s">
        <v>966</v>
      </c>
      <c r="E343" s="95">
        <v>3473.25</v>
      </c>
      <c r="F343" s="46">
        <v>3245.5</v>
      </c>
      <c r="G343" s="95">
        <v>5664.75</v>
      </c>
      <c r="H343" s="95">
        <v>3473.25</v>
      </c>
      <c r="I343" s="105">
        <v>0</v>
      </c>
      <c r="J343" s="48"/>
      <c r="K343" s="63">
        <f t="shared" si="822"/>
        <v>62.5185</v>
      </c>
      <c r="L343" s="64">
        <f t="shared" si="823"/>
        <v>519.28</v>
      </c>
      <c r="M343" s="48">
        <f t="shared" si="824"/>
        <v>453.18</v>
      </c>
      <c r="N343" s="46">
        <f t="shared" si="825"/>
        <v>24.31275</v>
      </c>
      <c r="O343" s="48">
        <f t="shared" si="826"/>
        <v>0</v>
      </c>
      <c r="P343" s="48">
        <f t="shared" si="827"/>
        <v>0</v>
      </c>
      <c r="Q343" s="48">
        <f t="shared" si="828"/>
        <v>1059.29125</v>
      </c>
      <c r="R343" s="46">
        <f t="shared" si="829"/>
        <v>0</v>
      </c>
      <c r="S343" s="46">
        <f t="shared" si="830"/>
        <v>259.64</v>
      </c>
      <c r="T343" s="48">
        <f t="shared" si="831"/>
        <v>113.3</v>
      </c>
      <c r="U343" s="46">
        <f t="shared" si="832"/>
        <v>10.42</v>
      </c>
      <c r="V343" s="46">
        <v>0</v>
      </c>
      <c r="W343" s="48">
        <f t="shared" si="833"/>
        <v>0</v>
      </c>
      <c r="X343" s="48">
        <f t="shared" si="834"/>
        <v>0</v>
      </c>
      <c r="Y343" s="46">
        <f t="shared" si="835"/>
        <v>383.36</v>
      </c>
      <c r="Z343" s="46">
        <f t="shared" si="836"/>
        <v>1442.65125</v>
      </c>
      <c r="AA343" s="78"/>
      <c r="AB343" s="213" t="s">
        <v>111</v>
      </c>
      <c r="AC343" s="11">
        <f t="shared" ref="AC343:AE343" si="848">K343+R343</f>
        <v>62.5185</v>
      </c>
      <c r="AD343" s="11">
        <f t="shared" si="848"/>
        <v>778.92</v>
      </c>
      <c r="AE343" s="11">
        <f t="shared" si="848"/>
        <v>566.48</v>
      </c>
      <c r="AF343" s="11">
        <f t="shared" si="838"/>
        <v>34.73275</v>
      </c>
      <c r="AG343" s="11">
        <f t="shared" ref="AG343:AI343" si="849">O343+W343</f>
        <v>0</v>
      </c>
      <c r="AH343" s="11">
        <f t="shared" si="849"/>
        <v>0</v>
      </c>
      <c r="AI343" s="11">
        <f t="shared" si="849"/>
        <v>1442.65125</v>
      </c>
      <c r="AJ343" s="12" t="s">
        <v>33</v>
      </c>
    </row>
    <row r="344" s="9" customFormat="1" ht="16" customHeight="1" spans="1:36">
      <c r="A344" s="45">
        <f t="shared" si="821"/>
        <v>341</v>
      </c>
      <c r="B344" s="205" t="s">
        <v>363</v>
      </c>
      <c r="C344" s="226" t="s">
        <v>967</v>
      </c>
      <c r="D344" s="355" t="s">
        <v>968</v>
      </c>
      <c r="E344" s="95">
        <v>3473.25</v>
      </c>
      <c r="F344" s="46">
        <v>3245.5</v>
      </c>
      <c r="G344" s="95">
        <v>5664.75</v>
      </c>
      <c r="H344" s="95">
        <v>3473.25</v>
      </c>
      <c r="I344" s="105">
        <v>1790</v>
      </c>
      <c r="J344" s="48"/>
      <c r="K344" s="63">
        <f t="shared" si="822"/>
        <v>62.5185</v>
      </c>
      <c r="L344" s="64">
        <f t="shared" si="823"/>
        <v>519.28</v>
      </c>
      <c r="M344" s="48">
        <f t="shared" si="824"/>
        <v>453.18</v>
      </c>
      <c r="N344" s="46">
        <f t="shared" si="825"/>
        <v>24.31275</v>
      </c>
      <c r="O344" s="48">
        <f t="shared" si="826"/>
        <v>89.5</v>
      </c>
      <c r="P344" s="48">
        <f t="shared" si="827"/>
        <v>0</v>
      </c>
      <c r="Q344" s="48">
        <f t="shared" si="828"/>
        <v>1148.79125</v>
      </c>
      <c r="R344" s="46">
        <f t="shared" si="829"/>
        <v>0</v>
      </c>
      <c r="S344" s="46">
        <f t="shared" si="830"/>
        <v>259.64</v>
      </c>
      <c r="T344" s="48">
        <f t="shared" si="831"/>
        <v>113.3</v>
      </c>
      <c r="U344" s="46">
        <f t="shared" si="832"/>
        <v>10.42</v>
      </c>
      <c r="V344" s="46">
        <v>0</v>
      </c>
      <c r="W344" s="48">
        <f t="shared" si="833"/>
        <v>89.5</v>
      </c>
      <c r="X344" s="48">
        <f t="shared" si="834"/>
        <v>0</v>
      </c>
      <c r="Y344" s="46">
        <f t="shared" si="835"/>
        <v>472.86</v>
      </c>
      <c r="Z344" s="46">
        <f t="shared" si="836"/>
        <v>1621.65125</v>
      </c>
      <c r="AA344" s="78"/>
      <c r="AB344" s="213" t="s">
        <v>111</v>
      </c>
      <c r="AC344" s="11">
        <f t="shared" ref="AC344:AE344" si="850">K344+R344</f>
        <v>62.5185</v>
      </c>
      <c r="AD344" s="11">
        <f t="shared" si="850"/>
        <v>778.92</v>
      </c>
      <c r="AE344" s="11">
        <f t="shared" si="850"/>
        <v>566.48</v>
      </c>
      <c r="AF344" s="11">
        <f t="shared" si="838"/>
        <v>34.73275</v>
      </c>
      <c r="AG344" s="11">
        <f t="shared" ref="AG344:AI344" si="851">O344+W344</f>
        <v>179</v>
      </c>
      <c r="AH344" s="11">
        <f t="shared" si="851"/>
        <v>0</v>
      </c>
      <c r="AI344" s="11">
        <f t="shared" si="851"/>
        <v>1621.65125</v>
      </c>
      <c r="AJ344" s="12" t="s">
        <v>33</v>
      </c>
    </row>
    <row r="345" s="9" customFormat="1" ht="16" customHeight="1" spans="1:36">
      <c r="A345" s="45">
        <f t="shared" si="821"/>
        <v>342</v>
      </c>
      <c r="B345" s="205" t="s">
        <v>348</v>
      </c>
      <c r="C345" s="229" t="s">
        <v>969</v>
      </c>
      <c r="D345" s="55" t="s">
        <v>970</v>
      </c>
      <c r="E345" s="95">
        <v>3820</v>
      </c>
      <c r="F345" s="46">
        <v>3820</v>
      </c>
      <c r="G345" s="95">
        <v>5664.75</v>
      </c>
      <c r="H345" s="95">
        <v>3820</v>
      </c>
      <c r="I345" s="105">
        <v>4180</v>
      </c>
      <c r="J345" s="48"/>
      <c r="K345" s="63">
        <f t="shared" si="822"/>
        <v>68.76</v>
      </c>
      <c r="L345" s="64">
        <f t="shared" si="823"/>
        <v>611.2</v>
      </c>
      <c r="M345" s="48">
        <f t="shared" si="824"/>
        <v>453.18</v>
      </c>
      <c r="N345" s="46">
        <f t="shared" si="825"/>
        <v>26.74</v>
      </c>
      <c r="O345" s="48">
        <f t="shared" si="826"/>
        <v>209</v>
      </c>
      <c r="P345" s="48">
        <f t="shared" si="827"/>
        <v>0</v>
      </c>
      <c r="Q345" s="48">
        <f t="shared" si="828"/>
        <v>1368.88</v>
      </c>
      <c r="R345" s="46">
        <f t="shared" si="829"/>
        <v>0</v>
      </c>
      <c r="S345" s="46">
        <f t="shared" si="830"/>
        <v>305.6</v>
      </c>
      <c r="T345" s="48">
        <f t="shared" si="831"/>
        <v>113.3</v>
      </c>
      <c r="U345" s="46">
        <f t="shared" si="832"/>
        <v>11.46</v>
      </c>
      <c r="V345" s="46">
        <v>0</v>
      </c>
      <c r="W345" s="48">
        <f t="shared" si="833"/>
        <v>209</v>
      </c>
      <c r="X345" s="48">
        <f t="shared" si="834"/>
        <v>0</v>
      </c>
      <c r="Y345" s="46">
        <f t="shared" si="835"/>
        <v>639.36</v>
      </c>
      <c r="Z345" s="46">
        <f t="shared" si="836"/>
        <v>2008.24</v>
      </c>
      <c r="AA345" s="78"/>
      <c r="AB345" s="213" t="s">
        <v>58</v>
      </c>
      <c r="AC345" s="11">
        <f t="shared" ref="AC345:AE345" si="852">K345+R345</f>
        <v>68.76</v>
      </c>
      <c r="AD345" s="11">
        <f t="shared" si="852"/>
        <v>916.8</v>
      </c>
      <c r="AE345" s="11">
        <f t="shared" si="852"/>
        <v>566.48</v>
      </c>
      <c r="AF345" s="11">
        <f t="shared" si="838"/>
        <v>38.2</v>
      </c>
      <c r="AG345" s="11">
        <f t="shared" ref="AG345:AI345" si="853">O345+W345</f>
        <v>418</v>
      </c>
      <c r="AH345" s="11">
        <f t="shared" si="853"/>
        <v>0</v>
      </c>
      <c r="AI345" s="11">
        <f t="shared" si="853"/>
        <v>2008.24</v>
      </c>
      <c r="AJ345" s="12" t="s">
        <v>35</v>
      </c>
    </row>
    <row r="346" s="9" customFormat="1" ht="16" customHeight="1" spans="1:36">
      <c r="A346" s="45">
        <f t="shared" si="821"/>
        <v>343</v>
      </c>
      <c r="B346" s="205" t="s">
        <v>1983</v>
      </c>
      <c r="C346" s="229" t="s">
        <v>977</v>
      </c>
      <c r="D346" s="344" t="s">
        <v>978</v>
      </c>
      <c r="E346" s="95">
        <v>3473.25</v>
      </c>
      <c r="F346" s="46">
        <v>3245.5</v>
      </c>
      <c r="G346" s="95">
        <v>5664.75</v>
      </c>
      <c r="H346" s="95">
        <v>3473.25</v>
      </c>
      <c r="I346" s="105">
        <v>1790</v>
      </c>
      <c r="J346" s="48"/>
      <c r="K346" s="63">
        <f t="shared" si="822"/>
        <v>62.5185</v>
      </c>
      <c r="L346" s="64">
        <f t="shared" si="823"/>
        <v>519.28</v>
      </c>
      <c r="M346" s="48">
        <f t="shared" si="824"/>
        <v>453.18</v>
      </c>
      <c r="N346" s="46">
        <f t="shared" si="825"/>
        <v>24.31275</v>
      </c>
      <c r="O346" s="48">
        <f t="shared" si="826"/>
        <v>89.5</v>
      </c>
      <c r="P346" s="48">
        <f t="shared" si="827"/>
        <v>0</v>
      </c>
      <c r="Q346" s="48">
        <f t="shared" si="828"/>
        <v>1148.79125</v>
      </c>
      <c r="R346" s="46">
        <f t="shared" si="829"/>
        <v>0</v>
      </c>
      <c r="S346" s="46">
        <f t="shared" si="830"/>
        <v>259.64</v>
      </c>
      <c r="T346" s="48">
        <f t="shared" si="831"/>
        <v>113.3</v>
      </c>
      <c r="U346" s="46">
        <f t="shared" si="832"/>
        <v>10.42</v>
      </c>
      <c r="V346" s="46">
        <v>0</v>
      </c>
      <c r="W346" s="48">
        <f t="shared" si="833"/>
        <v>89.5</v>
      </c>
      <c r="X346" s="48">
        <f t="shared" si="834"/>
        <v>0</v>
      </c>
      <c r="Y346" s="46">
        <f t="shared" si="835"/>
        <v>472.86</v>
      </c>
      <c r="Z346" s="46">
        <f t="shared" si="836"/>
        <v>1621.65125</v>
      </c>
      <c r="AA346" s="78"/>
      <c r="AB346" s="213" t="s">
        <v>78</v>
      </c>
      <c r="AC346" s="11">
        <f t="shared" ref="AC346:AE346" si="854">K346+R346</f>
        <v>62.5185</v>
      </c>
      <c r="AD346" s="11">
        <f t="shared" si="854"/>
        <v>778.92</v>
      </c>
      <c r="AE346" s="11">
        <f t="shared" si="854"/>
        <v>566.48</v>
      </c>
      <c r="AF346" s="11">
        <f t="shared" si="838"/>
        <v>34.73275</v>
      </c>
      <c r="AG346" s="11">
        <f t="shared" ref="AG346:AI346" si="855">O346+W346</f>
        <v>179</v>
      </c>
      <c r="AH346" s="11">
        <f t="shared" si="855"/>
        <v>0</v>
      </c>
      <c r="AI346" s="11">
        <f t="shared" si="855"/>
        <v>1621.65125</v>
      </c>
      <c r="AJ346" s="12" t="s">
        <v>34</v>
      </c>
    </row>
    <row r="347" s="9" customFormat="1" ht="16" customHeight="1" spans="1:36">
      <c r="A347" s="45">
        <f t="shared" si="821"/>
        <v>344</v>
      </c>
      <c r="B347" s="205" t="s">
        <v>558</v>
      </c>
      <c r="C347" s="229" t="s">
        <v>979</v>
      </c>
      <c r="D347" s="344" t="s">
        <v>980</v>
      </c>
      <c r="E347" s="95">
        <v>3473.25</v>
      </c>
      <c r="F347" s="46">
        <v>3245.5</v>
      </c>
      <c r="G347" s="95">
        <v>5664.75</v>
      </c>
      <c r="H347" s="95">
        <v>3473.25</v>
      </c>
      <c r="I347" s="105">
        <v>1790</v>
      </c>
      <c r="J347" s="48"/>
      <c r="K347" s="63">
        <f t="shared" si="822"/>
        <v>62.5185</v>
      </c>
      <c r="L347" s="64">
        <f t="shared" si="823"/>
        <v>519.28</v>
      </c>
      <c r="M347" s="48">
        <f t="shared" si="824"/>
        <v>453.18</v>
      </c>
      <c r="N347" s="46">
        <f t="shared" si="825"/>
        <v>24.31275</v>
      </c>
      <c r="O347" s="48">
        <f t="shared" si="826"/>
        <v>89.5</v>
      </c>
      <c r="P347" s="48">
        <f t="shared" si="827"/>
        <v>0</v>
      </c>
      <c r="Q347" s="48">
        <f t="shared" si="828"/>
        <v>1148.79125</v>
      </c>
      <c r="R347" s="46">
        <f t="shared" si="829"/>
        <v>0</v>
      </c>
      <c r="S347" s="46">
        <f t="shared" si="830"/>
        <v>259.64</v>
      </c>
      <c r="T347" s="48">
        <f t="shared" si="831"/>
        <v>113.3</v>
      </c>
      <c r="U347" s="46">
        <f t="shared" si="832"/>
        <v>10.42</v>
      </c>
      <c r="V347" s="46">
        <v>0</v>
      </c>
      <c r="W347" s="48">
        <f t="shared" si="833"/>
        <v>89.5</v>
      </c>
      <c r="X347" s="48">
        <f t="shared" si="834"/>
        <v>0</v>
      </c>
      <c r="Y347" s="46">
        <f t="shared" si="835"/>
        <v>472.86</v>
      </c>
      <c r="Z347" s="46">
        <f t="shared" si="836"/>
        <v>1621.65125</v>
      </c>
      <c r="AA347" s="78"/>
      <c r="AB347" s="213" t="s">
        <v>102</v>
      </c>
      <c r="AC347" s="11">
        <f t="shared" ref="AC347:AE347" si="856">K347+R347</f>
        <v>62.5185</v>
      </c>
      <c r="AD347" s="11">
        <f t="shared" si="856"/>
        <v>778.92</v>
      </c>
      <c r="AE347" s="11">
        <f t="shared" si="856"/>
        <v>566.48</v>
      </c>
      <c r="AF347" s="11">
        <f t="shared" si="838"/>
        <v>34.73275</v>
      </c>
      <c r="AG347" s="11">
        <f t="shared" ref="AG347:AI347" si="857">O347+W347</f>
        <v>179</v>
      </c>
      <c r="AH347" s="11">
        <f t="shared" si="857"/>
        <v>0</v>
      </c>
      <c r="AI347" s="11">
        <f t="shared" si="857"/>
        <v>1621.65125</v>
      </c>
      <c r="AJ347" s="12" t="s">
        <v>33</v>
      </c>
    </row>
    <row r="348" s="9" customFormat="1" ht="16" customHeight="1" spans="1:36">
      <c r="A348" s="45">
        <f t="shared" si="821"/>
        <v>345</v>
      </c>
      <c r="B348" s="205" t="s">
        <v>1973</v>
      </c>
      <c r="C348" s="226" t="s">
        <v>981</v>
      </c>
      <c r="D348" s="355" t="s">
        <v>982</v>
      </c>
      <c r="E348" s="95">
        <v>3473.25</v>
      </c>
      <c r="F348" s="46">
        <v>3473.25</v>
      </c>
      <c r="G348" s="95">
        <v>5664.75</v>
      </c>
      <c r="H348" s="95">
        <v>3473.25</v>
      </c>
      <c r="I348" s="105">
        <v>1790</v>
      </c>
      <c r="J348" s="48"/>
      <c r="K348" s="63">
        <f t="shared" si="822"/>
        <v>62.5185</v>
      </c>
      <c r="L348" s="64">
        <f t="shared" si="823"/>
        <v>555.72</v>
      </c>
      <c r="M348" s="48">
        <f t="shared" si="824"/>
        <v>453.18</v>
      </c>
      <c r="N348" s="46">
        <f t="shared" si="825"/>
        <v>24.31275</v>
      </c>
      <c r="O348" s="48">
        <f t="shared" si="826"/>
        <v>89.5</v>
      </c>
      <c r="P348" s="48">
        <f t="shared" si="827"/>
        <v>0</v>
      </c>
      <c r="Q348" s="48">
        <f t="shared" si="828"/>
        <v>1185.23125</v>
      </c>
      <c r="R348" s="46">
        <f t="shared" si="829"/>
        <v>0</v>
      </c>
      <c r="S348" s="46">
        <f t="shared" si="830"/>
        <v>277.86</v>
      </c>
      <c r="T348" s="48">
        <f t="shared" si="831"/>
        <v>113.3</v>
      </c>
      <c r="U348" s="46">
        <f t="shared" si="832"/>
        <v>10.42</v>
      </c>
      <c r="V348" s="46">
        <v>0</v>
      </c>
      <c r="W348" s="48">
        <f t="shared" si="833"/>
        <v>89.5</v>
      </c>
      <c r="X348" s="48">
        <f t="shared" si="834"/>
        <v>0</v>
      </c>
      <c r="Y348" s="46">
        <f t="shared" si="835"/>
        <v>491.08</v>
      </c>
      <c r="Z348" s="46">
        <f t="shared" si="836"/>
        <v>1676.31125</v>
      </c>
      <c r="AA348" s="78"/>
      <c r="AB348" s="213" t="s">
        <v>72</v>
      </c>
      <c r="AC348" s="11">
        <f t="shared" ref="AC348:AE348" si="858">K348+R348</f>
        <v>62.5185</v>
      </c>
      <c r="AD348" s="11">
        <f t="shared" si="858"/>
        <v>833.58</v>
      </c>
      <c r="AE348" s="11">
        <f t="shared" si="858"/>
        <v>566.48</v>
      </c>
      <c r="AF348" s="11">
        <f t="shared" si="838"/>
        <v>34.73275</v>
      </c>
      <c r="AG348" s="11">
        <f t="shared" ref="AG348:AI348" si="859">O348+W348</f>
        <v>179</v>
      </c>
      <c r="AH348" s="11">
        <f t="shared" si="859"/>
        <v>0</v>
      </c>
      <c r="AI348" s="11">
        <f t="shared" si="859"/>
        <v>1676.31125</v>
      </c>
      <c r="AJ348" s="12" t="s">
        <v>32</v>
      </c>
    </row>
    <row r="349" s="9" customFormat="1" ht="16" customHeight="1" spans="1:36">
      <c r="A349" s="45">
        <f t="shared" si="821"/>
        <v>346</v>
      </c>
      <c r="B349" s="205" t="s">
        <v>337</v>
      </c>
      <c r="C349" s="226" t="s">
        <v>983</v>
      </c>
      <c r="D349" s="346" t="s">
        <v>984</v>
      </c>
      <c r="E349" s="95">
        <v>3473.25</v>
      </c>
      <c r="F349" s="46">
        <v>3473.25</v>
      </c>
      <c r="G349" s="95">
        <v>5664.75</v>
      </c>
      <c r="H349" s="95">
        <v>3473.25</v>
      </c>
      <c r="I349" s="105">
        <v>1790</v>
      </c>
      <c r="J349" s="48"/>
      <c r="K349" s="63">
        <f t="shared" si="822"/>
        <v>62.5185</v>
      </c>
      <c r="L349" s="64">
        <f t="shared" si="823"/>
        <v>555.72</v>
      </c>
      <c r="M349" s="48">
        <f t="shared" si="824"/>
        <v>453.18</v>
      </c>
      <c r="N349" s="46">
        <f t="shared" si="825"/>
        <v>24.31275</v>
      </c>
      <c r="O349" s="48">
        <f t="shared" si="826"/>
        <v>89.5</v>
      </c>
      <c r="P349" s="48">
        <f t="shared" si="827"/>
        <v>0</v>
      </c>
      <c r="Q349" s="48">
        <f t="shared" si="828"/>
        <v>1185.23125</v>
      </c>
      <c r="R349" s="46">
        <f t="shared" si="829"/>
        <v>0</v>
      </c>
      <c r="S349" s="46">
        <f t="shared" si="830"/>
        <v>277.86</v>
      </c>
      <c r="T349" s="48">
        <f t="shared" si="831"/>
        <v>113.3</v>
      </c>
      <c r="U349" s="46">
        <f t="shared" si="832"/>
        <v>10.42</v>
      </c>
      <c r="V349" s="46">
        <v>0</v>
      </c>
      <c r="W349" s="48">
        <f t="shared" si="833"/>
        <v>89.5</v>
      </c>
      <c r="X349" s="48">
        <f t="shared" si="834"/>
        <v>0</v>
      </c>
      <c r="Y349" s="46">
        <f t="shared" si="835"/>
        <v>491.08</v>
      </c>
      <c r="Z349" s="46">
        <f t="shared" si="836"/>
        <v>1676.31125</v>
      </c>
      <c r="AA349" s="78"/>
      <c r="AB349" s="213" t="s">
        <v>105</v>
      </c>
      <c r="AC349" s="11">
        <f t="shared" ref="AC349:AE349" si="860">K349+R349</f>
        <v>62.5185</v>
      </c>
      <c r="AD349" s="11">
        <f t="shared" si="860"/>
        <v>833.58</v>
      </c>
      <c r="AE349" s="11">
        <f t="shared" si="860"/>
        <v>566.48</v>
      </c>
      <c r="AF349" s="11">
        <f t="shared" si="838"/>
        <v>34.73275</v>
      </c>
      <c r="AG349" s="11">
        <f t="shared" ref="AG349:AI349" si="861">O349+W349</f>
        <v>179</v>
      </c>
      <c r="AH349" s="11">
        <f t="shared" si="861"/>
        <v>0</v>
      </c>
      <c r="AI349" s="11">
        <f t="shared" si="861"/>
        <v>1676.31125</v>
      </c>
      <c r="AJ349" s="12" t="s">
        <v>33</v>
      </c>
    </row>
    <row r="350" s="9" customFormat="1" ht="16" customHeight="1" spans="1:36">
      <c r="A350" s="45">
        <f t="shared" si="821"/>
        <v>347</v>
      </c>
      <c r="B350" s="205" t="s">
        <v>558</v>
      </c>
      <c r="C350" s="226" t="s">
        <v>993</v>
      </c>
      <c r="D350" s="55" t="s">
        <v>994</v>
      </c>
      <c r="E350" s="95">
        <v>3473.25</v>
      </c>
      <c r="F350" s="46">
        <v>3473.25</v>
      </c>
      <c r="G350" s="95">
        <v>5664.75</v>
      </c>
      <c r="H350" s="95">
        <v>3473.25</v>
      </c>
      <c r="I350" s="105">
        <v>1790</v>
      </c>
      <c r="J350" s="48"/>
      <c r="K350" s="63">
        <f t="shared" si="822"/>
        <v>62.5185</v>
      </c>
      <c r="L350" s="64">
        <f t="shared" si="823"/>
        <v>555.72</v>
      </c>
      <c r="M350" s="48">
        <f t="shared" si="824"/>
        <v>453.18</v>
      </c>
      <c r="N350" s="46">
        <f t="shared" si="825"/>
        <v>24.31275</v>
      </c>
      <c r="O350" s="48">
        <f t="shared" si="826"/>
        <v>89.5</v>
      </c>
      <c r="P350" s="48">
        <f t="shared" si="827"/>
        <v>0</v>
      </c>
      <c r="Q350" s="48">
        <f t="shared" si="828"/>
        <v>1185.23125</v>
      </c>
      <c r="R350" s="46">
        <f t="shared" si="829"/>
        <v>0</v>
      </c>
      <c r="S350" s="46">
        <f t="shared" si="830"/>
        <v>277.86</v>
      </c>
      <c r="T350" s="48">
        <f t="shared" si="831"/>
        <v>113.3</v>
      </c>
      <c r="U350" s="46">
        <f t="shared" si="832"/>
        <v>10.42</v>
      </c>
      <c r="V350" s="46">
        <v>0</v>
      </c>
      <c r="W350" s="48">
        <f t="shared" si="833"/>
        <v>89.5</v>
      </c>
      <c r="X350" s="48">
        <f t="shared" si="834"/>
        <v>0</v>
      </c>
      <c r="Y350" s="46">
        <f t="shared" si="835"/>
        <v>491.08</v>
      </c>
      <c r="Z350" s="46">
        <f t="shared" si="836"/>
        <v>1676.31125</v>
      </c>
      <c r="AA350" s="78"/>
      <c r="AB350" s="213" t="s">
        <v>102</v>
      </c>
      <c r="AC350" s="11">
        <f t="shared" ref="AC350:AE350" si="862">K350+R350</f>
        <v>62.5185</v>
      </c>
      <c r="AD350" s="11">
        <f t="shared" si="862"/>
        <v>833.58</v>
      </c>
      <c r="AE350" s="11">
        <f t="shared" si="862"/>
        <v>566.48</v>
      </c>
      <c r="AF350" s="11">
        <f t="shared" si="838"/>
        <v>34.73275</v>
      </c>
      <c r="AG350" s="11">
        <f t="shared" ref="AG350:AI350" si="863">O350+W350</f>
        <v>179</v>
      </c>
      <c r="AH350" s="11">
        <f t="shared" si="863"/>
        <v>0</v>
      </c>
      <c r="AI350" s="11">
        <f t="shared" si="863"/>
        <v>1676.31125</v>
      </c>
      <c r="AJ350" s="12" t="s">
        <v>33</v>
      </c>
    </row>
    <row r="351" s="9" customFormat="1" ht="16" customHeight="1" spans="1:36">
      <c r="A351" s="45">
        <f t="shared" si="821"/>
        <v>348</v>
      </c>
      <c r="B351" s="205" t="s">
        <v>1974</v>
      </c>
      <c r="C351" s="226" t="s">
        <v>995</v>
      </c>
      <c r="D351" s="52" t="s">
        <v>996</v>
      </c>
      <c r="E351" s="95">
        <v>3473.25</v>
      </c>
      <c r="F351" s="46">
        <v>3473.25</v>
      </c>
      <c r="G351" s="95">
        <v>5664.75</v>
      </c>
      <c r="H351" s="95">
        <v>3473.25</v>
      </c>
      <c r="I351" s="105">
        <v>3180</v>
      </c>
      <c r="J351" s="48"/>
      <c r="K351" s="63">
        <f t="shared" si="822"/>
        <v>62.5185</v>
      </c>
      <c r="L351" s="64">
        <f t="shared" si="823"/>
        <v>555.72</v>
      </c>
      <c r="M351" s="48">
        <f t="shared" si="824"/>
        <v>453.18</v>
      </c>
      <c r="N351" s="46">
        <f t="shared" si="825"/>
        <v>24.31275</v>
      </c>
      <c r="O351" s="48">
        <f t="shared" si="826"/>
        <v>159</v>
      </c>
      <c r="P351" s="48">
        <f t="shared" si="827"/>
        <v>0</v>
      </c>
      <c r="Q351" s="48">
        <f t="shared" si="828"/>
        <v>1254.73125</v>
      </c>
      <c r="R351" s="46">
        <f t="shared" si="829"/>
        <v>0</v>
      </c>
      <c r="S351" s="46">
        <f t="shared" si="830"/>
        <v>277.86</v>
      </c>
      <c r="T351" s="48">
        <f t="shared" si="831"/>
        <v>113.3</v>
      </c>
      <c r="U351" s="46">
        <f t="shared" si="832"/>
        <v>10.42</v>
      </c>
      <c r="V351" s="46">
        <v>0</v>
      </c>
      <c r="W351" s="48">
        <f t="shared" si="833"/>
        <v>159</v>
      </c>
      <c r="X351" s="48">
        <f t="shared" si="834"/>
        <v>0</v>
      </c>
      <c r="Y351" s="46">
        <f t="shared" si="835"/>
        <v>560.58</v>
      </c>
      <c r="Z351" s="46">
        <f t="shared" si="836"/>
        <v>1815.31125</v>
      </c>
      <c r="AA351" s="78"/>
      <c r="AB351" s="213" t="s">
        <v>99</v>
      </c>
      <c r="AC351" s="11">
        <f t="shared" ref="AC351:AE351" si="864">K351+R351</f>
        <v>62.5185</v>
      </c>
      <c r="AD351" s="11">
        <f t="shared" si="864"/>
        <v>833.58</v>
      </c>
      <c r="AE351" s="11">
        <f t="shared" si="864"/>
        <v>566.48</v>
      </c>
      <c r="AF351" s="11">
        <f t="shared" si="838"/>
        <v>34.73275</v>
      </c>
      <c r="AG351" s="11">
        <f t="shared" ref="AG351:AI351" si="865">O351+W351</f>
        <v>318</v>
      </c>
      <c r="AH351" s="11">
        <f t="shared" si="865"/>
        <v>0</v>
      </c>
      <c r="AI351" s="11">
        <f t="shared" si="865"/>
        <v>1815.31125</v>
      </c>
      <c r="AJ351" s="12" t="s">
        <v>33</v>
      </c>
    </row>
    <row r="352" s="9" customFormat="1" ht="16" customHeight="1" spans="1:36">
      <c r="A352" s="45">
        <f t="shared" si="821"/>
        <v>349</v>
      </c>
      <c r="B352" s="205" t="s">
        <v>1988</v>
      </c>
      <c r="C352" s="226" t="s">
        <v>997</v>
      </c>
      <c r="D352" s="346" t="s">
        <v>998</v>
      </c>
      <c r="E352" s="95">
        <v>3473.25</v>
      </c>
      <c r="F352" s="46">
        <v>3473.25</v>
      </c>
      <c r="G352" s="95">
        <v>5664.75</v>
      </c>
      <c r="H352" s="95">
        <v>3473.25</v>
      </c>
      <c r="I352" s="105">
        <v>1790</v>
      </c>
      <c r="J352" s="48"/>
      <c r="K352" s="63">
        <f t="shared" si="822"/>
        <v>62.5185</v>
      </c>
      <c r="L352" s="64">
        <f t="shared" si="823"/>
        <v>555.72</v>
      </c>
      <c r="M352" s="48">
        <f t="shared" si="824"/>
        <v>453.18</v>
      </c>
      <c r="N352" s="46">
        <f t="shared" si="825"/>
        <v>24.31275</v>
      </c>
      <c r="O352" s="48">
        <f t="shared" si="826"/>
        <v>89.5</v>
      </c>
      <c r="P352" s="48">
        <f t="shared" si="827"/>
        <v>0</v>
      </c>
      <c r="Q352" s="48">
        <f t="shared" si="828"/>
        <v>1185.23125</v>
      </c>
      <c r="R352" s="46">
        <f t="shared" si="829"/>
        <v>0</v>
      </c>
      <c r="S352" s="46">
        <f t="shared" si="830"/>
        <v>277.86</v>
      </c>
      <c r="T352" s="48">
        <f t="shared" si="831"/>
        <v>113.3</v>
      </c>
      <c r="U352" s="46">
        <f t="shared" si="832"/>
        <v>10.42</v>
      </c>
      <c r="V352" s="46">
        <v>0</v>
      </c>
      <c r="W352" s="48">
        <f t="shared" si="833"/>
        <v>89.5</v>
      </c>
      <c r="X352" s="48">
        <f t="shared" si="834"/>
        <v>0</v>
      </c>
      <c r="Y352" s="46">
        <f t="shared" si="835"/>
        <v>491.08</v>
      </c>
      <c r="Z352" s="46">
        <f t="shared" si="836"/>
        <v>1676.31125</v>
      </c>
      <c r="AA352" s="78"/>
      <c r="AB352" s="213" t="s">
        <v>129</v>
      </c>
      <c r="AC352" s="11">
        <f t="shared" ref="AC352:AE352" si="866">K352+R352</f>
        <v>62.5185</v>
      </c>
      <c r="AD352" s="11">
        <f t="shared" si="866"/>
        <v>833.58</v>
      </c>
      <c r="AE352" s="11">
        <f t="shared" si="866"/>
        <v>566.48</v>
      </c>
      <c r="AF352" s="11">
        <f t="shared" si="838"/>
        <v>34.73275</v>
      </c>
      <c r="AG352" s="11">
        <f t="shared" ref="AG352:AI352" si="867">O352+W352</f>
        <v>179</v>
      </c>
      <c r="AH352" s="11">
        <f t="shared" si="867"/>
        <v>0</v>
      </c>
      <c r="AI352" s="11">
        <f t="shared" si="867"/>
        <v>1676.31125</v>
      </c>
      <c r="AJ352" s="12" t="s">
        <v>33</v>
      </c>
    </row>
    <row r="353" s="9" customFormat="1" ht="16" customHeight="1" spans="1:36">
      <c r="A353" s="45">
        <f t="shared" si="821"/>
        <v>350</v>
      </c>
      <c r="B353" s="205" t="s">
        <v>363</v>
      </c>
      <c r="C353" s="226" t="s">
        <v>1003</v>
      </c>
      <c r="D353" s="346" t="s">
        <v>1004</v>
      </c>
      <c r="E353" s="95">
        <v>3473.25</v>
      </c>
      <c r="F353" s="46">
        <v>3473.25</v>
      </c>
      <c r="G353" s="95">
        <v>5664.75</v>
      </c>
      <c r="H353" s="95">
        <v>3473.25</v>
      </c>
      <c r="I353" s="105">
        <v>1790</v>
      </c>
      <c r="J353" s="48"/>
      <c r="K353" s="63">
        <f t="shared" si="822"/>
        <v>62.5185</v>
      </c>
      <c r="L353" s="64">
        <f t="shared" si="823"/>
        <v>555.72</v>
      </c>
      <c r="M353" s="48">
        <f t="shared" si="824"/>
        <v>453.18</v>
      </c>
      <c r="N353" s="46">
        <f t="shared" si="825"/>
        <v>24.31275</v>
      </c>
      <c r="O353" s="48">
        <f t="shared" si="826"/>
        <v>89.5</v>
      </c>
      <c r="P353" s="48">
        <f t="shared" si="827"/>
        <v>0</v>
      </c>
      <c r="Q353" s="48">
        <f t="shared" si="828"/>
        <v>1185.23125</v>
      </c>
      <c r="R353" s="46">
        <f t="shared" si="829"/>
        <v>0</v>
      </c>
      <c r="S353" s="46">
        <f t="shared" si="830"/>
        <v>277.86</v>
      </c>
      <c r="T353" s="48">
        <f t="shared" si="831"/>
        <v>113.3</v>
      </c>
      <c r="U353" s="46">
        <f t="shared" si="832"/>
        <v>10.42</v>
      </c>
      <c r="V353" s="46">
        <v>0</v>
      </c>
      <c r="W353" s="48">
        <f t="shared" si="833"/>
        <v>89.5</v>
      </c>
      <c r="X353" s="48">
        <f t="shared" si="834"/>
        <v>0</v>
      </c>
      <c r="Y353" s="46">
        <f t="shared" si="835"/>
        <v>491.08</v>
      </c>
      <c r="Z353" s="46">
        <f t="shared" si="836"/>
        <v>1676.31125</v>
      </c>
      <c r="AA353" s="78"/>
      <c r="AB353" s="213" t="s">
        <v>111</v>
      </c>
      <c r="AC353" s="11">
        <f t="shared" ref="AC353:AE353" si="868">K353+R353</f>
        <v>62.5185</v>
      </c>
      <c r="AD353" s="11">
        <f t="shared" si="868"/>
        <v>833.58</v>
      </c>
      <c r="AE353" s="11">
        <f t="shared" si="868"/>
        <v>566.48</v>
      </c>
      <c r="AF353" s="11">
        <f t="shared" si="838"/>
        <v>34.73275</v>
      </c>
      <c r="AG353" s="11">
        <f t="shared" ref="AG353:AI353" si="869">O353+W353</f>
        <v>179</v>
      </c>
      <c r="AH353" s="11">
        <f t="shared" si="869"/>
        <v>0</v>
      </c>
      <c r="AI353" s="11">
        <f t="shared" si="869"/>
        <v>1676.31125</v>
      </c>
      <c r="AJ353" s="12" t="s">
        <v>33</v>
      </c>
    </row>
    <row r="354" s="9" customFormat="1" ht="16" customHeight="1" spans="1:36">
      <c r="A354" s="45">
        <f t="shared" si="821"/>
        <v>351</v>
      </c>
      <c r="B354" s="205" t="s">
        <v>363</v>
      </c>
      <c r="C354" s="226" t="s">
        <v>1005</v>
      </c>
      <c r="D354" s="346" t="s">
        <v>1006</v>
      </c>
      <c r="E354" s="95">
        <v>3473.25</v>
      </c>
      <c r="F354" s="46">
        <v>3473.25</v>
      </c>
      <c r="G354" s="95">
        <v>5664.75</v>
      </c>
      <c r="H354" s="95">
        <v>3473.25</v>
      </c>
      <c r="I354" s="105">
        <v>0</v>
      </c>
      <c r="J354" s="48"/>
      <c r="K354" s="63">
        <f t="shared" si="822"/>
        <v>62.5185</v>
      </c>
      <c r="L354" s="64">
        <f t="shared" si="823"/>
        <v>555.72</v>
      </c>
      <c r="M354" s="48">
        <f t="shared" si="824"/>
        <v>453.18</v>
      </c>
      <c r="N354" s="46">
        <f t="shared" si="825"/>
        <v>24.31275</v>
      </c>
      <c r="O354" s="48">
        <f t="shared" si="826"/>
        <v>0</v>
      </c>
      <c r="P354" s="48">
        <f t="shared" si="827"/>
        <v>0</v>
      </c>
      <c r="Q354" s="48">
        <f t="shared" si="828"/>
        <v>1095.73125</v>
      </c>
      <c r="R354" s="46">
        <f t="shared" si="829"/>
        <v>0</v>
      </c>
      <c r="S354" s="46">
        <f t="shared" si="830"/>
        <v>277.86</v>
      </c>
      <c r="T354" s="48">
        <f t="shared" si="831"/>
        <v>113.3</v>
      </c>
      <c r="U354" s="46">
        <f t="shared" si="832"/>
        <v>10.42</v>
      </c>
      <c r="V354" s="46">
        <v>0</v>
      </c>
      <c r="W354" s="48">
        <f t="shared" si="833"/>
        <v>0</v>
      </c>
      <c r="X354" s="48">
        <f t="shared" si="834"/>
        <v>0</v>
      </c>
      <c r="Y354" s="46">
        <f t="shared" si="835"/>
        <v>401.58</v>
      </c>
      <c r="Z354" s="46">
        <f t="shared" si="836"/>
        <v>1497.31125</v>
      </c>
      <c r="AA354" s="78"/>
      <c r="AB354" s="213" t="s">
        <v>111</v>
      </c>
      <c r="AC354" s="11">
        <f t="shared" ref="AC354:AE354" si="870">K354+R354</f>
        <v>62.5185</v>
      </c>
      <c r="AD354" s="11">
        <f t="shared" si="870"/>
        <v>833.58</v>
      </c>
      <c r="AE354" s="11">
        <f t="shared" si="870"/>
        <v>566.48</v>
      </c>
      <c r="AF354" s="11">
        <f t="shared" si="838"/>
        <v>34.73275</v>
      </c>
      <c r="AG354" s="11">
        <f t="shared" ref="AG354:AI354" si="871">O354+W354</f>
        <v>0</v>
      </c>
      <c r="AH354" s="11">
        <f t="shared" si="871"/>
        <v>0</v>
      </c>
      <c r="AI354" s="11">
        <f t="shared" si="871"/>
        <v>1497.31125</v>
      </c>
      <c r="AJ354" s="12" t="s">
        <v>33</v>
      </c>
    </row>
    <row r="355" s="9" customFormat="1" ht="16" customHeight="1" spans="1:36">
      <c r="A355" s="45">
        <f t="shared" si="821"/>
        <v>352</v>
      </c>
      <c r="B355" s="205" t="s">
        <v>1031</v>
      </c>
      <c r="C355" s="226" t="s">
        <v>1015</v>
      </c>
      <c r="D355" s="346" t="s">
        <v>1016</v>
      </c>
      <c r="E355" s="95">
        <v>3820</v>
      </c>
      <c r="F355" s="46">
        <v>3820</v>
      </c>
      <c r="G355" s="95">
        <v>5664.75</v>
      </c>
      <c r="H355" s="95">
        <v>3820</v>
      </c>
      <c r="I355" s="105">
        <v>4180</v>
      </c>
      <c r="J355" s="48"/>
      <c r="K355" s="63">
        <f t="shared" si="822"/>
        <v>68.76</v>
      </c>
      <c r="L355" s="64">
        <f t="shared" si="823"/>
        <v>611.2</v>
      </c>
      <c r="M355" s="48">
        <f t="shared" si="824"/>
        <v>453.18</v>
      </c>
      <c r="N355" s="46">
        <f t="shared" si="825"/>
        <v>26.74</v>
      </c>
      <c r="O355" s="48">
        <f t="shared" si="826"/>
        <v>209</v>
      </c>
      <c r="P355" s="48">
        <f t="shared" si="827"/>
        <v>0</v>
      </c>
      <c r="Q355" s="48">
        <f t="shared" si="828"/>
        <v>1368.88</v>
      </c>
      <c r="R355" s="46">
        <f t="shared" si="829"/>
        <v>0</v>
      </c>
      <c r="S355" s="46">
        <f t="shared" si="830"/>
        <v>305.6</v>
      </c>
      <c r="T355" s="48">
        <f t="shared" si="831"/>
        <v>113.3</v>
      </c>
      <c r="U355" s="46">
        <f t="shared" si="832"/>
        <v>11.46</v>
      </c>
      <c r="V355" s="46">
        <v>0</v>
      </c>
      <c r="W355" s="48">
        <f t="shared" si="833"/>
        <v>209</v>
      </c>
      <c r="X355" s="48">
        <f t="shared" si="834"/>
        <v>0</v>
      </c>
      <c r="Y355" s="46">
        <f t="shared" si="835"/>
        <v>639.36</v>
      </c>
      <c r="Z355" s="46">
        <f t="shared" si="836"/>
        <v>2008.24</v>
      </c>
      <c r="AA355" s="78"/>
      <c r="AB355" s="213" t="s">
        <v>58</v>
      </c>
      <c r="AC355" s="11">
        <f t="shared" ref="AC355:AE355" si="872">K355+R355</f>
        <v>68.76</v>
      </c>
      <c r="AD355" s="11">
        <f t="shared" si="872"/>
        <v>916.8</v>
      </c>
      <c r="AE355" s="11">
        <f t="shared" si="872"/>
        <v>566.48</v>
      </c>
      <c r="AF355" s="11">
        <f t="shared" si="838"/>
        <v>38.2</v>
      </c>
      <c r="AG355" s="11">
        <f t="shared" ref="AG355:AI355" si="873">O355+W355</f>
        <v>418</v>
      </c>
      <c r="AH355" s="11">
        <f t="shared" si="873"/>
        <v>0</v>
      </c>
      <c r="AI355" s="11">
        <f t="shared" si="873"/>
        <v>2008.24</v>
      </c>
      <c r="AJ355" s="12" t="s">
        <v>35</v>
      </c>
    </row>
    <row r="356" s="9" customFormat="1" ht="16" customHeight="1" spans="1:36">
      <c r="A356" s="45">
        <f t="shared" si="821"/>
        <v>353</v>
      </c>
      <c r="B356" s="205" t="s">
        <v>558</v>
      </c>
      <c r="C356" s="231" t="s">
        <v>1019</v>
      </c>
      <c r="D356" s="108" t="s">
        <v>1020</v>
      </c>
      <c r="E356" s="95">
        <v>3473.25</v>
      </c>
      <c r="F356" s="46">
        <v>3473.25</v>
      </c>
      <c r="G356" s="95">
        <v>5664.75</v>
      </c>
      <c r="H356" s="95">
        <v>3473.25</v>
      </c>
      <c r="I356" s="105">
        <v>1790</v>
      </c>
      <c r="J356" s="48"/>
      <c r="K356" s="63">
        <f t="shared" si="822"/>
        <v>62.5185</v>
      </c>
      <c r="L356" s="64">
        <f t="shared" si="823"/>
        <v>555.72</v>
      </c>
      <c r="M356" s="48">
        <f t="shared" si="824"/>
        <v>453.18</v>
      </c>
      <c r="N356" s="46">
        <f t="shared" si="825"/>
        <v>24.31275</v>
      </c>
      <c r="O356" s="48">
        <f t="shared" si="826"/>
        <v>89.5</v>
      </c>
      <c r="P356" s="48">
        <f t="shared" si="827"/>
        <v>0</v>
      </c>
      <c r="Q356" s="48">
        <f t="shared" si="828"/>
        <v>1185.23125</v>
      </c>
      <c r="R356" s="46">
        <f t="shared" si="829"/>
        <v>0</v>
      </c>
      <c r="S356" s="46">
        <f t="shared" si="830"/>
        <v>277.86</v>
      </c>
      <c r="T356" s="48">
        <f t="shared" si="831"/>
        <v>113.3</v>
      </c>
      <c r="U356" s="46">
        <f t="shared" si="832"/>
        <v>10.42</v>
      </c>
      <c r="V356" s="46">
        <v>0</v>
      </c>
      <c r="W356" s="48">
        <f t="shared" si="833"/>
        <v>89.5</v>
      </c>
      <c r="X356" s="48">
        <f t="shared" si="834"/>
        <v>0</v>
      </c>
      <c r="Y356" s="46">
        <f t="shared" si="835"/>
        <v>491.08</v>
      </c>
      <c r="Z356" s="46">
        <f t="shared" si="836"/>
        <v>1676.31125</v>
      </c>
      <c r="AA356" s="78"/>
      <c r="AB356" s="213" t="s">
        <v>102</v>
      </c>
      <c r="AC356" s="11">
        <f t="shared" ref="AC356:AE356" si="874">K356+R356</f>
        <v>62.5185</v>
      </c>
      <c r="AD356" s="11">
        <f t="shared" si="874"/>
        <v>833.58</v>
      </c>
      <c r="AE356" s="11">
        <f t="shared" si="874"/>
        <v>566.48</v>
      </c>
      <c r="AF356" s="11">
        <f t="shared" si="838"/>
        <v>34.73275</v>
      </c>
      <c r="AG356" s="11">
        <f t="shared" ref="AG356:AI356" si="875">O356+W356</f>
        <v>179</v>
      </c>
      <c r="AH356" s="11">
        <f t="shared" si="875"/>
        <v>0</v>
      </c>
      <c r="AI356" s="11">
        <f t="shared" si="875"/>
        <v>1676.31125</v>
      </c>
      <c r="AJ356" s="12" t="s">
        <v>33</v>
      </c>
    </row>
    <row r="357" s="9" customFormat="1" ht="16" customHeight="1" spans="1:36">
      <c r="A357" s="45">
        <f t="shared" si="821"/>
        <v>354</v>
      </c>
      <c r="B357" s="205" t="s">
        <v>1975</v>
      </c>
      <c r="C357" s="226" t="s">
        <v>1021</v>
      </c>
      <c r="D357" s="346" t="s">
        <v>1022</v>
      </c>
      <c r="E357" s="95">
        <v>3473.25</v>
      </c>
      <c r="F357" s="46">
        <v>3473.25</v>
      </c>
      <c r="G357" s="95">
        <v>5664.75</v>
      </c>
      <c r="H357" s="95">
        <v>3473.25</v>
      </c>
      <c r="I357" s="105">
        <v>1790</v>
      </c>
      <c r="J357" s="48"/>
      <c r="K357" s="63">
        <f t="shared" si="822"/>
        <v>62.5185</v>
      </c>
      <c r="L357" s="64">
        <f t="shared" si="823"/>
        <v>555.72</v>
      </c>
      <c r="M357" s="48">
        <f t="shared" si="824"/>
        <v>453.18</v>
      </c>
      <c r="N357" s="46">
        <f t="shared" si="825"/>
        <v>24.31275</v>
      </c>
      <c r="O357" s="48">
        <f t="shared" si="826"/>
        <v>89.5</v>
      </c>
      <c r="P357" s="48">
        <f t="shared" si="827"/>
        <v>0</v>
      </c>
      <c r="Q357" s="48">
        <f t="shared" si="828"/>
        <v>1185.23125</v>
      </c>
      <c r="R357" s="46">
        <f t="shared" si="829"/>
        <v>0</v>
      </c>
      <c r="S357" s="46">
        <f t="shared" si="830"/>
        <v>277.86</v>
      </c>
      <c r="T357" s="48">
        <f t="shared" si="831"/>
        <v>113.3</v>
      </c>
      <c r="U357" s="46">
        <f t="shared" si="832"/>
        <v>10.42</v>
      </c>
      <c r="V357" s="46">
        <v>0</v>
      </c>
      <c r="W357" s="48">
        <f t="shared" si="833"/>
        <v>89.5</v>
      </c>
      <c r="X357" s="48">
        <f t="shared" si="834"/>
        <v>0</v>
      </c>
      <c r="Y357" s="46">
        <f t="shared" si="835"/>
        <v>491.08</v>
      </c>
      <c r="Z357" s="46">
        <f t="shared" si="836"/>
        <v>1676.31125</v>
      </c>
      <c r="AA357" s="78"/>
      <c r="AB357" s="213" t="s">
        <v>61</v>
      </c>
      <c r="AC357" s="11">
        <f t="shared" ref="AC357:AE357" si="876">K357+R357</f>
        <v>62.5185</v>
      </c>
      <c r="AD357" s="11">
        <f t="shared" si="876"/>
        <v>833.58</v>
      </c>
      <c r="AE357" s="11">
        <f t="shared" si="876"/>
        <v>566.48</v>
      </c>
      <c r="AF357" s="11">
        <f t="shared" si="838"/>
        <v>34.73275</v>
      </c>
      <c r="AG357" s="11">
        <f t="shared" ref="AG357:AI357" si="877">O357+W357</f>
        <v>179</v>
      </c>
      <c r="AH357" s="11">
        <f t="shared" si="877"/>
        <v>0</v>
      </c>
      <c r="AI357" s="11">
        <f t="shared" si="877"/>
        <v>1676.31125</v>
      </c>
      <c r="AJ357" s="12" t="s">
        <v>35</v>
      </c>
    </row>
    <row r="358" s="9" customFormat="1" ht="16" customHeight="1" spans="1:36">
      <c r="A358" s="45">
        <f t="shared" si="821"/>
        <v>355</v>
      </c>
      <c r="B358" s="205" t="s">
        <v>1989</v>
      </c>
      <c r="C358" s="226" t="s">
        <v>1023</v>
      </c>
      <c r="D358" s="55" t="s">
        <v>1024</v>
      </c>
      <c r="E358" s="95">
        <v>3473.25</v>
      </c>
      <c r="F358" s="46">
        <v>3473.25</v>
      </c>
      <c r="G358" s="95">
        <v>5664.75</v>
      </c>
      <c r="H358" s="95">
        <v>3473.25</v>
      </c>
      <c r="I358" s="105">
        <v>3180</v>
      </c>
      <c r="J358" s="48"/>
      <c r="K358" s="63">
        <f t="shared" si="822"/>
        <v>62.5185</v>
      </c>
      <c r="L358" s="64">
        <f t="shared" si="823"/>
        <v>555.72</v>
      </c>
      <c r="M358" s="48">
        <f t="shared" si="824"/>
        <v>453.18</v>
      </c>
      <c r="N358" s="46">
        <f t="shared" si="825"/>
        <v>24.31275</v>
      </c>
      <c r="O358" s="48">
        <f t="shared" si="826"/>
        <v>159</v>
      </c>
      <c r="P358" s="48">
        <f t="shared" si="827"/>
        <v>0</v>
      </c>
      <c r="Q358" s="48">
        <f t="shared" si="828"/>
        <v>1254.73125</v>
      </c>
      <c r="R358" s="46">
        <f t="shared" si="829"/>
        <v>0</v>
      </c>
      <c r="S358" s="46">
        <f t="shared" si="830"/>
        <v>277.86</v>
      </c>
      <c r="T358" s="48">
        <f t="shared" si="831"/>
        <v>113.3</v>
      </c>
      <c r="U358" s="46">
        <f t="shared" si="832"/>
        <v>10.42</v>
      </c>
      <c r="V358" s="46">
        <v>0</v>
      </c>
      <c r="W358" s="48">
        <f t="shared" si="833"/>
        <v>159</v>
      </c>
      <c r="X358" s="48">
        <f t="shared" si="834"/>
        <v>0</v>
      </c>
      <c r="Y358" s="46">
        <f t="shared" si="835"/>
        <v>560.58</v>
      </c>
      <c r="Z358" s="46">
        <f t="shared" si="836"/>
        <v>1815.31125</v>
      </c>
      <c r="AA358" s="78"/>
      <c r="AB358" s="213" t="s">
        <v>61</v>
      </c>
      <c r="AC358" s="11">
        <f t="shared" ref="AC358:AE358" si="878">K358+R358</f>
        <v>62.5185</v>
      </c>
      <c r="AD358" s="11">
        <f t="shared" si="878"/>
        <v>833.58</v>
      </c>
      <c r="AE358" s="11">
        <f t="shared" si="878"/>
        <v>566.48</v>
      </c>
      <c r="AF358" s="11">
        <f t="shared" si="838"/>
        <v>34.73275</v>
      </c>
      <c r="AG358" s="11">
        <f t="shared" ref="AG358:AI358" si="879">O358+W358</f>
        <v>318</v>
      </c>
      <c r="AH358" s="11">
        <f t="shared" si="879"/>
        <v>0</v>
      </c>
      <c r="AI358" s="11">
        <f t="shared" si="879"/>
        <v>1815.31125</v>
      </c>
      <c r="AJ358" s="12" t="s">
        <v>35</v>
      </c>
    </row>
    <row r="359" s="9" customFormat="1" ht="16" customHeight="1" spans="1:36">
      <c r="A359" s="45">
        <f t="shared" ref="A359:A404" si="880">ROW()-3</f>
        <v>356</v>
      </c>
      <c r="B359" s="205" t="s">
        <v>363</v>
      </c>
      <c r="C359" s="229" t="s">
        <v>1027</v>
      </c>
      <c r="D359" s="55" t="s">
        <v>1028</v>
      </c>
      <c r="E359" s="109">
        <v>3473.25</v>
      </c>
      <c r="F359" s="46">
        <v>3473.25</v>
      </c>
      <c r="G359" s="95">
        <v>5664.75</v>
      </c>
      <c r="H359" s="95">
        <v>3473.25</v>
      </c>
      <c r="I359" s="105">
        <v>1790</v>
      </c>
      <c r="J359" s="48"/>
      <c r="K359" s="63">
        <f t="shared" ref="K359:K404" si="881">E359*0.018</f>
        <v>62.5185</v>
      </c>
      <c r="L359" s="64">
        <f t="shared" ref="L359:L404" si="882">F359*0.16</f>
        <v>555.72</v>
      </c>
      <c r="M359" s="48">
        <f t="shared" ref="M359:M404" si="883">ROUND(G359*0.08,2)</f>
        <v>453.18</v>
      </c>
      <c r="N359" s="46">
        <f t="shared" ref="N359:N404" si="884">H359*0.007</f>
        <v>24.31275</v>
      </c>
      <c r="O359" s="48">
        <f t="shared" ref="O359:O404" si="885">I359*5%</f>
        <v>89.5</v>
      </c>
      <c r="P359" s="48">
        <f t="shared" ref="P359:P404" si="886">J359*50%</f>
        <v>0</v>
      </c>
      <c r="Q359" s="48">
        <f t="shared" ref="Q359:Q404" si="887">SUM(K359:P359)</f>
        <v>1185.23125</v>
      </c>
      <c r="R359" s="46">
        <f t="shared" ref="R359:R404" si="888">E359*0</f>
        <v>0</v>
      </c>
      <c r="S359" s="46">
        <f t="shared" ref="S359:S404" si="889">ROUND(F359*0.08,2)</f>
        <v>277.86</v>
      </c>
      <c r="T359" s="48">
        <f t="shared" ref="T359:T404" si="890">ROUND(G359*0.02,2)</f>
        <v>113.3</v>
      </c>
      <c r="U359" s="46">
        <f t="shared" ref="U359:U404" si="891">ROUND(H359*0.003,2)</f>
        <v>10.42</v>
      </c>
      <c r="V359" s="46">
        <v>0</v>
      </c>
      <c r="W359" s="48">
        <f t="shared" ref="W359:W404" si="892">I359*5%</f>
        <v>89.5</v>
      </c>
      <c r="X359" s="48">
        <f t="shared" ref="X359:X404" si="893">J359*50%</f>
        <v>0</v>
      </c>
      <c r="Y359" s="46">
        <f t="shared" ref="Y359:Y404" si="894">SUM(R359:X359)</f>
        <v>491.08</v>
      </c>
      <c r="Z359" s="46">
        <f t="shared" ref="Z359:Z404" si="895">Q359+Y359</f>
        <v>1676.31125</v>
      </c>
      <c r="AA359" s="78"/>
      <c r="AB359" s="213" t="s">
        <v>111</v>
      </c>
      <c r="AC359" s="11">
        <f t="shared" ref="AC359:AE359" si="896">K359+R359</f>
        <v>62.5185</v>
      </c>
      <c r="AD359" s="11">
        <f t="shared" si="896"/>
        <v>833.58</v>
      </c>
      <c r="AE359" s="11">
        <f t="shared" si="896"/>
        <v>566.48</v>
      </c>
      <c r="AF359" s="11">
        <f t="shared" ref="AF359:AF404" si="897">N359+U359+V359</f>
        <v>34.73275</v>
      </c>
      <c r="AG359" s="11">
        <f t="shared" ref="AG359:AI359" si="898">O359+W359</f>
        <v>179</v>
      </c>
      <c r="AH359" s="11">
        <f t="shared" si="898"/>
        <v>0</v>
      </c>
      <c r="AI359" s="11">
        <f t="shared" si="898"/>
        <v>1676.31125</v>
      </c>
      <c r="AJ359" s="12" t="s">
        <v>33</v>
      </c>
    </row>
    <row r="360" s="9" customFormat="1" ht="16" customHeight="1" spans="1:36">
      <c r="A360" s="45">
        <f t="shared" si="880"/>
        <v>357</v>
      </c>
      <c r="B360" s="232" t="s">
        <v>289</v>
      </c>
      <c r="C360" s="229" t="s">
        <v>1034</v>
      </c>
      <c r="D360" s="55" t="s">
        <v>1035</v>
      </c>
      <c r="E360" s="109">
        <v>3473.25</v>
      </c>
      <c r="F360" s="46">
        <v>3473.25</v>
      </c>
      <c r="G360" s="95">
        <v>5664.75</v>
      </c>
      <c r="H360" s="95">
        <v>3473.25</v>
      </c>
      <c r="I360" s="105">
        <v>1790</v>
      </c>
      <c r="J360" s="48"/>
      <c r="K360" s="63">
        <f t="shared" si="881"/>
        <v>62.5185</v>
      </c>
      <c r="L360" s="64">
        <f t="shared" si="882"/>
        <v>555.72</v>
      </c>
      <c r="M360" s="48">
        <f t="shared" si="883"/>
        <v>453.18</v>
      </c>
      <c r="N360" s="46">
        <f t="shared" si="884"/>
        <v>24.31275</v>
      </c>
      <c r="O360" s="48">
        <f t="shared" si="885"/>
        <v>89.5</v>
      </c>
      <c r="P360" s="48">
        <f t="shared" si="886"/>
        <v>0</v>
      </c>
      <c r="Q360" s="48">
        <f t="shared" si="887"/>
        <v>1185.23125</v>
      </c>
      <c r="R360" s="46">
        <f t="shared" si="888"/>
        <v>0</v>
      </c>
      <c r="S360" s="46">
        <f t="shared" si="889"/>
        <v>277.86</v>
      </c>
      <c r="T360" s="48">
        <f t="shared" si="890"/>
        <v>113.3</v>
      </c>
      <c r="U360" s="46">
        <f t="shared" si="891"/>
        <v>10.42</v>
      </c>
      <c r="V360" s="46">
        <v>0</v>
      </c>
      <c r="W360" s="48">
        <f t="shared" si="892"/>
        <v>89.5</v>
      </c>
      <c r="X360" s="48">
        <f t="shared" si="893"/>
        <v>0</v>
      </c>
      <c r="Y360" s="46">
        <f t="shared" si="894"/>
        <v>491.08</v>
      </c>
      <c r="Z360" s="46">
        <f t="shared" si="895"/>
        <v>1676.31125</v>
      </c>
      <c r="AA360" s="78"/>
      <c r="AB360" s="213" t="s">
        <v>99</v>
      </c>
      <c r="AC360" s="11">
        <f t="shared" ref="AC360:AE360" si="899">K360+R360</f>
        <v>62.5185</v>
      </c>
      <c r="AD360" s="11">
        <f t="shared" si="899"/>
        <v>833.58</v>
      </c>
      <c r="AE360" s="11">
        <f t="shared" si="899"/>
        <v>566.48</v>
      </c>
      <c r="AF360" s="11">
        <f t="shared" si="897"/>
        <v>34.73275</v>
      </c>
      <c r="AG360" s="11">
        <f t="shared" ref="AG360:AI360" si="900">O360+W360</f>
        <v>179</v>
      </c>
      <c r="AH360" s="11">
        <f t="shared" si="900"/>
        <v>0</v>
      </c>
      <c r="AI360" s="11">
        <f t="shared" si="900"/>
        <v>1676.31125</v>
      </c>
      <c r="AJ360" s="12" t="s">
        <v>33</v>
      </c>
    </row>
    <row r="361" s="9" customFormat="1" ht="16" customHeight="1" spans="1:36">
      <c r="A361" s="45">
        <f t="shared" si="880"/>
        <v>358</v>
      </c>
      <c r="B361" s="205" t="s">
        <v>289</v>
      </c>
      <c r="C361" s="229" t="s">
        <v>1036</v>
      </c>
      <c r="D361" s="55" t="s">
        <v>1037</v>
      </c>
      <c r="E361" s="109">
        <v>3473.25</v>
      </c>
      <c r="F361" s="46">
        <v>3473.25</v>
      </c>
      <c r="G361" s="95">
        <v>5664.75</v>
      </c>
      <c r="H361" s="95">
        <v>3473.25</v>
      </c>
      <c r="I361" s="105">
        <v>1790</v>
      </c>
      <c r="J361" s="48"/>
      <c r="K361" s="63">
        <f t="shared" si="881"/>
        <v>62.5185</v>
      </c>
      <c r="L361" s="64">
        <f t="shared" si="882"/>
        <v>555.72</v>
      </c>
      <c r="M361" s="48">
        <f t="shared" si="883"/>
        <v>453.18</v>
      </c>
      <c r="N361" s="46">
        <f t="shared" si="884"/>
        <v>24.31275</v>
      </c>
      <c r="O361" s="48">
        <f t="shared" si="885"/>
        <v>89.5</v>
      </c>
      <c r="P361" s="48">
        <f t="shared" si="886"/>
        <v>0</v>
      </c>
      <c r="Q361" s="48">
        <f t="shared" si="887"/>
        <v>1185.23125</v>
      </c>
      <c r="R361" s="46">
        <f t="shared" si="888"/>
        <v>0</v>
      </c>
      <c r="S361" s="46">
        <f t="shared" si="889"/>
        <v>277.86</v>
      </c>
      <c r="T361" s="48">
        <f t="shared" si="890"/>
        <v>113.3</v>
      </c>
      <c r="U361" s="46">
        <f t="shared" si="891"/>
        <v>10.42</v>
      </c>
      <c r="V361" s="46">
        <v>0</v>
      </c>
      <c r="W361" s="48">
        <f t="shared" si="892"/>
        <v>89.5</v>
      </c>
      <c r="X361" s="48">
        <f t="shared" si="893"/>
        <v>0</v>
      </c>
      <c r="Y361" s="46">
        <f t="shared" si="894"/>
        <v>491.08</v>
      </c>
      <c r="Z361" s="46">
        <f t="shared" si="895"/>
        <v>1676.31125</v>
      </c>
      <c r="AA361" s="78"/>
      <c r="AB361" s="213" t="s">
        <v>99</v>
      </c>
      <c r="AC361" s="11">
        <f t="shared" ref="AC361:AE361" si="901">K361+R361</f>
        <v>62.5185</v>
      </c>
      <c r="AD361" s="11">
        <f t="shared" si="901"/>
        <v>833.58</v>
      </c>
      <c r="AE361" s="11">
        <f t="shared" si="901"/>
        <v>566.48</v>
      </c>
      <c r="AF361" s="11">
        <f t="shared" si="897"/>
        <v>34.73275</v>
      </c>
      <c r="AG361" s="11">
        <f t="shared" ref="AG361:AI361" si="902">O361+W361</f>
        <v>179</v>
      </c>
      <c r="AH361" s="11">
        <f t="shared" si="902"/>
        <v>0</v>
      </c>
      <c r="AI361" s="11">
        <f t="shared" si="902"/>
        <v>1676.31125</v>
      </c>
      <c r="AJ361" s="12" t="s">
        <v>33</v>
      </c>
    </row>
    <row r="362" s="9" customFormat="1" ht="16" customHeight="1" spans="1:36">
      <c r="A362" s="45">
        <f t="shared" si="880"/>
        <v>359</v>
      </c>
      <c r="B362" s="205" t="s">
        <v>289</v>
      </c>
      <c r="C362" s="229" t="s">
        <v>1040</v>
      </c>
      <c r="D362" s="55" t="s">
        <v>1041</v>
      </c>
      <c r="E362" s="109">
        <v>3473.25</v>
      </c>
      <c r="F362" s="46">
        <v>3473.25</v>
      </c>
      <c r="G362" s="95">
        <v>5664.75</v>
      </c>
      <c r="H362" s="95">
        <v>3473.25</v>
      </c>
      <c r="I362" s="105">
        <v>1790</v>
      </c>
      <c r="J362" s="48"/>
      <c r="K362" s="63">
        <f t="shared" si="881"/>
        <v>62.5185</v>
      </c>
      <c r="L362" s="64">
        <f t="shared" si="882"/>
        <v>555.72</v>
      </c>
      <c r="M362" s="48">
        <f t="shared" si="883"/>
        <v>453.18</v>
      </c>
      <c r="N362" s="46">
        <f t="shared" si="884"/>
        <v>24.31275</v>
      </c>
      <c r="O362" s="48">
        <f t="shared" si="885"/>
        <v>89.5</v>
      </c>
      <c r="P362" s="48">
        <f t="shared" si="886"/>
        <v>0</v>
      </c>
      <c r="Q362" s="48">
        <f t="shared" si="887"/>
        <v>1185.23125</v>
      </c>
      <c r="R362" s="46">
        <f t="shared" si="888"/>
        <v>0</v>
      </c>
      <c r="S362" s="46">
        <f t="shared" si="889"/>
        <v>277.86</v>
      </c>
      <c r="T362" s="48">
        <f t="shared" si="890"/>
        <v>113.3</v>
      </c>
      <c r="U362" s="46">
        <f t="shared" si="891"/>
        <v>10.42</v>
      </c>
      <c r="V362" s="46">
        <v>0</v>
      </c>
      <c r="W362" s="48">
        <f t="shared" si="892"/>
        <v>89.5</v>
      </c>
      <c r="X362" s="48">
        <f t="shared" si="893"/>
        <v>0</v>
      </c>
      <c r="Y362" s="46">
        <f t="shared" si="894"/>
        <v>491.08</v>
      </c>
      <c r="Z362" s="46">
        <f t="shared" si="895"/>
        <v>1676.31125</v>
      </c>
      <c r="AA362" s="78"/>
      <c r="AB362" s="213" t="s">
        <v>99</v>
      </c>
      <c r="AC362" s="11">
        <f t="shared" ref="AC362:AE362" si="903">K362+R362</f>
        <v>62.5185</v>
      </c>
      <c r="AD362" s="11">
        <f t="shared" si="903"/>
        <v>833.58</v>
      </c>
      <c r="AE362" s="11">
        <f t="shared" si="903"/>
        <v>566.48</v>
      </c>
      <c r="AF362" s="11">
        <f t="shared" si="897"/>
        <v>34.73275</v>
      </c>
      <c r="AG362" s="11">
        <f t="shared" ref="AG362:AI362" si="904">O362+W362</f>
        <v>179</v>
      </c>
      <c r="AH362" s="11">
        <f t="shared" si="904"/>
        <v>0</v>
      </c>
      <c r="AI362" s="11">
        <f t="shared" si="904"/>
        <v>1676.31125</v>
      </c>
      <c r="AJ362" s="12" t="s">
        <v>33</v>
      </c>
    </row>
    <row r="363" s="9" customFormat="1" ht="16" customHeight="1" spans="1:36">
      <c r="A363" s="45">
        <f t="shared" si="880"/>
        <v>360</v>
      </c>
      <c r="B363" s="205" t="s">
        <v>348</v>
      </c>
      <c r="C363" s="229" t="s">
        <v>1042</v>
      </c>
      <c r="D363" s="55" t="s">
        <v>1043</v>
      </c>
      <c r="E363" s="109">
        <v>3473.25</v>
      </c>
      <c r="F363" s="46">
        <v>3473.25</v>
      </c>
      <c r="G363" s="95">
        <v>5664.75</v>
      </c>
      <c r="H363" s="95">
        <v>3473.25</v>
      </c>
      <c r="I363" s="105">
        <v>0</v>
      </c>
      <c r="J363" s="48"/>
      <c r="K363" s="63">
        <f t="shared" si="881"/>
        <v>62.5185</v>
      </c>
      <c r="L363" s="64">
        <f t="shared" si="882"/>
        <v>555.72</v>
      </c>
      <c r="M363" s="48">
        <f t="shared" si="883"/>
        <v>453.18</v>
      </c>
      <c r="N363" s="46">
        <f t="shared" si="884"/>
        <v>24.31275</v>
      </c>
      <c r="O363" s="48">
        <f t="shared" si="885"/>
        <v>0</v>
      </c>
      <c r="P363" s="48">
        <f t="shared" si="886"/>
        <v>0</v>
      </c>
      <c r="Q363" s="48">
        <f t="shared" si="887"/>
        <v>1095.73125</v>
      </c>
      <c r="R363" s="46">
        <f t="shared" si="888"/>
        <v>0</v>
      </c>
      <c r="S363" s="46">
        <f t="shared" si="889"/>
        <v>277.86</v>
      </c>
      <c r="T363" s="48">
        <f t="shared" si="890"/>
        <v>113.3</v>
      </c>
      <c r="U363" s="46">
        <f t="shared" si="891"/>
        <v>10.42</v>
      </c>
      <c r="V363" s="46">
        <v>0</v>
      </c>
      <c r="W363" s="48">
        <f t="shared" si="892"/>
        <v>0</v>
      </c>
      <c r="X363" s="48">
        <f t="shared" si="893"/>
        <v>0</v>
      </c>
      <c r="Y363" s="46">
        <f t="shared" si="894"/>
        <v>401.58</v>
      </c>
      <c r="Z363" s="46">
        <f t="shared" si="895"/>
        <v>1497.31125</v>
      </c>
      <c r="AA363" s="78"/>
      <c r="AB363" s="213" t="s">
        <v>93</v>
      </c>
      <c r="AC363" s="11">
        <f t="shared" ref="AC363:AE363" si="905">K363+R363</f>
        <v>62.5185</v>
      </c>
      <c r="AD363" s="11">
        <f t="shared" si="905"/>
        <v>833.58</v>
      </c>
      <c r="AE363" s="11">
        <f t="shared" si="905"/>
        <v>566.48</v>
      </c>
      <c r="AF363" s="11">
        <f t="shared" si="897"/>
        <v>34.73275</v>
      </c>
      <c r="AG363" s="11">
        <f t="shared" ref="AG363:AI363" si="906">O363+W363</f>
        <v>0</v>
      </c>
      <c r="AH363" s="11">
        <f t="shared" si="906"/>
        <v>0</v>
      </c>
      <c r="AI363" s="11">
        <f t="shared" si="906"/>
        <v>1497.31125</v>
      </c>
      <c r="AJ363" s="12" t="s">
        <v>33</v>
      </c>
    </row>
    <row r="364" s="9" customFormat="1" ht="16" customHeight="1" spans="1:36">
      <c r="A364" s="45">
        <f t="shared" si="880"/>
        <v>361</v>
      </c>
      <c r="B364" s="205" t="s">
        <v>670</v>
      </c>
      <c r="C364" s="229" t="s">
        <v>1048</v>
      </c>
      <c r="D364" s="55" t="s">
        <v>1049</v>
      </c>
      <c r="E364" s="109">
        <v>3473.25</v>
      </c>
      <c r="F364" s="46">
        <v>3473.25</v>
      </c>
      <c r="G364" s="95">
        <v>5664.75</v>
      </c>
      <c r="H364" s="95">
        <v>3473.25</v>
      </c>
      <c r="I364" s="105">
        <v>1790</v>
      </c>
      <c r="J364" s="48"/>
      <c r="K364" s="63">
        <f t="shared" si="881"/>
        <v>62.5185</v>
      </c>
      <c r="L364" s="64">
        <f t="shared" si="882"/>
        <v>555.72</v>
      </c>
      <c r="M364" s="48">
        <f t="shared" si="883"/>
        <v>453.18</v>
      </c>
      <c r="N364" s="46">
        <f t="shared" si="884"/>
        <v>24.31275</v>
      </c>
      <c r="O364" s="48">
        <f t="shared" si="885"/>
        <v>89.5</v>
      </c>
      <c r="P364" s="48">
        <f t="shared" si="886"/>
        <v>0</v>
      </c>
      <c r="Q364" s="48">
        <f t="shared" si="887"/>
        <v>1185.23125</v>
      </c>
      <c r="R364" s="46">
        <f t="shared" si="888"/>
        <v>0</v>
      </c>
      <c r="S364" s="46">
        <f t="shared" si="889"/>
        <v>277.86</v>
      </c>
      <c r="T364" s="48">
        <f t="shared" si="890"/>
        <v>113.3</v>
      </c>
      <c r="U364" s="46">
        <f t="shared" si="891"/>
        <v>10.42</v>
      </c>
      <c r="V364" s="46">
        <v>0</v>
      </c>
      <c r="W364" s="48">
        <f t="shared" si="892"/>
        <v>89.5</v>
      </c>
      <c r="X364" s="48">
        <f t="shared" si="893"/>
        <v>0</v>
      </c>
      <c r="Y364" s="46">
        <f t="shared" si="894"/>
        <v>491.08</v>
      </c>
      <c r="Z364" s="46">
        <f t="shared" si="895"/>
        <v>1676.31125</v>
      </c>
      <c r="AA364" s="78"/>
      <c r="AB364" s="213" t="s">
        <v>126</v>
      </c>
      <c r="AC364" s="11">
        <f t="shared" ref="AC364:AE364" si="907">K364+R364</f>
        <v>62.5185</v>
      </c>
      <c r="AD364" s="11">
        <f t="shared" si="907"/>
        <v>833.58</v>
      </c>
      <c r="AE364" s="11">
        <f t="shared" si="907"/>
        <v>566.48</v>
      </c>
      <c r="AF364" s="11">
        <f t="shared" si="897"/>
        <v>34.73275</v>
      </c>
      <c r="AG364" s="11">
        <f t="shared" ref="AG364:AI364" si="908">O364+W364</f>
        <v>179</v>
      </c>
      <c r="AH364" s="11">
        <f t="shared" si="908"/>
        <v>0</v>
      </c>
      <c r="AI364" s="11">
        <f t="shared" si="908"/>
        <v>1676.31125</v>
      </c>
      <c r="AJ364" s="12" t="s">
        <v>33</v>
      </c>
    </row>
    <row r="365" s="20" customFormat="1" ht="16" customHeight="1" spans="1:37">
      <c r="A365" s="57">
        <f t="shared" si="880"/>
        <v>362</v>
      </c>
      <c r="B365" s="205" t="s">
        <v>1981</v>
      </c>
      <c r="C365" s="233" t="s">
        <v>1052</v>
      </c>
      <c r="D365" s="167" t="s">
        <v>1053</v>
      </c>
      <c r="E365" s="186">
        <v>3473.25</v>
      </c>
      <c r="F365" s="58">
        <v>3473.25</v>
      </c>
      <c r="G365" s="187">
        <v>5664.75</v>
      </c>
      <c r="H365" s="187">
        <v>3473.25</v>
      </c>
      <c r="I365" s="188">
        <v>3180</v>
      </c>
      <c r="J365" s="60"/>
      <c r="K365" s="65">
        <f t="shared" si="881"/>
        <v>62.5185</v>
      </c>
      <c r="L365" s="66">
        <f t="shared" si="882"/>
        <v>555.72</v>
      </c>
      <c r="M365" s="60">
        <f t="shared" si="883"/>
        <v>453.18</v>
      </c>
      <c r="N365" s="58">
        <f t="shared" si="884"/>
        <v>24.31275</v>
      </c>
      <c r="O365" s="60">
        <f t="shared" si="885"/>
        <v>159</v>
      </c>
      <c r="P365" s="60">
        <f t="shared" si="886"/>
        <v>0</v>
      </c>
      <c r="Q365" s="60">
        <f t="shared" si="887"/>
        <v>1254.73125</v>
      </c>
      <c r="R365" s="58">
        <f t="shared" si="888"/>
        <v>0</v>
      </c>
      <c r="S365" s="58">
        <f t="shared" si="889"/>
        <v>277.86</v>
      </c>
      <c r="T365" s="60">
        <f t="shared" si="890"/>
        <v>113.3</v>
      </c>
      <c r="U365" s="58">
        <f t="shared" si="891"/>
        <v>10.42</v>
      </c>
      <c r="V365" s="58">
        <v>0</v>
      </c>
      <c r="W365" s="60">
        <f t="shared" si="892"/>
        <v>159</v>
      </c>
      <c r="X365" s="60">
        <f t="shared" si="893"/>
        <v>0</v>
      </c>
      <c r="Y365" s="58">
        <f t="shared" si="894"/>
        <v>560.58</v>
      </c>
      <c r="Z365" s="58">
        <f t="shared" si="895"/>
        <v>1815.31125</v>
      </c>
      <c r="AA365" s="185"/>
      <c r="AB365" s="213" t="s">
        <v>117</v>
      </c>
      <c r="AC365" s="15">
        <f t="shared" ref="AC365:AE365" si="909">K365+R365</f>
        <v>62.5185</v>
      </c>
      <c r="AD365" s="15">
        <f t="shared" si="909"/>
        <v>833.58</v>
      </c>
      <c r="AE365" s="15">
        <f t="shared" si="909"/>
        <v>566.48</v>
      </c>
      <c r="AF365" s="15">
        <f t="shared" si="897"/>
        <v>34.73275</v>
      </c>
      <c r="AG365" s="15">
        <f t="shared" ref="AG365:AI365" si="910">O365+W365</f>
        <v>318</v>
      </c>
      <c r="AH365" s="15">
        <f t="shared" si="910"/>
        <v>0</v>
      </c>
      <c r="AI365" s="15">
        <f t="shared" si="910"/>
        <v>1815.31125</v>
      </c>
      <c r="AJ365" s="16" t="s">
        <v>35</v>
      </c>
      <c r="AK365" s="9"/>
    </row>
    <row r="366" s="9" customFormat="1" ht="16" customHeight="1" spans="1:36">
      <c r="A366" s="45">
        <f t="shared" si="880"/>
        <v>363</v>
      </c>
      <c r="B366" s="205" t="s">
        <v>1974</v>
      </c>
      <c r="C366" s="229" t="s">
        <v>1054</v>
      </c>
      <c r="D366" s="55" t="s">
        <v>1055</v>
      </c>
      <c r="E366" s="109">
        <v>3473.25</v>
      </c>
      <c r="F366" s="46">
        <v>3473.25</v>
      </c>
      <c r="G366" s="95">
        <v>5664.75</v>
      </c>
      <c r="H366" s="95">
        <v>3473.25</v>
      </c>
      <c r="I366" s="105">
        <v>3180</v>
      </c>
      <c r="J366" s="48"/>
      <c r="K366" s="63">
        <f t="shared" si="881"/>
        <v>62.5185</v>
      </c>
      <c r="L366" s="64">
        <f t="shared" si="882"/>
        <v>555.72</v>
      </c>
      <c r="M366" s="48">
        <f t="shared" si="883"/>
        <v>453.18</v>
      </c>
      <c r="N366" s="46">
        <f t="shared" si="884"/>
        <v>24.31275</v>
      </c>
      <c r="O366" s="48">
        <f t="shared" si="885"/>
        <v>159</v>
      </c>
      <c r="P366" s="48">
        <f t="shared" si="886"/>
        <v>0</v>
      </c>
      <c r="Q366" s="48">
        <f t="shared" si="887"/>
        <v>1254.73125</v>
      </c>
      <c r="R366" s="46">
        <f t="shared" si="888"/>
        <v>0</v>
      </c>
      <c r="S366" s="46">
        <f t="shared" si="889"/>
        <v>277.86</v>
      </c>
      <c r="T366" s="48">
        <f t="shared" si="890"/>
        <v>113.3</v>
      </c>
      <c r="U366" s="46">
        <f t="shared" si="891"/>
        <v>10.42</v>
      </c>
      <c r="V366" s="46">
        <v>0</v>
      </c>
      <c r="W366" s="48">
        <f t="shared" si="892"/>
        <v>159</v>
      </c>
      <c r="X366" s="48">
        <f t="shared" si="893"/>
        <v>0</v>
      </c>
      <c r="Y366" s="46">
        <f t="shared" si="894"/>
        <v>560.58</v>
      </c>
      <c r="Z366" s="46">
        <f t="shared" si="895"/>
        <v>1815.31125</v>
      </c>
      <c r="AA366" s="78"/>
      <c r="AB366" s="213" t="s">
        <v>55</v>
      </c>
      <c r="AC366" s="11">
        <f t="shared" ref="AC366:AE366" si="911">K366+R366</f>
        <v>62.5185</v>
      </c>
      <c r="AD366" s="11">
        <f t="shared" si="911"/>
        <v>833.58</v>
      </c>
      <c r="AE366" s="11">
        <f t="shared" si="911"/>
        <v>566.48</v>
      </c>
      <c r="AF366" s="11">
        <f t="shared" si="897"/>
        <v>34.73275</v>
      </c>
      <c r="AG366" s="11">
        <f t="shared" ref="AG366:AI366" si="912">O366+W366</f>
        <v>318</v>
      </c>
      <c r="AH366" s="11">
        <f t="shared" si="912"/>
        <v>0</v>
      </c>
      <c r="AI366" s="11">
        <f t="shared" si="912"/>
        <v>1815.31125</v>
      </c>
      <c r="AJ366" s="12" t="s">
        <v>35</v>
      </c>
    </row>
    <row r="367" s="9" customFormat="1" ht="16" customHeight="1" spans="1:36">
      <c r="A367" s="45">
        <f t="shared" si="880"/>
        <v>364</v>
      </c>
      <c r="B367" s="205" t="s">
        <v>1977</v>
      </c>
      <c r="C367" s="229" t="s">
        <v>1056</v>
      </c>
      <c r="D367" s="55" t="s">
        <v>1057</v>
      </c>
      <c r="E367" s="109">
        <v>3473.25</v>
      </c>
      <c r="F367" s="46">
        <v>3473.25</v>
      </c>
      <c r="G367" s="95">
        <v>5664.75</v>
      </c>
      <c r="H367" s="95">
        <v>3473.25</v>
      </c>
      <c r="I367" s="105">
        <v>3180</v>
      </c>
      <c r="J367" s="48"/>
      <c r="K367" s="63">
        <f t="shared" si="881"/>
        <v>62.5185</v>
      </c>
      <c r="L367" s="64">
        <f t="shared" si="882"/>
        <v>555.72</v>
      </c>
      <c r="M367" s="48">
        <f t="shared" si="883"/>
        <v>453.18</v>
      </c>
      <c r="N367" s="46">
        <f t="shared" si="884"/>
        <v>24.31275</v>
      </c>
      <c r="O367" s="48">
        <f t="shared" si="885"/>
        <v>159</v>
      </c>
      <c r="P367" s="48">
        <f t="shared" si="886"/>
        <v>0</v>
      </c>
      <c r="Q367" s="48">
        <f t="shared" si="887"/>
        <v>1254.73125</v>
      </c>
      <c r="R367" s="46">
        <f t="shared" si="888"/>
        <v>0</v>
      </c>
      <c r="S367" s="46">
        <f t="shared" si="889"/>
        <v>277.86</v>
      </c>
      <c r="T367" s="48">
        <f t="shared" si="890"/>
        <v>113.3</v>
      </c>
      <c r="U367" s="46">
        <f t="shared" si="891"/>
        <v>10.42</v>
      </c>
      <c r="V367" s="46">
        <v>0</v>
      </c>
      <c r="W367" s="48">
        <f t="shared" si="892"/>
        <v>159</v>
      </c>
      <c r="X367" s="48">
        <f t="shared" si="893"/>
        <v>0</v>
      </c>
      <c r="Y367" s="46">
        <f t="shared" si="894"/>
        <v>560.58</v>
      </c>
      <c r="Z367" s="46">
        <f t="shared" si="895"/>
        <v>1815.31125</v>
      </c>
      <c r="AA367" s="78"/>
      <c r="AB367" s="213" t="s">
        <v>63</v>
      </c>
      <c r="AC367" s="11">
        <f t="shared" ref="AC367:AE367" si="913">K367+R367</f>
        <v>62.5185</v>
      </c>
      <c r="AD367" s="11">
        <f t="shared" si="913"/>
        <v>833.58</v>
      </c>
      <c r="AE367" s="11">
        <f t="shared" si="913"/>
        <v>566.48</v>
      </c>
      <c r="AF367" s="11">
        <f t="shared" si="897"/>
        <v>34.73275</v>
      </c>
      <c r="AG367" s="11">
        <f t="shared" ref="AG367:AI367" si="914">O367+W367</f>
        <v>318</v>
      </c>
      <c r="AH367" s="11">
        <f t="shared" si="914"/>
        <v>0</v>
      </c>
      <c r="AI367" s="11">
        <f t="shared" si="914"/>
        <v>1815.31125</v>
      </c>
      <c r="AJ367" s="12" t="s">
        <v>31</v>
      </c>
    </row>
    <row r="368" s="9" customFormat="1" ht="16" customHeight="1" spans="1:36">
      <c r="A368" s="45">
        <f t="shared" si="880"/>
        <v>365</v>
      </c>
      <c r="B368" s="205" t="s">
        <v>640</v>
      </c>
      <c r="C368" s="229" t="s">
        <v>1058</v>
      </c>
      <c r="D368" s="55" t="s">
        <v>1059</v>
      </c>
      <c r="E368" s="109">
        <v>3473.25</v>
      </c>
      <c r="F368" s="46">
        <v>3473.25</v>
      </c>
      <c r="G368" s="95">
        <v>5664.75</v>
      </c>
      <c r="H368" s="95">
        <v>3473.25</v>
      </c>
      <c r="I368" s="105">
        <v>1790</v>
      </c>
      <c r="J368" s="48"/>
      <c r="K368" s="63">
        <f t="shared" si="881"/>
        <v>62.5185</v>
      </c>
      <c r="L368" s="64">
        <f t="shared" si="882"/>
        <v>555.72</v>
      </c>
      <c r="M368" s="48">
        <f t="shared" si="883"/>
        <v>453.18</v>
      </c>
      <c r="N368" s="46">
        <f t="shared" si="884"/>
        <v>24.31275</v>
      </c>
      <c r="O368" s="48">
        <f t="shared" si="885"/>
        <v>89.5</v>
      </c>
      <c r="P368" s="48">
        <f t="shared" si="886"/>
        <v>0</v>
      </c>
      <c r="Q368" s="48">
        <f t="shared" si="887"/>
        <v>1185.23125</v>
      </c>
      <c r="R368" s="46">
        <f t="shared" si="888"/>
        <v>0</v>
      </c>
      <c r="S368" s="46">
        <f t="shared" si="889"/>
        <v>277.86</v>
      </c>
      <c r="T368" s="48">
        <f t="shared" si="890"/>
        <v>113.3</v>
      </c>
      <c r="U368" s="46">
        <f t="shared" si="891"/>
        <v>10.42</v>
      </c>
      <c r="V368" s="46">
        <v>0</v>
      </c>
      <c r="W368" s="48">
        <f t="shared" si="892"/>
        <v>89.5</v>
      </c>
      <c r="X368" s="48">
        <f t="shared" si="893"/>
        <v>0</v>
      </c>
      <c r="Y368" s="46">
        <f t="shared" si="894"/>
        <v>491.08</v>
      </c>
      <c r="Z368" s="46">
        <f t="shared" si="895"/>
        <v>1676.31125</v>
      </c>
      <c r="AA368" s="78"/>
      <c r="AB368" s="213" t="s">
        <v>120</v>
      </c>
      <c r="AC368" s="11">
        <f t="shared" ref="AC368:AE368" si="915">K368+R368</f>
        <v>62.5185</v>
      </c>
      <c r="AD368" s="11">
        <f t="shared" si="915"/>
        <v>833.58</v>
      </c>
      <c r="AE368" s="11">
        <f t="shared" si="915"/>
        <v>566.48</v>
      </c>
      <c r="AF368" s="11">
        <f t="shared" si="897"/>
        <v>34.73275</v>
      </c>
      <c r="AG368" s="11">
        <f t="shared" ref="AG368:AI368" si="916">O368+W368</f>
        <v>179</v>
      </c>
      <c r="AH368" s="11">
        <f t="shared" si="916"/>
        <v>0</v>
      </c>
      <c r="AI368" s="11">
        <f t="shared" si="916"/>
        <v>1676.31125</v>
      </c>
      <c r="AJ368" s="12" t="s">
        <v>33</v>
      </c>
    </row>
    <row r="369" s="9" customFormat="1" ht="16" customHeight="1" spans="1:36">
      <c r="A369" s="45">
        <f t="shared" si="880"/>
        <v>366</v>
      </c>
      <c r="B369" s="205" t="s">
        <v>640</v>
      </c>
      <c r="C369" s="229" t="s">
        <v>1062</v>
      </c>
      <c r="D369" s="55" t="s">
        <v>1063</v>
      </c>
      <c r="E369" s="109">
        <v>3473.25</v>
      </c>
      <c r="F369" s="46">
        <v>3473.25</v>
      </c>
      <c r="G369" s="95">
        <v>5664.75</v>
      </c>
      <c r="H369" s="95">
        <v>3473.25</v>
      </c>
      <c r="I369" s="105">
        <v>1790</v>
      </c>
      <c r="J369" s="48"/>
      <c r="K369" s="63">
        <f t="shared" si="881"/>
        <v>62.5185</v>
      </c>
      <c r="L369" s="64">
        <f t="shared" si="882"/>
        <v>555.72</v>
      </c>
      <c r="M369" s="48">
        <f t="shared" si="883"/>
        <v>453.18</v>
      </c>
      <c r="N369" s="46">
        <f t="shared" si="884"/>
        <v>24.31275</v>
      </c>
      <c r="O369" s="48">
        <f t="shared" si="885"/>
        <v>89.5</v>
      </c>
      <c r="P369" s="48">
        <f t="shared" si="886"/>
        <v>0</v>
      </c>
      <c r="Q369" s="48">
        <f t="shared" si="887"/>
        <v>1185.23125</v>
      </c>
      <c r="R369" s="46">
        <f t="shared" si="888"/>
        <v>0</v>
      </c>
      <c r="S369" s="46">
        <f t="shared" si="889"/>
        <v>277.86</v>
      </c>
      <c r="T369" s="48">
        <f t="shared" si="890"/>
        <v>113.3</v>
      </c>
      <c r="U369" s="46">
        <f t="shared" si="891"/>
        <v>10.42</v>
      </c>
      <c r="V369" s="46">
        <v>0</v>
      </c>
      <c r="W369" s="48">
        <f t="shared" si="892"/>
        <v>89.5</v>
      </c>
      <c r="X369" s="48">
        <f t="shared" si="893"/>
        <v>0</v>
      </c>
      <c r="Y369" s="46">
        <f t="shared" si="894"/>
        <v>491.08</v>
      </c>
      <c r="Z369" s="46">
        <f t="shared" si="895"/>
        <v>1676.31125</v>
      </c>
      <c r="AA369" s="78"/>
      <c r="AB369" s="213" t="s">
        <v>120</v>
      </c>
      <c r="AC369" s="11">
        <f t="shared" ref="AC369:AE369" si="917">K369+R369</f>
        <v>62.5185</v>
      </c>
      <c r="AD369" s="11">
        <f t="shared" si="917"/>
        <v>833.58</v>
      </c>
      <c r="AE369" s="11">
        <f t="shared" si="917"/>
        <v>566.48</v>
      </c>
      <c r="AF369" s="11">
        <f t="shared" si="897"/>
        <v>34.73275</v>
      </c>
      <c r="AG369" s="11">
        <f t="shared" ref="AG369:AI369" si="918">O369+W369</f>
        <v>179</v>
      </c>
      <c r="AH369" s="11">
        <f t="shared" si="918"/>
        <v>0</v>
      </c>
      <c r="AI369" s="11">
        <f t="shared" si="918"/>
        <v>1676.31125</v>
      </c>
      <c r="AJ369" s="12" t="s">
        <v>33</v>
      </c>
    </row>
    <row r="370" s="9" customFormat="1" ht="16" customHeight="1" spans="1:36">
      <c r="A370" s="45">
        <f t="shared" si="880"/>
        <v>367</v>
      </c>
      <c r="B370" s="205" t="s">
        <v>640</v>
      </c>
      <c r="C370" s="229" t="s">
        <v>1064</v>
      </c>
      <c r="D370" s="55" t="s">
        <v>1065</v>
      </c>
      <c r="E370" s="109">
        <v>3473.25</v>
      </c>
      <c r="F370" s="46">
        <v>3473.25</v>
      </c>
      <c r="G370" s="95">
        <v>5664.75</v>
      </c>
      <c r="H370" s="95">
        <v>3473.25</v>
      </c>
      <c r="I370" s="105">
        <v>3180</v>
      </c>
      <c r="J370" s="48"/>
      <c r="K370" s="63">
        <f t="shared" si="881"/>
        <v>62.5185</v>
      </c>
      <c r="L370" s="64">
        <f t="shared" si="882"/>
        <v>555.72</v>
      </c>
      <c r="M370" s="48">
        <f t="shared" si="883"/>
        <v>453.18</v>
      </c>
      <c r="N370" s="46">
        <f t="shared" si="884"/>
        <v>24.31275</v>
      </c>
      <c r="O370" s="48">
        <f t="shared" si="885"/>
        <v>159</v>
      </c>
      <c r="P370" s="48">
        <f t="shared" si="886"/>
        <v>0</v>
      </c>
      <c r="Q370" s="48">
        <f t="shared" si="887"/>
        <v>1254.73125</v>
      </c>
      <c r="R370" s="46">
        <f t="shared" si="888"/>
        <v>0</v>
      </c>
      <c r="S370" s="46">
        <f t="shared" si="889"/>
        <v>277.86</v>
      </c>
      <c r="T370" s="48">
        <f t="shared" si="890"/>
        <v>113.3</v>
      </c>
      <c r="U370" s="46">
        <f t="shared" si="891"/>
        <v>10.42</v>
      </c>
      <c r="V370" s="46">
        <v>0</v>
      </c>
      <c r="W370" s="48">
        <f t="shared" si="892"/>
        <v>159</v>
      </c>
      <c r="X370" s="48">
        <f t="shared" si="893"/>
        <v>0</v>
      </c>
      <c r="Y370" s="46">
        <f t="shared" si="894"/>
        <v>560.58</v>
      </c>
      <c r="Z370" s="46">
        <f t="shared" si="895"/>
        <v>1815.31125</v>
      </c>
      <c r="AA370" s="78"/>
      <c r="AB370" s="213" t="s">
        <v>120</v>
      </c>
      <c r="AC370" s="11">
        <f t="shared" ref="AC370:AE370" si="919">K370+R370</f>
        <v>62.5185</v>
      </c>
      <c r="AD370" s="11">
        <f t="shared" si="919"/>
        <v>833.58</v>
      </c>
      <c r="AE370" s="11">
        <f t="shared" si="919"/>
        <v>566.48</v>
      </c>
      <c r="AF370" s="11">
        <f t="shared" si="897"/>
        <v>34.73275</v>
      </c>
      <c r="AG370" s="11">
        <f t="shared" ref="AG370:AI370" si="920">O370+W370</f>
        <v>318</v>
      </c>
      <c r="AH370" s="11">
        <f t="shared" si="920"/>
        <v>0</v>
      </c>
      <c r="AI370" s="11">
        <f t="shared" si="920"/>
        <v>1815.31125</v>
      </c>
      <c r="AJ370" s="12" t="s">
        <v>33</v>
      </c>
    </row>
    <row r="371" s="9" customFormat="1" ht="16" customHeight="1" spans="1:36">
      <c r="A371" s="45">
        <f t="shared" si="880"/>
        <v>368</v>
      </c>
      <c r="B371" s="205" t="s">
        <v>1975</v>
      </c>
      <c r="C371" s="229" t="s">
        <v>1066</v>
      </c>
      <c r="D371" s="55" t="s">
        <v>1067</v>
      </c>
      <c r="E371" s="109">
        <v>3473.25</v>
      </c>
      <c r="F371" s="46">
        <v>3473.25</v>
      </c>
      <c r="G371" s="95">
        <v>5664.75</v>
      </c>
      <c r="H371" s="95">
        <v>3473.25</v>
      </c>
      <c r="I371" s="105">
        <v>3180</v>
      </c>
      <c r="J371" s="48"/>
      <c r="K371" s="63">
        <f t="shared" si="881"/>
        <v>62.5185</v>
      </c>
      <c r="L371" s="64">
        <f t="shared" si="882"/>
        <v>555.72</v>
      </c>
      <c r="M371" s="48">
        <f t="shared" si="883"/>
        <v>453.18</v>
      </c>
      <c r="N371" s="46">
        <f t="shared" si="884"/>
        <v>24.31275</v>
      </c>
      <c r="O371" s="48">
        <f t="shared" si="885"/>
        <v>159</v>
      </c>
      <c r="P371" s="48">
        <f t="shared" si="886"/>
        <v>0</v>
      </c>
      <c r="Q371" s="48">
        <f t="shared" si="887"/>
        <v>1254.73125</v>
      </c>
      <c r="R371" s="46">
        <f t="shared" si="888"/>
        <v>0</v>
      </c>
      <c r="S371" s="46">
        <f t="shared" si="889"/>
        <v>277.86</v>
      </c>
      <c r="T371" s="48">
        <f t="shared" si="890"/>
        <v>113.3</v>
      </c>
      <c r="U371" s="46">
        <f t="shared" si="891"/>
        <v>10.42</v>
      </c>
      <c r="V371" s="46">
        <v>0</v>
      </c>
      <c r="W371" s="48">
        <f t="shared" si="892"/>
        <v>159</v>
      </c>
      <c r="X371" s="48">
        <f t="shared" si="893"/>
        <v>0</v>
      </c>
      <c r="Y371" s="46">
        <f t="shared" si="894"/>
        <v>560.58</v>
      </c>
      <c r="Z371" s="46">
        <f t="shared" si="895"/>
        <v>1815.31125</v>
      </c>
      <c r="AA371" s="78"/>
      <c r="AB371" s="213" t="s">
        <v>61</v>
      </c>
      <c r="AC371" s="11">
        <f t="shared" ref="AC371:AE371" si="921">K371+R371</f>
        <v>62.5185</v>
      </c>
      <c r="AD371" s="11">
        <f t="shared" si="921"/>
        <v>833.58</v>
      </c>
      <c r="AE371" s="11">
        <f t="shared" si="921"/>
        <v>566.48</v>
      </c>
      <c r="AF371" s="11">
        <f t="shared" si="897"/>
        <v>34.73275</v>
      </c>
      <c r="AG371" s="11">
        <f t="shared" ref="AG371:AI371" si="922">O371+W371</f>
        <v>318</v>
      </c>
      <c r="AH371" s="11">
        <f t="shared" si="922"/>
        <v>0</v>
      </c>
      <c r="AI371" s="11">
        <f t="shared" si="922"/>
        <v>1815.31125</v>
      </c>
      <c r="AJ371" s="12" t="s">
        <v>35</v>
      </c>
    </row>
    <row r="372" s="9" customFormat="1" ht="16" customHeight="1" spans="1:36">
      <c r="A372" s="45">
        <f t="shared" si="880"/>
        <v>369</v>
      </c>
      <c r="B372" s="205" t="s">
        <v>1974</v>
      </c>
      <c r="C372" s="229" t="s">
        <v>1068</v>
      </c>
      <c r="D372" s="55" t="s">
        <v>1069</v>
      </c>
      <c r="E372" s="109">
        <v>3473.25</v>
      </c>
      <c r="F372" s="46">
        <v>3473.25</v>
      </c>
      <c r="G372" s="95">
        <v>5664.75</v>
      </c>
      <c r="H372" s="95">
        <v>3473.25</v>
      </c>
      <c r="I372" s="105">
        <v>3180</v>
      </c>
      <c r="J372" s="48"/>
      <c r="K372" s="63">
        <f t="shared" si="881"/>
        <v>62.5185</v>
      </c>
      <c r="L372" s="64">
        <f t="shared" si="882"/>
        <v>555.72</v>
      </c>
      <c r="M372" s="48">
        <f t="shared" si="883"/>
        <v>453.18</v>
      </c>
      <c r="N372" s="46">
        <f t="shared" si="884"/>
        <v>24.31275</v>
      </c>
      <c r="O372" s="48">
        <f t="shared" si="885"/>
        <v>159</v>
      </c>
      <c r="P372" s="48">
        <f t="shared" si="886"/>
        <v>0</v>
      </c>
      <c r="Q372" s="48">
        <f t="shared" si="887"/>
        <v>1254.73125</v>
      </c>
      <c r="R372" s="46">
        <f t="shared" si="888"/>
        <v>0</v>
      </c>
      <c r="S372" s="46">
        <f t="shared" si="889"/>
        <v>277.86</v>
      </c>
      <c r="T372" s="48">
        <f t="shared" si="890"/>
        <v>113.3</v>
      </c>
      <c r="U372" s="46">
        <f t="shared" si="891"/>
        <v>10.42</v>
      </c>
      <c r="V372" s="46">
        <v>0</v>
      </c>
      <c r="W372" s="48">
        <f t="shared" si="892"/>
        <v>159</v>
      </c>
      <c r="X372" s="48">
        <f t="shared" si="893"/>
        <v>0</v>
      </c>
      <c r="Y372" s="46">
        <f t="shared" si="894"/>
        <v>560.58</v>
      </c>
      <c r="Z372" s="46">
        <f t="shared" si="895"/>
        <v>1815.31125</v>
      </c>
      <c r="AA372" s="78"/>
      <c r="AB372" s="216" t="s">
        <v>55</v>
      </c>
      <c r="AC372" s="11">
        <f t="shared" ref="AC372:AE372" si="923">K372+R372</f>
        <v>62.5185</v>
      </c>
      <c r="AD372" s="11">
        <f t="shared" si="923"/>
        <v>833.58</v>
      </c>
      <c r="AE372" s="11">
        <f t="shared" si="923"/>
        <v>566.48</v>
      </c>
      <c r="AF372" s="11">
        <f t="shared" si="897"/>
        <v>34.73275</v>
      </c>
      <c r="AG372" s="11">
        <f t="shared" ref="AG372:AI372" si="924">O372+W372</f>
        <v>318</v>
      </c>
      <c r="AH372" s="11">
        <f t="shared" si="924"/>
        <v>0</v>
      </c>
      <c r="AI372" s="11">
        <f t="shared" si="924"/>
        <v>1815.31125</v>
      </c>
      <c r="AJ372" s="12" t="s">
        <v>35</v>
      </c>
    </row>
    <row r="373" s="9" customFormat="1" ht="16" customHeight="1" spans="1:36">
      <c r="A373" s="45">
        <f t="shared" si="880"/>
        <v>370</v>
      </c>
      <c r="B373" s="205" t="s">
        <v>509</v>
      </c>
      <c r="C373" s="229" t="s">
        <v>1070</v>
      </c>
      <c r="D373" s="55" t="s">
        <v>1071</v>
      </c>
      <c r="E373" s="109">
        <v>3473.25</v>
      </c>
      <c r="F373" s="46">
        <v>3473.25</v>
      </c>
      <c r="G373" s="95">
        <v>5664.75</v>
      </c>
      <c r="H373" s="95">
        <v>3473.25</v>
      </c>
      <c r="I373" s="105">
        <v>1790</v>
      </c>
      <c r="J373" s="48"/>
      <c r="K373" s="63">
        <f t="shared" si="881"/>
        <v>62.5185</v>
      </c>
      <c r="L373" s="64">
        <f t="shared" si="882"/>
        <v>555.72</v>
      </c>
      <c r="M373" s="48">
        <f t="shared" si="883"/>
        <v>453.18</v>
      </c>
      <c r="N373" s="46">
        <f t="shared" si="884"/>
        <v>24.31275</v>
      </c>
      <c r="O373" s="48">
        <f t="shared" si="885"/>
        <v>89.5</v>
      </c>
      <c r="P373" s="48">
        <f t="shared" si="886"/>
        <v>0</v>
      </c>
      <c r="Q373" s="48">
        <f t="shared" si="887"/>
        <v>1185.23125</v>
      </c>
      <c r="R373" s="46">
        <f t="shared" si="888"/>
        <v>0</v>
      </c>
      <c r="S373" s="46">
        <f t="shared" si="889"/>
        <v>277.86</v>
      </c>
      <c r="T373" s="48">
        <f t="shared" si="890"/>
        <v>113.3</v>
      </c>
      <c r="U373" s="46">
        <f t="shared" si="891"/>
        <v>10.42</v>
      </c>
      <c r="V373" s="46">
        <v>0</v>
      </c>
      <c r="W373" s="48">
        <f t="shared" si="892"/>
        <v>89.5</v>
      </c>
      <c r="X373" s="48">
        <f t="shared" si="893"/>
        <v>0</v>
      </c>
      <c r="Y373" s="46">
        <f t="shared" si="894"/>
        <v>491.08</v>
      </c>
      <c r="Z373" s="46">
        <f t="shared" si="895"/>
        <v>1676.31125</v>
      </c>
      <c r="AA373" s="78"/>
      <c r="AB373" s="213" t="s">
        <v>108</v>
      </c>
      <c r="AC373" s="11">
        <f t="shared" ref="AC373:AE373" si="925">K373+R373</f>
        <v>62.5185</v>
      </c>
      <c r="AD373" s="11">
        <f t="shared" si="925"/>
        <v>833.58</v>
      </c>
      <c r="AE373" s="11">
        <f t="shared" si="925"/>
        <v>566.48</v>
      </c>
      <c r="AF373" s="11">
        <f t="shared" si="897"/>
        <v>34.73275</v>
      </c>
      <c r="AG373" s="11">
        <f t="shared" ref="AG373:AI373" si="926">O373+W373</f>
        <v>179</v>
      </c>
      <c r="AH373" s="11">
        <f t="shared" si="926"/>
        <v>0</v>
      </c>
      <c r="AI373" s="11">
        <f t="shared" si="926"/>
        <v>1676.31125</v>
      </c>
      <c r="AJ373" s="12" t="s">
        <v>33</v>
      </c>
    </row>
    <row r="374" s="9" customFormat="1" ht="16" customHeight="1" spans="1:36">
      <c r="A374" s="45">
        <f t="shared" si="880"/>
        <v>371</v>
      </c>
      <c r="B374" s="205" t="s">
        <v>1990</v>
      </c>
      <c r="C374" s="110" t="s">
        <v>1074</v>
      </c>
      <c r="D374" s="55" t="s">
        <v>1075</v>
      </c>
      <c r="E374" s="109">
        <v>3820</v>
      </c>
      <c r="F374" s="46">
        <v>0</v>
      </c>
      <c r="G374" s="95">
        <v>5664.75</v>
      </c>
      <c r="H374" s="95">
        <v>3820</v>
      </c>
      <c r="I374" s="105">
        <v>4180</v>
      </c>
      <c r="J374" s="48"/>
      <c r="K374" s="63">
        <f t="shared" si="881"/>
        <v>68.76</v>
      </c>
      <c r="L374" s="64">
        <f t="shared" si="882"/>
        <v>0</v>
      </c>
      <c r="M374" s="48">
        <f t="shared" si="883"/>
        <v>453.18</v>
      </c>
      <c r="N374" s="46">
        <f t="shared" si="884"/>
        <v>26.74</v>
      </c>
      <c r="O374" s="48">
        <f t="shared" si="885"/>
        <v>209</v>
      </c>
      <c r="P374" s="48">
        <f t="shared" si="886"/>
        <v>0</v>
      </c>
      <c r="Q374" s="48">
        <f t="shared" si="887"/>
        <v>757.68</v>
      </c>
      <c r="R374" s="46">
        <f t="shared" si="888"/>
        <v>0</v>
      </c>
      <c r="S374" s="46">
        <f t="shared" si="889"/>
        <v>0</v>
      </c>
      <c r="T374" s="48">
        <f t="shared" si="890"/>
        <v>113.3</v>
      </c>
      <c r="U374" s="46">
        <f t="shared" si="891"/>
        <v>11.46</v>
      </c>
      <c r="V374" s="46">
        <v>0</v>
      </c>
      <c r="W374" s="48">
        <f t="shared" si="892"/>
        <v>209</v>
      </c>
      <c r="X374" s="48">
        <f t="shared" si="893"/>
        <v>0</v>
      </c>
      <c r="Y374" s="46">
        <f t="shared" si="894"/>
        <v>333.76</v>
      </c>
      <c r="Z374" s="46">
        <f t="shared" si="895"/>
        <v>1091.44</v>
      </c>
      <c r="AA374" s="78"/>
      <c r="AB374" s="213" t="s">
        <v>58</v>
      </c>
      <c r="AC374" s="11">
        <f t="shared" ref="AC374:AE374" si="927">K374+R374</f>
        <v>68.76</v>
      </c>
      <c r="AD374" s="11">
        <f t="shared" si="927"/>
        <v>0</v>
      </c>
      <c r="AE374" s="11">
        <f t="shared" si="927"/>
        <v>566.48</v>
      </c>
      <c r="AF374" s="11">
        <f t="shared" si="897"/>
        <v>38.2</v>
      </c>
      <c r="AG374" s="11">
        <f t="shared" ref="AG374:AI374" si="928">O374+W374</f>
        <v>418</v>
      </c>
      <c r="AH374" s="11">
        <f t="shared" si="928"/>
        <v>0</v>
      </c>
      <c r="AI374" s="11">
        <f t="shared" si="928"/>
        <v>1091.44</v>
      </c>
      <c r="AJ374" s="12" t="s">
        <v>35</v>
      </c>
    </row>
    <row r="375" s="9" customFormat="1" ht="16" customHeight="1" spans="1:36">
      <c r="A375" s="45">
        <f t="shared" si="880"/>
        <v>372</v>
      </c>
      <c r="B375" s="205" t="s">
        <v>509</v>
      </c>
      <c r="C375" s="229" t="s">
        <v>1076</v>
      </c>
      <c r="D375" s="344" t="s">
        <v>1077</v>
      </c>
      <c r="E375" s="109">
        <v>3473.25</v>
      </c>
      <c r="F375" s="46">
        <v>3473.25</v>
      </c>
      <c r="G375" s="95">
        <v>5664.75</v>
      </c>
      <c r="H375" s="95">
        <v>3473.25</v>
      </c>
      <c r="I375" s="105">
        <v>1790</v>
      </c>
      <c r="J375" s="48"/>
      <c r="K375" s="63">
        <f t="shared" si="881"/>
        <v>62.5185</v>
      </c>
      <c r="L375" s="64">
        <f t="shared" si="882"/>
        <v>555.72</v>
      </c>
      <c r="M375" s="48">
        <f t="shared" si="883"/>
        <v>453.18</v>
      </c>
      <c r="N375" s="46">
        <f t="shared" si="884"/>
        <v>24.31275</v>
      </c>
      <c r="O375" s="48">
        <f t="shared" si="885"/>
        <v>89.5</v>
      </c>
      <c r="P375" s="48">
        <f t="shared" si="886"/>
        <v>0</v>
      </c>
      <c r="Q375" s="48">
        <f t="shared" si="887"/>
        <v>1185.23125</v>
      </c>
      <c r="R375" s="46">
        <f t="shared" si="888"/>
        <v>0</v>
      </c>
      <c r="S375" s="46">
        <f t="shared" si="889"/>
        <v>277.86</v>
      </c>
      <c r="T375" s="48">
        <f t="shared" si="890"/>
        <v>113.3</v>
      </c>
      <c r="U375" s="46">
        <f t="shared" si="891"/>
        <v>10.42</v>
      </c>
      <c r="V375" s="46">
        <v>0</v>
      </c>
      <c r="W375" s="48">
        <f t="shared" si="892"/>
        <v>89.5</v>
      </c>
      <c r="X375" s="48">
        <f t="shared" si="893"/>
        <v>0</v>
      </c>
      <c r="Y375" s="46">
        <f t="shared" si="894"/>
        <v>491.08</v>
      </c>
      <c r="Z375" s="46">
        <f t="shared" si="895"/>
        <v>1676.31125</v>
      </c>
      <c r="AA375" s="78"/>
      <c r="AB375" s="213" t="s">
        <v>108</v>
      </c>
      <c r="AC375" s="11">
        <f t="shared" ref="AC375:AE375" si="929">K375+R375</f>
        <v>62.5185</v>
      </c>
      <c r="AD375" s="11">
        <f t="shared" si="929"/>
        <v>833.58</v>
      </c>
      <c r="AE375" s="11">
        <f t="shared" si="929"/>
        <v>566.48</v>
      </c>
      <c r="AF375" s="11">
        <f t="shared" si="897"/>
        <v>34.73275</v>
      </c>
      <c r="AG375" s="11">
        <f t="shared" ref="AG375:AI375" si="930">O375+W375</f>
        <v>179</v>
      </c>
      <c r="AH375" s="11">
        <f t="shared" si="930"/>
        <v>0</v>
      </c>
      <c r="AI375" s="11">
        <f t="shared" si="930"/>
        <v>1676.31125</v>
      </c>
      <c r="AJ375" s="12" t="s">
        <v>33</v>
      </c>
    </row>
    <row r="376" s="9" customFormat="1" ht="16" customHeight="1" spans="1:36">
      <c r="A376" s="45">
        <f t="shared" si="880"/>
        <v>373</v>
      </c>
      <c r="B376" s="205" t="s">
        <v>1983</v>
      </c>
      <c r="C376" s="229" t="s">
        <v>1078</v>
      </c>
      <c r="D376" s="344" t="s">
        <v>1079</v>
      </c>
      <c r="E376" s="109">
        <v>3820</v>
      </c>
      <c r="F376" s="46">
        <v>3820</v>
      </c>
      <c r="G376" s="95">
        <v>5664.75</v>
      </c>
      <c r="H376" s="95">
        <v>3820</v>
      </c>
      <c r="I376" s="105">
        <v>4180</v>
      </c>
      <c r="J376" s="48"/>
      <c r="K376" s="63">
        <f t="shared" si="881"/>
        <v>68.76</v>
      </c>
      <c r="L376" s="64">
        <f t="shared" si="882"/>
        <v>611.2</v>
      </c>
      <c r="M376" s="48">
        <f t="shared" si="883"/>
        <v>453.18</v>
      </c>
      <c r="N376" s="46">
        <f t="shared" si="884"/>
        <v>26.74</v>
      </c>
      <c r="O376" s="48">
        <f t="shared" si="885"/>
        <v>209</v>
      </c>
      <c r="P376" s="48">
        <f t="shared" si="886"/>
        <v>0</v>
      </c>
      <c r="Q376" s="48">
        <f t="shared" si="887"/>
        <v>1368.88</v>
      </c>
      <c r="R376" s="46">
        <f t="shared" si="888"/>
        <v>0</v>
      </c>
      <c r="S376" s="46">
        <f t="shared" si="889"/>
        <v>305.6</v>
      </c>
      <c r="T376" s="48">
        <f t="shared" si="890"/>
        <v>113.3</v>
      </c>
      <c r="U376" s="46">
        <f t="shared" si="891"/>
        <v>11.46</v>
      </c>
      <c r="V376" s="46">
        <v>0</v>
      </c>
      <c r="W376" s="48">
        <f t="shared" si="892"/>
        <v>209</v>
      </c>
      <c r="X376" s="48">
        <f t="shared" si="893"/>
        <v>0</v>
      </c>
      <c r="Y376" s="46">
        <f t="shared" si="894"/>
        <v>639.36</v>
      </c>
      <c r="Z376" s="46">
        <f t="shared" si="895"/>
        <v>2008.24</v>
      </c>
      <c r="AA376" s="78"/>
      <c r="AB376" s="213" t="s">
        <v>66</v>
      </c>
      <c r="AC376" s="11">
        <f t="shared" ref="AC376:AE376" si="931">K376+R376</f>
        <v>68.76</v>
      </c>
      <c r="AD376" s="11">
        <f t="shared" si="931"/>
        <v>916.8</v>
      </c>
      <c r="AE376" s="11">
        <f t="shared" si="931"/>
        <v>566.48</v>
      </c>
      <c r="AF376" s="11">
        <f t="shared" si="897"/>
        <v>38.2</v>
      </c>
      <c r="AG376" s="11">
        <f t="shared" ref="AG376:AI376" si="932">O376+W376</f>
        <v>418</v>
      </c>
      <c r="AH376" s="11">
        <f t="shared" si="932"/>
        <v>0</v>
      </c>
      <c r="AI376" s="11">
        <f t="shared" si="932"/>
        <v>2008.24</v>
      </c>
      <c r="AJ376" s="12" t="s">
        <v>32</v>
      </c>
    </row>
    <row r="377" s="9" customFormat="1" ht="16" customHeight="1" spans="1:36">
      <c r="A377" s="45">
        <f t="shared" si="880"/>
        <v>374</v>
      </c>
      <c r="B377" s="205" t="s">
        <v>1978</v>
      </c>
      <c r="C377" s="229" t="s">
        <v>1080</v>
      </c>
      <c r="D377" s="344" t="s">
        <v>1081</v>
      </c>
      <c r="E377" s="109">
        <v>3473.25</v>
      </c>
      <c r="F377" s="46">
        <v>3473.25</v>
      </c>
      <c r="G377" s="95">
        <v>5664.75</v>
      </c>
      <c r="H377" s="95">
        <v>3473.25</v>
      </c>
      <c r="I377" s="105">
        <v>3180</v>
      </c>
      <c r="J377" s="48"/>
      <c r="K377" s="63">
        <f t="shared" si="881"/>
        <v>62.5185</v>
      </c>
      <c r="L377" s="64">
        <f t="shared" si="882"/>
        <v>555.72</v>
      </c>
      <c r="M377" s="48">
        <f t="shared" si="883"/>
        <v>453.18</v>
      </c>
      <c r="N377" s="46">
        <f t="shared" si="884"/>
        <v>24.31275</v>
      </c>
      <c r="O377" s="48">
        <f t="shared" si="885"/>
        <v>159</v>
      </c>
      <c r="P377" s="48">
        <f t="shared" si="886"/>
        <v>0</v>
      </c>
      <c r="Q377" s="48">
        <f t="shared" si="887"/>
        <v>1254.73125</v>
      </c>
      <c r="R377" s="46">
        <f t="shared" si="888"/>
        <v>0</v>
      </c>
      <c r="S377" s="46">
        <f t="shared" si="889"/>
        <v>277.86</v>
      </c>
      <c r="T377" s="48">
        <f t="shared" si="890"/>
        <v>113.3</v>
      </c>
      <c r="U377" s="46">
        <f t="shared" si="891"/>
        <v>10.42</v>
      </c>
      <c r="V377" s="46">
        <v>0</v>
      </c>
      <c r="W377" s="48">
        <f t="shared" si="892"/>
        <v>159</v>
      </c>
      <c r="X377" s="48">
        <f t="shared" si="893"/>
        <v>0</v>
      </c>
      <c r="Y377" s="46">
        <f t="shared" si="894"/>
        <v>560.58</v>
      </c>
      <c r="Z377" s="46">
        <f t="shared" si="895"/>
        <v>1815.31125</v>
      </c>
      <c r="AA377" s="78"/>
      <c r="AB377" s="213" t="s">
        <v>52</v>
      </c>
      <c r="AC377" s="11">
        <f t="shared" ref="AC377:AE377" si="933">K377+R377</f>
        <v>62.5185</v>
      </c>
      <c r="AD377" s="11">
        <f t="shared" si="933"/>
        <v>833.58</v>
      </c>
      <c r="AE377" s="11">
        <f t="shared" si="933"/>
        <v>566.48</v>
      </c>
      <c r="AF377" s="11">
        <f t="shared" si="897"/>
        <v>34.73275</v>
      </c>
      <c r="AG377" s="11">
        <f t="shared" ref="AG377:AI377" si="934">O377+W377</f>
        <v>318</v>
      </c>
      <c r="AH377" s="11">
        <f t="shared" si="934"/>
        <v>0</v>
      </c>
      <c r="AI377" s="11">
        <f t="shared" si="934"/>
        <v>1815.31125</v>
      </c>
      <c r="AJ377" s="12" t="s">
        <v>32</v>
      </c>
    </row>
    <row r="378" s="9" customFormat="1" ht="16" customHeight="1" spans="1:36">
      <c r="A378" s="45">
        <f t="shared" si="880"/>
        <v>375</v>
      </c>
      <c r="B378" s="205" t="s">
        <v>670</v>
      </c>
      <c r="C378" s="234" t="s">
        <v>1086</v>
      </c>
      <c r="D378" s="55" t="s">
        <v>1087</v>
      </c>
      <c r="E378" s="109">
        <v>3473.25</v>
      </c>
      <c r="F378" s="46">
        <v>3473.25</v>
      </c>
      <c r="G378" s="95">
        <v>5664.75</v>
      </c>
      <c r="H378" s="95">
        <v>3473.25</v>
      </c>
      <c r="I378" s="105">
        <v>1790</v>
      </c>
      <c r="J378" s="48"/>
      <c r="K378" s="63">
        <f t="shared" si="881"/>
        <v>62.5185</v>
      </c>
      <c r="L378" s="64">
        <f t="shared" si="882"/>
        <v>555.72</v>
      </c>
      <c r="M378" s="48">
        <f t="shared" si="883"/>
        <v>453.18</v>
      </c>
      <c r="N378" s="46">
        <f t="shared" si="884"/>
        <v>24.31275</v>
      </c>
      <c r="O378" s="48">
        <f t="shared" si="885"/>
        <v>89.5</v>
      </c>
      <c r="P378" s="48">
        <f t="shared" si="886"/>
        <v>0</v>
      </c>
      <c r="Q378" s="48">
        <f t="shared" si="887"/>
        <v>1185.23125</v>
      </c>
      <c r="R378" s="46">
        <f t="shared" si="888"/>
        <v>0</v>
      </c>
      <c r="S378" s="46">
        <f t="shared" si="889"/>
        <v>277.86</v>
      </c>
      <c r="T378" s="48">
        <f t="shared" si="890"/>
        <v>113.3</v>
      </c>
      <c r="U378" s="46">
        <f t="shared" si="891"/>
        <v>10.42</v>
      </c>
      <c r="V378" s="46">
        <v>0</v>
      </c>
      <c r="W378" s="48">
        <f t="shared" si="892"/>
        <v>89.5</v>
      </c>
      <c r="X378" s="48">
        <f t="shared" si="893"/>
        <v>0</v>
      </c>
      <c r="Y378" s="46">
        <f t="shared" si="894"/>
        <v>491.08</v>
      </c>
      <c r="Z378" s="46">
        <f t="shared" si="895"/>
        <v>1676.31125</v>
      </c>
      <c r="AA378" s="78"/>
      <c r="AB378" s="213" t="s">
        <v>126</v>
      </c>
      <c r="AC378" s="11">
        <f t="shared" ref="AC378:AE378" si="935">K378+R378</f>
        <v>62.5185</v>
      </c>
      <c r="AD378" s="11">
        <f t="shared" si="935"/>
        <v>833.58</v>
      </c>
      <c r="AE378" s="11">
        <f t="shared" si="935"/>
        <v>566.48</v>
      </c>
      <c r="AF378" s="11">
        <f t="shared" si="897"/>
        <v>34.73275</v>
      </c>
      <c r="AG378" s="11">
        <f t="shared" ref="AG378:AI378" si="936">O378+W378</f>
        <v>179</v>
      </c>
      <c r="AH378" s="11">
        <f t="shared" si="936"/>
        <v>0</v>
      </c>
      <c r="AI378" s="11">
        <f t="shared" si="936"/>
        <v>1676.31125</v>
      </c>
      <c r="AJ378" s="12" t="s">
        <v>33</v>
      </c>
    </row>
    <row r="379" s="9" customFormat="1" ht="16" customHeight="1" spans="1:36">
      <c r="A379" s="45">
        <f t="shared" si="880"/>
        <v>376</v>
      </c>
      <c r="B379" s="205" t="s">
        <v>640</v>
      </c>
      <c r="C379" s="229" t="s">
        <v>1088</v>
      </c>
      <c r="D379" s="55" t="s">
        <v>1089</v>
      </c>
      <c r="E379" s="109">
        <v>3473.25</v>
      </c>
      <c r="F379" s="46">
        <v>3473.25</v>
      </c>
      <c r="G379" s="95">
        <v>5664.75</v>
      </c>
      <c r="H379" s="109">
        <v>3473.25</v>
      </c>
      <c r="I379" s="105">
        <v>1790</v>
      </c>
      <c r="J379" s="48"/>
      <c r="K379" s="63">
        <f t="shared" si="881"/>
        <v>62.5185</v>
      </c>
      <c r="L379" s="64">
        <f t="shared" si="882"/>
        <v>555.72</v>
      </c>
      <c r="M379" s="48">
        <f t="shared" si="883"/>
        <v>453.18</v>
      </c>
      <c r="N379" s="46">
        <f t="shared" si="884"/>
        <v>24.31275</v>
      </c>
      <c r="O379" s="48">
        <f t="shared" si="885"/>
        <v>89.5</v>
      </c>
      <c r="P379" s="48">
        <f t="shared" si="886"/>
        <v>0</v>
      </c>
      <c r="Q379" s="48">
        <f t="shared" si="887"/>
        <v>1185.23125</v>
      </c>
      <c r="R379" s="46">
        <f t="shared" si="888"/>
        <v>0</v>
      </c>
      <c r="S379" s="46">
        <f t="shared" si="889"/>
        <v>277.86</v>
      </c>
      <c r="T379" s="48">
        <f t="shared" si="890"/>
        <v>113.3</v>
      </c>
      <c r="U379" s="46">
        <f t="shared" si="891"/>
        <v>10.42</v>
      </c>
      <c r="V379" s="46">
        <v>0</v>
      </c>
      <c r="W379" s="48">
        <f t="shared" si="892"/>
        <v>89.5</v>
      </c>
      <c r="X379" s="48">
        <f t="shared" si="893"/>
        <v>0</v>
      </c>
      <c r="Y379" s="46">
        <f t="shared" si="894"/>
        <v>491.08</v>
      </c>
      <c r="Z379" s="46">
        <f t="shared" si="895"/>
        <v>1676.31125</v>
      </c>
      <c r="AA379" s="78"/>
      <c r="AB379" s="213" t="s">
        <v>120</v>
      </c>
      <c r="AC379" s="11">
        <f t="shared" ref="AC379:AE379" si="937">K379+R379</f>
        <v>62.5185</v>
      </c>
      <c r="AD379" s="11">
        <f t="shared" si="937"/>
        <v>833.58</v>
      </c>
      <c r="AE379" s="11">
        <f t="shared" si="937"/>
        <v>566.48</v>
      </c>
      <c r="AF379" s="11">
        <f t="shared" si="897"/>
        <v>34.73275</v>
      </c>
      <c r="AG379" s="11">
        <f t="shared" ref="AG379:AI379" si="938">O379+W379</f>
        <v>179</v>
      </c>
      <c r="AH379" s="11">
        <f t="shared" si="938"/>
        <v>0</v>
      </c>
      <c r="AI379" s="11">
        <f t="shared" si="938"/>
        <v>1676.31125</v>
      </c>
      <c r="AJ379" s="12" t="s">
        <v>33</v>
      </c>
    </row>
    <row r="380" s="9" customFormat="1" ht="16" customHeight="1" spans="1:36">
      <c r="A380" s="45">
        <f t="shared" si="880"/>
        <v>377</v>
      </c>
      <c r="B380" s="205" t="s">
        <v>640</v>
      </c>
      <c r="C380" s="229" t="s">
        <v>1090</v>
      </c>
      <c r="D380" s="344" t="s">
        <v>1091</v>
      </c>
      <c r="E380" s="109">
        <v>3473.25</v>
      </c>
      <c r="F380" s="46">
        <v>3473.25</v>
      </c>
      <c r="G380" s="95">
        <v>5664.75</v>
      </c>
      <c r="H380" s="95">
        <v>3473.25</v>
      </c>
      <c r="I380" s="105">
        <v>1790</v>
      </c>
      <c r="J380" s="48"/>
      <c r="K380" s="63">
        <f t="shared" si="881"/>
        <v>62.5185</v>
      </c>
      <c r="L380" s="64">
        <f t="shared" si="882"/>
        <v>555.72</v>
      </c>
      <c r="M380" s="48">
        <f t="shared" si="883"/>
        <v>453.18</v>
      </c>
      <c r="N380" s="46">
        <f t="shared" si="884"/>
        <v>24.31275</v>
      </c>
      <c r="O380" s="48">
        <f t="shared" si="885"/>
        <v>89.5</v>
      </c>
      <c r="P380" s="48">
        <f t="shared" si="886"/>
        <v>0</v>
      </c>
      <c r="Q380" s="48">
        <f t="shared" si="887"/>
        <v>1185.23125</v>
      </c>
      <c r="R380" s="46">
        <f t="shared" si="888"/>
        <v>0</v>
      </c>
      <c r="S380" s="46">
        <f t="shared" si="889"/>
        <v>277.86</v>
      </c>
      <c r="T380" s="48">
        <f t="shared" si="890"/>
        <v>113.3</v>
      </c>
      <c r="U380" s="46">
        <f t="shared" si="891"/>
        <v>10.42</v>
      </c>
      <c r="V380" s="46">
        <v>0</v>
      </c>
      <c r="W380" s="48">
        <f t="shared" si="892"/>
        <v>89.5</v>
      </c>
      <c r="X380" s="48">
        <f t="shared" si="893"/>
        <v>0</v>
      </c>
      <c r="Y380" s="46">
        <f t="shared" si="894"/>
        <v>491.08</v>
      </c>
      <c r="Z380" s="46">
        <f t="shared" si="895"/>
        <v>1676.31125</v>
      </c>
      <c r="AA380" s="78"/>
      <c r="AB380" s="213" t="s">
        <v>120</v>
      </c>
      <c r="AC380" s="11">
        <f t="shared" ref="AC380:AE380" si="939">K380+R380</f>
        <v>62.5185</v>
      </c>
      <c r="AD380" s="11">
        <f t="shared" si="939"/>
        <v>833.58</v>
      </c>
      <c r="AE380" s="11">
        <f t="shared" si="939"/>
        <v>566.48</v>
      </c>
      <c r="AF380" s="11">
        <f t="shared" si="897"/>
        <v>34.73275</v>
      </c>
      <c r="AG380" s="11">
        <f t="shared" ref="AG380:AI380" si="940">O380+W380</f>
        <v>179</v>
      </c>
      <c r="AH380" s="11">
        <f t="shared" si="940"/>
        <v>0</v>
      </c>
      <c r="AI380" s="11">
        <f t="shared" si="940"/>
        <v>1676.31125</v>
      </c>
      <c r="AJ380" s="12" t="s">
        <v>33</v>
      </c>
    </row>
    <row r="381" s="9" customFormat="1" ht="16" customHeight="1" spans="1:36">
      <c r="A381" s="45">
        <f t="shared" si="880"/>
        <v>378</v>
      </c>
      <c r="B381" s="205" t="s">
        <v>558</v>
      </c>
      <c r="C381" s="229" t="s">
        <v>1096</v>
      </c>
      <c r="D381" s="344" t="s">
        <v>1097</v>
      </c>
      <c r="E381" s="109">
        <v>3473.25</v>
      </c>
      <c r="F381" s="46">
        <v>3473.25</v>
      </c>
      <c r="G381" s="95">
        <v>5664.75</v>
      </c>
      <c r="H381" s="95">
        <v>3473.25</v>
      </c>
      <c r="I381" s="105">
        <v>1790</v>
      </c>
      <c r="J381" s="48"/>
      <c r="K381" s="63">
        <f t="shared" si="881"/>
        <v>62.5185</v>
      </c>
      <c r="L381" s="64">
        <f t="shared" si="882"/>
        <v>555.72</v>
      </c>
      <c r="M381" s="48">
        <f t="shared" si="883"/>
        <v>453.18</v>
      </c>
      <c r="N381" s="46">
        <f t="shared" si="884"/>
        <v>24.31275</v>
      </c>
      <c r="O381" s="48">
        <f t="shared" si="885"/>
        <v>89.5</v>
      </c>
      <c r="P381" s="48">
        <f t="shared" si="886"/>
        <v>0</v>
      </c>
      <c r="Q381" s="48">
        <f t="shared" si="887"/>
        <v>1185.23125</v>
      </c>
      <c r="R381" s="46">
        <f t="shared" si="888"/>
        <v>0</v>
      </c>
      <c r="S381" s="46">
        <f t="shared" si="889"/>
        <v>277.86</v>
      </c>
      <c r="T381" s="48">
        <f t="shared" si="890"/>
        <v>113.3</v>
      </c>
      <c r="U381" s="46">
        <f t="shared" si="891"/>
        <v>10.42</v>
      </c>
      <c r="V381" s="46">
        <v>0</v>
      </c>
      <c r="W381" s="48">
        <f t="shared" si="892"/>
        <v>89.5</v>
      </c>
      <c r="X381" s="48">
        <f t="shared" si="893"/>
        <v>0</v>
      </c>
      <c r="Y381" s="46">
        <f t="shared" si="894"/>
        <v>491.08</v>
      </c>
      <c r="Z381" s="46">
        <f t="shared" si="895"/>
        <v>1676.31125</v>
      </c>
      <c r="AA381" s="78"/>
      <c r="AB381" s="213" t="s">
        <v>102</v>
      </c>
      <c r="AC381" s="11">
        <f t="shared" ref="AC381:AE381" si="941">K381+R381</f>
        <v>62.5185</v>
      </c>
      <c r="AD381" s="11">
        <f t="shared" si="941"/>
        <v>833.58</v>
      </c>
      <c r="AE381" s="11">
        <f t="shared" si="941"/>
        <v>566.48</v>
      </c>
      <c r="AF381" s="11">
        <f t="shared" si="897"/>
        <v>34.73275</v>
      </c>
      <c r="AG381" s="11">
        <f t="shared" ref="AG381:AI381" si="942">O381+W381</f>
        <v>179</v>
      </c>
      <c r="AH381" s="11">
        <f t="shared" si="942"/>
        <v>0</v>
      </c>
      <c r="AI381" s="11">
        <f t="shared" si="942"/>
        <v>1676.31125</v>
      </c>
      <c r="AJ381" s="12" t="s">
        <v>33</v>
      </c>
    </row>
    <row r="382" s="9" customFormat="1" ht="16" customHeight="1" spans="1:36">
      <c r="A382" s="45">
        <f t="shared" si="880"/>
        <v>379</v>
      </c>
      <c r="B382" s="205" t="s">
        <v>558</v>
      </c>
      <c r="C382" s="229" t="s">
        <v>1098</v>
      </c>
      <c r="D382" s="344" t="s">
        <v>1099</v>
      </c>
      <c r="E382" s="109">
        <v>3473.25</v>
      </c>
      <c r="F382" s="46">
        <v>3473.25</v>
      </c>
      <c r="G382" s="95">
        <v>5664.75</v>
      </c>
      <c r="H382" s="95">
        <v>3473.25</v>
      </c>
      <c r="I382" s="105">
        <v>0</v>
      </c>
      <c r="J382" s="48"/>
      <c r="K382" s="63">
        <f t="shared" si="881"/>
        <v>62.5185</v>
      </c>
      <c r="L382" s="64">
        <f t="shared" si="882"/>
        <v>555.72</v>
      </c>
      <c r="M382" s="48">
        <f t="shared" si="883"/>
        <v>453.18</v>
      </c>
      <c r="N382" s="46">
        <f t="shared" si="884"/>
        <v>24.31275</v>
      </c>
      <c r="O382" s="48">
        <f t="shared" si="885"/>
        <v>0</v>
      </c>
      <c r="P382" s="48">
        <f t="shared" si="886"/>
        <v>0</v>
      </c>
      <c r="Q382" s="48">
        <f t="shared" si="887"/>
        <v>1095.73125</v>
      </c>
      <c r="R382" s="46">
        <f t="shared" si="888"/>
        <v>0</v>
      </c>
      <c r="S382" s="46">
        <f t="shared" si="889"/>
        <v>277.86</v>
      </c>
      <c r="T382" s="48">
        <f t="shared" si="890"/>
        <v>113.3</v>
      </c>
      <c r="U382" s="46">
        <f t="shared" si="891"/>
        <v>10.42</v>
      </c>
      <c r="V382" s="46">
        <v>0</v>
      </c>
      <c r="W382" s="48">
        <f t="shared" si="892"/>
        <v>0</v>
      </c>
      <c r="X382" s="48">
        <f t="shared" si="893"/>
        <v>0</v>
      </c>
      <c r="Y382" s="46">
        <f t="shared" si="894"/>
        <v>401.58</v>
      </c>
      <c r="Z382" s="46">
        <f t="shared" si="895"/>
        <v>1497.31125</v>
      </c>
      <c r="AA382" s="78"/>
      <c r="AB382" s="213" t="s">
        <v>102</v>
      </c>
      <c r="AC382" s="11">
        <f t="shared" ref="AC382:AE382" si="943">K382+R382</f>
        <v>62.5185</v>
      </c>
      <c r="AD382" s="11">
        <f t="shared" si="943"/>
        <v>833.58</v>
      </c>
      <c r="AE382" s="11">
        <f t="shared" si="943"/>
        <v>566.48</v>
      </c>
      <c r="AF382" s="11">
        <f t="shared" si="897"/>
        <v>34.73275</v>
      </c>
      <c r="AG382" s="11">
        <f t="shared" ref="AG382:AI382" si="944">O382+W382</f>
        <v>0</v>
      </c>
      <c r="AH382" s="11">
        <f t="shared" si="944"/>
        <v>0</v>
      </c>
      <c r="AI382" s="11">
        <f t="shared" si="944"/>
        <v>1497.31125</v>
      </c>
      <c r="AJ382" s="12" t="s">
        <v>33</v>
      </c>
    </row>
    <row r="383" s="9" customFormat="1" ht="16" customHeight="1" spans="1:36">
      <c r="A383" s="45">
        <f t="shared" si="880"/>
        <v>380</v>
      </c>
      <c r="B383" s="232" t="s">
        <v>210</v>
      </c>
      <c r="C383" s="235" t="s">
        <v>1146</v>
      </c>
      <c r="D383" s="358" t="s">
        <v>1147</v>
      </c>
      <c r="E383" s="109">
        <v>3473.25</v>
      </c>
      <c r="F383" s="46">
        <v>3473.25</v>
      </c>
      <c r="G383" s="95">
        <v>5664.75</v>
      </c>
      <c r="H383" s="95">
        <v>3473.25</v>
      </c>
      <c r="I383" s="105">
        <v>0</v>
      </c>
      <c r="J383" s="48"/>
      <c r="K383" s="63">
        <f t="shared" si="881"/>
        <v>62.5185</v>
      </c>
      <c r="L383" s="64">
        <f t="shared" si="882"/>
        <v>555.72</v>
      </c>
      <c r="M383" s="48">
        <f t="shared" si="883"/>
        <v>453.18</v>
      </c>
      <c r="N383" s="46">
        <f t="shared" si="884"/>
        <v>24.31275</v>
      </c>
      <c r="O383" s="48">
        <f t="shared" si="885"/>
        <v>0</v>
      </c>
      <c r="P383" s="48">
        <f t="shared" si="886"/>
        <v>0</v>
      </c>
      <c r="Q383" s="48">
        <f t="shared" si="887"/>
        <v>1095.73125</v>
      </c>
      <c r="R383" s="46">
        <f t="shared" si="888"/>
        <v>0</v>
      </c>
      <c r="S383" s="46">
        <f t="shared" si="889"/>
        <v>277.86</v>
      </c>
      <c r="T383" s="48">
        <f t="shared" si="890"/>
        <v>113.3</v>
      </c>
      <c r="U383" s="46">
        <f t="shared" si="891"/>
        <v>10.42</v>
      </c>
      <c r="V383" s="46">
        <v>0</v>
      </c>
      <c r="W383" s="48">
        <f t="shared" si="892"/>
        <v>0</v>
      </c>
      <c r="X383" s="48">
        <f t="shared" si="893"/>
        <v>0</v>
      </c>
      <c r="Y383" s="46">
        <f t="shared" si="894"/>
        <v>401.58</v>
      </c>
      <c r="Z383" s="46">
        <f t="shared" si="895"/>
        <v>1497.31125</v>
      </c>
      <c r="AA383" s="78"/>
      <c r="AB383" s="213" t="s">
        <v>49</v>
      </c>
      <c r="AC383" s="11">
        <f t="shared" ref="AC383:AE383" si="945">K383+R383</f>
        <v>62.5185</v>
      </c>
      <c r="AD383" s="11">
        <f t="shared" si="945"/>
        <v>833.58</v>
      </c>
      <c r="AE383" s="11">
        <f t="shared" si="945"/>
        <v>566.48</v>
      </c>
      <c r="AF383" s="11">
        <f t="shared" si="897"/>
        <v>34.73275</v>
      </c>
      <c r="AG383" s="11">
        <f t="shared" ref="AG383:AI383" si="946">O383+W383</f>
        <v>0</v>
      </c>
      <c r="AH383" s="11">
        <f t="shared" si="946"/>
        <v>0</v>
      </c>
      <c r="AI383" s="11">
        <f t="shared" si="946"/>
        <v>1497.31125</v>
      </c>
      <c r="AJ383" s="12" t="s">
        <v>32</v>
      </c>
    </row>
    <row r="384" s="9" customFormat="1" ht="16" customHeight="1" spans="1:36">
      <c r="A384" s="45">
        <f t="shared" si="880"/>
        <v>381</v>
      </c>
      <c r="B384" s="232" t="s">
        <v>210</v>
      </c>
      <c r="C384" s="235" t="s">
        <v>1148</v>
      </c>
      <c r="D384" s="358" t="s">
        <v>1149</v>
      </c>
      <c r="E384" s="109">
        <v>3473.25</v>
      </c>
      <c r="F384" s="46">
        <v>3473.25</v>
      </c>
      <c r="G384" s="96">
        <v>5664.75</v>
      </c>
      <c r="H384" s="95">
        <v>3473.25</v>
      </c>
      <c r="I384" s="105">
        <v>0</v>
      </c>
      <c r="J384" s="48"/>
      <c r="K384" s="63">
        <f t="shared" si="881"/>
        <v>62.5185</v>
      </c>
      <c r="L384" s="64">
        <f t="shared" si="882"/>
        <v>555.72</v>
      </c>
      <c r="M384" s="48">
        <f t="shared" si="883"/>
        <v>453.18</v>
      </c>
      <c r="N384" s="46">
        <f t="shared" si="884"/>
        <v>24.31275</v>
      </c>
      <c r="O384" s="48">
        <f t="shared" si="885"/>
        <v>0</v>
      </c>
      <c r="P384" s="48">
        <f t="shared" si="886"/>
        <v>0</v>
      </c>
      <c r="Q384" s="48">
        <f t="shared" si="887"/>
        <v>1095.73125</v>
      </c>
      <c r="R384" s="46">
        <f t="shared" si="888"/>
        <v>0</v>
      </c>
      <c r="S384" s="46">
        <f t="shared" si="889"/>
        <v>277.86</v>
      </c>
      <c r="T384" s="48">
        <f t="shared" si="890"/>
        <v>113.3</v>
      </c>
      <c r="U384" s="46">
        <f t="shared" si="891"/>
        <v>10.42</v>
      </c>
      <c r="V384" s="46">
        <v>0</v>
      </c>
      <c r="W384" s="48">
        <f t="shared" si="892"/>
        <v>0</v>
      </c>
      <c r="X384" s="48">
        <f t="shared" si="893"/>
        <v>0</v>
      </c>
      <c r="Y384" s="46">
        <f t="shared" si="894"/>
        <v>401.58</v>
      </c>
      <c r="Z384" s="46">
        <f t="shared" si="895"/>
        <v>1497.31125</v>
      </c>
      <c r="AA384" s="78"/>
      <c r="AB384" s="213" t="s">
        <v>49</v>
      </c>
      <c r="AC384" s="11">
        <f t="shared" ref="AC384:AE384" si="947">K384+R384</f>
        <v>62.5185</v>
      </c>
      <c r="AD384" s="11">
        <f t="shared" si="947"/>
        <v>833.58</v>
      </c>
      <c r="AE384" s="11">
        <f t="shared" si="947"/>
        <v>566.48</v>
      </c>
      <c r="AF384" s="11">
        <f t="shared" si="897"/>
        <v>34.73275</v>
      </c>
      <c r="AG384" s="11">
        <f t="shared" ref="AG384:AI384" si="948">O384+W384</f>
        <v>0</v>
      </c>
      <c r="AH384" s="11">
        <f t="shared" si="948"/>
        <v>0</v>
      </c>
      <c r="AI384" s="11">
        <f t="shared" si="948"/>
        <v>1497.31125</v>
      </c>
      <c r="AJ384" s="12" t="s">
        <v>32</v>
      </c>
    </row>
    <row r="385" s="9" customFormat="1" ht="16" customHeight="1" spans="1:36">
      <c r="A385" s="45">
        <f t="shared" si="880"/>
        <v>382</v>
      </c>
      <c r="B385" s="232" t="s">
        <v>210</v>
      </c>
      <c r="C385" s="235" t="s">
        <v>1150</v>
      </c>
      <c r="D385" s="358" t="s">
        <v>1151</v>
      </c>
      <c r="E385" s="109">
        <v>3473.25</v>
      </c>
      <c r="F385" s="46">
        <v>3473.25</v>
      </c>
      <c r="G385" s="96">
        <v>5664.75</v>
      </c>
      <c r="H385" s="95">
        <v>3473.25</v>
      </c>
      <c r="I385" s="105">
        <v>0</v>
      </c>
      <c r="J385" s="48"/>
      <c r="K385" s="63">
        <f t="shared" si="881"/>
        <v>62.5185</v>
      </c>
      <c r="L385" s="64">
        <f t="shared" si="882"/>
        <v>555.72</v>
      </c>
      <c r="M385" s="48">
        <f t="shared" si="883"/>
        <v>453.18</v>
      </c>
      <c r="N385" s="46">
        <f t="shared" si="884"/>
        <v>24.31275</v>
      </c>
      <c r="O385" s="48">
        <f t="shared" si="885"/>
        <v>0</v>
      </c>
      <c r="P385" s="48">
        <f t="shared" si="886"/>
        <v>0</v>
      </c>
      <c r="Q385" s="48">
        <f t="shared" si="887"/>
        <v>1095.73125</v>
      </c>
      <c r="R385" s="46">
        <f t="shared" si="888"/>
        <v>0</v>
      </c>
      <c r="S385" s="46">
        <f t="shared" si="889"/>
        <v>277.86</v>
      </c>
      <c r="T385" s="48">
        <f t="shared" si="890"/>
        <v>113.3</v>
      </c>
      <c r="U385" s="46">
        <f t="shared" si="891"/>
        <v>10.42</v>
      </c>
      <c r="V385" s="46">
        <v>0</v>
      </c>
      <c r="W385" s="48">
        <f t="shared" si="892"/>
        <v>0</v>
      </c>
      <c r="X385" s="48">
        <f t="shared" si="893"/>
        <v>0</v>
      </c>
      <c r="Y385" s="46">
        <f t="shared" si="894"/>
        <v>401.58</v>
      </c>
      <c r="Z385" s="46">
        <f t="shared" si="895"/>
        <v>1497.31125</v>
      </c>
      <c r="AA385" s="78"/>
      <c r="AB385" s="213" t="s">
        <v>49</v>
      </c>
      <c r="AC385" s="11">
        <f t="shared" ref="AC385:AE385" si="949">K385+R385</f>
        <v>62.5185</v>
      </c>
      <c r="AD385" s="11">
        <f t="shared" si="949"/>
        <v>833.58</v>
      </c>
      <c r="AE385" s="11">
        <f t="shared" si="949"/>
        <v>566.48</v>
      </c>
      <c r="AF385" s="11">
        <f t="shared" si="897"/>
        <v>34.73275</v>
      </c>
      <c r="AG385" s="11">
        <f t="shared" ref="AG385:AI385" si="950">O385+W385</f>
        <v>0</v>
      </c>
      <c r="AH385" s="11">
        <f t="shared" si="950"/>
        <v>0</v>
      </c>
      <c r="AI385" s="11">
        <f t="shared" si="950"/>
        <v>1497.31125</v>
      </c>
      <c r="AJ385" s="12" t="s">
        <v>32</v>
      </c>
    </row>
    <row r="386" s="9" customFormat="1" ht="16" customHeight="1" spans="1:36">
      <c r="A386" s="45">
        <f t="shared" si="880"/>
        <v>383</v>
      </c>
      <c r="B386" s="232" t="s">
        <v>210</v>
      </c>
      <c r="C386" s="235" t="s">
        <v>1142</v>
      </c>
      <c r="D386" s="358" t="s">
        <v>1143</v>
      </c>
      <c r="E386" s="109">
        <v>3473.25</v>
      </c>
      <c r="F386" s="46">
        <v>3473.25</v>
      </c>
      <c r="G386" s="95">
        <v>5664.75</v>
      </c>
      <c r="H386" s="95">
        <v>3473.25</v>
      </c>
      <c r="I386" s="105">
        <v>0</v>
      </c>
      <c r="J386" s="48"/>
      <c r="K386" s="63">
        <f t="shared" si="881"/>
        <v>62.5185</v>
      </c>
      <c r="L386" s="64">
        <f t="shared" si="882"/>
        <v>555.72</v>
      </c>
      <c r="M386" s="48">
        <f t="shared" si="883"/>
        <v>453.18</v>
      </c>
      <c r="N386" s="46">
        <f t="shared" si="884"/>
        <v>24.31275</v>
      </c>
      <c r="O386" s="48">
        <f t="shared" si="885"/>
        <v>0</v>
      </c>
      <c r="P386" s="48">
        <f t="shared" si="886"/>
        <v>0</v>
      </c>
      <c r="Q386" s="48">
        <f t="shared" si="887"/>
        <v>1095.73125</v>
      </c>
      <c r="R386" s="46">
        <f t="shared" si="888"/>
        <v>0</v>
      </c>
      <c r="S386" s="46">
        <f t="shared" si="889"/>
        <v>277.86</v>
      </c>
      <c r="T386" s="48">
        <f t="shared" si="890"/>
        <v>113.3</v>
      </c>
      <c r="U386" s="46">
        <f t="shared" si="891"/>
        <v>10.42</v>
      </c>
      <c r="V386" s="46">
        <v>0</v>
      </c>
      <c r="W386" s="48">
        <f t="shared" si="892"/>
        <v>0</v>
      </c>
      <c r="X386" s="48">
        <f t="shared" si="893"/>
        <v>0</v>
      </c>
      <c r="Y386" s="46">
        <f t="shared" si="894"/>
        <v>401.58</v>
      </c>
      <c r="Z386" s="46">
        <f t="shared" si="895"/>
        <v>1497.31125</v>
      </c>
      <c r="AA386" s="78"/>
      <c r="AB386" s="213" t="s">
        <v>49</v>
      </c>
      <c r="AC386" s="11">
        <f t="shared" ref="AC386:AE386" si="951">K386+R386</f>
        <v>62.5185</v>
      </c>
      <c r="AD386" s="11">
        <f t="shared" si="951"/>
        <v>833.58</v>
      </c>
      <c r="AE386" s="11">
        <f t="shared" si="951"/>
        <v>566.48</v>
      </c>
      <c r="AF386" s="11">
        <f t="shared" si="897"/>
        <v>34.73275</v>
      </c>
      <c r="AG386" s="11">
        <f t="shared" ref="AG386:AI386" si="952">O386+W386</f>
        <v>0</v>
      </c>
      <c r="AH386" s="11">
        <f t="shared" si="952"/>
        <v>0</v>
      </c>
      <c r="AI386" s="11">
        <f t="shared" si="952"/>
        <v>1497.31125</v>
      </c>
      <c r="AJ386" s="12" t="s">
        <v>32</v>
      </c>
    </row>
    <row r="387" s="9" customFormat="1" ht="16" customHeight="1" spans="1:36">
      <c r="A387" s="45">
        <f t="shared" si="880"/>
        <v>384</v>
      </c>
      <c r="B387" s="205" t="s">
        <v>267</v>
      </c>
      <c r="C387" s="234" t="s">
        <v>1102</v>
      </c>
      <c r="D387" s="55" t="s">
        <v>1103</v>
      </c>
      <c r="E387" s="109">
        <v>3473.25</v>
      </c>
      <c r="F387" s="46">
        <v>3473.25</v>
      </c>
      <c r="G387" s="95">
        <v>5664.75</v>
      </c>
      <c r="H387" s="95">
        <v>3473.25</v>
      </c>
      <c r="I387" s="105">
        <v>4180</v>
      </c>
      <c r="J387" s="48"/>
      <c r="K387" s="63">
        <f t="shared" si="881"/>
        <v>62.5185</v>
      </c>
      <c r="L387" s="64">
        <f t="shared" si="882"/>
        <v>555.72</v>
      </c>
      <c r="M387" s="48">
        <f t="shared" si="883"/>
        <v>453.18</v>
      </c>
      <c r="N387" s="46">
        <f t="shared" si="884"/>
        <v>24.31275</v>
      </c>
      <c r="O387" s="48">
        <f t="shared" si="885"/>
        <v>209</v>
      </c>
      <c r="P387" s="48">
        <f t="shared" si="886"/>
        <v>0</v>
      </c>
      <c r="Q387" s="48">
        <f t="shared" si="887"/>
        <v>1304.73125</v>
      </c>
      <c r="R387" s="46">
        <f t="shared" si="888"/>
        <v>0</v>
      </c>
      <c r="S387" s="46">
        <f t="shared" si="889"/>
        <v>277.86</v>
      </c>
      <c r="T387" s="48">
        <f t="shared" si="890"/>
        <v>113.3</v>
      </c>
      <c r="U387" s="46">
        <f t="shared" si="891"/>
        <v>10.42</v>
      </c>
      <c r="V387" s="46">
        <v>0</v>
      </c>
      <c r="W387" s="48">
        <f t="shared" si="892"/>
        <v>209</v>
      </c>
      <c r="X387" s="48">
        <f t="shared" si="893"/>
        <v>0</v>
      </c>
      <c r="Y387" s="46">
        <f t="shared" si="894"/>
        <v>610.58</v>
      </c>
      <c r="Z387" s="46">
        <f t="shared" si="895"/>
        <v>1915.31125</v>
      </c>
      <c r="AA387" s="78"/>
      <c r="AB387" s="213" t="s">
        <v>81</v>
      </c>
      <c r="AC387" s="11">
        <f t="shared" ref="AC387:AE387" si="953">K387+R387</f>
        <v>62.5185</v>
      </c>
      <c r="AD387" s="11">
        <f t="shared" si="953"/>
        <v>833.58</v>
      </c>
      <c r="AE387" s="11">
        <f t="shared" si="953"/>
        <v>566.48</v>
      </c>
      <c r="AF387" s="11">
        <f t="shared" si="897"/>
        <v>34.73275</v>
      </c>
      <c r="AG387" s="11">
        <f t="shared" ref="AG387:AI387" si="954">O387+W387</f>
        <v>418</v>
      </c>
      <c r="AH387" s="11">
        <f t="shared" si="954"/>
        <v>0</v>
      </c>
      <c r="AI387" s="11">
        <f t="shared" si="954"/>
        <v>1915.31125</v>
      </c>
      <c r="AJ387" s="12" t="s">
        <v>32</v>
      </c>
    </row>
    <row r="388" s="9" customFormat="1" ht="16" customHeight="1" spans="1:36">
      <c r="A388" s="45">
        <f t="shared" si="880"/>
        <v>385</v>
      </c>
      <c r="B388" s="205" t="s">
        <v>1975</v>
      </c>
      <c r="C388" s="234" t="s">
        <v>1881</v>
      </c>
      <c r="D388" s="55" t="s">
        <v>1882</v>
      </c>
      <c r="E388" s="109">
        <v>3473.25</v>
      </c>
      <c r="F388" s="46">
        <v>3473.25</v>
      </c>
      <c r="G388" s="95">
        <v>5664.75</v>
      </c>
      <c r="H388" s="95">
        <v>3473.25</v>
      </c>
      <c r="I388" s="115">
        <v>3180</v>
      </c>
      <c r="J388" s="48"/>
      <c r="K388" s="63">
        <f t="shared" si="881"/>
        <v>62.5185</v>
      </c>
      <c r="L388" s="64">
        <f t="shared" si="882"/>
        <v>555.72</v>
      </c>
      <c r="M388" s="48">
        <f t="shared" si="883"/>
        <v>453.18</v>
      </c>
      <c r="N388" s="46">
        <f t="shared" si="884"/>
        <v>24.31275</v>
      </c>
      <c r="O388" s="48">
        <f t="shared" si="885"/>
        <v>159</v>
      </c>
      <c r="P388" s="48">
        <f t="shared" si="886"/>
        <v>0</v>
      </c>
      <c r="Q388" s="48">
        <f t="shared" si="887"/>
        <v>1254.73125</v>
      </c>
      <c r="R388" s="46">
        <f t="shared" si="888"/>
        <v>0</v>
      </c>
      <c r="S388" s="46">
        <f t="shared" si="889"/>
        <v>277.86</v>
      </c>
      <c r="T388" s="48">
        <f t="shared" si="890"/>
        <v>113.3</v>
      </c>
      <c r="U388" s="46">
        <f t="shared" si="891"/>
        <v>10.42</v>
      </c>
      <c r="V388" s="46">
        <v>0</v>
      </c>
      <c r="W388" s="48">
        <f t="shared" si="892"/>
        <v>159</v>
      </c>
      <c r="X388" s="48">
        <f t="shared" si="893"/>
        <v>0</v>
      </c>
      <c r="Y388" s="46">
        <f t="shared" si="894"/>
        <v>560.58</v>
      </c>
      <c r="Z388" s="46">
        <f t="shared" si="895"/>
        <v>1815.31125</v>
      </c>
      <c r="AA388" s="78"/>
      <c r="AB388" s="213" t="s">
        <v>61</v>
      </c>
      <c r="AC388" s="11">
        <f t="shared" ref="AC388:AE388" si="955">K388+R388</f>
        <v>62.5185</v>
      </c>
      <c r="AD388" s="11">
        <f t="shared" si="955"/>
        <v>833.58</v>
      </c>
      <c r="AE388" s="11">
        <f t="shared" si="955"/>
        <v>566.48</v>
      </c>
      <c r="AF388" s="11">
        <f t="shared" si="897"/>
        <v>34.73275</v>
      </c>
      <c r="AG388" s="11">
        <f t="shared" ref="AG388:AI388" si="956">O388+W388</f>
        <v>318</v>
      </c>
      <c r="AH388" s="11">
        <f t="shared" si="956"/>
        <v>0</v>
      </c>
      <c r="AI388" s="11">
        <f t="shared" si="956"/>
        <v>1815.31125</v>
      </c>
      <c r="AJ388" s="12" t="s">
        <v>35</v>
      </c>
    </row>
    <row r="389" s="9" customFormat="1" ht="16" customHeight="1" spans="1:36">
      <c r="A389" s="45">
        <f t="shared" si="880"/>
        <v>386</v>
      </c>
      <c r="B389" s="205" t="s">
        <v>1983</v>
      </c>
      <c r="C389" s="234" t="s">
        <v>1884</v>
      </c>
      <c r="D389" s="55" t="s">
        <v>1885</v>
      </c>
      <c r="E389" s="109">
        <v>3473.25</v>
      </c>
      <c r="F389" s="46">
        <v>3473.25</v>
      </c>
      <c r="G389" s="95">
        <v>5664.75</v>
      </c>
      <c r="H389" s="95">
        <v>3473.25</v>
      </c>
      <c r="I389" s="105"/>
      <c r="J389" s="96"/>
      <c r="K389" s="63">
        <f t="shared" si="881"/>
        <v>62.5185</v>
      </c>
      <c r="L389" s="64">
        <f t="shared" si="882"/>
        <v>555.72</v>
      </c>
      <c r="M389" s="48">
        <f t="shared" si="883"/>
        <v>453.18</v>
      </c>
      <c r="N389" s="46">
        <f t="shared" si="884"/>
        <v>24.31275</v>
      </c>
      <c r="O389" s="48">
        <f t="shared" si="885"/>
        <v>0</v>
      </c>
      <c r="P389" s="48">
        <f t="shared" si="886"/>
        <v>0</v>
      </c>
      <c r="Q389" s="48">
        <f t="shared" si="887"/>
        <v>1095.73125</v>
      </c>
      <c r="R389" s="46">
        <f t="shared" si="888"/>
        <v>0</v>
      </c>
      <c r="S389" s="46">
        <f t="shared" si="889"/>
        <v>277.86</v>
      </c>
      <c r="T389" s="48">
        <f t="shared" si="890"/>
        <v>113.3</v>
      </c>
      <c r="U389" s="46">
        <f t="shared" si="891"/>
        <v>10.42</v>
      </c>
      <c r="V389" s="46">
        <v>0</v>
      </c>
      <c r="W389" s="48">
        <f t="shared" si="892"/>
        <v>0</v>
      </c>
      <c r="X389" s="48">
        <f t="shared" si="893"/>
        <v>0</v>
      </c>
      <c r="Y389" s="46">
        <f t="shared" si="894"/>
        <v>401.58</v>
      </c>
      <c r="Z389" s="46">
        <f t="shared" si="895"/>
        <v>1497.31125</v>
      </c>
      <c r="AA389" s="78"/>
      <c r="AB389" s="213" t="s">
        <v>66</v>
      </c>
      <c r="AC389" s="11">
        <f t="shared" ref="AC389:AE389" si="957">K389+R389</f>
        <v>62.5185</v>
      </c>
      <c r="AD389" s="11">
        <f t="shared" si="957"/>
        <v>833.58</v>
      </c>
      <c r="AE389" s="11">
        <f t="shared" si="957"/>
        <v>566.48</v>
      </c>
      <c r="AF389" s="11">
        <f t="shared" si="897"/>
        <v>34.73275</v>
      </c>
      <c r="AG389" s="11">
        <f t="shared" ref="AG389:AI389" si="958">O389+W389</f>
        <v>0</v>
      </c>
      <c r="AH389" s="11">
        <f t="shared" si="958"/>
        <v>0</v>
      </c>
      <c r="AI389" s="11">
        <f t="shared" si="958"/>
        <v>1497.31125</v>
      </c>
      <c r="AJ389" s="12" t="s">
        <v>32</v>
      </c>
    </row>
    <row r="390" s="9" customFormat="1" ht="16" customHeight="1" spans="1:36">
      <c r="A390" s="45">
        <f t="shared" si="880"/>
        <v>387</v>
      </c>
      <c r="B390" s="205" t="s">
        <v>1983</v>
      </c>
      <c r="C390" s="234" t="s">
        <v>1886</v>
      </c>
      <c r="D390" s="55" t="s">
        <v>1887</v>
      </c>
      <c r="E390" s="109">
        <v>3473.25</v>
      </c>
      <c r="F390" s="46">
        <v>3473.25</v>
      </c>
      <c r="G390" s="95">
        <v>5664.75</v>
      </c>
      <c r="H390" s="95">
        <v>3473.25</v>
      </c>
      <c r="I390" s="105"/>
      <c r="J390" s="96"/>
      <c r="K390" s="63">
        <f t="shared" si="881"/>
        <v>62.5185</v>
      </c>
      <c r="L390" s="64">
        <f t="shared" si="882"/>
        <v>555.72</v>
      </c>
      <c r="M390" s="48">
        <f t="shared" si="883"/>
        <v>453.18</v>
      </c>
      <c r="N390" s="46">
        <f t="shared" si="884"/>
        <v>24.31275</v>
      </c>
      <c r="O390" s="48">
        <f t="shared" si="885"/>
        <v>0</v>
      </c>
      <c r="P390" s="48">
        <f t="shared" si="886"/>
        <v>0</v>
      </c>
      <c r="Q390" s="48">
        <f t="shared" si="887"/>
        <v>1095.73125</v>
      </c>
      <c r="R390" s="46">
        <f t="shared" si="888"/>
        <v>0</v>
      </c>
      <c r="S390" s="46">
        <f t="shared" si="889"/>
        <v>277.86</v>
      </c>
      <c r="T390" s="48">
        <f t="shared" si="890"/>
        <v>113.3</v>
      </c>
      <c r="U390" s="46">
        <f t="shared" si="891"/>
        <v>10.42</v>
      </c>
      <c r="V390" s="46">
        <v>0</v>
      </c>
      <c r="W390" s="48">
        <f t="shared" si="892"/>
        <v>0</v>
      </c>
      <c r="X390" s="48">
        <f t="shared" si="893"/>
        <v>0</v>
      </c>
      <c r="Y390" s="46">
        <f t="shared" si="894"/>
        <v>401.58</v>
      </c>
      <c r="Z390" s="46">
        <f t="shared" si="895"/>
        <v>1497.31125</v>
      </c>
      <c r="AA390" s="78"/>
      <c r="AB390" s="213" t="s">
        <v>66</v>
      </c>
      <c r="AC390" s="11">
        <f t="shared" ref="AC390:AE390" si="959">K390+R390</f>
        <v>62.5185</v>
      </c>
      <c r="AD390" s="11">
        <f t="shared" si="959"/>
        <v>833.58</v>
      </c>
      <c r="AE390" s="11">
        <f t="shared" si="959"/>
        <v>566.48</v>
      </c>
      <c r="AF390" s="11">
        <f t="shared" si="897"/>
        <v>34.73275</v>
      </c>
      <c r="AG390" s="11">
        <f t="shared" ref="AG390:AI390" si="960">O390+W390</f>
        <v>0</v>
      </c>
      <c r="AH390" s="11">
        <f t="shared" si="960"/>
        <v>0</v>
      </c>
      <c r="AI390" s="11">
        <f t="shared" si="960"/>
        <v>1497.31125</v>
      </c>
      <c r="AJ390" s="12" t="s">
        <v>32</v>
      </c>
    </row>
    <row r="391" s="9" customFormat="1" ht="16" customHeight="1" spans="1:36">
      <c r="A391" s="45">
        <f t="shared" si="880"/>
        <v>388</v>
      </c>
      <c r="B391" s="205" t="s">
        <v>363</v>
      </c>
      <c r="C391" s="234" t="s">
        <v>1888</v>
      </c>
      <c r="D391" s="55" t="s">
        <v>1889</v>
      </c>
      <c r="E391" s="109">
        <v>3473.25</v>
      </c>
      <c r="F391" s="46">
        <v>3473.25</v>
      </c>
      <c r="G391" s="95">
        <v>5664.75</v>
      </c>
      <c r="H391" s="95">
        <v>3473.25</v>
      </c>
      <c r="I391" s="105"/>
      <c r="J391" s="96"/>
      <c r="K391" s="63">
        <f t="shared" si="881"/>
        <v>62.5185</v>
      </c>
      <c r="L391" s="64">
        <f t="shared" si="882"/>
        <v>555.72</v>
      </c>
      <c r="M391" s="48">
        <f t="shared" si="883"/>
        <v>453.18</v>
      </c>
      <c r="N391" s="46">
        <f t="shared" si="884"/>
        <v>24.31275</v>
      </c>
      <c r="O391" s="48">
        <f t="shared" si="885"/>
        <v>0</v>
      </c>
      <c r="P391" s="48">
        <f t="shared" si="886"/>
        <v>0</v>
      </c>
      <c r="Q391" s="48">
        <f t="shared" si="887"/>
        <v>1095.73125</v>
      </c>
      <c r="R391" s="46">
        <f t="shared" si="888"/>
        <v>0</v>
      </c>
      <c r="S391" s="46">
        <f t="shared" si="889"/>
        <v>277.86</v>
      </c>
      <c r="T391" s="48">
        <f t="shared" si="890"/>
        <v>113.3</v>
      </c>
      <c r="U391" s="46">
        <f t="shared" si="891"/>
        <v>10.42</v>
      </c>
      <c r="V391" s="46">
        <v>0</v>
      </c>
      <c r="W391" s="48">
        <f t="shared" si="892"/>
        <v>0</v>
      </c>
      <c r="X391" s="48">
        <f t="shared" si="893"/>
        <v>0</v>
      </c>
      <c r="Y391" s="46">
        <f t="shared" si="894"/>
        <v>401.58</v>
      </c>
      <c r="Z391" s="46">
        <f t="shared" si="895"/>
        <v>1497.31125</v>
      </c>
      <c r="AA391" s="78"/>
      <c r="AB391" s="213" t="s">
        <v>111</v>
      </c>
      <c r="AC391" s="11">
        <f t="shared" ref="AC391:AE391" si="961">K391+R391</f>
        <v>62.5185</v>
      </c>
      <c r="AD391" s="11">
        <f t="shared" si="961"/>
        <v>833.58</v>
      </c>
      <c r="AE391" s="11">
        <f t="shared" si="961"/>
        <v>566.48</v>
      </c>
      <c r="AF391" s="11">
        <f t="shared" si="897"/>
        <v>34.73275</v>
      </c>
      <c r="AG391" s="11">
        <f t="shared" ref="AG391:AI391" si="962">O391+W391</f>
        <v>0</v>
      </c>
      <c r="AH391" s="11">
        <f t="shared" si="962"/>
        <v>0</v>
      </c>
      <c r="AI391" s="11">
        <f t="shared" si="962"/>
        <v>1497.31125</v>
      </c>
      <c r="AJ391" s="12" t="s">
        <v>33</v>
      </c>
    </row>
    <row r="392" s="9" customFormat="1" ht="16" customHeight="1" spans="1:36">
      <c r="A392" s="45">
        <f t="shared" si="880"/>
        <v>389</v>
      </c>
      <c r="B392" s="205" t="s">
        <v>363</v>
      </c>
      <c r="C392" s="234" t="s">
        <v>1890</v>
      </c>
      <c r="D392" s="55" t="s">
        <v>1891</v>
      </c>
      <c r="E392" s="109">
        <v>3473.25</v>
      </c>
      <c r="F392" s="46">
        <v>3473.25</v>
      </c>
      <c r="G392" s="95">
        <v>5664.75</v>
      </c>
      <c r="H392" s="95">
        <v>3473.25</v>
      </c>
      <c r="I392" s="105"/>
      <c r="J392" s="96"/>
      <c r="K392" s="63">
        <f t="shared" si="881"/>
        <v>62.5185</v>
      </c>
      <c r="L392" s="64">
        <f t="shared" si="882"/>
        <v>555.72</v>
      </c>
      <c r="M392" s="48">
        <f t="shared" si="883"/>
        <v>453.18</v>
      </c>
      <c r="N392" s="46">
        <f t="shared" si="884"/>
        <v>24.31275</v>
      </c>
      <c r="O392" s="48">
        <f t="shared" si="885"/>
        <v>0</v>
      </c>
      <c r="P392" s="48">
        <f t="shared" si="886"/>
        <v>0</v>
      </c>
      <c r="Q392" s="48">
        <f t="shared" si="887"/>
        <v>1095.73125</v>
      </c>
      <c r="R392" s="46">
        <f t="shared" si="888"/>
        <v>0</v>
      </c>
      <c r="S392" s="46">
        <f t="shared" si="889"/>
        <v>277.86</v>
      </c>
      <c r="T392" s="48">
        <f t="shared" si="890"/>
        <v>113.3</v>
      </c>
      <c r="U392" s="46">
        <f t="shared" si="891"/>
        <v>10.42</v>
      </c>
      <c r="V392" s="46">
        <v>0</v>
      </c>
      <c r="W392" s="48">
        <f t="shared" si="892"/>
        <v>0</v>
      </c>
      <c r="X392" s="48">
        <f t="shared" si="893"/>
        <v>0</v>
      </c>
      <c r="Y392" s="46">
        <f t="shared" si="894"/>
        <v>401.58</v>
      </c>
      <c r="Z392" s="46">
        <f t="shared" si="895"/>
        <v>1497.31125</v>
      </c>
      <c r="AA392" s="78"/>
      <c r="AB392" s="213" t="s">
        <v>111</v>
      </c>
      <c r="AC392" s="11">
        <f t="shared" ref="AC392:AE392" si="963">K392+R392</f>
        <v>62.5185</v>
      </c>
      <c r="AD392" s="11">
        <f t="shared" si="963"/>
        <v>833.58</v>
      </c>
      <c r="AE392" s="11">
        <f t="shared" si="963"/>
        <v>566.48</v>
      </c>
      <c r="AF392" s="11">
        <f t="shared" si="897"/>
        <v>34.73275</v>
      </c>
      <c r="AG392" s="11">
        <f t="shared" ref="AG392:AI392" si="964">O392+W392</f>
        <v>0</v>
      </c>
      <c r="AH392" s="11">
        <f t="shared" si="964"/>
        <v>0</v>
      </c>
      <c r="AI392" s="11">
        <f t="shared" si="964"/>
        <v>1497.31125</v>
      </c>
      <c r="AJ392" s="12" t="s">
        <v>33</v>
      </c>
    </row>
    <row r="393" s="9" customFormat="1" ht="16" customHeight="1" spans="1:36">
      <c r="A393" s="45">
        <f t="shared" si="880"/>
        <v>390</v>
      </c>
      <c r="B393" s="205" t="s">
        <v>348</v>
      </c>
      <c r="C393" s="234" t="s">
        <v>1892</v>
      </c>
      <c r="D393" s="55" t="s">
        <v>1893</v>
      </c>
      <c r="E393" s="109">
        <v>3473.25</v>
      </c>
      <c r="F393" s="46">
        <v>3473.25</v>
      </c>
      <c r="G393" s="95">
        <v>5664.75</v>
      </c>
      <c r="H393" s="95">
        <v>3473.25</v>
      </c>
      <c r="I393" s="105"/>
      <c r="J393" s="96"/>
      <c r="K393" s="63">
        <f t="shared" si="881"/>
        <v>62.5185</v>
      </c>
      <c r="L393" s="64">
        <f t="shared" si="882"/>
        <v>555.72</v>
      </c>
      <c r="M393" s="48">
        <f t="shared" si="883"/>
        <v>453.18</v>
      </c>
      <c r="N393" s="46">
        <f t="shared" si="884"/>
        <v>24.31275</v>
      </c>
      <c r="O393" s="48">
        <f t="shared" si="885"/>
        <v>0</v>
      </c>
      <c r="P393" s="48">
        <f t="shared" si="886"/>
        <v>0</v>
      </c>
      <c r="Q393" s="48">
        <f t="shared" si="887"/>
        <v>1095.73125</v>
      </c>
      <c r="R393" s="46">
        <f t="shared" si="888"/>
        <v>0</v>
      </c>
      <c r="S393" s="46">
        <f t="shared" si="889"/>
        <v>277.86</v>
      </c>
      <c r="T393" s="48">
        <f t="shared" si="890"/>
        <v>113.3</v>
      </c>
      <c r="U393" s="46">
        <f t="shared" si="891"/>
        <v>10.42</v>
      </c>
      <c r="V393" s="46">
        <v>0</v>
      </c>
      <c r="W393" s="48">
        <f t="shared" si="892"/>
        <v>0</v>
      </c>
      <c r="X393" s="48">
        <f t="shared" si="893"/>
        <v>0</v>
      </c>
      <c r="Y393" s="46">
        <f t="shared" si="894"/>
        <v>401.58</v>
      </c>
      <c r="Z393" s="46">
        <f t="shared" si="895"/>
        <v>1497.31125</v>
      </c>
      <c r="AA393" s="78"/>
      <c r="AB393" s="213" t="s">
        <v>93</v>
      </c>
      <c r="AC393" s="11">
        <f t="shared" ref="AC393:AE393" si="965">K393+R393</f>
        <v>62.5185</v>
      </c>
      <c r="AD393" s="11">
        <f t="shared" si="965"/>
        <v>833.58</v>
      </c>
      <c r="AE393" s="11">
        <f t="shared" si="965"/>
        <v>566.48</v>
      </c>
      <c r="AF393" s="11">
        <f t="shared" si="897"/>
        <v>34.73275</v>
      </c>
      <c r="AG393" s="11">
        <f t="shared" ref="AG393:AI393" si="966">O393+W393</f>
        <v>0</v>
      </c>
      <c r="AH393" s="11">
        <f t="shared" si="966"/>
        <v>0</v>
      </c>
      <c r="AI393" s="11">
        <f t="shared" si="966"/>
        <v>1497.31125</v>
      </c>
      <c r="AJ393" s="12" t="s">
        <v>33</v>
      </c>
    </row>
    <row r="394" s="20" customFormat="1" ht="16" customHeight="1" spans="1:37">
      <c r="A394" s="57">
        <f t="shared" si="880"/>
        <v>391</v>
      </c>
      <c r="B394" s="232" t="s">
        <v>348</v>
      </c>
      <c r="C394" s="236" t="s">
        <v>1896</v>
      </c>
      <c r="D394" s="167" t="s">
        <v>1897</v>
      </c>
      <c r="E394" s="186">
        <v>3473.25</v>
      </c>
      <c r="F394" s="58">
        <v>3473.25</v>
      </c>
      <c r="G394" s="187">
        <v>5664.75</v>
      </c>
      <c r="H394" s="187">
        <v>3473.25</v>
      </c>
      <c r="I394" s="188"/>
      <c r="J394" s="190"/>
      <c r="K394" s="65">
        <f t="shared" si="881"/>
        <v>62.5185</v>
      </c>
      <c r="L394" s="66">
        <f t="shared" si="882"/>
        <v>555.72</v>
      </c>
      <c r="M394" s="60">
        <f t="shared" si="883"/>
        <v>453.18</v>
      </c>
      <c r="N394" s="58">
        <f t="shared" si="884"/>
        <v>24.31275</v>
      </c>
      <c r="O394" s="60">
        <f t="shared" si="885"/>
        <v>0</v>
      </c>
      <c r="P394" s="60">
        <f t="shared" si="886"/>
        <v>0</v>
      </c>
      <c r="Q394" s="60">
        <f t="shared" si="887"/>
        <v>1095.73125</v>
      </c>
      <c r="R394" s="58">
        <f t="shared" si="888"/>
        <v>0</v>
      </c>
      <c r="S394" s="58">
        <f t="shared" si="889"/>
        <v>277.86</v>
      </c>
      <c r="T394" s="60">
        <f t="shared" si="890"/>
        <v>113.3</v>
      </c>
      <c r="U394" s="58">
        <f t="shared" si="891"/>
        <v>10.42</v>
      </c>
      <c r="V394" s="58">
        <v>0</v>
      </c>
      <c r="W394" s="60">
        <f t="shared" si="892"/>
        <v>0</v>
      </c>
      <c r="X394" s="60">
        <f t="shared" si="893"/>
        <v>0</v>
      </c>
      <c r="Y394" s="58">
        <f t="shared" si="894"/>
        <v>401.58</v>
      </c>
      <c r="Z394" s="58">
        <f t="shared" si="895"/>
        <v>1497.31125</v>
      </c>
      <c r="AA394" s="185"/>
      <c r="AB394" s="213" t="s">
        <v>93</v>
      </c>
      <c r="AC394" s="15">
        <f t="shared" ref="AC394:AE394" si="967">K394+R394</f>
        <v>62.5185</v>
      </c>
      <c r="AD394" s="15">
        <f t="shared" si="967"/>
        <v>833.58</v>
      </c>
      <c r="AE394" s="15">
        <f t="shared" si="967"/>
        <v>566.48</v>
      </c>
      <c r="AF394" s="15">
        <f t="shared" si="897"/>
        <v>34.73275</v>
      </c>
      <c r="AG394" s="15">
        <f t="shared" ref="AG394:AI394" si="968">O394+W394</f>
        <v>0</v>
      </c>
      <c r="AH394" s="15">
        <f t="shared" si="968"/>
        <v>0</v>
      </c>
      <c r="AI394" s="15">
        <f t="shared" si="968"/>
        <v>1497.31125</v>
      </c>
      <c r="AJ394" s="16" t="s">
        <v>33</v>
      </c>
      <c r="AK394" s="9"/>
    </row>
    <row r="395" s="9" customFormat="1" ht="16" customHeight="1" spans="1:36">
      <c r="A395" s="45">
        <f t="shared" si="880"/>
        <v>392</v>
      </c>
      <c r="B395" s="205" t="s">
        <v>348</v>
      </c>
      <c r="C395" s="234" t="s">
        <v>1898</v>
      </c>
      <c r="D395" s="55" t="s">
        <v>1899</v>
      </c>
      <c r="E395" s="109">
        <v>3473.25</v>
      </c>
      <c r="F395" s="46">
        <v>3473.25</v>
      </c>
      <c r="G395" s="95">
        <v>5664.75</v>
      </c>
      <c r="H395" s="95">
        <v>3473.25</v>
      </c>
      <c r="I395" s="105"/>
      <c r="J395" s="96"/>
      <c r="K395" s="63">
        <f t="shared" si="881"/>
        <v>62.5185</v>
      </c>
      <c r="L395" s="64">
        <f t="shared" si="882"/>
        <v>555.72</v>
      </c>
      <c r="M395" s="48">
        <f t="shared" si="883"/>
        <v>453.18</v>
      </c>
      <c r="N395" s="46">
        <f t="shared" si="884"/>
        <v>24.31275</v>
      </c>
      <c r="O395" s="48">
        <f t="shared" si="885"/>
        <v>0</v>
      </c>
      <c r="P395" s="48">
        <f t="shared" si="886"/>
        <v>0</v>
      </c>
      <c r="Q395" s="48">
        <f t="shared" si="887"/>
        <v>1095.73125</v>
      </c>
      <c r="R395" s="46">
        <f t="shared" si="888"/>
        <v>0</v>
      </c>
      <c r="S395" s="46">
        <f t="shared" si="889"/>
        <v>277.86</v>
      </c>
      <c r="T395" s="48">
        <f t="shared" si="890"/>
        <v>113.3</v>
      </c>
      <c r="U395" s="46">
        <f t="shared" si="891"/>
        <v>10.42</v>
      </c>
      <c r="V395" s="46">
        <v>0</v>
      </c>
      <c r="W395" s="48">
        <f t="shared" si="892"/>
        <v>0</v>
      </c>
      <c r="X395" s="48">
        <f t="shared" si="893"/>
        <v>0</v>
      </c>
      <c r="Y395" s="46">
        <f t="shared" si="894"/>
        <v>401.58</v>
      </c>
      <c r="Z395" s="46">
        <f t="shared" si="895"/>
        <v>1497.31125</v>
      </c>
      <c r="AA395" s="78"/>
      <c r="AB395" s="213" t="s">
        <v>93</v>
      </c>
      <c r="AC395" s="11">
        <f t="shared" ref="AC395:AE395" si="969">K395+R395</f>
        <v>62.5185</v>
      </c>
      <c r="AD395" s="11">
        <f t="shared" si="969"/>
        <v>833.58</v>
      </c>
      <c r="AE395" s="11">
        <f t="shared" si="969"/>
        <v>566.48</v>
      </c>
      <c r="AF395" s="11">
        <f t="shared" si="897"/>
        <v>34.73275</v>
      </c>
      <c r="AG395" s="11">
        <f t="shared" ref="AG395:AI395" si="970">O395+W395</f>
        <v>0</v>
      </c>
      <c r="AH395" s="11">
        <f t="shared" si="970"/>
        <v>0</v>
      </c>
      <c r="AI395" s="11">
        <f t="shared" si="970"/>
        <v>1497.31125</v>
      </c>
      <c r="AJ395" s="12" t="s">
        <v>33</v>
      </c>
    </row>
    <row r="396" s="9" customFormat="1" ht="16" customHeight="1" spans="1:36">
      <c r="A396" s="45">
        <f t="shared" si="880"/>
        <v>393</v>
      </c>
      <c r="B396" s="205" t="s">
        <v>348</v>
      </c>
      <c r="C396" s="234" t="s">
        <v>1900</v>
      </c>
      <c r="D396" s="55" t="s">
        <v>1901</v>
      </c>
      <c r="E396" s="109">
        <v>3473.25</v>
      </c>
      <c r="F396" s="46">
        <v>3473.25</v>
      </c>
      <c r="G396" s="95">
        <v>5664.75</v>
      </c>
      <c r="H396" s="95">
        <v>3473.25</v>
      </c>
      <c r="I396" s="105"/>
      <c r="J396" s="96"/>
      <c r="K396" s="63">
        <f t="shared" si="881"/>
        <v>62.5185</v>
      </c>
      <c r="L396" s="64">
        <f t="shared" si="882"/>
        <v>555.72</v>
      </c>
      <c r="M396" s="48">
        <f t="shared" si="883"/>
        <v>453.18</v>
      </c>
      <c r="N396" s="46">
        <f t="shared" si="884"/>
        <v>24.31275</v>
      </c>
      <c r="O396" s="48">
        <f t="shared" si="885"/>
        <v>0</v>
      </c>
      <c r="P396" s="48">
        <f t="shared" si="886"/>
        <v>0</v>
      </c>
      <c r="Q396" s="48">
        <f t="shared" si="887"/>
        <v>1095.73125</v>
      </c>
      <c r="R396" s="46">
        <f t="shared" si="888"/>
        <v>0</v>
      </c>
      <c r="S396" s="46">
        <f t="shared" si="889"/>
        <v>277.86</v>
      </c>
      <c r="T396" s="48">
        <f t="shared" si="890"/>
        <v>113.3</v>
      </c>
      <c r="U396" s="46">
        <f t="shared" si="891"/>
        <v>10.42</v>
      </c>
      <c r="V396" s="46">
        <v>0</v>
      </c>
      <c r="W396" s="48">
        <f t="shared" si="892"/>
        <v>0</v>
      </c>
      <c r="X396" s="48">
        <f t="shared" si="893"/>
        <v>0</v>
      </c>
      <c r="Y396" s="46">
        <f t="shared" si="894"/>
        <v>401.58</v>
      </c>
      <c r="Z396" s="46">
        <f t="shared" si="895"/>
        <v>1497.31125</v>
      </c>
      <c r="AA396" s="78"/>
      <c r="AB396" s="213" t="s">
        <v>93</v>
      </c>
      <c r="AC396" s="11">
        <f t="shared" ref="AC396:AE396" si="971">K396+R396</f>
        <v>62.5185</v>
      </c>
      <c r="AD396" s="11">
        <f t="shared" si="971"/>
        <v>833.58</v>
      </c>
      <c r="AE396" s="11">
        <f t="shared" si="971"/>
        <v>566.48</v>
      </c>
      <c r="AF396" s="11">
        <f t="shared" si="897"/>
        <v>34.73275</v>
      </c>
      <c r="AG396" s="11">
        <f t="shared" ref="AG396:AI396" si="972">O396+W396</f>
        <v>0</v>
      </c>
      <c r="AH396" s="11">
        <f t="shared" si="972"/>
        <v>0</v>
      </c>
      <c r="AI396" s="11">
        <f t="shared" si="972"/>
        <v>1497.31125</v>
      </c>
      <c r="AJ396" s="12" t="s">
        <v>33</v>
      </c>
    </row>
    <row r="397" s="9" customFormat="1" ht="16" customHeight="1" spans="1:36">
      <c r="A397" s="45">
        <f t="shared" si="880"/>
        <v>394</v>
      </c>
      <c r="B397" s="205" t="s">
        <v>348</v>
      </c>
      <c r="C397" s="234" t="s">
        <v>1902</v>
      </c>
      <c r="D397" s="55" t="s">
        <v>1903</v>
      </c>
      <c r="E397" s="109">
        <v>3473.25</v>
      </c>
      <c r="F397" s="46">
        <v>3473.25</v>
      </c>
      <c r="G397" s="95">
        <v>5664.75</v>
      </c>
      <c r="H397" s="95">
        <v>3473.25</v>
      </c>
      <c r="I397" s="105"/>
      <c r="J397" s="96"/>
      <c r="K397" s="63">
        <f t="shared" si="881"/>
        <v>62.5185</v>
      </c>
      <c r="L397" s="64">
        <f t="shared" si="882"/>
        <v>555.72</v>
      </c>
      <c r="M397" s="48">
        <f t="shared" si="883"/>
        <v>453.18</v>
      </c>
      <c r="N397" s="46">
        <f t="shared" si="884"/>
        <v>24.31275</v>
      </c>
      <c r="O397" s="48">
        <f t="shared" si="885"/>
        <v>0</v>
      </c>
      <c r="P397" s="48">
        <f t="shared" si="886"/>
        <v>0</v>
      </c>
      <c r="Q397" s="48">
        <f t="shared" si="887"/>
        <v>1095.73125</v>
      </c>
      <c r="R397" s="46">
        <f t="shared" si="888"/>
        <v>0</v>
      </c>
      <c r="S397" s="46">
        <f t="shared" si="889"/>
        <v>277.86</v>
      </c>
      <c r="T397" s="48">
        <f t="shared" si="890"/>
        <v>113.3</v>
      </c>
      <c r="U397" s="46">
        <f t="shared" si="891"/>
        <v>10.42</v>
      </c>
      <c r="V397" s="46">
        <v>0</v>
      </c>
      <c r="W397" s="48">
        <f t="shared" si="892"/>
        <v>0</v>
      </c>
      <c r="X397" s="48">
        <f t="shared" si="893"/>
        <v>0</v>
      </c>
      <c r="Y397" s="46">
        <f t="shared" si="894"/>
        <v>401.58</v>
      </c>
      <c r="Z397" s="46">
        <f t="shared" si="895"/>
        <v>1497.31125</v>
      </c>
      <c r="AA397" s="78"/>
      <c r="AB397" s="213" t="s">
        <v>93</v>
      </c>
      <c r="AC397" s="11">
        <f t="shared" ref="AC397:AE397" si="973">K397+R397</f>
        <v>62.5185</v>
      </c>
      <c r="AD397" s="11">
        <f t="shared" si="973"/>
        <v>833.58</v>
      </c>
      <c r="AE397" s="11">
        <f t="shared" si="973"/>
        <v>566.48</v>
      </c>
      <c r="AF397" s="11">
        <f t="shared" si="897"/>
        <v>34.73275</v>
      </c>
      <c r="AG397" s="11">
        <f t="shared" ref="AG397:AI397" si="974">O397+W397</f>
        <v>0</v>
      </c>
      <c r="AH397" s="11">
        <f t="shared" si="974"/>
        <v>0</v>
      </c>
      <c r="AI397" s="11">
        <f t="shared" si="974"/>
        <v>1497.31125</v>
      </c>
      <c r="AJ397" s="12" t="s">
        <v>33</v>
      </c>
    </row>
    <row r="398" s="9" customFormat="1" ht="16" customHeight="1" spans="1:36">
      <c r="A398" s="45">
        <f t="shared" si="880"/>
        <v>395</v>
      </c>
      <c r="B398" s="205" t="s">
        <v>348</v>
      </c>
      <c r="C398" s="234" t="s">
        <v>1904</v>
      </c>
      <c r="D398" s="55" t="s">
        <v>1905</v>
      </c>
      <c r="E398" s="109">
        <v>3473.25</v>
      </c>
      <c r="F398" s="46">
        <v>3473.25</v>
      </c>
      <c r="G398" s="95">
        <v>5664.75</v>
      </c>
      <c r="H398" s="95">
        <v>3473.25</v>
      </c>
      <c r="I398" s="105"/>
      <c r="J398" s="96"/>
      <c r="K398" s="63">
        <f t="shared" si="881"/>
        <v>62.5185</v>
      </c>
      <c r="L398" s="64">
        <f t="shared" si="882"/>
        <v>555.72</v>
      </c>
      <c r="M398" s="48">
        <f t="shared" si="883"/>
        <v>453.18</v>
      </c>
      <c r="N398" s="46">
        <f t="shared" si="884"/>
        <v>24.31275</v>
      </c>
      <c r="O398" s="48">
        <f t="shared" si="885"/>
        <v>0</v>
      </c>
      <c r="P398" s="48">
        <f t="shared" si="886"/>
        <v>0</v>
      </c>
      <c r="Q398" s="48">
        <f t="shared" si="887"/>
        <v>1095.73125</v>
      </c>
      <c r="R398" s="46">
        <f t="shared" si="888"/>
        <v>0</v>
      </c>
      <c r="S398" s="46">
        <f t="shared" si="889"/>
        <v>277.86</v>
      </c>
      <c r="T398" s="48">
        <f t="shared" si="890"/>
        <v>113.3</v>
      </c>
      <c r="U398" s="46">
        <f t="shared" si="891"/>
        <v>10.42</v>
      </c>
      <c r="V398" s="46">
        <v>0</v>
      </c>
      <c r="W398" s="48">
        <f t="shared" si="892"/>
        <v>0</v>
      </c>
      <c r="X398" s="48">
        <f t="shared" si="893"/>
        <v>0</v>
      </c>
      <c r="Y398" s="46">
        <f t="shared" si="894"/>
        <v>401.58</v>
      </c>
      <c r="Z398" s="46">
        <f t="shared" si="895"/>
        <v>1497.31125</v>
      </c>
      <c r="AA398" s="78"/>
      <c r="AB398" s="213" t="s">
        <v>93</v>
      </c>
      <c r="AC398" s="11">
        <f t="shared" ref="AC398:AE398" si="975">K398+R398</f>
        <v>62.5185</v>
      </c>
      <c r="AD398" s="11">
        <f t="shared" si="975"/>
        <v>833.58</v>
      </c>
      <c r="AE398" s="11">
        <f t="shared" si="975"/>
        <v>566.48</v>
      </c>
      <c r="AF398" s="11">
        <f t="shared" si="897"/>
        <v>34.73275</v>
      </c>
      <c r="AG398" s="11">
        <f t="shared" ref="AG398:AI398" si="976">O398+W398</f>
        <v>0</v>
      </c>
      <c r="AH398" s="11">
        <f t="shared" si="976"/>
        <v>0</v>
      </c>
      <c r="AI398" s="11">
        <f t="shared" si="976"/>
        <v>1497.31125</v>
      </c>
      <c r="AJ398" s="12" t="s">
        <v>33</v>
      </c>
    </row>
    <row r="399" s="9" customFormat="1" ht="16" customHeight="1" spans="1:36">
      <c r="A399" s="45">
        <f t="shared" si="880"/>
        <v>396</v>
      </c>
      <c r="B399" s="205" t="s">
        <v>348</v>
      </c>
      <c r="C399" s="229" t="s">
        <v>1906</v>
      </c>
      <c r="D399" s="55" t="s">
        <v>1907</v>
      </c>
      <c r="E399" s="109">
        <v>3473.25</v>
      </c>
      <c r="F399" s="46">
        <v>3473.25</v>
      </c>
      <c r="G399" s="95">
        <v>5664.75</v>
      </c>
      <c r="H399" s="95">
        <v>3473.25</v>
      </c>
      <c r="I399" s="105"/>
      <c r="J399" s="96"/>
      <c r="K399" s="63">
        <f t="shared" si="881"/>
        <v>62.5185</v>
      </c>
      <c r="L399" s="64">
        <f t="shared" si="882"/>
        <v>555.72</v>
      </c>
      <c r="M399" s="48">
        <f t="shared" si="883"/>
        <v>453.18</v>
      </c>
      <c r="N399" s="46">
        <f t="shared" si="884"/>
        <v>24.31275</v>
      </c>
      <c r="O399" s="48">
        <f t="shared" si="885"/>
        <v>0</v>
      </c>
      <c r="P399" s="48">
        <f t="shared" si="886"/>
        <v>0</v>
      </c>
      <c r="Q399" s="48">
        <f t="shared" si="887"/>
        <v>1095.73125</v>
      </c>
      <c r="R399" s="46">
        <f t="shared" si="888"/>
        <v>0</v>
      </c>
      <c r="S399" s="46">
        <f t="shared" si="889"/>
        <v>277.86</v>
      </c>
      <c r="T399" s="48">
        <f t="shared" si="890"/>
        <v>113.3</v>
      </c>
      <c r="U399" s="46">
        <f t="shared" si="891"/>
        <v>10.42</v>
      </c>
      <c r="V399" s="46">
        <v>0</v>
      </c>
      <c r="W399" s="48">
        <f t="shared" si="892"/>
        <v>0</v>
      </c>
      <c r="X399" s="48">
        <f t="shared" si="893"/>
        <v>0</v>
      </c>
      <c r="Y399" s="46">
        <f t="shared" si="894"/>
        <v>401.58</v>
      </c>
      <c r="Z399" s="46">
        <f t="shared" si="895"/>
        <v>1497.31125</v>
      </c>
      <c r="AA399" s="78"/>
      <c r="AB399" s="213" t="s">
        <v>93</v>
      </c>
      <c r="AC399" s="11">
        <f t="shared" ref="AC399:AE399" si="977">K399+R399</f>
        <v>62.5185</v>
      </c>
      <c r="AD399" s="11">
        <f t="shared" si="977"/>
        <v>833.58</v>
      </c>
      <c r="AE399" s="11">
        <f t="shared" si="977"/>
        <v>566.48</v>
      </c>
      <c r="AF399" s="11">
        <f t="shared" si="897"/>
        <v>34.73275</v>
      </c>
      <c r="AG399" s="11">
        <f t="shared" ref="AG399:AI399" si="978">O399+W399</f>
        <v>0</v>
      </c>
      <c r="AH399" s="11">
        <f t="shared" si="978"/>
        <v>0</v>
      </c>
      <c r="AI399" s="11">
        <f t="shared" si="978"/>
        <v>1497.31125</v>
      </c>
      <c r="AJ399" s="12" t="s">
        <v>33</v>
      </c>
    </row>
    <row r="400" s="9" customFormat="1" ht="16" customHeight="1" spans="1:36">
      <c r="A400" s="45">
        <f t="shared" si="880"/>
        <v>397</v>
      </c>
      <c r="B400" s="205" t="s">
        <v>348</v>
      </c>
      <c r="C400" s="234" t="s">
        <v>1908</v>
      </c>
      <c r="D400" s="55" t="s">
        <v>1909</v>
      </c>
      <c r="E400" s="109">
        <v>3473.25</v>
      </c>
      <c r="F400" s="46">
        <v>3473.25</v>
      </c>
      <c r="G400" s="95">
        <v>5664.75</v>
      </c>
      <c r="H400" s="95">
        <v>3473.25</v>
      </c>
      <c r="I400" s="105"/>
      <c r="J400" s="96"/>
      <c r="K400" s="63">
        <f t="shared" si="881"/>
        <v>62.5185</v>
      </c>
      <c r="L400" s="64">
        <f t="shared" si="882"/>
        <v>555.72</v>
      </c>
      <c r="M400" s="48">
        <f t="shared" si="883"/>
        <v>453.18</v>
      </c>
      <c r="N400" s="46">
        <f t="shared" si="884"/>
        <v>24.31275</v>
      </c>
      <c r="O400" s="48">
        <f t="shared" si="885"/>
        <v>0</v>
      </c>
      <c r="P400" s="48">
        <f t="shared" si="886"/>
        <v>0</v>
      </c>
      <c r="Q400" s="48">
        <f t="shared" si="887"/>
        <v>1095.73125</v>
      </c>
      <c r="R400" s="46">
        <f t="shared" si="888"/>
        <v>0</v>
      </c>
      <c r="S400" s="46">
        <f t="shared" si="889"/>
        <v>277.86</v>
      </c>
      <c r="T400" s="48">
        <f t="shared" si="890"/>
        <v>113.3</v>
      </c>
      <c r="U400" s="46">
        <f t="shared" si="891"/>
        <v>10.42</v>
      </c>
      <c r="V400" s="46">
        <v>0</v>
      </c>
      <c r="W400" s="48">
        <f t="shared" si="892"/>
        <v>0</v>
      </c>
      <c r="X400" s="48">
        <f t="shared" si="893"/>
        <v>0</v>
      </c>
      <c r="Y400" s="46">
        <f t="shared" si="894"/>
        <v>401.58</v>
      </c>
      <c r="Z400" s="46">
        <f t="shared" si="895"/>
        <v>1497.31125</v>
      </c>
      <c r="AA400" s="78"/>
      <c r="AB400" s="213" t="s">
        <v>93</v>
      </c>
      <c r="AC400" s="11">
        <f t="shared" ref="AC400:AE400" si="979">K400+R400</f>
        <v>62.5185</v>
      </c>
      <c r="AD400" s="11">
        <f t="shared" si="979"/>
        <v>833.58</v>
      </c>
      <c r="AE400" s="11">
        <f t="shared" si="979"/>
        <v>566.48</v>
      </c>
      <c r="AF400" s="11">
        <f t="shared" si="897"/>
        <v>34.73275</v>
      </c>
      <c r="AG400" s="11">
        <f t="shared" ref="AG400:AI400" si="980">O400+W400</f>
        <v>0</v>
      </c>
      <c r="AH400" s="11">
        <f t="shared" si="980"/>
        <v>0</v>
      </c>
      <c r="AI400" s="11">
        <f t="shared" si="980"/>
        <v>1497.31125</v>
      </c>
      <c r="AJ400" s="12" t="s">
        <v>33</v>
      </c>
    </row>
    <row r="401" s="9" customFormat="1" ht="16" customHeight="1" spans="1:36">
      <c r="A401" s="45">
        <f t="shared" si="880"/>
        <v>398</v>
      </c>
      <c r="B401" s="205" t="s">
        <v>348</v>
      </c>
      <c r="C401" s="234" t="s">
        <v>1910</v>
      </c>
      <c r="D401" s="55" t="s">
        <v>1911</v>
      </c>
      <c r="E401" s="109">
        <v>3473.25</v>
      </c>
      <c r="F401" s="46">
        <v>3473.25</v>
      </c>
      <c r="G401" s="95">
        <v>5664.75</v>
      </c>
      <c r="H401" s="95">
        <v>3473.25</v>
      </c>
      <c r="I401" s="105"/>
      <c r="J401" s="96"/>
      <c r="K401" s="63">
        <f t="shared" si="881"/>
        <v>62.5185</v>
      </c>
      <c r="L401" s="64">
        <f t="shared" si="882"/>
        <v>555.72</v>
      </c>
      <c r="M401" s="48">
        <f t="shared" si="883"/>
        <v>453.18</v>
      </c>
      <c r="N401" s="46">
        <f t="shared" si="884"/>
        <v>24.31275</v>
      </c>
      <c r="O401" s="48">
        <f t="shared" si="885"/>
        <v>0</v>
      </c>
      <c r="P401" s="48">
        <f t="shared" si="886"/>
        <v>0</v>
      </c>
      <c r="Q401" s="48">
        <f t="shared" si="887"/>
        <v>1095.73125</v>
      </c>
      <c r="R401" s="46">
        <f t="shared" si="888"/>
        <v>0</v>
      </c>
      <c r="S401" s="46">
        <f t="shared" si="889"/>
        <v>277.86</v>
      </c>
      <c r="T401" s="48">
        <f t="shared" si="890"/>
        <v>113.3</v>
      </c>
      <c r="U401" s="46">
        <f t="shared" si="891"/>
        <v>10.42</v>
      </c>
      <c r="V401" s="46">
        <v>0</v>
      </c>
      <c r="W401" s="48">
        <f t="shared" si="892"/>
        <v>0</v>
      </c>
      <c r="X401" s="48">
        <f t="shared" si="893"/>
        <v>0</v>
      </c>
      <c r="Y401" s="46">
        <f t="shared" si="894"/>
        <v>401.58</v>
      </c>
      <c r="Z401" s="46">
        <f t="shared" si="895"/>
        <v>1497.31125</v>
      </c>
      <c r="AA401" s="78"/>
      <c r="AB401" s="213" t="s">
        <v>93</v>
      </c>
      <c r="AC401" s="11">
        <f t="shared" ref="AC401:AE401" si="981">K401+R401</f>
        <v>62.5185</v>
      </c>
      <c r="AD401" s="11">
        <f t="shared" si="981"/>
        <v>833.58</v>
      </c>
      <c r="AE401" s="11">
        <f t="shared" si="981"/>
        <v>566.48</v>
      </c>
      <c r="AF401" s="11">
        <f t="shared" si="897"/>
        <v>34.73275</v>
      </c>
      <c r="AG401" s="11">
        <f t="shared" ref="AG401:AI401" si="982">O401+W401</f>
        <v>0</v>
      </c>
      <c r="AH401" s="11">
        <f t="shared" si="982"/>
        <v>0</v>
      </c>
      <c r="AI401" s="11">
        <f t="shared" si="982"/>
        <v>1497.31125</v>
      </c>
      <c r="AJ401" s="12" t="s">
        <v>33</v>
      </c>
    </row>
    <row r="402" s="9" customFormat="1" ht="16" customHeight="1" spans="1:36">
      <c r="A402" s="45">
        <f t="shared" si="880"/>
        <v>399</v>
      </c>
      <c r="B402" s="205" t="s">
        <v>348</v>
      </c>
      <c r="C402" s="237" t="s">
        <v>1912</v>
      </c>
      <c r="D402" s="80" t="s">
        <v>1913</v>
      </c>
      <c r="E402" s="109">
        <v>3473.25</v>
      </c>
      <c r="F402" s="46">
        <v>3473.25</v>
      </c>
      <c r="G402" s="95">
        <v>5664.75</v>
      </c>
      <c r="H402" s="95">
        <v>3473.25</v>
      </c>
      <c r="I402" s="105"/>
      <c r="J402" s="96"/>
      <c r="K402" s="63">
        <f t="shared" si="881"/>
        <v>62.5185</v>
      </c>
      <c r="L402" s="64">
        <f t="shared" si="882"/>
        <v>555.72</v>
      </c>
      <c r="M402" s="48">
        <f t="shared" si="883"/>
        <v>453.18</v>
      </c>
      <c r="N402" s="46">
        <f t="shared" si="884"/>
        <v>24.31275</v>
      </c>
      <c r="O402" s="48">
        <f t="shared" si="885"/>
        <v>0</v>
      </c>
      <c r="P402" s="48">
        <f t="shared" si="886"/>
        <v>0</v>
      </c>
      <c r="Q402" s="48">
        <f t="shared" si="887"/>
        <v>1095.73125</v>
      </c>
      <c r="R402" s="46">
        <f t="shared" si="888"/>
        <v>0</v>
      </c>
      <c r="S402" s="46">
        <f t="shared" si="889"/>
        <v>277.86</v>
      </c>
      <c r="T402" s="48">
        <f t="shared" si="890"/>
        <v>113.3</v>
      </c>
      <c r="U402" s="46">
        <f t="shared" si="891"/>
        <v>10.42</v>
      </c>
      <c r="V402" s="46">
        <v>0</v>
      </c>
      <c r="W402" s="48">
        <f t="shared" si="892"/>
        <v>0</v>
      </c>
      <c r="X402" s="48">
        <f t="shared" si="893"/>
        <v>0</v>
      </c>
      <c r="Y402" s="46">
        <f t="shared" si="894"/>
        <v>401.58</v>
      </c>
      <c r="Z402" s="46">
        <f t="shared" si="895"/>
        <v>1497.31125</v>
      </c>
      <c r="AA402" s="78"/>
      <c r="AB402" s="213" t="s">
        <v>93</v>
      </c>
      <c r="AC402" s="11">
        <f t="shared" ref="AC402:AE402" si="983">K402+R402</f>
        <v>62.5185</v>
      </c>
      <c r="AD402" s="11">
        <f t="shared" si="983"/>
        <v>833.58</v>
      </c>
      <c r="AE402" s="11">
        <f t="shared" si="983"/>
        <v>566.48</v>
      </c>
      <c r="AF402" s="11">
        <f t="shared" si="897"/>
        <v>34.73275</v>
      </c>
      <c r="AG402" s="11">
        <f t="shared" ref="AG402:AI402" si="984">O402+W402</f>
        <v>0</v>
      </c>
      <c r="AH402" s="11">
        <f t="shared" si="984"/>
        <v>0</v>
      </c>
      <c r="AI402" s="11">
        <f t="shared" si="984"/>
        <v>1497.31125</v>
      </c>
      <c r="AJ402" s="12" t="s">
        <v>33</v>
      </c>
    </row>
    <row r="403" s="9" customFormat="1" ht="16" customHeight="1" spans="1:36">
      <c r="A403" s="45">
        <f t="shared" si="880"/>
        <v>400</v>
      </c>
      <c r="B403" s="205" t="s">
        <v>348</v>
      </c>
      <c r="C403" s="237" t="s">
        <v>1914</v>
      </c>
      <c r="D403" s="80" t="s">
        <v>1915</v>
      </c>
      <c r="E403" s="109">
        <v>3473.25</v>
      </c>
      <c r="F403" s="46">
        <v>3473.25</v>
      </c>
      <c r="G403" s="95">
        <v>5664.75</v>
      </c>
      <c r="H403" s="95">
        <v>3473.25</v>
      </c>
      <c r="I403" s="105"/>
      <c r="J403" s="96"/>
      <c r="K403" s="63">
        <f t="shared" si="881"/>
        <v>62.5185</v>
      </c>
      <c r="L403" s="64">
        <f t="shared" si="882"/>
        <v>555.72</v>
      </c>
      <c r="M403" s="48">
        <f t="shared" si="883"/>
        <v>453.18</v>
      </c>
      <c r="N403" s="46">
        <f t="shared" si="884"/>
        <v>24.31275</v>
      </c>
      <c r="O403" s="48">
        <f t="shared" si="885"/>
        <v>0</v>
      </c>
      <c r="P403" s="48">
        <f t="shared" si="886"/>
        <v>0</v>
      </c>
      <c r="Q403" s="48">
        <f t="shared" si="887"/>
        <v>1095.73125</v>
      </c>
      <c r="R403" s="46">
        <f t="shared" si="888"/>
        <v>0</v>
      </c>
      <c r="S403" s="46">
        <f t="shared" si="889"/>
        <v>277.86</v>
      </c>
      <c r="T403" s="48">
        <f t="shared" si="890"/>
        <v>113.3</v>
      </c>
      <c r="U403" s="46">
        <f t="shared" si="891"/>
        <v>10.42</v>
      </c>
      <c r="V403" s="46">
        <v>0</v>
      </c>
      <c r="W403" s="48">
        <f t="shared" si="892"/>
        <v>0</v>
      </c>
      <c r="X403" s="48">
        <f t="shared" si="893"/>
        <v>0</v>
      </c>
      <c r="Y403" s="46">
        <f t="shared" si="894"/>
        <v>401.58</v>
      </c>
      <c r="Z403" s="46">
        <f t="shared" si="895"/>
        <v>1497.31125</v>
      </c>
      <c r="AA403" s="78"/>
      <c r="AB403" s="213" t="s">
        <v>93</v>
      </c>
      <c r="AC403" s="11">
        <f t="shared" ref="AC403:AE403" si="985">K403+R403</f>
        <v>62.5185</v>
      </c>
      <c r="AD403" s="11">
        <f t="shared" si="985"/>
        <v>833.58</v>
      </c>
      <c r="AE403" s="11">
        <f t="shared" si="985"/>
        <v>566.48</v>
      </c>
      <c r="AF403" s="11">
        <f t="shared" si="897"/>
        <v>34.73275</v>
      </c>
      <c r="AG403" s="11">
        <f t="shared" ref="AG403:AI403" si="986">O403+W403</f>
        <v>0</v>
      </c>
      <c r="AH403" s="11">
        <f t="shared" si="986"/>
        <v>0</v>
      </c>
      <c r="AI403" s="11">
        <f t="shared" si="986"/>
        <v>1497.31125</v>
      </c>
      <c r="AJ403" s="12" t="s">
        <v>33</v>
      </c>
    </row>
    <row r="404" s="9" customFormat="1" ht="16" customHeight="1" spans="1:36">
      <c r="A404" s="45">
        <f t="shared" si="880"/>
        <v>401</v>
      </c>
      <c r="B404" s="205" t="s">
        <v>348</v>
      </c>
      <c r="C404" s="237" t="s">
        <v>1916</v>
      </c>
      <c r="D404" s="80" t="s">
        <v>1917</v>
      </c>
      <c r="E404" s="109">
        <v>3473.25</v>
      </c>
      <c r="F404" s="46">
        <v>3473.25</v>
      </c>
      <c r="G404" s="95">
        <v>5664.75</v>
      </c>
      <c r="H404" s="95">
        <v>3473.25</v>
      </c>
      <c r="I404" s="105"/>
      <c r="J404" s="96"/>
      <c r="K404" s="63">
        <f t="shared" si="881"/>
        <v>62.5185</v>
      </c>
      <c r="L404" s="64">
        <f t="shared" si="882"/>
        <v>555.72</v>
      </c>
      <c r="M404" s="48">
        <f t="shared" si="883"/>
        <v>453.18</v>
      </c>
      <c r="N404" s="46">
        <f t="shared" si="884"/>
        <v>24.31275</v>
      </c>
      <c r="O404" s="48">
        <f t="shared" si="885"/>
        <v>0</v>
      </c>
      <c r="P404" s="48">
        <f t="shared" si="886"/>
        <v>0</v>
      </c>
      <c r="Q404" s="48">
        <f t="shared" si="887"/>
        <v>1095.73125</v>
      </c>
      <c r="R404" s="46">
        <f t="shared" si="888"/>
        <v>0</v>
      </c>
      <c r="S404" s="46">
        <f t="shared" si="889"/>
        <v>277.86</v>
      </c>
      <c r="T404" s="48">
        <f t="shared" si="890"/>
        <v>113.3</v>
      </c>
      <c r="U404" s="46">
        <f t="shared" si="891"/>
        <v>10.42</v>
      </c>
      <c r="V404" s="46">
        <v>0</v>
      </c>
      <c r="W404" s="48">
        <f t="shared" si="892"/>
        <v>0</v>
      </c>
      <c r="X404" s="48">
        <f t="shared" si="893"/>
        <v>0</v>
      </c>
      <c r="Y404" s="46">
        <f t="shared" si="894"/>
        <v>401.58</v>
      </c>
      <c r="Z404" s="46">
        <f t="shared" si="895"/>
        <v>1497.31125</v>
      </c>
      <c r="AA404" s="78"/>
      <c r="AB404" s="213" t="s">
        <v>93</v>
      </c>
      <c r="AC404" s="11">
        <f t="shared" ref="AC404:AE404" si="987">K404+R404</f>
        <v>62.5185</v>
      </c>
      <c r="AD404" s="11">
        <f t="shared" si="987"/>
        <v>833.58</v>
      </c>
      <c r="AE404" s="11">
        <f t="shared" si="987"/>
        <v>566.48</v>
      </c>
      <c r="AF404" s="11">
        <f t="shared" si="897"/>
        <v>34.73275</v>
      </c>
      <c r="AG404" s="11">
        <f t="shared" ref="AG404:AI404" si="988">O404+W404</f>
        <v>0</v>
      </c>
      <c r="AH404" s="11">
        <f t="shared" si="988"/>
        <v>0</v>
      </c>
      <c r="AI404" s="11">
        <f t="shared" si="988"/>
        <v>1497.31125</v>
      </c>
      <c r="AJ404" s="12" t="s">
        <v>33</v>
      </c>
    </row>
    <row r="405" s="9" customFormat="1" ht="16" customHeight="1" spans="1:36">
      <c r="A405" s="45">
        <f t="shared" ref="A405:A432" si="989">ROW()-3</f>
        <v>402</v>
      </c>
      <c r="B405" s="205" t="s">
        <v>1978</v>
      </c>
      <c r="C405" s="226" t="s">
        <v>649</v>
      </c>
      <c r="D405" s="80" t="s">
        <v>1920</v>
      </c>
      <c r="E405" s="109">
        <v>3473.25</v>
      </c>
      <c r="F405" s="46">
        <v>3473.25</v>
      </c>
      <c r="G405" s="95">
        <v>5664.75</v>
      </c>
      <c r="H405" s="95">
        <v>3473.25</v>
      </c>
      <c r="I405" s="105"/>
      <c r="J405" s="96"/>
      <c r="K405" s="63">
        <f t="shared" ref="K405:K426" si="990">E405*0.018</f>
        <v>62.5185</v>
      </c>
      <c r="L405" s="64">
        <f t="shared" ref="L405:L426" si="991">F405*0.16</f>
        <v>555.72</v>
      </c>
      <c r="M405" s="48">
        <f t="shared" ref="M405:M426" si="992">ROUND(G405*0.08,2)</f>
        <v>453.18</v>
      </c>
      <c r="N405" s="46">
        <f t="shared" ref="N405:N426" si="993">H405*0.007</f>
        <v>24.31275</v>
      </c>
      <c r="O405" s="48">
        <f t="shared" ref="O405:O426" si="994">I405*5%</f>
        <v>0</v>
      </c>
      <c r="P405" s="48">
        <f t="shared" ref="P405:P426" si="995">J405*50%</f>
        <v>0</v>
      </c>
      <c r="Q405" s="48">
        <f t="shared" ref="Q405:Q426" si="996">SUM(K405:P405)</f>
        <v>1095.73125</v>
      </c>
      <c r="R405" s="46">
        <f t="shared" ref="R405:R426" si="997">E405*0</f>
        <v>0</v>
      </c>
      <c r="S405" s="46">
        <f t="shared" ref="S405:S426" si="998">ROUND(F405*0.08,2)</f>
        <v>277.86</v>
      </c>
      <c r="T405" s="48">
        <f t="shared" ref="T405:T426" si="999">ROUND(G405*0.02,2)</f>
        <v>113.3</v>
      </c>
      <c r="U405" s="46">
        <f t="shared" ref="U405:U426" si="1000">ROUND(H405*0.003,2)</f>
        <v>10.42</v>
      </c>
      <c r="V405" s="46">
        <v>0</v>
      </c>
      <c r="W405" s="48">
        <f t="shared" ref="W405:W426" si="1001">I405*5%</f>
        <v>0</v>
      </c>
      <c r="X405" s="48">
        <f t="shared" ref="X405:X426" si="1002">J405*50%</f>
        <v>0</v>
      </c>
      <c r="Y405" s="46">
        <f t="shared" ref="Y405:Y426" si="1003">SUM(R405:X405)</f>
        <v>401.58</v>
      </c>
      <c r="Z405" s="46">
        <f t="shared" ref="Z405:Z426" si="1004">Q405+Y405</f>
        <v>1497.31125</v>
      </c>
      <c r="AA405" s="78"/>
      <c r="AB405" s="213" t="s">
        <v>105</v>
      </c>
      <c r="AC405" s="11">
        <f t="shared" ref="AC405:AE405" si="1005">K405+R405</f>
        <v>62.5185</v>
      </c>
      <c r="AD405" s="11">
        <f t="shared" si="1005"/>
        <v>833.58</v>
      </c>
      <c r="AE405" s="11">
        <f t="shared" si="1005"/>
        <v>566.48</v>
      </c>
      <c r="AF405" s="11">
        <f t="shared" ref="AF405:AF426" si="1006">N405+U405+V405</f>
        <v>34.73275</v>
      </c>
      <c r="AG405" s="11">
        <f t="shared" ref="AG405:AI405" si="1007">O405+W405</f>
        <v>0</v>
      </c>
      <c r="AH405" s="11">
        <f t="shared" si="1007"/>
        <v>0</v>
      </c>
      <c r="AI405" s="11">
        <f t="shared" si="1007"/>
        <v>1497.31125</v>
      </c>
      <c r="AJ405" s="12" t="s">
        <v>33</v>
      </c>
    </row>
    <row r="406" s="9" customFormat="1" ht="16" customHeight="1" spans="1:36">
      <c r="A406" s="45">
        <f t="shared" si="989"/>
        <v>403</v>
      </c>
      <c r="B406" s="205" t="s">
        <v>337</v>
      </c>
      <c r="C406" s="237" t="s">
        <v>1921</v>
      </c>
      <c r="D406" s="80" t="s">
        <v>1922</v>
      </c>
      <c r="E406" s="109">
        <v>3473.25</v>
      </c>
      <c r="F406" s="46">
        <v>3473.25</v>
      </c>
      <c r="G406" s="95">
        <v>5664.75</v>
      </c>
      <c r="H406" s="95">
        <v>3473.25</v>
      </c>
      <c r="I406" s="105"/>
      <c r="J406" s="96"/>
      <c r="K406" s="63">
        <f t="shared" si="990"/>
        <v>62.5185</v>
      </c>
      <c r="L406" s="64">
        <f t="shared" si="991"/>
        <v>555.72</v>
      </c>
      <c r="M406" s="48">
        <f t="shared" si="992"/>
        <v>453.18</v>
      </c>
      <c r="N406" s="46">
        <f t="shared" si="993"/>
        <v>24.31275</v>
      </c>
      <c r="O406" s="48">
        <f t="shared" si="994"/>
        <v>0</v>
      </c>
      <c r="P406" s="48">
        <f t="shared" si="995"/>
        <v>0</v>
      </c>
      <c r="Q406" s="48">
        <f t="shared" si="996"/>
        <v>1095.73125</v>
      </c>
      <c r="R406" s="46">
        <f t="shared" si="997"/>
        <v>0</v>
      </c>
      <c r="S406" s="46">
        <f t="shared" si="998"/>
        <v>277.86</v>
      </c>
      <c r="T406" s="48">
        <f t="shared" si="999"/>
        <v>113.3</v>
      </c>
      <c r="U406" s="46">
        <f t="shared" si="1000"/>
        <v>10.42</v>
      </c>
      <c r="V406" s="46">
        <v>0</v>
      </c>
      <c r="W406" s="48">
        <f t="shared" si="1001"/>
        <v>0</v>
      </c>
      <c r="X406" s="48">
        <f t="shared" si="1002"/>
        <v>0</v>
      </c>
      <c r="Y406" s="46">
        <f t="shared" si="1003"/>
        <v>401.58</v>
      </c>
      <c r="Z406" s="46">
        <f t="shared" si="1004"/>
        <v>1497.31125</v>
      </c>
      <c r="AA406" s="78"/>
      <c r="AB406" s="213" t="s">
        <v>105</v>
      </c>
      <c r="AC406" s="11">
        <f t="shared" ref="AC406:AE406" si="1008">K406+R406</f>
        <v>62.5185</v>
      </c>
      <c r="AD406" s="11">
        <f t="shared" si="1008"/>
        <v>833.58</v>
      </c>
      <c r="AE406" s="11">
        <f t="shared" si="1008"/>
        <v>566.48</v>
      </c>
      <c r="AF406" s="11">
        <f t="shared" si="1006"/>
        <v>34.73275</v>
      </c>
      <c r="AG406" s="11">
        <f t="shared" ref="AG406:AI406" si="1009">O406+W406</f>
        <v>0</v>
      </c>
      <c r="AH406" s="11">
        <f t="shared" si="1009"/>
        <v>0</v>
      </c>
      <c r="AI406" s="11">
        <f t="shared" si="1009"/>
        <v>1497.31125</v>
      </c>
      <c r="AJ406" s="12" t="s">
        <v>33</v>
      </c>
    </row>
    <row r="407" s="9" customFormat="1" ht="16" customHeight="1" spans="1:36">
      <c r="A407" s="45">
        <f t="shared" si="989"/>
        <v>404</v>
      </c>
      <c r="B407" s="205" t="s">
        <v>337</v>
      </c>
      <c r="C407" s="237" t="s">
        <v>1923</v>
      </c>
      <c r="D407" s="80" t="s">
        <v>1924</v>
      </c>
      <c r="E407" s="109">
        <v>3473.25</v>
      </c>
      <c r="F407" s="46">
        <v>3473.25</v>
      </c>
      <c r="G407" s="95">
        <v>5664.75</v>
      </c>
      <c r="H407" s="95">
        <v>3473.25</v>
      </c>
      <c r="I407" s="105"/>
      <c r="J407" s="96"/>
      <c r="K407" s="63">
        <f t="shared" si="990"/>
        <v>62.5185</v>
      </c>
      <c r="L407" s="64">
        <f t="shared" si="991"/>
        <v>555.72</v>
      </c>
      <c r="M407" s="48">
        <f t="shared" si="992"/>
        <v>453.18</v>
      </c>
      <c r="N407" s="46">
        <f t="shared" si="993"/>
        <v>24.31275</v>
      </c>
      <c r="O407" s="48">
        <f t="shared" si="994"/>
        <v>0</v>
      </c>
      <c r="P407" s="48">
        <f t="shared" si="995"/>
        <v>0</v>
      </c>
      <c r="Q407" s="48">
        <f t="shared" si="996"/>
        <v>1095.73125</v>
      </c>
      <c r="R407" s="46">
        <f t="shared" si="997"/>
        <v>0</v>
      </c>
      <c r="S407" s="46">
        <f t="shared" si="998"/>
        <v>277.86</v>
      </c>
      <c r="T407" s="48">
        <f t="shared" si="999"/>
        <v>113.3</v>
      </c>
      <c r="U407" s="46">
        <f t="shared" si="1000"/>
        <v>10.42</v>
      </c>
      <c r="V407" s="46">
        <v>0</v>
      </c>
      <c r="W407" s="48">
        <f t="shared" si="1001"/>
        <v>0</v>
      </c>
      <c r="X407" s="48">
        <f t="shared" si="1002"/>
        <v>0</v>
      </c>
      <c r="Y407" s="46">
        <f t="shared" si="1003"/>
        <v>401.58</v>
      </c>
      <c r="Z407" s="46">
        <f t="shared" si="1004"/>
        <v>1497.31125</v>
      </c>
      <c r="AA407" s="78"/>
      <c r="AB407" s="213" t="s">
        <v>105</v>
      </c>
      <c r="AC407" s="11">
        <f t="shared" ref="AC407:AE407" si="1010">K407+R407</f>
        <v>62.5185</v>
      </c>
      <c r="AD407" s="11">
        <f t="shared" si="1010"/>
        <v>833.58</v>
      </c>
      <c r="AE407" s="11">
        <f t="shared" si="1010"/>
        <v>566.48</v>
      </c>
      <c r="AF407" s="11">
        <f t="shared" si="1006"/>
        <v>34.73275</v>
      </c>
      <c r="AG407" s="11">
        <f t="shared" ref="AG407:AI407" si="1011">O407+W407</f>
        <v>0</v>
      </c>
      <c r="AH407" s="11">
        <f t="shared" si="1011"/>
        <v>0</v>
      </c>
      <c r="AI407" s="11">
        <f t="shared" si="1011"/>
        <v>1497.31125</v>
      </c>
      <c r="AJ407" s="12" t="s">
        <v>33</v>
      </c>
    </row>
    <row r="408" s="9" customFormat="1" ht="16" customHeight="1" spans="1:36">
      <c r="A408" s="45">
        <f t="shared" si="989"/>
        <v>405</v>
      </c>
      <c r="B408" s="205" t="s">
        <v>337</v>
      </c>
      <c r="C408" s="237" t="s">
        <v>1925</v>
      </c>
      <c r="D408" s="100" t="s">
        <v>1926</v>
      </c>
      <c r="E408" s="109">
        <v>3473.25</v>
      </c>
      <c r="F408" s="46">
        <v>3473.25</v>
      </c>
      <c r="G408" s="95">
        <v>5664.75</v>
      </c>
      <c r="H408" s="95">
        <v>3473.25</v>
      </c>
      <c r="I408" s="105"/>
      <c r="J408" s="96"/>
      <c r="K408" s="63">
        <f t="shared" si="990"/>
        <v>62.5185</v>
      </c>
      <c r="L408" s="64">
        <f t="shared" si="991"/>
        <v>555.72</v>
      </c>
      <c r="M408" s="48">
        <f t="shared" si="992"/>
        <v>453.18</v>
      </c>
      <c r="N408" s="46">
        <f t="shared" si="993"/>
        <v>24.31275</v>
      </c>
      <c r="O408" s="48">
        <f t="shared" si="994"/>
        <v>0</v>
      </c>
      <c r="P408" s="48">
        <f t="shared" si="995"/>
        <v>0</v>
      </c>
      <c r="Q408" s="48">
        <f t="shared" si="996"/>
        <v>1095.73125</v>
      </c>
      <c r="R408" s="46">
        <f t="shared" si="997"/>
        <v>0</v>
      </c>
      <c r="S408" s="46">
        <f t="shared" si="998"/>
        <v>277.86</v>
      </c>
      <c r="T408" s="48">
        <f t="shared" si="999"/>
        <v>113.3</v>
      </c>
      <c r="U408" s="46">
        <f t="shared" si="1000"/>
        <v>10.42</v>
      </c>
      <c r="V408" s="46">
        <v>0</v>
      </c>
      <c r="W408" s="48">
        <f t="shared" si="1001"/>
        <v>0</v>
      </c>
      <c r="X408" s="48">
        <f t="shared" si="1002"/>
        <v>0</v>
      </c>
      <c r="Y408" s="46">
        <f t="shared" si="1003"/>
        <v>401.58</v>
      </c>
      <c r="Z408" s="46">
        <f t="shared" si="1004"/>
        <v>1497.31125</v>
      </c>
      <c r="AA408" s="78"/>
      <c r="AB408" s="213" t="s">
        <v>105</v>
      </c>
      <c r="AC408" s="11">
        <f t="shared" ref="AC408:AE408" si="1012">K408+R408</f>
        <v>62.5185</v>
      </c>
      <c r="AD408" s="11">
        <f t="shared" si="1012"/>
        <v>833.58</v>
      </c>
      <c r="AE408" s="11">
        <f t="shared" si="1012"/>
        <v>566.48</v>
      </c>
      <c r="AF408" s="11">
        <f t="shared" si="1006"/>
        <v>34.73275</v>
      </c>
      <c r="AG408" s="11">
        <f t="shared" ref="AG408:AI408" si="1013">O408+W408</f>
        <v>0</v>
      </c>
      <c r="AH408" s="11">
        <f t="shared" si="1013"/>
        <v>0</v>
      </c>
      <c r="AI408" s="11">
        <f t="shared" si="1013"/>
        <v>1497.31125</v>
      </c>
      <c r="AJ408" s="12" t="s">
        <v>33</v>
      </c>
    </row>
    <row r="409" s="9" customFormat="1" ht="16" customHeight="1" spans="1:36">
      <c r="A409" s="45">
        <f t="shared" si="989"/>
        <v>406</v>
      </c>
      <c r="B409" s="205" t="s">
        <v>558</v>
      </c>
      <c r="C409" s="237" t="s">
        <v>1929</v>
      </c>
      <c r="D409" s="100" t="s">
        <v>1930</v>
      </c>
      <c r="E409" s="109">
        <v>3473.25</v>
      </c>
      <c r="F409" s="46">
        <v>3473.25</v>
      </c>
      <c r="G409" s="95">
        <v>5664.75</v>
      </c>
      <c r="H409" s="95">
        <v>3473.25</v>
      </c>
      <c r="I409" s="105"/>
      <c r="J409" s="96"/>
      <c r="K409" s="63">
        <f t="shared" si="990"/>
        <v>62.5185</v>
      </c>
      <c r="L409" s="64">
        <f t="shared" si="991"/>
        <v>555.72</v>
      </c>
      <c r="M409" s="48">
        <f t="shared" si="992"/>
        <v>453.18</v>
      </c>
      <c r="N409" s="46">
        <f t="shared" si="993"/>
        <v>24.31275</v>
      </c>
      <c r="O409" s="48">
        <f t="shared" si="994"/>
        <v>0</v>
      </c>
      <c r="P409" s="48">
        <f t="shared" si="995"/>
        <v>0</v>
      </c>
      <c r="Q409" s="48">
        <f t="shared" si="996"/>
        <v>1095.73125</v>
      </c>
      <c r="R409" s="46">
        <f t="shared" si="997"/>
        <v>0</v>
      </c>
      <c r="S409" s="46">
        <f t="shared" si="998"/>
        <v>277.86</v>
      </c>
      <c r="T409" s="48">
        <f t="shared" si="999"/>
        <v>113.3</v>
      </c>
      <c r="U409" s="46">
        <f t="shared" si="1000"/>
        <v>10.42</v>
      </c>
      <c r="V409" s="46">
        <v>0</v>
      </c>
      <c r="W409" s="48">
        <f t="shared" si="1001"/>
        <v>0</v>
      </c>
      <c r="X409" s="48">
        <f t="shared" si="1002"/>
        <v>0</v>
      </c>
      <c r="Y409" s="46">
        <f t="shared" si="1003"/>
        <v>401.58</v>
      </c>
      <c r="Z409" s="46">
        <f t="shared" si="1004"/>
        <v>1497.31125</v>
      </c>
      <c r="AA409" s="78"/>
      <c r="AB409" s="213" t="s">
        <v>102</v>
      </c>
      <c r="AC409" s="11">
        <f t="shared" ref="AC409:AE409" si="1014">K409+R409</f>
        <v>62.5185</v>
      </c>
      <c r="AD409" s="11">
        <f t="shared" si="1014"/>
        <v>833.58</v>
      </c>
      <c r="AE409" s="11">
        <f t="shared" si="1014"/>
        <v>566.48</v>
      </c>
      <c r="AF409" s="11">
        <f t="shared" si="1006"/>
        <v>34.73275</v>
      </c>
      <c r="AG409" s="11">
        <f t="shared" ref="AG409:AI409" si="1015">O409+W409</f>
        <v>0</v>
      </c>
      <c r="AH409" s="11">
        <f t="shared" si="1015"/>
        <v>0</v>
      </c>
      <c r="AI409" s="11">
        <f t="shared" si="1015"/>
        <v>1497.31125</v>
      </c>
      <c r="AJ409" s="12" t="s">
        <v>33</v>
      </c>
    </row>
    <row r="410" s="20" customFormat="1" ht="16" customHeight="1" spans="1:37">
      <c r="A410" s="57">
        <f t="shared" si="989"/>
        <v>407</v>
      </c>
      <c r="B410" s="205" t="s">
        <v>558</v>
      </c>
      <c r="C410" s="238" t="s">
        <v>1931</v>
      </c>
      <c r="D410" s="166" t="s">
        <v>1932</v>
      </c>
      <c r="E410" s="186">
        <v>3473.25</v>
      </c>
      <c r="F410" s="58">
        <v>0</v>
      </c>
      <c r="G410" s="58">
        <v>0</v>
      </c>
      <c r="H410" s="58">
        <v>0</v>
      </c>
      <c r="I410" s="188"/>
      <c r="J410" s="190"/>
      <c r="K410" s="65">
        <f t="shared" si="990"/>
        <v>62.5185</v>
      </c>
      <c r="L410" s="66">
        <f t="shared" si="991"/>
        <v>0</v>
      </c>
      <c r="M410" s="60">
        <f t="shared" si="992"/>
        <v>0</v>
      </c>
      <c r="N410" s="58">
        <f t="shared" si="993"/>
        <v>0</v>
      </c>
      <c r="O410" s="60">
        <f t="shared" si="994"/>
        <v>0</v>
      </c>
      <c r="P410" s="60">
        <f t="shared" si="995"/>
        <v>0</v>
      </c>
      <c r="Q410" s="60">
        <f t="shared" si="996"/>
        <v>62.5185</v>
      </c>
      <c r="R410" s="58">
        <f t="shared" si="997"/>
        <v>0</v>
      </c>
      <c r="S410" s="58">
        <f t="shared" si="998"/>
        <v>0</v>
      </c>
      <c r="T410" s="60">
        <f t="shared" si="999"/>
        <v>0</v>
      </c>
      <c r="U410" s="58">
        <f t="shared" si="1000"/>
        <v>0</v>
      </c>
      <c r="V410" s="58">
        <v>0</v>
      </c>
      <c r="W410" s="60">
        <f t="shared" si="1001"/>
        <v>0</v>
      </c>
      <c r="X410" s="60">
        <f t="shared" si="1002"/>
        <v>0</v>
      </c>
      <c r="Y410" s="58">
        <f t="shared" si="1003"/>
        <v>0</v>
      </c>
      <c r="Z410" s="58">
        <f t="shared" si="1004"/>
        <v>62.5185</v>
      </c>
      <c r="AA410" s="185"/>
      <c r="AB410" s="213" t="s">
        <v>102</v>
      </c>
      <c r="AC410" s="15">
        <f t="shared" ref="AC410:AE410" si="1016">K410+R410</f>
        <v>62.5185</v>
      </c>
      <c r="AD410" s="15">
        <f t="shared" si="1016"/>
        <v>0</v>
      </c>
      <c r="AE410" s="15">
        <f t="shared" si="1016"/>
        <v>0</v>
      </c>
      <c r="AF410" s="15">
        <f t="shared" si="1006"/>
        <v>0</v>
      </c>
      <c r="AG410" s="15">
        <f t="shared" ref="AG410:AI410" si="1017">O410+W410</f>
        <v>0</v>
      </c>
      <c r="AH410" s="15">
        <f t="shared" si="1017"/>
        <v>0</v>
      </c>
      <c r="AI410" s="15">
        <f t="shared" si="1017"/>
        <v>62.5185</v>
      </c>
      <c r="AJ410" s="12" t="s">
        <v>33</v>
      </c>
      <c r="AK410" s="9"/>
    </row>
    <row r="411" s="9" customFormat="1" ht="16" customHeight="1" spans="1:36">
      <c r="A411" s="45">
        <f t="shared" si="989"/>
        <v>408</v>
      </c>
      <c r="B411" s="205" t="s">
        <v>558</v>
      </c>
      <c r="C411" s="237" t="s">
        <v>1933</v>
      </c>
      <c r="D411" s="80" t="s">
        <v>1934</v>
      </c>
      <c r="E411" s="109">
        <v>3473.25</v>
      </c>
      <c r="F411" s="46">
        <v>3473.25</v>
      </c>
      <c r="G411" s="95">
        <v>5664.75</v>
      </c>
      <c r="H411" s="95">
        <v>3473.25</v>
      </c>
      <c r="I411" s="105"/>
      <c r="J411" s="96"/>
      <c r="K411" s="63">
        <f t="shared" si="990"/>
        <v>62.5185</v>
      </c>
      <c r="L411" s="64">
        <f t="shared" si="991"/>
        <v>555.72</v>
      </c>
      <c r="M411" s="48">
        <f t="shared" si="992"/>
        <v>453.18</v>
      </c>
      <c r="N411" s="46">
        <f t="shared" si="993"/>
        <v>24.31275</v>
      </c>
      <c r="O411" s="48">
        <f t="shared" si="994"/>
        <v>0</v>
      </c>
      <c r="P411" s="48">
        <f t="shared" si="995"/>
        <v>0</v>
      </c>
      <c r="Q411" s="48">
        <f t="shared" si="996"/>
        <v>1095.73125</v>
      </c>
      <c r="R411" s="46">
        <f t="shared" si="997"/>
        <v>0</v>
      </c>
      <c r="S411" s="46">
        <f t="shared" si="998"/>
        <v>277.86</v>
      </c>
      <c r="T411" s="48">
        <f t="shared" si="999"/>
        <v>113.3</v>
      </c>
      <c r="U411" s="46">
        <f t="shared" si="1000"/>
        <v>10.42</v>
      </c>
      <c r="V411" s="46">
        <v>0</v>
      </c>
      <c r="W411" s="48">
        <f t="shared" si="1001"/>
        <v>0</v>
      </c>
      <c r="X411" s="48">
        <f t="shared" si="1002"/>
        <v>0</v>
      </c>
      <c r="Y411" s="46">
        <f t="shared" si="1003"/>
        <v>401.58</v>
      </c>
      <c r="Z411" s="46">
        <f t="shared" si="1004"/>
        <v>1497.31125</v>
      </c>
      <c r="AA411" s="78"/>
      <c r="AB411" s="213" t="s">
        <v>102</v>
      </c>
      <c r="AC411" s="11">
        <f t="shared" ref="AC411:AE411" si="1018">K411+R411</f>
        <v>62.5185</v>
      </c>
      <c r="AD411" s="11">
        <f t="shared" si="1018"/>
        <v>833.58</v>
      </c>
      <c r="AE411" s="11">
        <f t="shared" si="1018"/>
        <v>566.48</v>
      </c>
      <c r="AF411" s="11">
        <f t="shared" si="1006"/>
        <v>34.73275</v>
      </c>
      <c r="AG411" s="11">
        <f t="shared" ref="AG411:AI411" si="1019">O411+W411</f>
        <v>0</v>
      </c>
      <c r="AH411" s="11">
        <f t="shared" si="1019"/>
        <v>0</v>
      </c>
      <c r="AI411" s="11">
        <f t="shared" si="1019"/>
        <v>1497.31125</v>
      </c>
      <c r="AJ411" s="12" t="s">
        <v>33</v>
      </c>
    </row>
    <row r="412" s="9" customFormat="1" ht="16" customHeight="1" spans="1:36">
      <c r="A412" s="45">
        <f t="shared" si="989"/>
        <v>409</v>
      </c>
      <c r="B412" s="205" t="s">
        <v>558</v>
      </c>
      <c r="C412" s="237" t="s">
        <v>1937</v>
      </c>
      <c r="D412" s="80" t="s">
        <v>1938</v>
      </c>
      <c r="E412" s="109">
        <v>3473.25</v>
      </c>
      <c r="F412" s="46">
        <v>3473.25</v>
      </c>
      <c r="G412" s="95">
        <v>5664.75</v>
      </c>
      <c r="H412" s="95">
        <v>3473.25</v>
      </c>
      <c r="I412" s="105"/>
      <c r="J412" s="96"/>
      <c r="K412" s="63">
        <f t="shared" si="990"/>
        <v>62.5185</v>
      </c>
      <c r="L412" s="64">
        <f t="shared" si="991"/>
        <v>555.72</v>
      </c>
      <c r="M412" s="48">
        <f t="shared" si="992"/>
        <v>453.18</v>
      </c>
      <c r="N412" s="46">
        <f t="shared" si="993"/>
        <v>24.31275</v>
      </c>
      <c r="O412" s="48">
        <f t="shared" si="994"/>
        <v>0</v>
      </c>
      <c r="P412" s="48">
        <f t="shared" si="995"/>
        <v>0</v>
      </c>
      <c r="Q412" s="48">
        <f t="shared" si="996"/>
        <v>1095.73125</v>
      </c>
      <c r="R412" s="46">
        <f t="shared" si="997"/>
        <v>0</v>
      </c>
      <c r="S412" s="46">
        <f t="shared" si="998"/>
        <v>277.86</v>
      </c>
      <c r="T412" s="48">
        <f t="shared" si="999"/>
        <v>113.3</v>
      </c>
      <c r="U412" s="46">
        <f t="shared" si="1000"/>
        <v>10.42</v>
      </c>
      <c r="V412" s="46">
        <v>0</v>
      </c>
      <c r="W412" s="48">
        <f t="shared" si="1001"/>
        <v>0</v>
      </c>
      <c r="X412" s="48">
        <f t="shared" si="1002"/>
        <v>0</v>
      </c>
      <c r="Y412" s="46">
        <f t="shared" si="1003"/>
        <v>401.58</v>
      </c>
      <c r="Z412" s="46">
        <f t="shared" si="1004"/>
        <v>1497.31125</v>
      </c>
      <c r="AA412" s="78"/>
      <c r="AB412" s="213" t="s">
        <v>102</v>
      </c>
      <c r="AC412" s="11">
        <f t="shared" ref="AC412:AE412" si="1020">K412+R412</f>
        <v>62.5185</v>
      </c>
      <c r="AD412" s="11">
        <f t="shared" si="1020"/>
        <v>833.58</v>
      </c>
      <c r="AE412" s="11">
        <f t="shared" si="1020"/>
        <v>566.48</v>
      </c>
      <c r="AF412" s="11">
        <f t="shared" si="1006"/>
        <v>34.73275</v>
      </c>
      <c r="AG412" s="11">
        <f t="shared" ref="AG412:AI412" si="1021">O412+W412</f>
        <v>0</v>
      </c>
      <c r="AH412" s="11">
        <f t="shared" si="1021"/>
        <v>0</v>
      </c>
      <c r="AI412" s="11">
        <f t="shared" si="1021"/>
        <v>1497.31125</v>
      </c>
      <c r="AJ412" s="12" t="s">
        <v>33</v>
      </c>
    </row>
    <row r="413" s="9" customFormat="1" ht="16" customHeight="1" spans="1:36">
      <c r="A413" s="45">
        <f t="shared" si="989"/>
        <v>410</v>
      </c>
      <c r="B413" s="205" t="s">
        <v>558</v>
      </c>
      <c r="C413" s="237" t="s">
        <v>1939</v>
      </c>
      <c r="D413" s="80" t="s">
        <v>1940</v>
      </c>
      <c r="E413" s="109">
        <v>3473.25</v>
      </c>
      <c r="F413" s="46">
        <v>3473.25</v>
      </c>
      <c r="G413" s="95">
        <v>5664.75</v>
      </c>
      <c r="H413" s="95">
        <v>3473.25</v>
      </c>
      <c r="I413" s="105"/>
      <c r="J413" s="96"/>
      <c r="K413" s="63">
        <f t="shared" si="990"/>
        <v>62.5185</v>
      </c>
      <c r="L413" s="64">
        <f t="shared" si="991"/>
        <v>555.72</v>
      </c>
      <c r="M413" s="48">
        <f t="shared" si="992"/>
        <v>453.18</v>
      </c>
      <c r="N413" s="46">
        <f t="shared" si="993"/>
        <v>24.31275</v>
      </c>
      <c r="O413" s="48">
        <f t="shared" si="994"/>
        <v>0</v>
      </c>
      <c r="P413" s="48">
        <f t="shared" si="995"/>
        <v>0</v>
      </c>
      <c r="Q413" s="48">
        <f t="shared" si="996"/>
        <v>1095.73125</v>
      </c>
      <c r="R413" s="46">
        <f t="shared" si="997"/>
        <v>0</v>
      </c>
      <c r="S413" s="46">
        <f t="shared" si="998"/>
        <v>277.86</v>
      </c>
      <c r="T413" s="48">
        <f t="shared" si="999"/>
        <v>113.3</v>
      </c>
      <c r="U413" s="46">
        <f t="shared" si="1000"/>
        <v>10.42</v>
      </c>
      <c r="V413" s="46">
        <v>0</v>
      </c>
      <c r="W413" s="48">
        <f t="shared" si="1001"/>
        <v>0</v>
      </c>
      <c r="X413" s="48">
        <f t="shared" si="1002"/>
        <v>0</v>
      </c>
      <c r="Y413" s="46">
        <f t="shared" si="1003"/>
        <v>401.58</v>
      </c>
      <c r="Z413" s="46">
        <f t="shared" si="1004"/>
        <v>1497.31125</v>
      </c>
      <c r="AA413" s="78"/>
      <c r="AB413" s="213" t="s">
        <v>102</v>
      </c>
      <c r="AC413" s="11">
        <f t="shared" ref="AC413:AE413" si="1022">K413+R413</f>
        <v>62.5185</v>
      </c>
      <c r="AD413" s="11">
        <f t="shared" si="1022"/>
        <v>833.58</v>
      </c>
      <c r="AE413" s="11">
        <f t="shared" si="1022"/>
        <v>566.48</v>
      </c>
      <c r="AF413" s="11">
        <f t="shared" si="1006"/>
        <v>34.73275</v>
      </c>
      <c r="AG413" s="11">
        <f t="shared" ref="AG413:AI413" si="1023">O413+W413</f>
        <v>0</v>
      </c>
      <c r="AH413" s="11">
        <f t="shared" si="1023"/>
        <v>0</v>
      </c>
      <c r="AI413" s="11">
        <f t="shared" si="1023"/>
        <v>1497.31125</v>
      </c>
      <c r="AJ413" s="12" t="s">
        <v>33</v>
      </c>
    </row>
    <row r="414" s="9" customFormat="1" ht="16" customHeight="1" spans="1:36">
      <c r="A414" s="45">
        <f t="shared" si="989"/>
        <v>411</v>
      </c>
      <c r="B414" s="205" t="s">
        <v>558</v>
      </c>
      <c r="C414" s="237" t="s">
        <v>1941</v>
      </c>
      <c r="D414" s="80" t="s">
        <v>1942</v>
      </c>
      <c r="E414" s="109">
        <v>3473.25</v>
      </c>
      <c r="F414" s="46">
        <v>3473.25</v>
      </c>
      <c r="G414" s="95">
        <v>5664.75</v>
      </c>
      <c r="H414" s="95">
        <v>3473.25</v>
      </c>
      <c r="I414" s="105"/>
      <c r="J414" s="96"/>
      <c r="K414" s="63">
        <f t="shared" si="990"/>
        <v>62.5185</v>
      </c>
      <c r="L414" s="64">
        <f t="shared" si="991"/>
        <v>555.72</v>
      </c>
      <c r="M414" s="48">
        <f t="shared" si="992"/>
        <v>453.18</v>
      </c>
      <c r="N414" s="46">
        <f t="shared" si="993"/>
        <v>24.31275</v>
      </c>
      <c r="O414" s="48">
        <f t="shared" si="994"/>
        <v>0</v>
      </c>
      <c r="P414" s="48">
        <f t="shared" si="995"/>
        <v>0</v>
      </c>
      <c r="Q414" s="48">
        <f t="shared" si="996"/>
        <v>1095.73125</v>
      </c>
      <c r="R414" s="46">
        <f t="shared" si="997"/>
        <v>0</v>
      </c>
      <c r="S414" s="46">
        <f t="shared" si="998"/>
        <v>277.86</v>
      </c>
      <c r="T414" s="48">
        <f t="shared" si="999"/>
        <v>113.3</v>
      </c>
      <c r="U414" s="46">
        <f t="shared" si="1000"/>
        <v>10.42</v>
      </c>
      <c r="V414" s="46">
        <v>0</v>
      </c>
      <c r="W414" s="48">
        <f t="shared" si="1001"/>
        <v>0</v>
      </c>
      <c r="X414" s="48">
        <f t="shared" si="1002"/>
        <v>0</v>
      </c>
      <c r="Y414" s="46">
        <f t="shared" si="1003"/>
        <v>401.58</v>
      </c>
      <c r="Z414" s="46">
        <f t="shared" si="1004"/>
        <v>1497.31125</v>
      </c>
      <c r="AA414" s="78"/>
      <c r="AB414" s="213" t="s">
        <v>102</v>
      </c>
      <c r="AC414" s="11">
        <f t="shared" ref="AC414:AE414" si="1024">K414+R414</f>
        <v>62.5185</v>
      </c>
      <c r="AD414" s="11">
        <f t="shared" si="1024"/>
        <v>833.58</v>
      </c>
      <c r="AE414" s="11">
        <f t="shared" si="1024"/>
        <v>566.48</v>
      </c>
      <c r="AF414" s="11">
        <f t="shared" si="1006"/>
        <v>34.73275</v>
      </c>
      <c r="AG414" s="11">
        <f t="shared" ref="AG414:AI414" si="1025">O414+W414</f>
        <v>0</v>
      </c>
      <c r="AH414" s="11">
        <f t="shared" si="1025"/>
        <v>0</v>
      </c>
      <c r="AI414" s="11">
        <f t="shared" si="1025"/>
        <v>1497.31125</v>
      </c>
      <c r="AJ414" s="12" t="s">
        <v>33</v>
      </c>
    </row>
    <row r="415" s="9" customFormat="1" ht="16" customHeight="1" spans="1:36">
      <c r="A415" s="45">
        <f t="shared" si="989"/>
        <v>412</v>
      </c>
      <c r="B415" s="205" t="s">
        <v>558</v>
      </c>
      <c r="C415" s="237" t="s">
        <v>1943</v>
      </c>
      <c r="D415" s="80" t="s">
        <v>1944</v>
      </c>
      <c r="E415" s="109">
        <v>3473.25</v>
      </c>
      <c r="F415" s="46">
        <v>3473.25</v>
      </c>
      <c r="G415" s="95">
        <v>5664.75</v>
      </c>
      <c r="H415" s="95">
        <v>3473.25</v>
      </c>
      <c r="I415" s="105"/>
      <c r="J415" s="96"/>
      <c r="K415" s="63">
        <f t="shared" si="990"/>
        <v>62.5185</v>
      </c>
      <c r="L415" s="64">
        <f t="shared" si="991"/>
        <v>555.72</v>
      </c>
      <c r="M415" s="48">
        <f t="shared" si="992"/>
        <v>453.18</v>
      </c>
      <c r="N415" s="46">
        <f t="shared" si="993"/>
        <v>24.31275</v>
      </c>
      <c r="O415" s="48">
        <f t="shared" si="994"/>
        <v>0</v>
      </c>
      <c r="P415" s="48">
        <f t="shared" si="995"/>
        <v>0</v>
      </c>
      <c r="Q415" s="48">
        <f t="shared" si="996"/>
        <v>1095.73125</v>
      </c>
      <c r="R415" s="46">
        <f t="shared" si="997"/>
        <v>0</v>
      </c>
      <c r="S415" s="46">
        <f t="shared" si="998"/>
        <v>277.86</v>
      </c>
      <c r="T415" s="48">
        <f t="shared" si="999"/>
        <v>113.3</v>
      </c>
      <c r="U415" s="46">
        <f t="shared" si="1000"/>
        <v>10.42</v>
      </c>
      <c r="V415" s="46">
        <v>0</v>
      </c>
      <c r="W415" s="48">
        <f t="shared" si="1001"/>
        <v>0</v>
      </c>
      <c r="X415" s="48">
        <f t="shared" si="1002"/>
        <v>0</v>
      </c>
      <c r="Y415" s="46">
        <f t="shared" si="1003"/>
        <v>401.58</v>
      </c>
      <c r="Z415" s="46">
        <f t="shared" si="1004"/>
        <v>1497.31125</v>
      </c>
      <c r="AA415" s="78"/>
      <c r="AB415" s="213" t="s">
        <v>102</v>
      </c>
      <c r="AC415" s="11">
        <f t="shared" ref="AC415:AE415" si="1026">K415+R415</f>
        <v>62.5185</v>
      </c>
      <c r="AD415" s="11">
        <f t="shared" si="1026"/>
        <v>833.58</v>
      </c>
      <c r="AE415" s="11">
        <f t="shared" si="1026"/>
        <v>566.48</v>
      </c>
      <c r="AF415" s="11">
        <f t="shared" si="1006"/>
        <v>34.73275</v>
      </c>
      <c r="AG415" s="11">
        <f t="shared" ref="AG415:AI415" si="1027">O415+W415</f>
        <v>0</v>
      </c>
      <c r="AH415" s="11">
        <f t="shared" si="1027"/>
        <v>0</v>
      </c>
      <c r="AI415" s="11">
        <f t="shared" si="1027"/>
        <v>1497.31125</v>
      </c>
      <c r="AJ415" s="12" t="s">
        <v>33</v>
      </c>
    </row>
    <row r="416" s="9" customFormat="1" ht="16" customHeight="1" spans="1:36">
      <c r="A416" s="45">
        <f t="shared" si="989"/>
        <v>413</v>
      </c>
      <c r="B416" s="205" t="s">
        <v>558</v>
      </c>
      <c r="C416" s="237" t="s">
        <v>1947</v>
      </c>
      <c r="D416" s="80" t="s">
        <v>1948</v>
      </c>
      <c r="E416" s="109">
        <v>3473.25</v>
      </c>
      <c r="F416" s="46">
        <v>3473.25</v>
      </c>
      <c r="G416" s="95">
        <v>5664.75</v>
      </c>
      <c r="H416" s="95">
        <v>3473.25</v>
      </c>
      <c r="I416" s="105"/>
      <c r="J416" s="96"/>
      <c r="K416" s="63">
        <f t="shared" si="990"/>
        <v>62.5185</v>
      </c>
      <c r="L416" s="64">
        <f t="shared" si="991"/>
        <v>555.72</v>
      </c>
      <c r="M416" s="48">
        <f t="shared" si="992"/>
        <v>453.18</v>
      </c>
      <c r="N416" s="46">
        <f t="shared" si="993"/>
        <v>24.31275</v>
      </c>
      <c r="O416" s="48">
        <f t="shared" si="994"/>
        <v>0</v>
      </c>
      <c r="P416" s="48">
        <f t="shared" si="995"/>
        <v>0</v>
      </c>
      <c r="Q416" s="48">
        <f t="shared" si="996"/>
        <v>1095.73125</v>
      </c>
      <c r="R416" s="46">
        <f t="shared" si="997"/>
        <v>0</v>
      </c>
      <c r="S416" s="46">
        <f t="shared" si="998"/>
        <v>277.86</v>
      </c>
      <c r="T416" s="48">
        <f t="shared" si="999"/>
        <v>113.3</v>
      </c>
      <c r="U416" s="46">
        <f t="shared" si="1000"/>
        <v>10.42</v>
      </c>
      <c r="V416" s="46">
        <v>0</v>
      </c>
      <c r="W416" s="48">
        <f t="shared" si="1001"/>
        <v>0</v>
      </c>
      <c r="X416" s="48">
        <f t="shared" si="1002"/>
        <v>0</v>
      </c>
      <c r="Y416" s="46">
        <f t="shared" si="1003"/>
        <v>401.58</v>
      </c>
      <c r="Z416" s="46">
        <f t="shared" si="1004"/>
        <v>1497.31125</v>
      </c>
      <c r="AA416" s="78"/>
      <c r="AB416" s="213" t="s">
        <v>102</v>
      </c>
      <c r="AC416" s="11">
        <f t="shared" ref="AC416:AE416" si="1028">K416+R416</f>
        <v>62.5185</v>
      </c>
      <c r="AD416" s="11">
        <f t="shared" si="1028"/>
        <v>833.58</v>
      </c>
      <c r="AE416" s="11">
        <f t="shared" si="1028"/>
        <v>566.48</v>
      </c>
      <c r="AF416" s="11">
        <f t="shared" si="1006"/>
        <v>34.73275</v>
      </c>
      <c r="AG416" s="11">
        <f t="shared" ref="AG416:AI416" si="1029">O416+W416</f>
        <v>0</v>
      </c>
      <c r="AH416" s="11">
        <f t="shared" si="1029"/>
        <v>0</v>
      </c>
      <c r="AI416" s="11">
        <f t="shared" si="1029"/>
        <v>1497.31125</v>
      </c>
      <c r="AJ416" s="12" t="s">
        <v>33</v>
      </c>
    </row>
    <row r="417" s="9" customFormat="1" ht="16" customHeight="1" spans="1:36">
      <c r="A417" s="45">
        <f t="shared" si="989"/>
        <v>414</v>
      </c>
      <c r="B417" s="205" t="s">
        <v>558</v>
      </c>
      <c r="C417" s="237" t="s">
        <v>1949</v>
      </c>
      <c r="D417" s="80" t="s">
        <v>1950</v>
      </c>
      <c r="E417" s="109">
        <v>3473.25</v>
      </c>
      <c r="F417" s="46">
        <v>3473.25</v>
      </c>
      <c r="G417" s="95">
        <v>5664.75</v>
      </c>
      <c r="H417" s="95">
        <v>3473.25</v>
      </c>
      <c r="I417" s="105"/>
      <c r="J417" s="96"/>
      <c r="K417" s="63">
        <f t="shared" si="990"/>
        <v>62.5185</v>
      </c>
      <c r="L417" s="64">
        <f t="shared" si="991"/>
        <v>555.72</v>
      </c>
      <c r="M417" s="48">
        <f t="shared" si="992"/>
        <v>453.18</v>
      </c>
      <c r="N417" s="46">
        <f t="shared" si="993"/>
        <v>24.31275</v>
      </c>
      <c r="O417" s="48">
        <f t="shared" si="994"/>
        <v>0</v>
      </c>
      <c r="P417" s="48">
        <f t="shared" si="995"/>
        <v>0</v>
      </c>
      <c r="Q417" s="48">
        <f t="shared" si="996"/>
        <v>1095.73125</v>
      </c>
      <c r="R417" s="46">
        <f t="shared" si="997"/>
        <v>0</v>
      </c>
      <c r="S417" s="46">
        <f t="shared" si="998"/>
        <v>277.86</v>
      </c>
      <c r="T417" s="48">
        <f t="shared" si="999"/>
        <v>113.3</v>
      </c>
      <c r="U417" s="46">
        <f t="shared" si="1000"/>
        <v>10.42</v>
      </c>
      <c r="V417" s="46">
        <v>0</v>
      </c>
      <c r="W417" s="48">
        <f t="shared" si="1001"/>
        <v>0</v>
      </c>
      <c r="X417" s="48">
        <f t="shared" si="1002"/>
        <v>0</v>
      </c>
      <c r="Y417" s="46">
        <f t="shared" si="1003"/>
        <v>401.58</v>
      </c>
      <c r="Z417" s="46">
        <f t="shared" si="1004"/>
        <v>1497.31125</v>
      </c>
      <c r="AA417" s="78"/>
      <c r="AB417" s="213" t="s">
        <v>102</v>
      </c>
      <c r="AC417" s="11">
        <f t="shared" ref="AC417:AE417" si="1030">K417+R417</f>
        <v>62.5185</v>
      </c>
      <c r="AD417" s="11">
        <f t="shared" si="1030"/>
        <v>833.58</v>
      </c>
      <c r="AE417" s="11">
        <f t="shared" si="1030"/>
        <v>566.48</v>
      </c>
      <c r="AF417" s="11">
        <f t="shared" si="1006"/>
        <v>34.73275</v>
      </c>
      <c r="AG417" s="11">
        <f t="shared" ref="AG417:AI417" si="1031">O417+W417</f>
        <v>0</v>
      </c>
      <c r="AH417" s="11">
        <f t="shared" si="1031"/>
        <v>0</v>
      </c>
      <c r="AI417" s="11">
        <f t="shared" si="1031"/>
        <v>1497.31125</v>
      </c>
      <c r="AJ417" s="12" t="s">
        <v>33</v>
      </c>
    </row>
    <row r="418" s="9" customFormat="1" ht="16" customHeight="1" spans="1:36">
      <c r="A418" s="45">
        <f t="shared" si="989"/>
        <v>415</v>
      </c>
      <c r="B418" s="205" t="s">
        <v>558</v>
      </c>
      <c r="C418" s="237" t="s">
        <v>1951</v>
      </c>
      <c r="D418" s="80" t="s">
        <v>1952</v>
      </c>
      <c r="E418" s="109">
        <v>3473.25</v>
      </c>
      <c r="F418" s="46">
        <v>3473.25</v>
      </c>
      <c r="G418" s="95">
        <v>5664.75</v>
      </c>
      <c r="H418" s="95">
        <v>3473.25</v>
      </c>
      <c r="I418" s="105"/>
      <c r="J418" s="96"/>
      <c r="K418" s="63">
        <f t="shared" si="990"/>
        <v>62.5185</v>
      </c>
      <c r="L418" s="64">
        <f t="shared" si="991"/>
        <v>555.72</v>
      </c>
      <c r="M418" s="48">
        <f t="shared" si="992"/>
        <v>453.18</v>
      </c>
      <c r="N418" s="46">
        <f t="shared" si="993"/>
        <v>24.31275</v>
      </c>
      <c r="O418" s="48">
        <f t="shared" si="994"/>
        <v>0</v>
      </c>
      <c r="P418" s="48">
        <f t="shared" si="995"/>
        <v>0</v>
      </c>
      <c r="Q418" s="48">
        <f t="shared" si="996"/>
        <v>1095.73125</v>
      </c>
      <c r="R418" s="46">
        <f t="shared" si="997"/>
        <v>0</v>
      </c>
      <c r="S418" s="46">
        <f t="shared" si="998"/>
        <v>277.86</v>
      </c>
      <c r="T418" s="48">
        <f t="shared" si="999"/>
        <v>113.3</v>
      </c>
      <c r="U418" s="46">
        <f t="shared" si="1000"/>
        <v>10.42</v>
      </c>
      <c r="V418" s="46">
        <v>0</v>
      </c>
      <c r="W418" s="48">
        <f t="shared" si="1001"/>
        <v>0</v>
      </c>
      <c r="X418" s="48">
        <f t="shared" si="1002"/>
        <v>0</v>
      </c>
      <c r="Y418" s="46">
        <f t="shared" si="1003"/>
        <v>401.58</v>
      </c>
      <c r="Z418" s="46">
        <f t="shared" si="1004"/>
        <v>1497.31125</v>
      </c>
      <c r="AA418" s="78"/>
      <c r="AB418" s="213" t="s">
        <v>102</v>
      </c>
      <c r="AC418" s="11">
        <f t="shared" ref="AC418:AE418" si="1032">K418+R418</f>
        <v>62.5185</v>
      </c>
      <c r="AD418" s="11">
        <f t="shared" si="1032"/>
        <v>833.58</v>
      </c>
      <c r="AE418" s="11">
        <f t="shared" si="1032"/>
        <v>566.48</v>
      </c>
      <c r="AF418" s="11">
        <f t="shared" si="1006"/>
        <v>34.73275</v>
      </c>
      <c r="AG418" s="11">
        <f t="shared" ref="AG418:AI418" si="1033">O418+W418</f>
        <v>0</v>
      </c>
      <c r="AH418" s="11">
        <f t="shared" si="1033"/>
        <v>0</v>
      </c>
      <c r="AI418" s="11">
        <f t="shared" si="1033"/>
        <v>1497.31125</v>
      </c>
      <c r="AJ418" s="12" t="s">
        <v>33</v>
      </c>
    </row>
    <row r="419" s="9" customFormat="1" ht="16" customHeight="1" spans="1:36">
      <c r="A419" s="45">
        <f t="shared" si="989"/>
        <v>416</v>
      </c>
      <c r="B419" s="205" t="s">
        <v>289</v>
      </c>
      <c r="C419" s="237" t="s">
        <v>1957</v>
      </c>
      <c r="D419" s="80" t="s">
        <v>1958</v>
      </c>
      <c r="E419" s="109">
        <v>3473.25</v>
      </c>
      <c r="F419" s="46">
        <v>3473.25</v>
      </c>
      <c r="G419" s="95">
        <v>5664.75</v>
      </c>
      <c r="H419" s="95">
        <v>3473.25</v>
      </c>
      <c r="I419" s="105"/>
      <c r="J419" s="96"/>
      <c r="K419" s="63">
        <f t="shared" si="990"/>
        <v>62.5185</v>
      </c>
      <c r="L419" s="64">
        <f t="shared" si="991"/>
        <v>555.72</v>
      </c>
      <c r="M419" s="48">
        <f t="shared" si="992"/>
        <v>453.18</v>
      </c>
      <c r="N419" s="46">
        <f t="shared" si="993"/>
        <v>24.31275</v>
      </c>
      <c r="O419" s="48">
        <f t="shared" si="994"/>
        <v>0</v>
      </c>
      <c r="P419" s="48">
        <f t="shared" si="995"/>
        <v>0</v>
      </c>
      <c r="Q419" s="48">
        <f t="shared" si="996"/>
        <v>1095.73125</v>
      </c>
      <c r="R419" s="46">
        <f t="shared" si="997"/>
        <v>0</v>
      </c>
      <c r="S419" s="46">
        <f t="shared" si="998"/>
        <v>277.86</v>
      </c>
      <c r="T419" s="48">
        <f t="shared" si="999"/>
        <v>113.3</v>
      </c>
      <c r="U419" s="46">
        <f t="shared" si="1000"/>
        <v>10.42</v>
      </c>
      <c r="V419" s="46">
        <v>0</v>
      </c>
      <c r="W419" s="48">
        <f t="shared" si="1001"/>
        <v>0</v>
      </c>
      <c r="X419" s="48">
        <f t="shared" si="1002"/>
        <v>0</v>
      </c>
      <c r="Y419" s="46">
        <f t="shared" si="1003"/>
        <v>401.58</v>
      </c>
      <c r="Z419" s="46">
        <f t="shared" si="1004"/>
        <v>1497.31125</v>
      </c>
      <c r="AA419" s="78"/>
      <c r="AB419" s="213" t="s">
        <v>99</v>
      </c>
      <c r="AC419" s="11">
        <f t="shared" ref="AC419:AE419" si="1034">K419+R419</f>
        <v>62.5185</v>
      </c>
      <c r="AD419" s="11">
        <f t="shared" si="1034"/>
        <v>833.58</v>
      </c>
      <c r="AE419" s="11">
        <f t="shared" si="1034"/>
        <v>566.48</v>
      </c>
      <c r="AF419" s="11">
        <f t="shared" si="1006"/>
        <v>34.73275</v>
      </c>
      <c r="AG419" s="11">
        <f t="shared" ref="AG419:AI419" si="1035">O419+W419</f>
        <v>0</v>
      </c>
      <c r="AH419" s="11">
        <f t="shared" si="1035"/>
        <v>0</v>
      </c>
      <c r="AI419" s="11">
        <f t="shared" si="1035"/>
        <v>1497.31125</v>
      </c>
      <c r="AJ419" s="12" t="s">
        <v>33</v>
      </c>
    </row>
    <row r="420" s="9" customFormat="1" ht="16" customHeight="1" spans="1:36">
      <c r="A420" s="45">
        <f t="shared" si="989"/>
        <v>417</v>
      </c>
      <c r="B420" s="205" t="s">
        <v>509</v>
      </c>
      <c r="C420" s="237" t="s">
        <v>1959</v>
      </c>
      <c r="D420" s="80" t="s">
        <v>1960</v>
      </c>
      <c r="E420" s="109">
        <v>3473.25</v>
      </c>
      <c r="F420" s="46">
        <v>3473.25</v>
      </c>
      <c r="G420" s="95">
        <v>5664.75</v>
      </c>
      <c r="H420" s="95">
        <v>3473.25</v>
      </c>
      <c r="I420" s="105"/>
      <c r="J420" s="96"/>
      <c r="K420" s="63">
        <f t="shared" si="990"/>
        <v>62.5185</v>
      </c>
      <c r="L420" s="64">
        <f t="shared" si="991"/>
        <v>555.72</v>
      </c>
      <c r="M420" s="48">
        <f t="shared" si="992"/>
        <v>453.18</v>
      </c>
      <c r="N420" s="46">
        <f t="shared" si="993"/>
        <v>24.31275</v>
      </c>
      <c r="O420" s="48">
        <f t="shared" si="994"/>
        <v>0</v>
      </c>
      <c r="P420" s="48">
        <f t="shared" si="995"/>
        <v>0</v>
      </c>
      <c r="Q420" s="48">
        <f t="shared" si="996"/>
        <v>1095.73125</v>
      </c>
      <c r="R420" s="46">
        <f t="shared" si="997"/>
        <v>0</v>
      </c>
      <c r="S420" s="46">
        <f t="shared" si="998"/>
        <v>277.86</v>
      </c>
      <c r="T420" s="48">
        <f t="shared" si="999"/>
        <v>113.3</v>
      </c>
      <c r="U420" s="46">
        <f t="shared" si="1000"/>
        <v>10.42</v>
      </c>
      <c r="V420" s="46">
        <v>0</v>
      </c>
      <c r="W420" s="48">
        <f t="shared" si="1001"/>
        <v>0</v>
      </c>
      <c r="X420" s="48">
        <f t="shared" si="1002"/>
        <v>0</v>
      </c>
      <c r="Y420" s="46">
        <f t="shared" si="1003"/>
        <v>401.58</v>
      </c>
      <c r="Z420" s="46">
        <f t="shared" si="1004"/>
        <v>1497.31125</v>
      </c>
      <c r="AA420" s="78"/>
      <c r="AB420" s="213" t="s">
        <v>108</v>
      </c>
      <c r="AC420" s="11">
        <f t="shared" ref="AC420:AE420" si="1036">K420+R420</f>
        <v>62.5185</v>
      </c>
      <c r="AD420" s="11">
        <f t="shared" si="1036"/>
        <v>833.58</v>
      </c>
      <c r="AE420" s="11">
        <f t="shared" si="1036"/>
        <v>566.48</v>
      </c>
      <c r="AF420" s="11">
        <f t="shared" si="1006"/>
        <v>34.73275</v>
      </c>
      <c r="AG420" s="11">
        <f t="shared" ref="AG420:AI420" si="1037">O420+W420</f>
        <v>0</v>
      </c>
      <c r="AH420" s="11">
        <f t="shared" si="1037"/>
        <v>0</v>
      </c>
      <c r="AI420" s="11">
        <f t="shared" si="1037"/>
        <v>1497.31125</v>
      </c>
      <c r="AJ420" s="12" t="s">
        <v>33</v>
      </c>
    </row>
    <row r="421" s="9" customFormat="1" ht="16" customHeight="1" spans="1:36">
      <c r="A421" s="45">
        <f t="shared" si="989"/>
        <v>418</v>
      </c>
      <c r="B421" s="205" t="s">
        <v>509</v>
      </c>
      <c r="C421" s="237" t="s">
        <v>1961</v>
      </c>
      <c r="D421" s="80" t="s">
        <v>1962</v>
      </c>
      <c r="E421" s="109">
        <v>3473.25</v>
      </c>
      <c r="F421" s="46">
        <v>3473.25</v>
      </c>
      <c r="G421" s="95">
        <v>5664.75</v>
      </c>
      <c r="H421" s="95">
        <v>3473.25</v>
      </c>
      <c r="I421" s="105"/>
      <c r="J421" s="96"/>
      <c r="K421" s="63">
        <f t="shared" si="990"/>
        <v>62.5185</v>
      </c>
      <c r="L421" s="64">
        <f t="shared" si="991"/>
        <v>555.72</v>
      </c>
      <c r="M421" s="48">
        <f t="shared" si="992"/>
        <v>453.18</v>
      </c>
      <c r="N421" s="46">
        <f t="shared" si="993"/>
        <v>24.31275</v>
      </c>
      <c r="O421" s="48">
        <f t="shared" si="994"/>
        <v>0</v>
      </c>
      <c r="P421" s="48">
        <f t="shared" si="995"/>
        <v>0</v>
      </c>
      <c r="Q421" s="48">
        <f t="shared" si="996"/>
        <v>1095.73125</v>
      </c>
      <c r="R421" s="46">
        <f t="shared" si="997"/>
        <v>0</v>
      </c>
      <c r="S421" s="46">
        <f t="shared" si="998"/>
        <v>277.86</v>
      </c>
      <c r="T421" s="48">
        <f t="shared" si="999"/>
        <v>113.3</v>
      </c>
      <c r="U421" s="46">
        <f t="shared" si="1000"/>
        <v>10.42</v>
      </c>
      <c r="V421" s="46">
        <v>0</v>
      </c>
      <c r="W421" s="48">
        <f t="shared" si="1001"/>
        <v>0</v>
      </c>
      <c r="X421" s="48">
        <f t="shared" si="1002"/>
        <v>0</v>
      </c>
      <c r="Y421" s="46">
        <f t="shared" si="1003"/>
        <v>401.58</v>
      </c>
      <c r="Z421" s="46">
        <f t="shared" si="1004"/>
        <v>1497.31125</v>
      </c>
      <c r="AA421" s="78"/>
      <c r="AB421" s="213" t="s">
        <v>108</v>
      </c>
      <c r="AC421" s="11">
        <f t="shared" ref="AC421:AE421" si="1038">K421+R421</f>
        <v>62.5185</v>
      </c>
      <c r="AD421" s="11">
        <f t="shared" si="1038"/>
        <v>833.58</v>
      </c>
      <c r="AE421" s="11">
        <f t="shared" si="1038"/>
        <v>566.48</v>
      </c>
      <c r="AF421" s="11">
        <f t="shared" si="1006"/>
        <v>34.73275</v>
      </c>
      <c r="AG421" s="11">
        <f t="shared" ref="AG421:AI421" si="1039">O421+W421</f>
        <v>0</v>
      </c>
      <c r="AH421" s="11">
        <f t="shared" si="1039"/>
        <v>0</v>
      </c>
      <c r="AI421" s="11">
        <f t="shared" si="1039"/>
        <v>1497.31125</v>
      </c>
      <c r="AJ421" s="12" t="s">
        <v>33</v>
      </c>
    </row>
    <row r="422" s="9" customFormat="1" ht="16" customHeight="1" spans="1:36">
      <c r="A422" s="45">
        <f t="shared" si="989"/>
        <v>419</v>
      </c>
      <c r="B422" s="205" t="s">
        <v>640</v>
      </c>
      <c r="C422" s="237" t="s">
        <v>1963</v>
      </c>
      <c r="D422" s="80" t="s">
        <v>1964</v>
      </c>
      <c r="E422" s="109">
        <v>3473.25</v>
      </c>
      <c r="F422" s="46">
        <v>3473.25</v>
      </c>
      <c r="G422" s="95">
        <v>5664.75</v>
      </c>
      <c r="H422" s="95">
        <v>3473.25</v>
      </c>
      <c r="I422" s="105"/>
      <c r="J422" s="96"/>
      <c r="K422" s="63">
        <f t="shared" si="990"/>
        <v>62.5185</v>
      </c>
      <c r="L422" s="64">
        <f t="shared" si="991"/>
        <v>555.72</v>
      </c>
      <c r="M422" s="48">
        <f t="shared" si="992"/>
        <v>453.18</v>
      </c>
      <c r="N422" s="46">
        <f t="shared" si="993"/>
        <v>24.31275</v>
      </c>
      <c r="O422" s="48">
        <f t="shared" si="994"/>
        <v>0</v>
      </c>
      <c r="P422" s="48">
        <f t="shared" si="995"/>
        <v>0</v>
      </c>
      <c r="Q422" s="48">
        <f t="shared" si="996"/>
        <v>1095.73125</v>
      </c>
      <c r="R422" s="46">
        <f t="shared" si="997"/>
        <v>0</v>
      </c>
      <c r="S422" s="46">
        <f t="shared" si="998"/>
        <v>277.86</v>
      </c>
      <c r="T422" s="48">
        <f t="shared" si="999"/>
        <v>113.3</v>
      </c>
      <c r="U422" s="46">
        <f t="shared" si="1000"/>
        <v>10.42</v>
      </c>
      <c r="V422" s="46">
        <v>0</v>
      </c>
      <c r="W422" s="48">
        <f t="shared" si="1001"/>
        <v>0</v>
      </c>
      <c r="X422" s="48">
        <f t="shared" si="1002"/>
        <v>0</v>
      </c>
      <c r="Y422" s="46">
        <f t="shared" si="1003"/>
        <v>401.58</v>
      </c>
      <c r="Z422" s="46">
        <f t="shared" si="1004"/>
        <v>1497.31125</v>
      </c>
      <c r="AA422" s="78"/>
      <c r="AB422" s="213" t="s">
        <v>120</v>
      </c>
      <c r="AC422" s="11">
        <f t="shared" ref="AC422:AE422" si="1040">K422+R422</f>
        <v>62.5185</v>
      </c>
      <c r="AD422" s="11">
        <f t="shared" si="1040"/>
        <v>833.58</v>
      </c>
      <c r="AE422" s="11">
        <f t="shared" si="1040"/>
        <v>566.48</v>
      </c>
      <c r="AF422" s="11">
        <f t="shared" si="1006"/>
        <v>34.73275</v>
      </c>
      <c r="AG422" s="11">
        <f t="shared" ref="AG422:AI422" si="1041">O422+W422</f>
        <v>0</v>
      </c>
      <c r="AH422" s="11">
        <f t="shared" si="1041"/>
        <v>0</v>
      </c>
      <c r="AI422" s="11">
        <f t="shared" si="1041"/>
        <v>1497.31125</v>
      </c>
      <c r="AJ422" s="12" t="s">
        <v>33</v>
      </c>
    </row>
    <row r="423" s="9" customFormat="1" ht="16" customHeight="1" spans="1:36">
      <c r="A423" s="45">
        <f t="shared" si="989"/>
        <v>420</v>
      </c>
      <c r="B423" s="205" t="s">
        <v>640</v>
      </c>
      <c r="C423" s="234" t="s">
        <v>1965</v>
      </c>
      <c r="D423" s="55" t="s">
        <v>1966</v>
      </c>
      <c r="E423" s="109">
        <v>3473.25</v>
      </c>
      <c r="F423" s="48">
        <v>3473.25</v>
      </c>
      <c r="G423" s="95">
        <v>5664.75</v>
      </c>
      <c r="H423" s="95">
        <v>3473.25</v>
      </c>
      <c r="I423" s="105"/>
      <c r="J423" s="96"/>
      <c r="K423" s="63">
        <f t="shared" si="990"/>
        <v>62.5185</v>
      </c>
      <c r="L423" s="64">
        <f t="shared" si="991"/>
        <v>555.72</v>
      </c>
      <c r="M423" s="48">
        <f t="shared" si="992"/>
        <v>453.18</v>
      </c>
      <c r="N423" s="46">
        <f t="shared" si="993"/>
        <v>24.31275</v>
      </c>
      <c r="O423" s="48">
        <f t="shared" si="994"/>
        <v>0</v>
      </c>
      <c r="P423" s="48">
        <f t="shared" si="995"/>
        <v>0</v>
      </c>
      <c r="Q423" s="48">
        <f t="shared" si="996"/>
        <v>1095.73125</v>
      </c>
      <c r="R423" s="46">
        <f t="shared" si="997"/>
        <v>0</v>
      </c>
      <c r="S423" s="46">
        <f t="shared" si="998"/>
        <v>277.86</v>
      </c>
      <c r="T423" s="48">
        <f t="shared" si="999"/>
        <v>113.3</v>
      </c>
      <c r="U423" s="46">
        <f t="shared" si="1000"/>
        <v>10.42</v>
      </c>
      <c r="V423" s="46">
        <v>0</v>
      </c>
      <c r="W423" s="48">
        <f t="shared" si="1001"/>
        <v>0</v>
      </c>
      <c r="X423" s="48">
        <f t="shared" si="1002"/>
        <v>0</v>
      </c>
      <c r="Y423" s="46">
        <f t="shared" si="1003"/>
        <v>401.58</v>
      </c>
      <c r="Z423" s="46">
        <f t="shared" si="1004"/>
        <v>1497.31125</v>
      </c>
      <c r="AA423" s="78"/>
      <c r="AB423" s="213" t="s">
        <v>120</v>
      </c>
      <c r="AC423" s="11">
        <f t="shared" ref="AC423:AE423" si="1042">K423+R423</f>
        <v>62.5185</v>
      </c>
      <c r="AD423" s="11">
        <f t="shared" si="1042"/>
        <v>833.58</v>
      </c>
      <c r="AE423" s="11">
        <f t="shared" si="1042"/>
        <v>566.48</v>
      </c>
      <c r="AF423" s="11">
        <f t="shared" si="1006"/>
        <v>34.73275</v>
      </c>
      <c r="AG423" s="11">
        <f t="shared" ref="AG423:AI423" si="1043">O423+W423</f>
        <v>0</v>
      </c>
      <c r="AH423" s="11">
        <f t="shared" si="1043"/>
        <v>0</v>
      </c>
      <c r="AI423" s="11">
        <f t="shared" si="1043"/>
        <v>1497.31125</v>
      </c>
      <c r="AJ423" s="12" t="s">
        <v>33</v>
      </c>
    </row>
    <row r="424" s="9" customFormat="1" ht="16" customHeight="1" spans="1:36">
      <c r="A424" s="45">
        <f t="shared" si="989"/>
        <v>421</v>
      </c>
      <c r="B424" s="205" t="s">
        <v>1978</v>
      </c>
      <c r="C424" s="226" t="s">
        <v>1969</v>
      </c>
      <c r="D424" s="80" t="s">
        <v>1970</v>
      </c>
      <c r="E424" s="109">
        <v>3473.25</v>
      </c>
      <c r="F424" s="46">
        <v>3473.25</v>
      </c>
      <c r="G424" s="95">
        <v>5664.75</v>
      </c>
      <c r="H424" s="95">
        <v>3473.25</v>
      </c>
      <c r="I424" s="105"/>
      <c r="J424" s="96"/>
      <c r="K424" s="63">
        <f t="shared" si="990"/>
        <v>62.5185</v>
      </c>
      <c r="L424" s="64">
        <f t="shared" si="991"/>
        <v>555.72</v>
      </c>
      <c r="M424" s="48">
        <f t="shared" si="992"/>
        <v>453.18</v>
      </c>
      <c r="N424" s="46">
        <f t="shared" si="993"/>
        <v>24.31275</v>
      </c>
      <c r="O424" s="48">
        <f t="shared" si="994"/>
        <v>0</v>
      </c>
      <c r="P424" s="48">
        <f t="shared" si="995"/>
        <v>0</v>
      </c>
      <c r="Q424" s="48">
        <f t="shared" si="996"/>
        <v>1095.73125</v>
      </c>
      <c r="R424" s="46">
        <f t="shared" si="997"/>
        <v>0</v>
      </c>
      <c r="S424" s="46">
        <f t="shared" si="998"/>
        <v>277.86</v>
      </c>
      <c r="T424" s="48">
        <f t="shared" si="999"/>
        <v>113.3</v>
      </c>
      <c r="U424" s="46">
        <f t="shared" si="1000"/>
        <v>10.42</v>
      </c>
      <c r="V424" s="46">
        <v>0</v>
      </c>
      <c r="W424" s="48">
        <f t="shared" si="1001"/>
        <v>0</v>
      </c>
      <c r="X424" s="48">
        <f t="shared" si="1002"/>
        <v>0</v>
      </c>
      <c r="Y424" s="46">
        <f t="shared" si="1003"/>
        <v>401.58</v>
      </c>
      <c r="Z424" s="46">
        <f t="shared" si="1004"/>
        <v>1497.31125</v>
      </c>
      <c r="AA424" s="78"/>
      <c r="AB424" s="213" t="s">
        <v>72</v>
      </c>
      <c r="AC424" s="11">
        <f t="shared" ref="AC424:AE424" si="1044">K424+R424</f>
        <v>62.5185</v>
      </c>
      <c r="AD424" s="11">
        <f t="shared" si="1044"/>
        <v>833.58</v>
      </c>
      <c r="AE424" s="11">
        <f t="shared" si="1044"/>
        <v>566.48</v>
      </c>
      <c r="AF424" s="11">
        <f t="shared" si="1006"/>
        <v>34.73275</v>
      </c>
      <c r="AG424" s="11">
        <f t="shared" ref="AG424:AI424" si="1045">O424+W424</f>
        <v>0</v>
      </c>
      <c r="AH424" s="11">
        <f t="shared" si="1045"/>
        <v>0</v>
      </c>
      <c r="AI424" s="11">
        <f t="shared" si="1045"/>
        <v>1497.31125</v>
      </c>
      <c r="AJ424" s="12" t="s">
        <v>32</v>
      </c>
    </row>
    <row r="425" s="22" customFormat="1" ht="19" customHeight="1" spans="1:37">
      <c r="A425" s="45">
        <f t="shared" si="989"/>
        <v>422</v>
      </c>
      <c r="B425" s="205" t="s">
        <v>1983</v>
      </c>
      <c r="C425" s="239" t="s">
        <v>1991</v>
      </c>
      <c r="D425" s="87" t="s">
        <v>1992</v>
      </c>
      <c r="E425" s="240">
        <v>3473.25</v>
      </c>
      <c r="F425" s="119">
        <v>3473.25</v>
      </c>
      <c r="G425" s="117">
        <v>5664.75</v>
      </c>
      <c r="H425" s="117">
        <v>3473.25</v>
      </c>
      <c r="I425" s="122"/>
      <c r="J425" s="95">
        <v>108</v>
      </c>
      <c r="K425" s="63">
        <f t="shared" ref="K425:K446" si="1046">E425*0.018</f>
        <v>62.5185</v>
      </c>
      <c r="L425" s="64">
        <f t="shared" ref="L425:L446" si="1047">F425*0.16</f>
        <v>555.72</v>
      </c>
      <c r="M425" s="48">
        <f t="shared" ref="M425:M446" si="1048">ROUND(G425*0.08,2)</f>
        <v>453.18</v>
      </c>
      <c r="N425" s="46">
        <f t="shared" ref="N425:N446" si="1049">H425*0.007</f>
        <v>24.31275</v>
      </c>
      <c r="O425" s="48">
        <f t="shared" ref="O425:O446" si="1050">I425*5%</f>
        <v>0</v>
      </c>
      <c r="P425" s="48">
        <f t="shared" ref="P425:P446" si="1051">J425*50%</f>
        <v>54</v>
      </c>
      <c r="Q425" s="48">
        <f t="shared" ref="Q425:Q446" si="1052">SUM(K425:P425)</f>
        <v>1149.73125</v>
      </c>
      <c r="R425" s="46">
        <f t="shared" ref="R425:R446" si="1053">E425*0</f>
        <v>0</v>
      </c>
      <c r="S425" s="46">
        <f t="shared" ref="S425:S446" si="1054">ROUND(F425*0.08,2)</f>
        <v>277.86</v>
      </c>
      <c r="T425" s="48">
        <f t="shared" ref="T425:T446" si="1055">ROUND(G425*0.02,2)</f>
        <v>113.3</v>
      </c>
      <c r="U425" s="46">
        <f t="shared" ref="U425:U446" si="1056">ROUND(H425*0.003,2)</f>
        <v>10.42</v>
      </c>
      <c r="V425" s="46">
        <v>0</v>
      </c>
      <c r="W425" s="48">
        <f t="shared" ref="W425:W446" si="1057">I425*5%</f>
        <v>0</v>
      </c>
      <c r="X425" s="48">
        <f t="shared" ref="X425:X446" si="1058">J425*50%</f>
        <v>54</v>
      </c>
      <c r="Y425" s="46">
        <f t="shared" ref="Y425:Y446" si="1059">SUM(R425:X425)</f>
        <v>455.58</v>
      </c>
      <c r="Z425" s="46">
        <f t="shared" ref="Z425:Z446" si="1060">Q425+Y425</f>
        <v>1605.31125</v>
      </c>
      <c r="AA425" s="122"/>
      <c r="AB425" s="213" t="s">
        <v>78</v>
      </c>
      <c r="AC425" s="11">
        <f t="shared" ref="AC425:AC446" si="1061">K425+R425</f>
        <v>62.5185</v>
      </c>
      <c r="AD425" s="11">
        <f t="shared" ref="AD425:AD446" si="1062">L425+S425</f>
        <v>833.58</v>
      </c>
      <c r="AE425" s="11">
        <f t="shared" ref="AE425:AE446" si="1063">M425+T425</f>
        <v>566.48</v>
      </c>
      <c r="AF425" s="11">
        <f t="shared" ref="AF425:AF446" si="1064">N425+U425+V425</f>
        <v>34.73275</v>
      </c>
      <c r="AG425" s="11">
        <f t="shared" ref="AG425:AG446" si="1065">O425+W425</f>
        <v>0</v>
      </c>
      <c r="AH425" s="11">
        <f t="shared" ref="AH425:AH446" si="1066">P425+X425</f>
        <v>108</v>
      </c>
      <c r="AI425" s="11">
        <f t="shared" ref="AI425:AI446" si="1067">Q425+Y425</f>
        <v>1605.31125</v>
      </c>
      <c r="AJ425" s="12" t="s">
        <v>34</v>
      </c>
      <c r="AK425" s="9"/>
    </row>
    <row r="426" s="22" customFormat="1" ht="19" customHeight="1" spans="1:37">
      <c r="A426" s="45">
        <f t="shared" si="989"/>
        <v>423</v>
      </c>
      <c r="B426" s="205" t="s">
        <v>337</v>
      </c>
      <c r="C426" s="239" t="s">
        <v>1993</v>
      </c>
      <c r="D426" s="87" t="s">
        <v>1994</v>
      </c>
      <c r="E426" s="240">
        <v>3473.25</v>
      </c>
      <c r="F426" s="119">
        <v>3473.25</v>
      </c>
      <c r="G426" s="117">
        <v>5664.75</v>
      </c>
      <c r="H426" s="117">
        <v>3473.25</v>
      </c>
      <c r="I426" s="122"/>
      <c r="J426" s="95">
        <v>108</v>
      </c>
      <c r="K426" s="63">
        <f t="shared" si="1046"/>
        <v>62.5185</v>
      </c>
      <c r="L426" s="64">
        <f t="shared" si="1047"/>
        <v>555.72</v>
      </c>
      <c r="M426" s="48">
        <f t="shared" si="1048"/>
        <v>453.18</v>
      </c>
      <c r="N426" s="46">
        <f t="shared" si="1049"/>
        <v>24.31275</v>
      </c>
      <c r="O426" s="48">
        <f t="shared" si="1050"/>
        <v>0</v>
      </c>
      <c r="P426" s="48">
        <f t="shared" si="1051"/>
        <v>54</v>
      </c>
      <c r="Q426" s="48">
        <f t="shared" si="1052"/>
        <v>1149.73125</v>
      </c>
      <c r="R426" s="46">
        <f t="shared" si="1053"/>
        <v>0</v>
      </c>
      <c r="S426" s="46">
        <f t="shared" si="1054"/>
        <v>277.86</v>
      </c>
      <c r="T426" s="48">
        <f t="shared" si="1055"/>
        <v>113.3</v>
      </c>
      <c r="U426" s="46">
        <f t="shared" si="1056"/>
        <v>10.42</v>
      </c>
      <c r="V426" s="46">
        <v>0</v>
      </c>
      <c r="W426" s="48">
        <f t="shared" si="1057"/>
        <v>0</v>
      </c>
      <c r="X426" s="48">
        <f t="shared" si="1058"/>
        <v>54</v>
      </c>
      <c r="Y426" s="46">
        <f t="shared" si="1059"/>
        <v>455.58</v>
      </c>
      <c r="Z426" s="46">
        <f t="shared" si="1060"/>
        <v>1605.31125</v>
      </c>
      <c r="AA426" s="122"/>
      <c r="AB426" s="213" t="s">
        <v>105</v>
      </c>
      <c r="AC426" s="11">
        <f t="shared" si="1061"/>
        <v>62.5185</v>
      </c>
      <c r="AD426" s="11">
        <f t="shared" si="1062"/>
        <v>833.58</v>
      </c>
      <c r="AE426" s="11">
        <f t="shared" si="1063"/>
        <v>566.48</v>
      </c>
      <c r="AF426" s="11">
        <f t="shared" si="1064"/>
        <v>34.73275</v>
      </c>
      <c r="AG426" s="11">
        <f t="shared" si="1065"/>
        <v>0</v>
      </c>
      <c r="AH426" s="11">
        <f t="shared" si="1066"/>
        <v>108</v>
      </c>
      <c r="AI426" s="11">
        <f t="shared" si="1067"/>
        <v>1605.31125</v>
      </c>
      <c r="AJ426" s="12" t="s">
        <v>33</v>
      </c>
      <c r="AK426" s="9"/>
    </row>
    <row r="427" s="22" customFormat="1" ht="19" customHeight="1" spans="1:37">
      <c r="A427" s="45">
        <f t="shared" si="989"/>
        <v>424</v>
      </c>
      <c r="B427" s="205" t="s">
        <v>337</v>
      </c>
      <c r="C427" s="239" t="s">
        <v>1995</v>
      </c>
      <c r="D427" s="87" t="s">
        <v>1996</v>
      </c>
      <c r="E427" s="240">
        <v>3473.25</v>
      </c>
      <c r="F427" s="119">
        <v>3473.25</v>
      </c>
      <c r="G427" s="117">
        <v>5664.75</v>
      </c>
      <c r="H427" s="117">
        <v>3473.25</v>
      </c>
      <c r="I427" s="122"/>
      <c r="J427" s="95">
        <v>108</v>
      </c>
      <c r="K427" s="63">
        <f t="shared" si="1046"/>
        <v>62.5185</v>
      </c>
      <c r="L427" s="64">
        <f t="shared" si="1047"/>
        <v>555.72</v>
      </c>
      <c r="M427" s="48">
        <f t="shared" si="1048"/>
        <v>453.18</v>
      </c>
      <c r="N427" s="46">
        <f t="shared" si="1049"/>
        <v>24.31275</v>
      </c>
      <c r="O427" s="48">
        <f t="shared" si="1050"/>
        <v>0</v>
      </c>
      <c r="P427" s="48">
        <f t="shared" si="1051"/>
        <v>54</v>
      </c>
      <c r="Q427" s="48">
        <f t="shared" si="1052"/>
        <v>1149.73125</v>
      </c>
      <c r="R427" s="46">
        <f t="shared" si="1053"/>
        <v>0</v>
      </c>
      <c r="S427" s="46">
        <f t="shared" si="1054"/>
        <v>277.86</v>
      </c>
      <c r="T427" s="48">
        <f t="shared" si="1055"/>
        <v>113.3</v>
      </c>
      <c r="U427" s="46">
        <f t="shared" si="1056"/>
        <v>10.42</v>
      </c>
      <c r="V427" s="46">
        <v>0</v>
      </c>
      <c r="W427" s="48">
        <f t="shared" si="1057"/>
        <v>0</v>
      </c>
      <c r="X427" s="48">
        <f t="shared" si="1058"/>
        <v>54</v>
      </c>
      <c r="Y427" s="46">
        <f t="shared" si="1059"/>
        <v>455.58</v>
      </c>
      <c r="Z427" s="46">
        <f t="shared" si="1060"/>
        <v>1605.31125</v>
      </c>
      <c r="AA427" s="122"/>
      <c r="AB427" s="213" t="s">
        <v>105</v>
      </c>
      <c r="AC427" s="11">
        <f t="shared" si="1061"/>
        <v>62.5185</v>
      </c>
      <c r="AD427" s="11">
        <f t="shared" si="1062"/>
        <v>833.58</v>
      </c>
      <c r="AE427" s="11">
        <f t="shared" si="1063"/>
        <v>566.48</v>
      </c>
      <c r="AF427" s="11">
        <f t="shared" si="1064"/>
        <v>34.73275</v>
      </c>
      <c r="AG427" s="11">
        <f t="shared" si="1065"/>
        <v>0</v>
      </c>
      <c r="AH427" s="11">
        <f t="shared" si="1066"/>
        <v>108</v>
      </c>
      <c r="AI427" s="11">
        <f t="shared" si="1067"/>
        <v>1605.31125</v>
      </c>
      <c r="AJ427" s="12" t="s">
        <v>33</v>
      </c>
      <c r="AK427" s="9"/>
    </row>
    <row r="428" s="22" customFormat="1" ht="19" customHeight="1" spans="1:37">
      <c r="A428" s="45">
        <f t="shared" si="989"/>
        <v>425</v>
      </c>
      <c r="B428" s="205" t="s">
        <v>337</v>
      </c>
      <c r="C428" s="239" t="s">
        <v>1997</v>
      </c>
      <c r="D428" s="87" t="s">
        <v>1998</v>
      </c>
      <c r="E428" s="240">
        <v>3473.25</v>
      </c>
      <c r="F428" s="119">
        <v>3473.25</v>
      </c>
      <c r="G428" s="117">
        <v>5664.75</v>
      </c>
      <c r="H428" s="117">
        <v>3473.25</v>
      </c>
      <c r="I428" s="122"/>
      <c r="J428" s="95">
        <v>108</v>
      </c>
      <c r="K428" s="63">
        <f t="shared" si="1046"/>
        <v>62.5185</v>
      </c>
      <c r="L428" s="64">
        <f t="shared" si="1047"/>
        <v>555.72</v>
      </c>
      <c r="M428" s="48">
        <f t="shared" si="1048"/>
        <v>453.18</v>
      </c>
      <c r="N428" s="46">
        <f t="shared" si="1049"/>
        <v>24.31275</v>
      </c>
      <c r="O428" s="48">
        <f t="shared" si="1050"/>
        <v>0</v>
      </c>
      <c r="P428" s="48">
        <f t="shared" si="1051"/>
        <v>54</v>
      </c>
      <c r="Q428" s="48">
        <f t="shared" si="1052"/>
        <v>1149.73125</v>
      </c>
      <c r="R428" s="46">
        <f t="shared" si="1053"/>
        <v>0</v>
      </c>
      <c r="S428" s="46">
        <f t="shared" si="1054"/>
        <v>277.86</v>
      </c>
      <c r="T428" s="48">
        <f t="shared" si="1055"/>
        <v>113.3</v>
      </c>
      <c r="U428" s="46">
        <f t="shared" si="1056"/>
        <v>10.42</v>
      </c>
      <c r="V428" s="46">
        <v>0</v>
      </c>
      <c r="W428" s="48">
        <f t="shared" si="1057"/>
        <v>0</v>
      </c>
      <c r="X428" s="48">
        <f t="shared" si="1058"/>
        <v>54</v>
      </c>
      <c r="Y428" s="46">
        <f t="shared" si="1059"/>
        <v>455.58</v>
      </c>
      <c r="Z428" s="46">
        <f t="shared" si="1060"/>
        <v>1605.31125</v>
      </c>
      <c r="AA428" s="122"/>
      <c r="AB428" s="213" t="s">
        <v>105</v>
      </c>
      <c r="AC428" s="11">
        <f t="shared" si="1061"/>
        <v>62.5185</v>
      </c>
      <c r="AD428" s="11">
        <f t="shared" si="1062"/>
        <v>833.58</v>
      </c>
      <c r="AE428" s="11">
        <f t="shared" si="1063"/>
        <v>566.48</v>
      </c>
      <c r="AF428" s="11">
        <f t="shared" si="1064"/>
        <v>34.73275</v>
      </c>
      <c r="AG428" s="11">
        <f t="shared" si="1065"/>
        <v>0</v>
      </c>
      <c r="AH428" s="11">
        <f t="shared" si="1066"/>
        <v>108</v>
      </c>
      <c r="AI428" s="11">
        <f t="shared" si="1067"/>
        <v>1605.31125</v>
      </c>
      <c r="AJ428" s="12" t="s">
        <v>33</v>
      </c>
      <c r="AK428" s="9"/>
    </row>
    <row r="429" s="22" customFormat="1" ht="19" customHeight="1" spans="1:37">
      <c r="A429" s="45">
        <f t="shared" si="989"/>
        <v>426</v>
      </c>
      <c r="B429" s="205" t="s">
        <v>337</v>
      </c>
      <c r="C429" s="239" t="s">
        <v>1999</v>
      </c>
      <c r="D429" s="116" t="s">
        <v>2000</v>
      </c>
      <c r="E429" s="240">
        <v>3473.25</v>
      </c>
      <c r="F429" s="119">
        <v>3473.25</v>
      </c>
      <c r="G429" s="117">
        <v>5664.75</v>
      </c>
      <c r="H429" s="117">
        <v>3473.25</v>
      </c>
      <c r="I429" s="122"/>
      <c r="J429" s="95">
        <v>108</v>
      </c>
      <c r="K429" s="63">
        <f t="shared" si="1046"/>
        <v>62.5185</v>
      </c>
      <c r="L429" s="64">
        <f t="shared" si="1047"/>
        <v>555.72</v>
      </c>
      <c r="M429" s="48">
        <f t="shared" si="1048"/>
        <v>453.18</v>
      </c>
      <c r="N429" s="46">
        <f t="shared" si="1049"/>
        <v>24.31275</v>
      </c>
      <c r="O429" s="48">
        <f t="shared" si="1050"/>
        <v>0</v>
      </c>
      <c r="P429" s="48">
        <f t="shared" si="1051"/>
        <v>54</v>
      </c>
      <c r="Q429" s="48">
        <f t="shared" si="1052"/>
        <v>1149.73125</v>
      </c>
      <c r="R429" s="46">
        <f t="shared" si="1053"/>
        <v>0</v>
      </c>
      <c r="S429" s="46">
        <f t="shared" si="1054"/>
        <v>277.86</v>
      </c>
      <c r="T429" s="48">
        <f t="shared" si="1055"/>
        <v>113.3</v>
      </c>
      <c r="U429" s="46">
        <f t="shared" si="1056"/>
        <v>10.42</v>
      </c>
      <c r="V429" s="46">
        <v>0</v>
      </c>
      <c r="W429" s="48">
        <f t="shared" si="1057"/>
        <v>0</v>
      </c>
      <c r="X429" s="48">
        <f t="shared" si="1058"/>
        <v>54</v>
      </c>
      <c r="Y429" s="46">
        <f t="shared" si="1059"/>
        <v>455.58</v>
      </c>
      <c r="Z429" s="46">
        <f t="shared" si="1060"/>
        <v>1605.31125</v>
      </c>
      <c r="AA429" s="122"/>
      <c r="AB429" s="213" t="s">
        <v>105</v>
      </c>
      <c r="AC429" s="11">
        <f t="shared" si="1061"/>
        <v>62.5185</v>
      </c>
      <c r="AD429" s="11">
        <f t="shared" si="1062"/>
        <v>833.58</v>
      </c>
      <c r="AE429" s="11">
        <f t="shared" si="1063"/>
        <v>566.48</v>
      </c>
      <c r="AF429" s="11">
        <f t="shared" si="1064"/>
        <v>34.73275</v>
      </c>
      <c r="AG429" s="11">
        <f t="shared" si="1065"/>
        <v>0</v>
      </c>
      <c r="AH429" s="11">
        <f t="shared" si="1066"/>
        <v>108</v>
      </c>
      <c r="AI429" s="11">
        <f t="shared" si="1067"/>
        <v>1605.31125</v>
      </c>
      <c r="AJ429" s="12" t="s">
        <v>33</v>
      </c>
      <c r="AK429" s="9"/>
    </row>
    <row r="430" s="23" customFormat="1" ht="19" customHeight="1" spans="1:37">
      <c r="A430" s="57">
        <f t="shared" si="989"/>
        <v>427</v>
      </c>
      <c r="B430" s="232" t="s">
        <v>1031</v>
      </c>
      <c r="C430" s="241" t="s">
        <v>2001</v>
      </c>
      <c r="D430" s="164" t="s">
        <v>2002</v>
      </c>
      <c r="E430" s="186">
        <v>3473.25</v>
      </c>
      <c r="F430" s="168">
        <v>0</v>
      </c>
      <c r="G430" s="168">
        <v>0</v>
      </c>
      <c r="H430" s="168">
        <v>0</v>
      </c>
      <c r="I430" s="181"/>
      <c r="J430" s="187"/>
      <c r="K430" s="65">
        <f t="shared" si="1046"/>
        <v>62.5185</v>
      </c>
      <c r="L430" s="66">
        <f t="shared" si="1047"/>
        <v>0</v>
      </c>
      <c r="M430" s="60">
        <f t="shared" si="1048"/>
        <v>0</v>
      </c>
      <c r="N430" s="58">
        <f t="shared" si="1049"/>
        <v>0</v>
      </c>
      <c r="O430" s="60">
        <f t="shared" si="1050"/>
        <v>0</v>
      </c>
      <c r="P430" s="60">
        <f t="shared" si="1051"/>
        <v>0</v>
      </c>
      <c r="Q430" s="60">
        <f t="shared" si="1052"/>
        <v>62.5185</v>
      </c>
      <c r="R430" s="58">
        <f t="shared" si="1053"/>
        <v>0</v>
      </c>
      <c r="S430" s="58">
        <f t="shared" si="1054"/>
        <v>0</v>
      </c>
      <c r="T430" s="60">
        <f t="shared" si="1055"/>
        <v>0</v>
      </c>
      <c r="U430" s="58">
        <f t="shared" si="1056"/>
        <v>0</v>
      </c>
      <c r="V430" s="58">
        <v>0</v>
      </c>
      <c r="W430" s="60">
        <f t="shared" si="1057"/>
        <v>0</v>
      </c>
      <c r="X430" s="60">
        <f t="shared" si="1058"/>
        <v>0</v>
      </c>
      <c r="Y430" s="58">
        <f t="shared" si="1059"/>
        <v>0</v>
      </c>
      <c r="Z430" s="58">
        <f t="shared" si="1060"/>
        <v>62.5185</v>
      </c>
      <c r="AA430" s="181"/>
      <c r="AB430" s="213" t="s">
        <v>114</v>
      </c>
      <c r="AC430" s="15">
        <f t="shared" si="1061"/>
        <v>62.5185</v>
      </c>
      <c r="AD430" s="15">
        <f t="shared" si="1062"/>
        <v>0</v>
      </c>
      <c r="AE430" s="15">
        <f t="shared" si="1063"/>
        <v>0</v>
      </c>
      <c r="AF430" s="15">
        <f t="shared" si="1064"/>
        <v>0</v>
      </c>
      <c r="AG430" s="15">
        <f t="shared" si="1065"/>
        <v>0</v>
      </c>
      <c r="AH430" s="15">
        <f t="shared" si="1066"/>
        <v>0</v>
      </c>
      <c r="AI430" s="15">
        <f t="shared" si="1067"/>
        <v>62.5185</v>
      </c>
      <c r="AJ430" s="12" t="s">
        <v>33</v>
      </c>
      <c r="AK430" s="9"/>
    </row>
    <row r="431" s="22" customFormat="1" ht="19" customHeight="1" spans="1:37">
      <c r="A431" s="45">
        <f t="shared" si="989"/>
        <v>428</v>
      </c>
      <c r="B431" s="205" t="s">
        <v>509</v>
      </c>
      <c r="C431" s="239" t="s">
        <v>2003</v>
      </c>
      <c r="D431" s="87" t="s">
        <v>2004</v>
      </c>
      <c r="E431" s="240">
        <v>3473.25</v>
      </c>
      <c r="F431" s="119">
        <v>3473.25</v>
      </c>
      <c r="G431" s="117">
        <v>5664.75</v>
      </c>
      <c r="H431" s="117">
        <v>3473.25</v>
      </c>
      <c r="I431" s="122"/>
      <c r="J431" s="95">
        <v>108</v>
      </c>
      <c r="K431" s="63">
        <f t="shared" si="1046"/>
        <v>62.5185</v>
      </c>
      <c r="L431" s="64">
        <f t="shared" si="1047"/>
        <v>555.72</v>
      </c>
      <c r="M431" s="48">
        <f t="shared" si="1048"/>
        <v>453.18</v>
      </c>
      <c r="N431" s="46">
        <f t="shared" si="1049"/>
        <v>24.31275</v>
      </c>
      <c r="O431" s="48">
        <f t="shared" si="1050"/>
        <v>0</v>
      </c>
      <c r="P431" s="48">
        <f t="shared" si="1051"/>
        <v>54</v>
      </c>
      <c r="Q431" s="48">
        <f t="shared" si="1052"/>
        <v>1149.73125</v>
      </c>
      <c r="R431" s="46">
        <f t="shared" si="1053"/>
        <v>0</v>
      </c>
      <c r="S431" s="46">
        <f t="shared" si="1054"/>
        <v>277.86</v>
      </c>
      <c r="T431" s="48">
        <f t="shared" si="1055"/>
        <v>113.3</v>
      </c>
      <c r="U431" s="46">
        <f t="shared" si="1056"/>
        <v>10.42</v>
      </c>
      <c r="V431" s="46">
        <v>0</v>
      </c>
      <c r="W431" s="48">
        <f t="shared" si="1057"/>
        <v>0</v>
      </c>
      <c r="X431" s="48">
        <f t="shared" si="1058"/>
        <v>54</v>
      </c>
      <c r="Y431" s="46">
        <f t="shared" si="1059"/>
        <v>455.58</v>
      </c>
      <c r="Z431" s="46">
        <f t="shared" si="1060"/>
        <v>1605.31125</v>
      </c>
      <c r="AA431" s="122"/>
      <c r="AB431" s="213" t="s">
        <v>108</v>
      </c>
      <c r="AC431" s="11">
        <f t="shared" si="1061"/>
        <v>62.5185</v>
      </c>
      <c r="AD431" s="11">
        <f t="shared" si="1062"/>
        <v>833.58</v>
      </c>
      <c r="AE431" s="11">
        <f t="shared" si="1063"/>
        <v>566.48</v>
      </c>
      <c r="AF431" s="11">
        <f t="shared" si="1064"/>
        <v>34.73275</v>
      </c>
      <c r="AG431" s="11">
        <f t="shared" si="1065"/>
        <v>0</v>
      </c>
      <c r="AH431" s="11">
        <f t="shared" si="1066"/>
        <v>108</v>
      </c>
      <c r="AI431" s="11">
        <f t="shared" si="1067"/>
        <v>1605.31125</v>
      </c>
      <c r="AJ431" s="12" t="s">
        <v>33</v>
      </c>
      <c r="AK431" s="9"/>
    </row>
    <row r="432" s="22" customFormat="1" ht="19" customHeight="1" spans="1:37">
      <c r="A432" s="45">
        <f t="shared" si="989"/>
        <v>429</v>
      </c>
      <c r="B432" s="205" t="s">
        <v>348</v>
      </c>
      <c r="C432" s="239" t="s">
        <v>2005</v>
      </c>
      <c r="D432" s="87" t="s">
        <v>2006</v>
      </c>
      <c r="E432" s="240">
        <v>3473.25</v>
      </c>
      <c r="F432" s="119">
        <v>3473.25</v>
      </c>
      <c r="G432" s="117">
        <v>5664.75</v>
      </c>
      <c r="H432" s="117">
        <v>3473.25</v>
      </c>
      <c r="I432" s="122"/>
      <c r="J432" s="95">
        <v>108</v>
      </c>
      <c r="K432" s="63">
        <f t="shared" si="1046"/>
        <v>62.5185</v>
      </c>
      <c r="L432" s="64">
        <f t="shared" si="1047"/>
        <v>555.72</v>
      </c>
      <c r="M432" s="48">
        <f t="shared" si="1048"/>
        <v>453.18</v>
      </c>
      <c r="N432" s="46">
        <f t="shared" si="1049"/>
        <v>24.31275</v>
      </c>
      <c r="O432" s="48">
        <f t="shared" si="1050"/>
        <v>0</v>
      </c>
      <c r="P432" s="48">
        <f t="shared" si="1051"/>
        <v>54</v>
      </c>
      <c r="Q432" s="48">
        <f t="shared" si="1052"/>
        <v>1149.73125</v>
      </c>
      <c r="R432" s="46">
        <f t="shared" si="1053"/>
        <v>0</v>
      </c>
      <c r="S432" s="46">
        <f t="shared" si="1054"/>
        <v>277.86</v>
      </c>
      <c r="T432" s="48">
        <f t="shared" si="1055"/>
        <v>113.3</v>
      </c>
      <c r="U432" s="46">
        <f t="shared" si="1056"/>
        <v>10.42</v>
      </c>
      <c r="V432" s="46">
        <v>0</v>
      </c>
      <c r="W432" s="48">
        <f t="shared" si="1057"/>
        <v>0</v>
      </c>
      <c r="X432" s="48">
        <f t="shared" si="1058"/>
        <v>54</v>
      </c>
      <c r="Y432" s="46">
        <f t="shared" si="1059"/>
        <v>455.58</v>
      </c>
      <c r="Z432" s="46">
        <f t="shared" si="1060"/>
        <v>1605.31125</v>
      </c>
      <c r="AA432" s="122"/>
      <c r="AB432" s="213" t="s">
        <v>93</v>
      </c>
      <c r="AC432" s="11">
        <f t="shared" si="1061"/>
        <v>62.5185</v>
      </c>
      <c r="AD432" s="11">
        <f t="shared" si="1062"/>
        <v>833.58</v>
      </c>
      <c r="AE432" s="11">
        <f t="shared" si="1063"/>
        <v>566.48</v>
      </c>
      <c r="AF432" s="11">
        <f t="shared" si="1064"/>
        <v>34.73275</v>
      </c>
      <c r="AG432" s="11">
        <f t="shared" si="1065"/>
        <v>0</v>
      </c>
      <c r="AH432" s="11">
        <f t="shared" si="1066"/>
        <v>108</v>
      </c>
      <c r="AI432" s="11">
        <f t="shared" si="1067"/>
        <v>1605.31125</v>
      </c>
      <c r="AJ432" s="12" t="s">
        <v>33</v>
      </c>
      <c r="AK432" s="9"/>
    </row>
    <row r="433" s="22" customFormat="1" ht="19" customHeight="1" spans="1:37">
      <c r="A433" s="45">
        <f t="shared" ref="A433:A446" si="1068">ROW()-3</f>
        <v>430</v>
      </c>
      <c r="B433" s="205" t="s">
        <v>348</v>
      </c>
      <c r="C433" s="239" t="s">
        <v>2007</v>
      </c>
      <c r="D433" s="87" t="s">
        <v>2008</v>
      </c>
      <c r="E433" s="240">
        <v>3473.25</v>
      </c>
      <c r="F433" s="119">
        <v>3473.25</v>
      </c>
      <c r="G433" s="117">
        <v>5664.75</v>
      </c>
      <c r="H433" s="117">
        <v>3473.25</v>
      </c>
      <c r="I433" s="122"/>
      <c r="J433" s="95">
        <v>108</v>
      </c>
      <c r="K433" s="63">
        <f t="shared" si="1046"/>
        <v>62.5185</v>
      </c>
      <c r="L433" s="64">
        <f t="shared" si="1047"/>
        <v>555.72</v>
      </c>
      <c r="M433" s="48">
        <f t="shared" si="1048"/>
        <v>453.18</v>
      </c>
      <c r="N433" s="46">
        <f t="shared" si="1049"/>
        <v>24.31275</v>
      </c>
      <c r="O433" s="48">
        <f t="shared" si="1050"/>
        <v>0</v>
      </c>
      <c r="P433" s="48">
        <f t="shared" si="1051"/>
        <v>54</v>
      </c>
      <c r="Q433" s="48">
        <f t="shared" si="1052"/>
        <v>1149.73125</v>
      </c>
      <c r="R433" s="46">
        <f t="shared" si="1053"/>
        <v>0</v>
      </c>
      <c r="S433" s="46">
        <f t="shared" si="1054"/>
        <v>277.86</v>
      </c>
      <c r="T433" s="48">
        <f t="shared" si="1055"/>
        <v>113.3</v>
      </c>
      <c r="U433" s="46">
        <f t="shared" si="1056"/>
        <v>10.42</v>
      </c>
      <c r="V433" s="46">
        <v>0</v>
      </c>
      <c r="W433" s="48">
        <f t="shared" si="1057"/>
        <v>0</v>
      </c>
      <c r="X433" s="48">
        <f t="shared" si="1058"/>
        <v>54</v>
      </c>
      <c r="Y433" s="46">
        <f t="shared" si="1059"/>
        <v>455.58</v>
      </c>
      <c r="Z433" s="46">
        <f t="shared" si="1060"/>
        <v>1605.31125</v>
      </c>
      <c r="AA433" s="122"/>
      <c r="AB433" s="213" t="s">
        <v>93</v>
      </c>
      <c r="AC433" s="11">
        <f t="shared" si="1061"/>
        <v>62.5185</v>
      </c>
      <c r="AD433" s="11">
        <f t="shared" si="1062"/>
        <v>833.58</v>
      </c>
      <c r="AE433" s="11">
        <f t="shared" si="1063"/>
        <v>566.48</v>
      </c>
      <c r="AF433" s="11">
        <f t="shared" si="1064"/>
        <v>34.73275</v>
      </c>
      <c r="AG433" s="11">
        <f t="shared" si="1065"/>
        <v>0</v>
      </c>
      <c r="AH433" s="11">
        <f t="shared" si="1066"/>
        <v>108</v>
      </c>
      <c r="AI433" s="11">
        <f t="shared" si="1067"/>
        <v>1605.31125</v>
      </c>
      <c r="AJ433" s="12" t="s">
        <v>33</v>
      </c>
      <c r="AK433" s="9"/>
    </row>
    <row r="434" s="22" customFormat="1" ht="19" customHeight="1" spans="1:37">
      <c r="A434" s="45">
        <f t="shared" si="1068"/>
        <v>431</v>
      </c>
      <c r="B434" s="205" t="s">
        <v>348</v>
      </c>
      <c r="C434" s="239" t="s">
        <v>2009</v>
      </c>
      <c r="D434" s="87" t="s">
        <v>2010</v>
      </c>
      <c r="E434" s="240">
        <v>3473.25</v>
      </c>
      <c r="F434" s="119">
        <v>3473.25</v>
      </c>
      <c r="G434" s="117">
        <v>5664.75</v>
      </c>
      <c r="H434" s="117">
        <v>3473.25</v>
      </c>
      <c r="I434" s="122"/>
      <c r="J434" s="95">
        <v>108</v>
      </c>
      <c r="K434" s="63">
        <f t="shared" si="1046"/>
        <v>62.5185</v>
      </c>
      <c r="L434" s="64">
        <f t="shared" si="1047"/>
        <v>555.72</v>
      </c>
      <c r="M434" s="48">
        <f t="shared" si="1048"/>
        <v>453.18</v>
      </c>
      <c r="N434" s="46">
        <f t="shared" si="1049"/>
        <v>24.31275</v>
      </c>
      <c r="O434" s="48">
        <f t="shared" si="1050"/>
        <v>0</v>
      </c>
      <c r="P434" s="48">
        <f t="shared" si="1051"/>
        <v>54</v>
      </c>
      <c r="Q434" s="48">
        <f t="shared" si="1052"/>
        <v>1149.73125</v>
      </c>
      <c r="R434" s="46">
        <f t="shared" si="1053"/>
        <v>0</v>
      </c>
      <c r="S434" s="46">
        <f t="shared" si="1054"/>
        <v>277.86</v>
      </c>
      <c r="T434" s="48">
        <f t="shared" si="1055"/>
        <v>113.3</v>
      </c>
      <c r="U434" s="46">
        <f t="shared" si="1056"/>
        <v>10.42</v>
      </c>
      <c r="V434" s="46">
        <v>0</v>
      </c>
      <c r="W434" s="48">
        <f t="shared" si="1057"/>
        <v>0</v>
      </c>
      <c r="X434" s="48">
        <f t="shared" si="1058"/>
        <v>54</v>
      </c>
      <c r="Y434" s="46">
        <f t="shared" si="1059"/>
        <v>455.58</v>
      </c>
      <c r="Z434" s="46">
        <f t="shared" si="1060"/>
        <v>1605.31125</v>
      </c>
      <c r="AA434" s="122"/>
      <c r="AB434" s="213" t="s">
        <v>93</v>
      </c>
      <c r="AC434" s="11">
        <f t="shared" si="1061"/>
        <v>62.5185</v>
      </c>
      <c r="AD434" s="11">
        <f t="shared" si="1062"/>
        <v>833.58</v>
      </c>
      <c r="AE434" s="11">
        <f t="shared" si="1063"/>
        <v>566.48</v>
      </c>
      <c r="AF434" s="11">
        <f t="shared" si="1064"/>
        <v>34.73275</v>
      </c>
      <c r="AG434" s="11">
        <f t="shared" si="1065"/>
        <v>0</v>
      </c>
      <c r="AH434" s="11">
        <f t="shared" si="1066"/>
        <v>108</v>
      </c>
      <c r="AI434" s="11">
        <f t="shared" si="1067"/>
        <v>1605.31125</v>
      </c>
      <c r="AJ434" s="12" t="s">
        <v>33</v>
      </c>
      <c r="AK434" s="9"/>
    </row>
    <row r="435" s="22" customFormat="1" ht="19" customHeight="1" spans="1:37">
      <c r="A435" s="45">
        <f t="shared" si="1068"/>
        <v>432</v>
      </c>
      <c r="B435" s="205" t="s">
        <v>348</v>
      </c>
      <c r="C435" s="242" t="s">
        <v>2011</v>
      </c>
      <c r="D435" s="87" t="s">
        <v>2012</v>
      </c>
      <c r="E435" s="240">
        <v>3473.25</v>
      </c>
      <c r="F435" s="119">
        <v>3473.25</v>
      </c>
      <c r="G435" s="117">
        <v>5664.75</v>
      </c>
      <c r="H435" s="117">
        <v>3473.25</v>
      </c>
      <c r="I435" s="122"/>
      <c r="J435" s="95">
        <v>108</v>
      </c>
      <c r="K435" s="63">
        <f t="shared" si="1046"/>
        <v>62.5185</v>
      </c>
      <c r="L435" s="64">
        <f t="shared" si="1047"/>
        <v>555.72</v>
      </c>
      <c r="M435" s="48">
        <f t="shared" si="1048"/>
        <v>453.18</v>
      </c>
      <c r="N435" s="46">
        <f t="shared" si="1049"/>
        <v>24.31275</v>
      </c>
      <c r="O435" s="48">
        <f t="shared" si="1050"/>
        <v>0</v>
      </c>
      <c r="P435" s="48">
        <f t="shared" si="1051"/>
        <v>54</v>
      </c>
      <c r="Q435" s="48">
        <f t="shared" si="1052"/>
        <v>1149.73125</v>
      </c>
      <c r="R435" s="46">
        <f t="shared" si="1053"/>
        <v>0</v>
      </c>
      <c r="S435" s="46">
        <f t="shared" si="1054"/>
        <v>277.86</v>
      </c>
      <c r="T435" s="48">
        <f t="shared" si="1055"/>
        <v>113.3</v>
      </c>
      <c r="U435" s="46">
        <f t="shared" si="1056"/>
        <v>10.42</v>
      </c>
      <c r="V435" s="46">
        <v>0</v>
      </c>
      <c r="W435" s="48">
        <f t="shared" si="1057"/>
        <v>0</v>
      </c>
      <c r="X435" s="48">
        <f t="shared" si="1058"/>
        <v>54</v>
      </c>
      <c r="Y435" s="46">
        <f t="shared" si="1059"/>
        <v>455.58</v>
      </c>
      <c r="Z435" s="46">
        <f t="shared" si="1060"/>
        <v>1605.31125</v>
      </c>
      <c r="AA435" s="122"/>
      <c r="AB435" s="213" t="s">
        <v>93</v>
      </c>
      <c r="AC435" s="11">
        <f t="shared" si="1061"/>
        <v>62.5185</v>
      </c>
      <c r="AD435" s="11">
        <f t="shared" si="1062"/>
        <v>833.58</v>
      </c>
      <c r="AE435" s="11">
        <f t="shared" si="1063"/>
        <v>566.48</v>
      </c>
      <c r="AF435" s="11">
        <f t="shared" si="1064"/>
        <v>34.73275</v>
      </c>
      <c r="AG435" s="11">
        <f t="shared" si="1065"/>
        <v>0</v>
      </c>
      <c r="AH435" s="11">
        <f t="shared" si="1066"/>
        <v>108</v>
      </c>
      <c r="AI435" s="11">
        <f t="shared" si="1067"/>
        <v>1605.31125</v>
      </c>
      <c r="AJ435" s="12" t="s">
        <v>33</v>
      </c>
      <c r="AK435" s="9"/>
    </row>
    <row r="436" s="22" customFormat="1" ht="19" customHeight="1" spans="1:37">
      <c r="A436" s="45">
        <f t="shared" si="1068"/>
        <v>433</v>
      </c>
      <c r="B436" s="205" t="s">
        <v>348</v>
      </c>
      <c r="C436" s="243" t="s">
        <v>2013</v>
      </c>
      <c r="D436" s="244" t="s">
        <v>2014</v>
      </c>
      <c r="E436" s="240">
        <v>3473.25</v>
      </c>
      <c r="F436" s="119">
        <v>3473.25</v>
      </c>
      <c r="G436" s="95">
        <v>0</v>
      </c>
      <c r="H436" s="117">
        <v>3473.25</v>
      </c>
      <c r="I436" s="122"/>
      <c r="J436" s="95"/>
      <c r="K436" s="63">
        <f t="shared" si="1046"/>
        <v>62.5185</v>
      </c>
      <c r="L436" s="64">
        <f t="shared" si="1047"/>
        <v>555.72</v>
      </c>
      <c r="M436" s="48">
        <f t="shared" si="1048"/>
        <v>0</v>
      </c>
      <c r="N436" s="46">
        <f t="shared" si="1049"/>
        <v>24.31275</v>
      </c>
      <c r="O436" s="48">
        <f t="shared" si="1050"/>
        <v>0</v>
      </c>
      <c r="P436" s="48">
        <f t="shared" si="1051"/>
        <v>0</v>
      </c>
      <c r="Q436" s="48">
        <f t="shared" si="1052"/>
        <v>642.55125</v>
      </c>
      <c r="R436" s="46">
        <f t="shared" si="1053"/>
        <v>0</v>
      </c>
      <c r="S436" s="46">
        <f t="shared" si="1054"/>
        <v>277.86</v>
      </c>
      <c r="T436" s="48">
        <f t="shared" si="1055"/>
        <v>0</v>
      </c>
      <c r="U436" s="46">
        <f t="shared" si="1056"/>
        <v>10.42</v>
      </c>
      <c r="V436" s="46">
        <v>0</v>
      </c>
      <c r="W436" s="48">
        <f t="shared" si="1057"/>
        <v>0</v>
      </c>
      <c r="X436" s="48">
        <f t="shared" si="1058"/>
        <v>0</v>
      </c>
      <c r="Y436" s="46">
        <f t="shared" si="1059"/>
        <v>288.28</v>
      </c>
      <c r="Z436" s="46">
        <f t="shared" si="1060"/>
        <v>930.83125</v>
      </c>
      <c r="AA436" s="122"/>
      <c r="AB436" s="213" t="s">
        <v>93</v>
      </c>
      <c r="AC436" s="11">
        <f t="shared" si="1061"/>
        <v>62.5185</v>
      </c>
      <c r="AD436" s="11">
        <f t="shared" si="1062"/>
        <v>833.58</v>
      </c>
      <c r="AE436" s="11">
        <f t="shared" si="1063"/>
        <v>0</v>
      </c>
      <c r="AF436" s="11">
        <f t="shared" si="1064"/>
        <v>34.73275</v>
      </c>
      <c r="AG436" s="11">
        <f t="shared" si="1065"/>
        <v>0</v>
      </c>
      <c r="AH436" s="11">
        <f t="shared" si="1066"/>
        <v>0</v>
      </c>
      <c r="AI436" s="11">
        <f t="shared" si="1067"/>
        <v>930.83125</v>
      </c>
      <c r="AJ436" s="12" t="s">
        <v>33</v>
      </c>
      <c r="AK436" s="9"/>
    </row>
    <row r="437" s="23" customFormat="1" ht="19" customHeight="1" spans="1:37">
      <c r="A437" s="57">
        <f t="shared" si="1068"/>
        <v>434</v>
      </c>
      <c r="B437" s="232" t="s">
        <v>348</v>
      </c>
      <c r="C437" s="245" t="s">
        <v>2015</v>
      </c>
      <c r="D437" s="156" t="s">
        <v>2016</v>
      </c>
      <c r="E437" s="186">
        <v>3473.25</v>
      </c>
      <c r="F437" s="168">
        <v>0</v>
      </c>
      <c r="G437" s="168">
        <v>0</v>
      </c>
      <c r="H437" s="168">
        <v>0</v>
      </c>
      <c r="I437" s="181"/>
      <c r="J437" s="187"/>
      <c r="K437" s="65">
        <f t="shared" si="1046"/>
        <v>62.5185</v>
      </c>
      <c r="L437" s="66">
        <f t="shared" si="1047"/>
        <v>0</v>
      </c>
      <c r="M437" s="60">
        <f t="shared" si="1048"/>
        <v>0</v>
      </c>
      <c r="N437" s="58">
        <f t="shared" si="1049"/>
        <v>0</v>
      </c>
      <c r="O437" s="60">
        <f t="shared" si="1050"/>
        <v>0</v>
      </c>
      <c r="P437" s="60">
        <f t="shared" si="1051"/>
        <v>0</v>
      </c>
      <c r="Q437" s="60">
        <f t="shared" si="1052"/>
        <v>62.5185</v>
      </c>
      <c r="R437" s="58">
        <f t="shared" si="1053"/>
        <v>0</v>
      </c>
      <c r="S437" s="58">
        <f t="shared" si="1054"/>
        <v>0</v>
      </c>
      <c r="T437" s="60">
        <f t="shared" si="1055"/>
        <v>0</v>
      </c>
      <c r="U437" s="58">
        <f t="shared" si="1056"/>
        <v>0</v>
      </c>
      <c r="V437" s="58">
        <v>0</v>
      </c>
      <c r="W437" s="60">
        <f t="shared" si="1057"/>
        <v>0</v>
      </c>
      <c r="X437" s="60">
        <f t="shared" si="1058"/>
        <v>0</v>
      </c>
      <c r="Y437" s="58">
        <f t="shared" si="1059"/>
        <v>0</v>
      </c>
      <c r="Z437" s="58">
        <f t="shared" si="1060"/>
        <v>62.5185</v>
      </c>
      <c r="AA437" s="181"/>
      <c r="AB437" s="213" t="s">
        <v>93</v>
      </c>
      <c r="AC437" s="15">
        <f t="shared" si="1061"/>
        <v>62.5185</v>
      </c>
      <c r="AD437" s="15">
        <f t="shared" si="1062"/>
        <v>0</v>
      </c>
      <c r="AE437" s="15">
        <f t="shared" si="1063"/>
        <v>0</v>
      </c>
      <c r="AF437" s="15">
        <f t="shared" si="1064"/>
        <v>0</v>
      </c>
      <c r="AG437" s="15">
        <f t="shared" si="1065"/>
        <v>0</v>
      </c>
      <c r="AH437" s="15">
        <f t="shared" si="1066"/>
        <v>0</v>
      </c>
      <c r="AI437" s="15">
        <f t="shared" si="1067"/>
        <v>62.5185</v>
      </c>
      <c r="AJ437" s="12" t="s">
        <v>33</v>
      </c>
      <c r="AK437" s="9"/>
    </row>
    <row r="438" s="22" customFormat="1" ht="19" customHeight="1" spans="1:37">
      <c r="A438" s="45">
        <f t="shared" si="1068"/>
        <v>435</v>
      </c>
      <c r="B438" s="205" t="s">
        <v>1977</v>
      </c>
      <c r="C438" s="239" t="s">
        <v>2017</v>
      </c>
      <c r="D438" s="87" t="s">
        <v>2018</v>
      </c>
      <c r="E438" s="240">
        <v>3473.25</v>
      </c>
      <c r="F438" s="119">
        <v>3473.25</v>
      </c>
      <c r="G438" s="117">
        <v>5664.75</v>
      </c>
      <c r="H438" s="117">
        <v>3473.25</v>
      </c>
      <c r="I438" s="122"/>
      <c r="J438" s="95">
        <v>108</v>
      </c>
      <c r="K438" s="63">
        <f t="shared" si="1046"/>
        <v>62.5185</v>
      </c>
      <c r="L438" s="64">
        <f t="shared" si="1047"/>
        <v>555.72</v>
      </c>
      <c r="M438" s="48">
        <f t="shared" si="1048"/>
        <v>453.18</v>
      </c>
      <c r="N438" s="46">
        <f t="shared" si="1049"/>
        <v>24.31275</v>
      </c>
      <c r="O438" s="48">
        <f t="shared" si="1050"/>
        <v>0</v>
      </c>
      <c r="P438" s="48">
        <f t="shared" si="1051"/>
        <v>54</v>
      </c>
      <c r="Q438" s="48">
        <f t="shared" si="1052"/>
        <v>1149.73125</v>
      </c>
      <c r="R438" s="46">
        <f t="shared" si="1053"/>
        <v>0</v>
      </c>
      <c r="S438" s="46">
        <f t="shared" si="1054"/>
        <v>277.86</v>
      </c>
      <c r="T438" s="48">
        <f t="shared" si="1055"/>
        <v>113.3</v>
      </c>
      <c r="U438" s="46">
        <f t="shared" si="1056"/>
        <v>10.42</v>
      </c>
      <c r="V438" s="46">
        <v>0</v>
      </c>
      <c r="W438" s="48">
        <f t="shared" si="1057"/>
        <v>0</v>
      </c>
      <c r="X438" s="48">
        <f t="shared" si="1058"/>
        <v>54</v>
      </c>
      <c r="Y438" s="46">
        <f t="shared" si="1059"/>
        <v>455.58</v>
      </c>
      <c r="Z438" s="46">
        <f t="shared" si="1060"/>
        <v>1605.31125</v>
      </c>
      <c r="AA438" s="122"/>
      <c r="AB438" s="213" t="s">
        <v>63</v>
      </c>
      <c r="AC438" s="11">
        <f t="shared" si="1061"/>
        <v>62.5185</v>
      </c>
      <c r="AD438" s="11">
        <f t="shared" si="1062"/>
        <v>833.58</v>
      </c>
      <c r="AE438" s="11">
        <f t="shared" si="1063"/>
        <v>566.48</v>
      </c>
      <c r="AF438" s="11">
        <f t="shared" si="1064"/>
        <v>34.73275</v>
      </c>
      <c r="AG438" s="11">
        <f t="shared" si="1065"/>
        <v>0</v>
      </c>
      <c r="AH438" s="11">
        <f t="shared" si="1066"/>
        <v>108</v>
      </c>
      <c r="AI438" s="11">
        <f t="shared" si="1067"/>
        <v>1605.31125</v>
      </c>
      <c r="AJ438" s="12" t="s">
        <v>31</v>
      </c>
      <c r="AK438" s="9"/>
    </row>
    <row r="439" s="22" customFormat="1" ht="19" customHeight="1" spans="1:37">
      <c r="A439" s="45">
        <f t="shared" si="1068"/>
        <v>436</v>
      </c>
      <c r="B439" s="205" t="s">
        <v>1981</v>
      </c>
      <c r="C439" s="239" t="s">
        <v>2019</v>
      </c>
      <c r="D439" s="87" t="s">
        <v>2020</v>
      </c>
      <c r="E439" s="240">
        <v>3473.25</v>
      </c>
      <c r="F439" s="119">
        <v>3473.25</v>
      </c>
      <c r="G439" s="117">
        <v>5664.75</v>
      </c>
      <c r="H439" s="117">
        <v>3473.25</v>
      </c>
      <c r="I439" s="122"/>
      <c r="J439" s="95">
        <v>108</v>
      </c>
      <c r="K439" s="63">
        <f t="shared" si="1046"/>
        <v>62.5185</v>
      </c>
      <c r="L439" s="64">
        <f t="shared" si="1047"/>
        <v>555.72</v>
      </c>
      <c r="M439" s="48">
        <f t="shared" si="1048"/>
        <v>453.18</v>
      </c>
      <c r="N439" s="46">
        <f t="shared" si="1049"/>
        <v>24.31275</v>
      </c>
      <c r="O439" s="48">
        <f t="shared" si="1050"/>
        <v>0</v>
      </c>
      <c r="P439" s="48">
        <f t="shared" si="1051"/>
        <v>54</v>
      </c>
      <c r="Q439" s="48">
        <f t="shared" si="1052"/>
        <v>1149.73125</v>
      </c>
      <c r="R439" s="46">
        <f t="shared" si="1053"/>
        <v>0</v>
      </c>
      <c r="S439" s="46">
        <f t="shared" si="1054"/>
        <v>277.86</v>
      </c>
      <c r="T439" s="48">
        <f t="shared" si="1055"/>
        <v>113.3</v>
      </c>
      <c r="U439" s="46">
        <f t="shared" si="1056"/>
        <v>10.42</v>
      </c>
      <c r="V439" s="46">
        <v>0</v>
      </c>
      <c r="W439" s="48">
        <f t="shared" si="1057"/>
        <v>0</v>
      </c>
      <c r="X439" s="48">
        <f t="shared" si="1058"/>
        <v>54</v>
      </c>
      <c r="Y439" s="46">
        <f t="shared" si="1059"/>
        <v>455.58</v>
      </c>
      <c r="Z439" s="46">
        <f t="shared" si="1060"/>
        <v>1605.31125</v>
      </c>
      <c r="AA439" s="122"/>
      <c r="AB439" s="213" t="s">
        <v>117</v>
      </c>
      <c r="AC439" s="11">
        <f t="shared" si="1061"/>
        <v>62.5185</v>
      </c>
      <c r="AD439" s="11">
        <f t="shared" si="1062"/>
        <v>833.58</v>
      </c>
      <c r="AE439" s="11">
        <f t="shared" si="1063"/>
        <v>566.48</v>
      </c>
      <c r="AF439" s="11">
        <f t="shared" si="1064"/>
        <v>34.73275</v>
      </c>
      <c r="AG439" s="11">
        <f t="shared" si="1065"/>
        <v>0</v>
      </c>
      <c r="AH439" s="11">
        <f t="shared" si="1066"/>
        <v>108</v>
      </c>
      <c r="AI439" s="11">
        <f t="shared" si="1067"/>
        <v>1605.31125</v>
      </c>
      <c r="AJ439" s="12" t="s">
        <v>35</v>
      </c>
      <c r="AK439" s="9"/>
    </row>
    <row r="440" s="22" customFormat="1" ht="19" customHeight="1" spans="1:37">
      <c r="A440" s="45">
        <f t="shared" si="1068"/>
        <v>437</v>
      </c>
      <c r="B440" s="205" t="s">
        <v>1983</v>
      </c>
      <c r="C440" s="239" t="s">
        <v>2021</v>
      </c>
      <c r="D440" s="87" t="s">
        <v>2022</v>
      </c>
      <c r="E440" s="240">
        <v>3473.25</v>
      </c>
      <c r="F440" s="119">
        <v>3473.25</v>
      </c>
      <c r="G440" s="117">
        <v>5664.75</v>
      </c>
      <c r="H440" s="117">
        <v>3473.25</v>
      </c>
      <c r="I440" s="122"/>
      <c r="J440" s="95">
        <v>108</v>
      </c>
      <c r="K440" s="63">
        <f t="shared" si="1046"/>
        <v>62.5185</v>
      </c>
      <c r="L440" s="64">
        <f t="shared" si="1047"/>
        <v>555.72</v>
      </c>
      <c r="M440" s="48">
        <f t="shared" si="1048"/>
        <v>453.18</v>
      </c>
      <c r="N440" s="46">
        <f t="shared" si="1049"/>
        <v>24.31275</v>
      </c>
      <c r="O440" s="48">
        <f t="shared" si="1050"/>
        <v>0</v>
      </c>
      <c r="P440" s="48">
        <f t="shared" si="1051"/>
        <v>54</v>
      </c>
      <c r="Q440" s="48">
        <f t="shared" si="1052"/>
        <v>1149.73125</v>
      </c>
      <c r="R440" s="46">
        <f t="shared" si="1053"/>
        <v>0</v>
      </c>
      <c r="S440" s="46">
        <f t="shared" si="1054"/>
        <v>277.86</v>
      </c>
      <c r="T440" s="48">
        <f t="shared" si="1055"/>
        <v>113.3</v>
      </c>
      <c r="U440" s="46">
        <f t="shared" si="1056"/>
        <v>10.42</v>
      </c>
      <c r="V440" s="46">
        <v>0</v>
      </c>
      <c r="W440" s="48">
        <f t="shared" si="1057"/>
        <v>0</v>
      </c>
      <c r="X440" s="48">
        <f t="shared" si="1058"/>
        <v>54</v>
      </c>
      <c r="Y440" s="46">
        <f t="shared" si="1059"/>
        <v>455.58</v>
      </c>
      <c r="Z440" s="46">
        <f t="shared" si="1060"/>
        <v>1605.31125</v>
      </c>
      <c r="AA440" s="122"/>
      <c r="AB440" s="213" t="s">
        <v>66</v>
      </c>
      <c r="AC440" s="11">
        <f t="shared" si="1061"/>
        <v>62.5185</v>
      </c>
      <c r="AD440" s="11">
        <f t="shared" si="1062"/>
        <v>833.58</v>
      </c>
      <c r="AE440" s="11">
        <f t="shared" si="1063"/>
        <v>566.48</v>
      </c>
      <c r="AF440" s="11">
        <f t="shared" si="1064"/>
        <v>34.73275</v>
      </c>
      <c r="AG440" s="11">
        <f t="shared" si="1065"/>
        <v>0</v>
      </c>
      <c r="AH440" s="11">
        <f t="shared" si="1066"/>
        <v>108</v>
      </c>
      <c r="AI440" s="11">
        <f t="shared" si="1067"/>
        <v>1605.31125</v>
      </c>
      <c r="AJ440" s="12" t="s">
        <v>32</v>
      </c>
      <c r="AK440" s="9"/>
    </row>
    <row r="441" s="22" customFormat="1" ht="19" customHeight="1" spans="1:37">
      <c r="A441" s="45">
        <f t="shared" si="1068"/>
        <v>438</v>
      </c>
      <c r="B441" s="205" t="s">
        <v>558</v>
      </c>
      <c r="C441" s="239" t="s">
        <v>2023</v>
      </c>
      <c r="D441" s="87" t="s">
        <v>2024</v>
      </c>
      <c r="E441" s="240">
        <v>3473.25</v>
      </c>
      <c r="F441" s="119">
        <v>3473.25</v>
      </c>
      <c r="G441" s="95">
        <v>0</v>
      </c>
      <c r="H441" s="117">
        <v>3473.25</v>
      </c>
      <c r="I441" s="122"/>
      <c r="J441" s="95"/>
      <c r="K441" s="63">
        <f t="shared" si="1046"/>
        <v>62.5185</v>
      </c>
      <c r="L441" s="64">
        <f t="shared" si="1047"/>
        <v>555.72</v>
      </c>
      <c r="M441" s="48">
        <f t="shared" si="1048"/>
        <v>0</v>
      </c>
      <c r="N441" s="46">
        <f t="shared" si="1049"/>
        <v>24.31275</v>
      </c>
      <c r="O441" s="48">
        <f t="shared" si="1050"/>
        <v>0</v>
      </c>
      <c r="P441" s="48">
        <f t="shared" si="1051"/>
        <v>0</v>
      </c>
      <c r="Q441" s="48">
        <f t="shared" si="1052"/>
        <v>642.55125</v>
      </c>
      <c r="R441" s="46">
        <f t="shared" si="1053"/>
        <v>0</v>
      </c>
      <c r="S441" s="46">
        <f t="shared" si="1054"/>
        <v>277.86</v>
      </c>
      <c r="T441" s="48">
        <f t="shared" si="1055"/>
        <v>0</v>
      </c>
      <c r="U441" s="46">
        <f t="shared" si="1056"/>
        <v>10.42</v>
      </c>
      <c r="V441" s="46">
        <v>0</v>
      </c>
      <c r="W441" s="48">
        <f t="shared" si="1057"/>
        <v>0</v>
      </c>
      <c r="X441" s="48">
        <f t="shared" si="1058"/>
        <v>0</v>
      </c>
      <c r="Y441" s="46">
        <f t="shared" si="1059"/>
        <v>288.28</v>
      </c>
      <c r="Z441" s="46">
        <f t="shared" si="1060"/>
        <v>930.83125</v>
      </c>
      <c r="AA441" s="122"/>
      <c r="AB441" s="213" t="s">
        <v>102</v>
      </c>
      <c r="AC441" s="11">
        <f t="shared" si="1061"/>
        <v>62.5185</v>
      </c>
      <c r="AD441" s="11">
        <f t="shared" si="1062"/>
        <v>833.58</v>
      </c>
      <c r="AE441" s="11">
        <f t="shared" si="1063"/>
        <v>0</v>
      </c>
      <c r="AF441" s="11">
        <f t="shared" si="1064"/>
        <v>34.73275</v>
      </c>
      <c r="AG441" s="11">
        <f t="shared" si="1065"/>
        <v>0</v>
      </c>
      <c r="AH441" s="11">
        <f t="shared" si="1066"/>
        <v>0</v>
      </c>
      <c r="AI441" s="11">
        <f t="shared" si="1067"/>
        <v>930.83125</v>
      </c>
      <c r="AJ441" s="12" t="s">
        <v>33</v>
      </c>
      <c r="AK441" s="9"/>
    </row>
    <row r="442" s="23" customFormat="1" ht="19" customHeight="1" spans="1:37">
      <c r="A442" s="57">
        <f t="shared" si="1068"/>
        <v>439</v>
      </c>
      <c r="B442" s="205" t="s">
        <v>558</v>
      </c>
      <c r="C442" s="246" t="s">
        <v>2025</v>
      </c>
      <c r="D442" s="167" t="s">
        <v>2026</v>
      </c>
      <c r="E442" s="186">
        <v>3473.25</v>
      </c>
      <c r="F442" s="153">
        <v>0</v>
      </c>
      <c r="G442" s="168">
        <v>0</v>
      </c>
      <c r="H442" s="157">
        <v>0</v>
      </c>
      <c r="I442" s="181"/>
      <c r="J442" s="187"/>
      <c r="K442" s="65">
        <f t="shared" si="1046"/>
        <v>62.5185</v>
      </c>
      <c r="L442" s="66">
        <f t="shared" si="1047"/>
        <v>0</v>
      </c>
      <c r="M442" s="60">
        <f t="shared" si="1048"/>
        <v>0</v>
      </c>
      <c r="N442" s="58">
        <f t="shared" si="1049"/>
        <v>0</v>
      </c>
      <c r="O442" s="60">
        <f t="shared" si="1050"/>
        <v>0</v>
      </c>
      <c r="P442" s="60">
        <f t="shared" si="1051"/>
        <v>0</v>
      </c>
      <c r="Q442" s="60">
        <f t="shared" si="1052"/>
        <v>62.5185</v>
      </c>
      <c r="R442" s="58">
        <f t="shared" si="1053"/>
        <v>0</v>
      </c>
      <c r="S442" s="58">
        <f t="shared" si="1054"/>
        <v>0</v>
      </c>
      <c r="T442" s="60">
        <f t="shared" si="1055"/>
        <v>0</v>
      </c>
      <c r="U442" s="58">
        <f t="shared" si="1056"/>
        <v>0</v>
      </c>
      <c r="V442" s="58">
        <v>0</v>
      </c>
      <c r="W442" s="60">
        <f t="shared" si="1057"/>
        <v>0</v>
      </c>
      <c r="X442" s="60">
        <f t="shared" si="1058"/>
        <v>0</v>
      </c>
      <c r="Y442" s="58">
        <f t="shared" si="1059"/>
        <v>0</v>
      </c>
      <c r="Z442" s="58">
        <f t="shared" si="1060"/>
        <v>62.5185</v>
      </c>
      <c r="AA442" s="181"/>
      <c r="AB442" s="213" t="s">
        <v>102</v>
      </c>
      <c r="AC442" s="15">
        <f t="shared" si="1061"/>
        <v>62.5185</v>
      </c>
      <c r="AD442" s="15">
        <f t="shared" si="1062"/>
        <v>0</v>
      </c>
      <c r="AE442" s="15">
        <f t="shared" si="1063"/>
        <v>0</v>
      </c>
      <c r="AF442" s="15">
        <f t="shared" si="1064"/>
        <v>0</v>
      </c>
      <c r="AG442" s="15">
        <f t="shared" si="1065"/>
        <v>0</v>
      </c>
      <c r="AH442" s="15">
        <f t="shared" si="1066"/>
        <v>0</v>
      </c>
      <c r="AI442" s="15">
        <f t="shared" si="1067"/>
        <v>62.5185</v>
      </c>
      <c r="AJ442" s="12" t="s">
        <v>33</v>
      </c>
      <c r="AK442" s="9"/>
    </row>
    <row r="443" s="22" customFormat="1" ht="19" customHeight="1" spans="1:37">
      <c r="A443" s="45">
        <f t="shared" si="1068"/>
        <v>440</v>
      </c>
      <c r="B443" s="205" t="s">
        <v>558</v>
      </c>
      <c r="C443" s="239" t="s">
        <v>2027</v>
      </c>
      <c r="D443" s="87" t="s">
        <v>2028</v>
      </c>
      <c r="E443" s="240">
        <v>3473.25</v>
      </c>
      <c r="F443" s="119">
        <v>3473.25</v>
      </c>
      <c r="G443" s="117">
        <v>5664.75</v>
      </c>
      <c r="H443" s="117">
        <v>3473.25</v>
      </c>
      <c r="I443" s="122"/>
      <c r="J443" s="95">
        <v>108</v>
      </c>
      <c r="K443" s="63">
        <f t="shared" si="1046"/>
        <v>62.5185</v>
      </c>
      <c r="L443" s="64">
        <f t="shared" si="1047"/>
        <v>555.72</v>
      </c>
      <c r="M443" s="48">
        <f t="shared" si="1048"/>
        <v>453.18</v>
      </c>
      <c r="N443" s="46">
        <f t="shared" si="1049"/>
        <v>24.31275</v>
      </c>
      <c r="O443" s="48">
        <f t="shared" si="1050"/>
        <v>0</v>
      </c>
      <c r="P443" s="48">
        <f t="shared" si="1051"/>
        <v>54</v>
      </c>
      <c r="Q443" s="48">
        <f t="shared" si="1052"/>
        <v>1149.73125</v>
      </c>
      <c r="R443" s="46">
        <f t="shared" si="1053"/>
        <v>0</v>
      </c>
      <c r="S443" s="46">
        <f t="shared" si="1054"/>
        <v>277.86</v>
      </c>
      <c r="T443" s="48">
        <f t="shared" si="1055"/>
        <v>113.3</v>
      </c>
      <c r="U443" s="46">
        <f t="shared" si="1056"/>
        <v>10.42</v>
      </c>
      <c r="V443" s="46">
        <v>0</v>
      </c>
      <c r="W443" s="48">
        <f t="shared" si="1057"/>
        <v>0</v>
      </c>
      <c r="X443" s="48">
        <f t="shared" si="1058"/>
        <v>54</v>
      </c>
      <c r="Y443" s="46">
        <f t="shared" si="1059"/>
        <v>455.58</v>
      </c>
      <c r="Z443" s="46">
        <f t="shared" si="1060"/>
        <v>1605.31125</v>
      </c>
      <c r="AA443" s="122"/>
      <c r="AB443" s="213" t="s">
        <v>102</v>
      </c>
      <c r="AC443" s="11">
        <f t="shared" si="1061"/>
        <v>62.5185</v>
      </c>
      <c r="AD443" s="11">
        <f t="shared" si="1062"/>
        <v>833.58</v>
      </c>
      <c r="AE443" s="11">
        <f t="shared" si="1063"/>
        <v>566.48</v>
      </c>
      <c r="AF443" s="11">
        <f t="shared" si="1064"/>
        <v>34.73275</v>
      </c>
      <c r="AG443" s="11">
        <f t="shared" si="1065"/>
        <v>0</v>
      </c>
      <c r="AH443" s="11">
        <f t="shared" si="1066"/>
        <v>108</v>
      </c>
      <c r="AI443" s="11">
        <f t="shared" si="1067"/>
        <v>1605.31125</v>
      </c>
      <c r="AJ443" s="12" t="s">
        <v>33</v>
      </c>
      <c r="AK443" s="9"/>
    </row>
    <row r="444" s="22" customFormat="1" ht="19" customHeight="1" spans="1:37">
      <c r="A444" s="45">
        <f t="shared" si="1068"/>
        <v>441</v>
      </c>
      <c r="B444" s="205" t="s">
        <v>558</v>
      </c>
      <c r="C444" s="239" t="s">
        <v>2029</v>
      </c>
      <c r="D444" s="87" t="s">
        <v>2030</v>
      </c>
      <c r="E444" s="240">
        <v>3473.25</v>
      </c>
      <c r="F444" s="119">
        <v>3473.25</v>
      </c>
      <c r="G444" s="117">
        <v>5664.75</v>
      </c>
      <c r="H444" s="117">
        <v>3473.25</v>
      </c>
      <c r="I444" s="122"/>
      <c r="J444" s="95">
        <v>108</v>
      </c>
      <c r="K444" s="63">
        <f t="shared" si="1046"/>
        <v>62.5185</v>
      </c>
      <c r="L444" s="64">
        <f t="shared" si="1047"/>
        <v>555.72</v>
      </c>
      <c r="M444" s="48">
        <f t="shared" si="1048"/>
        <v>453.18</v>
      </c>
      <c r="N444" s="46">
        <f t="shared" si="1049"/>
        <v>24.31275</v>
      </c>
      <c r="O444" s="48">
        <f t="shared" si="1050"/>
        <v>0</v>
      </c>
      <c r="P444" s="48">
        <f t="shared" si="1051"/>
        <v>54</v>
      </c>
      <c r="Q444" s="48">
        <f t="shared" si="1052"/>
        <v>1149.73125</v>
      </c>
      <c r="R444" s="46">
        <f t="shared" si="1053"/>
        <v>0</v>
      </c>
      <c r="S444" s="46">
        <f t="shared" si="1054"/>
        <v>277.86</v>
      </c>
      <c r="T444" s="48">
        <f t="shared" si="1055"/>
        <v>113.3</v>
      </c>
      <c r="U444" s="46">
        <f t="shared" si="1056"/>
        <v>10.42</v>
      </c>
      <c r="V444" s="46">
        <v>0</v>
      </c>
      <c r="W444" s="48">
        <f t="shared" si="1057"/>
        <v>0</v>
      </c>
      <c r="X444" s="48">
        <f t="shared" si="1058"/>
        <v>54</v>
      </c>
      <c r="Y444" s="46">
        <f t="shared" si="1059"/>
        <v>455.58</v>
      </c>
      <c r="Z444" s="46">
        <f t="shared" si="1060"/>
        <v>1605.31125</v>
      </c>
      <c r="AA444" s="122"/>
      <c r="AB444" s="213" t="s">
        <v>102</v>
      </c>
      <c r="AC444" s="11">
        <f t="shared" si="1061"/>
        <v>62.5185</v>
      </c>
      <c r="AD444" s="11">
        <f t="shared" si="1062"/>
        <v>833.58</v>
      </c>
      <c r="AE444" s="11">
        <f t="shared" si="1063"/>
        <v>566.48</v>
      </c>
      <c r="AF444" s="11">
        <f t="shared" si="1064"/>
        <v>34.73275</v>
      </c>
      <c r="AG444" s="11">
        <f t="shared" si="1065"/>
        <v>0</v>
      </c>
      <c r="AH444" s="11">
        <f t="shared" si="1066"/>
        <v>108</v>
      </c>
      <c r="AI444" s="11">
        <f t="shared" si="1067"/>
        <v>1605.31125</v>
      </c>
      <c r="AJ444" s="12" t="s">
        <v>33</v>
      </c>
      <c r="AK444" s="9"/>
    </row>
    <row r="445" s="22" customFormat="1" ht="19" customHeight="1" spans="1:37">
      <c r="A445" s="45">
        <f t="shared" si="1068"/>
        <v>442</v>
      </c>
      <c r="B445" s="205" t="s">
        <v>1973</v>
      </c>
      <c r="C445" s="239" t="s">
        <v>2031</v>
      </c>
      <c r="D445" s="87" t="s">
        <v>2032</v>
      </c>
      <c r="E445" s="109">
        <v>0</v>
      </c>
      <c r="F445" s="48">
        <v>0</v>
      </c>
      <c r="G445" s="117">
        <v>5664.75</v>
      </c>
      <c r="H445" s="96">
        <v>0</v>
      </c>
      <c r="I445" s="247">
        <v>4180</v>
      </c>
      <c r="J445" s="95"/>
      <c r="K445" s="63">
        <f t="shared" si="1046"/>
        <v>0</v>
      </c>
      <c r="L445" s="64">
        <f t="shared" si="1047"/>
        <v>0</v>
      </c>
      <c r="M445" s="48">
        <f t="shared" si="1048"/>
        <v>453.18</v>
      </c>
      <c r="N445" s="46">
        <f t="shared" si="1049"/>
        <v>0</v>
      </c>
      <c r="O445" s="48">
        <f t="shared" si="1050"/>
        <v>209</v>
      </c>
      <c r="P445" s="48">
        <f t="shared" si="1051"/>
        <v>0</v>
      </c>
      <c r="Q445" s="48">
        <f t="shared" si="1052"/>
        <v>662.18</v>
      </c>
      <c r="R445" s="46">
        <f t="shared" si="1053"/>
        <v>0</v>
      </c>
      <c r="S445" s="46">
        <f t="shared" si="1054"/>
        <v>0</v>
      </c>
      <c r="T445" s="48">
        <f t="shared" si="1055"/>
        <v>113.3</v>
      </c>
      <c r="U445" s="46">
        <f t="shared" si="1056"/>
        <v>0</v>
      </c>
      <c r="V445" s="46">
        <v>0</v>
      </c>
      <c r="W445" s="48">
        <f t="shared" si="1057"/>
        <v>209</v>
      </c>
      <c r="X445" s="48">
        <f t="shared" si="1058"/>
        <v>0</v>
      </c>
      <c r="Y445" s="46">
        <f t="shared" si="1059"/>
        <v>322.3</v>
      </c>
      <c r="Z445" s="46">
        <f t="shared" si="1060"/>
        <v>984.48</v>
      </c>
      <c r="AA445" s="122"/>
      <c r="AB445" s="213" t="s">
        <v>66</v>
      </c>
      <c r="AC445" s="11">
        <f t="shared" si="1061"/>
        <v>0</v>
      </c>
      <c r="AD445" s="11">
        <f t="shared" si="1062"/>
        <v>0</v>
      </c>
      <c r="AE445" s="11">
        <f t="shared" si="1063"/>
        <v>566.48</v>
      </c>
      <c r="AF445" s="11">
        <f t="shared" si="1064"/>
        <v>0</v>
      </c>
      <c r="AG445" s="11">
        <f t="shared" si="1065"/>
        <v>418</v>
      </c>
      <c r="AH445" s="11">
        <f t="shared" si="1066"/>
        <v>0</v>
      </c>
      <c r="AI445" s="11">
        <f t="shared" si="1067"/>
        <v>984.48</v>
      </c>
      <c r="AJ445" s="248" t="s">
        <v>32</v>
      </c>
      <c r="AK445" s="9"/>
    </row>
    <row r="446" s="22" customFormat="1" ht="19" customHeight="1" spans="1:37">
      <c r="A446" s="45">
        <f t="shared" si="1068"/>
        <v>443</v>
      </c>
      <c r="B446" s="205" t="s">
        <v>558</v>
      </c>
      <c r="C446" s="239" t="s">
        <v>2033</v>
      </c>
      <c r="D446" s="87" t="s">
        <v>2034</v>
      </c>
      <c r="E446" s="240">
        <v>3473.25</v>
      </c>
      <c r="F446" s="119">
        <v>3473.25</v>
      </c>
      <c r="G446" s="117">
        <v>5664.75</v>
      </c>
      <c r="H446" s="117">
        <v>3473.25</v>
      </c>
      <c r="I446" s="122"/>
      <c r="J446" s="95">
        <v>108</v>
      </c>
      <c r="K446" s="63">
        <f t="shared" si="1046"/>
        <v>62.5185</v>
      </c>
      <c r="L446" s="64">
        <f t="shared" si="1047"/>
        <v>555.72</v>
      </c>
      <c r="M446" s="48">
        <f t="shared" si="1048"/>
        <v>453.18</v>
      </c>
      <c r="N446" s="46">
        <f t="shared" si="1049"/>
        <v>24.31275</v>
      </c>
      <c r="O446" s="48">
        <f t="shared" si="1050"/>
        <v>0</v>
      </c>
      <c r="P446" s="48">
        <f t="shared" si="1051"/>
        <v>54</v>
      </c>
      <c r="Q446" s="48">
        <f t="shared" si="1052"/>
        <v>1149.73125</v>
      </c>
      <c r="R446" s="46">
        <f t="shared" si="1053"/>
        <v>0</v>
      </c>
      <c r="S446" s="46">
        <f t="shared" si="1054"/>
        <v>277.86</v>
      </c>
      <c r="T446" s="48">
        <f t="shared" si="1055"/>
        <v>113.3</v>
      </c>
      <c r="U446" s="46">
        <f t="shared" si="1056"/>
        <v>10.42</v>
      </c>
      <c r="V446" s="46">
        <v>0</v>
      </c>
      <c r="W446" s="48">
        <f t="shared" si="1057"/>
        <v>0</v>
      </c>
      <c r="X446" s="48">
        <f t="shared" si="1058"/>
        <v>54</v>
      </c>
      <c r="Y446" s="46">
        <f t="shared" si="1059"/>
        <v>455.58</v>
      </c>
      <c r="Z446" s="46">
        <f t="shared" si="1060"/>
        <v>1605.31125</v>
      </c>
      <c r="AA446" s="122"/>
      <c r="AB446" s="213" t="s">
        <v>102</v>
      </c>
      <c r="AC446" s="11">
        <f t="shared" si="1061"/>
        <v>62.5185</v>
      </c>
      <c r="AD446" s="11">
        <f t="shared" si="1062"/>
        <v>833.58</v>
      </c>
      <c r="AE446" s="11">
        <f t="shared" si="1063"/>
        <v>566.48</v>
      </c>
      <c r="AF446" s="11">
        <f t="shared" si="1064"/>
        <v>34.73275</v>
      </c>
      <c r="AG446" s="11">
        <f t="shared" si="1065"/>
        <v>0</v>
      </c>
      <c r="AH446" s="11">
        <f t="shared" si="1066"/>
        <v>108</v>
      </c>
      <c r="AI446" s="11">
        <f t="shared" si="1067"/>
        <v>1605.31125</v>
      </c>
      <c r="AJ446" s="12" t="s">
        <v>33</v>
      </c>
      <c r="AK446" s="9"/>
    </row>
    <row r="447" s="22" customFormat="1" ht="19" customHeight="1" spans="1:37">
      <c r="A447" s="45" t="s">
        <v>10</v>
      </c>
      <c r="B447" s="45"/>
      <c r="C447" s="120"/>
      <c r="D447" s="121"/>
      <c r="E447" s="122">
        <f>SUM(E4:E446)</f>
        <v>1542111.5</v>
      </c>
      <c r="F447" s="122">
        <f t="shared" ref="F447:AI447" si="1069">SUM(F4:F446)</f>
        <v>1443506.34</v>
      </c>
      <c r="G447" s="122">
        <f t="shared" si="1069"/>
        <v>2458501.5</v>
      </c>
      <c r="H447" s="122">
        <f t="shared" si="1069"/>
        <v>1521272</v>
      </c>
      <c r="I447" s="122">
        <f t="shared" si="1069"/>
        <v>932208</v>
      </c>
      <c r="J447" s="122">
        <f t="shared" si="1069"/>
        <v>1728</v>
      </c>
      <c r="K447" s="122">
        <f t="shared" si="1069"/>
        <v>27758.0069999997</v>
      </c>
      <c r="L447" s="122">
        <f t="shared" si="1069"/>
        <v>230961.0144</v>
      </c>
      <c r="M447" s="122">
        <f t="shared" si="1069"/>
        <v>196680.119999998</v>
      </c>
      <c r="N447" s="122">
        <f t="shared" si="1069"/>
        <v>10648.9039999999</v>
      </c>
      <c r="O447" s="122">
        <f t="shared" si="1069"/>
        <v>46610.4</v>
      </c>
      <c r="P447" s="122">
        <f t="shared" si="1069"/>
        <v>864</v>
      </c>
      <c r="Q447" s="122">
        <f t="shared" si="1069"/>
        <v>513522.445400003</v>
      </c>
      <c r="R447" s="122">
        <f t="shared" si="1069"/>
        <v>0</v>
      </c>
      <c r="S447" s="122">
        <f t="shared" si="1069"/>
        <v>115480.03</v>
      </c>
      <c r="T447" s="122">
        <f t="shared" si="1069"/>
        <v>49172.2000000003</v>
      </c>
      <c r="U447" s="122">
        <f t="shared" si="1069"/>
        <v>4563.92000000002</v>
      </c>
      <c r="V447" s="69">
        <v>0</v>
      </c>
      <c r="W447" s="122">
        <f t="shared" si="1069"/>
        <v>46610.4</v>
      </c>
      <c r="X447" s="122">
        <f t="shared" si="1069"/>
        <v>864</v>
      </c>
      <c r="Y447" s="122">
        <f t="shared" si="1069"/>
        <v>216690.549999998</v>
      </c>
      <c r="Z447" s="122">
        <f t="shared" si="1069"/>
        <v>730212.995400001</v>
      </c>
      <c r="AA447" s="122">
        <f t="shared" si="1069"/>
        <v>0</v>
      </c>
      <c r="AB447" s="12" t="s">
        <v>2035</v>
      </c>
      <c r="AC447" s="122">
        <f t="shared" si="1069"/>
        <v>27758.0069999997</v>
      </c>
      <c r="AD447" s="122">
        <f t="shared" si="1069"/>
        <v>346441.044400002</v>
      </c>
      <c r="AE447" s="122">
        <f t="shared" si="1069"/>
        <v>245852.320000002</v>
      </c>
      <c r="AF447" s="122">
        <f t="shared" si="1069"/>
        <v>15212.8239999999</v>
      </c>
      <c r="AG447" s="122">
        <f t="shared" si="1069"/>
        <v>93220.8</v>
      </c>
      <c r="AH447" s="122">
        <f t="shared" si="1069"/>
        <v>1728</v>
      </c>
      <c r="AI447" s="122">
        <f t="shared" si="1069"/>
        <v>730212.995400001</v>
      </c>
      <c r="AJ447" s="12"/>
      <c r="AK447" s="9"/>
    </row>
    <row r="448" spans="1:28">
      <c r="A448" s="123"/>
      <c r="B448" s="123"/>
      <c r="E448" s="123"/>
      <c r="AB448" s="144"/>
    </row>
    <row r="449" ht="15" customHeight="1" spans="1:26">
      <c r="A449" s="124" t="s">
        <v>1104</v>
      </c>
      <c r="B449" s="124"/>
      <c r="C449" s="125" t="s">
        <v>1105</v>
      </c>
      <c r="D449" s="125"/>
      <c r="E449" s="124" t="s">
        <v>1106</v>
      </c>
      <c r="F449" s="126" t="s">
        <v>1107</v>
      </c>
      <c r="G449" s="126" t="s">
        <v>1108</v>
      </c>
      <c r="J449" s="142"/>
      <c r="W449" s="9"/>
      <c r="X449" s="9"/>
      <c r="Z449" s="145"/>
    </row>
    <row r="450" ht="15" customHeight="1" spans="1:25">
      <c r="A450" s="127" t="s">
        <v>1109</v>
      </c>
      <c r="B450" s="127"/>
      <c r="C450" s="128">
        <f>K447+R447</f>
        <v>27758.0069999997</v>
      </c>
      <c r="D450" s="129"/>
      <c r="E450" s="130">
        <f>COUNTIFS(E4:E446,"&lt;&gt;",E4:E446,"&lt;&gt;0")</f>
        <v>442</v>
      </c>
      <c r="F450" s="131"/>
      <c r="G450" s="126">
        <f t="shared" ref="G450:G455" si="1070">C450+F450</f>
        <v>27758.0069999997</v>
      </c>
      <c r="J450" s="142"/>
      <c r="V450" s="9"/>
      <c r="W450" s="9"/>
      <c r="X450" s="9"/>
      <c r="Y450" s="144"/>
    </row>
    <row r="451" ht="15" customHeight="1" spans="1:26">
      <c r="A451" s="127" t="s">
        <v>1110</v>
      </c>
      <c r="B451" s="127"/>
      <c r="C451" s="128">
        <f>L447+S447</f>
        <v>346441.044399999</v>
      </c>
      <c r="D451" s="129"/>
      <c r="E451" s="130">
        <f>COUNTIFS(F4:F446,"&lt;&gt;",F4:F446,"&lt;&gt;0")</f>
        <v>435</v>
      </c>
      <c r="F451" s="126"/>
      <c r="G451" s="126">
        <f t="shared" si="1070"/>
        <v>346441.044399999</v>
      </c>
      <c r="J451" s="142"/>
      <c r="W451" s="9"/>
      <c r="X451" s="9"/>
      <c r="Z451" s="144"/>
    </row>
    <row r="452" ht="15" customHeight="1" spans="1:24">
      <c r="A452" s="127" t="s">
        <v>1111</v>
      </c>
      <c r="B452" s="127"/>
      <c r="C452" s="128">
        <f>N447+U447</f>
        <v>15212.824</v>
      </c>
      <c r="D452" s="129"/>
      <c r="E452" s="130">
        <f>COUNTIFS(H4:H446,"&lt;&gt;",H4:H446,"&lt;&gt;0")</f>
        <v>436</v>
      </c>
      <c r="F452" s="126"/>
      <c r="G452" s="126">
        <f t="shared" si="1070"/>
        <v>15212.824</v>
      </c>
      <c r="J452" s="142"/>
      <c r="W452" s="9"/>
      <c r="X452" s="9"/>
    </row>
    <row r="453" ht="15" customHeight="1" spans="1:24">
      <c r="A453" s="132" t="s">
        <v>1112</v>
      </c>
      <c r="B453" s="132"/>
      <c r="C453" s="128">
        <f>M447+T447</f>
        <v>245852.319999998</v>
      </c>
      <c r="D453" s="129"/>
      <c r="E453" s="130">
        <f>COUNTIFS(G4:G446,"&lt;&gt;",G4:G446,"&lt;&gt;0")</f>
        <v>434</v>
      </c>
      <c r="F453" s="126"/>
      <c r="G453" s="126">
        <f t="shared" si="1070"/>
        <v>245852.319999998</v>
      </c>
      <c r="J453" s="142"/>
      <c r="V453" s="9"/>
      <c r="W453" s="9"/>
      <c r="X453" s="9"/>
    </row>
    <row r="454" ht="15" customHeight="1" spans="1:24">
      <c r="A454" s="132" t="s">
        <v>1113</v>
      </c>
      <c r="B454" s="132"/>
      <c r="C454" s="128">
        <f>P447+X447</f>
        <v>1728</v>
      </c>
      <c r="D454" s="129"/>
      <c r="E454" s="130">
        <f>COUNTIFS(J4:J446,"&lt;&gt;",J4:J446,"&lt;&gt;0")</f>
        <v>16</v>
      </c>
      <c r="F454" s="126"/>
      <c r="G454" s="126">
        <f t="shared" si="1070"/>
        <v>1728</v>
      </c>
      <c r="J454" s="142"/>
      <c r="W454" s="9"/>
      <c r="X454" s="9"/>
    </row>
    <row r="455" ht="15" customHeight="1" spans="1:24">
      <c r="A455" s="132" t="s">
        <v>1114</v>
      </c>
      <c r="B455" s="132"/>
      <c r="C455" s="133">
        <f>O447+W447</f>
        <v>93220.8</v>
      </c>
      <c r="D455" s="134"/>
      <c r="E455" s="130">
        <f>COUNTIFS(I4:I446,"&lt;&gt;",I4:I446,"&lt;&gt;0")</f>
        <v>367</v>
      </c>
      <c r="F455" s="126"/>
      <c r="G455" s="126">
        <f t="shared" si="1070"/>
        <v>93220.8</v>
      </c>
      <c r="J455" s="142"/>
      <c r="W455" s="9"/>
      <c r="X455" s="9"/>
    </row>
    <row r="456" ht="17" customHeight="1" spans="1:24">
      <c r="A456" s="126" t="s">
        <v>1115</v>
      </c>
      <c r="B456" s="126"/>
      <c r="C456" s="135">
        <f>SUM(C450:D455)</f>
        <v>730212.995399997</v>
      </c>
      <c r="D456" s="136"/>
      <c r="E456" s="137"/>
      <c r="F456" s="126"/>
      <c r="G456" s="138">
        <f>SUM(G450:G455)</f>
        <v>730212.995399997</v>
      </c>
      <c r="J456" s="142"/>
      <c r="W456" s="9"/>
      <c r="X456" s="9"/>
    </row>
    <row r="457" spans="1:33">
      <c r="A457" s="18" t="s">
        <v>1116</v>
      </c>
      <c r="B457" s="18"/>
      <c r="C457" s="18"/>
      <c r="D457" s="18"/>
      <c r="E457" s="18"/>
      <c r="F457" s="18"/>
      <c r="G457" s="139"/>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39"/>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39"/>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39"/>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39"/>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39"/>
      <c r="C462" s="140"/>
      <c r="D462" s="141"/>
      <c r="E462" s="18"/>
      <c r="F462" s="18"/>
      <c r="G462" s="139"/>
      <c r="H462" s="18"/>
      <c r="I462" s="18"/>
      <c r="J462" s="18"/>
      <c r="K462" s="143"/>
      <c r="L462" s="18"/>
      <c r="M462" s="18"/>
      <c r="N462" s="18"/>
      <c r="O462" s="18"/>
      <c r="P462" s="18"/>
      <c r="Q462" s="18"/>
      <c r="S462" s="9"/>
      <c r="T462" s="9"/>
      <c r="U462" s="9"/>
      <c r="V462" s="9"/>
      <c r="W462" s="9"/>
      <c r="X462" s="9"/>
    </row>
    <row r="463" spans="1:24">
      <c r="A463" s="18"/>
      <c r="B463" s="139"/>
      <c r="C463" s="140"/>
      <c r="D463" s="141"/>
      <c r="E463" s="18"/>
      <c r="F463" s="18"/>
      <c r="G463" s="139"/>
      <c r="H463" s="18"/>
      <c r="I463" s="18"/>
      <c r="J463" s="18"/>
      <c r="K463" s="143"/>
      <c r="L463" s="18"/>
      <c r="M463" s="18"/>
      <c r="N463" s="18"/>
      <c r="O463" s="18"/>
      <c r="P463" s="18"/>
      <c r="Q463" s="18"/>
      <c r="S463" s="9"/>
      <c r="T463" s="9"/>
      <c r="U463" s="9"/>
      <c r="V463" s="9"/>
      <c r="W463" s="9"/>
      <c r="X463" s="9"/>
    </row>
    <row r="464" spans="1:24">
      <c r="A464" s="18"/>
      <c r="B464" s="139"/>
      <c r="C464" s="140"/>
      <c r="D464" s="141"/>
      <c r="E464" s="18"/>
      <c r="F464" s="18"/>
      <c r="G464" s="139"/>
      <c r="H464" s="18"/>
      <c r="I464" s="18"/>
      <c r="J464" s="18"/>
      <c r="K464" s="143"/>
      <c r="L464" s="18"/>
      <c r="M464" s="18"/>
      <c r="N464" s="18"/>
      <c r="O464" s="18"/>
      <c r="P464" s="18"/>
      <c r="Q464" s="18"/>
      <c r="S464" s="9"/>
      <c r="T464" s="9"/>
      <c r="U464" s="9"/>
      <c r="V464" s="9"/>
      <c r="W464" s="9"/>
      <c r="X464" s="9"/>
    </row>
    <row r="465" spans="1:24">
      <c r="A465" s="147" t="s">
        <v>1117</v>
      </c>
      <c r="B465" s="147"/>
      <c r="C465" s="148"/>
      <c r="D465" s="141"/>
      <c r="E465" s="18"/>
      <c r="F465" s="18"/>
      <c r="G465" s="139"/>
      <c r="H465" s="18"/>
      <c r="I465" s="18"/>
      <c r="J465" s="18"/>
      <c r="K465" s="143"/>
      <c r="L465" s="18"/>
      <c r="M465" s="18"/>
      <c r="N465" s="18"/>
      <c r="O465" s="18"/>
      <c r="P465" s="18"/>
      <c r="Q465" s="18"/>
      <c r="R465" s="18"/>
      <c r="S465" s="18"/>
      <c r="T465" s="18"/>
      <c r="U465" s="18"/>
      <c r="V465" s="18"/>
      <c r="X465" s="9"/>
    </row>
    <row r="466" spans="1:24">
      <c r="A466" s="147"/>
      <c r="B466" s="147"/>
      <c r="C466" s="148"/>
      <c r="K466" s="142"/>
      <c r="X466" s="9"/>
    </row>
    <row r="467" s="20" customFormat="1" ht="16" customHeight="1" spans="1:36">
      <c r="A467" s="57">
        <f t="shared" ref="A467:A505" si="1071">ROW()-3</f>
        <v>464</v>
      </c>
      <c r="B467" s="58" t="s">
        <v>289</v>
      </c>
      <c r="C467" s="200" t="s">
        <v>613</v>
      </c>
      <c r="D467" s="249" t="s">
        <v>614</v>
      </c>
      <c r="E467" s="153">
        <v>3473.25</v>
      </c>
      <c r="F467" s="58">
        <v>0</v>
      </c>
      <c r="G467" s="58">
        <v>0</v>
      </c>
      <c r="H467" s="58">
        <v>0</v>
      </c>
      <c r="I467" s="58">
        <v>0</v>
      </c>
      <c r="J467" s="60"/>
      <c r="K467" s="252">
        <f t="shared" ref="K467:K505" si="1072">E467*0.018</f>
        <v>62.5185</v>
      </c>
      <c r="L467" s="253">
        <f t="shared" ref="L467:L505" si="1073">F467*0.16</f>
        <v>0</v>
      </c>
      <c r="M467" s="60">
        <f t="shared" ref="M467:M505" si="1074">ROUND(G467*0.08,2)</f>
        <v>0</v>
      </c>
      <c r="N467" s="60">
        <f t="shared" ref="N467:N505" si="1075">H467*0.007</f>
        <v>0</v>
      </c>
      <c r="O467" s="60">
        <f t="shared" ref="O467:O505" si="1076">I467*5%</f>
        <v>0</v>
      </c>
      <c r="P467" s="60">
        <f t="shared" ref="P467:P505" si="1077">J467*50%</f>
        <v>0</v>
      </c>
      <c r="Q467" s="60">
        <f t="shared" ref="Q467:Q505" si="1078">SUM(K467:P467)</f>
        <v>62.5185</v>
      </c>
      <c r="R467" s="58">
        <f t="shared" ref="R467:R505" si="1079">E467*0</f>
        <v>0</v>
      </c>
      <c r="S467" s="60">
        <f t="shared" ref="S467:S505" si="1080">ROUND(F467*0.08,2)</f>
        <v>0</v>
      </c>
      <c r="T467" s="60">
        <f t="shared" ref="T467:T505" si="1081">ROUND(G467*0.02,2)</f>
        <v>0</v>
      </c>
      <c r="U467" s="60">
        <f t="shared" ref="U467:U505" si="1082">ROUND(H467*0.003,2)</f>
        <v>0</v>
      </c>
      <c r="V467" s="58">
        <v>0</v>
      </c>
      <c r="W467" s="60">
        <f t="shared" ref="W467:W505" si="1083">I467*5%</f>
        <v>0</v>
      </c>
      <c r="X467" s="60">
        <f t="shared" ref="X467:X505" si="1084">J467*50%</f>
        <v>0</v>
      </c>
      <c r="Y467" s="58">
        <f t="shared" ref="Y467:Y505" si="1085">SUM(R467:X467)</f>
        <v>0</v>
      </c>
      <c r="Z467" s="60">
        <f t="shared" ref="Z467:Z505" si="1086">Q467+Y467</f>
        <v>62.5185</v>
      </c>
      <c r="AA467" s="60"/>
      <c r="AB467" s="16" t="s">
        <v>80</v>
      </c>
      <c r="AC467" s="15">
        <f t="shared" ref="AC467:AC483" si="1087">K467+R467</f>
        <v>62.5185</v>
      </c>
      <c r="AD467" s="15">
        <f t="shared" ref="AD467:AD483" si="1088">L467+S467</f>
        <v>0</v>
      </c>
      <c r="AE467" s="15">
        <f t="shared" ref="AE467:AE483" si="1089">M467+T467</f>
        <v>0</v>
      </c>
      <c r="AF467" s="15">
        <f t="shared" ref="AF467:AF505" si="1090">N467+U467+V467</f>
        <v>0</v>
      </c>
      <c r="AG467" s="15">
        <f t="shared" ref="AG467:AG483" si="1091">O467+W467</f>
        <v>0</v>
      </c>
      <c r="AH467" s="15">
        <f t="shared" ref="AH467:AH483" si="1092">P467+X467</f>
        <v>0</v>
      </c>
      <c r="AI467" s="15">
        <f t="shared" ref="AI467:AI483" si="1093">Q467+Y467</f>
        <v>62.5185</v>
      </c>
      <c r="AJ467" s="16" t="s">
        <v>33</v>
      </c>
    </row>
    <row r="468" s="20" customFormat="1" ht="16" customHeight="1" spans="1:36">
      <c r="A468" s="57">
        <f t="shared" si="1071"/>
        <v>465</v>
      </c>
      <c r="B468" s="58" t="s">
        <v>558</v>
      </c>
      <c r="C468" s="149" t="s">
        <v>845</v>
      </c>
      <c r="D468" s="250" t="s">
        <v>846</v>
      </c>
      <c r="E468" s="153">
        <v>3473.25</v>
      </c>
      <c r="F468" s="58">
        <v>0</v>
      </c>
      <c r="G468" s="58">
        <v>0</v>
      </c>
      <c r="H468" s="58">
        <v>0</v>
      </c>
      <c r="I468" s="58">
        <v>0</v>
      </c>
      <c r="J468" s="60"/>
      <c r="K468" s="65">
        <f t="shared" si="1072"/>
        <v>62.5185</v>
      </c>
      <c r="L468" s="66">
        <f t="shared" si="1073"/>
        <v>0</v>
      </c>
      <c r="M468" s="60">
        <f t="shared" si="1074"/>
        <v>0</v>
      </c>
      <c r="N468" s="58">
        <f t="shared" si="1075"/>
        <v>0</v>
      </c>
      <c r="O468" s="60">
        <f t="shared" si="1076"/>
        <v>0</v>
      </c>
      <c r="P468" s="60">
        <f t="shared" si="1077"/>
        <v>0</v>
      </c>
      <c r="Q468" s="60">
        <f t="shared" si="1078"/>
        <v>62.5185</v>
      </c>
      <c r="R468" s="58">
        <f t="shared" si="1079"/>
        <v>0</v>
      </c>
      <c r="S468" s="58">
        <f t="shared" si="1080"/>
        <v>0</v>
      </c>
      <c r="T468" s="60">
        <f t="shared" si="1081"/>
        <v>0</v>
      </c>
      <c r="U468" s="58">
        <f t="shared" si="1082"/>
        <v>0</v>
      </c>
      <c r="V468" s="58">
        <v>0</v>
      </c>
      <c r="W468" s="60">
        <f t="shared" si="1083"/>
        <v>0</v>
      </c>
      <c r="X468" s="60">
        <f t="shared" si="1084"/>
        <v>0</v>
      </c>
      <c r="Y468" s="58">
        <f t="shared" si="1085"/>
        <v>0</v>
      </c>
      <c r="Z468" s="58">
        <f t="shared" si="1086"/>
        <v>62.5185</v>
      </c>
      <c r="AA468" s="58"/>
      <c r="AB468" s="16" t="s">
        <v>98</v>
      </c>
      <c r="AC468" s="15">
        <f t="shared" si="1087"/>
        <v>62.5185</v>
      </c>
      <c r="AD468" s="15">
        <f t="shared" si="1088"/>
        <v>0</v>
      </c>
      <c r="AE468" s="15">
        <f t="shared" si="1089"/>
        <v>0</v>
      </c>
      <c r="AF468" s="15">
        <f t="shared" si="1090"/>
        <v>0</v>
      </c>
      <c r="AG468" s="15">
        <f t="shared" si="1091"/>
        <v>0</v>
      </c>
      <c r="AH468" s="15">
        <f t="shared" si="1092"/>
        <v>0</v>
      </c>
      <c r="AI468" s="15">
        <f t="shared" si="1093"/>
        <v>62.5185</v>
      </c>
      <c r="AJ468" s="16" t="s">
        <v>33</v>
      </c>
    </row>
    <row r="469" s="20" customFormat="1" ht="16" customHeight="1" spans="1:36">
      <c r="A469" s="57">
        <f t="shared" si="1071"/>
        <v>466</v>
      </c>
      <c r="B469" s="58" t="s">
        <v>363</v>
      </c>
      <c r="C469" s="149" t="s">
        <v>851</v>
      </c>
      <c r="D469" s="250" t="s">
        <v>852</v>
      </c>
      <c r="E469" s="157">
        <v>3473.25</v>
      </c>
      <c r="F469" s="58">
        <v>0</v>
      </c>
      <c r="G469" s="187">
        <v>0</v>
      </c>
      <c r="H469" s="187">
        <v>0</v>
      </c>
      <c r="I469" s="187">
        <v>0</v>
      </c>
      <c r="J469" s="60"/>
      <c r="K469" s="65">
        <f t="shared" si="1072"/>
        <v>62.5185</v>
      </c>
      <c r="L469" s="66">
        <f t="shared" si="1073"/>
        <v>0</v>
      </c>
      <c r="M469" s="60">
        <f t="shared" si="1074"/>
        <v>0</v>
      </c>
      <c r="N469" s="58">
        <f t="shared" si="1075"/>
        <v>0</v>
      </c>
      <c r="O469" s="60">
        <f t="shared" si="1076"/>
        <v>0</v>
      </c>
      <c r="P469" s="60">
        <f t="shared" si="1077"/>
        <v>0</v>
      </c>
      <c r="Q469" s="60">
        <f t="shared" si="1078"/>
        <v>62.5185</v>
      </c>
      <c r="R469" s="58">
        <f t="shared" si="1079"/>
        <v>0</v>
      </c>
      <c r="S469" s="58">
        <f t="shared" si="1080"/>
        <v>0</v>
      </c>
      <c r="T469" s="60">
        <f t="shared" si="1081"/>
        <v>0</v>
      </c>
      <c r="U469" s="58">
        <f t="shared" si="1082"/>
        <v>0</v>
      </c>
      <c r="V469" s="58">
        <v>0</v>
      </c>
      <c r="W469" s="60">
        <f t="shared" si="1083"/>
        <v>0</v>
      </c>
      <c r="X469" s="60">
        <f t="shared" si="1084"/>
        <v>0</v>
      </c>
      <c r="Y469" s="58">
        <f t="shared" si="1085"/>
        <v>0</v>
      </c>
      <c r="Z469" s="58">
        <f t="shared" si="1086"/>
        <v>62.5185</v>
      </c>
      <c r="AA469" s="58"/>
      <c r="AB469" s="16" t="s">
        <v>71</v>
      </c>
      <c r="AC469" s="15">
        <f t="shared" si="1087"/>
        <v>62.5185</v>
      </c>
      <c r="AD469" s="15">
        <f t="shared" si="1088"/>
        <v>0</v>
      </c>
      <c r="AE469" s="15">
        <f t="shared" si="1089"/>
        <v>0</v>
      </c>
      <c r="AF469" s="15">
        <f t="shared" si="1090"/>
        <v>0</v>
      </c>
      <c r="AG469" s="15">
        <f t="shared" si="1091"/>
        <v>0</v>
      </c>
      <c r="AH469" s="15">
        <f t="shared" si="1092"/>
        <v>0</v>
      </c>
      <c r="AI469" s="15">
        <f t="shared" si="1093"/>
        <v>62.5185</v>
      </c>
      <c r="AJ469" s="16" t="s">
        <v>33</v>
      </c>
    </row>
    <row r="470" s="20" customFormat="1" ht="16" customHeight="1" spans="1:36">
      <c r="A470" s="57">
        <f t="shared" si="1071"/>
        <v>467</v>
      </c>
      <c r="B470" s="58" t="s">
        <v>558</v>
      </c>
      <c r="C470" s="149" t="s">
        <v>891</v>
      </c>
      <c r="D470" s="357" t="s">
        <v>892</v>
      </c>
      <c r="E470" s="157">
        <v>3473.25</v>
      </c>
      <c r="F470" s="58">
        <v>0</v>
      </c>
      <c r="G470" s="58">
        <v>0</v>
      </c>
      <c r="H470" s="58">
        <v>0</v>
      </c>
      <c r="I470" s="58">
        <v>0</v>
      </c>
      <c r="J470" s="60"/>
      <c r="K470" s="65">
        <f t="shared" si="1072"/>
        <v>62.5185</v>
      </c>
      <c r="L470" s="66">
        <f t="shared" si="1073"/>
        <v>0</v>
      </c>
      <c r="M470" s="60">
        <f t="shared" si="1074"/>
        <v>0</v>
      </c>
      <c r="N470" s="58">
        <f t="shared" si="1075"/>
        <v>0</v>
      </c>
      <c r="O470" s="60">
        <f t="shared" si="1076"/>
        <v>0</v>
      </c>
      <c r="P470" s="60">
        <f t="shared" si="1077"/>
        <v>0</v>
      </c>
      <c r="Q470" s="60">
        <f t="shared" si="1078"/>
        <v>62.5185</v>
      </c>
      <c r="R470" s="58">
        <f t="shared" si="1079"/>
        <v>0</v>
      </c>
      <c r="S470" s="58">
        <f t="shared" si="1080"/>
        <v>0</v>
      </c>
      <c r="T470" s="60">
        <f t="shared" si="1081"/>
        <v>0</v>
      </c>
      <c r="U470" s="58">
        <f t="shared" si="1082"/>
        <v>0</v>
      </c>
      <c r="V470" s="58">
        <v>0</v>
      </c>
      <c r="W470" s="60">
        <f t="shared" si="1083"/>
        <v>0</v>
      </c>
      <c r="X470" s="60">
        <f t="shared" si="1084"/>
        <v>0</v>
      </c>
      <c r="Y470" s="58">
        <f t="shared" si="1085"/>
        <v>0</v>
      </c>
      <c r="Z470" s="58">
        <f t="shared" si="1086"/>
        <v>62.5185</v>
      </c>
      <c r="AA470" s="185"/>
      <c r="AB470" s="16" t="s">
        <v>98</v>
      </c>
      <c r="AC470" s="15">
        <f t="shared" si="1087"/>
        <v>62.5185</v>
      </c>
      <c r="AD470" s="15">
        <f t="shared" si="1088"/>
        <v>0</v>
      </c>
      <c r="AE470" s="15">
        <f t="shared" si="1089"/>
        <v>0</v>
      </c>
      <c r="AF470" s="15">
        <f t="shared" si="1090"/>
        <v>0</v>
      </c>
      <c r="AG470" s="15">
        <f t="shared" si="1091"/>
        <v>0</v>
      </c>
      <c r="AH470" s="15">
        <f t="shared" si="1092"/>
        <v>0</v>
      </c>
      <c r="AI470" s="15">
        <f t="shared" si="1093"/>
        <v>62.5185</v>
      </c>
      <c r="AJ470" s="16" t="s">
        <v>33</v>
      </c>
    </row>
    <row r="471" s="20" customFormat="1" ht="16" customHeight="1" spans="1:36">
      <c r="A471" s="57">
        <f t="shared" si="1071"/>
        <v>468</v>
      </c>
      <c r="B471" s="58" t="s">
        <v>289</v>
      </c>
      <c r="C471" s="195" t="s">
        <v>939</v>
      </c>
      <c r="D471" s="366" t="s">
        <v>940</v>
      </c>
      <c r="E471" s="157">
        <v>3473.25</v>
      </c>
      <c r="F471" s="58">
        <v>0</v>
      </c>
      <c r="G471" s="58">
        <v>0</v>
      </c>
      <c r="H471" s="58">
        <v>0</v>
      </c>
      <c r="I471" s="58">
        <v>0</v>
      </c>
      <c r="J471" s="60"/>
      <c r="K471" s="65">
        <f t="shared" si="1072"/>
        <v>62.5185</v>
      </c>
      <c r="L471" s="66">
        <f t="shared" si="1073"/>
        <v>0</v>
      </c>
      <c r="M471" s="60">
        <f t="shared" si="1074"/>
        <v>0</v>
      </c>
      <c r="N471" s="58">
        <f t="shared" si="1075"/>
        <v>0</v>
      </c>
      <c r="O471" s="60">
        <f t="shared" si="1076"/>
        <v>0</v>
      </c>
      <c r="P471" s="60">
        <f t="shared" si="1077"/>
        <v>0</v>
      </c>
      <c r="Q471" s="60">
        <f t="shared" si="1078"/>
        <v>62.5185</v>
      </c>
      <c r="R471" s="58">
        <f t="shared" si="1079"/>
        <v>0</v>
      </c>
      <c r="S471" s="58">
        <f t="shared" si="1080"/>
        <v>0</v>
      </c>
      <c r="T471" s="60">
        <f t="shared" si="1081"/>
        <v>0</v>
      </c>
      <c r="U471" s="58">
        <f t="shared" si="1082"/>
        <v>0</v>
      </c>
      <c r="V471" s="58">
        <v>0</v>
      </c>
      <c r="W471" s="60">
        <f t="shared" si="1083"/>
        <v>0</v>
      </c>
      <c r="X471" s="60">
        <f t="shared" si="1084"/>
        <v>0</v>
      </c>
      <c r="Y471" s="58">
        <f t="shared" si="1085"/>
        <v>0</v>
      </c>
      <c r="Z471" s="58">
        <f t="shared" si="1086"/>
        <v>62.5185</v>
      </c>
      <c r="AA471" s="185"/>
      <c r="AB471" s="16" t="s">
        <v>80</v>
      </c>
      <c r="AC471" s="15">
        <f t="shared" si="1087"/>
        <v>62.5185</v>
      </c>
      <c r="AD471" s="15">
        <f t="shared" si="1088"/>
        <v>0</v>
      </c>
      <c r="AE471" s="15">
        <f t="shared" si="1089"/>
        <v>0</v>
      </c>
      <c r="AF471" s="15">
        <f t="shared" si="1090"/>
        <v>0</v>
      </c>
      <c r="AG471" s="15">
        <f t="shared" si="1091"/>
        <v>0</v>
      </c>
      <c r="AH471" s="15">
        <f t="shared" si="1092"/>
        <v>0</v>
      </c>
      <c r="AI471" s="15">
        <f t="shared" si="1093"/>
        <v>62.5185</v>
      </c>
      <c r="AJ471" s="16" t="s">
        <v>33</v>
      </c>
    </row>
    <row r="472" s="20" customFormat="1" ht="16" customHeight="1" spans="1:36">
      <c r="A472" s="57">
        <f t="shared" si="1071"/>
        <v>469</v>
      </c>
      <c r="B472" s="58" t="s">
        <v>558</v>
      </c>
      <c r="C472" s="149" t="s">
        <v>975</v>
      </c>
      <c r="D472" s="364" t="s">
        <v>976</v>
      </c>
      <c r="E472" s="157">
        <v>3473.25</v>
      </c>
      <c r="F472" s="58">
        <v>0</v>
      </c>
      <c r="G472" s="58">
        <v>0</v>
      </c>
      <c r="H472" s="58">
        <v>0</v>
      </c>
      <c r="I472" s="58">
        <v>0</v>
      </c>
      <c r="J472" s="60"/>
      <c r="K472" s="65">
        <f t="shared" si="1072"/>
        <v>62.5185</v>
      </c>
      <c r="L472" s="66">
        <f t="shared" si="1073"/>
        <v>0</v>
      </c>
      <c r="M472" s="60">
        <f t="shared" si="1074"/>
        <v>0</v>
      </c>
      <c r="N472" s="58">
        <f t="shared" si="1075"/>
        <v>0</v>
      </c>
      <c r="O472" s="60">
        <f t="shared" si="1076"/>
        <v>0</v>
      </c>
      <c r="P472" s="60">
        <f t="shared" si="1077"/>
        <v>0</v>
      </c>
      <c r="Q472" s="60">
        <f t="shared" si="1078"/>
        <v>62.5185</v>
      </c>
      <c r="R472" s="58">
        <f t="shared" si="1079"/>
        <v>0</v>
      </c>
      <c r="S472" s="58">
        <f t="shared" si="1080"/>
        <v>0</v>
      </c>
      <c r="T472" s="60">
        <f t="shared" si="1081"/>
        <v>0</v>
      </c>
      <c r="U472" s="58">
        <f t="shared" si="1082"/>
        <v>0</v>
      </c>
      <c r="V472" s="58">
        <v>0</v>
      </c>
      <c r="W472" s="60">
        <f t="shared" si="1083"/>
        <v>0</v>
      </c>
      <c r="X472" s="60">
        <f t="shared" si="1084"/>
        <v>0</v>
      </c>
      <c r="Y472" s="58">
        <f t="shared" si="1085"/>
        <v>0</v>
      </c>
      <c r="Z472" s="58">
        <f t="shared" si="1086"/>
        <v>62.5185</v>
      </c>
      <c r="AA472" s="185"/>
      <c r="AB472" s="16" t="s">
        <v>98</v>
      </c>
      <c r="AC472" s="15">
        <f t="shared" si="1087"/>
        <v>62.5185</v>
      </c>
      <c r="AD472" s="15">
        <f t="shared" si="1088"/>
        <v>0</v>
      </c>
      <c r="AE472" s="15">
        <f t="shared" si="1089"/>
        <v>0</v>
      </c>
      <c r="AF472" s="15">
        <f t="shared" si="1090"/>
        <v>0</v>
      </c>
      <c r="AG472" s="15">
        <f t="shared" si="1091"/>
        <v>0</v>
      </c>
      <c r="AH472" s="15">
        <f t="shared" si="1092"/>
        <v>0</v>
      </c>
      <c r="AI472" s="15">
        <f t="shared" si="1093"/>
        <v>62.5185</v>
      </c>
      <c r="AJ472" s="16" t="s">
        <v>33</v>
      </c>
    </row>
    <row r="473" s="20" customFormat="1" ht="16" customHeight="1" spans="1:36">
      <c r="A473" s="57">
        <f t="shared" si="1071"/>
        <v>470</v>
      </c>
      <c r="B473" s="58" t="s">
        <v>558</v>
      </c>
      <c r="C473" s="195" t="s">
        <v>987</v>
      </c>
      <c r="D473" s="167" t="s">
        <v>988</v>
      </c>
      <c r="E473" s="157">
        <v>3473.25</v>
      </c>
      <c r="F473" s="58">
        <v>0</v>
      </c>
      <c r="G473" s="58">
        <v>0</v>
      </c>
      <c r="H473" s="58">
        <v>0</v>
      </c>
      <c r="I473" s="58">
        <v>0</v>
      </c>
      <c r="J473" s="60"/>
      <c r="K473" s="65">
        <f t="shared" si="1072"/>
        <v>62.5185</v>
      </c>
      <c r="L473" s="66">
        <f t="shared" si="1073"/>
        <v>0</v>
      </c>
      <c r="M473" s="60">
        <f t="shared" si="1074"/>
        <v>0</v>
      </c>
      <c r="N473" s="58">
        <f t="shared" si="1075"/>
        <v>0</v>
      </c>
      <c r="O473" s="60">
        <f t="shared" si="1076"/>
        <v>0</v>
      </c>
      <c r="P473" s="60">
        <f t="shared" si="1077"/>
        <v>0</v>
      </c>
      <c r="Q473" s="60">
        <f t="shared" si="1078"/>
        <v>62.5185</v>
      </c>
      <c r="R473" s="58">
        <f t="shared" si="1079"/>
        <v>0</v>
      </c>
      <c r="S473" s="58">
        <f t="shared" si="1080"/>
        <v>0</v>
      </c>
      <c r="T473" s="60">
        <f t="shared" si="1081"/>
        <v>0</v>
      </c>
      <c r="U473" s="58">
        <f t="shared" si="1082"/>
        <v>0</v>
      </c>
      <c r="V473" s="58">
        <v>0</v>
      </c>
      <c r="W473" s="60">
        <f t="shared" si="1083"/>
        <v>0</v>
      </c>
      <c r="X473" s="60">
        <f t="shared" si="1084"/>
        <v>0</v>
      </c>
      <c r="Y473" s="58">
        <f t="shared" si="1085"/>
        <v>0</v>
      </c>
      <c r="Z473" s="58">
        <f t="shared" si="1086"/>
        <v>62.5185</v>
      </c>
      <c r="AA473" s="185"/>
      <c r="AB473" s="16" t="s">
        <v>98</v>
      </c>
      <c r="AC473" s="15">
        <f t="shared" si="1087"/>
        <v>62.5185</v>
      </c>
      <c r="AD473" s="15">
        <f t="shared" si="1088"/>
        <v>0</v>
      </c>
      <c r="AE473" s="15">
        <f t="shared" si="1089"/>
        <v>0</v>
      </c>
      <c r="AF473" s="15">
        <f t="shared" si="1090"/>
        <v>0</v>
      </c>
      <c r="AG473" s="15">
        <f t="shared" si="1091"/>
        <v>0</v>
      </c>
      <c r="AH473" s="15">
        <f t="shared" si="1092"/>
        <v>0</v>
      </c>
      <c r="AI473" s="15">
        <f t="shared" si="1093"/>
        <v>62.5185</v>
      </c>
      <c r="AJ473" s="16" t="s">
        <v>33</v>
      </c>
    </row>
    <row r="474" s="20" customFormat="1" ht="16" customHeight="1" spans="1:36">
      <c r="A474" s="57">
        <f t="shared" si="1071"/>
        <v>471</v>
      </c>
      <c r="B474" s="58" t="s">
        <v>558</v>
      </c>
      <c r="C474" s="195" t="s">
        <v>991</v>
      </c>
      <c r="D474" s="357" t="s">
        <v>992</v>
      </c>
      <c r="E474" s="157">
        <v>3473.25</v>
      </c>
      <c r="F474" s="58">
        <v>0</v>
      </c>
      <c r="G474" s="187">
        <v>0</v>
      </c>
      <c r="H474" s="187">
        <v>0</v>
      </c>
      <c r="I474" s="187">
        <v>0</v>
      </c>
      <c r="J474" s="60"/>
      <c r="K474" s="65">
        <f t="shared" si="1072"/>
        <v>62.5185</v>
      </c>
      <c r="L474" s="66">
        <f t="shared" si="1073"/>
        <v>0</v>
      </c>
      <c r="M474" s="60">
        <f t="shared" si="1074"/>
        <v>0</v>
      </c>
      <c r="N474" s="58">
        <f t="shared" si="1075"/>
        <v>0</v>
      </c>
      <c r="O474" s="60">
        <f t="shared" si="1076"/>
        <v>0</v>
      </c>
      <c r="P474" s="60">
        <f t="shared" si="1077"/>
        <v>0</v>
      </c>
      <c r="Q474" s="60">
        <f t="shared" si="1078"/>
        <v>62.5185</v>
      </c>
      <c r="R474" s="58">
        <f t="shared" si="1079"/>
        <v>0</v>
      </c>
      <c r="S474" s="58">
        <f t="shared" si="1080"/>
        <v>0</v>
      </c>
      <c r="T474" s="60">
        <f t="shared" si="1081"/>
        <v>0</v>
      </c>
      <c r="U474" s="58">
        <f t="shared" si="1082"/>
        <v>0</v>
      </c>
      <c r="V474" s="58">
        <v>0</v>
      </c>
      <c r="W474" s="60">
        <f t="shared" si="1083"/>
        <v>0</v>
      </c>
      <c r="X474" s="60">
        <f t="shared" si="1084"/>
        <v>0</v>
      </c>
      <c r="Y474" s="58">
        <f t="shared" si="1085"/>
        <v>0</v>
      </c>
      <c r="Z474" s="58">
        <f t="shared" si="1086"/>
        <v>62.5185</v>
      </c>
      <c r="AA474" s="185"/>
      <c r="AB474" s="254" t="s">
        <v>98</v>
      </c>
      <c r="AC474" s="15">
        <f t="shared" si="1087"/>
        <v>62.5185</v>
      </c>
      <c r="AD474" s="15">
        <f t="shared" si="1088"/>
        <v>0</v>
      </c>
      <c r="AE474" s="15">
        <f t="shared" si="1089"/>
        <v>0</v>
      </c>
      <c r="AF474" s="15">
        <f t="shared" si="1090"/>
        <v>0</v>
      </c>
      <c r="AG474" s="15">
        <f t="shared" si="1091"/>
        <v>0</v>
      </c>
      <c r="AH474" s="15">
        <f t="shared" si="1092"/>
        <v>0</v>
      </c>
      <c r="AI474" s="15">
        <f t="shared" si="1093"/>
        <v>62.5185</v>
      </c>
      <c r="AJ474" s="16" t="s">
        <v>33</v>
      </c>
    </row>
    <row r="475" s="20" customFormat="1" ht="16" customHeight="1" spans="1:36">
      <c r="A475" s="57">
        <f t="shared" si="1071"/>
        <v>472</v>
      </c>
      <c r="B475" s="149" t="s">
        <v>558</v>
      </c>
      <c r="C475" s="165" t="s">
        <v>1935</v>
      </c>
      <c r="D475" s="166" t="s">
        <v>1936</v>
      </c>
      <c r="E475" s="152">
        <v>3473.25</v>
      </c>
      <c r="F475" s="58">
        <v>0</v>
      </c>
      <c r="G475" s="58">
        <v>0</v>
      </c>
      <c r="H475" s="58">
        <v>0</v>
      </c>
      <c r="I475" s="185"/>
      <c r="J475" s="60"/>
      <c r="K475" s="65">
        <f t="shared" si="1072"/>
        <v>62.5185</v>
      </c>
      <c r="L475" s="66">
        <f t="shared" si="1073"/>
        <v>0</v>
      </c>
      <c r="M475" s="60">
        <f t="shared" si="1074"/>
        <v>0</v>
      </c>
      <c r="N475" s="58">
        <f t="shared" si="1075"/>
        <v>0</v>
      </c>
      <c r="O475" s="60">
        <f t="shared" si="1076"/>
        <v>0</v>
      </c>
      <c r="P475" s="60">
        <f t="shared" si="1077"/>
        <v>0</v>
      </c>
      <c r="Q475" s="60">
        <f t="shared" si="1078"/>
        <v>62.5185</v>
      </c>
      <c r="R475" s="58">
        <f t="shared" si="1079"/>
        <v>0</v>
      </c>
      <c r="S475" s="58">
        <f t="shared" si="1080"/>
        <v>0</v>
      </c>
      <c r="T475" s="60">
        <f t="shared" si="1081"/>
        <v>0</v>
      </c>
      <c r="U475" s="58">
        <f t="shared" si="1082"/>
        <v>0</v>
      </c>
      <c r="V475" s="58">
        <v>0</v>
      </c>
      <c r="W475" s="60">
        <f t="shared" si="1083"/>
        <v>0</v>
      </c>
      <c r="X475" s="60">
        <f t="shared" si="1084"/>
        <v>0</v>
      </c>
      <c r="Y475" s="58">
        <f t="shared" si="1085"/>
        <v>0</v>
      </c>
      <c r="Z475" s="58">
        <f t="shared" si="1086"/>
        <v>62.5185</v>
      </c>
      <c r="AA475" s="185"/>
      <c r="AB475" s="16" t="s">
        <v>98</v>
      </c>
      <c r="AC475" s="15">
        <f t="shared" si="1087"/>
        <v>62.5185</v>
      </c>
      <c r="AD475" s="15">
        <f t="shared" si="1088"/>
        <v>0</v>
      </c>
      <c r="AE475" s="15">
        <f t="shared" si="1089"/>
        <v>0</v>
      </c>
      <c r="AF475" s="15">
        <f t="shared" si="1090"/>
        <v>0</v>
      </c>
      <c r="AG475" s="15">
        <f t="shared" si="1091"/>
        <v>0</v>
      </c>
      <c r="AH475" s="15">
        <f t="shared" si="1092"/>
        <v>0</v>
      </c>
      <c r="AI475" s="15">
        <f t="shared" si="1093"/>
        <v>62.5185</v>
      </c>
      <c r="AJ475" s="16" t="s">
        <v>33</v>
      </c>
    </row>
    <row r="476" s="20" customFormat="1" ht="16" customHeight="1" spans="1:36">
      <c r="A476" s="57">
        <f t="shared" si="1071"/>
        <v>473</v>
      </c>
      <c r="B476" s="58" t="s">
        <v>173</v>
      </c>
      <c r="C476" s="59" t="s">
        <v>191</v>
      </c>
      <c r="D476" s="167" t="s">
        <v>192</v>
      </c>
      <c r="E476" s="157">
        <v>3473.25</v>
      </c>
      <c r="F476" s="153">
        <v>3245.4</v>
      </c>
      <c r="G476" s="153">
        <v>5664.75</v>
      </c>
      <c r="H476" s="153">
        <v>3473.25</v>
      </c>
      <c r="I476" s="153">
        <v>3180</v>
      </c>
      <c r="J476" s="60"/>
      <c r="K476" s="65">
        <f t="shared" si="1072"/>
        <v>62.5185</v>
      </c>
      <c r="L476" s="66">
        <f t="shared" si="1073"/>
        <v>519.264</v>
      </c>
      <c r="M476" s="60">
        <f t="shared" si="1074"/>
        <v>453.18</v>
      </c>
      <c r="N476" s="58">
        <f t="shared" si="1075"/>
        <v>24.31275</v>
      </c>
      <c r="O476" s="60">
        <f t="shared" si="1076"/>
        <v>159</v>
      </c>
      <c r="P476" s="60">
        <f t="shared" si="1077"/>
        <v>0</v>
      </c>
      <c r="Q476" s="60">
        <f t="shared" si="1078"/>
        <v>1218.27525</v>
      </c>
      <c r="R476" s="58">
        <f t="shared" si="1079"/>
        <v>0</v>
      </c>
      <c r="S476" s="58">
        <f t="shared" si="1080"/>
        <v>259.63</v>
      </c>
      <c r="T476" s="60">
        <f t="shared" si="1081"/>
        <v>113.3</v>
      </c>
      <c r="U476" s="58">
        <f t="shared" si="1082"/>
        <v>10.42</v>
      </c>
      <c r="V476" s="58">
        <v>0</v>
      </c>
      <c r="W476" s="60">
        <f t="shared" si="1083"/>
        <v>159</v>
      </c>
      <c r="X476" s="60">
        <f t="shared" si="1084"/>
        <v>0</v>
      </c>
      <c r="Y476" s="58">
        <f t="shared" si="1085"/>
        <v>542.35</v>
      </c>
      <c r="Z476" s="58">
        <f t="shared" si="1086"/>
        <v>1760.62525</v>
      </c>
      <c r="AA476" s="58"/>
      <c r="AB476" s="16" t="s">
        <v>104</v>
      </c>
      <c r="AC476" s="15">
        <f t="shared" si="1087"/>
        <v>62.5185</v>
      </c>
      <c r="AD476" s="15">
        <f t="shared" si="1088"/>
        <v>778.894</v>
      </c>
      <c r="AE476" s="15">
        <f t="shared" si="1089"/>
        <v>566.48</v>
      </c>
      <c r="AF476" s="15">
        <f t="shared" si="1090"/>
        <v>34.73275</v>
      </c>
      <c r="AG476" s="15">
        <f t="shared" si="1091"/>
        <v>318</v>
      </c>
      <c r="AH476" s="15">
        <f t="shared" si="1092"/>
        <v>0</v>
      </c>
      <c r="AI476" s="15">
        <f t="shared" si="1093"/>
        <v>1760.62525</v>
      </c>
      <c r="AJ476" s="16" t="s">
        <v>35</v>
      </c>
    </row>
    <row r="477" s="20" customFormat="1" ht="16" customHeight="1" spans="1:36">
      <c r="A477" s="57">
        <f t="shared" si="1071"/>
        <v>474</v>
      </c>
      <c r="B477" s="58" t="s">
        <v>210</v>
      </c>
      <c r="C477" s="196" t="s">
        <v>760</v>
      </c>
      <c r="D477" s="363" t="s">
        <v>761</v>
      </c>
      <c r="E477" s="157">
        <v>3473.25</v>
      </c>
      <c r="F477" s="153">
        <v>3245.5</v>
      </c>
      <c r="G477" s="153">
        <v>5664.75</v>
      </c>
      <c r="H477" s="153">
        <v>3473.25</v>
      </c>
      <c r="I477" s="153">
        <v>3180</v>
      </c>
      <c r="J477" s="60"/>
      <c r="K477" s="65">
        <f t="shared" si="1072"/>
        <v>62.5185</v>
      </c>
      <c r="L477" s="66">
        <f t="shared" si="1073"/>
        <v>519.28</v>
      </c>
      <c r="M477" s="60">
        <f t="shared" si="1074"/>
        <v>453.18</v>
      </c>
      <c r="N477" s="58">
        <f t="shared" si="1075"/>
        <v>24.31275</v>
      </c>
      <c r="O477" s="60">
        <f t="shared" si="1076"/>
        <v>159</v>
      </c>
      <c r="P477" s="60">
        <f t="shared" si="1077"/>
        <v>0</v>
      </c>
      <c r="Q477" s="60">
        <f t="shared" si="1078"/>
        <v>1218.29125</v>
      </c>
      <c r="R477" s="58">
        <f t="shared" si="1079"/>
        <v>0</v>
      </c>
      <c r="S477" s="58">
        <f t="shared" si="1080"/>
        <v>259.64</v>
      </c>
      <c r="T477" s="60">
        <f t="shared" si="1081"/>
        <v>113.3</v>
      </c>
      <c r="U477" s="58">
        <f t="shared" si="1082"/>
        <v>10.42</v>
      </c>
      <c r="V477" s="58">
        <v>0</v>
      </c>
      <c r="W477" s="60">
        <f t="shared" si="1083"/>
        <v>159</v>
      </c>
      <c r="X477" s="60">
        <f t="shared" si="1084"/>
        <v>0</v>
      </c>
      <c r="Y477" s="58">
        <f t="shared" si="1085"/>
        <v>542.36</v>
      </c>
      <c r="Z477" s="58">
        <f t="shared" si="1086"/>
        <v>1760.65125</v>
      </c>
      <c r="AA477" s="58"/>
      <c r="AB477" s="255" t="s">
        <v>48</v>
      </c>
      <c r="AC477" s="15">
        <f t="shared" si="1087"/>
        <v>62.5185</v>
      </c>
      <c r="AD477" s="15">
        <f t="shared" si="1088"/>
        <v>778.92</v>
      </c>
      <c r="AE477" s="15">
        <f t="shared" si="1089"/>
        <v>566.48</v>
      </c>
      <c r="AF477" s="15">
        <f t="shared" si="1090"/>
        <v>34.73275</v>
      </c>
      <c r="AG477" s="15">
        <f t="shared" si="1091"/>
        <v>318</v>
      </c>
      <c r="AH477" s="15">
        <f t="shared" si="1092"/>
        <v>0</v>
      </c>
      <c r="AI477" s="15">
        <f t="shared" si="1093"/>
        <v>1760.65125</v>
      </c>
      <c r="AJ477" s="16" t="s">
        <v>31</v>
      </c>
    </row>
    <row r="478" s="20" customFormat="1" ht="16" customHeight="1" spans="1:36">
      <c r="A478" s="57">
        <f t="shared" si="1071"/>
        <v>475</v>
      </c>
      <c r="B478" s="58" t="s">
        <v>558</v>
      </c>
      <c r="C478" s="195" t="s">
        <v>955</v>
      </c>
      <c r="D478" s="366" t="s">
        <v>956</v>
      </c>
      <c r="E478" s="157">
        <v>3473.25</v>
      </c>
      <c r="F478" s="153">
        <v>3245.5</v>
      </c>
      <c r="G478" s="157">
        <v>5664.75</v>
      </c>
      <c r="H478" s="157">
        <v>3473.25</v>
      </c>
      <c r="I478" s="177">
        <v>1790</v>
      </c>
      <c r="J478" s="60"/>
      <c r="K478" s="65">
        <f t="shared" si="1072"/>
        <v>62.5185</v>
      </c>
      <c r="L478" s="66">
        <f t="shared" si="1073"/>
        <v>519.28</v>
      </c>
      <c r="M478" s="60">
        <f t="shared" si="1074"/>
        <v>453.18</v>
      </c>
      <c r="N478" s="58">
        <f t="shared" si="1075"/>
        <v>24.31275</v>
      </c>
      <c r="O478" s="60">
        <f t="shared" si="1076"/>
        <v>89.5</v>
      </c>
      <c r="P478" s="60">
        <f t="shared" si="1077"/>
        <v>0</v>
      </c>
      <c r="Q478" s="60">
        <f t="shared" si="1078"/>
        <v>1148.79125</v>
      </c>
      <c r="R478" s="58">
        <f t="shared" si="1079"/>
        <v>0</v>
      </c>
      <c r="S478" s="58">
        <f t="shared" si="1080"/>
        <v>259.64</v>
      </c>
      <c r="T478" s="60">
        <f t="shared" si="1081"/>
        <v>113.3</v>
      </c>
      <c r="U478" s="58">
        <f t="shared" si="1082"/>
        <v>10.42</v>
      </c>
      <c r="V478" s="58">
        <v>0</v>
      </c>
      <c r="W478" s="60">
        <f t="shared" si="1083"/>
        <v>89.5</v>
      </c>
      <c r="X478" s="60">
        <f t="shared" si="1084"/>
        <v>0</v>
      </c>
      <c r="Y478" s="58">
        <f t="shared" si="1085"/>
        <v>472.86</v>
      </c>
      <c r="Z478" s="58">
        <f t="shared" si="1086"/>
        <v>1621.65125</v>
      </c>
      <c r="AA478" s="185"/>
      <c r="AB478" s="16" t="s">
        <v>98</v>
      </c>
      <c r="AC478" s="15">
        <f t="shared" si="1087"/>
        <v>62.5185</v>
      </c>
      <c r="AD478" s="15">
        <f t="shared" si="1088"/>
        <v>778.92</v>
      </c>
      <c r="AE478" s="15">
        <f t="shared" si="1089"/>
        <v>566.48</v>
      </c>
      <c r="AF478" s="15">
        <f t="shared" si="1090"/>
        <v>34.73275</v>
      </c>
      <c r="AG478" s="15">
        <f t="shared" si="1091"/>
        <v>179</v>
      </c>
      <c r="AH478" s="15">
        <f t="shared" si="1092"/>
        <v>0</v>
      </c>
      <c r="AI478" s="15">
        <f t="shared" si="1093"/>
        <v>1621.65125</v>
      </c>
      <c r="AJ478" s="16" t="s">
        <v>33</v>
      </c>
    </row>
    <row r="479" s="20" customFormat="1" ht="16" customHeight="1" spans="1:36">
      <c r="A479" s="57">
        <f t="shared" si="1071"/>
        <v>476</v>
      </c>
      <c r="B479" s="58" t="s">
        <v>685</v>
      </c>
      <c r="C479" s="195" t="s">
        <v>999</v>
      </c>
      <c r="D479" s="357" t="s">
        <v>1000</v>
      </c>
      <c r="E479" s="157">
        <v>3473.25</v>
      </c>
      <c r="F479" s="153">
        <v>3473.25</v>
      </c>
      <c r="G479" s="157">
        <v>5664.75</v>
      </c>
      <c r="H479" s="157">
        <v>3473.25</v>
      </c>
      <c r="I479" s="177">
        <v>1790</v>
      </c>
      <c r="J479" s="60"/>
      <c r="K479" s="65">
        <f t="shared" si="1072"/>
        <v>62.5185</v>
      </c>
      <c r="L479" s="66">
        <f t="shared" si="1073"/>
        <v>555.72</v>
      </c>
      <c r="M479" s="60">
        <f t="shared" si="1074"/>
        <v>453.18</v>
      </c>
      <c r="N479" s="58">
        <f t="shared" si="1075"/>
        <v>24.31275</v>
      </c>
      <c r="O479" s="60">
        <f t="shared" si="1076"/>
        <v>89.5</v>
      </c>
      <c r="P479" s="60">
        <f t="shared" si="1077"/>
        <v>0</v>
      </c>
      <c r="Q479" s="60">
        <f t="shared" si="1078"/>
        <v>1185.23125</v>
      </c>
      <c r="R479" s="58">
        <f t="shared" si="1079"/>
        <v>0</v>
      </c>
      <c r="S479" s="58">
        <f t="shared" si="1080"/>
        <v>277.86</v>
      </c>
      <c r="T479" s="60">
        <f t="shared" si="1081"/>
        <v>113.3</v>
      </c>
      <c r="U479" s="58">
        <f t="shared" si="1082"/>
        <v>10.42</v>
      </c>
      <c r="V479" s="58">
        <v>0</v>
      </c>
      <c r="W479" s="60">
        <f t="shared" si="1083"/>
        <v>89.5</v>
      </c>
      <c r="X479" s="60">
        <f t="shared" si="1084"/>
        <v>0</v>
      </c>
      <c r="Y479" s="58">
        <f t="shared" si="1085"/>
        <v>491.08</v>
      </c>
      <c r="Z479" s="58">
        <f t="shared" si="1086"/>
        <v>1676.31125</v>
      </c>
      <c r="AA479" s="185"/>
      <c r="AB479" s="16" t="s">
        <v>89</v>
      </c>
      <c r="AC479" s="15">
        <f t="shared" si="1087"/>
        <v>62.5185</v>
      </c>
      <c r="AD479" s="15">
        <f t="shared" si="1088"/>
        <v>833.58</v>
      </c>
      <c r="AE479" s="15">
        <f t="shared" si="1089"/>
        <v>566.48</v>
      </c>
      <c r="AF479" s="15">
        <f t="shared" si="1090"/>
        <v>34.73275</v>
      </c>
      <c r="AG479" s="15">
        <f t="shared" si="1091"/>
        <v>179</v>
      </c>
      <c r="AH479" s="15">
        <f t="shared" si="1092"/>
        <v>0</v>
      </c>
      <c r="AI479" s="15">
        <f t="shared" si="1093"/>
        <v>1676.31125</v>
      </c>
      <c r="AJ479" s="16" t="s">
        <v>33</v>
      </c>
    </row>
    <row r="480" s="20" customFormat="1" ht="16" customHeight="1" spans="1:36">
      <c r="A480" s="57">
        <f t="shared" si="1071"/>
        <v>477</v>
      </c>
      <c r="B480" s="58" t="s">
        <v>363</v>
      </c>
      <c r="C480" s="195" t="s">
        <v>1007</v>
      </c>
      <c r="D480" s="357" t="s">
        <v>1008</v>
      </c>
      <c r="E480" s="157">
        <v>3473.25</v>
      </c>
      <c r="F480" s="153">
        <v>3473.25</v>
      </c>
      <c r="G480" s="157">
        <v>5664.75</v>
      </c>
      <c r="H480" s="157">
        <v>3473.25</v>
      </c>
      <c r="I480" s="177">
        <v>1790</v>
      </c>
      <c r="J480" s="60"/>
      <c r="K480" s="65">
        <f t="shared" si="1072"/>
        <v>62.5185</v>
      </c>
      <c r="L480" s="66">
        <f t="shared" si="1073"/>
        <v>555.72</v>
      </c>
      <c r="M480" s="60">
        <f t="shared" si="1074"/>
        <v>453.18</v>
      </c>
      <c r="N480" s="58">
        <f t="shared" si="1075"/>
        <v>24.31275</v>
      </c>
      <c r="O480" s="60">
        <f t="shared" si="1076"/>
        <v>89.5</v>
      </c>
      <c r="P480" s="60">
        <f t="shared" si="1077"/>
        <v>0</v>
      </c>
      <c r="Q480" s="60">
        <f t="shared" si="1078"/>
        <v>1185.23125</v>
      </c>
      <c r="R480" s="58">
        <f t="shared" si="1079"/>
        <v>0</v>
      </c>
      <c r="S480" s="58">
        <f t="shared" si="1080"/>
        <v>277.86</v>
      </c>
      <c r="T480" s="60">
        <f t="shared" si="1081"/>
        <v>113.3</v>
      </c>
      <c r="U480" s="58">
        <f t="shared" si="1082"/>
        <v>10.42</v>
      </c>
      <c r="V480" s="58">
        <v>0</v>
      </c>
      <c r="W480" s="60">
        <f t="shared" si="1083"/>
        <v>89.5</v>
      </c>
      <c r="X480" s="60">
        <f t="shared" si="1084"/>
        <v>0</v>
      </c>
      <c r="Y480" s="58">
        <f t="shared" si="1085"/>
        <v>491.08</v>
      </c>
      <c r="Z480" s="58">
        <f t="shared" si="1086"/>
        <v>1676.31125</v>
      </c>
      <c r="AA480" s="185"/>
      <c r="AB480" s="16" t="s">
        <v>71</v>
      </c>
      <c r="AC480" s="15">
        <f t="shared" si="1087"/>
        <v>62.5185</v>
      </c>
      <c r="AD480" s="15">
        <f t="shared" si="1088"/>
        <v>833.58</v>
      </c>
      <c r="AE480" s="15">
        <f t="shared" si="1089"/>
        <v>566.48</v>
      </c>
      <c r="AF480" s="15">
        <f t="shared" si="1090"/>
        <v>34.73275</v>
      </c>
      <c r="AG480" s="15">
        <f t="shared" si="1091"/>
        <v>179</v>
      </c>
      <c r="AH480" s="15">
        <f t="shared" si="1092"/>
        <v>0</v>
      </c>
      <c r="AI480" s="15">
        <f t="shared" si="1093"/>
        <v>1676.31125</v>
      </c>
      <c r="AJ480" s="16" t="s">
        <v>33</v>
      </c>
    </row>
    <row r="481" s="20" customFormat="1" ht="16" customHeight="1" spans="1:36">
      <c r="A481" s="57">
        <f t="shared" si="1071"/>
        <v>478</v>
      </c>
      <c r="B481" s="149" t="s">
        <v>640</v>
      </c>
      <c r="C481" s="149" t="s">
        <v>1060</v>
      </c>
      <c r="D481" s="167" t="s">
        <v>1061</v>
      </c>
      <c r="E481" s="152">
        <v>3473.25</v>
      </c>
      <c r="F481" s="153">
        <v>3473.25</v>
      </c>
      <c r="G481" s="157">
        <v>5664.75</v>
      </c>
      <c r="H481" s="157">
        <v>3473.25</v>
      </c>
      <c r="I481" s="177">
        <v>1790</v>
      </c>
      <c r="J481" s="190"/>
      <c r="K481" s="65">
        <f t="shared" si="1072"/>
        <v>62.5185</v>
      </c>
      <c r="L481" s="66">
        <f t="shared" si="1073"/>
        <v>555.72</v>
      </c>
      <c r="M481" s="60">
        <f t="shared" si="1074"/>
        <v>453.18</v>
      </c>
      <c r="N481" s="58">
        <f t="shared" si="1075"/>
        <v>24.31275</v>
      </c>
      <c r="O481" s="60">
        <f t="shared" si="1076"/>
        <v>89.5</v>
      </c>
      <c r="P481" s="60">
        <f t="shared" si="1077"/>
        <v>0</v>
      </c>
      <c r="Q481" s="60">
        <f t="shared" si="1078"/>
        <v>1185.23125</v>
      </c>
      <c r="R481" s="58">
        <f t="shared" si="1079"/>
        <v>0</v>
      </c>
      <c r="S481" s="58">
        <f t="shared" si="1080"/>
        <v>277.86</v>
      </c>
      <c r="T481" s="60">
        <f t="shared" si="1081"/>
        <v>113.3</v>
      </c>
      <c r="U481" s="58">
        <f t="shared" si="1082"/>
        <v>10.42</v>
      </c>
      <c r="V481" s="58">
        <v>0</v>
      </c>
      <c r="W481" s="60">
        <f t="shared" si="1083"/>
        <v>89.5</v>
      </c>
      <c r="X481" s="60">
        <f t="shared" si="1084"/>
        <v>0</v>
      </c>
      <c r="Y481" s="58">
        <f t="shared" si="1085"/>
        <v>491.08</v>
      </c>
      <c r="Z481" s="58">
        <f t="shared" si="1086"/>
        <v>1676.31125</v>
      </c>
      <c r="AA481" s="185"/>
      <c r="AB481" s="16" t="s">
        <v>95</v>
      </c>
      <c r="AC481" s="15">
        <f t="shared" si="1087"/>
        <v>62.5185</v>
      </c>
      <c r="AD481" s="15">
        <f t="shared" si="1088"/>
        <v>833.58</v>
      </c>
      <c r="AE481" s="15">
        <f t="shared" si="1089"/>
        <v>566.48</v>
      </c>
      <c r="AF481" s="15">
        <f t="shared" si="1090"/>
        <v>34.73275</v>
      </c>
      <c r="AG481" s="15">
        <f t="shared" si="1091"/>
        <v>179</v>
      </c>
      <c r="AH481" s="15">
        <f t="shared" si="1092"/>
        <v>0</v>
      </c>
      <c r="AI481" s="15">
        <f t="shared" si="1093"/>
        <v>1676.31125</v>
      </c>
      <c r="AJ481" s="16" t="s">
        <v>33</v>
      </c>
    </row>
    <row r="482" s="20" customFormat="1" ht="16" customHeight="1" spans="1:36">
      <c r="A482" s="57">
        <f t="shared" si="1071"/>
        <v>479</v>
      </c>
      <c r="B482" s="149" t="s">
        <v>348</v>
      </c>
      <c r="C482" s="197" t="s">
        <v>1894</v>
      </c>
      <c r="D482" s="167" t="s">
        <v>1895</v>
      </c>
      <c r="E482" s="152">
        <v>3473.25</v>
      </c>
      <c r="F482" s="153">
        <v>3473.25</v>
      </c>
      <c r="G482" s="157">
        <v>5664.75</v>
      </c>
      <c r="H482" s="157">
        <v>3473.25</v>
      </c>
      <c r="I482" s="177"/>
      <c r="J482" s="190">
        <v>108</v>
      </c>
      <c r="K482" s="65">
        <f t="shared" si="1072"/>
        <v>62.5185</v>
      </c>
      <c r="L482" s="66">
        <f t="shared" si="1073"/>
        <v>555.72</v>
      </c>
      <c r="M482" s="60">
        <f t="shared" si="1074"/>
        <v>453.18</v>
      </c>
      <c r="N482" s="58">
        <f t="shared" si="1075"/>
        <v>24.31275</v>
      </c>
      <c r="O482" s="60">
        <f t="shared" si="1076"/>
        <v>0</v>
      </c>
      <c r="P482" s="60">
        <f t="shared" si="1077"/>
        <v>54</v>
      </c>
      <c r="Q482" s="60">
        <f t="shared" si="1078"/>
        <v>1149.73125</v>
      </c>
      <c r="R482" s="58">
        <f t="shared" si="1079"/>
        <v>0</v>
      </c>
      <c r="S482" s="58">
        <f t="shared" si="1080"/>
        <v>277.86</v>
      </c>
      <c r="T482" s="60">
        <f t="shared" si="1081"/>
        <v>113.3</v>
      </c>
      <c r="U482" s="58">
        <f t="shared" si="1082"/>
        <v>10.42</v>
      </c>
      <c r="V482" s="58">
        <v>0</v>
      </c>
      <c r="W482" s="60">
        <f t="shared" si="1083"/>
        <v>0</v>
      </c>
      <c r="X482" s="60">
        <f t="shared" si="1084"/>
        <v>54</v>
      </c>
      <c r="Y482" s="58">
        <f t="shared" si="1085"/>
        <v>455.58</v>
      </c>
      <c r="Z482" s="58">
        <f t="shared" si="1086"/>
        <v>1605.31125</v>
      </c>
      <c r="AA482" s="185"/>
      <c r="AB482" s="16" t="s">
        <v>86</v>
      </c>
      <c r="AC482" s="15">
        <f t="shared" si="1087"/>
        <v>62.5185</v>
      </c>
      <c r="AD482" s="15">
        <f t="shared" si="1088"/>
        <v>833.58</v>
      </c>
      <c r="AE482" s="15">
        <f t="shared" si="1089"/>
        <v>566.48</v>
      </c>
      <c r="AF482" s="15">
        <f t="shared" si="1090"/>
        <v>34.73275</v>
      </c>
      <c r="AG482" s="15">
        <f t="shared" si="1091"/>
        <v>0</v>
      </c>
      <c r="AH482" s="15">
        <f t="shared" si="1092"/>
        <v>108</v>
      </c>
      <c r="AI482" s="15">
        <f t="shared" si="1093"/>
        <v>1605.31125</v>
      </c>
      <c r="AJ482" s="16" t="s">
        <v>33</v>
      </c>
    </row>
    <row r="483" s="20" customFormat="1" ht="16" customHeight="1" spans="1:36">
      <c r="A483" s="57">
        <f t="shared" si="1071"/>
        <v>480</v>
      </c>
      <c r="B483" s="149" t="s">
        <v>484</v>
      </c>
      <c r="C483" s="165" t="s">
        <v>1927</v>
      </c>
      <c r="D483" s="195" t="s">
        <v>1928</v>
      </c>
      <c r="E483" s="152">
        <v>3473.25</v>
      </c>
      <c r="F483" s="153">
        <v>3473.25</v>
      </c>
      <c r="G483" s="153">
        <v>5664.75</v>
      </c>
      <c r="H483" s="153">
        <v>3473.25</v>
      </c>
      <c r="I483" s="177"/>
      <c r="J483" s="190">
        <v>108</v>
      </c>
      <c r="K483" s="65">
        <f t="shared" si="1072"/>
        <v>62.5185</v>
      </c>
      <c r="L483" s="66">
        <f t="shared" si="1073"/>
        <v>555.72</v>
      </c>
      <c r="M483" s="60">
        <f t="shared" si="1074"/>
        <v>453.18</v>
      </c>
      <c r="N483" s="58">
        <f t="shared" si="1075"/>
        <v>24.31275</v>
      </c>
      <c r="O483" s="60">
        <f t="shared" si="1076"/>
        <v>0</v>
      </c>
      <c r="P483" s="60">
        <f t="shared" si="1077"/>
        <v>54</v>
      </c>
      <c r="Q483" s="60">
        <f t="shared" si="1078"/>
        <v>1149.73125</v>
      </c>
      <c r="R483" s="58">
        <f t="shared" si="1079"/>
        <v>0</v>
      </c>
      <c r="S483" s="58">
        <f t="shared" si="1080"/>
        <v>277.86</v>
      </c>
      <c r="T483" s="60">
        <f t="shared" si="1081"/>
        <v>113.3</v>
      </c>
      <c r="U483" s="58">
        <f t="shared" si="1082"/>
        <v>10.42</v>
      </c>
      <c r="V483" s="58">
        <v>0</v>
      </c>
      <c r="W483" s="60">
        <f t="shared" si="1083"/>
        <v>0</v>
      </c>
      <c r="X483" s="60">
        <f t="shared" si="1084"/>
        <v>54</v>
      </c>
      <c r="Y483" s="58">
        <f t="shared" si="1085"/>
        <v>455.58</v>
      </c>
      <c r="Z483" s="58">
        <f t="shared" si="1086"/>
        <v>1605.31125</v>
      </c>
      <c r="AA483" s="185"/>
      <c r="AB483" s="16" t="s">
        <v>77</v>
      </c>
      <c r="AC483" s="15">
        <f t="shared" si="1087"/>
        <v>62.5185</v>
      </c>
      <c r="AD483" s="15">
        <f t="shared" si="1088"/>
        <v>833.58</v>
      </c>
      <c r="AE483" s="15">
        <f t="shared" si="1089"/>
        <v>566.48</v>
      </c>
      <c r="AF483" s="15">
        <f t="shared" si="1090"/>
        <v>34.73275</v>
      </c>
      <c r="AG483" s="15">
        <f t="shared" si="1091"/>
        <v>0</v>
      </c>
      <c r="AH483" s="15">
        <f t="shared" si="1092"/>
        <v>108</v>
      </c>
      <c r="AI483" s="15">
        <f t="shared" si="1093"/>
        <v>1605.31125</v>
      </c>
      <c r="AJ483" s="16" t="s">
        <v>33</v>
      </c>
    </row>
    <row r="484" s="20" customFormat="1" ht="16" customHeight="1" spans="1:36">
      <c r="A484" s="57">
        <f t="shared" si="1071"/>
        <v>481</v>
      </c>
      <c r="B484" s="149" t="s">
        <v>289</v>
      </c>
      <c r="C484" s="165" t="s">
        <v>1953</v>
      </c>
      <c r="D484" s="166" t="s">
        <v>1954</v>
      </c>
      <c r="E484" s="152">
        <v>3473.25</v>
      </c>
      <c r="F484" s="153">
        <v>3473.25</v>
      </c>
      <c r="G484" s="157">
        <v>5664.75</v>
      </c>
      <c r="H484" s="157">
        <v>3473.25</v>
      </c>
      <c r="I484" s="177"/>
      <c r="J484" s="190">
        <v>108</v>
      </c>
      <c r="K484" s="65">
        <f t="shared" si="1072"/>
        <v>62.5185</v>
      </c>
      <c r="L484" s="66">
        <f t="shared" si="1073"/>
        <v>555.72</v>
      </c>
      <c r="M484" s="60">
        <f t="shared" si="1074"/>
        <v>453.18</v>
      </c>
      <c r="N484" s="58">
        <f t="shared" si="1075"/>
        <v>24.31275</v>
      </c>
      <c r="O484" s="60">
        <f t="shared" si="1076"/>
        <v>0</v>
      </c>
      <c r="P484" s="60">
        <f t="shared" si="1077"/>
        <v>54</v>
      </c>
      <c r="Q484" s="60">
        <f t="shared" si="1078"/>
        <v>1149.73125</v>
      </c>
      <c r="R484" s="58">
        <f t="shared" si="1079"/>
        <v>0</v>
      </c>
      <c r="S484" s="58">
        <f t="shared" si="1080"/>
        <v>277.86</v>
      </c>
      <c r="T484" s="60">
        <f t="shared" si="1081"/>
        <v>113.3</v>
      </c>
      <c r="U484" s="58">
        <f t="shared" si="1082"/>
        <v>10.42</v>
      </c>
      <c r="V484" s="58">
        <v>0</v>
      </c>
      <c r="W484" s="60">
        <f t="shared" si="1083"/>
        <v>0</v>
      </c>
      <c r="X484" s="60">
        <f t="shared" si="1084"/>
        <v>54</v>
      </c>
      <c r="Y484" s="58">
        <f t="shared" si="1085"/>
        <v>455.58</v>
      </c>
      <c r="Z484" s="58">
        <f t="shared" si="1086"/>
        <v>1605.31125</v>
      </c>
      <c r="AA484" s="185"/>
      <c r="AB484" s="16" t="s">
        <v>80</v>
      </c>
      <c r="AC484" s="15">
        <f t="shared" ref="AC484:AE484" si="1094">K484+R484</f>
        <v>62.5185</v>
      </c>
      <c r="AD484" s="15">
        <f t="shared" si="1094"/>
        <v>833.58</v>
      </c>
      <c r="AE484" s="15">
        <f t="shared" si="1094"/>
        <v>566.48</v>
      </c>
      <c r="AF484" s="15">
        <f t="shared" si="1090"/>
        <v>34.73275</v>
      </c>
      <c r="AG484" s="15">
        <f t="shared" ref="AG484:AI484" si="1095">O484+W484</f>
        <v>0</v>
      </c>
      <c r="AH484" s="15">
        <f t="shared" si="1095"/>
        <v>108</v>
      </c>
      <c r="AI484" s="15">
        <f t="shared" si="1095"/>
        <v>1605.31125</v>
      </c>
      <c r="AJ484" s="16" t="s">
        <v>33</v>
      </c>
    </row>
    <row r="485" s="9" customFormat="1" ht="16" customHeight="1" spans="1:36">
      <c r="A485" s="45">
        <f t="shared" si="1071"/>
        <v>482</v>
      </c>
      <c r="B485" s="52" t="s">
        <v>337</v>
      </c>
      <c r="C485" s="52" t="s">
        <v>1029</v>
      </c>
      <c r="D485" s="344" t="s">
        <v>1030</v>
      </c>
      <c r="E485" s="170">
        <v>3473.25</v>
      </c>
      <c r="F485" s="168">
        <v>3473.25</v>
      </c>
      <c r="G485" s="169">
        <v>5664.75</v>
      </c>
      <c r="H485" s="169">
        <v>3473.25</v>
      </c>
      <c r="I485" s="180">
        <v>1790</v>
      </c>
      <c r="J485" s="48"/>
      <c r="K485" s="63">
        <f t="shared" si="1072"/>
        <v>62.5185</v>
      </c>
      <c r="L485" s="64">
        <f t="shared" si="1073"/>
        <v>555.72</v>
      </c>
      <c r="M485" s="48">
        <f t="shared" si="1074"/>
        <v>453.18</v>
      </c>
      <c r="N485" s="46">
        <f t="shared" si="1075"/>
        <v>24.31275</v>
      </c>
      <c r="O485" s="48">
        <f t="shared" si="1076"/>
        <v>89.5</v>
      </c>
      <c r="P485" s="48">
        <f t="shared" si="1077"/>
        <v>0</v>
      </c>
      <c r="Q485" s="48">
        <f t="shared" si="1078"/>
        <v>1185.23125</v>
      </c>
      <c r="R485" s="46">
        <f t="shared" si="1079"/>
        <v>0</v>
      </c>
      <c r="S485" s="46">
        <f t="shared" si="1080"/>
        <v>277.86</v>
      </c>
      <c r="T485" s="48">
        <f t="shared" si="1081"/>
        <v>113.3</v>
      </c>
      <c r="U485" s="46">
        <f t="shared" si="1082"/>
        <v>10.42</v>
      </c>
      <c r="V485" s="46">
        <v>0</v>
      </c>
      <c r="W485" s="48">
        <f t="shared" si="1083"/>
        <v>89.5</v>
      </c>
      <c r="X485" s="48">
        <f t="shared" si="1084"/>
        <v>0</v>
      </c>
      <c r="Y485" s="46">
        <f t="shared" si="1085"/>
        <v>491.08</v>
      </c>
      <c r="Z485" s="46">
        <f t="shared" si="1086"/>
        <v>1676.31125</v>
      </c>
      <c r="AA485" s="78"/>
      <c r="AB485" s="12" t="s">
        <v>74</v>
      </c>
      <c r="AC485" s="11">
        <f t="shared" ref="AC485:AE485" si="1096">K485+R485</f>
        <v>62.5185</v>
      </c>
      <c r="AD485" s="11">
        <f t="shared" si="1096"/>
        <v>833.58</v>
      </c>
      <c r="AE485" s="11">
        <f t="shared" si="1096"/>
        <v>566.48</v>
      </c>
      <c r="AF485" s="11">
        <f t="shared" si="1090"/>
        <v>34.73275</v>
      </c>
      <c r="AG485" s="11">
        <f t="shared" ref="AG485:AI485" si="1097">O485+W485</f>
        <v>179</v>
      </c>
      <c r="AH485" s="11">
        <f t="shared" si="1097"/>
        <v>0</v>
      </c>
      <c r="AI485" s="11">
        <f t="shared" si="1097"/>
        <v>1676.31125</v>
      </c>
      <c r="AJ485" s="12" t="s">
        <v>33</v>
      </c>
    </row>
    <row r="486" s="9" customFormat="1" ht="16" customHeight="1" spans="1:36">
      <c r="A486" s="45">
        <f t="shared" si="1071"/>
        <v>483</v>
      </c>
      <c r="B486" s="52" t="s">
        <v>348</v>
      </c>
      <c r="C486" s="114" t="s">
        <v>1918</v>
      </c>
      <c r="D486" s="80" t="s">
        <v>1919</v>
      </c>
      <c r="E486" s="170">
        <v>3473.25</v>
      </c>
      <c r="F486" s="168">
        <v>3473.25</v>
      </c>
      <c r="G486" s="169">
        <v>5664.75</v>
      </c>
      <c r="H486" s="169">
        <v>3473.25</v>
      </c>
      <c r="I486" s="180"/>
      <c r="J486" s="96"/>
      <c r="K486" s="63">
        <f t="shared" si="1072"/>
        <v>62.5185</v>
      </c>
      <c r="L486" s="64">
        <f t="shared" si="1073"/>
        <v>555.72</v>
      </c>
      <c r="M486" s="48">
        <f t="shared" si="1074"/>
        <v>453.18</v>
      </c>
      <c r="N486" s="46">
        <f t="shared" si="1075"/>
        <v>24.31275</v>
      </c>
      <c r="O486" s="48">
        <f t="shared" si="1076"/>
        <v>0</v>
      </c>
      <c r="P486" s="48">
        <f t="shared" si="1077"/>
        <v>0</v>
      </c>
      <c r="Q486" s="48">
        <f t="shared" si="1078"/>
        <v>1095.73125</v>
      </c>
      <c r="R486" s="46">
        <f t="shared" si="1079"/>
        <v>0</v>
      </c>
      <c r="S486" s="46">
        <f t="shared" si="1080"/>
        <v>277.86</v>
      </c>
      <c r="T486" s="48">
        <f t="shared" si="1081"/>
        <v>113.3</v>
      </c>
      <c r="U486" s="46">
        <f t="shared" si="1082"/>
        <v>10.42</v>
      </c>
      <c r="V486" s="46">
        <v>0</v>
      </c>
      <c r="W486" s="48">
        <f t="shared" si="1083"/>
        <v>0</v>
      </c>
      <c r="X486" s="48">
        <f t="shared" si="1084"/>
        <v>0</v>
      </c>
      <c r="Y486" s="46">
        <f t="shared" si="1085"/>
        <v>401.58</v>
      </c>
      <c r="Z486" s="46">
        <f t="shared" si="1086"/>
        <v>1497.31125</v>
      </c>
      <c r="AA486" s="78"/>
      <c r="AB486" s="12" t="s">
        <v>86</v>
      </c>
      <c r="AC486" s="11">
        <f t="shared" ref="AC486:AE486" si="1098">K486+R486</f>
        <v>62.5185</v>
      </c>
      <c r="AD486" s="11">
        <f t="shared" si="1098"/>
        <v>833.58</v>
      </c>
      <c r="AE486" s="11">
        <f t="shared" si="1098"/>
        <v>566.48</v>
      </c>
      <c r="AF486" s="11">
        <f t="shared" si="1090"/>
        <v>34.73275</v>
      </c>
      <c r="AG486" s="11">
        <f t="shared" ref="AG486:AI486" si="1099">O486+W486</f>
        <v>0</v>
      </c>
      <c r="AH486" s="11">
        <f t="shared" si="1099"/>
        <v>0</v>
      </c>
      <c r="AI486" s="11">
        <f t="shared" si="1099"/>
        <v>1497.31125</v>
      </c>
      <c r="AJ486" s="12" t="s">
        <v>33</v>
      </c>
    </row>
    <row r="487" s="9" customFormat="1" ht="16" customHeight="1" spans="1:36">
      <c r="A487" s="45">
        <f t="shared" si="1071"/>
        <v>484</v>
      </c>
      <c r="B487" s="46" t="s">
        <v>173</v>
      </c>
      <c r="C487" s="47" t="s">
        <v>181</v>
      </c>
      <c r="D487" s="46" t="s">
        <v>182</v>
      </c>
      <c r="E487" s="168">
        <v>3473.25</v>
      </c>
      <c r="F487" s="168">
        <v>3245.4</v>
      </c>
      <c r="G487" s="168">
        <v>5664.75</v>
      </c>
      <c r="H487" s="168">
        <v>3473.25</v>
      </c>
      <c r="I487" s="168">
        <v>4180</v>
      </c>
      <c r="J487" s="48"/>
      <c r="K487" s="63">
        <f t="shared" si="1072"/>
        <v>62.5185</v>
      </c>
      <c r="L487" s="64">
        <f t="shared" si="1073"/>
        <v>519.264</v>
      </c>
      <c r="M487" s="48">
        <f t="shared" si="1074"/>
        <v>453.18</v>
      </c>
      <c r="N487" s="46">
        <f t="shared" si="1075"/>
        <v>24.31275</v>
      </c>
      <c r="O487" s="48">
        <f t="shared" si="1076"/>
        <v>209</v>
      </c>
      <c r="P487" s="48">
        <f t="shared" si="1077"/>
        <v>0</v>
      </c>
      <c r="Q487" s="48">
        <f t="shared" si="1078"/>
        <v>1268.27525</v>
      </c>
      <c r="R487" s="46">
        <f t="shared" si="1079"/>
        <v>0</v>
      </c>
      <c r="S487" s="46">
        <f t="shared" si="1080"/>
        <v>259.63</v>
      </c>
      <c r="T487" s="48">
        <f t="shared" si="1081"/>
        <v>113.3</v>
      </c>
      <c r="U487" s="46">
        <f t="shared" si="1082"/>
        <v>10.42</v>
      </c>
      <c r="V487" s="46">
        <v>0</v>
      </c>
      <c r="W487" s="48">
        <f t="shared" si="1083"/>
        <v>209</v>
      </c>
      <c r="X487" s="48">
        <f t="shared" si="1084"/>
        <v>0</v>
      </c>
      <c r="Y487" s="46">
        <f t="shared" si="1085"/>
        <v>592.35</v>
      </c>
      <c r="Z487" s="46">
        <f t="shared" si="1086"/>
        <v>1860.62525</v>
      </c>
      <c r="AA487" s="46"/>
      <c r="AB487" s="12" t="s">
        <v>104</v>
      </c>
      <c r="AC487" s="11">
        <f t="shared" ref="AC487:AE487" si="1100">K487+R487</f>
        <v>62.5185</v>
      </c>
      <c r="AD487" s="11">
        <f t="shared" si="1100"/>
        <v>778.894</v>
      </c>
      <c r="AE487" s="11">
        <f t="shared" si="1100"/>
        <v>566.48</v>
      </c>
      <c r="AF487" s="11">
        <f t="shared" si="1090"/>
        <v>34.73275</v>
      </c>
      <c r="AG487" s="11">
        <f t="shared" ref="AG487:AI487" si="1101">O487+W487</f>
        <v>418</v>
      </c>
      <c r="AH487" s="11">
        <f t="shared" si="1101"/>
        <v>0</v>
      </c>
      <c r="AI487" s="11">
        <f t="shared" si="1101"/>
        <v>1860.62525</v>
      </c>
      <c r="AJ487" s="12" t="s">
        <v>35</v>
      </c>
    </row>
    <row r="488" s="9" customFormat="1" ht="16" customHeight="1" spans="1:36">
      <c r="A488" s="45">
        <f t="shared" si="1071"/>
        <v>485</v>
      </c>
      <c r="B488" s="52" t="s">
        <v>640</v>
      </c>
      <c r="C488" s="87" t="s">
        <v>1967</v>
      </c>
      <c r="D488" s="55" t="s">
        <v>1968</v>
      </c>
      <c r="E488" s="170">
        <v>3473.25</v>
      </c>
      <c r="F488" s="168">
        <v>3473.25</v>
      </c>
      <c r="G488" s="169">
        <v>5664.75</v>
      </c>
      <c r="H488" s="169">
        <v>3473.25</v>
      </c>
      <c r="I488" s="180"/>
      <c r="J488" s="96"/>
      <c r="K488" s="63">
        <f t="shared" si="1072"/>
        <v>62.5185</v>
      </c>
      <c r="L488" s="64">
        <f t="shared" si="1073"/>
        <v>555.72</v>
      </c>
      <c r="M488" s="48">
        <f t="shared" si="1074"/>
        <v>453.18</v>
      </c>
      <c r="N488" s="46">
        <f t="shared" si="1075"/>
        <v>24.31275</v>
      </c>
      <c r="O488" s="48">
        <f t="shared" si="1076"/>
        <v>0</v>
      </c>
      <c r="P488" s="48">
        <f t="shared" si="1077"/>
        <v>0</v>
      </c>
      <c r="Q488" s="48">
        <f t="shared" si="1078"/>
        <v>1095.73125</v>
      </c>
      <c r="R488" s="46">
        <f t="shared" si="1079"/>
        <v>0</v>
      </c>
      <c r="S488" s="46">
        <f t="shared" si="1080"/>
        <v>277.86</v>
      </c>
      <c r="T488" s="48">
        <f t="shared" si="1081"/>
        <v>113.3</v>
      </c>
      <c r="U488" s="46">
        <f t="shared" si="1082"/>
        <v>10.42</v>
      </c>
      <c r="V488" s="46">
        <v>0</v>
      </c>
      <c r="W488" s="48">
        <f t="shared" si="1083"/>
        <v>0</v>
      </c>
      <c r="X488" s="48">
        <f t="shared" si="1084"/>
        <v>0</v>
      </c>
      <c r="Y488" s="46">
        <f t="shared" si="1085"/>
        <v>401.58</v>
      </c>
      <c r="Z488" s="46">
        <f t="shared" si="1086"/>
        <v>1497.31125</v>
      </c>
      <c r="AA488" s="78"/>
      <c r="AB488" s="12" t="s">
        <v>95</v>
      </c>
      <c r="AC488" s="11">
        <f t="shared" ref="AC488:AE488" si="1102">K488+R488</f>
        <v>62.5185</v>
      </c>
      <c r="AD488" s="11">
        <f t="shared" si="1102"/>
        <v>833.58</v>
      </c>
      <c r="AE488" s="11">
        <f t="shared" si="1102"/>
        <v>566.48</v>
      </c>
      <c r="AF488" s="11">
        <f t="shared" si="1090"/>
        <v>34.73275</v>
      </c>
      <c r="AG488" s="11">
        <f t="shared" ref="AG488:AI488" si="1103">O488+W488</f>
        <v>0</v>
      </c>
      <c r="AH488" s="11">
        <f t="shared" si="1103"/>
        <v>0</v>
      </c>
      <c r="AI488" s="11">
        <f t="shared" si="1103"/>
        <v>1497.31125</v>
      </c>
      <c r="AJ488" s="12" t="s">
        <v>33</v>
      </c>
    </row>
    <row r="489" s="9" customFormat="1" ht="16" customHeight="1" spans="1:36">
      <c r="A489" s="45">
        <f t="shared" si="1071"/>
        <v>486</v>
      </c>
      <c r="B489" s="52" t="s">
        <v>363</v>
      </c>
      <c r="C489" s="52" t="s">
        <v>1025</v>
      </c>
      <c r="D489" s="55" t="s">
        <v>1026</v>
      </c>
      <c r="E489" s="170">
        <v>3473.25</v>
      </c>
      <c r="F489" s="168">
        <v>3473.25</v>
      </c>
      <c r="G489" s="169">
        <v>5664.75</v>
      </c>
      <c r="H489" s="169">
        <v>3473.25</v>
      </c>
      <c r="I489" s="180">
        <v>1790</v>
      </c>
      <c r="J489" s="48"/>
      <c r="K489" s="63">
        <f t="shared" si="1072"/>
        <v>62.5185</v>
      </c>
      <c r="L489" s="64">
        <f t="shared" si="1073"/>
        <v>555.72</v>
      </c>
      <c r="M489" s="48">
        <f t="shared" si="1074"/>
        <v>453.18</v>
      </c>
      <c r="N489" s="46">
        <f t="shared" si="1075"/>
        <v>24.31275</v>
      </c>
      <c r="O489" s="48">
        <f t="shared" si="1076"/>
        <v>89.5</v>
      </c>
      <c r="P489" s="48">
        <f t="shared" si="1077"/>
        <v>0</v>
      </c>
      <c r="Q489" s="48">
        <f t="shared" si="1078"/>
        <v>1185.23125</v>
      </c>
      <c r="R489" s="46">
        <f t="shared" si="1079"/>
        <v>0</v>
      </c>
      <c r="S489" s="46">
        <f t="shared" si="1080"/>
        <v>277.86</v>
      </c>
      <c r="T489" s="48">
        <f t="shared" si="1081"/>
        <v>113.3</v>
      </c>
      <c r="U489" s="46">
        <f t="shared" si="1082"/>
        <v>10.42</v>
      </c>
      <c r="V489" s="46">
        <v>0</v>
      </c>
      <c r="W489" s="48">
        <f t="shared" si="1083"/>
        <v>89.5</v>
      </c>
      <c r="X489" s="48">
        <f t="shared" si="1084"/>
        <v>0</v>
      </c>
      <c r="Y489" s="46">
        <f t="shared" si="1085"/>
        <v>491.08</v>
      </c>
      <c r="Z489" s="46">
        <f t="shared" si="1086"/>
        <v>1676.31125</v>
      </c>
      <c r="AA489" s="78"/>
      <c r="AB489" s="12" t="s">
        <v>71</v>
      </c>
      <c r="AC489" s="11">
        <f t="shared" ref="AC489:AE489" si="1104">K489+R489</f>
        <v>62.5185</v>
      </c>
      <c r="AD489" s="11">
        <f t="shared" si="1104"/>
        <v>833.58</v>
      </c>
      <c r="AE489" s="11">
        <f t="shared" si="1104"/>
        <v>566.48</v>
      </c>
      <c r="AF489" s="11">
        <f t="shared" si="1090"/>
        <v>34.73275</v>
      </c>
      <c r="AG489" s="11">
        <f t="shared" ref="AG489:AI489" si="1105">O489+W489</f>
        <v>179</v>
      </c>
      <c r="AH489" s="11">
        <f t="shared" si="1105"/>
        <v>0</v>
      </c>
      <c r="AI489" s="11">
        <f t="shared" si="1105"/>
        <v>1676.31125</v>
      </c>
      <c r="AJ489" s="12" t="s">
        <v>33</v>
      </c>
    </row>
    <row r="490" s="9" customFormat="1" ht="16" customHeight="1" spans="1:36">
      <c r="A490" s="45">
        <f t="shared" si="1071"/>
        <v>487</v>
      </c>
      <c r="B490" s="46" t="s">
        <v>233</v>
      </c>
      <c r="C490" s="47" t="s">
        <v>234</v>
      </c>
      <c r="D490" s="46" t="s">
        <v>235</v>
      </c>
      <c r="E490" s="168">
        <v>3473.25</v>
      </c>
      <c r="F490" s="168">
        <v>3245.4</v>
      </c>
      <c r="G490" s="168">
        <v>5664.75</v>
      </c>
      <c r="H490" s="168">
        <v>3473.25</v>
      </c>
      <c r="I490" s="168">
        <v>3180</v>
      </c>
      <c r="J490" s="48"/>
      <c r="K490" s="63">
        <f t="shared" si="1072"/>
        <v>62.5185</v>
      </c>
      <c r="L490" s="64">
        <f t="shared" si="1073"/>
        <v>519.264</v>
      </c>
      <c r="M490" s="48">
        <f t="shared" si="1074"/>
        <v>453.18</v>
      </c>
      <c r="N490" s="46">
        <f t="shared" si="1075"/>
        <v>24.31275</v>
      </c>
      <c r="O490" s="48">
        <f t="shared" si="1076"/>
        <v>159</v>
      </c>
      <c r="P490" s="48">
        <f t="shared" si="1077"/>
        <v>0</v>
      </c>
      <c r="Q490" s="48">
        <f t="shared" si="1078"/>
        <v>1218.27525</v>
      </c>
      <c r="R490" s="46">
        <f t="shared" si="1079"/>
        <v>0</v>
      </c>
      <c r="S490" s="46">
        <f t="shared" si="1080"/>
        <v>259.63</v>
      </c>
      <c r="T490" s="48">
        <f t="shared" si="1081"/>
        <v>113.3</v>
      </c>
      <c r="U490" s="46">
        <f t="shared" si="1082"/>
        <v>10.42</v>
      </c>
      <c r="V490" s="46">
        <v>0</v>
      </c>
      <c r="W490" s="48">
        <f t="shared" si="1083"/>
        <v>159</v>
      </c>
      <c r="X490" s="48">
        <f t="shared" si="1084"/>
        <v>0</v>
      </c>
      <c r="Y490" s="46">
        <f t="shared" si="1085"/>
        <v>542.35</v>
      </c>
      <c r="Z490" s="46">
        <f t="shared" si="1086"/>
        <v>1760.62525</v>
      </c>
      <c r="AA490" s="46"/>
      <c r="AB490" s="12" t="s">
        <v>101</v>
      </c>
      <c r="AC490" s="11">
        <f t="shared" ref="AC490:AE490" si="1106">K490+R490</f>
        <v>62.5185</v>
      </c>
      <c r="AD490" s="11">
        <f t="shared" si="1106"/>
        <v>778.894</v>
      </c>
      <c r="AE490" s="11">
        <f t="shared" si="1106"/>
        <v>566.48</v>
      </c>
      <c r="AF490" s="11">
        <f t="shared" si="1090"/>
        <v>34.73275</v>
      </c>
      <c r="AG490" s="11">
        <f t="shared" ref="AG490:AI490" si="1107">O490+W490</f>
        <v>318</v>
      </c>
      <c r="AH490" s="11">
        <f t="shared" si="1107"/>
        <v>0</v>
      </c>
      <c r="AI490" s="11">
        <f t="shared" si="1107"/>
        <v>1760.62525</v>
      </c>
      <c r="AJ490" s="12" t="s">
        <v>34</v>
      </c>
    </row>
    <row r="491" s="9" customFormat="1" ht="16" customHeight="1" spans="1:36">
      <c r="A491" s="45">
        <f t="shared" si="1071"/>
        <v>488</v>
      </c>
      <c r="B491" s="46" t="s">
        <v>233</v>
      </c>
      <c r="C491" s="51" t="s">
        <v>236</v>
      </c>
      <c r="D491" s="344" t="s">
        <v>237</v>
      </c>
      <c r="E491" s="168">
        <v>3473.25</v>
      </c>
      <c r="F491" s="168">
        <v>3245.4</v>
      </c>
      <c r="G491" s="168">
        <v>5664.75</v>
      </c>
      <c r="H491" s="168">
        <v>3473.25</v>
      </c>
      <c r="I491" s="168">
        <v>3180</v>
      </c>
      <c r="J491" s="48"/>
      <c r="K491" s="63">
        <f t="shared" si="1072"/>
        <v>62.5185</v>
      </c>
      <c r="L491" s="64">
        <f t="shared" si="1073"/>
        <v>519.264</v>
      </c>
      <c r="M491" s="48">
        <f t="shared" si="1074"/>
        <v>453.18</v>
      </c>
      <c r="N491" s="46">
        <f t="shared" si="1075"/>
        <v>24.31275</v>
      </c>
      <c r="O491" s="48">
        <f t="shared" si="1076"/>
        <v>159</v>
      </c>
      <c r="P491" s="48">
        <f t="shared" si="1077"/>
        <v>0</v>
      </c>
      <c r="Q491" s="48">
        <f t="shared" si="1078"/>
        <v>1218.27525</v>
      </c>
      <c r="R491" s="46">
        <f t="shared" si="1079"/>
        <v>0</v>
      </c>
      <c r="S491" s="46">
        <f t="shared" si="1080"/>
        <v>259.63</v>
      </c>
      <c r="T491" s="48">
        <f t="shared" si="1081"/>
        <v>113.3</v>
      </c>
      <c r="U491" s="46">
        <f t="shared" si="1082"/>
        <v>10.42</v>
      </c>
      <c r="V491" s="46">
        <v>0</v>
      </c>
      <c r="W491" s="48">
        <f t="shared" si="1083"/>
        <v>159</v>
      </c>
      <c r="X491" s="48">
        <f t="shared" si="1084"/>
        <v>0</v>
      </c>
      <c r="Y491" s="46">
        <f t="shared" si="1085"/>
        <v>542.35</v>
      </c>
      <c r="Z491" s="46">
        <f t="shared" si="1086"/>
        <v>1760.62525</v>
      </c>
      <c r="AA491" s="46"/>
      <c r="AB491" s="12" t="s">
        <v>101</v>
      </c>
      <c r="AC491" s="11">
        <f t="shared" ref="AC491:AE491" si="1108">K491+R491</f>
        <v>62.5185</v>
      </c>
      <c r="AD491" s="11">
        <f t="shared" si="1108"/>
        <v>778.894</v>
      </c>
      <c r="AE491" s="11">
        <f t="shared" si="1108"/>
        <v>566.48</v>
      </c>
      <c r="AF491" s="11">
        <f t="shared" si="1090"/>
        <v>34.73275</v>
      </c>
      <c r="AG491" s="11">
        <f t="shared" ref="AG491:AI491" si="1109">O491+W491</f>
        <v>318</v>
      </c>
      <c r="AH491" s="11">
        <f t="shared" si="1109"/>
        <v>0</v>
      </c>
      <c r="AI491" s="11">
        <f t="shared" si="1109"/>
        <v>1760.62525</v>
      </c>
      <c r="AJ491" s="12" t="s">
        <v>34</v>
      </c>
    </row>
    <row r="492" s="9" customFormat="1" ht="16" customHeight="1" spans="1:36">
      <c r="A492" s="45">
        <f t="shared" si="1071"/>
        <v>489</v>
      </c>
      <c r="B492" s="46" t="s">
        <v>233</v>
      </c>
      <c r="C492" s="51" t="s">
        <v>238</v>
      </c>
      <c r="D492" s="344" t="s">
        <v>239</v>
      </c>
      <c r="E492" s="168">
        <v>3473.25</v>
      </c>
      <c r="F492" s="168">
        <v>3245.4</v>
      </c>
      <c r="G492" s="168">
        <v>5664.75</v>
      </c>
      <c r="H492" s="168">
        <v>3473.25</v>
      </c>
      <c r="I492" s="168">
        <v>3180</v>
      </c>
      <c r="J492" s="48"/>
      <c r="K492" s="63">
        <f t="shared" si="1072"/>
        <v>62.5185</v>
      </c>
      <c r="L492" s="64">
        <f t="shared" si="1073"/>
        <v>519.264</v>
      </c>
      <c r="M492" s="48">
        <f t="shared" si="1074"/>
        <v>453.18</v>
      </c>
      <c r="N492" s="46">
        <f t="shared" si="1075"/>
        <v>24.31275</v>
      </c>
      <c r="O492" s="48">
        <f t="shared" si="1076"/>
        <v>159</v>
      </c>
      <c r="P492" s="48">
        <f t="shared" si="1077"/>
        <v>0</v>
      </c>
      <c r="Q492" s="48">
        <f t="shared" si="1078"/>
        <v>1218.27525</v>
      </c>
      <c r="R492" s="46">
        <f t="shared" si="1079"/>
        <v>0</v>
      </c>
      <c r="S492" s="46">
        <f t="shared" si="1080"/>
        <v>259.63</v>
      </c>
      <c r="T492" s="48">
        <f t="shared" si="1081"/>
        <v>113.3</v>
      </c>
      <c r="U492" s="46">
        <f t="shared" si="1082"/>
        <v>10.42</v>
      </c>
      <c r="V492" s="46">
        <v>0</v>
      </c>
      <c r="W492" s="48">
        <f t="shared" si="1083"/>
        <v>159</v>
      </c>
      <c r="X492" s="48">
        <f t="shared" si="1084"/>
        <v>0</v>
      </c>
      <c r="Y492" s="46">
        <f t="shared" si="1085"/>
        <v>542.35</v>
      </c>
      <c r="Z492" s="46">
        <f t="shared" si="1086"/>
        <v>1760.62525</v>
      </c>
      <c r="AA492" s="46"/>
      <c r="AB492" s="12" t="s">
        <v>101</v>
      </c>
      <c r="AC492" s="11">
        <f t="shared" ref="AC492:AE492" si="1110">K492+R492</f>
        <v>62.5185</v>
      </c>
      <c r="AD492" s="11">
        <f t="shared" si="1110"/>
        <v>778.894</v>
      </c>
      <c r="AE492" s="11">
        <f t="shared" si="1110"/>
        <v>566.48</v>
      </c>
      <c r="AF492" s="11">
        <f t="shared" si="1090"/>
        <v>34.73275</v>
      </c>
      <c r="AG492" s="11">
        <f t="shared" ref="AG492:AI492" si="1111">O492+W492</f>
        <v>318</v>
      </c>
      <c r="AH492" s="11">
        <f t="shared" si="1111"/>
        <v>0</v>
      </c>
      <c r="AI492" s="11">
        <f t="shared" si="1111"/>
        <v>1760.62525</v>
      </c>
      <c r="AJ492" s="12" t="s">
        <v>34</v>
      </c>
    </row>
    <row r="493" s="9" customFormat="1" ht="16" customHeight="1" spans="1:36">
      <c r="A493" s="45">
        <f t="shared" si="1071"/>
        <v>490</v>
      </c>
      <c r="B493" s="46" t="s">
        <v>233</v>
      </c>
      <c r="C493" s="51" t="s">
        <v>240</v>
      </c>
      <c r="D493" s="344" t="s">
        <v>241</v>
      </c>
      <c r="E493" s="168">
        <v>3473.25</v>
      </c>
      <c r="F493" s="168">
        <v>3245.4</v>
      </c>
      <c r="G493" s="168">
        <v>5664.75</v>
      </c>
      <c r="H493" s="168">
        <v>3473.25</v>
      </c>
      <c r="I493" s="168">
        <v>3180</v>
      </c>
      <c r="J493" s="48"/>
      <c r="K493" s="63">
        <f t="shared" si="1072"/>
        <v>62.5185</v>
      </c>
      <c r="L493" s="64">
        <f t="shared" si="1073"/>
        <v>519.264</v>
      </c>
      <c r="M493" s="48">
        <f t="shared" si="1074"/>
        <v>453.18</v>
      </c>
      <c r="N493" s="46">
        <f t="shared" si="1075"/>
        <v>24.31275</v>
      </c>
      <c r="O493" s="48">
        <f t="shared" si="1076"/>
        <v>159</v>
      </c>
      <c r="P493" s="48">
        <f t="shared" si="1077"/>
        <v>0</v>
      </c>
      <c r="Q493" s="48">
        <f t="shared" si="1078"/>
        <v>1218.27525</v>
      </c>
      <c r="R493" s="46">
        <f t="shared" si="1079"/>
        <v>0</v>
      </c>
      <c r="S493" s="46">
        <f t="shared" si="1080"/>
        <v>259.63</v>
      </c>
      <c r="T493" s="48">
        <f t="shared" si="1081"/>
        <v>113.3</v>
      </c>
      <c r="U493" s="46">
        <f t="shared" si="1082"/>
        <v>10.42</v>
      </c>
      <c r="V493" s="46">
        <v>0</v>
      </c>
      <c r="W493" s="48">
        <f t="shared" si="1083"/>
        <v>159</v>
      </c>
      <c r="X493" s="48">
        <f t="shared" si="1084"/>
        <v>0</v>
      </c>
      <c r="Y493" s="46">
        <f t="shared" si="1085"/>
        <v>542.35</v>
      </c>
      <c r="Z493" s="46">
        <f t="shared" si="1086"/>
        <v>1760.62525</v>
      </c>
      <c r="AA493" s="46"/>
      <c r="AB493" s="12" t="s">
        <v>101</v>
      </c>
      <c r="AC493" s="11">
        <f t="shared" ref="AC493:AE493" si="1112">K493+R493</f>
        <v>62.5185</v>
      </c>
      <c r="AD493" s="11">
        <f t="shared" si="1112"/>
        <v>778.894</v>
      </c>
      <c r="AE493" s="11">
        <f t="shared" si="1112"/>
        <v>566.48</v>
      </c>
      <c r="AF493" s="11">
        <f t="shared" si="1090"/>
        <v>34.73275</v>
      </c>
      <c r="AG493" s="11">
        <f t="shared" ref="AG493:AI493" si="1113">O493+W493</f>
        <v>318</v>
      </c>
      <c r="AH493" s="11">
        <f t="shared" si="1113"/>
        <v>0</v>
      </c>
      <c r="AI493" s="11">
        <f t="shared" si="1113"/>
        <v>1760.62525</v>
      </c>
      <c r="AJ493" s="12" t="s">
        <v>34</v>
      </c>
    </row>
    <row r="494" s="9" customFormat="1" ht="16" customHeight="1" spans="1:36">
      <c r="A494" s="45">
        <f t="shared" si="1071"/>
        <v>491</v>
      </c>
      <c r="B494" s="46" t="s">
        <v>233</v>
      </c>
      <c r="C494" s="51" t="s">
        <v>242</v>
      </c>
      <c r="D494" s="344" t="s">
        <v>243</v>
      </c>
      <c r="E494" s="168">
        <v>3473.25</v>
      </c>
      <c r="F494" s="168">
        <v>3245.4</v>
      </c>
      <c r="G494" s="168">
        <v>5664.75</v>
      </c>
      <c r="H494" s="168">
        <v>3473.25</v>
      </c>
      <c r="I494" s="168">
        <v>3180</v>
      </c>
      <c r="J494" s="48"/>
      <c r="K494" s="63">
        <f t="shared" si="1072"/>
        <v>62.5185</v>
      </c>
      <c r="L494" s="64">
        <f t="shared" si="1073"/>
        <v>519.264</v>
      </c>
      <c r="M494" s="48">
        <f t="shared" si="1074"/>
        <v>453.18</v>
      </c>
      <c r="N494" s="46">
        <f t="shared" si="1075"/>
        <v>24.31275</v>
      </c>
      <c r="O494" s="48">
        <f t="shared" si="1076"/>
        <v>159</v>
      </c>
      <c r="P494" s="48">
        <f t="shared" si="1077"/>
        <v>0</v>
      </c>
      <c r="Q494" s="48">
        <f t="shared" si="1078"/>
        <v>1218.27525</v>
      </c>
      <c r="R494" s="46">
        <f t="shared" si="1079"/>
        <v>0</v>
      </c>
      <c r="S494" s="46">
        <f t="shared" si="1080"/>
        <v>259.63</v>
      </c>
      <c r="T494" s="48">
        <f t="shared" si="1081"/>
        <v>113.3</v>
      </c>
      <c r="U494" s="46">
        <f t="shared" si="1082"/>
        <v>10.42</v>
      </c>
      <c r="V494" s="46">
        <v>0</v>
      </c>
      <c r="W494" s="48">
        <f t="shared" si="1083"/>
        <v>159</v>
      </c>
      <c r="X494" s="48">
        <f t="shared" si="1084"/>
        <v>0</v>
      </c>
      <c r="Y494" s="46">
        <f t="shared" si="1085"/>
        <v>542.35</v>
      </c>
      <c r="Z494" s="46">
        <f t="shared" si="1086"/>
        <v>1760.62525</v>
      </c>
      <c r="AA494" s="46"/>
      <c r="AB494" s="12" t="s">
        <v>101</v>
      </c>
      <c r="AC494" s="11">
        <f t="shared" ref="AC494:AE494" si="1114">K494+R494</f>
        <v>62.5185</v>
      </c>
      <c r="AD494" s="11">
        <f t="shared" si="1114"/>
        <v>778.894</v>
      </c>
      <c r="AE494" s="11">
        <f t="shared" si="1114"/>
        <v>566.48</v>
      </c>
      <c r="AF494" s="11">
        <f t="shared" si="1090"/>
        <v>34.73275</v>
      </c>
      <c r="AG494" s="11">
        <f t="shared" ref="AG494:AI494" si="1115">O494+W494</f>
        <v>318</v>
      </c>
      <c r="AH494" s="11">
        <f t="shared" si="1115"/>
        <v>0</v>
      </c>
      <c r="AI494" s="11">
        <f t="shared" si="1115"/>
        <v>1760.62525</v>
      </c>
      <c r="AJ494" s="12" t="s">
        <v>34</v>
      </c>
    </row>
    <row r="495" s="9" customFormat="1" ht="16" customHeight="1" spans="1:36">
      <c r="A495" s="45">
        <f t="shared" si="1071"/>
        <v>492</v>
      </c>
      <c r="B495" s="46" t="s">
        <v>233</v>
      </c>
      <c r="C495" s="51" t="s">
        <v>605</v>
      </c>
      <c r="D495" s="344" t="s">
        <v>606</v>
      </c>
      <c r="E495" s="168">
        <v>3473.25</v>
      </c>
      <c r="F495" s="168">
        <v>3245.4</v>
      </c>
      <c r="G495" s="168">
        <v>5664.75</v>
      </c>
      <c r="H495" s="168">
        <v>3473.25</v>
      </c>
      <c r="I495" s="168">
        <v>3180</v>
      </c>
      <c r="J495" s="48"/>
      <c r="K495" s="63">
        <f t="shared" si="1072"/>
        <v>62.5185</v>
      </c>
      <c r="L495" s="64">
        <f t="shared" si="1073"/>
        <v>519.264</v>
      </c>
      <c r="M495" s="48">
        <f t="shared" si="1074"/>
        <v>453.18</v>
      </c>
      <c r="N495" s="46">
        <f t="shared" si="1075"/>
        <v>24.31275</v>
      </c>
      <c r="O495" s="48">
        <f t="shared" si="1076"/>
        <v>159</v>
      </c>
      <c r="P495" s="48">
        <f t="shared" si="1077"/>
        <v>0</v>
      </c>
      <c r="Q495" s="48">
        <f t="shared" si="1078"/>
        <v>1218.27525</v>
      </c>
      <c r="R495" s="46">
        <f t="shared" si="1079"/>
        <v>0</v>
      </c>
      <c r="S495" s="46">
        <f t="shared" si="1080"/>
        <v>259.63</v>
      </c>
      <c r="T495" s="48">
        <f t="shared" si="1081"/>
        <v>113.3</v>
      </c>
      <c r="U495" s="46">
        <f t="shared" si="1082"/>
        <v>10.42</v>
      </c>
      <c r="V495" s="46">
        <v>0</v>
      </c>
      <c r="W495" s="48">
        <f t="shared" si="1083"/>
        <v>159</v>
      </c>
      <c r="X495" s="48">
        <f t="shared" si="1084"/>
        <v>0</v>
      </c>
      <c r="Y495" s="46">
        <f t="shared" si="1085"/>
        <v>542.35</v>
      </c>
      <c r="Z495" s="46">
        <f t="shared" si="1086"/>
        <v>1760.62525</v>
      </c>
      <c r="AA495" s="46"/>
      <c r="AB495" s="12" t="s">
        <v>101</v>
      </c>
      <c r="AC495" s="11">
        <f t="shared" ref="AC495:AE495" si="1116">K495+R495</f>
        <v>62.5185</v>
      </c>
      <c r="AD495" s="11">
        <f t="shared" si="1116"/>
        <v>778.894</v>
      </c>
      <c r="AE495" s="11">
        <f t="shared" si="1116"/>
        <v>566.48</v>
      </c>
      <c r="AF495" s="11">
        <f t="shared" si="1090"/>
        <v>34.73275</v>
      </c>
      <c r="AG495" s="11">
        <f t="shared" ref="AG495:AI495" si="1117">O495+W495</f>
        <v>318</v>
      </c>
      <c r="AH495" s="11">
        <f t="shared" si="1117"/>
        <v>0</v>
      </c>
      <c r="AI495" s="11">
        <f t="shared" si="1117"/>
        <v>1760.62525</v>
      </c>
      <c r="AJ495" s="12" t="s">
        <v>34</v>
      </c>
    </row>
    <row r="496" s="9" customFormat="1" ht="16" customHeight="1" spans="1:36">
      <c r="A496" s="45">
        <f t="shared" si="1071"/>
        <v>493</v>
      </c>
      <c r="B496" s="52" t="s">
        <v>289</v>
      </c>
      <c r="C496" s="114" t="s">
        <v>1955</v>
      </c>
      <c r="D496" s="80" t="s">
        <v>1956</v>
      </c>
      <c r="E496" s="170">
        <v>3473.25</v>
      </c>
      <c r="F496" s="168">
        <v>3473.25</v>
      </c>
      <c r="G496" s="169">
        <v>5664.75</v>
      </c>
      <c r="H496" s="169">
        <v>3473.25</v>
      </c>
      <c r="I496" s="105"/>
      <c r="J496" s="96"/>
      <c r="K496" s="63">
        <f t="shared" si="1072"/>
        <v>62.5185</v>
      </c>
      <c r="L496" s="64">
        <f t="shared" si="1073"/>
        <v>555.72</v>
      </c>
      <c r="M496" s="48">
        <f t="shared" si="1074"/>
        <v>453.18</v>
      </c>
      <c r="N496" s="46">
        <f t="shared" si="1075"/>
        <v>24.31275</v>
      </c>
      <c r="O496" s="48">
        <f t="shared" si="1076"/>
        <v>0</v>
      </c>
      <c r="P496" s="48">
        <f t="shared" si="1077"/>
        <v>0</v>
      </c>
      <c r="Q496" s="48">
        <f t="shared" si="1078"/>
        <v>1095.73125</v>
      </c>
      <c r="R496" s="46">
        <f t="shared" si="1079"/>
        <v>0</v>
      </c>
      <c r="S496" s="46">
        <f t="shared" si="1080"/>
        <v>277.86</v>
      </c>
      <c r="T496" s="48">
        <f t="shared" si="1081"/>
        <v>113.3</v>
      </c>
      <c r="U496" s="46">
        <f t="shared" si="1082"/>
        <v>10.42</v>
      </c>
      <c r="V496" s="46">
        <v>0</v>
      </c>
      <c r="W496" s="48">
        <f t="shared" si="1083"/>
        <v>0</v>
      </c>
      <c r="X496" s="48">
        <f t="shared" si="1084"/>
        <v>0</v>
      </c>
      <c r="Y496" s="46">
        <f t="shared" si="1085"/>
        <v>401.58</v>
      </c>
      <c r="Z496" s="46">
        <f t="shared" si="1086"/>
        <v>1497.31125</v>
      </c>
      <c r="AA496" s="78"/>
      <c r="AB496" s="12" t="s">
        <v>80</v>
      </c>
      <c r="AC496" s="11">
        <f t="shared" ref="AC496:AE496" si="1118">K496+R496</f>
        <v>62.5185</v>
      </c>
      <c r="AD496" s="11">
        <f t="shared" si="1118"/>
        <v>833.58</v>
      </c>
      <c r="AE496" s="11">
        <f t="shared" si="1118"/>
        <v>566.48</v>
      </c>
      <c r="AF496" s="11">
        <f t="shared" si="1090"/>
        <v>34.73275</v>
      </c>
      <c r="AG496" s="11">
        <f t="shared" ref="AG496:AI496" si="1119">O496+W496</f>
        <v>0</v>
      </c>
      <c r="AH496" s="11">
        <f t="shared" si="1119"/>
        <v>0</v>
      </c>
      <c r="AI496" s="11">
        <f t="shared" si="1119"/>
        <v>1497.31125</v>
      </c>
      <c r="AJ496" s="12" t="s">
        <v>33</v>
      </c>
    </row>
    <row r="497" s="20" customFormat="1" ht="16" customHeight="1" spans="1:36">
      <c r="A497" s="57">
        <f t="shared" si="1071"/>
        <v>494</v>
      </c>
      <c r="B497" s="58" t="s">
        <v>337</v>
      </c>
      <c r="C497" s="195" t="s">
        <v>985</v>
      </c>
      <c r="D497" s="357" t="s">
        <v>986</v>
      </c>
      <c r="E497" s="157">
        <v>3473.25</v>
      </c>
      <c r="F497" s="153">
        <v>3473.25</v>
      </c>
      <c r="G497" s="157">
        <v>5664.75</v>
      </c>
      <c r="H497" s="157">
        <v>3473.25</v>
      </c>
      <c r="I497" s="177">
        <v>1790</v>
      </c>
      <c r="J497" s="60"/>
      <c r="K497" s="65">
        <f t="shared" si="1072"/>
        <v>62.5185</v>
      </c>
      <c r="L497" s="66">
        <f t="shared" si="1073"/>
        <v>555.72</v>
      </c>
      <c r="M497" s="60">
        <f t="shared" si="1074"/>
        <v>453.18</v>
      </c>
      <c r="N497" s="58">
        <f t="shared" si="1075"/>
        <v>24.31275</v>
      </c>
      <c r="O497" s="60">
        <f t="shared" si="1076"/>
        <v>89.5</v>
      </c>
      <c r="P497" s="60">
        <f t="shared" si="1077"/>
        <v>0</v>
      </c>
      <c r="Q497" s="60">
        <f t="shared" si="1078"/>
        <v>1185.23125</v>
      </c>
      <c r="R497" s="58">
        <f t="shared" si="1079"/>
        <v>0</v>
      </c>
      <c r="S497" s="58">
        <f t="shared" si="1080"/>
        <v>277.86</v>
      </c>
      <c r="T497" s="60">
        <f t="shared" si="1081"/>
        <v>113.3</v>
      </c>
      <c r="U497" s="58">
        <f t="shared" si="1082"/>
        <v>10.42</v>
      </c>
      <c r="V497" s="58">
        <v>0</v>
      </c>
      <c r="W497" s="60">
        <f t="shared" si="1083"/>
        <v>89.5</v>
      </c>
      <c r="X497" s="60">
        <f t="shared" si="1084"/>
        <v>0</v>
      </c>
      <c r="Y497" s="58">
        <f t="shared" si="1085"/>
        <v>491.08</v>
      </c>
      <c r="Z497" s="58">
        <f t="shared" si="1086"/>
        <v>1676.31125</v>
      </c>
      <c r="AA497" s="185"/>
      <c r="AB497" s="16" t="s">
        <v>74</v>
      </c>
      <c r="AC497" s="15">
        <f t="shared" ref="AC497:AE497" si="1120">K497+R497</f>
        <v>62.5185</v>
      </c>
      <c r="AD497" s="15">
        <f t="shared" si="1120"/>
        <v>833.58</v>
      </c>
      <c r="AE497" s="15">
        <f t="shared" si="1120"/>
        <v>566.48</v>
      </c>
      <c r="AF497" s="15">
        <f t="shared" si="1090"/>
        <v>34.73275</v>
      </c>
      <c r="AG497" s="15">
        <f t="shared" ref="AG497:AI497" si="1121">O497+W497</f>
        <v>179</v>
      </c>
      <c r="AH497" s="15">
        <f t="shared" si="1121"/>
        <v>0</v>
      </c>
      <c r="AI497" s="15">
        <f t="shared" si="1121"/>
        <v>1676.31125</v>
      </c>
      <c r="AJ497" s="16" t="s">
        <v>33</v>
      </c>
    </row>
    <row r="498" s="9" customFormat="1" ht="16" customHeight="1" spans="1:36">
      <c r="A498" s="45">
        <f t="shared" si="1071"/>
        <v>495</v>
      </c>
      <c r="B498" s="46" t="s">
        <v>670</v>
      </c>
      <c r="C498" s="100" t="s">
        <v>941</v>
      </c>
      <c r="D498" s="355" t="s">
        <v>942</v>
      </c>
      <c r="E498" s="169">
        <v>3473.25</v>
      </c>
      <c r="F498" s="168">
        <v>3245.5</v>
      </c>
      <c r="G498" s="169">
        <v>5664.75</v>
      </c>
      <c r="H498" s="169">
        <v>3473.25</v>
      </c>
      <c r="I498" s="180">
        <v>1790</v>
      </c>
      <c r="J498" s="48"/>
      <c r="K498" s="63">
        <f t="shared" si="1072"/>
        <v>62.5185</v>
      </c>
      <c r="L498" s="64">
        <f t="shared" si="1073"/>
        <v>519.28</v>
      </c>
      <c r="M498" s="48">
        <f t="shared" si="1074"/>
        <v>453.18</v>
      </c>
      <c r="N498" s="46">
        <f t="shared" si="1075"/>
        <v>24.31275</v>
      </c>
      <c r="O498" s="48">
        <f t="shared" si="1076"/>
        <v>89.5</v>
      </c>
      <c r="P498" s="48">
        <f t="shared" si="1077"/>
        <v>0</v>
      </c>
      <c r="Q498" s="48">
        <f t="shared" si="1078"/>
        <v>1148.79125</v>
      </c>
      <c r="R498" s="46">
        <f t="shared" si="1079"/>
        <v>0</v>
      </c>
      <c r="S498" s="46">
        <f t="shared" si="1080"/>
        <v>259.64</v>
      </c>
      <c r="T498" s="48">
        <f t="shared" si="1081"/>
        <v>113.3</v>
      </c>
      <c r="U498" s="46">
        <f t="shared" si="1082"/>
        <v>10.42</v>
      </c>
      <c r="V498" s="46">
        <v>0</v>
      </c>
      <c r="W498" s="48">
        <f t="shared" si="1083"/>
        <v>89.5</v>
      </c>
      <c r="X498" s="48">
        <f t="shared" si="1084"/>
        <v>0</v>
      </c>
      <c r="Y498" s="46">
        <f t="shared" si="1085"/>
        <v>472.86</v>
      </c>
      <c r="Z498" s="46">
        <f t="shared" si="1086"/>
        <v>1621.65125</v>
      </c>
      <c r="AA498" s="78"/>
      <c r="AB498" s="12" t="s">
        <v>2036</v>
      </c>
      <c r="AC498" s="11">
        <f t="shared" ref="AC498:AE498" si="1122">K498+R498</f>
        <v>62.5185</v>
      </c>
      <c r="AD498" s="11">
        <f t="shared" si="1122"/>
        <v>778.92</v>
      </c>
      <c r="AE498" s="11">
        <f t="shared" si="1122"/>
        <v>566.48</v>
      </c>
      <c r="AF498" s="11">
        <f t="shared" si="1090"/>
        <v>34.73275</v>
      </c>
      <c r="AG498" s="11">
        <f t="shared" ref="AG498:AI498" si="1123">O498+W498</f>
        <v>179</v>
      </c>
      <c r="AH498" s="11">
        <f t="shared" si="1123"/>
        <v>0</v>
      </c>
      <c r="AI498" s="11">
        <f t="shared" si="1123"/>
        <v>1621.65125</v>
      </c>
      <c r="AJ498" s="12" t="s">
        <v>33</v>
      </c>
    </row>
    <row r="499" s="9" customFormat="1" ht="16" customHeight="1" spans="1:36">
      <c r="A499" s="45">
        <f t="shared" si="1071"/>
        <v>496</v>
      </c>
      <c r="B499" s="52" t="s">
        <v>558</v>
      </c>
      <c r="C499" s="114" t="s">
        <v>1945</v>
      </c>
      <c r="D499" s="80" t="s">
        <v>1946</v>
      </c>
      <c r="E499" s="170">
        <v>3473.25</v>
      </c>
      <c r="F499" s="168">
        <v>3473.25</v>
      </c>
      <c r="G499" s="169">
        <v>5664.75</v>
      </c>
      <c r="H499" s="169">
        <v>3473.25</v>
      </c>
      <c r="I499" s="105"/>
      <c r="J499" s="96"/>
      <c r="K499" s="63">
        <f t="shared" si="1072"/>
        <v>62.5185</v>
      </c>
      <c r="L499" s="64">
        <f t="shared" si="1073"/>
        <v>555.72</v>
      </c>
      <c r="M499" s="48">
        <f t="shared" si="1074"/>
        <v>453.18</v>
      </c>
      <c r="N499" s="46">
        <f t="shared" si="1075"/>
        <v>24.31275</v>
      </c>
      <c r="O499" s="48">
        <f t="shared" si="1076"/>
        <v>0</v>
      </c>
      <c r="P499" s="48">
        <f t="shared" si="1077"/>
        <v>0</v>
      </c>
      <c r="Q499" s="48">
        <f t="shared" si="1078"/>
        <v>1095.73125</v>
      </c>
      <c r="R499" s="46">
        <f t="shared" si="1079"/>
        <v>0</v>
      </c>
      <c r="S499" s="46">
        <f t="shared" si="1080"/>
        <v>277.86</v>
      </c>
      <c r="T499" s="48">
        <f t="shared" si="1081"/>
        <v>113.3</v>
      </c>
      <c r="U499" s="46">
        <f t="shared" si="1082"/>
        <v>10.42</v>
      </c>
      <c r="V499" s="46">
        <v>0</v>
      </c>
      <c r="W499" s="48">
        <f t="shared" si="1083"/>
        <v>0</v>
      </c>
      <c r="X499" s="48">
        <f t="shared" si="1084"/>
        <v>0</v>
      </c>
      <c r="Y499" s="46">
        <f t="shared" si="1085"/>
        <v>401.58</v>
      </c>
      <c r="Z499" s="46">
        <f t="shared" si="1086"/>
        <v>1497.31125</v>
      </c>
      <c r="AA499" s="78"/>
      <c r="AB499" s="12" t="s">
        <v>98</v>
      </c>
      <c r="AC499" s="11">
        <f t="shared" ref="AC499:AE499" si="1124">K499+R499</f>
        <v>62.5185</v>
      </c>
      <c r="AD499" s="11">
        <f t="shared" si="1124"/>
        <v>833.58</v>
      </c>
      <c r="AE499" s="11">
        <f t="shared" si="1124"/>
        <v>566.48</v>
      </c>
      <c r="AF499" s="11">
        <f t="shared" si="1090"/>
        <v>34.73275</v>
      </c>
      <c r="AG499" s="11">
        <f t="shared" ref="AG499:AI499" si="1125">O499+W499</f>
        <v>0</v>
      </c>
      <c r="AH499" s="11">
        <f t="shared" si="1125"/>
        <v>0</v>
      </c>
      <c r="AI499" s="11">
        <f t="shared" si="1125"/>
        <v>1497.31125</v>
      </c>
      <c r="AJ499" s="12" t="s">
        <v>33</v>
      </c>
    </row>
    <row r="500" s="20" customFormat="1" ht="16" customHeight="1" spans="1:36">
      <c r="A500" s="57">
        <f t="shared" si="1071"/>
        <v>497</v>
      </c>
      <c r="B500" s="58" t="s">
        <v>230</v>
      </c>
      <c r="C500" s="196" t="s">
        <v>335</v>
      </c>
      <c r="D500" s="149" t="s">
        <v>336</v>
      </c>
      <c r="E500" s="58">
        <v>0</v>
      </c>
      <c r="F500" s="153">
        <v>3245.4</v>
      </c>
      <c r="G500" s="153">
        <v>5664.75</v>
      </c>
      <c r="H500" s="168">
        <v>3473.25</v>
      </c>
      <c r="I500" s="153">
        <v>3180</v>
      </c>
      <c r="J500" s="60"/>
      <c r="K500" s="65">
        <f t="shared" si="1072"/>
        <v>0</v>
      </c>
      <c r="L500" s="66">
        <f t="shared" si="1073"/>
        <v>519.264</v>
      </c>
      <c r="M500" s="60">
        <f t="shared" si="1074"/>
        <v>453.18</v>
      </c>
      <c r="N500" s="58">
        <f t="shared" si="1075"/>
        <v>24.31275</v>
      </c>
      <c r="O500" s="60">
        <f t="shared" si="1076"/>
        <v>159</v>
      </c>
      <c r="P500" s="60">
        <f t="shared" si="1077"/>
        <v>0</v>
      </c>
      <c r="Q500" s="60">
        <f t="shared" si="1078"/>
        <v>1155.75675</v>
      </c>
      <c r="R500" s="58">
        <f t="shared" si="1079"/>
        <v>0</v>
      </c>
      <c r="S500" s="58">
        <f t="shared" si="1080"/>
        <v>259.63</v>
      </c>
      <c r="T500" s="60">
        <f t="shared" si="1081"/>
        <v>113.3</v>
      </c>
      <c r="U500" s="58">
        <f t="shared" si="1082"/>
        <v>10.42</v>
      </c>
      <c r="V500" s="58">
        <v>0</v>
      </c>
      <c r="W500" s="60">
        <f t="shared" si="1083"/>
        <v>159</v>
      </c>
      <c r="X500" s="60">
        <f t="shared" si="1084"/>
        <v>0</v>
      </c>
      <c r="Y500" s="58">
        <f t="shared" si="1085"/>
        <v>542.35</v>
      </c>
      <c r="Z500" s="58">
        <f t="shared" si="1086"/>
        <v>1698.10675</v>
      </c>
      <c r="AA500" s="58"/>
      <c r="AB500" s="16" t="s">
        <v>57</v>
      </c>
      <c r="AC500" s="15">
        <f t="shared" ref="AC500:AE500" si="1126">K500+R500</f>
        <v>0</v>
      </c>
      <c r="AD500" s="15">
        <f t="shared" si="1126"/>
        <v>778.894</v>
      </c>
      <c r="AE500" s="15">
        <f t="shared" si="1126"/>
        <v>566.48</v>
      </c>
      <c r="AF500" s="15">
        <f t="shared" si="1090"/>
        <v>34.73275</v>
      </c>
      <c r="AG500" s="15">
        <f t="shared" ref="AG500:AI500" si="1127">O500+W500</f>
        <v>318</v>
      </c>
      <c r="AH500" s="15">
        <f t="shared" si="1127"/>
        <v>0</v>
      </c>
      <c r="AI500" s="15">
        <f t="shared" si="1127"/>
        <v>1698.10675</v>
      </c>
      <c r="AJ500" s="16" t="s">
        <v>32</v>
      </c>
    </row>
    <row r="501" s="20" customFormat="1" ht="16" customHeight="1" spans="1:36">
      <c r="A501" s="57">
        <f t="shared" si="1071"/>
        <v>498</v>
      </c>
      <c r="B501" s="149" t="s">
        <v>558</v>
      </c>
      <c r="C501" s="165" t="s">
        <v>1931</v>
      </c>
      <c r="D501" s="166" t="s">
        <v>1932</v>
      </c>
      <c r="E501" s="186">
        <v>0</v>
      </c>
      <c r="F501" s="153">
        <v>3473.25</v>
      </c>
      <c r="G501" s="157">
        <v>5664.75</v>
      </c>
      <c r="H501" s="157">
        <v>3473.25</v>
      </c>
      <c r="I501" s="188"/>
      <c r="J501" s="190"/>
      <c r="K501" s="65">
        <f t="shared" si="1072"/>
        <v>0</v>
      </c>
      <c r="L501" s="66">
        <f t="shared" si="1073"/>
        <v>555.72</v>
      </c>
      <c r="M501" s="60">
        <f t="shared" si="1074"/>
        <v>453.18</v>
      </c>
      <c r="N501" s="58">
        <f t="shared" si="1075"/>
        <v>24.31275</v>
      </c>
      <c r="O501" s="60">
        <f t="shared" si="1076"/>
        <v>0</v>
      </c>
      <c r="P501" s="60">
        <f t="shared" si="1077"/>
        <v>0</v>
      </c>
      <c r="Q501" s="60">
        <f t="shared" si="1078"/>
        <v>1033.21275</v>
      </c>
      <c r="R501" s="58">
        <f t="shared" si="1079"/>
        <v>0</v>
      </c>
      <c r="S501" s="58">
        <f t="shared" si="1080"/>
        <v>277.86</v>
      </c>
      <c r="T501" s="60">
        <f t="shared" si="1081"/>
        <v>113.3</v>
      </c>
      <c r="U501" s="58">
        <f t="shared" si="1082"/>
        <v>10.42</v>
      </c>
      <c r="V501" s="58">
        <v>0</v>
      </c>
      <c r="W501" s="60">
        <f t="shared" si="1083"/>
        <v>0</v>
      </c>
      <c r="X501" s="60">
        <f t="shared" si="1084"/>
        <v>0</v>
      </c>
      <c r="Y501" s="58">
        <f t="shared" si="1085"/>
        <v>401.58</v>
      </c>
      <c r="Z501" s="58">
        <f t="shared" si="1086"/>
        <v>1434.79275</v>
      </c>
      <c r="AA501" s="185"/>
      <c r="AB501" s="16" t="s">
        <v>98</v>
      </c>
      <c r="AC501" s="15">
        <f t="shared" ref="AC501:AE501" si="1128">K501+R501</f>
        <v>0</v>
      </c>
      <c r="AD501" s="15">
        <f t="shared" si="1128"/>
        <v>833.58</v>
      </c>
      <c r="AE501" s="15">
        <f t="shared" si="1128"/>
        <v>566.48</v>
      </c>
      <c r="AF501" s="15">
        <f t="shared" si="1090"/>
        <v>34.73275</v>
      </c>
      <c r="AG501" s="15">
        <f t="shared" ref="AG501:AI501" si="1129">O501+W501</f>
        <v>0</v>
      </c>
      <c r="AH501" s="15">
        <f t="shared" si="1129"/>
        <v>0</v>
      </c>
      <c r="AI501" s="15">
        <f t="shared" si="1129"/>
        <v>1434.79275</v>
      </c>
      <c r="AJ501" s="16" t="s">
        <v>33</v>
      </c>
    </row>
    <row r="502" s="22" customFormat="1" ht="19" customHeight="1" spans="1:36">
      <c r="A502" s="45">
        <f t="shared" si="1071"/>
        <v>499</v>
      </c>
      <c r="B502" s="52" t="s">
        <v>558</v>
      </c>
      <c r="C502" s="251" t="s">
        <v>2025</v>
      </c>
      <c r="D502" s="55" t="s">
        <v>2026</v>
      </c>
      <c r="E502" s="240">
        <v>0</v>
      </c>
      <c r="F502" s="119">
        <v>3473.25</v>
      </c>
      <c r="G502" s="95">
        <v>0</v>
      </c>
      <c r="H502" s="117">
        <v>3473.25</v>
      </c>
      <c r="I502" s="122"/>
      <c r="J502" s="122"/>
      <c r="K502" s="63">
        <f t="shared" si="1072"/>
        <v>0</v>
      </c>
      <c r="L502" s="64">
        <f t="shared" si="1073"/>
        <v>555.72</v>
      </c>
      <c r="M502" s="48">
        <f t="shared" si="1074"/>
        <v>0</v>
      </c>
      <c r="N502" s="46">
        <f t="shared" si="1075"/>
        <v>24.31275</v>
      </c>
      <c r="O502" s="48">
        <f t="shared" si="1076"/>
        <v>0</v>
      </c>
      <c r="P502" s="48">
        <f t="shared" si="1077"/>
        <v>0</v>
      </c>
      <c r="Q502" s="48">
        <f t="shared" si="1078"/>
        <v>580.03275</v>
      </c>
      <c r="R502" s="46">
        <f t="shared" si="1079"/>
        <v>0</v>
      </c>
      <c r="S502" s="46">
        <f t="shared" si="1080"/>
        <v>277.86</v>
      </c>
      <c r="T502" s="48">
        <f t="shared" si="1081"/>
        <v>0</v>
      </c>
      <c r="U502" s="46">
        <f t="shared" si="1082"/>
        <v>10.42</v>
      </c>
      <c r="V502" s="46">
        <v>0</v>
      </c>
      <c r="W502" s="48">
        <f t="shared" si="1083"/>
        <v>0</v>
      </c>
      <c r="X502" s="48">
        <f t="shared" si="1084"/>
        <v>0</v>
      </c>
      <c r="Y502" s="46">
        <f t="shared" si="1085"/>
        <v>288.28</v>
      </c>
      <c r="Z502" s="46">
        <f t="shared" si="1086"/>
        <v>868.31275</v>
      </c>
      <c r="AA502" s="122"/>
      <c r="AB502" s="12" t="s">
        <v>98</v>
      </c>
      <c r="AC502" s="11">
        <f t="shared" ref="AC502:AE502" si="1130">K502+R502</f>
        <v>0</v>
      </c>
      <c r="AD502" s="11">
        <f t="shared" si="1130"/>
        <v>833.58</v>
      </c>
      <c r="AE502" s="11">
        <f t="shared" si="1130"/>
        <v>0</v>
      </c>
      <c r="AF502" s="11">
        <f t="shared" si="1090"/>
        <v>34.73275</v>
      </c>
      <c r="AG502" s="11">
        <f t="shared" ref="AG502:AI502" si="1131">O502+W502</f>
        <v>0</v>
      </c>
      <c r="AH502" s="11">
        <f t="shared" si="1131"/>
        <v>0</v>
      </c>
      <c r="AI502" s="11">
        <f t="shared" si="1131"/>
        <v>868.31275</v>
      </c>
      <c r="AJ502" s="12" t="s">
        <v>33</v>
      </c>
    </row>
    <row r="503" s="23" customFormat="1" ht="19" customHeight="1" spans="1:36">
      <c r="A503" s="57">
        <f t="shared" si="1071"/>
        <v>500</v>
      </c>
      <c r="B503" s="155" t="s">
        <v>348</v>
      </c>
      <c r="C503" s="155" t="s">
        <v>2015</v>
      </c>
      <c r="D503" s="156" t="s">
        <v>2016</v>
      </c>
      <c r="E503" s="186">
        <v>0</v>
      </c>
      <c r="F503" s="153">
        <v>3473.25</v>
      </c>
      <c r="G503" s="187">
        <v>0</v>
      </c>
      <c r="H503" s="157">
        <v>3473.25</v>
      </c>
      <c r="I503" s="181"/>
      <c r="J503" s="181"/>
      <c r="K503" s="65">
        <f t="shared" si="1072"/>
        <v>0</v>
      </c>
      <c r="L503" s="66">
        <f t="shared" si="1073"/>
        <v>555.72</v>
      </c>
      <c r="M503" s="60">
        <f t="shared" si="1074"/>
        <v>0</v>
      </c>
      <c r="N503" s="58">
        <f t="shared" si="1075"/>
        <v>24.31275</v>
      </c>
      <c r="O503" s="60">
        <f t="shared" si="1076"/>
        <v>0</v>
      </c>
      <c r="P503" s="60">
        <f t="shared" si="1077"/>
        <v>0</v>
      </c>
      <c r="Q503" s="60">
        <f t="shared" si="1078"/>
        <v>580.03275</v>
      </c>
      <c r="R503" s="58">
        <f t="shared" si="1079"/>
        <v>0</v>
      </c>
      <c r="S503" s="58">
        <f t="shared" si="1080"/>
        <v>277.86</v>
      </c>
      <c r="T503" s="60">
        <f t="shared" si="1081"/>
        <v>0</v>
      </c>
      <c r="U503" s="58">
        <f t="shared" si="1082"/>
        <v>10.42</v>
      </c>
      <c r="V503" s="58">
        <v>0</v>
      </c>
      <c r="W503" s="60">
        <f t="shared" si="1083"/>
        <v>0</v>
      </c>
      <c r="X503" s="60">
        <f t="shared" si="1084"/>
        <v>0</v>
      </c>
      <c r="Y503" s="58">
        <f t="shared" si="1085"/>
        <v>288.28</v>
      </c>
      <c r="Z503" s="58">
        <f t="shared" si="1086"/>
        <v>868.31275</v>
      </c>
      <c r="AA503" s="181"/>
      <c r="AB503" s="16" t="s">
        <v>86</v>
      </c>
      <c r="AC503" s="15">
        <f t="shared" ref="AC503:AE503" si="1132">K503+R503</f>
        <v>0</v>
      </c>
      <c r="AD503" s="15">
        <f t="shared" si="1132"/>
        <v>833.58</v>
      </c>
      <c r="AE503" s="15">
        <f t="shared" si="1132"/>
        <v>0</v>
      </c>
      <c r="AF503" s="15">
        <f t="shared" si="1090"/>
        <v>34.73275</v>
      </c>
      <c r="AG503" s="15">
        <f t="shared" ref="AG503:AI503" si="1133">O503+W503</f>
        <v>0</v>
      </c>
      <c r="AH503" s="15">
        <f t="shared" si="1133"/>
        <v>0</v>
      </c>
      <c r="AI503" s="15">
        <f t="shared" si="1133"/>
        <v>868.31275</v>
      </c>
      <c r="AJ503" s="16" t="s">
        <v>33</v>
      </c>
    </row>
    <row r="504" s="23" customFormat="1" ht="19" customHeight="1" spans="1:36">
      <c r="A504" s="57">
        <f t="shared" si="1071"/>
        <v>501</v>
      </c>
      <c r="B504" s="149" t="s">
        <v>1031</v>
      </c>
      <c r="C504" s="195" t="s">
        <v>2001</v>
      </c>
      <c r="D504" s="164" t="s">
        <v>2002</v>
      </c>
      <c r="E504" s="186">
        <v>0</v>
      </c>
      <c r="F504" s="153">
        <v>3473.25</v>
      </c>
      <c r="G504" s="157">
        <v>5664.75</v>
      </c>
      <c r="H504" s="157">
        <v>3473.25</v>
      </c>
      <c r="I504" s="181"/>
      <c r="J504" s="181"/>
      <c r="K504" s="65">
        <f t="shared" si="1072"/>
        <v>0</v>
      </c>
      <c r="L504" s="66">
        <f t="shared" si="1073"/>
        <v>555.72</v>
      </c>
      <c r="M504" s="60">
        <f t="shared" si="1074"/>
        <v>453.18</v>
      </c>
      <c r="N504" s="58">
        <f t="shared" si="1075"/>
        <v>24.31275</v>
      </c>
      <c r="O504" s="60">
        <f t="shared" si="1076"/>
        <v>0</v>
      </c>
      <c r="P504" s="60">
        <f t="shared" si="1077"/>
        <v>0</v>
      </c>
      <c r="Q504" s="60">
        <f t="shared" si="1078"/>
        <v>1033.21275</v>
      </c>
      <c r="R504" s="58">
        <f t="shared" si="1079"/>
        <v>0</v>
      </c>
      <c r="S504" s="58">
        <f t="shared" si="1080"/>
        <v>277.86</v>
      </c>
      <c r="T504" s="60">
        <f t="shared" si="1081"/>
        <v>113.3</v>
      </c>
      <c r="U504" s="58">
        <f t="shared" si="1082"/>
        <v>10.42</v>
      </c>
      <c r="V504" s="58">
        <v>0</v>
      </c>
      <c r="W504" s="60">
        <f t="shared" si="1083"/>
        <v>0</v>
      </c>
      <c r="X504" s="60">
        <f t="shared" si="1084"/>
        <v>0</v>
      </c>
      <c r="Y504" s="58">
        <f t="shared" si="1085"/>
        <v>401.58</v>
      </c>
      <c r="Z504" s="58">
        <f t="shared" si="1086"/>
        <v>1434.79275</v>
      </c>
      <c r="AA504" s="181"/>
      <c r="AB504" s="16" t="s">
        <v>77</v>
      </c>
      <c r="AC504" s="15">
        <f t="shared" ref="AC504:AE504" si="1134">K504+R504</f>
        <v>0</v>
      </c>
      <c r="AD504" s="15">
        <f t="shared" si="1134"/>
        <v>833.58</v>
      </c>
      <c r="AE504" s="15">
        <f t="shared" si="1134"/>
        <v>566.48</v>
      </c>
      <c r="AF504" s="15">
        <f t="shared" si="1090"/>
        <v>34.73275</v>
      </c>
      <c r="AG504" s="15">
        <f t="shared" ref="AG504:AI504" si="1135">O504+W504</f>
        <v>0</v>
      </c>
      <c r="AH504" s="15">
        <f t="shared" si="1135"/>
        <v>0</v>
      </c>
      <c r="AI504" s="15">
        <f t="shared" si="1135"/>
        <v>1434.79275</v>
      </c>
      <c r="AJ504" s="16" t="s">
        <v>33</v>
      </c>
    </row>
    <row r="505" s="20" customFormat="1" ht="16" customHeight="1" spans="1:36">
      <c r="A505" s="57">
        <f t="shared" si="1071"/>
        <v>502</v>
      </c>
      <c r="B505" s="58" t="s">
        <v>558</v>
      </c>
      <c r="C505" s="200" t="s">
        <v>621</v>
      </c>
      <c r="D505" s="166" t="s">
        <v>622</v>
      </c>
      <c r="E505" s="60">
        <v>0</v>
      </c>
      <c r="F505" s="58">
        <v>0</v>
      </c>
      <c r="G505" s="60">
        <v>0</v>
      </c>
      <c r="H505" s="60">
        <v>0</v>
      </c>
      <c r="I505" s="60">
        <v>1790</v>
      </c>
      <c r="J505" s="60"/>
      <c r="K505" s="201">
        <f t="shared" si="1072"/>
        <v>0</v>
      </c>
      <c r="L505" s="202">
        <f t="shared" si="1073"/>
        <v>0</v>
      </c>
      <c r="M505" s="203">
        <f t="shared" si="1074"/>
        <v>0</v>
      </c>
      <c r="N505" s="203">
        <f t="shared" si="1075"/>
        <v>0</v>
      </c>
      <c r="O505" s="203">
        <f t="shared" si="1076"/>
        <v>89.5</v>
      </c>
      <c r="P505" s="203">
        <f t="shared" si="1077"/>
        <v>0</v>
      </c>
      <c r="Q505" s="60">
        <f t="shared" si="1078"/>
        <v>89.5</v>
      </c>
      <c r="R505" s="204">
        <f t="shared" si="1079"/>
        <v>0</v>
      </c>
      <c r="S505" s="203">
        <f t="shared" si="1080"/>
        <v>0</v>
      </c>
      <c r="T505" s="203">
        <f t="shared" si="1081"/>
        <v>0</v>
      </c>
      <c r="U505" s="203">
        <f t="shared" si="1082"/>
        <v>0</v>
      </c>
      <c r="V505" s="58">
        <v>0</v>
      </c>
      <c r="W505" s="203">
        <f t="shared" si="1083"/>
        <v>89.5</v>
      </c>
      <c r="X505" s="203">
        <f t="shared" si="1084"/>
        <v>0</v>
      </c>
      <c r="Y505" s="58">
        <f t="shared" si="1085"/>
        <v>89.5</v>
      </c>
      <c r="Z505" s="60">
        <f t="shared" si="1086"/>
        <v>179</v>
      </c>
      <c r="AA505" s="60"/>
      <c r="AB505" s="16" t="s">
        <v>98</v>
      </c>
      <c r="AC505" s="15">
        <f t="shared" ref="AC505:AE505" si="1136">K505+R505</f>
        <v>0</v>
      </c>
      <c r="AD505" s="15">
        <f t="shared" si="1136"/>
        <v>0</v>
      </c>
      <c r="AE505" s="15">
        <f t="shared" si="1136"/>
        <v>0</v>
      </c>
      <c r="AF505" s="15">
        <f t="shared" si="1090"/>
        <v>0</v>
      </c>
      <c r="AG505" s="15">
        <f t="shared" ref="AG505:AI505" si="1137">O505+W505</f>
        <v>179</v>
      </c>
      <c r="AH505" s="15">
        <f t="shared" si="1137"/>
        <v>0</v>
      </c>
      <c r="AI505" s="15">
        <f t="shared" si="1137"/>
        <v>179</v>
      </c>
      <c r="AJ505" s="16" t="s">
        <v>33</v>
      </c>
    </row>
    <row r="506" spans="3:36">
      <c r="C506" s="27"/>
      <c r="D506" s="25"/>
      <c r="X506" s="9"/>
      <c r="AJ506" s="248"/>
    </row>
    <row r="507" spans="3:36">
      <c r="C507" s="27"/>
      <c r="D507" s="25"/>
      <c r="X507" s="9"/>
      <c r="AJ507" s="248"/>
    </row>
    <row r="508" spans="3:36">
      <c r="C508" s="27"/>
      <c r="D508" s="25"/>
      <c r="X508" s="9"/>
      <c r="AJ508" s="248"/>
    </row>
    <row r="509" spans="3:36">
      <c r="C509" s="27"/>
      <c r="D509" s="25"/>
      <c r="X509" s="9"/>
      <c r="AJ509" s="248"/>
    </row>
    <row r="510" spans="3:36">
      <c r="C510" s="27"/>
      <c r="D510" s="25"/>
      <c r="X510" s="9"/>
      <c r="AJ510" s="248"/>
    </row>
    <row r="511" spans="3:36">
      <c r="C511" s="27"/>
      <c r="D511" s="25"/>
      <c r="X511" s="9"/>
      <c r="AJ511" s="248"/>
    </row>
    <row r="512" spans="3:36">
      <c r="C512" s="27"/>
      <c r="D512" s="25"/>
      <c r="X512" s="9"/>
      <c r="AJ512" s="248"/>
    </row>
    <row r="514" spans="3:36">
      <c r="C514" s="27"/>
      <c r="D514" s="25"/>
      <c r="X514" s="9"/>
      <c r="AI514" s="28"/>
      <c r="AJ514"/>
    </row>
    <row r="515" spans="3:36">
      <c r="C515" s="27"/>
      <c r="D515" s="25"/>
      <c r="X515" s="9"/>
      <c r="AI515" s="28"/>
      <c r="AJ515"/>
    </row>
    <row r="516" spans="3:36">
      <c r="C516" s="27"/>
      <c r="D516" s="25"/>
      <c r="X516" s="9"/>
      <c r="AI516" s="28"/>
      <c r="AJ516"/>
    </row>
    <row r="517" spans="3:36">
      <c r="C517" s="27"/>
      <c r="D517" s="25"/>
      <c r="X517" s="9"/>
      <c r="AI517" s="28"/>
      <c r="AJ517"/>
    </row>
    <row r="518" spans="3:36">
      <c r="C518" s="27"/>
      <c r="D518" s="25"/>
      <c r="X518" s="9"/>
      <c r="AI518" s="28"/>
      <c r="AJ518"/>
    </row>
    <row r="519" spans="3:36">
      <c r="C519" s="27"/>
      <c r="D519" s="25"/>
      <c r="X519" s="9"/>
      <c r="AI519" s="28"/>
      <c r="AJ519"/>
    </row>
    <row r="520" spans="3:36">
      <c r="C520" s="27"/>
      <c r="D520" s="25"/>
      <c r="X520" s="9"/>
      <c r="AI520" s="28"/>
      <c r="AJ520"/>
    </row>
    <row r="521" spans="3:36">
      <c r="C521" s="27"/>
      <c r="D521" s="25"/>
      <c r="X521" s="9"/>
      <c r="AI521" s="28"/>
      <c r="AJ521"/>
    </row>
    <row r="522" spans="3:36">
      <c r="C522" s="27"/>
      <c r="D522" s="25"/>
      <c r="X522" s="9"/>
      <c r="AI522" s="28"/>
      <c r="AJ522"/>
    </row>
    <row r="523" spans="3:36">
      <c r="C523" s="27"/>
      <c r="D523" s="25"/>
      <c r="X523" s="9"/>
      <c r="AI523" s="28"/>
      <c r="AJ523"/>
    </row>
    <row r="524" spans="3:36">
      <c r="C524" s="27"/>
      <c r="D524" s="25"/>
      <c r="X524" s="9"/>
      <c r="AI524" s="28"/>
      <c r="AJ524"/>
    </row>
    <row r="525" spans="3:36">
      <c r="C525" s="27"/>
      <c r="D525" s="25"/>
      <c r="X525" s="9"/>
      <c r="AI525" s="28"/>
      <c r="AJ525"/>
    </row>
    <row r="526" spans="3:36">
      <c r="C526" s="27"/>
      <c r="D526" s="25"/>
      <c r="X526" s="9"/>
      <c r="AI526" s="28"/>
      <c r="AJ526"/>
    </row>
    <row r="527" spans="3:36">
      <c r="C527" s="27"/>
      <c r="D527" s="25"/>
      <c r="X527" s="9"/>
      <c r="AI527" s="28"/>
      <c r="AJ527"/>
    </row>
    <row r="528" spans="3:36">
      <c r="C528" s="27"/>
      <c r="D528" s="25"/>
      <c r="X528" s="9"/>
      <c r="AI528" s="28"/>
      <c r="AJ528"/>
    </row>
    <row r="529" spans="3:36">
      <c r="C529" s="27"/>
      <c r="D529" s="25"/>
      <c r="X529" s="9"/>
      <c r="AI529" s="28"/>
      <c r="AJ529"/>
    </row>
  </sheetData>
  <sheetProtection password="CF50" sheet="1" sort="0" autoFilter="0" pivotTables="0" objects="1"/>
  <autoFilter ref="A1:AJ447">
    <extLst/>
  </autoFilter>
  <sortState ref="B429:D454">
    <sortCondition ref="B429:B454"/>
  </sortState>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8">
    <cfRule type="duplicateValues" dxfId="202" priority="28"/>
  </conditionalFormatting>
  <conditionalFormatting sqref="C317">
    <cfRule type="duplicateValues" dxfId="202" priority="2021"/>
    <cfRule type="duplicateValues" dxfId="202" priority="2022"/>
    <cfRule type="duplicateValues" dxfId="202" priority="2023"/>
    <cfRule type="duplicateValues" dxfId="202" priority="2024"/>
    <cfRule type="duplicateValues" dxfId="202" priority="2025"/>
    <cfRule type="duplicateValues" dxfId="202" priority="2026"/>
    <cfRule type="duplicateValues" dxfId="202" priority="2027"/>
    <cfRule type="duplicateValues" dxfId="202" priority="2028"/>
    <cfRule type="duplicateValues" dxfId="202" priority="2029"/>
    <cfRule type="duplicateValues" dxfId="203" priority="2030"/>
  </conditionalFormatting>
  <conditionalFormatting sqref="C325">
    <cfRule type="duplicateValues" dxfId="203" priority="2019"/>
  </conditionalFormatting>
  <conditionalFormatting sqref="C328">
    <cfRule type="duplicateValues" dxfId="203" priority="2008"/>
  </conditionalFormatting>
  <conditionalFormatting sqref="C329">
    <cfRule type="duplicateValues" dxfId="203" priority="2010"/>
  </conditionalFormatting>
  <conditionalFormatting sqref="C330">
    <cfRule type="duplicateValues" dxfId="202" priority="1989"/>
    <cfRule type="duplicateValues" dxfId="202" priority="1990"/>
    <cfRule type="duplicateValues" dxfId="202" priority="1991"/>
    <cfRule type="duplicateValues" dxfId="202" priority="1992"/>
    <cfRule type="duplicateValues" dxfId="202" priority="1993"/>
    <cfRule type="duplicateValues" dxfId="202" priority="1994"/>
    <cfRule type="duplicateValues" dxfId="202" priority="1995"/>
    <cfRule type="duplicateValues" dxfId="202" priority="1996"/>
    <cfRule type="duplicateValues" dxfId="202" priority="1997"/>
    <cfRule type="duplicateValues" dxfId="203" priority="1998"/>
  </conditionalFormatting>
  <conditionalFormatting sqref="C331">
    <cfRule type="duplicateValues" dxfId="203" priority="2007"/>
  </conditionalFormatting>
  <conditionalFormatting sqref="C341">
    <cfRule type="duplicateValues" dxfId="202" priority="1947"/>
  </conditionalFormatting>
  <conditionalFormatting sqref="C344">
    <cfRule type="duplicateValues" dxfId="202" priority="1964"/>
    <cfRule type="duplicateValues" dxfId="202" priority="1965"/>
    <cfRule type="duplicateValues" dxfId="202" priority="1966"/>
    <cfRule type="duplicateValues" dxfId="202" priority="1967"/>
    <cfRule type="duplicateValues" dxfId="202" priority="1968"/>
    <cfRule type="duplicateValues" dxfId="202" priority="1969"/>
    <cfRule type="duplicateValues" dxfId="202" priority="1970"/>
  </conditionalFormatting>
  <conditionalFormatting sqref="C348">
    <cfRule type="duplicateValues" dxfId="202" priority="1956"/>
    <cfRule type="duplicateValues" dxfId="202" priority="1957"/>
    <cfRule type="duplicateValues" dxfId="202" priority="1958"/>
    <cfRule type="duplicateValues" dxfId="202" priority="1959"/>
    <cfRule type="duplicateValues" dxfId="202" priority="1960"/>
    <cfRule type="duplicateValues" dxfId="202" priority="1961"/>
    <cfRule type="duplicateValues" dxfId="202" priority="1962"/>
  </conditionalFormatting>
  <conditionalFormatting sqref="D350">
    <cfRule type="duplicateValues" dxfId="202" priority="1928"/>
    <cfRule type="duplicateValues" dxfId="202" priority="1929"/>
    <cfRule type="duplicateValues" dxfId="202" priority="1930"/>
  </conditionalFormatting>
  <conditionalFormatting sqref="C351">
    <cfRule type="duplicateValues" dxfId="202" priority="1942"/>
  </conditionalFormatting>
  <conditionalFormatting sqref="D351">
    <cfRule type="duplicateValues" dxfId="202" priority="1926"/>
  </conditionalFormatting>
  <conditionalFormatting sqref="C355">
    <cfRule type="duplicateValues" dxfId="202" priority="1940"/>
  </conditionalFormatting>
  <conditionalFormatting sqref="D355">
    <cfRule type="duplicateValues" dxfId="202" priority="1924"/>
  </conditionalFormatting>
  <conditionalFormatting sqref="C356">
    <cfRule type="duplicateValues" dxfId="202" priority="1938"/>
  </conditionalFormatting>
  <conditionalFormatting sqref="D356">
    <cfRule type="duplicateValues" dxfId="202" priority="1922"/>
  </conditionalFormatting>
  <conditionalFormatting sqref="C357">
    <cfRule type="duplicateValues" dxfId="202" priority="1937"/>
  </conditionalFormatting>
  <conditionalFormatting sqref="D357">
    <cfRule type="duplicateValues" dxfId="202" priority="1921"/>
  </conditionalFormatting>
  <conditionalFormatting sqref="C358">
    <cfRule type="duplicateValues" dxfId="202" priority="1907"/>
    <cfRule type="duplicateValues" dxfId="202" priority="1908"/>
    <cfRule type="duplicateValues" dxfId="202" priority="1909"/>
    <cfRule type="duplicateValues" dxfId="202" priority="1911"/>
    <cfRule type="duplicateValues" dxfId="202" priority="1912"/>
    <cfRule type="duplicateValues" dxfId="202" priority="1913"/>
    <cfRule type="duplicateValues" dxfId="202" priority="1914"/>
    <cfRule type="duplicateValues" dxfId="202" priority="1915"/>
  </conditionalFormatting>
  <conditionalFormatting sqref="D358">
    <cfRule type="duplicateValues" dxfId="202" priority="1910"/>
    <cfRule type="duplicateValues" dxfId="202" priority="1916"/>
  </conditionalFormatting>
  <conditionalFormatting sqref="D359">
    <cfRule type="duplicateValues" dxfId="202" priority="1904"/>
    <cfRule type="duplicateValues" dxfId="202" priority="1905"/>
    <cfRule type="duplicateValues" dxfId="202" priority="1906"/>
  </conditionalFormatting>
  <conditionalFormatting sqref="D363">
    <cfRule type="duplicateValues" dxfId="202" priority="1902"/>
  </conditionalFormatting>
  <conditionalFormatting sqref="D364">
    <cfRule type="duplicateValues" dxfId="202" priority="1901"/>
  </conditionalFormatting>
  <conditionalFormatting sqref="C374">
    <cfRule type="duplicateValues" dxfId="202" priority="1895"/>
    <cfRule type="duplicateValues" dxfId="202" priority="1896"/>
    <cfRule type="duplicateValues" dxfId="202" priority="1897"/>
    <cfRule type="duplicateValues" dxfId="202" priority="1898"/>
    <cfRule type="duplicateValues" dxfId="202" priority="1899"/>
  </conditionalFormatting>
  <conditionalFormatting sqref="C382">
    <cfRule type="duplicateValues" dxfId="202" priority="1859"/>
    <cfRule type="duplicateValues" dxfId="202" priority="1860"/>
    <cfRule type="duplicateValues" dxfId="202" priority="1861"/>
    <cfRule type="duplicateValues" dxfId="202" priority="1862"/>
    <cfRule type="duplicateValues" dxfId="202" priority="1863"/>
    <cfRule type="duplicateValues" dxfId="202" priority="1864"/>
    <cfRule type="duplicateValues" dxfId="202" priority="1865"/>
    <cfRule type="duplicateValues" dxfId="202" priority="1866"/>
    <cfRule type="duplicateValues" dxfId="202" priority="1867"/>
    <cfRule type="duplicateValues" dxfId="202" priority="1868"/>
    <cfRule type="duplicateValues" dxfId="202" priority="1869"/>
    <cfRule type="duplicateValues" dxfId="202" priority="1870"/>
    <cfRule type="duplicateValues" dxfId="202" priority="1871"/>
    <cfRule type="duplicateValues" dxfId="202" priority="1872"/>
    <cfRule type="duplicateValues" dxfId="202" priority="1873"/>
    <cfRule type="duplicateValues" dxfId="202" priority="1874"/>
    <cfRule type="duplicateValues" dxfId="202" priority="1875"/>
    <cfRule type="duplicateValues" dxfId="202" priority="1876"/>
    <cfRule type="duplicateValues" dxfId="202" priority="1877"/>
    <cfRule type="duplicateValues" dxfId="202" priority="1878"/>
    <cfRule type="duplicateValues" dxfId="202" priority="1879"/>
    <cfRule type="duplicateValues" dxfId="202" priority="1880"/>
    <cfRule type="duplicateValues" dxfId="202" priority="1881"/>
    <cfRule type="duplicateValues" dxfId="202" priority="1882"/>
    <cfRule type="duplicateValues" dxfId="202" priority="1883"/>
    <cfRule type="duplicateValues" dxfId="202" priority="1884"/>
    <cfRule type="duplicateValues" dxfId="202" priority="1885"/>
    <cfRule type="duplicateValues" dxfId="202" priority="1886"/>
    <cfRule type="duplicateValues" dxfId="202" priority="1887"/>
    <cfRule type="duplicateValues" dxfId="202" priority="1888"/>
    <cfRule type="duplicateValues" dxfId="202" priority="1889"/>
    <cfRule type="duplicateValues" dxfId="202" priority="1890"/>
  </conditionalFormatting>
  <conditionalFormatting sqref="C387">
    <cfRule type="duplicateValues" dxfId="202" priority="1757"/>
    <cfRule type="duplicateValues" dxfId="202" priority="1758"/>
    <cfRule type="duplicateValues" dxfId="202" priority="1759"/>
    <cfRule type="duplicateValues" dxfId="202" priority="1760"/>
    <cfRule type="duplicateValues" dxfId="202" priority="1761"/>
    <cfRule type="duplicateValues" dxfId="202" priority="1762"/>
    <cfRule type="duplicateValues" dxfId="202" priority="1763"/>
    <cfRule type="duplicateValues" dxfId="202" priority="1764"/>
    <cfRule type="duplicateValues" dxfId="202" priority="1765"/>
    <cfRule type="duplicateValues" dxfId="202" priority="1766"/>
    <cfRule type="duplicateValues" dxfId="202" priority="1767"/>
    <cfRule type="duplicateValues" dxfId="202" priority="1768"/>
    <cfRule type="duplicateValues" dxfId="202" priority="1769"/>
    <cfRule type="duplicateValues" dxfId="202" priority="1770"/>
    <cfRule type="duplicateValues" dxfId="202" priority="1771"/>
    <cfRule type="duplicateValues" dxfId="202" priority="1772"/>
    <cfRule type="duplicateValues" dxfId="202" priority="1773"/>
    <cfRule type="duplicateValues" dxfId="202" priority="1774"/>
    <cfRule type="duplicateValues" dxfId="202" priority="1775"/>
    <cfRule type="duplicateValues" dxfId="202" priority="1776"/>
    <cfRule type="duplicateValues" dxfId="202" priority="1777"/>
    <cfRule type="duplicateValues" dxfId="202" priority="1778"/>
    <cfRule type="duplicateValues" dxfId="202" priority="1779"/>
    <cfRule type="duplicateValues" dxfId="202" priority="1780"/>
    <cfRule type="duplicateValues" dxfId="202" priority="1781"/>
    <cfRule type="duplicateValues" dxfId="202" priority="1782"/>
    <cfRule type="duplicateValues" dxfId="202" priority="1783"/>
    <cfRule type="duplicateValues" dxfId="202" priority="1784"/>
    <cfRule type="duplicateValues" dxfId="202" priority="1785"/>
    <cfRule type="duplicateValues" dxfId="202" priority="1786"/>
    <cfRule type="duplicateValues" dxfId="202" priority="1787"/>
    <cfRule type="duplicateValues" dxfId="202" priority="1788"/>
    <cfRule type="duplicateValues" dxfId="202" priority="1789"/>
  </conditionalFormatting>
  <conditionalFormatting sqref="C388">
    <cfRule type="duplicateValues" dxfId="202" priority="1793"/>
    <cfRule type="duplicateValues" dxfId="202" priority="1794"/>
    <cfRule type="duplicateValues" dxfId="202" priority="1795"/>
    <cfRule type="duplicateValues" dxfId="202" priority="1796"/>
    <cfRule type="duplicateValues" dxfId="202" priority="1797"/>
    <cfRule type="duplicateValues" dxfId="202" priority="1798"/>
    <cfRule type="duplicateValues" dxfId="202" priority="1799"/>
    <cfRule type="duplicateValues" dxfId="202" priority="1800"/>
    <cfRule type="duplicateValues" dxfId="202" priority="1801"/>
    <cfRule type="duplicateValues" dxfId="202" priority="1802"/>
    <cfRule type="duplicateValues" dxfId="202" priority="1803"/>
    <cfRule type="duplicateValues" dxfId="202" priority="1804"/>
    <cfRule type="duplicateValues" dxfId="202" priority="1805"/>
    <cfRule type="duplicateValues" dxfId="202" priority="1806"/>
    <cfRule type="duplicateValues" dxfId="202" priority="1807"/>
    <cfRule type="duplicateValues" dxfId="202" priority="1808"/>
    <cfRule type="duplicateValues" dxfId="202" priority="1809"/>
    <cfRule type="duplicateValues" dxfId="202" priority="1810"/>
    <cfRule type="duplicateValues" dxfId="202" priority="1811"/>
    <cfRule type="duplicateValues" dxfId="202" priority="1812"/>
    <cfRule type="duplicateValues" dxfId="202" priority="1813"/>
    <cfRule type="duplicateValues" dxfId="202" priority="1814"/>
    <cfRule type="duplicateValues" dxfId="202" priority="1815"/>
    <cfRule type="duplicateValues" dxfId="202" priority="1816"/>
    <cfRule type="duplicateValues" dxfId="202" priority="1817"/>
    <cfRule type="duplicateValues" dxfId="202" priority="1818"/>
    <cfRule type="duplicateValues" dxfId="202" priority="1819"/>
    <cfRule type="duplicateValues" dxfId="202" priority="1820"/>
    <cfRule type="duplicateValues" dxfId="202" priority="1821"/>
    <cfRule type="duplicateValues" dxfId="202" priority="1822"/>
  </conditionalFormatting>
  <conditionalFormatting sqref="C391">
    <cfRule type="duplicateValues" dxfId="202" priority="1127"/>
    <cfRule type="duplicateValues" dxfId="202" priority="1128"/>
    <cfRule type="duplicateValues" dxfId="202" priority="1129"/>
    <cfRule type="duplicateValues" dxfId="202" priority="1130"/>
    <cfRule type="duplicateValues" dxfId="202" priority="1131"/>
    <cfRule type="duplicateValues" dxfId="202" priority="1132"/>
    <cfRule type="duplicateValues" dxfId="202" priority="1133"/>
    <cfRule type="duplicateValues" dxfId="202" priority="1134"/>
    <cfRule type="duplicateValues" dxfId="202" priority="1135"/>
    <cfRule type="duplicateValues" dxfId="202" priority="1136"/>
    <cfRule type="duplicateValues" dxfId="202" priority="1137"/>
    <cfRule type="duplicateValues" dxfId="202" priority="1138"/>
    <cfRule type="duplicateValues" dxfId="202" priority="1139"/>
    <cfRule type="duplicateValues" dxfId="202" priority="1140"/>
    <cfRule type="duplicateValues" dxfId="202" priority="1141"/>
    <cfRule type="duplicateValues" dxfId="202" priority="1142"/>
    <cfRule type="duplicateValues" dxfId="202" priority="1143"/>
    <cfRule type="duplicateValues" dxfId="202" priority="1144"/>
    <cfRule type="duplicateValues" dxfId="202" priority="1145"/>
    <cfRule type="duplicateValues" dxfId="202" priority="1146"/>
    <cfRule type="duplicateValues" dxfId="202" priority="1147"/>
    <cfRule type="duplicateValues" dxfId="202" priority="1148"/>
    <cfRule type="duplicateValues" dxfId="202" priority="1149"/>
    <cfRule type="duplicateValues" dxfId="202" priority="1150"/>
    <cfRule type="duplicateValues" dxfId="202" priority="1151"/>
    <cfRule type="duplicateValues" dxfId="202" priority="1152"/>
    <cfRule type="duplicateValues" dxfId="202" priority="1153"/>
    <cfRule type="duplicateValues" dxfId="202" priority="1154"/>
    <cfRule type="duplicateValues" dxfId="202" priority="1155"/>
    <cfRule type="duplicateValues" dxfId="202" priority="1156"/>
    <cfRule type="duplicateValues" dxfId="202" priority="1157"/>
    <cfRule type="duplicateValues" dxfId="202" priority="1158"/>
    <cfRule type="duplicateValues" dxfId="202" priority="1159"/>
    <cfRule type="duplicateValues" dxfId="202" priority="1160"/>
    <cfRule type="duplicateValues" dxfId="202" priority="1161"/>
    <cfRule type="duplicateValues" dxfId="202" priority="1162"/>
    <cfRule type="duplicateValues" dxfId="202" priority="1163"/>
    <cfRule type="duplicateValues" dxfId="202" priority="1164"/>
    <cfRule type="duplicateValues" dxfId="202" priority="1165"/>
    <cfRule type="duplicateValues" dxfId="202" priority="1166"/>
    <cfRule type="duplicateValues" dxfId="202" priority="1167"/>
    <cfRule type="duplicateValues" dxfId="202" priority="1168"/>
    <cfRule type="duplicateValues" dxfId="202" priority="1169"/>
    <cfRule type="duplicateValues" dxfId="202" priority="1170"/>
    <cfRule type="duplicateValues" dxfId="202" priority="1171"/>
    <cfRule type="duplicateValues" dxfId="202" priority="1172"/>
    <cfRule type="duplicateValues" dxfId="202" priority="1173"/>
    <cfRule type="duplicateValues" dxfId="202" priority="1174"/>
    <cfRule type="duplicateValues" dxfId="202" priority="1175"/>
    <cfRule type="duplicateValues" dxfId="202" priority="1176"/>
    <cfRule type="duplicateValues" dxfId="202" priority="1177"/>
  </conditionalFormatting>
  <conditionalFormatting sqref="C393">
    <cfRule type="duplicateValues" dxfId="202" priority="1437"/>
    <cfRule type="duplicateValues" dxfId="202" priority="1442"/>
    <cfRule type="duplicateValues" dxfId="202" priority="1447"/>
    <cfRule type="duplicateValues" dxfId="202" priority="1452"/>
    <cfRule type="duplicateValues" dxfId="202" priority="1457"/>
    <cfRule type="duplicateValues" dxfId="202" priority="1462"/>
    <cfRule type="duplicateValues" dxfId="202" priority="1467"/>
    <cfRule type="duplicateValues" dxfId="202" priority="1472"/>
    <cfRule type="duplicateValues" dxfId="202" priority="1477"/>
    <cfRule type="duplicateValues" dxfId="202" priority="1482"/>
    <cfRule type="duplicateValues" dxfId="202" priority="1487"/>
    <cfRule type="duplicateValues" dxfId="202" priority="1492"/>
    <cfRule type="duplicateValues" dxfId="202" priority="1497"/>
    <cfRule type="duplicateValues" dxfId="202" priority="1502"/>
    <cfRule type="duplicateValues" dxfId="202" priority="1507"/>
    <cfRule type="duplicateValues" dxfId="202" priority="1512"/>
    <cfRule type="duplicateValues" dxfId="202" priority="1517"/>
    <cfRule type="duplicateValues" dxfId="202" priority="1522"/>
    <cfRule type="duplicateValues" dxfId="202" priority="1527"/>
    <cfRule type="duplicateValues" dxfId="202" priority="1532"/>
    <cfRule type="duplicateValues" dxfId="202" priority="1537"/>
    <cfRule type="duplicateValues" dxfId="202" priority="1542"/>
    <cfRule type="duplicateValues" dxfId="202" priority="1547"/>
    <cfRule type="duplicateValues" dxfId="202" priority="1552"/>
    <cfRule type="duplicateValues" dxfId="202" priority="1557"/>
    <cfRule type="duplicateValues" dxfId="202" priority="1562"/>
    <cfRule type="duplicateValues" dxfId="202" priority="1567"/>
    <cfRule type="duplicateValues" dxfId="202" priority="1572"/>
    <cfRule type="duplicateValues" dxfId="202" priority="1577"/>
    <cfRule type="duplicateValues" dxfId="202" priority="1582"/>
    <cfRule type="duplicateValues" dxfId="202" priority="1587"/>
    <cfRule type="duplicateValues" dxfId="202" priority="1592"/>
    <cfRule type="duplicateValues" dxfId="202" priority="1597"/>
    <cfRule type="duplicateValues" dxfId="202" priority="1602"/>
    <cfRule type="duplicateValues" dxfId="202" priority="1607"/>
    <cfRule type="duplicateValues" dxfId="202" priority="1612"/>
    <cfRule type="duplicateValues" dxfId="202" priority="1617"/>
    <cfRule type="duplicateValues" dxfId="202" priority="1622"/>
    <cfRule type="duplicateValues" dxfId="202" priority="1627"/>
    <cfRule type="duplicateValues" dxfId="202" priority="1632"/>
    <cfRule type="duplicateValues" dxfId="202" priority="1637"/>
    <cfRule type="duplicateValues" dxfId="202" priority="1642"/>
    <cfRule type="duplicateValues" dxfId="202" priority="1647"/>
    <cfRule type="duplicateValues" dxfId="202" priority="1652"/>
    <cfRule type="duplicateValues" dxfId="202" priority="1657"/>
    <cfRule type="duplicateValues" dxfId="202" priority="1662"/>
    <cfRule type="duplicateValues" dxfId="202" priority="1667"/>
    <cfRule type="duplicateValues" dxfId="202" priority="1672"/>
    <cfRule type="duplicateValues" dxfId="202" priority="1677"/>
    <cfRule type="duplicateValues" dxfId="202" priority="1682"/>
    <cfRule type="duplicateValues" dxfId="202" priority="1687"/>
  </conditionalFormatting>
  <conditionalFormatting sqref="C403">
    <cfRule type="duplicateValues" dxfId="202" priority="1076"/>
    <cfRule type="duplicateValues" dxfId="202" priority="1077"/>
    <cfRule type="duplicateValues" dxfId="202" priority="1078"/>
    <cfRule type="duplicateValues" dxfId="202" priority="1079"/>
    <cfRule type="duplicateValues" dxfId="202" priority="1080"/>
    <cfRule type="duplicateValues" dxfId="202" priority="1081"/>
    <cfRule type="duplicateValues" dxfId="202" priority="1082"/>
    <cfRule type="duplicateValues" dxfId="202" priority="1083"/>
    <cfRule type="duplicateValues" dxfId="202" priority="1084"/>
    <cfRule type="duplicateValues" dxfId="202" priority="1085"/>
    <cfRule type="duplicateValues" dxfId="202" priority="1086"/>
    <cfRule type="duplicateValues" dxfId="202" priority="1087"/>
    <cfRule type="duplicateValues" dxfId="202" priority="1088"/>
    <cfRule type="duplicateValues" dxfId="202" priority="1089"/>
    <cfRule type="duplicateValues" dxfId="202" priority="1090"/>
    <cfRule type="duplicateValues" dxfId="202" priority="1091"/>
    <cfRule type="duplicateValues" dxfId="202" priority="1092"/>
    <cfRule type="duplicateValues" dxfId="202" priority="1093"/>
    <cfRule type="duplicateValues" dxfId="202" priority="1094"/>
    <cfRule type="duplicateValues" dxfId="202" priority="1095"/>
    <cfRule type="duplicateValues" dxfId="202" priority="1096"/>
    <cfRule type="duplicateValues" dxfId="202" priority="1097"/>
    <cfRule type="duplicateValues" dxfId="202" priority="1098"/>
    <cfRule type="duplicateValues" dxfId="202" priority="1099"/>
    <cfRule type="duplicateValues" dxfId="202" priority="1100"/>
    <cfRule type="duplicateValues" dxfId="202" priority="1101"/>
    <cfRule type="duplicateValues" dxfId="202" priority="1102"/>
    <cfRule type="duplicateValues" dxfId="202" priority="1103"/>
    <cfRule type="duplicateValues" dxfId="202" priority="1104"/>
    <cfRule type="duplicateValues" dxfId="202" priority="1105"/>
    <cfRule type="duplicateValues" dxfId="202" priority="1106"/>
    <cfRule type="duplicateValues" dxfId="202" priority="1107"/>
    <cfRule type="duplicateValues" dxfId="202" priority="1108"/>
    <cfRule type="duplicateValues" dxfId="202" priority="1109"/>
    <cfRule type="duplicateValues" dxfId="202" priority="1110"/>
    <cfRule type="duplicateValues" dxfId="202" priority="1111"/>
    <cfRule type="duplicateValues" dxfId="202" priority="1112"/>
    <cfRule type="duplicateValues" dxfId="202" priority="1113"/>
    <cfRule type="duplicateValues" dxfId="202" priority="1114"/>
    <cfRule type="duplicateValues" dxfId="202" priority="1115"/>
    <cfRule type="duplicateValues" dxfId="202" priority="1116"/>
    <cfRule type="duplicateValues" dxfId="202" priority="1117"/>
    <cfRule type="duplicateValues" dxfId="202" priority="1118"/>
    <cfRule type="duplicateValues" dxfId="202" priority="1119"/>
    <cfRule type="duplicateValues" dxfId="202" priority="1120"/>
    <cfRule type="duplicateValues" dxfId="202" priority="1121"/>
    <cfRule type="duplicateValues" dxfId="202" priority="1122"/>
    <cfRule type="duplicateValues" dxfId="202" priority="1123"/>
    <cfRule type="duplicateValues" dxfId="202" priority="1124"/>
    <cfRule type="duplicateValues" dxfId="202" priority="1125"/>
    <cfRule type="duplicateValues" dxfId="202" priority="1126"/>
  </conditionalFormatting>
  <conditionalFormatting sqref="C404">
    <cfRule type="duplicateValues" dxfId="202" priority="1435"/>
    <cfRule type="duplicateValues" dxfId="202" priority="1440"/>
    <cfRule type="duplicateValues" dxfId="202" priority="1445"/>
    <cfRule type="duplicateValues" dxfId="202" priority="1450"/>
    <cfRule type="duplicateValues" dxfId="202" priority="1455"/>
    <cfRule type="duplicateValues" dxfId="202" priority="1460"/>
    <cfRule type="duplicateValues" dxfId="202" priority="1465"/>
    <cfRule type="duplicateValues" dxfId="202" priority="1470"/>
    <cfRule type="duplicateValues" dxfId="202" priority="1475"/>
    <cfRule type="duplicateValues" dxfId="202" priority="1480"/>
    <cfRule type="duplicateValues" dxfId="202" priority="1485"/>
    <cfRule type="duplicateValues" dxfId="202" priority="1490"/>
    <cfRule type="duplicateValues" dxfId="202" priority="1495"/>
    <cfRule type="duplicateValues" dxfId="202" priority="1500"/>
    <cfRule type="duplicateValues" dxfId="202" priority="1505"/>
    <cfRule type="duplicateValues" dxfId="202" priority="1510"/>
    <cfRule type="duplicateValues" dxfId="202" priority="1515"/>
    <cfRule type="duplicateValues" dxfId="202" priority="1520"/>
    <cfRule type="duplicateValues" dxfId="202" priority="1525"/>
    <cfRule type="duplicateValues" dxfId="202" priority="1530"/>
    <cfRule type="duplicateValues" dxfId="202" priority="1535"/>
    <cfRule type="duplicateValues" dxfId="202" priority="1540"/>
    <cfRule type="duplicateValues" dxfId="202" priority="1545"/>
    <cfRule type="duplicateValues" dxfId="202" priority="1550"/>
    <cfRule type="duplicateValues" dxfId="202" priority="1555"/>
    <cfRule type="duplicateValues" dxfId="202" priority="1560"/>
    <cfRule type="duplicateValues" dxfId="202" priority="1565"/>
    <cfRule type="duplicateValues" dxfId="202" priority="1570"/>
    <cfRule type="duplicateValues" dxfId="202" priority="1575"/>
    <cfRule type="duplicateValues" dxfId="202" priority="1580"/>
    <cfRule type="duplicateValues" dxfId="202" priority="1585"/>
    <cfRule type="duplicateValues" dxfId="202" priority="1590"/>
    <cfRule type="duplicateValues" dxfId="202" priority="1595"/>
    <cfRule type="duplicateValues" dxfId="202" priority="1600"/>
    <cfRule type="duplicateValues" dxfId="202" priority="1605"/>
    <cfRule type="duplicateValues" dxfId="202" priority="1610"/>
    <cfRule type="duplicateValues" dxfId="202" priority="1615"/>
    <cfRule type="duplicateValues" dxfId="202" priority="1620"/>
    <cfRule type="duplicateValues" dxfId="202" priority="1625"/>
    <cfRule type="duplicateValues" dxfId="202" priority="1630"/>
    <cfRule type="duplicateValues" dxfId="202" priority="1635"/>
    <cfRule type="duplicateValues" dxfId="202" priority="1640"/>
    <cfRule type="duplicateValues" dxfId="202" priority="1645"/>
    <cfRule type="duplicateValues" dxfId="202" priority="1650"/>
    <cfRule type="duplicateValues" dxfId="202" priority="1655"/>
    <cfRule type="duplicateValues" dxfId="202" priority="1660"/>
    <cfRule type="duplicateValues" dxfId="202" priority="1665"/>
    <cfRule type="duplicateValues" dxfId="202" priority="1670"/>
    <cfRule type="duplicateValues" dxfId="202" priority="1675"/>
    <cfRule type="duplicateValues" dxfId="202" priority="1680"/>
    <cfRule type="duplicateValues" dxfId="202" priority="1685"/>
  </conditionalFormatting>
  <conditionalFormatting sqref="C414">
    <cfRule type="duplicateValues" dxfId="202" priority="875"/>
    <cfRule type="duplicateValues" dxfId="202" priority="879"/>
    <cfRule type="duplicateValues" dxfId="202" priority="883"/>
    <cfRule type="duplicateValues" dxfId="202" priority="887"/>
    <cfRule type="duplicateValues" dxfId="202" priority="891"/>
    <cfRule type="duplicateValues" dxfId="202" priority="895"/>
    <cfRule type="duplicateValues" dxfId="202" priority="899"/>
    <cfRule type="duplicateValues" dxfId="202" priority="903"/>
    <cfRule type="duplicateValues" dxfId="202" priority="907"/>
    <cfRule type="duplicateValues" dxfId="202" priority="911"/>
    <cfRule type="duplicateValues" dxfId="202" priority="915"/>
    <cfRule type="duplicateValues" dxfId="202" priority="919"/>
    <cfRule type="duplicateValues" dxfId="202" priority="923"/>
    <cfRule type="duplicateValues" dxfId="202" priority="927"/>
    <cfRule type="duplicateValues" dxfId="202" priority="931"/>
    <cfRule type="duplicateValues" dxfId="202" priority="935"/>
    <cfRule type="duplicateValues" dxfId="202" priority="939"/>
    <cfRule type="duplicateValues" dxfId="202" priority="943"/>
    <cfRule type="duplicateValues" dxfId="202" priority="947"/>
    <cfRule type="duplicateValues" dxfId="202" priority="951"/>
    <cfRule type="duplicateValues" dxfId="202" priority="955"/>
    <cfRule type="duplicateValues" dxfId="202" priority="959"/>
    <cfRule type="duplicateValues" dxfId="202" priority="963"/>
    <cfRule type="duplicateValues" dxfId="202" priority="967"/>
    <cfRule type="duplicateValues" dxfId="202" priority="971"/>
    <cfRule type="duplicateValues" dxfId="202" priority="975"/>
    <cfRule type="duplicateValues" dxfId="202" priority="979"/>
    <cfRule type="duplicateValues" dxfId="202" priority="983"/>
    <cfRule type="duplicateValues" dxfId="202" priority="987"/>
    <cfRule type="duplicateValues" dxfId="202" priority="991"/>
    <cfRule type="duplicateValues" dxfId="202" priority="995"/>
    <cfRule type="duplicateValues" dxfId="202" priority="999"/>
    <cfRule type="duplicateValues" dxfId="202" priority="1003"/>
    <cfRule type="duplicateValues" dxfId="202" priority="1007"/>
    <cfRule type="duplicateValues" dxfId="202" priority="1011"/>
    <cfRule type="duplicateValues" dxfId="202" priority="1015"/>
    <cfRule type="duplicateValues" dxfId="202" priority="1019"/>
    <cfRule type="duplicateValues" dxfId="202" priority="1023"/>
    <cfRule type="duplicateValues" dxfId="202" priority="1027"/>
    <cfRule type="duplicateValues" dxfId="202" priority="1031"/>
    <cfRule type="duplicateValues" dxfId="202" priority="1035"/>
    <cfRule type="duplicateValues" dxfId="202" priority="1039"/>
    <cfRule type="duplicateValues" dxfId="202" priority="1043"/>
    <cfRule type="duplicateValues" dxfId="202" priority="1047"/>
    <cfRule type="duplicateValues" dxfId="202" priority="1051"/>
    <cfRule type="duplicateValues" dxfId="202" priority="1055"/>
    <cfRule type="duplicateValues" dxfId="202" priority="1059"/>
    <cfRule type="duplicateValues" dxfId="202" priority="1063"/>
    <cfRule type="duplicateValues" dxfId="202" priority="1067"/>
    <cfRule type="duplicateValues" dxfId="202" priority="1071"/>
    <cfRule type="duplicateValues" dxfId="202" priority="1075"/>
  </conditionalFormatting>
  <conditionalFormatting sqref="C415">
    <cfRule type="duplicateValues" dxfId="202" priority="874"/>
    <cfRule type="duplicateValues" dxfId="202" priority="878"/>
    <cfRule type="duplicateValues" dxfId="202" priority="882"/>
    <cfRule type="duplicateValues" dxfId="202" priority="886"/>
    <cfRule type="duplicateValues" dxfId="202" priority="890"/>
    <cfRule type="duplicateValues" dxfId="202" priority="894"/>
    <cfRule type="duplicateValues" dxfId="202" priority="898"/>
    <cfRule type="duplicateValues" dxfId="202" priority="902"/>
    <cfRule type="duplicateValues" dxfId="202" priority="906"/>
    <cfRule type="duplicateValues" dxfId="202" priority="910"/>
    <cfRule type="duplicateValues" dxfId="202" priority="914"/>
    <cfRule type="duplicateValues" dxfId="202" priority="918"/>
    <cfRule type="duplicateValues" dxfId="202" priority="922"/>
    <cfRule type="duplicateValues" dxfId="202" priority="926"/>
    <cfRule type="duplicateValues" dxfId="202" priority="930"/>
    <cfRule type="duplicateValues" dxfId="202" priority="934"/>
    <cfRule type="duplicateValues" dxfId="202" priority="938"/>
    <cfRule type="duplicateValues" dxfId="202" priority="942"/>
    <cfRule type="duplicateValues" dxfId="202" priority="946"/>
    <cfRule type="duplicateValues" dxfId="202" priority="950"/>
    <cfRule type="duplicateValues" dxfId="202" priority="954"/>
    <cfRule type="duplicateValues" dxfId="202" priority="958"/>
    <cfRule type="duplicateValues" dxfId="202" priority="962"/>
    <cfRule type="duplicateValues" dxfId="202" priority="966"/>
    <cfRule type="duplicateValues" dxfId="202" priority="970"/>
    <cfRule type="duplicateValues" dxfId="202" priority="974"/>
    <cfRule type="duplicateValues" dxfId="202" priority="978"/>
    <cfRule type="duplicateValues" dxfId="202" priority="982"/>
    <cfRule type="duplicateValues" dxfId="202" priority="986"/>
    <cfRule type="duplicateValues" dxfId="202" priority="990"/>
    <cfRule type="duplicateValues" dxfId="202" priority="994"/>
    <cfRule type="duplicateValues" dxfId="202" priority="998"/>
    <cfRule type="duplicateValues" dxfId="202" priority="1002"/>
    <cfRule type="duplicateValues" dxfId="202" priority="1006"/>
    <cfRule type="duplicateValues" dxfId="202" priority="1010"/>
    <cfRule type="duplicateValues" dxfId="202" priority="1014"/>
    <cfRule type="duplicateValues" dxfId="202" priority="1018"/>
    <cfRule type="duplicateValues" dxfId="202" priority="1022"/>
    <cfRule type="duplicateValues" dxfId="202" priority="1026"/>
    <cfRule type="duplicateValues" dxfId="202" priority="1030"/>
    <cfRule type="duplicateValues" dxfId="202" priority="1034"/>
    <cfRule type="duplicateValues" dxfId="202" priority="1038"/>
    <cfRule type="duplicateValues" dxfId="202" priority="1042"/>
    <cfRule type="duplicateValues" dxfId="202" priority="1046"/>
    <cfRule type="duplicateValues" dxfId="202" priority="1050"/>
    <cfRule type="duplicateValues" dxfId="202" priority="1054"/>
    <cfRule type="duplicateValues" dxfId="202" priority="1058"/>
    <cfRule type="duplicateValues" dxfId="202" priority="1062"/>
    <cfRule type="duplicateValues" dxfId="202" priority="1066"/>
    <cfRule type="duplicateValues" dxfId="202" priority="1070"/>
    <cfRule type="duplicateValues" dxfId="202" priority="1074"/>
  </conditionalFormatting>
  <conditionalFormatting sqref="C417">
    <cfRule type="duplicateValues" dxfId="202" priority="821"/>
    <cfRule type="duplicateValues" dxfId="202" priority="822"/>
    <cfRule type="duplicateValues" dxfId="202" priority="823"/>
    <cfRule type="duplicateValues" dxfId="202" priority="824"/>
    <cfRule type="duplicateValues" dxfId="202" priority="825"/>
    <cfRule type="duplicateValues" dxfId="202" priority="826"/>
    <cfRule type="duplicateValues" dxfId="202" priority="827"/>
    <cfRule type="duplicateValues" dxfId="202" priority="828"/>
    <cfRule type="duplicateValues" dxfId="202" priority="829"/>
    <cfRule type="duplicateValues" dxfId="202" priority="830"/>
    <cfRule type="duplicateValues" dxfId="202" priority="831"/>
    <cfRule type="duplicateValues" dxfId="202" priority="832"/>
    <cfRule type="duplicateValues" dxfId="202" priority="833"/>
    <cfRule type="duplicateValues" dxfId="202" priority="834"/>
    <cfRule type="duplicateValues" dxfId="202" priority="835"/>
    <cfRule type="duplicateValues" dxfId="202" priority="836"/>
    <cfRule type="duplicateValues" dxfId="202" priority="837"/>
    <cfRule type="duplicateValues" dxfId="202" priority="838"/>
    <cfRule type="duplicateValues" dxfId="202" priority="839"/>
    <cfRule type="duplicateValues" dxfId="202" priority="840"/>
    <cfRule type="duplicateValues" dxfId="202" priority="841"/>
    <cfRule type="duplicateValues" dxfId="202" priority="842"/>
    <cfRule type="duplicateValues" dxfId="202" priority="843"/>
    <cfRule type="duplicateValues" dxfId="202" priority="844"/>
    <cfRule type="duplicateValues" dxfId="202" priority="845"/>
    <cfRule type="duplicateValues" dxfId="202" priority="846"/>
    <cfRule type="duplicateValues" dxfId="202" priority="847"/>
    <cfRule type="duplicateValues" dxfId="202" priority="848"/>
    <cfRule type="duplicateValues" dxfId="202" priority="849"/>
    <cfRule type="duplicateValues" dxfId="202" priority="850"/>
    <cfRule type="duplicateValues" dxfId="202" priority="851"/>
    <cfRule type="duplicateValues" dxfId="202" priority="852"/>
    <cfRule type="duplicateValues" dxfId="202" priority="853"/>
    <cfRule type="duplicateValues" dxfId="202" priority="854"/>
    <cfRule type="duplicateValues" dxfId="202" priority="855"/>
    <cfRule type="duplicateValues" dxfId="202" priority="856"/>
    <cfRule type="duplicateValues" dxfId="202" priority="857"/>
    <cfRule type="duplicateValues" dxfId="202" priority="858"/>
    <cfRule type="duplicateValues" dxfId="202" priority="859"/>
    <cfRule type="duplicateValues" dxfId="202" priority="860"/>
    <cfRule type="duplicateValues" dxfId="202" priority="861"/>
    <cfRule type="duplicateValues" dxfId="202" priority="862"/>
    <cfRule type="duplicateValues" dxfId="202" priority="863"/>
    <cfRule type="duplicateValues" dxfId="202" priority="864"/>
    <cfRule type="duplicateValues" dxfId="202" priority="865"/>
    <cfRule type="duplicateValues" dxfId="202" priority="866"/>
    <cfRule type="duplicateValues" dxfId="202" priority="867"/>
    <cfRule type="duplicateValues" dxfId="202" priority="868"/>
    <cfRule type="duplicateValues" dxfId="202" priority="869"/>
    <cfRule type="duplicateValues" dxfId="202" priority="870"/>
    <cfRule type="duplicateValues" dxfId="202" priority="871"/>
  </conditionalFormatting>
  <conditionalFormatting sqref="C420">
    <cfRule type="duplicateValues" dxfId="202" priority="1433"/>
    <cfRule type="duplicateValues" dxfId="202" priority="1438"/>
    <cfRule type="duplicateValues" dxfId="202" priority="1443"/>
    <cfRule type="duplicateValues" dxfId="202" priority="1448"/>
    <cfRule type="duplicateValues" dxfId="202" priority="1453"/>
    <cfRule type="duplicateValues" dxfId="202" priority="1458"/>
    <cfRule type="duplicateValues" dxfId="202" priority="1463"/>
    <cfRule type="duplicateValues" dxfId="202" priority="1468"/>
    <cfRule type="duplicateValues" dxfId="202" priority="1473"/>
    <cfRule type="duplicateValues" dxfId="202" priority="1478"/>
    <cfRule type="duplicateValues" dxfId="202" priority="1483"/>
    <cfRule type="duplicateValues" dxfId="202" priority="1488"/>
    <cfRule type="duplicateValues" dxfId="202" priority="1493"/>
    <cfRule type="duplicateValues" dxfId="202" priority="1498"/>
    <cfRule type="duplicateValues" dxfId="202" priority="1503"/>
    <cfRule type="duplicateValues" dxfId="202" priority="1508"/>
    <cfRule type="duplicateValues" dxfId="202" priority="1513"/>
    <cfRule type="duplicateValues" dxfId="202" priority="1518"/>
    <cfRule type="duplicateValues" dxfId="202" priority="1523"/>
    <cfRule type="duplicateValues" dxfId="202" priority="1528"/>
    <cfRule type="duplicateValues" dxfId="202" priority="1533"/>
    <cfRule type="duplicateValues" dxfId="202" priority="1538"/>
    <cfRule type="duplicateValues" dxfId="202" priority="1543"/>
    <cfRule type="duplicateValues" dxfId="202" priority="1548"/>
    <cfRule type="duplicateValues" dxfId="202" priority="1553"/>
    <cfRule type="duplicateValues" dxfId="202" priority="1558"/>
    <cfRule type="duplicateValues" dxfId="202" priority="1563"/>
    <cfRule type="duplicateValues" dxfId="202" priority="1568"/>
    <cfRule type="duplicateValues" dxfId="202" priority="1573"/>
    <cfRule type="duplicateValues" dxfId="202" priority="1578"/>
    <cfRule type="duplicateValues" dxfId="202" priority="1583"/>
    <cfRule type="duplicateValues" dxfId="202" priority="1588"/>
    <cfRule type="duplicateValues" dxfId="202" priority="1593"/>
    <cfRule type="duplicateValues" dxfId="202" priority="1598"/>
    <cfRule type="duplicateValues" dxfId="202" priority="1603"/>
    <cfRule type="duplicateValues" dxfId="202" priority="1608"/>
    <cfRule type="duplicateValues" dxfId="202" priority="1613"/>
    <cfRule type="duplicateValues" dxfId="202" priority="1618"/>
    <cfRule type="duplicateValues" dxfId="202" priority="1623"/>
    <cfRule type="duplicateValues" dxfId="202" priority="1628"/>
    <cfRule type="duplicateValues" dxfId="202" priority="1633"/>
    <cfRule type="duplicateValues" dxfId="202" priority="1638"/>
    <cfRule type="duplicateValues" dxfId="202" priority="1643"/>
    <cfRule type="duplicateValues" dxfId="202" priority="1648"/>
    <cfRule type="duplicateValues" dxfId="202" priority="1653"/>
    <cfRule type="duplicateValues" dxfId="202" priority="1658"/>
    <cfRule type="duplicateValues" dxfId="202" priority="1663"/>
    <cfRule type="duplicateValues" dxfId="202" priority="1668"/>
    <cfRule type="duplicateValues" dxfId="202" priority="1673"/>
    <cfRule type="duplicateValues" dxfId="202" priority="1678"/>
    <cfRule type="duplicateValues" dxfId="202" priority="1683"/>
  </conditionalFormatting>
  <conditionalFormatting sqref="C421">
    <cfRule type="duplicateValues" dxfId="202" priority="1232"/>
    <cfRule type="duplicateValues" dxfId="202" priority="1236"/>
    <cfRule type="duplicateValues" dxfId="202" priority="1240"/>
    <cfRule type="duplicateValues" dxfId="202" priority="1244"/>
    <cfRule type="duplicateValues" dxfId="202" priority="1248"/>
    <cfRule type="duplicateValues" dxfId="202" priority="1252"/>
    <cfRule type="duplicateValues" dxfId="202" priority="1256"/>
    <cfRule type="duplicateValues" dxfId="202" priority="1260"/>
    <cfRule type="duplicateValues" dxfId="202" priority="1264"/>
    <cfRule type="duplicateValues" dxfId="202" priority="1268"/>
    <cfRule type="duplicateValues" dxfId="202" priority="1272"/>
    <cfRule type="duplicateValues" dxfId="202" priority="1276"/>
    <cfRule type="duplicateValues" dxfId="202" priority="1280"/>
    <cfRule type="duplicateValues" dxfId="202" priority="1284"/>
    <cfRule type="duplicateValues" dxfId="202" priority="1288"/>
    <cfRule type="duplicateValues" dxfId="202" priority="1292"/>
    <cfRule type="duplicateValues" dxfId="202" priority="1296"/>
    <cfRule type="duplicateValues" dxfId="202" priority="1300"/>
    <cfRule type="duplicateValues" dxfId="202" priority="1304"/>
    <cfRule type="duplicateValues" dxfId="202" priority="1308"/>
    <cfRule type="duplicateValues" dxfId="202" priority="1312"/>
    <cfRule type="duplicateValues" dxfId="202" priority="1316"/>
    <cfRule type="duplicateValues" dxfId="202" priority="1320"/>
    <cfRule type="duplicateValues" dxfId="202" priority="1324"/>
    <cfRule type="duplicateValues" dxfId="202" priority="1328"/>
    <cfRule type="duplicateValues" dxfId="202" priority="1332"/>
    <cfRule type="duplicateValues" dxfId="202" priority="1336"/>
    <cfRule type="duplicateValues" dxfId="202" priority="1340"/>
    <cfRule type="duplicateValues" dxfId="202" priority="1344"/>
    <cfRule type="duplicateValues" dxfId="202" priority="1348"/>
    <cfRule type="duplicateValues" dxfId="202" priority="1352"/>
    <cfRule type="duplicateValues" dxfId="202" priority="1356"/>
    <cfRule type="duplicateValues" dxfId="202" priority="1360"/>
    <cfRule type="duplicateValues" dxfId="202" priority="1364"/>
    <cfRule type="duplicateValues" dxfId="202" priority="1368"/>
    <cfRule type="duplicateValues" dxfId="202" priority="1372"/>
    <cfRule type="duplicateValues" dxfId="202" priority="1376"/>
    <cfRule type="duplicateValues" dxfId="202" priority="1380"/>
    <cfRule type="duplicateValues" dxfId="202" priority="1384"/>
    <cfRule type="duplicateValues" dxfId="202" priority="1388"/>
    <cfRule type="duplicateValues" dxfId="202" priority="1392"/>
    <cfRule type="duplicateValues" dxfId="202" priority="1396"/>
    <cfRule type="duplicateValues" dxfId="202" priority="1400"/>
    <cfRule type="duplicateValues" dxfId="202" priority="1404"/>
    <cfRule type="duplicateValues" dxfId="202" priority="1408"/>
    <cfRule type="duplicateValues" dxfId="202" priority="1412"/>
    <cfRule type="duplicateValues" dxfId="202" priority="1416"/>
    <cfRule type="duplicateValues" dxfId="202" priority="1420"/>
    <cfRule type="duplicateValues" dxfId="202" priority="1424"/>
    <cfRule type="duplicateValues" dxfId="202" priority="1428"/>
    <cfRule type="duplicateValues" dxfId="202" priority="1432"/>
  </conditionalFormatting>
  <conditionalFormatting sqref="C422">
    <cfRule type="duplicateValues" dxfId="202" priority="1229"/>
    <cfRule type="duplicateValues" dxfId="202" priority="1233"/>
    <cfRule type="duplicateValues" dxfId="202" priority="1237"/>
    <cfRule type="duplicateValues" dxfId="202" priority="1241"/>
    <cfRule type="duplicateValues" dxfId="202" priority="1245"/>
    <cfRule type="duplicateValues" dxfId="202" priority="1249"/>
    <cfRule type="duplicateValues" dxfId="202" priority="1253"/>
    <cfRule type="duplicateValues" dxfId="202" priority="1257"/>
    <cfRule type="duplicateValues" dxfId="202" priority="1261"/>
    <cfRule type="duplicateValues" dxfId="202" priority="1265"/>
    <cfRule type="duplicateValues" dxfId="202" priority="1269"/>
    <cfRule type="duplicateValues" dxfId="202" priority="1273"/>
    <cfRule type="duplicateValues" dxfId="202" priority="1277"/>
    <cfRule type="duplicateValues" dxfId="202" priority="1281"/>
    <cfRule type="duplicateValues" dxfId="202" priority="1285"/>
    <cfRule type="duplicateValues" dxfId="202" priority="1289"/>
    <cfRule type="duplicateValues" dxfId="202" priority="1293"/>
    <cfRule type="duplicateValues" dxfId="202" priority="1297"/>
    <cfRule type="duplicateValues" dxfId="202" priority="1301"/>
    <cfRule type="duplicateValues" dxfId="202" priority="1305"/>
    <cfRule type="duplicateValues" dxfId="202" priority="1309"/>
    <cfRule type="duplicateValues" dxfId="202" priority="1313"/>
    <cfRule type="duplicateValues" dxfId="202" priority="1317"/>
    <cfRule type="duplicateValues" dxfId="202" priority="1321"/>
    <cfRule type="duplicateValues" dxfId="202" priority="1325"/>
    <cfRule type="duplicateValues" dxfId="202" priority="1329"/>
    <cfRule type="duplicateValues" dxfId="202" priority="1333"/>
    <cfRule type="duplicateValues" dxfId="202" priority="1337"/>
    <cfRule type="duplicateValues" dxfId="202" priority="1341"/>
    <cfRule type="duplicateValues" dxfId="202" priority="1345"/>
    <cfRule type="duplicateValues" dxfId="202" priority="1349"/>
    <cfRule type="duplicateValues" dxfId="202" priority="1353"/>
    <cfRule type="duplicateValues" dxfId="202" priority="1357"/>
    <cfRule type="duplicateValues" dxfId="202" priority="1361"/>
    <cfRule type="duplicateValues" dxfId="202" priority="1365"/>
    <cfRule type="duplicateValues" dxfId="202" priority="1369"/>
    <cfRule type="duplicateValues" dxfId="202" priority="1373"/>
    <cfRule type="duplicateValues" dxfId="202" priority="1377"/>
    <cfRule type="duplicateValues" dxfId="202" priority="1381"/>
    <cfRule type="duplicateValues" dxfId="202" priority="1385"/>
    <cfRule type="duplicateValues" dxfId="202" priority="1389"/>
    <cfRule type="duplicateValues" dxfId="202" priority="1393"/>
    <cfRule type="duplicateValues" dxfId="202" priority="1397"/>
    <cfRule type="duplicateValues" dxfId="202" priority="1401"/>
    <cfRule type="duplicateValues" dxfId="202" priority="1405"/>
    <cfRule type="duplicateValues" dxfId="202" priority="1409"/>
    <cfRule type="duplicateValues" dxfId="202" priority="1413"/>
    <cfRule type="duplicateValues" dxfId="202" priority="1417"/>
    <cfRule type="duplicateValues" dxfId="202" priority="1421"/>
    <cfRule type="duplicateValues" dxfId="202" priority="1425"/>
    <cfRule type="duplicateValues" dxfId="202" priority="1429"/>
  </conditionalFormatting>
  <conditionalFormatting sqref="C423">
    <cfRule type="duplicateValues" dxfId="202" priority="1178"/>
    <cfRule type="duplicateValues" dxfId="202" priority="1179"/>
    <cfRule type="duplicateValues" dxfId="202" priority="1180"/>
    <cfRule type="duplicateValues" dxfId="202" priority="1181"/>
    <cfRule type="duplicateValues" dxfId="202" priority="1182"/>
    <cfRule type="duplicateValues" dxfId="202" priority="1183"/>
    <cfRule type="duplicateValues" dxfId="202" priority="1184"/>
    <cfRule type="duplicateValues" dxfId="202" priority="1185"/>
    <cfRule type="duplicateValues" dxfId="202" priority="1186"/>
    <cfRule type="duplicateValues" dxfId="202" priority="1187"/>
    <cfRule type="duplicateValues" dxfId="202" priority="1188"/>
    <cfRule type="duplicateValues" dxfId="202" priority="1189"/>
    <cfRule type="duplicateValues" dxfId="202" priority="1190"/>
    <cfRule type="duplicateValues" dxfId="202" priority="1191"/>
    <cfRule type="duplicateValues" dxfId="202" priority="1192"/>
    <cfRule type="duplicateValues" dxfId="202" priority="1193"/>
    <cfRule type="duplicateValues" dxfId="202" priority="1194"/>
    <cfRule type="duplicateValues" dxfId="202" priority="1195"/>
    <cfRule type="duplicateValues" dxfId="202" priority="1196"/>
    <cfRule type="duplicateValues" dxfId="202" priority="1197"/>
    <cfRule type="duplicateValues" dxfId="202" priority="1198"/>
    <cfRule type="duplicateValues" dxfId="202" priority="1199"/>
    <cfRule type="duplicateValues" dxfId="202" priority="1200"/>
    <cfRule type="duplicateValues" dxfId="202" priority="1201"/>
    <cfRule type="duplicateValues" dxfId="202" priority="1202"/>
    <cfRule type="duplicateValues" dxfId="202" priority="1203"/>
    <cfRule type="duplicateValues" dxfId="202" priority="1204"/>
    <cfRule type="duplicateValues" dxfId="202" priority="1205"/>
    <cfRule type="duplicateValues" dxfId="202" priority="1206"/>
    <cfRule type="duplicateValues" dxfId="202" priority="1207"/>
    <cfRule type="duplicateValues" dxfId="202" priority="1208"/>
    <cfRule type="duplicateValues" dxfId="202" priority="1209"/>
    <cfRule type="duplicateValues" dxfId="202" priority="1210"/>
    <cfRule type="duplicateValues" dxfId="202" priority="1211"/>
    <cfRule type="duplicateValues" dxfId="202" priority="1212"/>
    <cfRule type="duplicateValues" dxfId="202" priority="1213"/>
    <cfRule type="duplicateValues" dxfId="202" priority="1214"/>
    <cfRule type="duplicateValues" dxfId="202" priority="1215"/>
    <cfRule type="duplicateValues" dxfId="202" priority="1216"/>
    <cfRule type="duplicateValues" dxfId="202" priority="1217"/>
    <cfRule type="duplicateValues" dxfId="202" priority="1218"/>
    <cfRule type="duplicateValues" dxfId="202" priority="1219"/>
    <cfRule type="duplicateValues" dxfId="202" priority="1220"/>
    <cfRule type="duplicateValues" dxfId="202" priority="1221"/>
    <cfRule type="duplicateValues" dxfId="202" priority="1222"/>
    <cfRule type="duplicateValues" dxfId="202" priority="1223"/>
    <cfRule type="duplicateValues" dxfId="202" priority="1224"/>
    <cfRule type="duplicateValues" dxfId="202" priority="1225"/>
    <cfRule type="duplicateValues" dxfId="202" priority="1226"/>
    <cfRule type="duplicateValues" dxfId="202" priority="1227"/>
    <cfRule type="duplicateValues" dxfId="202" priority="1228"/>
  </conditionalFormatting>
  <conditionalFormatting sqref="C474">
    <cfRule type="duplicateValues" dxfId="202" priority="1974"/>
    <cfRule type="duplicateValues" dxfId="202" priority="1975"/>
    <cfRule type="duplicateValues" dxfId="202" priority="1976"/>
    <cfRule type="duplicateValues" dxfId="202" priority="1977"/>
    <cfRule type="duplicateValues" dxfId="202" priority="1978"/>
    <cfRule type="duplicateValues" dxfId="202" priority="1979"/>
    <cfRule type="duplicateValues" dxfId="202" priority="1980"/>
    <cfRule type="duplicateValues" dxfId="202" priority="1981"/>
    <cfRule type="duplicateValues" dxfId="202" priority="1982"/>
    <cfRule type="duplicateValues" dxfId="202" priority="1983"/>
    <cfRule type="duplicateValues" dxfId="202" priority="1984"/>
  </conditionalFormatting>
  <conditionalFormatting sqref="D476">
    <cfRule type="duplicateValues" dxfId="202" priority="1934"/>
    <cfRule type="duplicateValues" dxfId="202" priority="1935"/>
    <cfRule type="duplicateValues" dxfId="202" priority="1936"/>
  </conditionalFormatting>
  <conditionalFormatting sqref="C477">
    <cfRule type="duplicateValues" dxfId="202" priority="1944"/>
  </conditionalFormatting>
  <conditionalFormatting sqref="D477">
    <cfRule type="duplicateValues" dxfId="202" priority="1931"/>
  </conditionalFormatting>
  <conditionalFormatting sqref="C479">
    <cfRule type="duplicateValues" dxfId="202" priority="1941"/>
  </conditionalFormatting>
  <conditionalFormatting sqref="D479">
    <cfRule type="duplicateValues" dxfId="202" priority="1925"/>
  </conditionalFormatting>
  <conditionalFormatting sqref="C486">
    <cfRule type="duplicateValues" dxfId="202" priority="770"/>
    <cfRule type="duplicateValues" dxfId="202" priority="771"/>
    <cfRule type="duplicateValues" dxfId="202" priority="772"/>
    <cfRule type="duplicateValues" dxfId="202" priority="773"/>
    <cfRule type="duplicateValues" dxfId="202" priority="774"/>
    <cfRule type="duplicateValues" dxfId="202" priority="775"/>
    <cfRule type="duplicateValues" dxfId="202" priority="776"/>
    <cfRule type="duplicateValues" dxfId="202" priority="777"/>
    <cfRule type="duplicateValues" dxfId="202" priority="778"/>
    <cfRule type="duplicateValues" dxfId="202" priority="779"/>
    <cfRule type="duplicateValues" dxfId="202" priority="780"/>
    <cfRule type="duplicateValues" dxfId="202" priority="781"/>
    <cfRule type="duplicateValues" dxfId="202" priority="782"/>
    <cfRule type="duplicateValues" dxfId="202" priority="783"/>
    <cfRule type="duplicateValues" dxfId="202" priority="784"/>
    <cfRule type="duplicateValues" dxfId="202" priority="785"/>
    <cfRule type="duplicateValues" dxfId="202" priority="786"/>
    <cfRule type="duplicateValues" dxfId="202" priority="787"/>
    <cfRule type="duplicateValues" dxfId="202" priority="788"/>
    <cfRule type="duplicateValues" dxfId="202" priority="789"/>
    <cfRule type="duplicateValues" dxfId="202" priority="790"/>
    <cfRule type="duplicateValues" dxfId="202" priority="791"/>
    <cfRule type="duplicateValues" dxfId="202" priority="792"/>
    <cfRule type="duplicateValues" dxfId="202" priority="793"/>
    <cfRule type="duplicateValues" dxfId="202" priority="794"/>
    <cfRule type="duplicateValues" dxfId="202" priority="795"/>
    <cfRule type="duplicateValues" dxfId="202" priority="796"/>
    <cfRule type="duplicateValues" dxfId="202" priority="797"/>
    <cfRule type="duplicateValues" dxfId="202" priority="798"/>
    <cfRule type="duplicateValues" dxfId="202" priority="799"/>
    <cfRule type="duplicateValues" dxfId="202" priority="800"/>
    <cfRule type="duplicateValues" dxfId="202" priority="801"/>
    <cfRule type="duplicateValues" dxfId="202" priority="802"/>
    <cfRule type="duplicateValues" dxfId="202" priority="803"/>
    <cfRule type="duplicateValues" dxfId="202" priority="804"/>
    <cfRule type="duplicateValues" dxfId="202" priority="805"/>
    <cfRule type="duplicateValues" dxfId="202" priority="806"/>
    <cfRule type="duplicateValues" dxfId="202" priority="807"/>
    <cfRule type="duplicateValues" dxfId="202" priority="808"/>
    <cfRule type="duplicateValues" dxfId="202" priority="809"/>
    <cfRule type="duplicateValues" dxfId="202" priority="810"/>
    <cfRule type="duplicateValues" dxfId="202" priority="811"/>
    <cfRule type="duplicateValues" dxfId="202" priority="812"/>
    <cfRule type="duplicateValues" dxfId="202" priority="813"/>
    <cfRule type="duplicateValues" dxfId="202" priority="814"/>
    <cfRule type="duplicateValues" dxfId="202" priority="815"/>
    <cfRule type="duplicateValues" dxfId="202" priority="816"/>
    <cfRule type="duplicateValues" dxfId="202" priority="817"/>
    <cfRule type="duplicateValues" dxfId="202" priority="818"/>
    <cfRule type="duplicateValues" dxfId="202" priority="819"/>
    <cfRule type="duplicateValues" dxfId="202" priority="820"/>
  </conditionalFormatting>
  <conditionalFormatting sqref="C489">
    <cfRule type="duplicateValues" dxfId="202" priority="117"/>
    <cfRule type="duplicateValues" dxfId="202" priority="118"/>
    <cfRule type="duplicateValues" dxfId="202" priority="119"/>
    <cfRule type="duplicateValues" dxfId="202" priority="120"/>
    <cfRule type="duplicateValues" dxfId="202" priority="121"/>
    <cfRule type="duplicateValues" dxfId="202" priority="122"/>
    <cfRule type="duplicateValues" dxfId="202" priority="123"/>
    <cfRule type="duplicateValues" dxfId="202" priority="124"/>
  </conditionalFormatting>
  <conditionalFormatting sqref="D489">
    <cfRule type="duplicateValues" dxfId="202" priority="125"/>
    <cfRule type="duplicateValues" dxfId="202" priority="126"/>
    <cfRule type="duplicateValues" dxfId="202" priority="127"/>
    <cfRule type="duplicateValues" dxfId="202" priority="128"/>
  </conditionalFormatting>
  <conditionalFormatting sqref="C499">
    <cfRule type="duplicateValues" dxfId="202" priority="873"/>
    <cfRule type="duplicateValues" dxfId="202" priority="877"/>
    <cfRule type="duplicateValues" dxfId="202" priority="881"/>
    <cfRule type="duplicateValues" dxfId="202" priority="885"/>
    <cfRule type="duplicateValues" dxfId="202" priority="889"/>
    <cfRule type="duplicateValues" dxfId="202" priority="893"/>
    <cfRule type="duplicateValues" dxfId="202" priority="897"/>
    <cfRule type="duplicateValues" dxfId="202" priority="901"/>
    <cfRule type="duplicateValues" dxfId="202" priority="905"/>
    <cfRule type="duplicateValues" dxfId="202" priority="909"/>
    <cfRule type="duplicateValues" dxfId="202" priority="913"/>
    <cfRule type="duplicateValues" dxfId="202" priority="917"/>
    <cfRule type="duplicateValues" dxfId="202" priority="921"/>
    <cfRule type="duplicateValues" dxfId="202" priority="925"/>
    <cfRule type="duplicateValues" dxfId="202" priority="929"/>
    <cfRule type="duplicateValues" dxfId="202" priority="933"/>
    <cfRule type="duplicateValues" dxfId="202" priority="937"/>
    <cfRule type="duplicateValues" dxfId="202" priority="941"/>
    <cfRule type="duplicateValues" dxfId="202" priority="945"/>
    <cfRule type="duplicateValues" dxfId="202" priority="949"/>
    <cfRule type="duplicateValues" dxfId="202" priority="953"/>
    <cfRule type="duplicateValues" dxfId="202" priority="957"/>
    <cfRule type="duplicateValues" dxfId="202" priority="961"/>
    <cfRule type="duplicateValues" dxfId="202" priority="965"/>
    <cfRule type="duplicateValues" dxfId="202" priority="969"/>
    <cfRule type="duplicateValues" dxfId="202" priority="973"/>
    <cfRule type="duplicateValues" dxfId="202" priority="977"/>
    <cfRule type="duplicateValues" dxfId="202" priority="981"/>
    <cfRule type="duplicateValues" dxfId="202" priority="985"/>
    <cfRule type="duplicateValues" dxfId="202" priority="989"/>
    <cfRule type="duplicateValues" dxfId="202" priority="993"/>
    <cfRule type="duplicateValues" dxfId="202" priority="997"/>
    <cfRule type="duplicateValues" dxfId="202" priority="1001"/>
    <cfRule type="duplicateValues" dxfId="202" priority="1005"/>
    <cfRule type="duplicateValues" dxfId="202" priority="1009"/>
    <cfRule type="duplicateValues" dxfId="202" priority="1013"/>
    <cfRule type="duplicateValues" dxfId="202" priority="1017"/>
    <cfRule type="duplicateValues" dxfId="202" priority="1021"/>
    <cfRule type="duplicateValues" dxfId="202" priority="1025"/>
    <cfRule type="duplicateValues" dxfId="202" priority="1029"/>
    <cfRule type="duplicateValues" dxfId="202" priority="1033"/>
    <cfRule type="duplicateValues" dxfId="202" priority="1037"/>
    <cfRule type="duplicateValues" dxfId="202" priority="1041"/>
    <cfRule type="duplicateValues" dxfId="202" priority="1045"/>
    <cfRule type="duplicateValues" dxfId="202" priority="1049"/>
    <cfRule type="duplicateValues" dxfId="202" priority="1053"/>
    <cfRule type="duplicateValues" dxfId="202" priority="1057"/>
    <cfRule type="duplicateValues" dxfId="202" priority="1061"/>
    <cfRule type="duplicateValues" dxfId="202" priority="1065"/>
    <cfRule type="duplicateValues" dxfId="202" priority="1069"/>
    <cfRule type="duplicateValues" dxfId="202" priority="1073"/>
  </conditionalFormatting>
  <conditionalFormatting sqref="C500">
    <cfRule type="duplicateValues" dxfId="202" priority="115"/>
    <cfRule type="duplicateValues" dxfId="202" priority="114"/>
    <cfRule type="duplicateValues" dxfId="202" priority="113"/>
    <cfRule type="duplicateValues" dxfId="204" priority="112"/>
    <cfRule type="duplicateValues" dxfId="202" priority="111"/>
    <cfRule type="duplicateValues" dxfId="202" priority="110"/>
    <cfRule type="duplicateValues" dxfId="202" priority="109"/>
    <cfRule type="duplicateValues" dxfId="202" priority="108"/>
    <cfRule type="duplicateValues" dxfId="202" priority="107"/>
    <cfRule type="duplicateValues" dxfId="202" priority="106"/>
    <cfRule type="duplicateValues" dxfId="202" priority="105"/>
    <cfRule type="duplicateValues" dxfId="202" priority="104"/>
    <cfRule type="duplicateValues" dxfId="202" priority="103"/>
    <cfRule type="duplicateValues" dxfId="202" priority="102"/>
    <cfRule type="duplicateValues" dxfId="202" priority="101"/>
    <cfRule type="duplicateValues" dxfId="202" priority="100"/>
    <cfRule type="duplicateValues" dxfId="202" priority="99"/>
    <cfRule type="duplicateValues" dxfId="202" priority="97"/>
    <cfRule type="duplicateValues" dxfId="202" priority="96"/>
    <cfRule type="duplicateValues" dxfId="202" priority="95"/>
    <cfRule type="duplicateValues" dxfId="202" priority="94"/>
    <cfRule type="duplicateValues" dxfId="202" priority="93"/>
    <cfRule type="duplicateValues" dxfId="202" priority="92"/>
    <cfRule type="duplicateValues" dxfId="202" priority="91"/>
    <cfRule type="duplicateValues" dxfId="202" priority="90"/>
    <cfRule type="duplicateValues" dxfId="202" priority="89"/>
    <cfRule type="duplicateValues" dxfId="202" priority="88"/>
    <cfRule type="duplicateValues" dxfId="202" priority="87"/>
    <cfRule type="duplicateValues" dxfId="202" priority="86"/>
  </conditionalFormatting>
  <conditionalFormatting sqref="D500">
    <cfRule type="duplicateValues" dxfId="202" priority="98"/>
  </conditionalFormatting>
  <conditionalFormatting sqref="C501">
    <cfRule type="duplicateValues" dxfId="202" priority="85"/>
    <cfRule type="duplicateValues" dxfId="202" priority="84"/>
    <cfRule type="duplicateValues" dxfId="202" priority="83"/>
    <cfRule type="duplicateValues" dxfId="202" priority="82"/>
    <cfRule type="duplicateValues" dxfId="202" priority="81"/>
    <cfRule type="duplicateValues" dxfId="202" priority="80"/>
    <cfRule type="duplicateValues" dxfId="202" priority="79"/>
    <cfRule type="duplicateValues" dxfId="202" priority="78"/>
    <cfRule type="duplicateValues" dxfId="202" priority="77"/>
    <cfRule type="duplicateValues" dxfId="202" priority="76"/>
    <cfRule type="duplicateValues" dxfId="202" priority="75"/>
    <cfRule type="duplicateValues" dxfId="202" priority="74"/>
    <cfRule type="duplicateValues" dxfId="202" priority="73"/>
    <cfRule type="duplicateValues" dxfId="202" priority="72"/>
    <cfRule type="duplicateValues" dxfId="202" priority="71"/>
    <cfRule type="duplicateValues" dxfId="202" priority="70"/>
    <cfRule type="duplicateValues" dxfId="202" priority="69"/>
    <cfRule type="duplicateValues" dxfId="202" priority="68"/>
    <cfRule type="duplicateValues" dxfId="202" priority="67"/>
    <cfRule type="duplicateValues" dxfId="202" priority="66"/>
    <cfRule type="duplicateValues" dxfId="202" priority="65"/>
    <cfRule type="duplicateValues" dxfId="202" priority="64"/>
    <cfRule type="duplicateValues" dxfId="202" priority="63"/>
    <cfRule type="duplicateValues" dxfId="202" priority="62"/>
    <cfRule type="duplicateValues" dxfId="202" priority="61"/>
    <cfRule type="duplicateValues" dxfId="202" priority="60"/>
    <cfRule type="duplicateValues" dxfId="202" priority="59"/>
    <cfRule type="duplicateValues" dxfId="202" priority="58"/>
    <cfRule type="duplicateValues" dxfId="202" priority="57"/>
    <cfRule type="duplicateValues" dxfId="202" priority="56"/>
    <cfRule type="duplicateValues" dxfId="202" priority="55"/>
    <cfRule type="duplicateValues" dxfId="202" priority="54"/>
    <cfRule type="duplicateValues" dxfId="202" priority="53"/>
    <cfRule type="duplicateValues" dxfId="202" priority="52"/>
    <cfRule type="duplicateValues" dxfId="202" priority="51"/>
    <cfRule type="duplicateValues" dxfId="202" priority="50"/>
    <cfRule type="duplicateValues" dxfId="202" priority="49"/>
    <cfRule type="duplicateValues" dxfId="202" priority="48"/>
    <cfRule type="duplicateValues" dxfId="202" priority="47"/>
    <cfRule type="duplicateValues" dxfId="202" priority="46"/>
    <cfRule type="duplicateValues" dxfId="202" priority="45"/>
    <cfRule type="duplicateValues" dxfId="202" priority="44"/>
    <cfRule type="duplicateValues" dxfId="202" priority="43"/>
    <cfRule type="duplicateValues" dxfId="202" priority="42"/>
    <cfRule type="duplicateValues" dxfId="202" priority="41"/>
    <cfRule type="duplicateValues" dxfId="202" priority="40"/>
    <cfRule type="duplicateValues" dxfId="202" priority="39"/>
    <cfRule type="duplicateValues" dxfId="202" priority="38"/>
    <cfRule type="duplicateValues" dxfId="202" priority="37"/>
    <cfRule type="duplicateValues" dxfId="202" priority="36"/>
    <cfRule type="duplicateValues" dxfId="202" priority="35"/>
    <cfRule type="duplicateValues" dxfId="202" priority="34"/>
    <cfRule type="duplicateValues" dxfId="202" priority="33"/>
    <cfRule type="duplicateValues" dxfId="202" priority="32"/>
    <cfRule type="duplicateValues" dxfId="202" priority="31"/>
  </conditionalFormatting>
  <conditionalFormatting sqref="C502">
    <cfRule type="duplicateValues" dxfId="202" priority="30"/>
  </conditionalFormatting>
  <conditionalFormatting sqref="C503">
    <cfRule type="duplicateValues" dxfId="202" priority="29"/>
  </conditionalFormatting>
  <conditionalFormatting sqref="C504">
    <cfRule type="duplicateValues" dxfId="202" priority="27"/>
  </conditionalFormatting>
  <conditionalFormatting sqref="C505">
    <cfRule type="duplicateValues" dxfId="202" priority="25"/>
    <cfRule type="duplicateValues" dxfId="202" priority="24"/>
    <cfRule type="duplicateValues" dxfId="202" priority="23"/>
    <cfRule type="duplicateValues" dxfId="202" priority="22"/>
    <cfRule type="duplicateValues" dxfId="202" priority="21"/>
    <cfRule type="duplicateValues" dxfId="202" priority="20"/>
    <cfRule type="duplicateValues" dxfId="202" priority="19"/>
    <cfRule type="duplicateValues" dxfId="202" priority="18"/>
    <cfRule type="duplicateValues" dxfId="202" priority="17"/>
    <cfRule type="duplicateValues" dxfId="202" priority="16"/>
    <cfRule type="duplicateValues" dxfId="202" priority="15"/>
    <cfRule type="duplicateValues" dxfId="202" priority="14"/>
    <cfRule type="duplicateValues" dxfId="202" priority="12"/>
    <cfRule type="duplicateValues" dxfId="202" priority="11"/>
    <cfRule type="duplicateValues" dxfId="202" priority="10"/>
    <cfRule type="duplicateValues" dxfId="202" priority="9"/>
    <cfRule type="duplicateValues" dxfId="202" priority="8"/>
    <cfRule type="duplicateValues" dxfId="202" priority="7"/>
    <cfRule type="duplicateValues" dxfId="202" priority="6"/>
    <cfRule type="duplicateValues" dxfId="202" priority="5"/>
    <cfRule type="duplicateValues" dxfId="202" priority="4"/>
    <cfRule type="duplicateValues" dxfId="202" priority="3"/>
    <cfRule type="duplicateValues" dxfId="202" priority="2"/>
    <cfRule type="duplicateValues" dxfId="202" priority="1"/>
  </conditionalFormatting>
  <conditionalFormatting sqref="D505">
    <cfRule type="duplicateValues" dxfId="202" priority="13"/>
  </conditionalFormatting>
  <conditionalFormatting sqref="C219:C223">
    <cfRule type="duplicateValues" dxfId="203" priority="2047"/>
  </conditionalFormatting>
  <conditionalFormatting sqref="C278:C279">
    <cfRule type="duplicateValues" dxfId="203" priority="2043"/>
  </conditionalFormatting>
  <conditionalFormatting sqref="C302:C446">
    <cfRule type="duplicateValues" dxfId="202" priority="26"/>
  </conditionalFormatting>
  <conditionalFormatting sqref="C308:C309">
    <cfRule type="duplicateValues" dxfId="203" priority="2035"/>
  </conditionalFormatting>
  <conditionalFormatting sqref="C310:C311">
    <cfRule type="duplicateValues" dxfId="203" priority="2036"/>
  </conditionalFormatting>
  <conditionalFormatting sqref="C312:C315">
    <cfRule type="duplicateValues" dxfId="203" priority="2034"/>
  </conditionalFormatting>
  <conditionalFormatting sqref="C325:C327">
    <cfRule type="duplicateValues" dxfId="202" priority="2011"/>
    <cfRule type="duplicateValues" dxfId="202" priority="2012"/>
    <cfRule type="duplicateValues" dxfId="202" priority="2013"/>
    <cfRule type="duplicateValues" dxfId="202" priority="2014"/>
    <cfRule type="duplicateValues" dxfId="202" priority="2015"/>
    <cfRule type="duplicateValues" dxfId="202" priority="2016"/>
    <cfRule type="duplicateValues" dxfId="202" priority="2017"/>
    <cfRule type="duplicateValues" dxfId="202" priority="2018"/>
  </conditionalFormatting>
  <conditionalFormatting sqref="C326:C327">
    <cfRule type="duplicateValues" dxfId="203" priority="2020"/>
  </conditionalFormatting>
  <conditionalFormatting sqref="C332:C333">
    <cfRule type="duplicateValues" dxfId="203" priority="2009"/>
  </conditionalFormatting>
  <conditionalFormatting sqref="C347:C348">
    <cfRule type="duplicateValues" dxfId="202" priority="1955"/>
  </conditionalFormatting>
  <conditionalFormatting sqref="C375:C381">
    <cfRule type="duplicateValues" dxfId="202" priority="1891"/>
    <cfRule type="duplicateValues" dxfId="202" priority="1893"/>
    <cfRule type="duplicateValues" dxfId="202" priority="1894"/>
  </conditionalFormatting>
  <conditionalFormatting sqref="C383:C386">
    <cfRule type="duplicateValues" dxfId="202" priority="1823"/>
    <cfRule type="duplicateValues" dxfId="202" priority="1824"/>
    <cfRule type="duplicateValues" dxfId="202" priority="1825"/>
    <cfRule type="duplicateValues" dxfId="202" priority="1826"/>
    <cfRule type="duplicateValues" dxfId="202" priority="1827"/>
    <cfRule type="duplicateValues" dxfId="202" priority="1828"/>
    <cfRule type="duplicateValues" dxfId="202" priority="1829"/>
    <cfRule type="duplicateValues" dxfId="202" priority="1830"/>
    <cfRule type="duplicateValues" dxfId="202" priority="1831"/>
    <cfRule type="duplicateValues" dxfId="202" priority="1832"/>
    <cfRule type="duplicateValues" dxfId="202" priority="1833"/>
    <cfRule type="duplicateValues" dxfId="202" priority="1834"/>
    <cfRule type="duplicateValues" dxfId="202" priority="1835"/>
    <cfRule type="duplicateValues" dxfId="202" priority="1836"/>
    <cfRule type="duplicateValues" dxfId="202" priority="1837"/>
    <cfRule type="duplicateValues" dxfId="202" priority="1838"/>
    <cfRule type="duplicateValues" dxfId="202" priority="1839"/>
    <cfRule type="duplicateValues" dxfId="202" priority="1840"/>
    <cfRule type="duplicateValues" dxfId="202" priority="1841"/>
    <cfRule type="duplicateValues" dxfId="202" priority="1842"/>
    <cfRule type="duplicateValues" dxfId="202" priority="1843"/>
    <cfRule type="duplicateValues" dxfId="202" priority="1844"/>
    <cfRule type="duplicateValues" dxfId="202" priority="1845"/>
    <cfRule type="duplicateValues" dxfId="202" priority="1846"/>
    <cfRule type="duplicateValues" dxfId="202" priority="1847"/>
    <cfRule type="duplicateValues" dxfId="202" priority="1848"/>
    <cfRule type="duplicateValues" dxfId="202" priority="1849"/>
    <cfRule type="duplicateValues" dxfId="202" priority="1850"/>
    <cfRule type="duplicateValues" dxfId="202" priority="1851"/>
    <cfRule type="duplicateValues" dxfId="202" priority="1852"/>
    <cfRule type="duplicateValues" dxfId="202" priority="1853"/>
    <cfRule type="duplicateValues" dxfId="202" priority="1854"/>
    <cfRule type="duplicateValues" dxfId="202" priority="1855"/>
    <cfRule type="duplicateValues" dxfId="202" priority="1856"/>
    <cfRule type="duplicateValues" dxfId="202" priority="1857"/>
    <cfRule type="duplicateValues" dxfId="202" priority="1858"/>
  </conditionalFormatting>
  <conditionalFormatting sqref="C389:C390">
    <cfRule type="duplicateValues" dxfId="202" priority="668"/>
    <cfRule type="duplicateValues" dxfId="202" priority="669"/>
    <cfRule type="duplicateValues" dxfId="202" priority="670"/>
    <cfRule type="duplicateValues" dxfId="202" priority="671"/>
    <cfRule type="duplicateValues" dxfId="202" priority="672"/>
    <cfRule type="duplicateValues" dxfId="202" priority="673"/>
    <cfRule type="duplicateValues" dxfId="202" priority="674"/>
    <cfRule type="duplicateValues" dxfId="202" priority="675"/>
    <cfRule type="duplicateValues" dxfId="202" priority="676"/>
    <cfRule type="duplicateValues" dxfId="202" priority="677"/>
    <cfRule type="duplicateValues" dxfId="202" priority="678"/>
    <cfRule type="duplicateValues" dxfId="202" priority="679"/>
    <cfRule type="duplicateValues" dxfId="202" priority="680"/>
    <cfRule type="duplicateValues" dxfId="202" priority="681"/>
    <cfRule type="duplicateValues" dxfId="202" priority="682"/>
    <cfRule type="duplicateValues" dxfId="202" priority="683"/>
    <cfRule type="duplicateValues" dxfId="202" priority="684"/>
    <cfRule type="duplicateValues" dxfId="202" priority="685"/>
    <cfRule type="duplicateValues" dxfId="202" priority="686"/>
    <cfRule type="duplicateValues" dxfId="202" priority="687"/>
    <cfRule type="duplicateValues" dxfId="202" priority="688"/>
    <cfRule type="duplicateValues" dxfId="202" priority="689"/>
    <cfRule type="duplicateValues" dxfId="202" priority="690"/>
    <cfRule type="duplicateValues" dxfId="202" priority="691"/>
    <cfRule type="duplicateValues" dxfId="202" priority="692"/>
    <cfRule type="duplicateValues" dxfId="202" priority="693"/>
    <cfRule type="duplicateValues" dxfId="202" priority="694"/>
    <cfRule type="duplicateValues" dxfId="202" priority="695"/>
    <cfRule type="duplicateValues" dxfId="202" priority="696"/>
    <cfRule type="duplicateValues" dxfId="202" priority="697"/>
    <cfRule type="duplicateValues" dxfId="202" priority="698"/>
    <cfRule type="duplicateValues" dxfId="202" priority="699"/>
    <cfRule type="duplicateValues" dxfId="202" priority="700"/>
    <cfRule type="duplicateValues" dxfId="202" priority="701"/>
    <cfRule type="duplicateValues" dxfId="202" priority="702"/>
    <cfRule type="duplicateValues" dxfId="202" priority="703"/>
    <cfRule type="duplicateValues" dxfId="202" priority="704"/>
    <cfRule type="duplicateValues" dxfId="202" priority="705"/>
    <cfRule type="duplicateValues" dxfId="202" priority="706"/>
    <cfRule type="duplicateValues" dxfId="202" priority="707"/>
    <cfRule type="duplicateValues" dxfId="202" priority="708"/>
    <cfRule type="duplicateValues" dxfId="202" priority="709"/>
    <cfRule type="duplicateValues" dxfId="202" priority="710"/>
    <cfRule type="duplicateValues" dxfId="202" priority="711"/>
    <cfRule type="duplicateValues" dxfId="202" priority="712"/>
    <cfRule type="duplicateValues" dxfId="202" priority="713"/>
    <cfRule type="duplicateValues" dxfId="202" priority="714"/>
    <cfRule type="duplicateValues" dxfId="202" priority="715"/>
    <cfRule type="duplicateValues" dxfId="202" priority="716"/>
    <cfRule type="duplicateValues" dxfId="202" priority="717"/>
    <cfRule type="duplicateValues" dxfId="202" priority="718"/>
  </conditionalFormatting>
  <conditionalFormatting sqref="C425:C446">
    <cfRule type="duplicateValues" dxfId="202" priority="116"/>
  </conditionalFormatting>
  <conditionalFormatting sqref="C467:C487">
    <cfRule type="duplicateValues" dxfId="202" priority="129"/>
  </conditionalFormatting>
  <conditionalFormatting sqref="D347:D348">
    <cfRule type="duplicateValues" dxfId="202" priority="1954"/>
  </conditionalFormatting>
  <conditionalFormatting sqref="C2:C4 C447:C454 C467:C469 C341 C487 C213:C243 C490:C495 C245:C269 C462:C464 C276 C6:C60 C81:C85 C210:C211 C91:C202 C204:C208 C87:C89 C62:C79">
    <cfRule type="duplicateValues" dxfId="202" priority="2046"/>
  </conditionalFormatting>
  <conditionalFormatting sqref="C2:C4 C487 C490:C495 C276 C462:C469 C447:C454 C213:C243 C245:C269 C341 C6:C60 C204:C208 C210:C211 C81:C85 C91:C202 C87:C89 C62:C79">
    <cfRule type="duplicateValues" dxfId="202" priority="2045"/>
  </conditionalFormatting>
  <conditionalFormatting sqref="C2:C60 C91:C202 C490:C495 C213:C243 C487 C341 C462:C469 C245:C297 C447:C456 C210:C211 C87:C89 C204:C208 C81:C85 C62:C79">
    <cfRule type="duplicateValues" dxfId="204" priority="2040"/>
    <cfRule type="duplicateValues" dxfId="202" priority="2041"/>
  </conditionalFormatting>
  <conditionalFormatting sqref="C2:C315 C487 C447:C456 C341 C462:C471 C490:C495">
    <cfRule type="duplicateValues" dxfId="202" priority="2031"/>
    <cfRule type="duplicateValues" dxfId="202" priority="2032"/>
    <cfRule type="duplicateValues" dxfId="202" priority="2033"/>
  </conditionalFormatting>
  <conditionalFormatting sqref="C2:C337 C487 C447:C456 C341 C462:C472 C490:C495">
    <cfRule type="duplicateValues" dxfId="202" priority="1985"/>
    <cfRule type="duplicateValues" dxfId="202" priority="1987"/>
  </conditionalFormatting>
  <conditionalFormatting sqref="C2:C341 C462:C474 C498 C487 C447:C456 C490:C495">
    <cfRule type="duplicateValues" dxfId="202" priority="1973"/>
  </conditionalFormatting>
  <conditionalFormatting sqref="C2:C348 C498 C447:C475 C490:C495 C487">
    <cfRule type="duplicateValues" dxfId="202" priority="1952"/>
  </conditionalFormatting>
  <conditionalFormatting sqref="C2:C386 C497:C498 C490:C495 C388 C447:C480 C485 C487">
    <cfRule type="duplicateValues" dxfId="202" priority="1791"/>
  </conditionalFormatting>
  <conditionalFormatting sqref="C2:C386 C487 C388 C447:C480 C490:C495 C497:C498 C513 C530:C1048576 C485">
    <cfRule type="duplicateValues" dxfId="202" priority="1790"/>
  </conditionalFormatting>
  <conditionalFormatting sqref="C490:C499 C4:C424 C467:C488">
    <cfRule type="duplicateValues" dxfId="202" priority="455"/>
    <cfRule type="duplicateValues" dxfId="202" priority="456"/>
    <cfRule type="duplicateValues" dxfId="202" priority="527"/>
  </conditionalFormatting>
  <conditionalFormatting sqref="C487 C213:C243 C341 C490:C495 C467:C469 C245:C297 C4:C60 C91:C202 C210:C211 C81:C85 C204:C208 C87:C89 C62:C79">
    <cfRule type="duplicateValues" dxfId="202" priority="2039"/>
  </conditionalFormatting>
  <conditionalFormatting sqref="C490:C495 C4:C337 C467:C472 C487 C341">
    <cfRule type="duplicateValues" dxfId="202" priority="1986"/>
  </conditionalFormatting>
  <conditionalFormatting sqref="C490:C495 C4:C341 C498 C467:C474 C487">
    <cfRule type="duplicateValues" dxfId="202" priority="1971"/>
  </conditionalFormatting>
  <conditionalFormatting sqref="C490:C495 C4:C348 C498 C467:C475 C487">
    <cfRule type="duplicateValues" dxfId="202" priority="1950"/>
    <cfRule type="duplicateValues" dxfId="202" priority="1951"/>
    <cfRule type="duplicateValues" dxfId="202" priority="1953"/>
  </conditionalFormatting>
  <conditionalFormatting sqref="C487 C4:C357 C490:C495 C497:C498 C467:C479">
    <cfRule type="duplicateValues" dxfId="202" priority="1917"/>
    <cfRule type="duplicateValues" dxfId="202" priority="1918"/>
    <cfRule type="duplicateValues" dxfId="202" priority="1919"/>
    <cfRule type="duplicateValues" dxfId="202" priority="1920"/>
  </conditionalFormatting>
  <conditionalFormatting sqref="C487 C4:C373 C497:C498 C490:C495 C485 C467:C480">
    <cfRule type="duplicateValues" dxfId="202" priority="1900"/>
  </conditionalFormatting>
  <conditionalFormatting sqref="C487 C4:C381 C497:C498 C490:C495 C485 C467:C480">
    <cfRule type="duplicateValues" dxfId="202" priority="1892"/>
  </conditionalFormatting>
  <conditionalFormatting sqref="C388 C4:C10 C37:C386 C497:C498 C485 C495 C468:C480">
    <cfRule type="duplicateValues" dxfId="202" priority="1792"/>
  </conditionalFormatting>
  <conditionalFormatting sqref="D342:D348 D487 D99:D340 D490:D495 D498 D467:D475 D4:D97">
    <cfRule type="duplicateValues" dxfId="202" priority="1948"/>
  </conditionalFormatting>
  <conditionalFormatting sqref="C280:C297 C5">
    <cfRule type="duplicateValues" dxfId="203" priority="2042"/>
  </conditionalFormatting>
  <conditionalFormatting sqref="C470:C474 C285:C340 C498 C5">
    <cfRule type="duplicateValues" dxfId="202" priority="1972"/>
  </conditionalFormatting>
  <conditionalFormatting sqref="C272:C275 C277">
    <cfRule type="duplicateValues" dxfId="203" priority="2044"/>
  </conditionalFormatting>
  <conditionalFormatting sqref="C298:C301 C470">
    <cfRule type="duplicateValues" dxfId="203" priority="2038"/>
  </conditionalFormatting>
  <conditionalFormatting sqref="C302:C307 C471">
    <cfRule type="duplicateValues" dxfId="203" priority="2037"/>
  </conditionalFormatting>
  <conditionalFormatting sqref="C316:C333 C472">
    <cfRule type="duplicateValues" dxfId="202" priority="1988"/>
  </conditionalFormatting>
  <conditionalFormatting sqref="C328:C329 C331:C333">
    <cfRule type="duplicateValues" dxfId="202" priority="1999"/>
    <cfRule type="duplicateValues" dxfId="202" priority="2000"/>
    <cfRule type="duplicateValues" dxfId="202" priority="2001"/>
    <cfRule type="duplicateValues" dxfId="202" priority="2002"/>
    <cfRule type="duplicateValues" dxfId="202" priority="2003"/>
    <cfRule type="duplicateValues" dxfId="202" priority="2004"/>
    <cfRule type="duplicateValues" dxfId="202" priority="2005"/>
    <cfRule type="duplicateValues" dxfId="202" priority="2006"/>
  </conditionalFormatting>
  <conditionalFormatting sqref="C342:C348 C475">
    <cfRule type="duplicateValues" dxfId="202" priority="1949"/>
  </conditionalFormatting>
  <conditionalFormatting sqref="D342:D346 D475">
    <cfRule type="duplicateValues" dxfId="202" priority="1963"/>
  </conditionalFormatting>
  <conditionalFormatting sqref="C349 C497 C476">
    <cfRule type="duplicateValues" dxfId="202" priority="1946"/>
  </conditionalFormatting>
  <conditionalFormatting sqref="D349 D497 D476">
    <cfRule type="duplicateValues" dxfId="202" priority="1933"/>
  </conditionalFormatting>
  <conditionalFormatting sqref="C350 C352:C354 C478">
    <cfRule type="duplicateValues" dxfId="202" priority="1943"/>
  </conditionalFormatting>
  <conditionalFormatting sqref="D350 D352:D354 D478">
    <cfRule type="duplicateValues" dxfId="202" priority="1927"/>
  </conditionalFormatting>
  <conditionalFormatting sqref="D359:D362 D485">
    <cfRule type="duplicateValues" dxfId="202" priority="1903"/>
  </conditionalFormatting>
  <conditionalFormatting sqref="C389:C423 C499 C481:C484 C488 C496 C486">
    <cfRule type="duplicateValues" dxfId="202" priority="667"/>
  </conditionalFormatting>
  <conditionalFormatting sqref="D390:D403 D481">
    <cfRule type="duplicateValues" dxfId="202" priority="666"/>
  </conditionalFormatting>
  <conditionalFormatting sqref="C392 C400:C402 C395:C398 C406:C407">
    <cfRule type="duplicateValues" dxfId="202" priority="1434"/>
    <cfRule type="duplicateValues" dxfId="202" priority="1439"/>
    <cfRule type="duplicateValues" dxfId="202" priority="1444"/>
    <cfRule type="duplicateValues" dxfId="202" priority="1449"/>
    <cfRule type="duplicateValues" dxfId="202" priority="1454"/>
    <cfRule type="duplicateValues" dxfId="202" priority="1459"/>
    <cfRule type="duplicateValues" dxfId="202" priority="1464"/>
    <cfRule type="duplicateValues" dxfId="202" priority="1469"/>
    <cfRule type="duplicateValues" dxfId="202" priority="1474"/>
    <cfRule type="duplicateValues" dxfId="202" priority="1479"/>
    <cfRule type="duplicateValues" dxfId="202" priority="1484"/>
    <cfRule type="duplicateValues" dxfId="202" priority="1489"/>
    <cfRule type="duplicateValues" dxfId="202" priority="1494"/>
    <cfRule type="duplicateValues" dxfId="202" priority="1499"/>
    <cfRule type="duplicateValues" dxfId="202" priority="1504"/>
    <cfRule type="duplicateValues" dxfId="202" priority="1509"/>
    <cfRule type="duplicateValues" dxfId="202" priority="1514"/>
    <cfRule type="duplicateValues" dxfId="202" priority="1519"/>
    <cfRule type="duplicateValues" dxfId="202" priority="1524"/>
    <cfRule type="duplicateValues" dxfId="202" priority="1529"/>
    <cfRule type="duplicateValues" dxfId="202" priority="1534"/>
    <cfRule type="duplicateValues" dxfId="202" priority="1539"/>
    <cfRule type="duplicateValues" dxfId="202" priority="1544"/>
    <cfRule type="duplicateValues" dxfId="202" priority="1549"/>
    <cfRule type="duplicateValues" dxfId="202" priority="1554"/>
    <cfRule type="duplicateValues" dxfId="202" priority="1559"/>
    <cfRule type="duplicateValues" dxfId="202" priority="1564"/>
    <cfRule type="duplicateValues" dxfId="202" priority="1569"/>
    <cfRule type="duplicateValues" dxfId="202" priority="1574"/>
    <cfRule type="duplicateValues" dxfId="202" priority="1579"/>
    <cfRule type="duplicateValues" dxfId="202" priority="1584"/>
    <cfRule type="duplicateValues" dxfId="202" priority="1589"/>
    <cfRule type="duplicateValues" dxfId="202" priority="1594"/>
    <cfRule type="duplicateValues" dxfId="202" priority="1599"/>
    <cfRule type="duplicateValues" dxfId="202" priority="1604"/>
    <cfRule type="duplicateValues" dxfId="202" priority="1609"/>
    <cfRule type="duplicateValues" dxfId="202" priority="1614"/>
    <cfRule type="duplicateValues" dxfId="202" priority="1619"/>
    <cfRule type="duplicateValues" dxfId="202" priority="1624"/>
    <cfRule type="duplicateValues" dxfId="202" priority="1629"/>
    <cfRule type="duplicateValues" dxfId="202" priority="1634"/>
    <cfRule type="duplicateValues" dxfId="202" priority="1639"/>
    <cfRule type="duplicateValues" dxfId="202" priority="1644"/>
    <cfRule type="duplicateValues" dxfId="202" priority="1649"/>
    <cfRule type="duplicateValues" dxfId="202" priority="1654"/>
    <cfRule type="duplicateValues" dxfId="202" priority="1659"/>
    <cfRule type="duplicateValues" dxfId="202" priority="1664"/>
    <cfRule type="duplicateValues" dxfId="202" priority="1669"/>
    <cfRule type="duplicateValues" dxfId="202" priority="1674"/>
    <cfRule type="duplicateValues" dxfId="202" priority="1679"/>
    <cfRule type="duplicateValues" dxfId="202" priority="1684"/>
  </conditionalFormatting>
  <conditionalFormatting sqref="C394 C481">
    <cfRule type="duplicateValues" dxfId="202" priority="1436"/>
    <cfRule type="duplicateValues" dxfId="202" priority="1441"/>
    <cfRule type="duplicateValues" dxfId="202" priority="1446"/>
    <cfRule type="duplicateValues" dxfId="202" priority="1451"/>
    <cfRule type="duplicateValues" dxfId="202" priority="1456"/>
    <cfRule type="duplicateValues" dxfId="202" priority="1461"/>
    <cfRule type="duplicateValues" dxfId="202" priority="1466"/>
    <cfRule type="duplicateValues" dxfId="202" priority="1471"/>
    <cfRule type="duplicateValues" dxfId="202" priority="1476"/>
    <cfRule type="duplicateValues" dxfId="202" priority="1481"/>
    <cfRule type="duplicateValues" dxfId="202" priority="1486"/>
    <cfRule type="duplicateValues" dxfId="202" priority="1491"/>
    <cfRule type="duplicateValues" dxfId="202" priority="1496"/>
    <cfRule type="duplicateValues" dxfId="202" priority="1501"/>
    <cfRule type="duplicateValues" dxfId="202" priority="1506"/>
    <cfRule type="duplicateValues" dxfId="202" priority="1511"/>
    <cfRule type="duplicateValues" dxfId="202" priority="1516"/>
    <cfRule type="duplicateValues" dxfId="202" priority="1521"/>
    <cfRule type="duplicateValues" dxfId="202" priority="1526"/>
    <cfRule type="duplicateValues" dxfId="202" priority="1531"/>
    <cfRule type="duplicateValues" dxfId="202" priority="1536"/>
    <cfRule type="duplicateValues" dxfId="202" priority="1541"/>
    <cfRule type="duplicateValues" dxfId="202" priority="1546"/>
    <cfRule type="duplicateValues" dxfId="202" priority="1551"/>
    <cfRule type="duplicateValues" dxfId="202" priority="1556"/>
    <cfRule type="duplicateValues" dxfId="202" priority="1561"/>
    <cfRule type="duplicateValues" dxfId="202" priority="1566"/>
    <cfRule type="duplicateValues" dxfId="202" priority="1571"/>
    <cfRule type="duplicateValues" dxfId="202" priority="1576"/>
    <cfRule type="duplicateValues" dxfId="202" priority="1581"/>
    <cfRule type="duplicateValues" dxfId="202" priority="1586"/>
    <cfRule type="duplicateValues" dxfId="202" priority="1591"/>
    <cfRule type="duplicateValues" dxfId="202" priority="1596"/>
    <cfRule type="duplicateValues" dxfId="202" priority="1601"/>
    <cfRule type="duplicateValues" dxfId="202" priority="1606"/>
    <cfRule type="duplicateValues" dxfId="202" priority="1611"/>
    <cfRule type="duplicateValues" dxfId="202" priority="1616"/>
    <cfRule type="duplicateValues" dxfId="202" priority="1621"/>
    <cfRule type="duplicateValues" dxfId="202" priority="1626"/>
    <cfRule type="duplicateValues" dxfId="202" priority="1631"/>
    <cfRule type="duplicateValues" dxfId="202" priority="1636"/>
    <cfRule type="duplicateValues" dxfId="202" priority="1641"/>
    <cfRule type="duplicateValues" dxfId="202" priority="1646"/>
    <cfRule type="duplicateValues" dxfId="202" priority="1651"/>
    <cfRule type="duplicateValues" dxfId="202" priority="1656"/>
    <cfRule type="duplicateValues" dxfId="202" priority="1661"/>
    <cfRule type="duplicateValues" dxfId="202" priority="1666"/>
    <cfRule type="duplicateValues" dxfId="202" priority="1671"/>
    <cfRule type="duplicateValues" dxfId="202" priority="1676"/>
    <cfRule type="duplicateValues" dxfId="202" priority="1681"/>
    <cfRule type="duplicateValues" dxfId="202" priority="1686"/>
  </conditionalFormatting>
  <conditionalFormatting sqref="C408 C482">
    <cfRule type="duplicateValues" dxfId="202" priority="719"/>
    <cfRule type="duplicateValues" dxfId="202" priority="720"/>
    <cfRule type="duplicateValues" dxfId="202" priority="721"/>
    <cfRule type="duplicateValues" dxfId="202" priority="722"/>
    <cfRule type="duplicateValues" dxfId="202" priority="723"/>
    <cfRule type="duplicateValues" dxfId="202" priority="724"/>
    <cfRule type="duplicateValues" dxfId="202" priority="725"/>
    <cfRule type="duplicateValues" dxfId="202" priority="726"/>
    <cfRule type="duplicateValues" dxfId="202" priority="727"/>
    <cfRule type="duplicateValues" dxfId="202" priority="728"/>
    <cfRule type="duplicateValues" dxfId="202" priority="729"/>
    <cfRule type="duplicateValues" dxfId="202" priority="730"/>
    <cfRule type="duplicateValues" dxfId="202" priority="731"/>
    <cfRule type="duplicateValues" dxfId="202" priority="732"/>
    <cfRule type="duplicateValues" dxfId="202" priority="733"/>
    <cfRule type="duplicateValues" dxfId="202" priority="734"/>
    <cfRule type="duplicateValues" dxfId="202" priority="735"/>
    <cfRule type="duplicateValues" dxfId="202" priority="736"/>
    <cfRule type="duplicateValues" dxfId="202" priority="737"/>
    <cfRule type="duplicateValues" dxfId="202" priority="738"/>
    <cfRule type="duplicateValues" dxfId="202" priority="739"/>
    <cfRule type="duplicateValues" dxfId="202" priority="740"/>
    <cfRule type="duplicateValues" dxfId="202" priority="741"/>
    <cfRule type="duplicateValues" dxfId="202" priority="742"/>
    <cfRule type="duplicateValues" dxfId="202" priority="743"/>
    <cfRule type="duplicateValues" dxfId="202" priority="744"/>
    <cfRule type="duplicateValues" dxfId="202" priority="745"/>
    <cfRule type="duplicateValues" dxfId="202" priority="746"/>
    <cfRule type="duplicateValues" dxfId="202" priority="747"/>
    <cfRule type="duplicateValues" dxfId="202" priority="748"/>
    <cfRule type="duplicateValues" dxfId="202" priority="749"/>
    <cfRule type="duplicateValues" dxfId="202" priority="750"/>
    <cfRule type="duplicateValues" dxfId="202" priority="751"/>
    <cfRule type="duplicateValues" dxfId="202" priority="752"/>
    <cfRule type="duplicateValues" dxfId="202" priority="753"/>
    <cfRule type="duplicateValues" dxfId="202" priority="754"/>
    <cfRule type="duplicateValues" dxfId="202" priority="755"/>
    <cfRule type="duplicateValues" dxfId="202" priority="756"/>
    <cfRule type="duplicateValues" dxfId="202" priority="757"/>
    <cfRule type="duplicateValues" dxfId="202" priority="758"/>
    <cfRule type="duplicateValues" dxfId="202" priority="759"/>
    <cfRule type="duplicateValues" dxfId="202" priority="760"/>
    <cfRule type="duplicateValues" dxfId="202" priority="761"/>
    <cfRule type="duplicateValues" dxfId="202" priority="762"/>
    <cfRule type="duplicateValues" dxfId="202" priority="763"/>
    <cfRule type="duplicateValues" dxfId="202" priority="764"/>
    <cfRule type="duplicateValues" dxfId="202" priority="765"/>
    <cfRule type="duplicateValues" dxfId="202" priority="766"/>
    <cfRule type="duplicateValues" dxfId="202" priority="767"/>
    <cfRule type="duplicateValues" dxfId="202" priority="768"/>
    <cfRule type="duplicateValues" dxfId="202" priority="769"/>
  </conditionalFormatting>
  <conditionalFormatting sqref="C409:C413 C483:C484">
    <cfRule type="duplicateValues" dxfId="202" priority="1231"/>
    <cfRule type="duplicateValues" dxfId="202" priority="1235"/>
    <cfRule type="duplicateValues" dxfId="202" priority="1239"/>
    <cfRule type="duplicateValues" dxfId="202" priority="1243"/>
    <cfRule type="duplicateValues" dxfId="202" priority="1247"/>
    <cfRule type="duplicateValues" dxfId="202" priority="1251"/>
    <cfRule type="duplicateValues" dxfId="202" priority="1255"/>
    <cfRule type="duplicateValues" dxfId="202" priority="1259"/>
    <cfRule type="duplicateValues" dxfId="202" priority="1263"/>
    <cfRule type="duplicateValues" dxfId="202" priority="1267"/>
    <cfRule type="duplicateValues" dxfId="202" priority="1271"/>
    <cfRule type="duplicateValues" dxfId="202" priority="1275"/>
    <cfRule type="duplicateValues" dxfId="202" priority="1279"/>
    <cfRule type="duplicateValues" dxfId="202" priority="1283"/>
    <cfRule type="duplicateValues" dxfId="202" priority="1287"/>
    <cfRule type="duplicateValues" dxfId="202" priority="1291"/>
    <cfRule type="duplicateValues" dxfId="202" priority="1295"/>
    <cfRule type="duplicateValues" dxfId="202" priority="1299"/>
    <cfRule type="duplicateValues" dxfId="202" priority="1303"/>
    <cfRule type="duplicateValues" dxfId="202" priority="1307"/>
    <cfRule type="duplicateValues" dxfId="202" priority="1311"/>
    <cfRule type="duplicateValues" dxfId="202" priority="1315"/>
    <cfRule type="duplicateValues" dxfId="202" priority="1319"/>
    <cfRule type="duplicateValues" dxfId="202" priority="1323"/>
    <cfRule type="duplicateValues" dxfId="202" priority="1327"/>
    <cfRule type="duplicateValues" dxfId="202" priority="1331"/>
    <cfRule type="duplicateValues" dxfId="202" priority="1335"/>
    <cfRule type="duplicateValues" dxfId="202" priority="1339"/>
    <cfRule type="duplicateValues" dxfId="202" priority="1343"/>
    <cfRule type="duplicateValues" dxfId="202" priority="1347"/>
    <cfRule type="duplicateValues" dxfId="202" priority="1351"/>
    <cfRule type="duplicateValues" dxfId="202" priority="1355"/>
    <cfRule type="duplicateValues" dxfId="202" priority="1359"/>
    <cfRule type="duplicateValues" dxfId="202" priority="1363"/>
    <cfRule type="duplicateValues" dxfId="202" priority="1367"/>
    <cfRule type="duplicateValues" dxfId="202" priority="1371"/>
    <cfRule type="duplicateValues" dxfId="202" priority="1375"/>
    <cfRule type="duplicateValues" dxfId="202" priority="1379"/>
    <cfRule type="duplicateValues" dxfId="202" priority="1383"/>
    <cfRule type="duplicateValues" dxfId="202" priority="1387"/>
    <cfRule type="duplicateValues" dxfId="202" priority="1391"/>
    <cfRule type="duplicateValues" dxfId="202" priority="1395"/>
    <cfRule type="duplicateValues" dxfId="202" priority="1399"/>
    <cfRule type="duplicateValues" dxfId="202" priority="1403"/>
    <cfRule type="duplicateValues" dxfId="202" priority="1407"/>
    <cfRule type="duplicateValues" dxfId="202" priority="1411"/>
    <cfRule type="duplicateValues" dxfId="202" priority="1415"/>
    <cfRule type="duplicateValues" dxfId="202" priority="1419"/>
    <cfRule type="duplicateValues" dxfId="202" priority="1423"/>
    <cfRule type="duplicateValues" dxfId="202" priority="1427"/>
    <cfRule type="duplicateValues" dxfId="202" priority="1431"/>
  </conditionalFormatting>
  <conditionalFormatting sqref="C416 C418">
    <cfRule type="duplicateValues" dxfId="202" priority="872"/>
    <cfRule type="duplicateValues" dxfId="202" priority="876"/>
    <cfRule type="duplicateValues" dxfId="202" priority="880"/>
    <cfRule type="duplicateValues" dxfId="202" priority="884"/>
    <cfRule type="duplicateValues" dxfId="202" priority="888"/>
    <cfRule type="duplicateValues" dxfId="202" priority="892"/>
    <cfRule type="duplicateValues" dxfId="202" priority="896"/>
    <cfRule type="duplicateValues" dxfId="202" priority="900"/>
    <cfRule type="duplicateValues" dxfId="202" priority="904"/>
    <cfRule type="duplicateValues" dxfId="202" priority="908"/>
    <cfRule type="duplicateValues" dxfId="202" priority="912"/>
    <cfRule type="duplicateValues" dxfId="202" priority="916"/>
    <cfRule type="duplicateValues" dxfId="202" priority="920"/>
    <cfRule type="duplicateValues" dxfId="202" priority="924"/>
    <cfRule type="duplicateValues" dxfId="202" priority="928"/>
    <cfRule type="duplicateValues" dxfId="202" priority="932"/>
    <cfRule type="duplicateValues" dxfId="202" priority="936"/>
    <cfRule type="duplicateValues" dxfId="202" priority="940"/>
    <cfRule type="duplicateValues" dxfId="202" priority="944"/>
    <cfRule type="duplicateValues" dxfId="202" priority="948"/>
    <cfRule type="duplicateValues" dxfId="202" priority="952"/>
    <cfRule type="duplicateValues" dxfId="202" priority="956"/>
    <cfRule type="duplicateValues" dxfId="202" priority="960"/>
    <cfRule type="duplicateValues" dxfId="202" priority="964"/>
    <cfRule type="duplicateValues" dxfId="202" priority="968"/>
    <cfRule type="duplicateValues" dxfId="202" priority="972"/>
    <cfRule type="duplicateValues" dxfId="202" priority="976"/>
    <cfRule type="duplicateValues" dxfId="202" priority="980"/>
    <cfRule type="duplicateValues" dxfId="202" priority="984"/>
    <cfRule type="duplicateValues" dxfId="202" priority="988"/>
    <cfRule type="duplicateValues" dxfId="202" priority="992"/>
    <cfRule type="duplicateValues" dxfId="202" priority="996"/>
    <cfRule type="duplicateValues" dxfId="202" priority="1000"/>
    <cfRule type="duplicateValues" dxfId="202" priority="1004"/>
    <cfRule type="duplicateValues" dxfId="202" priority="1008"/>
    <cfRule type="duplicateValues" dxfId="202" priority="1012"/>
    <cfRule type="duplicateValues" dxfId="202" priority="1016"/>
    <cfRule type="duplicateValues" dxfId="202" priority="1020"/>
    <cfRule type="duplicateValues" dxfId="202" priority="1024"/>
    <cfRule type="duplicateValues" dxfId="202" priority="1028"/>
    <cfRule type="duplicateValues" dxfId="202" priority="1032"/>
    <cfRule type="duplicateValues" dxfId="202" priority="1036"/>
    <cfRule type="duplicateValues" dxfId="202" priority="1040"/>
    <cfRule type="duplicateValues" dxfId="202" priority="1044"/>
    <cfRule type="duplicateValues" dxfId="202" priority="1048"/>
    <cfRule type="duplicateValues" dxfId="202" priority="1052"/>
    <cfRule type="duplicateValues" dxfId="202" priority="1056"/>
    <cfRule type="duplicateValues" dxfId="202" priority="1060"/>
    <cfRule type="duplicateValues" dxfId="202" priority="1064"/>
    <cfRule type="duplicateValues" dxfId="202" priority="1068"/>
    <cfRule type="duplicateValues" dxfId="202" priority="1072"/>
  </conditionalFormatting>
  <conditionalFormatting sqref="C419 C496">
    <cfRule type="duplicateValues" dxfId="202" priority="1230"/>
    <cfRule type="duplicateValues" dxfId="202" priority="1234"/>
    <cfRule type="duplicateValues" dxfId="202" priority="1238"/>
    <cfRule type="duplicateValues" dxfId="202" priority="1242"/>
    <cfRule type="duplicateValues" dxfId="202" priority="1246"/>
    <cfRule type="duplicateValues" dxfId="202" priority="1250"/>
    <cfRule type="duplicateValues" dxfId="202" priority="1254"/>
    <cfRule type="duplicateValues" dxfId="202" priority="1258"/>
    <cfRule type="duplicateValues" dxfId="202" priority="1262"/>
    <cfRule type="duplicateValues" dxfId="202" priority="1266"/>
    <cfRule type="duplicateValues" dxfId="202" priority="1270"/>
    <cfRule type="duplicateValues" dxfId="202" priority="1274"/>
    <cfRule type="duplicateValues" dxfId="202" priority="1278"/>
    <cfRule type="duplicateValues" dxfId="202" priority="1282"/>
    <cfRule type="duplicateValues" dxfId="202" priority="1286"/>
    <cfRule type="duplicateValues" dxfId="202" priority="1290"/>
    <cfRule type="duplicateValues" dxfId="202" priority="1294"/>
    <cfRule type="duplicateValues" dxfId="202" priority="1298"/>
    <cfRule type="duplicateValues" dxfId="202" priority="1302"/>
    <cfRule type="duplicateValues" dxfId="202" priority="1306"/>
    <cfRule type="duplicateValues" dxfId="202" priority="1310"/>
    <cfRule type="duplicateValues" dxfId="202" priority="1314"/>
    <cfRule type="duplicateValues" dxfId="202" priority="1318"/>
    <cfRule type="duplicateValues" dxfId="202" priority="1322"/>
    <cfRule type="duplicateValues" dxfId="202" priority="1326"/>
    <cfRule type="duplicateValues" dxfId="202" priority="1330"/>
    <cfRule type="duplicateValues" dxfId="202" priority="1334"/>
    <cfRule type="duplicateValues" dxfId="202" priority="1338"/>
    <cfRule type="duplicateValues" dxfId="202" priority="1342"/>
    <cfRule type="duplicateValues" dxfId="202" priority="1346"/>
    <cfRule type="duplicateValues" dxfId="202" priority="1350"/>
    <cfRule type="duplicateValues" dxfId="202" priority="1354"/>
    <cfRule type="duplicateValues" dxfId="202" priority="1358"/>
    <cfRule type="duplicateValues" dxfId="202" priority="1362"/>
    <cfRule type="duplicateValues" dxfId="202" priority="1366"/>
    <cfRule type="duplicateValues" dxfId="202" priority="1370"/>
    <cfRule type="duplicateValues" dxfId="202" priority="1374"/>
    <cfRule type="duplicateValues" dxfId="202" priority="1378"/>
    <cfRule type="duplicateValues" dxfId="202" priority="1382"/>
    <cfRule type="duplicateValues" dxfId="202" priority="1386"/>
    <cfRule type="duplicateValues" dxfId="202" priority="1390"/>
    <cfRule type="duplicateValues" dxfId="202" priority="1394"/>
    <cfRule type="duplicateValues" dxfId="202" priority="1398"/>
    <cfRule type="duplicateValues" dxfId="202" priority="1402"/>
    <cfRule type="duplicateValues" dxfId="202" priority="1406"/>
    <cfRule type="duplicateValues" dxfId="202" priority="1410"/>
    <cfRule type="duplicateValues" dxfId="202" priority="1414"/>
    <cfRule type="duplicateValues" dxfId="202" priority="1418"/>
    <cfRule type="duplicateValues" dxfId="202" priority="1422"/>
    <cfRule type="duplicateValues" dxfId="202" priority="1426"/>
    <cfRule type="duplicateValues" dxfId="202" priority="1430"/>
  </conditionalFormatting>
  <dataValidations count="1">
    <dataValidation type="custom" allowBlank="1" showInputMessage="1" showErrorMessage="1" sqref="D350 D356 D389 D390 D391 D392 D393 D394 D395 D396 D397 D398 D399 D400 D401 D402 D403 D404 D405 D406 D407 D410 D411 D412 D413 D414 D415 D416 D417 D418 D419 D420 D421 D422 D423 D476 D481 D483 D484 D486 D496 D499 D501">
      <formula1>COUNTIF(D:D,D350&amp;"*")=1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7" manualBreakCount="7">
    <brk id="73" max="26" man="1"/>
    <brk id="464" max="16383" man="1"/>
    <brk id="464" max="16383" man="1"/>
    <brk id="464" max="16383" man="1"/>
    <brk id="464" max="16383" man="1"/>
    <brk id="464" max="16383" man="1"/>
    <brk id="46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AJ489"/>
  <sheetViews>
    <sheetView view="pageBreakPreview" zoomScaleNormal="100" workbookViewId="0">
      <pane xSplit="3" ySplit="3" topLeftCell="D4" activePane="bottomRight" state="frozen"/>
      <selection/>
      <selection pane="topRight"/>
      <selection pane="bottomLeft"/>
      <selection pane="bottomRight" activeCell="B446" sqref="B6:C446"/>
    </sheetView>
  </sheetViews>
  <sheetFormatPr defaultColWidth="9" defaultRowHeight="13.5"/>
  <cols>
    <col min="1" max="1" width="6.375" style="25" customWidth="1"/>
    <col min="2" max="2" width="17.875" style="25" customWidth="1"/>
    <col min="3" max="3" width="13.125" style="26" customWidth="1"/>
    <col min="4" max="4" width="17.875" style="27" customWidth="1"/>
    <col min="5" max="5" width="11.5" style="25" customWidth="1"/>
    <col min="6" max="6" width="11.875" style="25" customWidth="1"/>
    <col min="7" max="8" width="12.625" style="25" customWidth="1"/>
    <col min="9" max="9" width="11.5" style="25" customWidth="1"/>
    <col min="10" max="10" width="9.375" style="25" customWidth="1"/>
    <col min="11" max="11" width="10.375" style="25" customWidth="1"/>
    <col min="12" max="12" width="11.5" style="25" customWidth="1"/>
    <col min="13" max="14" width="10.375" style="25" customWidth="1"/>
    <col min="15" max="16" width="11.5" style="25" customWidth="1"/>
    <col min="17" max="17" width="10.375" style="25" customWidth="1"/>
    <col min="18" max="18" width="11.5" style="25" customWidth="1"/>
    <col min="19" max="21" width="10.375" style="25" customWidth="1"/>
    <col min="22" max="24" width="11.5" style="25"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28"/>
    <col min="37" max="16380" width="4.75" customWidth="1"/>
  </cols>
  <sheetData>
    <row r="1" s="9" customFormat="1" ht="18.75" spans="1:36">
      <c r="A1" s="29" t="s">
        <v>2037</v>
      </c>
      <c r="B1" s="30"/>
      <c r="C1" s="30"/>
      <c r="D1" s="30"/>
      <c r="E1" s="30"/>
      <c r="F1" s="30"/>
      <c r="G1" s="30"/>
      <c r="H1" s="30"/>
      <c r="I1" s="30"/>
      <c r="J1" s="30"/>
      <c r="K1" s="30"/>
      <c r="L1" s="30"/>
      <c r="M1" s="30"/>
      <c r="N1" s="30"/>
      <c r="O1" s="30"/>
      <c r="P1" s="30"/>
      <c r="Q1" s="30"/>
      <c r="R1" s="30"/>
      <c r="S1" s="30"/>
      <c r="T1" s="30"/>
      <c r="U1" s="30"/>
      <c r="V1" s="30"/>
      <c r="W1" s="30"/>
      <c r="X1" s="30"/>
      <c r="Y1" s="30"/>
      <c r="Z1" s="30"/>
      <c r="AA1" s="30"/>
      <c r="AJ1" s="28"/>
    </row>
    <row r="2" s="9" customFormat="1" spans="1:36">
      <c r="A2" s="5" t="s">
        <v>145</v>
      </c>
      <c r="B2" s="5" t="s">
        <v>146</v>
      </c>
      <c r="C2" s="31" t="s">
        <v>147</v>
      </c>
      <c r="D2" s="32" t="s">
        <v>148</v>
      </c>
      <c r="E2" s="33" t="s">
        <v>149</v>
      </c>
      <c r="F2" s="33"/>
      <c r="G2" s="33"/>
      <c r="H2" s="33"/>
      <c r="I2" s="33"/>
      <c r="J2" s="33"/>
      <c r="K2" s="5" t="s">
        <v>150</v>
      </c>
      <c r="L2" s="5"/>
      <c r="M2" s="5"/>
      <c r="N2" s="5"/>
      <c r="O2" s="5"/>
      <c r="P2" s="5"/>
      <c r="Q2" s="5"/>
      <c r="R2" s="5" t="s">
        <v>151</v>
      </c>
      <c r="S2" s="5"/>
      <c r="T2" s="5"/>
      <c r="U2" s="5"/>
      <c r="V2" s="5"/>
      <c r="W2" s="5"/>
      <c r="X2" s="5"/>
      <c r="Y2" s="5"/>
      <c r="Z2" s="67"/>
      <c r="AA2" s="68"/>
      <c r="AB2" s="67"/>
      <c r="AC2" s="5" t="s">
        <v>152</v>
      </c>
      <c r="AD2" s="5"/>
      <c r="AE2" s="5"/>
      <c r="AF2" s="5"/>
      <c r="AG2" s="5"/>
      <c r="AH2" s="5"/>
      <c r="AI2" s="5"/>
      <c r="AJ2" s="10"/>
    </row>
    <row r="3" s="9" customFormat="1" ht="24" spans="1:36">
      <c r="A3" s="5"/>
      <c r="B3" s="5"/>
      <c r="C3" s="31"/>
      <c r="D3" s="32"/>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9" t="s">
        <v>163</v>
      </c>
      <c r="AA3" s="69" t="s">
        <v>164</v>
      </c>
      <c r="AB3" s="10" t="s">
        <v>23</v>
      </c>
      <c r="AC3" s="70" t="s">
        <v>165</v>
      </c>
      <c r="AD3" s="70" t="s">
        <v>166</v>
      </c>
      <c r="AE3" s="70" t="s">
        <v>167</v>
      </c>
      <c r="AF3" s="70" t="s">
        <v>168</v>
      </c>
      <c r="AG3" s="70" t="s">
        <v>169</v>
      </c>
      <c r="AH3" s="70" t="s">
        <v>7</v>
      </c>
      <c r="AI3" s="70" t="s">
        <v>10</v>
      </c>
      <c r="AJ3" s="10" t="s">
        <v>23</v>
      </c>
    </row>
    <row r="4" s="19" customFormat="1" ht="16" customHeight="1" spans="1:36">
      <c r="A4" s="34">
        <f t="shared" ref="A4:A67" si="0">ROW()-3</f>
        <v>1</v>
      </c>
      <c r="B4" s="35" t="s">
        <v>233</v>
      </c>
      <c r="C4" s="36" t="s">
        <v>660</v>
      </c>
      <c r="D4" s="35" t="s">
        <v>661</v>
      </c>
      <c r="E4" s="35">
        <v>3473.25</v>
      </c>
      <c r="F4" s="35">
        <v>3245.4</v>
      </c>
      <c r="G4" s="37">
        <v>5664.75</v>
      </c>
      <c r="H4" s="35">
        <v>3473.25</v>
      </c>
      <c r="I4" s="37">
        <v>3180</v>
      </c>
      <c r="J4" s="37"/>
      <c r="K4" s="61">
        <f t="shared" ref="K4:K67" si="1">E4*0.018</f>
        <v>62.5185</v>
      </c>
      <c r="L4" s="62">
        <f t="shared" ref="L4:L67" si="2">F4*0.16</f>
        <v>519.264</v>
      </c>
      <c r="M4" s="37">
        <f t="shared" ref="M4:M67" si="3">ROUND(G4*0.08,2)</f>
        <v>453.18</v>
      </c>
      <c r="N4" s="35">
        <f t="shared" ref="N4:N67" si="4">H4*0.007</f>
        <v>24.31275</v>
      </c>
      <c r="O4" s="37">
        <f t="shared" ref="O4:O67" si="5">I4*5%</f>
        <v>159</v>
      </c>
      <c r="P4" s="37">
        <f t="shared" ref="P4:P67" si="6">J4*50%</f>
        <v>0</v>
      </c>
      <c r="Q4" s="37">
        <f t="shared" ref="Q4:Q67" si="7">SUM(K4:P4)</f>
        <v>1218.27525</v>
      </c>
      <c r="R4" s="35">
        <f t="shared" ref="R4:R67" si="8">E4*0</f>
        <v>0</v>
      </c>
      <c r="S4" s="35">
        <f t="shared" ref="S4:S67" si="9">ROUND(F4*0.08,2)</f>
        <v>259.63</v>
      </c>
      <c r="T4" s="37">
        <f t="shared" ref="T4:T67" si="10">ROUND(G4*0.02,2)</f>
        <v>113.3</v>
      </c>
      <c r="U4" s="35">
        <f t="shared" ref="U4:U67" si="11">ROUND(H4*0.003,2)</f>
        <v>10.42</v>
      </c>
      <c r="V4" s="35">
        <v>0</v>
      </c>
      <c r="W4" s="37">
        <f t="shared" ref="W4:W67" si="12">I4*5%</f>
        <v>159</v>
      </c>
      <c r="X4" s="37">
        <f t="shared" ref="X4:X67" si="13">J4*50%</f>
        <v>0</v>
      </c>
      <c r="Y4" s="35">
        <f t="shared" ref="Y4:Y67" si="14">SUM(R4:X4)</f>
        <v>542.35</v>
      </c>
      <c r="Z4" s="35">
        <f t="shared" ref="Z4:Z67" si="15">Q4+Y4</f>
        <v>1760.62525</v>
      </c>
      <c r="AA4" s="35"/>
      <c r="AB4" s="71" t="s">
        <v>130</v>
      </c>
      <c r="AC4" s="72">
        <f t="shared" ref="AC4:AE4" si="16">K4+R4</f>
        <v>62.5185</v>
      </c>
      <c r="AD4" s="72">
        <f t="shared" si="16"/>
        <v>778.894</v>
      </c>
      <c r="AE4" s="72">
        <f t="shared" si="16"/>
        <v>566.48</v>
      </c>
      <c r="AF4" s="72">
        <f t="shared" ref="AF4:AF67" si="17">N4+U4+V4</f>
        <v>34.73275</v>
      </c>
      <c r="AG4" s="72">
        <f t="shared" ref="AG4:AI4" si="18">O4+W4</f>
        <v>318</v>
      </c>
      <c r="AH4" s="72">
        <f t="shared" si="18"/>
        <v>0</v>
      </c>
      <c r="AI4" s="72">
        <f t="shared" si="18"/>
        <v>1760.62525</v>
      </c>
      <c r="AJ4" s="71" t="s">
        <v>34</v>
      </c>
    </row>
    <row r="5" s="19" customFormat="1" ht="16" customHeight="1" spans="1:36">
      <c r="A5" s="34">
        <f t="shared" si="0"/>
        <v>2</v>
      </c>
      <c r="B5" s="35" t="s">
        <v>558</v>
      </c>
      <c r="C5" s="38" t="s">
        <v>825</v>
      </c>
      <c r="D5" s="39" t="s">
        <v>826</v>
      </c>
      <c r="E5" s="40">
        <v>3473.25</v>
      </c>
      <c r="F5" s="35">
        <v>3245.5</v>
      </c>
      <c r="G5" s="41">
        <v>5664.75</v>
      </c>
      <c r="H5" s="40">
        <v>3473.25</v>
      </c>
      <c r="I5" s="37">
        <v>1790</v>
      </c>
      <c r="J5" s="37"/>
      <c r="K5" s="61">
        <f t="shared" si="1"/>
        <v>62.5185</v>
      </c>
      <c r="L5" s="62">
        <f t="shared" si="2"/>
        <v>519.28</v>
      </c>
      <c r="M5" s="37">
        <f t="shared" si="3"/>
        <v>453.18</v>
      </c>
      <c r="N5" s="35">
        <f t="shared" si="4"/>
        <v>24.31275</v>
      </c>
      <c r="O5" s="37">
        <f t="shared" si="5"/>
        <v>89.5</v>
      </c>
      <c r="P5" s="37">
        <f t="shared" si="6"/>
        <v>0</v>
      </c>
      <c r="Q5" s="37">
        <f t="shared" si="7"/>
        <v>1148.79125</v>
      </c>
      <c r="R5" s="35">
        <f t="shared" si="8"/>
        <v>0</v>
      </c>
      <c r="S5" s="35">
        <f t="shared" si="9"/>
        <v>259.64</v>
      </c>
      <c r="T5" s="37">
        <f t="shared" si="10"/>
        <v>113.3</v>
      </c>
      <c r="U5" s="35">
        <f t="shared" si="11"/>
        <v>10.42</v>
      </c>
      <c r="V5" s="35">
        <v>0</v>
      </c>
      <c r="W5" s="37">
        <f t="shared" si="12"/>
        <v>89.5</v>
      </c>
      <c r="X5" s="37">
        <f t="shared" si="13"/>
        <v>0</v>
      </c>
      <c r="Y5" s="35">
        <f t="shared" si="14"/>
        <v>472.86</v>
      </c>
      <c r="Z5" s="35">
        <f t="shared" si="15"/>
        <v>1621.65125</v>
      </c>
      <c r="AA5" s="35"/>
      <c r="AB5" s="71" t="s">
        <v>140</v>
      </c>
      <c r="AC5" s="72">
        <f t="shared" ref="AC5:AE5" si="19">K5+R5</f>
        <v>62.5185</v>
      </c>
      <c r="AD5" s="72">
        <f t="shared" si="19"/>
        <v>778.92</v>
      </c>
      <c r="AE5" s="72">
        <f t="shared" si="19"/>
        <v>566.48</v>
      </c>
      <c r="AF5" s="72">
        <f t="shared" si="17"/>
        <v>34.73275</v>
      </c>
      <c r="AG5" s="72">
        <f t="shared" ref="AG5:AI5" si="20">O5+W5</f>
        <v>179</v>
      </c>
      <c r="AH5" s="72">
        <f t="shared" si="20"/>
        <v>0</v>
      </c>
      <c r="AI5" s="72">
        <f t="shared" si="20"/>
        <v>1621.65125</v>
      </c>
      <c r="AJ5" s="71" t="s">
        <v>33</v>
      </c>
    </row>
    <row r="6" s="19" customFormat="1" ht="16" customHeight="1" spans="1:36">
      <c r="A6" s="34">
        <f t="shared" si="0"/>
        <v>3</v>
      </c>
      <c r="B6" s="35" t="s">
        <v>328</v>
      </c>
      <c r="C6" s="36" t="s">
        <v>666</v>
      </c>
      <c r="D6" s="35" t="s">
        <v>667</v>
      </c>
      <c r="E6" s="35">
        <v>3473.25</v>
      </c>
      <c r="F6" s="35">
        <v>3245.4</v>
      </c>
      <c r="G6" s="37">
        <v>5664.75</v>
      </c>
      <c r="H6" s="35">
        <v>3473.25</v>
      </c>
      <c r="I6" s="37">
        <v>4180</v>
      </c>
      <c r="J6" s="37"/>
      <c r="K6" s="61">
        <f t="shared" si="1"/>
        <v>62.5185</v>
      </c>
      <c r="L6" s="62">
        <f t="shared" si="2"/>
        <v>519.264</v>
      </c>
      <c r="M6" s="37">
        <f t="shared" si="3"/>
        <v>453.18</v>
      </c>
      <c r="N6" s="35">
        <f t="shared" si="4"/>
        <v>24.31275</v>
      </c>
      <c r="O6" s="37">
        <f t="shared" si="5"/>
        <v>209</v>
      </c>
      <c r="P6" s="37">
        <f t="shared" si="6"/>
        <v>0</v>
      </c>
      <c r="Q6" s="37">
        <f t="shared" si="7"/>
        <v>1268.27525</v>
      </c>
      <c r="R6" s="35">
        <f t="shared" si="8"/>
        <v>0</v>
      </c>
      <c r="S6" s="35">
        <f t="shared" si="9"/>
        <v>259.63</v>
      </c>
      <c r="T6" s="37">
        <f t="shared" si="10"/>
        <v>113.3</v>
      </c>
      <c r="U6" s="35">
        <f t="shared" si="11"/>
        <v>10.42</v>
      </c>
      <c r="V6" s="35">
        <v>0</v>
      </c>
      <c r="W6" s="37">
        <f t="shared" si="12"/>
        <v>209</v>
      </c>
      <c r="X6" s="37">
        <f t="shared" si="13"/>
        <v>0</v>
      </c>
      <c r="Y6" s="35">
        <f t="shared" si="14"/>
        <v>592.35</v>
      </c>
      <c r="Z6" s="35">
        <f t="shared" si="15"/>
        <v>1860.62525</v>
      </c>
      <c r="AA6" s="35"/>
      <c r="AB6" s="71" t="s">
        <v>140</v>
      </c>
      <c r="AC6" s="72">
        <f t="shared" ref="AC6:AE6" si="21">K6+R6</f>
        <v>62.5185</v>
      </c>
      <c r="AD6" s="72">
        <f t="shared" si="21"/>
        <v>778.894</v>
      </c>
      <c r="AE6" s="72">
        <f t="shared" si="21"/>
        <v>566.48</v>
      </c>
      <c r="AF6" s="72">
        <f t="shared" si="17"/>
        <v>34.73275</v>
      </c>
      <c r="AG6" s="72">
        <f t="shared" ref="AG6:AI6" si="22">O6+W6</f>
        <v>418</v>
      </c>
      <c r="AH6" s="72">
        <f t="shared" si="22"/>
        <v>0</v>
      </c>
      <c r="AI6" s="72">
        <f t="shared" si="22"/>
        <v>1860.62525</v>
      </c>
      <c r="AJ6" s="71" t="s">
        <v>35</v>
      </c>
    </row>
    <row r="7" s="19" customFormat="1" ht="16" customHeight="1" spans="1:36">
      <c r="A7" s="34">
        <f t="shared" si="0"/>
        <v>4</v>
      </c>
      <c r="B7" s="35" t="s">
        <v>558</v>
      </c>
      <c r="C7" s="42" t="s">
        <v>589</v>
      </c>
      <c r="D7" s="38" t="s">
        <v>590</v>
      </c>
      <c r="E7" s="35">
        <v>3473.25</v>
      </c>
      <c r="F7" s="35">
        <v>3245.4</v>
      </c>
      <c r="G7" s="37">
        <v>5664.75</v>
      </c>
      <c r="H7" s="35">
        <v>3473.25</v>
      </c>
      <c r="I7" s="37">
        <v>1790</v>
      </c>
      <c r="J7" s="37"/>
      <c r="K7" s="61">
        <f t="shared" si="1"/>
        <v>62.5185</v>
      </c>
      <c r="L7" s="62">
        <f t="shared" si="2"/>
        <v>519.264</v>
      </c>
      <c r="M7" s="37">
        <f t="shared" si="3"/>
        <v>453.18</v>
      </c>
      <c r="N7" s="35">
        <f t="shared" si="4"/>
        <v>24.31275</v>
      </c>
      <c r="O7" s="37">
        <f t="shared" si="5"/>
        <v>89.5</v>
      </c>
      <c r="P7" s="37">
        <f t="shared" si="6"/>
        <v>0</v>
      </c>
      <c r="Q7" s="37">
        <f t="shared" si="7"/>
        <v>1148.77525</v>
      </c>
      <c r="R7" s="35">
        <f t="shared" si="8"/>
        <v>0</v>
      </c>
      <c r="S7" s="35">
        <f t="shared" si="9"/>
        <v>259.63</v>
      </c>
      <c r="T7" s="37">
        <f t="shared" si="10"/>
        <v>113.3</v>
      </c>
      <c r="U7" s="35">
        <f t="shared" si="11"/>
        <v>10.42</v>
      </c>
      <c r="V7" s="35">
        <v>0</v>
      </c>
      <c r="W7" s="37">
        <f t="shared" si="12"/>
        <v>89.5</v>
      </c>
      <c r="X7" s="37">
        <f t="shared" si="13"/>
        <v>0</v>
      </c>
      <c r="Y7" s="35">
        <f t="shared" si="14"/>
        <v>472.85</v>
      </c>
      <c r="Z7" s="35">
        <f t="shared" si="15"/>
        <v>1621.62525</v>
      </c>
      <c r="AA7" s="35"/>
      <c r="AB7" s="71" t="s">
        <v>140</v>
      </c>
      <c r="AC7" s="72">
        <f t="shared" ref="AC7:AE7" si="23">K7+R7</f>
        <v>62.5185</v>
      </c>
      <c r="AD7" s="72">
        <f t="shared" si="23"/>
        <v>778.894</v>
      </c>
      <c r="AE7" s="72">
        <f t="shared" si="23"/>
        <v>566.48</v>
      </c>
      <c r="AF7" s="72">
        <f t="shared" si="17"/>
        <v>34.73275</v>
      </c>
      <c r="AG7" s="72">
        <f t="shared" ref="AG7:AI7" si="24">O7+W7</f>
        <v>179</v>
      </c>
      <c r="AH7" s="72">
        <f t="shared" si="24"/>
        <v>0</v>
      </c>
      <c r="AI7" s="72">
        <f t="shared" si="24"/>
        <v>1621.62525</v>
      </c>
      <c r="AJ7" s="71" t="s">
        <v>33</v>
      </c>
    </row>
    <row r="8" s="19" customFormat="1" ht="16" customHeight="1" spans="1:36">
      <c r="A8" s="34">
        <f t="shared" si="0"/>
        <v>5</v>
      </c>
      <c r="B8" s="35" t="s">
        <v>558</v>
      </c>
      <c r="C8" s="42" t="s">
        <v>591</v>
      </c>
      <c r="D8" s="38" t="s">
        <v>592</v>
      </c>
      <c r="E8" s="35">
        <v>3473.25</v>
      </c>
      <c r="F8" s="35">
        <v>3245.4</v>
      </c>
      <c r="G8" s="37">
        <v>5664.75</v>
      </c>
      <c r="H8" s="35">
        <v>3473.25</v>
      </c>
      <c r="I8" s="37">
        <v>1790</v>
      </c>
      <c r="J8" s="37"/>
      <c r="K8" s="61">
        <f t="shared" si="1"/>
        <v>62.5185</v>
      </c>
      <c r="L8" s="62">
        <f t="shared" si="2"/>
        <v>519.264</v>
      </c>
      <c r="M8" s="37">
        <f t="shared" si="3"/>
        <v>453.18</v>
      </c>
      <c r="N8" s="35">
        <f t="shared" si="4"/>
        <v>24.31275</v>
      </c>
      <c r="O8" s="37">
        <f t="shared" si="5"/>
        <v>89.5</v>
      </c>
      <c r="P8" s="37">
        <f t="shared" si="6"/>
        <v>0</v>
      </c>
      <c r="Q8" s="37">
        <f t="shared" si="7"/>
        <v>1148.77525</v>
      </c>
      <c r="R8" s="35">
        <f t="shared" si="8"/>
        <v>0</v>
      </c>
      <c r="S8" s="35">
        <f t="shared" si="9"/>
        <v>259.63</v>
      </c>
      <c r="T8" s="37">
        <f t="shared" si="10"/>
        <v>113.3</v>
      </c>
      <c r="U8" s="35">
        <f t="shared" si="11"/>
        <v>10.42</v>
      </c>
      <c r="V8" s="35">
        <v>0</v>
      </c>
      <c r="W8" s="37">
        <f t="shared" si="12"/>
        <v>89.5</v>
      </c>
      <c r="X8" s="37">
        <f t="shared" si="13"/>
        <v>0</v>
      </c>
      <c r="Y8" s="35">
        <f t="shared" si="14"/>
        <v>472.85</v>
      </c>
      <c r="Z8" s="35">
        <f t="shared" si="15"/>
        <v>1621.62525</v>
      </c>
      <c r="AA8" s="35"/>
      <c r="AB8" s="71" t="s">
        <v>140</v>
      </c>
      <c r="AC8" s="72">
        <f t="shared" ref="AC8:AE8" si="25">K8+R8</f>
        <v>62.5185</v>
      </c>
      <c r="AD8" s="72">
        <f t="shared" si="25"/>
        <v>778.894</v>
      </c>
      <c r="AE8" s="72">
        <f t="shared" si="25"/>
        <v>566.48</v>
      </c>
      <c r="AF8" s="72">
        <f t="shared" si="17"/>
        <v>34.73275</v>
      </c>
      <c r="AG8" s="72">
        <f t="shared" ref="AG8:AI8" si="26">O8+W8</f>
        <v>179</v>
      </c>
      <c r="AH8" s="72">
        <f t="shared" si="26"/>
        <v>0</v>
      </c>
      <c r="AI8" s="72">
        <f t="shared" si="26"/>
        <v>1621.62525</v>
      </c>
      <c r="AJ8" s="71" t="s">
        <v>33</v>
      </c>
    </row>
    <row r="9" s="19" customFormat="1" ht="16" customHeight="1" spans="1:36">
      <c r="A9" s="34">
        <f t="shared" si="0"/>
        <v>6</v>
      </c>
      <c r="B9" s="35" t="s">
        <v>558</v>
      </c>
      <c r="C9" s="42" t="s">
        <v>603</v>
      </c>
      <c r="D9" s="43" t="s">
        <v>604</v>
      </c>
      <c r="E9" s="35">
        <v>3473.25</v>
      </c>
      <c r="F9" s="35">
        <v>3245.4</v>
      </c>
      <c r="G9" s="37">
        <v>5664.75</v>
      </c>
      <c r="H9" s="35">
        <v>3473.25</v>
      </c>
      <c r="I9" s="37">
        <v>0</v>
      </c>
      <c r="J9" s="37"/>
      <c r="K9" s="61">
        <f t="shared" si="1"/>
        <v>62.5185</v>
      </c>
      <c r="L9" s="62">
        <f t="shared" si="2"/>
        <v>519.264</v>
      </c>
      <c r="M9" s="37">
        <f t="shared" si="3"/>
        <v>453.18</v>
      </c>
      <c r="N9" s="35">
        <f t="shared" si="4"/>
        <v>24.31275</v>
      </c>
      <c r="O9" s="37">
        <f t="shared" si="5"/>
        <v>0</v>
      </c>
      <c r="P9" s="37">
        <f t="shared" si="6"/>
        <v>0</v>
      </c>
      <c r="Q9" s="37">
        <f t="shared" si="7"/>
        <v>1059.27525</v>
      </c>
      <c r="R9" s="35">
        <f t="shared" si="8"/>
        <v>0</v>
      </c>
      <c r="S9" s="35">
        <f t="shared" si="9"/>
        <v>259.63</v>
      </c>
      <c r="T9" s="37">
        <f t="shared" si="10"/>
        <v>113.3</v>
      </c>
      <c r="U9" s="35">
        <f t="shared" si="11"/>
        <v>10.42</v>
      </c>
      <c r="V9" s="35">
        <v>0</v>
      </c>
      <c r="W9" s="37">
        <f t="shared" si="12"/>
        <v>0</v>
      </c>
      <c r="X9" s="37">
        <f t="shared" si="13"/>
        <v>0</v>
      </c>
      <c r="Y9" s="35">
        <f t="shared" si="14"/>
        <v>383.35</v>
      </c>
      <c r="Z9" s="35">
        <f t="shared" si="15"/>
        <v>1442.62525</v>
      </c>
      <c r="AA9" s="35"/>
      <c r="AB9" s="71" t="s">
        <v>140</v>
      </c>
      <c r="AC9" s="72">
        <f t="shared" ref="AC9:AE9" si="27">K9+R9</f>
        <v>62.5185</v>
      </c>
      <c r="AD9" s="72">
        <f t="shared" si="27"/>
        <v>778.894</v>
      </c>
      <c r="AE9" s="72">
        <f t="shared" si="27"/>
        <v>566.48</v>
      </c>
      <c r="AF9" s="72">
        <f t="shared" si="17"/>
        <v>34.73275</v>
      </c>
      <c r="AG9" s="72">
        <f t="shared" ref="AG9:AI9" si="28">O9+W9</f>
        <v>0</v>
      </c>
      <c r="AH9" s="72">
        <f t="shared" si="28"/>
        <v>0</v>
      </c>
      <c r="AI9" s="72">
        <f t="shared" si="28"/>
        <v>1442.62525</v>
      </c>
      <c r="AJ9" s="71" t="s">
        <v>33</v>
      </c>
    </row>
    <row r="10" s="19" customFormat="1" ht="16" customHeight="1" spans="1:36">
      <c r="A10" s="34">
        <f t="shared" si="0"/>
        <v>7</v>
      </c>
      <c r="B10" s="35" t="s">
        <v>230</v>
      </c>
      <c r="C10" s="44" t="s">
        <v>324</v>
      </c>
      <c r="D10" s="35" t="s">
        <v>325</v>
      </c>
      <c r="E10" s="35">
        <v>3473.25</v>
      </c>
      <c r="F10" s="35">
        <v>3245.4</v>
      </c>
      <c r="G10" s="37">
        <v>5664.75</v>
      </c>
      <c r="H10" s="35">
        <v>3473.25</v>
      </c>
      <c r="I10" s="37">
        <v>4180</v>
      </c>
      <c r="J10" s="37"/>
      <c r="K10" s="61">
        <f t="shared" si="1"/>
        <v>62.5185</v>
      </c>
      <c r="L10" s="62">
        <f t="shared" si="2"/>
        <v>519.264</v>
      </c>
      <c r="M10" s="37">
        <f t="shared" si="3"/>
        <v>453.18</v>
      </c>
      <c r="N10" s="35">
        <f t="shared" si="4"/>
        <v>24.31275</v>
      </c>
      <c r="O10" s="37">
        <f t="shared" si="5"/>
        <v>209</v>
      </c>
      <c r="P10" s="37">
        <f t="shared" si="6"/>
        <v>0</v>
      </c>
      <c r="Q10" s="37">
        <f t="shared" si="7"/>
        <v>1268.27525</v>
      </c>
      <c r="R10" s="35">
        <f t="shared" si="8"/>
        <v>0</v>
      </c>
      <c r="S10" s="35">
        <f t="shared" si="9"/>
        <v>259.63</v>
      </c>
      <c r="T10" s="37">
        <f t="shared" si="10"/>
        <v>113.3</v>
      </c>
      <c r="U10" s="35">
        <f t="shared" si="11"/>
        <v>10.42</v>
      </c>
      <c r="V10" s="35">
        <v>0</v>
      </c>
      <c r="W10" s="37">
        <f t="shared" si="12"/>
        <v>209</v>
      </c>
      <c r="X10" s="37">
        <f t="shared" si="13"/>
        <v>0</v>
      </c>
      <c r="Y10" s="35">
        <f t="shared" si="14"/>
        <v>592.35</v>
      </c>
      <c r="Z10" s="35">
        <f t="shared" si="15"/>
        <v>1860.62525</v>
      </c>
      <c r="AA10" s="35"/>
      <c r="AB10" s="71" t="s">
        <v>134</v>
      </c>
      <c r="AC10" s="72">
        <f t="shared" ref="AC10:AE10" si="29">K10+R10</f>
        <v>62.5185</v>
      </c>
      <c r="AD10" s="72">
        <f t="shared" si="29"/>
        <v>778.894</v>
      </c>
      <c r="AE10" s="72">
        <f t="shared" si="29"/>
        <v>566.48</v>
      </c>
      <c r="AF10" s="72">
        <f t="shared" si="17"/>
        <v>34.73275</v>
      </c>
      <c r="AG10" s="72">
        <f t="shared" ref="AG10:AI10" si="30">O10+W10</f>
        <v>418</v>
      </c>
      <c r="AH10" s="72">
        <f t="shared" si="30"/>
        <v>0</v>
      </c>
      <c r="AI10" s="72">
        <f t="shared" si="30"/>
        <v>1860.62525</v>
      </c>
      <c r="AJ10" s="71" t="s">
        <v>32</v>
      </c>
    </row>
    <row r="11" s="20" customFormat="1" ht="16" customHeight="1" spans="1:36">
      <c r="A11" s="57">
        <f t="shared" si="0"/>
        <v>8</v>
      </c>
      <c r="B11" s="58" t="s">
        <v>170</v>
      </c>
      <c r="C11" s="59" t="s">
        <v>171</v>
      </c>
      <c r="D11" s="164" t="s">
        <v>172</v>
      </c>
      <c r="E11" s="58">
        <v>3473.25</v>
      </c>
      <c r="F11" s="58">
        <v>3245.4</v>
      </c>
      <c r="G11" s="60">
        <v>5664.75</v>
      </c>
      <c r="H11" s="58">
        <v>3473.25</v>
      </c>
      <c r="I11" s="60">
        <v>3180</v>
      </c>
      <c r="J11" s="60"/>
      <c r="K11" s="65">
        <f t="shared" si="1"/>
        <v>62.5185</v>
      </c>
      <c r="L11" s="66">
        <f t="shared" si="2"/>
        <v>519.264</v>
      </c>
      <c r="M11" s="60">
        <f t="shared" si="3"/>
        <v>453.18</v>
      </c>
      <c r="N11" s="58">
        <f t="shared" si="4"/>
        <v>24.31275</v>
      </c>
      <c r="O11" s="60">
        <f t="shared" si="5"/>
        <v>159</v>
      </c>
      <c r="P11" s="60">
        <f t="shared" si="6"/>
        <v>0</v>
      </c>
      <c r="Q11" s="60">
        <f t="shared" si="7"/>
        <v>1218.27525</v>
      </c>
      <c r="R11" s="58">
        <f t="shared" si="8"/>
        <v>0</v>
      </c>
      <c r="S11" s="58">
        <f t="shared" si="9"/>
        <v>259.63</v>
      </c>
      <c r="T11" s="60">
        <f t="shared" si="10"/>
        <v>113.3</v>
      </c>
      <c r="U11" s="58">
        <f t="shared" si="11"/>
        <v>10.42</v>
      </c>
      <c r="V11" s="58">
        <v>0</v>
      </c>
      <c r="W11" s="60">
        <f t="shared" si="12"/>
        <v>159</v>
      </c>
      <c r="X11" s="60">
        <f t="shared" si="13"/>
        <v>0</v>
      </c>
      <c r="Y11" s="58">
        <f t="shared" si="14"/>
        <v>542.35</v>
      </c>
      <c r="Z11" s="58">
        <f t="shared" si="15"/>
        <v>1760.62525</v>
      </c>
      <c r="AA11" s="58"/>
      <c r="AB11" s="71" t="s">
        <v>142</v>
      </c>
      <c r="AC11" s="15">
        <f t="shared" ref="AC11:AE11" si="31">K11+R11</f>
        <v>62.5185</v>
      </c>
      <c r="AD11" s="15">
        <f t="shared" si="31"/>
        <v>778.894</v>
      </c>
      <c r="AE11" s="15">
        <f t="shared" si="31"/>
        <v>566.48</v>
      </c>
      <c r="AF11" s="15">
        <f t="shared" si="17"/>
        <v>34.73275</v>
      </c>
      <c r="AG11" s="15">
        <f t="shared" ref="AG11:AI11" si="32">O11+W11</f>
        <v>318</v>
      </c>
      <c r="AH11" s="15">
        <f t="shared" si="32"/>
        <v>0</v>
      </c>
      <c r="AI11" s="15">
        <f t="shared" si="32"/>
        <v>1760.62525</v>
      </c>
      <c r="AJ11" s="16" t="s">
        <v>32</v>
      </c>
    </row>
    <row r="12" s="9" customFormat="1" ht="16" customHeight="1" spans="1:36">
      <c r="A12" s="45">
        <f t="shared" si="0"/>
        <v>9</v>
      </c>
      <c r="B12" s="46" t="s">
        <v>173</v>
      </c>
      <c r="C12" s="47" t="s">
        <v>174</v>
      </c>
      <c r="D12" s="46" t="s">
        <v>175</v>
      </c>
      <c r="E12" s="46">
        <v>3473.25</v>
      </c>
      <c r="F12" s="46">
        <v>3245.4</v>
      </c>
      <c r="G12" s="48">
        <v>5664.75</v>
      </c>
      <c r="H12" s="46">
        <v>3473.25</v>
      </c>
      <c r="I12" s="48">
        <v>3180</v>
      </c>
      <c r="J12" s="48"/>
      <c r="K12" s="63">
        <f t="shared" si="1"/>
        <v>62.5185</v>
      </c>
      <c r="L12" s="64">
        <f t="shared" si="2"/>
        <v>519.264</v>
      </c>
      <c r="M12" s="48">
        <f t="shared" si="3"/>
        <v>453.18</v>
      </c>
      <c r="N12" s="46">
        <f t="shared" si="4"/>
        <v>24.31275</v>
      </c>
      <c r="O12" s="48">
        <f t="shared" si="5"/>
        <v>159</v>
      </c>
      <c r="P12" s="48">
        <f t="shared" si="6"/>
        <v>0</v>
      </c>
      <c r="Q12" s="48">
        <f t="shared" si="7"/>
        <v>1218.27525</v>
      </c>
      <c r="R12" s="46">
        <f t="shared" si="8"/>
        <v>0</v>
      </c>
      <c r="S12" s="46">
        <f t="shared" si="9"/>
        <v>259.63</v>
      </c>
      <c r="T12" s="48">
        <f t="shared" si="10"/>
        <v>113.3</v>
      </c>
      <c r="U12" s="46">
        <f t="shared" si="11"/>
        <v>10.42</v>
      </c>
      <c r="V12" s="46">
        <v>0</v>
      </c>
      <c r="W12" s="48">
        <f t="shared" si="12"/>
        <v>159</v>
      </c>
      <c r="X12" s="48">
        <f t="shared" si="13"/>
        <v>0</v>
      </c>
      <c r="Y12" s="46">
        <f t="shared" si="14"/>
        <v>542.35</v>
      </c>
      <c r="Z12" s="46">
        <f t="shared" si="15"/>
        <v>1760.62525</v>
      </c>
      <c r="AA12" s="46"/>
      <c r="AB12" s="71" t="s">
        <v>133</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45">
        <f t="shared" si="0"/>
        <v>10</v>
      </c>
      <c r="B13" s="46" t="s">
        <v>176</v>
      </c>
      <c r="C13" s="47" t="s">
        <v>177</v>
      </c>
      <c r="D13" s="46" t="s">
        <v>178</v>
      </c>
      <c r="E13" s="46">
        <v>3473.25</v>
      </c>
      <c r="F13" s="46">
        <v>3245.4</v>
      </c>
      <c r="G13" s="48">
        <v>5664.75</v>
      </c>
      <c r="H13" s="46">
        <v>3473.25</v>
      </c>
      <c r="I13" s="48">
        <v>3180</v>
      </c>
      <c r="J13" s="48"/>
      <c r="K13" s="63">
        <f t="shared" si="1"/>
        <v>62.5185</v>
      </c>
      <c r="L13" s="64">
        <f t="shared" si="2"/>
        <v>519.264</v>
      </c>
      <c r="M13" s="48">
        <f t="shared" si="3"/>
        <v>453.18</v>
      </c>
      <c r="N13" s="46">
        <f t="shared" si="4"/>
        <v>24.31275</v>
      </c>
      <c r="O13" s="48">
        <f t="shared" si="5"/>
        <v>159</v>
      </c>
      <c r="P13" s="48">
        <f t="shared" si="6"/>
        <v>0</v>
      </c>
      <c r="Q13" s="48">
        <f t="shared" si="7"/>
        <v>1218.27525</v>
      </c>
      <c r="R13" s="46">
        <f t="shared" si="8"/>
        <v>0</v>
      </c>
      <c r="S13" s="46">
        <f t="shared" si="9"/>
        <v>259.63</v>
      </c>
      <c r="T13" s="48">
        <f t="shared" si="10"/>
        <v>113.3</v>
      </c>
      <c r="U13" s="46">
        <f t="shared" si="11"/>
        <v>10.42</v>
      </c>
      <c r="V13" s="46">
        <v>0</v>
      </c>
      <c r="W13" s="48">
        <f t="shared" si="12"/>
        <v>159</v>
      </c>
      <c r="X13" s="48">
        <f t="shared" si="13"/>
        <v>0</v>
      </c>
      <c r="Y13" s="46">
        <f t="shared" si="14"/>
        <v>542.35</v>
      </c>
      <c r="Z13" s="46">
        <f t="shared" si="15"/>
        <v>1760.62525</v>
      </c>
      <c r="AA13" s="46"/>
      <c r="AB13" s="71" t="s">
        <v>133</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45">
        <f t="shared" si="0"/>
        <v>11</v>
      </c>
      <c r="B14" s="46" t="s">
        <v>173</v>
      </c>
      <c r="C14" s="47" t="s">
        <v>179</v>
      </c>
      <c r="D14" s="46" t="s">
        <v>180</v>
      </c>
      <c r="E14" s="46">
        <v>3473.25</v>
      </c>
      <c r="F14" s="46">
        <v>3245.4</v>
      </c>
      <c r="G14" s="48">
        <v>5664.75</v>
      </c>
      <c r="H14" s="46">
        <v>3473.25</v>
      </c>
      <c r="I14" s="48">
        <v>3180</v>
      </c>
      <c r="J14" s="48"/>
      <c r="K14" s="63">
        <f t="shared" si="1"/>
        <v>62.5185</v>
      </c>
      <c r="L14" s="64">
        <f t="shared" si="2"/>
        <v>519.264</v>
      </c>
      <c r="M14" s="48">
        <f t="shared" si="3"/>
        <v>453.18</v>
      </c>
      <c r="N14" s="46">
        <f t="shared" si="4"/>
        <v>24.31275</v>
      </c>
      <c r="O14" s="48">
        <f t="shared" si="5"/>
        <v>159</v>
      </c>
      <c r="P14" s="48">
        <f t="shared" si="6"/>
        <v>0</v>
      </c>
      <c r="Q14" s="48">
        <f t="shared" si="7"/>
        <v>1218.27525</v>
      </c>
      <c r="R14" s="46">
        <f t="shared" si="8"/>
        <v>0</v>
      </c>
      <c r="S14" s="46">
        <f t="shared" si="9"/>
        <v>259.63</v>
      </c>
      <c r="T14" s="48">
        <f t="shared" si="10"/>
        <v>113.3</v>
      </c>
      <c r="U14" s="46">
        <f t="shared" si="11"/>
        <v>10.42</v>
      </c>
      <c r="V14" s="46">
        <v>0</v>
      </c>
      <c r="W14" s="48">
        <f t="shared" si="12"/>
        <v>159</v>
      </c>
      <c r="X14" s="48">
        <f t="shared" si="13"/>
        <v>0</v>
      </c>
      <c r="Y14" s="46">
        <f t="shared" si="14"/>
        <v>542.35</v>
      </c>
      <c r="Z14" s="46">
        <f t="shared" si="15"/>
        <v>1760.62525</v>
      </c>
      <c r="AA14" s="46"/>
      <c r="AB14" s="71" t="s">
        <v>85</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12" t="s">
        <v>35</v>
      </c>
    </row>
    <row r="15" s="9" customFormat="1" ht="16" customHeight="1" spans="1:36">
      <c r="A15" s="45">
        <f t="shared" si="0"/>
        <v>12</v>
      </c>
      <c r="B15" s="46" t="s">
        <v>173</v>
      </c>
      <c r="C15" s="47" t="s">
        <v>183</v>
      </c>
      <c r="D15" s="46" t="s">
        <v>184</v>
      </c>
      <c r="E15" s="46">
        <v>3473.25</v>
      </c>
      <c r="F15" s="46">
        <v>3245.4</v>
      </c>
      <c r="G15" s="48">
        <v>5664.75</v>
      </c>
      <c r="H15" s="46">
        <v>3473.25</v>
      </c>
      <c r="I15" s="48">
        <v>3180</v>
      </c>
      <c r="J15" s="48"/>
      <c r="K15" s="63">
        <f t="shared" si="1"/>
        <v>62.5185</v>
      </c>
      <c r="L15" s="64">
        <f t="shared" si="2"/>
        <v>519.264</v>
      </c>
      <c r="M15" s="48">
        <f t="shared" si="3"/>
        <v>453.18</v>
      </c>
      <c r="N15" s="46">
        <f t="shared" si="4"/>
        <v>24.31275</v>
      </c>
      <c r="O15" s="48">
        <f t="shared" si="5"/>
        <v>159</v>
      </c>
      <c r="P15" s="48">
        <f t="shared" si="6"/>
        <v>0</v>
      </c>
      <c r="Q15" s="48">
        <f t="shared" si="7"/>
        <v>1218.27525</v>
      </c>
      <c r="R15" s="46">
        <f t="shared" si="8"/>
        <v>0</v>
      </c>
      <c r="S15" s="46">
        <f t="shared" si="9"/>
        <v>259.63</v>
      </c>
      <c r="T15" s="48">
        <f t="shared" si="10"/>
        <v>113.3</v>
      </c>
      <c r="U15" s="46">
        <f t="shared" si="11"/>
        <v>10.42</v>
      </c>
      <c r="V15" s="46">
        <v>0</v>
      </c>
      <c r="W15" s="48">
        <f t="shared" si="12"/>
        <v>159</v>
      </c>
      <c r="X15" s="48">
        <f t="shared" si="13"/>
        <v>0</v>
      </c>
      <c r="Y15" s="46">
        <f t="shared" si="14"/>
        <v>542.35</v>
      </c>
      <c r="Z15" s="46">
        <f t="shared" si="15"/>
        <v>1760.62525</v>
      </c>
      <c r="AA15" s="46"/>
      <c r="AB15" s="71" t="s">
        <v>133</v>
      </c>
      <c r="AC15" s="11">
        <f t="shared" ref="AC15:AE15" si="39">K15+R15</f>
        <v>62.5185</v>
      </c>
      <c r="AD15" s="11">
        <f t="shared" si="39"/>
        <v>778.894</v>
      </c>
      <c r="AE15" s="11">
        <f t="shared" si="39"/>
        <v>566.48</v>
      </c>
      <c r="AF15" s="11">
        <f t="shared" si="17"/>
        <v>34.73275</v>
      </c>
      <c r="AG15" s="11">
        <f t="shared" ref="AG15:AI15" si="40">O15+W15</f>
        <v>318</v>
      </c>
      <c r="AH15" s="11">
        <f t="shared" si="40"/>
        <v>0</v>
      </c>
      <c r="AI15" s="11">
        <f t="shared" si="40"/>
        <v>1760.62525</v>
      </c>
      <c r="AJ15" s="12" t="s">
        <v>35</v>
      </c>
    </row>
    <row r="16" s="9" customFormat="1" ht="16" customHeight="1" spans="1:36">
      <c r="A16" s="45">
        <f t="shared" si="0"/>
        <v>13</v>
      </c>
      <c r="B16" s="46" t="s">
        <v>173</v>
      </c>
      <c r="C16" s="47" t="s">
        <v>185</v>
      </c>
      <c r="D16" s="46" t="s">
        <v>186</v>
      </c>
      <c r="E16" s="46">
        <v>3473.25</v>
      </c>
      <c r="F16" s="46">
        <v>3245.4</v>
      </c>
      <c r="G16" s="48">
        <v>5664.75</v>
      </c>
      <c r="H16" s="46">
        <v>3473.25</v>
      </c>
      <c r="I16" s="48">
        <v>4180</v>
      </c>
      <c r="J16" s="48"/>
      <c r="K16" s="63">
        <f t="shared" si="1"/>
        <v>62.5185</v>
      </c>
      <c r="L16" s="64">
        <f t="shared" si="2"/>
        <v>519.264</v>
      </c>
      <c r="M16" s="48">
        <f t="shared" si="3"/>
        <v>453.18</v>
      </c>
      <c r="N16" s="46">
        <f t="shared" si="4"/>
        <v>24.31275</v>
      </c>
      <c r="O16" s="48">
        <f t="shared" si="5"/>
        <v>209</v>
      </c>
      <c r="P16" s="48">
        <f t="shared" si="6"/>
        <v>0</v>
      </c>
      <c r="Q16" s="48">
        <f t="shared" si="7"/>
        <v>1268.27525</v>
      </c>
      <c r="R16" s="46">
        <f t="shared" si="8"/>
        <v>0</v>
      </c>
      <c r="S16" s="46">
        <f t="shared" si="9"/>
        <v>259.63</v>
      </c>
      <c r="T16" s="48">
        <f t="shared" si="10"/>
        <v>113.3</v>
      </c>
      <c r="U16" s="46">
        <f t="shared" si="11"/>
        <v>10.42</v>
      </c>
      <c r="V16" s="46">
        <v>0</v>
      </c>
      <c r="W16" s="48">
        <f t="shared" si="12"/>
        <v>209</v>
      </c>
      <c r="X16" s="48">
        <f t="shared" si="13"/>
        <v>0</v>
      </c>
      <c r="Y16" s="46">
        <f t="shared" si="14"/>
        <v>592.35</v>
      </c>
      <c r="Z16" s="46">
        <f t="shared" si="15"/>
        <v>1860.62525</v>
      </c>
      <c r="AA16" s="46"/>
      <c r="AB16" s="71" t="s">
        <v>133</v>
      </c>
      <c r="AC16" s="11">
        <f t="shared" ref="AC16:AE16" si="41">K16+R16</f>
        <v>62.5185</v>
      </c>
      <c r="AD16" s="11">
        <f t="shared" si="41"/>
        <v>778.894</v>
      </c>
      <c r="AE16" s="11">
        <f t="shared" si="41"/>
        <v>566.48</v>
      </c>
      <c r="AF16" s="11">
        <f t="shared" si="17"/>
        <v>34.73275</v>
      </c>
      <c r="AG16" s="11">
        <f t="shared" ref="AG16:AI16" si="42">O16+W16</f>
        <v>418</v>
      </c>
      <c r="AH16" s="11">
        <f t="shared" si="42"/>
        <v>0</v>
      </c>
      <c r="AI16" s="11">
        <f t="shared" si="42"/>
        <v>1860.62525</v>
      </c>
      <c r="AJ16" s="12" t="s">
        <v>35</v>
      </c>
    </row>
    <row r="17" s="9" customFormat="1" ht="16" customHeight="1" spans="1:36">
      <c r="A17" s="45">
        <f t="shared" si="0"/>
        <v>14</v>
      </c>
      <c r="B17" s="49" t="e">
        <v>#N/A</v>
      </c>
      <c r="C17" s="50" t="s">
        <v>187</v>
      </c>
      <c r="D17" s="46" t="s">
        <v>188</v>
      </c>
      <c r="E17" s="46">
        <v>3820</v>
      </c>
      <c r="F17" s="46">
        <v>3820</v>
      </c>
      <c r="G17" s="48">
        <v>5664.75</v>
      </c>
      <c r="H17" s="46">
        <v>3820</v>
      </c>
      <c r="I17" s="48">
        <v>4180</v>
      </c>
      <c r="J17" s="48"/>
      <c r="K17" s="63">
        <f t="shared" si="1"/>
        <v>68.76</v>
      </c>
      <c r="L17" s="64">
        <f t="shared" si="2"/>
        <v>611.2</v>
      </c>
      <c r="M17" s="48">
        <f t="shared" si="3"/>
        <v>453.18</v>
      </c>
      <c r="N17" s="46">
        <f t="shared" si="4"/>
        <v>26.74</v>
      </c>
      <c r="O17" s="48">
        <f t="shared" si="5"/>
        <v>209</v>
      </c>
      <c r="P17" s="48">
        <f t="shared" si="6"/>
        <v>0</v>
      </c>
      <c r="Q17" s="48">
        <f t="shared" si="7"/>
        <v>1368.88</v>
      </c>
      <c r="R17" s="46">
        <f t="shared" si="8"/>
        <v>0</v>
      </c>
      <c r="S17" s="46">
        <f t="shared" si="9"/>
        <v>305.6</v>
      </c>
      <c r="T17" s="48">
        <f t="shared" si="10"/>
        <v>113.3</v>
      </c>
      <c r="U17" s="46">
        <f t="shared" si="11"/>
        <v>11.46</v>
      </c>
      <c r="V17" s="46">
        <v>0</v>
      </c>
      <c r="W17" s="48">
        <f t="shared" si="12"/>
        <v>209</v>
      </c>
      <c r="X17" s="48">
        <f t="shared" si="13"/>
        <v>0</v>
      </c>
      <c r="Y17" s="46">
        <f t="shared" si="14"/>
        <v>639.36</v>
      </c>
      <c r="Z17" s="46">
        <f t="shared" si="15"/>
        <v>2008.24</v>
      </c>
      <c r="AA17" s="46"/>
      <c r="AB17" s="71" t="s">
        <v>133</v>
      </c>
      <c r="AC17" s="11">
        <f t="shared" ref="AC17:AE17" si="43">K17+R17</f>
        <v>68.76</v>
      </c>
      <c r="AD17" s="11">
        <f t="shared" si="43"/>
        <v>916.8</v>
      </c>
      <c r="AE17" s="11">
        <f t="shared" si="43"/>
        <v>566.48</v>
      </c>
      <c r="AF17" s="11">
        <f t="shared" si="17"/>
        <v>38.2</v>
      </c>
      <c r="AG17" s="11">
        <f t="shared" ref="AG17:AI17" si="44">O17+W17</f>
        <v>418</v>
      </c>
      <c r="AH17" s="11">
        <f t="shared" si="44"/>
        <v>0</v>
      </c>
      <c r="AI17" s="11">
        <f t="shared" si="44"/>
        <v>2008.24</v>
      </c>
      <c r="AJ17" s="12" t="s">
        <v>35</v>
      </c>
    </row>
    <row r="18" s="9" customFormat="1" ht="16" customHeight="1" spans="1:36">
      <c r="A18" s="45">
        <f t="shared" si="0"/>
        <v>15</v>
      </c>
      <c r="B18" s="46" t="s">
        <v>173</v>
      </c>
      <c r="C18" s="47" t="s">
        <v>189</v>
      </c>
      <c r="D18" s="55" t="s">
        <v>190</v>
      </c>
      <c r="E18" s="46">
        <v>3473.25</v>
      </c>
      <c r="F18" s="46">
        <v>3245.4</v>
      </c>
      <c r="G18" s="48">
        <v>5664.75</v>
      </c>
      <c r="H18" s="46">
        <v>3473.25</v>
      </c>
      <c r="I18" s="48">
        <v>3180</v>
      </c>
      <c r="J18" s="48"/>
      <c r="K18" s="63">
        <f t="shared" si="1"/>
        <v>62.5185</v>
      </c>
      <c r="L18" s="64">
        <f t="shared" si="2"/>
        <v>519.264</v>
      </c>
      <c r="M18" s="48">
        <f t="shared" si="3"/>
        <v>453.18</v>
      </c>
      <c r="N18" s="46">
        <f t="shared" si="4"/>
        <v>24.31275</v>
      </c>
      <c r="O18" s="48">
        <f t="shared" si="5"/>
        <v>159</v>
      </c>
      <c r="P18" s="48">
        <f t="shared" si="6"/>
        <v>0</v>
      </c>
      <c r="Q18" s="48">
        <f t="shared" si="7"/>
        <v>1218.27525</v>
      </c>
      <c r="R18" s="46">
        <f t="shared" si="8"/>
        <v>0</v>
      </c>
      <c r="S18" s="46">
        <f t="shared" si="9"/>
        <v>259.63</v>
      </c>
      <c r="T18" s="48">
        <f t="shared" si="10"/>
        <v>113.3</v>
      </c>
      <c r="U18" s="46">
        <f t="shared" si="11"/>
        <v>10.42</v>
      </c>
      <c r="V18" s="46">
        <v>0</v>
      </c>
      <c r="W18" s="48">
        <f t="shared" si="12"/>
        <v>159</v>
      </c>
      <c r="X18" s="48">
        <f t="shared" si="13"/>
        <v>0</v>
      </c>
      <c r="Y18" s="46">
        <f t="shared" si="14"/>
        <v>542.35</v>
      </c>
      <c r="Z18" s="46">
        <f t="shared" si="15"/>
        <v>1760.62525</v>
      </c>
      <c r="AA18" s="46"/>
      <c r="AB18" s="71" t="s">
        <v>85</v>
      </c>
      <c r="AC18" s="11">
        <f t="shared" ref="AC18:AE18" si="45">K18+R18</f>
        <v>62.5185</v>
      </c>
      <c r="AD18" s="11">
        <f t="shared" si="45"/>
        <v>778.894</v>
      </c>
      <c r="AE18" s="11">
        <f t="shared" si="45"/>
        <v>566.48</v>
      </c>
      <c r="AF18" s="11">
        <f t="shared" si="17"/>
        <v>34.73275</v>
      </c>
      <c r="AG18" s="11">
        <f t="shared" ref="AG18:AI18" si="46">O18+W18</f>
        <v>318</v>
      </c>
      <c r="AH18" s="11">
        <f t="shared" si="46"/>
        <v>0</v>
      </c>
      <c r="AI18" s="11">
        <f t="shared" si="46"/>
        <v>1760.62525</v>
      </c>
      <c r="AJ18" s="12" t="s">
        <v>35</v>
      </c>
    </row>
    <row r="19" s="9" customFormat="1" ht="16" customHeight="1" spans="1:36">
      <c r="A19" s="45">
        <f t="shared" si="0"/>
        <v>16</v>
      </c>
      <c r="B19" s="46" t="s">
        <v>193</v>
      </c>
      <c r="C19" s="47" t="s">
        <v>194</v>
      </c>
      <c r="D19" s="46" t="s">
        <v>195</v>
      </c>
      <c r="E19" s="46">
        <v>3473.25</v>
      </c>
      <c r="F19" s="46">
        <v>3245.4</v>
      </c>
      <c r="G19" s="48">
        <v>5664.75</v>
      </c>
      <c r="H19" s="46">
        <v>3473.25</v>
      </c>
      <c r="I19" s="48">
        <v>1790</v>
      </c>
      <c r="J19" s="48"/>
      <c r="K19" s="63">
        <f t="shared" si="1"/>
        <v>62.5185</v>
      </c>
      <c r="L19" s="64">
        <f t="shared" si="2"/>
        <v>519.264</v>
      </c>
      <c r="M19" s="48">
        <f t="shared" si="3"/>
        <v>453.18</v>
      </c>
      <c r="N19" s="46">
        <f t="shared" si="4"/>
        <v>24.31275</v>
      </c>
      <c r="O19" s="48">
        <f t="shared" si="5"/>
        <v>89.5</v>
      </c>
      <c r="P19" s="48">
        <f t="shared" si="6"/>
        <v>0</v>
      </c>
      <c r="Q19" s="48">
        <f t="shared" si="7"/>
        <v>1148.77525</v>
      </c>
      <c r="R19" s="46">
        <f t="shared" si="8"/>
        <v>0</v>
      </c>
      <c r="S19" s="46">
        <f t="shared" si="9"/>
        <v>259.63</v>
      </c>
      <c r="T19" s="48">
        <f t="shared" si="10"/>
        <v>113.3</v>
      </c>
      <c r="U19" s="46">
        <f t="shared" si="11"/>
        <v>10.42</v>
      </c>
      <c r="V19" s="46">
        <v>0</v>
      </c>
      <c r="W19" s="48">
        <f t="shared" si="12"/>
        <v>89.5</v>
      </c>
      <c r="X19" s="48">
        <f t="shared" si="13"/>
        <v>0</v>
      </c>
      <c r="Y19" s="46">
        <f t="shared" si="14"/>
        <v>472.85</v>
      </c>
      <c r="Z19" s="46">
        <f t="shared" si="15"/>
        <v>1621.62525</v>
      </c>
      <c r="AA19" s="46"/>
      <c r="AB19" s="71" t="s">
        <v>138</v>
      </c>
      <c r="AC19" s="11">
        <f t="shared" ref="AC19:AE19" si="47">K19+R19</f>
        <v>62.5185</v>
      </c>
      <c r="AD19" s="11">
        <f t="shared" si="47"/>
        <v>778.894</v>
      </c>
      <c r="AE19" s="11">
        <f t="shared" si="47"/>
        <v>566.48</v>
      </c>
      <c r="AF19" s="11">
        <f t="shared" si="17"/>
        <v>34.73275</v>
      </c>
      <c r="AG19" s="11">
        <f t="shared" ref="AG19:AI19" si="48">O19+W19</f>
        <v>179</v>
      </c>
      <c r="AH19" s="11">
        <f t="shared" si="48"/>
        <v>0</v>
      </c>
      <c r="AI19" s="11">
        <f t="shared" si="48"/>
        <v>1621.62525</v>
      </c>
      <c r="AJ19" s="12" t="s">
        <v>35</v>
      </c>
    </row>
    <row r="20" s="9" customFormat="1" ht="16" customHeight="1" spans="1:36">
      <c r="A20" s="45">
        <f t="shared" si="0"/>
        <v>17</v>
      </c>
      <c r="B20" s="46" t="s">
        <v>193</v>
      </c>
      <c r="C20" s="47" t="s">
        <v>196</v>
      </c>
      <c r="D20" s="46" t="s">
        <v>197</v>
      </c>
      <c r="E20" s="46">
        <v>3473.25</v>
      </c>
      <c r="F20" s="46">
        <v>3245.4</v>
      </c>
      <c r="G20" s="48">
        <v>5664.75</v>
      </c>
      <c r="H20" s="46">
        <v>3473.25</v>
      </c>
      <c r="I20" s="48">
        <v>1790</v>
      </c>
      <c r="J20" s="48"/>
      <c r="K20" s="63">
        <f t="shared" si="1"/>
        <v>62.5185</v>
      </c>
      <c r="L20" s="64">
        <f t="shared" si="2"/>
        <v>519.264</v>
      </c>
      <c r="M20" s="48">
        <f t="shared" si="3"/>
        <v>453.18</v>
      </c>
      <c r="N20" s="46">
        <f t="shared" si="4"/>
        <v>24.31275</v>
      </c>
      <c r="O20" s="48">
        <f t="shared" si="5"/>
        <v>89.5</v>
      </c>
      <c r="P20" s="48">
        <f t="shared" si="6"/>
        <v>0</v>
      </c>
      <c r="Q20" s="48">
        <f t="shared" si="7"/>
        <v>1148.77525</v>
      </c>
      <c r="R20" s="46">
        <f t="shared" si="8"/>
        <v>0</v>
      </c>
      <c r="S20" s="46">
        <f t="shared" si="9"/>
        <v>259.63</v>
      </c>
      <c r="T20" s="48">
        <f t="shared" si="10"/>
        <v>113.3</v>
      </c>
      <c r="U20" s="46">
        <f t="shared" si="11"/>
        <v>10.42</v>
      </c>
      <c r="V20" s="46">
        <v>0</v>
      </c>
      <c r="W20" s="48">
        <f t="shared" si="12"/>
        <v>89.5</v>
      </c>
      <c r="X20" s="48">
        <f t="shared" si="13"/>
        <v>0</v>
      </c>
      <c r="Y20" s="46">
        <f t="shared" si="14"/>
        <v>472.85</v>
      </c>
      <c r="Z20" s="46">
        <f t="shared" si="15"/>
        <v>1621.62525</v>
      </c>
      <c r="AA20" s="46"/>
      <c r="AB20" s="71" t="s">
        <v>138</v>
      </c>
      <c r="AC20" s="11">
        <f t="shared" ref="AC20:AE20" si="49">K20+R20</f>
        <v>62.5185</v>
      </c>
      <c r="AD20" s="11">
        <f t="shared" si="49"/>
        <v>778.894</v>
      </c>
      <c r="AE20" s="11">
        <f t="shared" si="49"/>
        <v>566.48</v>
      </c>
      <c r="AF20" s="11">
        <f t="shared" si="17"/>
        <v>34.73275</v>
      </c>
      <c r="AG20" s="11">
        <f t="shared" ref="AG20:AI20" si="50">O20+W20</f>
        <v>179</v>
      </c>
      <c r="AH20" s="11">
        <f t="shared" si="50"/>
        <v>0</v>
      </c>
      <c r="AI20" s="11">
        <f t="shared" si="50"/>
        <v>1621.62525</v>
      </c>
      <c r="AJ20" s="12" t="s">
        <v>35</v>
      </c>
    </row>
    <row r="21" s="9" customFormat="1" ht="16" customHeight="1" spans="1:36">
      <c r="A21" s="45">
        <f t="shared" si="0"/>
        <v>18</v>
      </c>
      <c r="B21" s="46" t="s">
        <v>193</v>
      </c>
      <c r="C21" s="47" t="s">
        <v>198</v>
      </c>
      <c r="D21" s="46" t="s">
        <v>199</v>
      </c>
      <c r="E21" s="46">
        <v>3473.25</v>
      </c>
      <c r="F21" s="46">
        <v>3245.4</v>
      </c>
      <c r="G21" s="48">
        <v>5664.75</v>
      </c>
      <c r="H21" s="46">
        <v>3473.25</v>
      </c>
      <c r="I21" s="48">
        <v>1790</v>
      </c>
      <c r="J21" s="48"/>
      <c r="K21" s="63">
        <f t="shared" si="1"/>
        <v>62.5185</v>
      </c>
      <c r="L21" s="64">
        <f t="shared" si="2"/>
        <v>519.264</v>
      </c>
      <c r="M21" s="48">
        <f t="shared" si="3"/>
        <v>453.18</v>
      </c>
      <c r="N21" s="46">
        <f t="shared" si="4"/>
        <v>24.31275</v>
      </c>
      <c r="O21" s="48">
        <f t="shared" si="5"/>
        <v>89.5</v>
      </c>
      <c r="P21" s="48">
        <f t="shared" si="6"/>
        <v>0</v>
      </c>
      <c r="Q21" s="48">
        <f t="shared" si="7"/>
        <v>1148.77525</v>
      </c>
      <c r="R21" s="46">
        <f t="shared" si="8"/>
        <v>0</v>
      </c>
      <c r="S21" s="46">
        <f t="shared" si="9"/>
        <v>259.63</v>
      </c>
      <c r="T21" s="48">
        <f t="shared" si="10"/>
        <v>113.3</v>
      </c>
      <c r="U21" s="46">
        <f t="shared" si="11"/>
        <v>10.42</v>
      </c>
      <c r="V21" s="46">
        <v>0</v>
      </c>
      <c r="W21" s="48">
        <f t="shared" si="12"/>
        <v>89.5</v>
      </c>
      <c r="X21" s="48">
        <f t="shared" si="13"/>
        <v>0</v>
      </c>
      <c r="Y21" s="46">
        <f t="shared" si="14"/>
        <v>472.85</v>
      </c>
      <c r="Z21" s="46">
        <f t="shared" si="15"/>
        <v>1621.62525</v>
      </c>
      <c r="AA21" s="46"/>
      <c r="AB21" s="71" t="s">
        <v>138</v>
      </c>
      <c r="AC21" s="11">
        <f t="shared" ref="AC21:AE21" si="51">K21+R21</f>
        <v>62.5185</v>
      </c>
      <c r="AD21" s="11">
        <f t="shared" si="51"/>
        <v>778.894</v>
      </c>
      <c r="AE21" s="11">
        <f t="shared" si="51"/>
        <v>566.48</v>
      </c>
      <c r="AF21" s="11">
        <f t="shared" si="17"/>
        <v>34.73275</v>
      </c>
      <c r="AG21" s="11">
        <f t="shared" ref="AG21:AI21" si="52">O21+W21</f>
        <v>179</v>
      </c>
      <c r="AH21" s="11">
        <f t="shared" si="52"/>
        <v>0</v>
      </c>
      <c r="AI21" s="11">
        <f t="shared" si="52"/>
        <v>1621.62525</v>
      </c>
      <c r="AJ21" s="12" t="s">
        <v>35</v>
      </c>
    </row>
    <row r="22" s="9" customFormat="1" ht="16" customHeight="1" spans="1:36">
      <c r="A22" s="45">
        <f t="shared" si="0"/>
        <v>19</v>
      </c>
      <c r="B22" s="46" t="s">
        <v>193</v>
      </c>
      <c r="C22" s="47" t="s">
        <v>200</v>
      </c>
      <c r="D22" s="46" t="s">
        <v>201</v>
      </c>
      <c r="E22" s="46">
        <v>3473.25</v>
      </c>
      <c r="F22" s="46">
        <v>3245.4</v>
      </c>
      <c r="G22" s="48">
        <v>5664.75</v>
      </c>
      <c r="H22" s="46">
        <v>3473.25</v>
      </c>
      <c r="I22" s="48">
        <v>1790</v>
      </c>
      <c r="J22" s="48"/>
      <c r="K22" s="63">
        <f t="shared" si="1"/>
        <v>62.5185</v>
      </c>
      <c r="L22" s="64">
        <f t="shared" si="2"/>
        <v>519.264</v>
      </c>
      <c r="M22" s="48">
        <f t="shared" si="3"/>
        <v>453.18</v>
      </c>
      <c r="N22" s="46">
        <f t="shared" si="4"/>
        <v>24.31275</v>
      </c>
      <c r="O22" s="48">
        <f t="shared" si="5"/>
        <v>89.5</v>
      </c>
      <c r="P22" s="48">
        <f t="shared" si="6"/>
        <v>0</v>
      </c>
      <c r="Q22" s="48">
        <f t="shared" si="7"/>
        <v>1148.77525</v>
      </c>
      <c r="R22" s="46">
        <f t="shared" si="8"/>
        <v>0</v>
      </c>
      <c r="S22" s="46">
        <f t="shared" si="9"/>
        <v>259.63</v>
      </c>
      <c r="T22" s="48">
        <f t="shared" si="10"/>
        <v>113.3</v>
      </c>
      <c r="U22" s="46">
        <f t="shared" si="11"/>
        <v>10.42</v>
      </c>
      <c r="V22" s="46">
        <v>0</v>
      </c>
      <c r="W22" s="48">
        <f t="shared" si="12"/>
        <v>89.5</v>
      </c>
      <c r="X22" s="48">
        <f t="shared" si="13"/>
        <v>0</v>
      </c>
      <c r="Y22" s="46">
        <f t="shared" si="14"/>
        <v>472.85</v>
      </c>
      <c r="Z22" s="46">
        <f t="shared" si="15"/>
        <v>1621.62525</v>
      </c>
      <c r="AA22" s="46"/>
      <c r="AB22" s="71" t="s">
        <v>138</v>
      </c>
      <c r="AC22" s="11">
        <f t="shared" ref="AC22:AE22" si="53">K22+R22</f>
        <v>62.5185</v>
      </c>
      <c r="AD22" s="11">
        <f t="shared" si="53"/>
        <v>778.894</v>
      </c>
      <c r="AE22" s="11">
        <f t="shared" si="53"/>
        <v>566.48</v>
      </c>
      <c r="AF22" s="11">
        <f t="shared" si="17"/>
        <v>34.73275</v>
      </c>
      <c r="AG22" s="11">
        <f t="shared" ref="AG22:AI22" si="54">O22+W22</f>
        <v>179</v>
      </c>
      <c r="AH22" s="11">
        <f t="shared" si="54"/>
        <v>0</v>
      </c>
      <c r="AI22" s="11">
        <f t="shared" si="54"/>
        <v>1621.62525</v>
      </c>
      <c r="AJ22" s="12" t="s">
        <v>35</v>
      </c>
    </row>
    <row r="23" s="9" customFormat="1" ht="16" customHeight="1" spans="1:36">
      <c r="A23" s="45">
        <f t="shared" si="0"/>
        <v>20</v>
      </c>
      <c r="B23" s="46" t="s">
        <v>193</v>
      </c>
      <c r="C23" s="47" t="s">
        <v>202</v>
      </c>
      <c r="D23" s="46" t="s">
        <v>203</v>
      </c>
      <c r="E23" s="46">
        <v>3473.25</v>
      </c>
      <c r="F23" s="46">
        <v>3245.4</v>
      </c>
      <c r="G23" s="48">
        <v>5664.75</v>
      </c>
      <c r="H23" s="46">
        <v>3473.25</v>
      </c>
      <c r="I23" s="48">
        <v>4180</v>
      </c>
      <c r="J23" s="48"/>
      <c r="K23" s="63">
        <f t="shared" si="1"/>
        <v>62.5185</v>
      </c>
      <c r="L23" s="64">
        <f t="shared" si="2"/>
        <v>519.264</v>
      </c>
      <c r="M23" s="48">
        <f t="shared" si="3"/>
        <v>453.18</v>
      </c>
      <c r="N23" s="46">
        <f t="shared" si="4"/>
        <v>24.31275</v>
      </c>
      <c r="O23" s="48">
        <f t="shared" si="5"/>
        <v>209</v>
      </c>
      <c r="P23" s="48">
        <f t="shared" si="6"/>
        <v>0</v>
      </c>
      <c r="Q23" s="48">
        <f t="shared" si="7"/>
        <v>1268.27525</v>
      </c>
      <c r="R23" s="46">
        <f t="shared" si="8"/>
        <v>0</v>
      </c>
      <c r="S23" s="46">
        <f t="shared" si="9"/>
        <v>259.63</v>
      </c>
      <c r="T23" s="48">
        <f t="shared" si="10"/>
        <v>113.3</v>
      </c>
      <c r="U23" s="46">
        <f t="shared" si="11"/>
        <v>10.42</v>
      </c>
      <c r="V23" s="46">
        <v>0</v>
      </c>
      <c r="W23" s="48">
        <f t="shared" si="12"/>
        <v>209</v>
      </c>
      <c r="X23" s="48">
        <f t="shared" si="13"/>
        <v>0</v>
      </c>
      <c r="Y23" s="46">
        <f t="shared" si="14"/>
        <v>592.35</v>
      </c>
      <c r="Z23" s="46">
        <f t="shared" si="15"/>
        <v>1860.62525</v>
      </c>
      <c r="AA23" s="46"/>
      <c r="AB23" s="71" t="s">
        <v>138</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35</v>
      </c>
    </row>
    <row r="24" s="9" customFormat="1" ht="16" customHeight="1" spans="1:36">
      <c r="A24" s="45">
        <f t="shared" si="0"/>
        <v>21</v>
      </c>
      <c r="B24" s="46" t="s">
        <v>193</v>
      </c>
      <c r="C24" s="47" t="s">
        <v>204</v>
      </c>
      <c r="D24" s="46" t="s">
        <v>205</v>
      </c>
      <c r="E24" s="46">
        <v>3473.25</v>
      </c>
      <c r="F24" s="46">
        <v>3245.4</v>
      </c>
      <c r="G24" s="48">
        <v>5664.75</v>
      </c>
      <c r="H24" s="46">
        <v>3473.25</v>
      </c>
      <c r="I24" s="48">
        <v>3180</v>
      </c>
      <c r="J24" s="48"/>
      <c r="K24" s="63">
        <f t="shared" si="1"/>
        <v>62.5185</v>
      </c>
      <c r="L24" s="64">
        <f t="shared" si="2"/>
        <v>519.264</v>
      </c>
      <c r="M24" s="48">
        <f t="shared" si="3"/>
        <v>453.18</v>
      </c>
      <c r="N24" s="46">
        <f t="shared" si="4"/>
        <v>24.31275</v>
      </c>
      <c r="O24" s="48">
        <f t="shared" si="5"/>
        <v>159</v>
      </c>
      <c r="P24" s="48">
        <f t="shared" si="6"/>
        <v>0</v>
      </c>
      <c r="Q24" s="48">
        <f t="shared" si="7"/>
        <v>1218.27525</v>
      </c>
      <c r="R24" s="46">
        <f t="shared" si="8"/>
        <v>0</v>
      </c>
      <c r="S24" s="46">
        <f t="shared" si="9"/>
        <v>259.63</v>
      </c>
      <c r="T24" s="48">
        <f t="shared" si="10"/>
        <v>113.3</v>
      </c>
      <c r="U24" s="46">
        <f t="shared" si="11"/>
        <v>10.42</v>
      </c>
      <c r="V24" s="46">
        <v>0</v>
      </c>
      <c r="W24" s="48">
        <f t="shared" si="12"/>
        <v>159</v>
      </c>
      <c r="X24" s="48">
        <f t="shared" si="13"/>
        <v>0</v>
      </c>
      <c r="Y24" s="46">
        <f t="shared" si="14"/>
        <v>542.35</v>
      </c>
      <c r="Z24" s="46">
        <f t="shared" si="15"/>
        <v>1760.62525</v>
      </c>
      <c r="AA24" s="46"/>
      <c r="AB24" s="71" t="s">
        <v>139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35</v>
      </c>
    </row>
    <row r="25" s="9" customFormat="1" ht="16" customHeight="1" spans="1:36">
      <c r="A25" s="45">
        <f t="shared" si="0"/>
        <v>22</v>
      </c>
      <c r="B25" s="46" t="s">
        <v>193</v>
      </c>
      <c r="C25" s="47" t="s">
        <v>206</v>
      </c>
      <c r="D25" s="343" t="s">
        <v>207</v>
      </c>
      <c r="E25" s="46">
        <v>3473.25</v>
      </c>
      <c r="F25" s="46">
        <v>3245.4</v>
      </c>
      <c r="G25" s="48">
        <v>5664.75</v>
      </c>
      <c r="H25" s="46">
        <v>3473.25</v>
      </c>
      <c r="I25" s="48">
        <v>3180</v>
      </c>
      <c r="J25" s="48"/>
      <c r="K25" s="63">
        <f t="shared" si="1"/>
        <v>62.5185</v>
      </c>
      <c r="L25" s="64">
        <f t="shared" si="2"/>
        <v>519.264</v>
      </c>
      <c r="M25" s="48">
        <f t="shared" si="3"/>
        <v>453.18</v>
      </c>
      <c r="N25" s="46">
        <f t="shared" si="4"/>
        <v>24.31275</v>
      </c>
      <c r="O25" s="48">
        <f t="shared" si="5"/>
        <v>159</v>
      </c>
      <c r="P25" s="48">
        <f t="shared" si="6"/>
        <v>0</v>
      </c>
      <c r="Q25" s="48">
        <f t="shared" si="7"/>
        <v>1218.27525</v>
      </c>
      <c r="R25" s="46">
        <f t="shared" si="8"/>
        <v>0</v>
      </c>
      <c r="S25" s="46">
        <f t="shared" si="9"/>
        <v>259.63</v>
      </c>
      <c r="T25" s="48">
        <f t="shared" si="10"/>
        <v>113.3</v>
      </c>
      <c r="U25" s="46">
        <f t="shared" si="11"/>
        <v>10.42</v>
      </c>
      <c r="V25" s="46">
        <v>0</v>
      </c>
      <c r="W25" s="48">
        <f t="shared" si="12"/>
        <v>159</v>
      </c>
      <c r="X25" s="48">
        <f t="shared" si="13"/>
        <v>0</v>
      </c>
      <c r="Y25" s="46">
        <f t="shared" si="14"/>
        <v>542.35</v>
      </c>
      <c r="Z25" s="46">
        <f t="shared" si="15"/>
        <v>1760.62525</v>
      </c>
      <c r="AA25" s="46"/>
      <c r="AB25" s="71" t="s">
        <v>139</v>
      </c>
      <c r="AC25" s="11">
        <f t="shared" ref="AC25:AE25" si="59">K25+R25</f>
        <v>62.5185</v>
      </c>
      <c r="AD25" s="11">
        <f t="shared" si="59"/>
        <v>778.894</v>
      </c>
      <c r="AE25" s="11">
        <f t="shared" si="59"/>
        <v>566.48</v>
      </c>
      <c r="AF25" s="11">
        <f t="shared" si="17"/>
        <v>34.73275</v>
      </c>
      <c r="AG25" s="11">
        <f t="shared" ref="AG25:AI25" si="60">O25+W25</f>
        <v>318</v>
      </c>
      <c r="AH25" s="11">
        <f t="shared" si="60"/>
        <v>0</v>
      </c>
      <c r="AI25" s="11">
        <f t="shared" si="60"/>
        <v>1760.62525</v>
      </c>
      <c r="AJ25" s="12" t="s">
        <v>35</v>
      </c>
    </row>
    <row r="26" s="9" customFormat="1" ht="16" customHeight="1" spans="1:36">
      <c r="A26" s="45">
        <f t="shared" si="0"/>
        <v>23</v>
      </c>
      <c r="B26" s="46" t="s">
        <v>193</v>
      </c>
      <c r="C26" s="47" t="s">
        <v>208</v>
      </c>
      <c r="D26" s="46" t="s">
        <v>209</v>
      </c>
      <c r="E26" s="46">
        <v>3473.25</v>
      </c>
      <c r="F26" s="46">
        <v>3245.4</v>
      </c>
      <c r="G26" s="48">
        <v>5664.75</v>
      </c>
      <c r="H26" s="46">
        <v>3473.25</v>
      </c>
      <c r="I26" s="48">
        <v>3180</v>
      </c>
      <c r="J26" s="48"/>
      <c r="K26" s="63">
        <f t="shared" si="1"/>
        <v>62.5185</v>
      </c>
      <c r="L26" s="64">
        <f t="shared" si="2"/>
        <v>519.264</v>
      </c>
      <c r="M26" s="48">
        <f t="shared" si="3"/>
        <v>453.18</v>
      </c>
      <c r="N26" s="46">
        <f t="shared" si="4"/>
        <v>24.31275</v>
      </c>
      <c r="O26" s="48">
        <f t="shared" si="5"/>
        <v>159</v>
      </c>
      <c r="P26" s="48">
        <f t="shared" si="6"/>
        <v>0</v>
      </c>
      <c r="Q26" s="48">
        <f t="shared" si="7"/>
        <v>1218.27525</v>
      </c>
      <c r="R26" s="46">
        <f t="shared" si="8"/>
        <v>0</v>
      </c>
      <c r="S26" s="46">
        <f t="shared" si="9"/>
        <v>259.63</v>
      </c>
      <c r="T26" s="48">
        <f t="shared" si="10"/>
        <v>113.3</v>
      </c>
      <c r="U26" s="46">
        <f t="shared" si="11"/>
        <v>10.42</v>
      </c>
      <c r="V26" s="46">
        <v>0</v>
      </c>
      <c r="W26" s="48">
        <f t="shared" si="12"/>
        <v>159</v>
      </c>
      <c r="X26" s="48">
        <f t="shared" si="13"/>
        <v>0</v>
      </c>
      <c r="Y26" s="46">
        <f t="shared" si="14"/>
        <v>542.35</v>
      </c>
      <c r="Z26" s="46">
        <f t="shared" si="15"/>
        <v>1760.62525</v>
      </c>
      <c r="AA26" s="46"/>
      <c r="AB26" s="71" t="s">
        <v>139</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35</v>
      </c>
    </row>
    <row r="27" s="9" customFormat="1" ht="16" customHeight="1" spans="1:36">
      <c r="A27" s="45">
        <f t="shared" si="0"/>
        <v>24</v>
      </c>
      <c r="B27" s="46" t="s">
        <v>210</v>
      </c>
      <c r="C27" s="47" t="s">
        <v>211</v>
      </c>
      <c r="D27" s="46" t="s">
        <v>212</v>
      </c>
      <c r="E27" s="46">
        <v>3820</v>
      </c>
      <c r="F27" s="46">
        <v>3820</v>
      </c>
      <c r="G27" s="48">
        <v>5664.75</v>
      </c>
      <c r="H27" s="46">
        <v>3820</v>
      </c>
      <c r="I27" s="48">
        <v>4180</v>
      </c>
      <c r="J27" s="48"/>
      <c r="K27" s="63">
        <f t="shared" si="1"/>
        <v>68.76</v>
      </c>
      <c r="L27" s="64">
        <f t="shared" si="2"/>
        <v>611.2</v>
      </c>
      <c r="M27" s="48">
        <f t="shared" si="3"/>
        <v>453.18</v>
      </c>
      <c r="N27" s="46">
        <f t="shared" si="4"/>
        <v>26.74</v>
      </c>
      <c r="O27" s="48">
        <f t="shared" si="5"/>
        <v>209</v>
      </c>
      <c r="P27" s="48">
        <f t="shared" si="6"/>
        <v>0</v>
      </c>
      <c r="Q27" s="48">
        <f t="shared" si="7"/>
        <v>1368.88</v>
      </c>
      <c r="R27" s="46">
        <f t="shared" si="8"/>
        <v>0</v>
      </c>
      <c r="S27" s="46">
        <f t="shared" si="9"/>
        <v>305.6</v>
      </c>
      <c r="T27" s="48">
        <f t="shared" si="10"/>
        <v>113.3</v>
      </c>
      <c r="U27" s="46">
        <f t="shared" si="11"/>
        <v>11.46</v>
      </c>
      <c r="V27" s="46">
        <v>0</v>
      </c>
      <c r="W27" s="48">
        <f t="shared" si="12"/>
        <v>209</v>
      </c>
      <c r="X27" s="48">
        <f t="shared" si="13"/>
        <v>0</v>
      </c>
      <c r="Y27" s="46">
        <f t="shared" si="14"/>
        <v>639.36</v>
      </c>
      <c r="Z27" s="46">
        <f t="shared" si="15"/>
        <v>2008.24</v>
      </c>
      <c r="AA27" s="46"/>
      <c r="AB27" s="71" t="s">
        <v>142</v>
      </c>
      <c r="AC27" s="11">
        <f t="shared" ref="AC27:AE27" si="63">K27+R27</f>
        <v>68.76</v>
      </c>
      <c r="AD27" s="11">
        <f t="shared" si="63"/>
        <v>916.8</v>
      </c>
      <c r="AE27" s="11">
        <f t="shared" si="63"/>
        <v>566.48</v>
      </c>
      <c r="AF27" s="11">
        <f t="shared" si="17"/>
        <v>38.2</v>
      </c>
      <c r="AG27" s="11">
        <f t="shared" ref="AG27:AI27" si="64">O27+W27</f>
        <v>418</v>
      </c>
      <c r="AH27" s="11">
        <f t="shared" si="64"/>
        <v>0</v>
      </c>
      <c r="AI27" s="11">
        <f t="shared" si="64"/>
        <v>2008.24</v>
      </c>
      <c r="AJ27" s="12" t="s">
        <v>32</v>
      </c>
    </row>
    <row r="28" s="9" customFormat="1" ht="16" customHeight="1" spans="1:36">
      <c r="A28" s="45">
        <f t="shared" si="0"/>
        <v>25</v>
      </c>
      <c r="B28" s="46" t="s">
        <v>210</v>
      </c>
      <c r="C28" s="47" t="s">
        <v>213</v>
      </c>
      <c r="D28" s="46" t="s">
        <v>214</v>
      </c>
      <c r="E28" s="46">
        <v>3473.25</v>
      </c>
      <c r="F28" s="46">
        <v>3245.4</v>
      </c>
      <c r="G28" s="48">
        <v>5664.75</v>
      </c>
      <c r="H28" s="46">
        <v>3473.25</v>
      </c>
      <c r="I28" s="48">
        <v>4180</v>
      </c>
      <c r="J28" s="48"/>
      <c r="K28" s="63">
        <f t="shared" si="1"/>
        <v>62.5185</v>
      </c>
      <c r="L28" s="64">
        <f t="shared" si="2"/>
        <v>519.264</v>
      </c>
      <c r="M28" s="48">
        <f t="shared" si="3"/>
        <v>453.18</v>
      </c>
      <c r="N28" s="46">
        <f t="shared" si="4"/>
        <v>24.31275</v>
      </c>
      <c r="O28" s="48">
        <f t="shared" si="5"/>
        <v>209</v>
      </c>
      <c r="P28" s="48">
        <f t="shared" si="6"/>
        <v>0</v>
      </c>
      <c r="Q28" s="48">
        <f t="shared" si="7"/>
        <v>1268.27525</v>
      </c>
      <c r="R28" s="46">
        <f t="shared" si="8"/>
        <v>0</v>
      </c>
      <c r="S28" s="46">
        <f t="shared" si="9"/>
        <v>259.63</v>
      </c>
      <c r="T28" s="48">
        <f t="shared" si="10"/>
        <v>113.3</v>
      </c>
      <c r="U28" s="46">
        <f t="shared" si="11"/>
        <v>10.42</v>
      </c>
      <c r="V28" s="46">
        <v>0</v>
      </c>
      <c r="W28" s="48">
        <f t="shared" si="12"/>
        <v>209</v>
      </c>
      <c r="X28" s="48">
        <f t="shared" si="13"/>
        <v>0</v>
      </c>
      <c r="Y28" s="46">
        <f t="shared" si="14"/>
        <v>592.35</v>
      </c>
      <c r="Z28" s="46">
        <f t="shared" si="15"/>
        <v>1860.62525</v>
      </c>
      <c r="AA28" s="46"/>
      <c r="AB28" s="71" t="s">
        <v>142</v>
      </c>
      <c r="AC28" s="11">
        <f t="shared" ref="AC28:AE28" si="65">K28+R28</f>
        <v>62.5185</v>
      </c>
      <c r="AD28" s="11">
        <f t="shared" si="65"/>
        <v>778.894</v>
      </c>
      <c r="AE28" s="11">
        <f t="shared" si="65"/>
        <v>566.48</v>
      </c>
      <c r="AF28" s="11">
        <f t="shared" si="17"/>
        <v>34.73275</v>
      </c>
      <c r="AG28" s="11">
        <f t="shared" ref="AG28:AI28" si="66">O28+W28</f>
        <v>418</v>
      </c>
      <c r="AH28" s="11">
        <f t="shared" si="66"/>
        <v>0</v>
      </c>
      <c r="AI28" s="11">
        <f t="shared" si="66"/>
        <v>1860.62525</v>
      </c>
      <c r="AJ28" s="12" t="s">
        <v>32</v>
      </c>
    </row>
    <row r="29" s="9" customFormat="1" ht="16" customHeight="1" spans="1:36">
      <c r="A29" s="45">
        <f t="shared" si="0"/>
        <v>26</v>
      </c>
      <c r="B29" s="46" t="s">
        <v>210</v>
      </c>
      <c r="C29" s="47" t="s">
        <v>215</v>
      </c>
      <c r="D29" s="46" t="s">
        <v>216</v>
      </c>
      <c r="E29" s="46">
        <v>3473.25</v>
      </c>
      <c r="F29" s="46">
        <v>3245.4</v>
      </c>
      <c r="G29" s="48">
        <v>5664.75</v>
      </c>
      <c r="H29" s="46">
        <v>3473.25</v>
      </c>
      <c r="I29" s="48">
        <v>3180</v>
      </c>
      <c r="J29" s="48"/>
      <c r="K29" s="63">
        <f t="shared" si="1"/>
        <v>62.5185</v>
      </c>
      <c r="L29" s="64">
        <f t="shared" si="2"/>
        <v>519.264</v>
      </c>
      <c r="M29" s="48">
        <f t="shared" si="3"/>
        <v>453.18</v>
      </c>
      <c r="N29" s="46">
        <f t="shared" si="4"/>
        <v>24.31275</v>
      </c>
      <c r="O29" s="48">
        <f t="shared" si="5"/>
        <v>159</v>
      </c>
      <c r="P29" s="48">
        <f t="shared" si="6"/>
        <v>0</v>
      </c>
      <c r="Q29" s="48">
        <f t="shared" si="7"/>
        <v>1218.27525</v>
      </c>
      <c r="R29" s="46">
        <f t="shared" si="8"/>
        <v>0</v>
      </c>
      <c r="S29" s="46">
        <f t="shared" si="9"/>
        <v>259.63</v>
      </c>
      <c r="T29" s="48">
        <f t="shared" si="10"/>
        <v>113.3</v>
      </c>
      <c r="U29" s="46">
        <f t="shared" si="11"/>
        <v>10.42</v>
      </c>
      <c r="V29" s="46">
        <v>0</v>
      </c>
      <c r="W29" s="48">
        <f t="shared" si="12"/>
        <v>159</v>
      </c>
      <c r="X29" s="48">
        <f t="shared" si="13"/>
        <v>0</v>
      </c>
      <c r="Y29" s="46">
        <f t="shared" si="14"/>
        <v>542.35</v>
      </c>
      <c r="Z29" s="46">
        <f t="shared" si="15"/>
        <v>1760.62525</v>
      </c>
      <c r="AA29" s="46"/>
      <c r="AB29" s="71" t="s">
        <v>142</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5">
        <f t="shared" si="0"/>
        <v>27</v>
      </c>
      <c r="B30" s="46" t="s">
        <v>210</v>
      </c>
      <c r="C30" s="47" t="s">
        <v>217</v>
      </c>
      <c r="D30" s="46" t="s">
        <v>218</v>
      </c>
      <c r="E30" s="46">
        <v>3473.25</v>
      </c>
      <c r="F30" s="46">
        <v>3245.4</v>
      </c>
      <c r="G30" s="48">
        <v>5664.75</v>
      </c>
      <c r="H30" s="46">
        <v>3473.25</v>
      </c>
      <c r="I30" s="48">
        <v>4180</v>
      </c>
      <c r="J30" s="48"/>
      <c r="K30" s="63">
        <f t="shared" si="1"/>
        <v>62.5185</v>
      </c>
      <c r="L30" s="64">
        <f t="shared" si="2"/>
        <v>519.264</v>
      </c>
      <c r="M30" s="48">
        <f t="shared" si="3"/>
        <v>453.18</v>
      </c>
      <c r="N30" s="46">
        <f t="shared" si="4"/>
        <v>24.31275</v>
      </c>
      <c r="O30" s="48">
        <f t="shared" si="5"/>
        <v>209</v>
      </c>
      <c r="P30" s="48">
        <f t="shared" si="6"/>
        <v>0</v>
      </c>
      <c r="Q30" s="48">
        <f t="shared" si="7"/>
        <v>1268.27525</v>
      </c>
      <c r="R30" s="46">
        <f t="shared" si="8"/>
        <v>0</v>
      </c>
      <c r="S30" s="46">
        <f t="shared" si="9"/>
        <v>259.63</v>
      </c>
      <c r="T30" s="48">
        <f t="shared" si="10"/>
        <v>113.3</v>
      </c>
      <c r="U30" s="46">
        <f t="shared" si="11"/>
        <v>10.42</v>
      </c>
      <c r="V30" s="46">
        <v>0</v>
      </c>
      <c r="W30" s="48">
        <f t="shared" si="12"/>
        <v>209</v>
      </c>
      <c r="X30" s="48">
        <f t="shared" si="13"/>
        <v>0</v>
      </c>
      <c r="Y30" s="46">
        <f t="shared" si="14"/>
        <v>592.35</v>
      </c>
      <c r="Z30" s="46">
        <f t="shared" si="15"/>
        <v>1860.62525</v>
      </c>
      <c r="AA30" s="46"/>
      <c r="AB30" s="71" t="s">
        <v>142</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32</v>
      </c>
    </row>
    <row r="31" s="9" customFormat="1" ht="16" customHeight="1" spans="1:36">
      <c r="A31" s="45">
        <f t="shared" si="0"/>
        <v>28</v>
      </c>
      <c r="B31" s="46" t="s">
        <v>210</v>
      </c>
      <c r="C31" s="47" t="s">
        <v>219</v>
      </c>
      <c r="D31" s="46" t="s">
        <v>220</v>
      </c>
      <c r="E31" s="46">
        <v>3473.25</v>
      </c>
      <c r="F31" s="46">
        <v>3245.4</v>
      </c>
      <c r="G31" s="48">
        <v>5664.75</v>
      </c>
      <c r="H31" s="46">
        <v>3473.25</v>
      </c>
      <c r="I31" s="48">
        <v>3180</v>
      </c>
      <c r="J31" s="48"/>
      <c r="K31" s="63">
        <f t="shared" si="1"/>
        <v>62.5185</v>
      </c>
      <c r="L31" s="64">
        <f t="shared" si="2"/>
        <v>519.264</v>
      </c>
      <c r="M31" s="48">
        <f t="shared" si="3"/>
        <v>453.18</v>
      </c>
      <c r="N31" s="46">
        <f t="shared" si="4"/>
        <v>24.31275</v>
      </c>
      <c r="O31" s="48">
        <f t="shared" si="5"/>
        <v>159</v>
      </c>
      <c r="P31" s="48">
        <f t="shared" si="6"/>
        <v>0</v>
      </c>
      <c r="Q31" s="48">
        <f t="shared" si="7"/>
        <v>1218.27525</v>
      </c>
      <c r="R31" s="46">
        <f t="shared" si="8"/>
        <v>0</v>
      </c>
      <c r="S31" s="46">
        <f t="shared" si="9"/>
        <v>259.63</v>
      </c>
      <c r="T31" s="48">
        <f t="shared" si="10"/>
        <v>113.3</v>
      </c>
      <c r="U31" s="46">
        <f t="shared" si="11"/>
        <v>10.42</v>
      </c>
      <c r="V31" s="46">
        <v>0</v>
      </c>
      <c r="W31" s="48">
        <f t="shared" si="12"/>
        <v>159</v>
      </c>
      <c r="X31" s="48">
        <f t="shared" si="13"/>
        <v>0</v>
      </c>
      <c r="Y31" s="46">
        <f t="shared" si="14"/>
        <v>542.35</v>
      </c>
      <c r="Z31" s="46">
        <f t="shared" si="15"/>
        <v>1760.62525</v>
      </c>
      <c r="AA31" s="46"/>
      <c r="AB31" s="71" t="s">
        <v>143</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31</v>
      </c>
    </row>
    <row r="32" s="9" customFormat="1" ht="16" customHeight="1" spans="1:36">
      <c r="A32" s="45">
        <f t="shared" si="0"/>
        <v>29</v>
      </c>
      <c r="B32" s="46" t="s">
        <v>210</v>
      </c>
      <c r="C32" s="47" t="s">
        <v>221</v>
      </c>
      <c r="D32" s="343" t="s">
        <v>222</v>
      </c>
      <c r="E32" s="46">
        <v>3473.25</v>
      </c>
      <c r="F32" s="46">
        <v>3245.4</v>
      </c>
      <c r="G32" s="48">
        <v>5664.75</v>
      </c>
      <c r="H32" s="46">
        <v>3473.25</v>
      </c>
      <c r="I32" s="48">
        <v>3180</v>
      </c>
      <c r="J32" s="48"/>
      <c r="K32" s="63">
        <f t="shared" si="1"/>
        <v>62.5185</v>
      </c>
      <c r="L32" s="64">
        <f t="shared" si="2"/>
        <v>519.264</v>
      </c>
      <c r="M32" s="48">
        <f t="shared" si="3"/>
        <v>453.18</v>
      </c>
      <c r="N32" s="46">
        <f t="shared" si="4"/>
        <v>24.31275</v>
      </c>
      <c r="O32" s="48">
        <f t="shared" si="5"/>
        <v>159</v>
      </c>
      <c r="P32" s="48">
        <f t="shared" si="6"/>
        <v>0</v>
      </c>
      <c r="Q32" s="48">
        <f t="shared" si="7"/>
        <v>1218.27525</v>
      </c>
      <c r="R32" s="46">
        <f t="shared" si="8"/>
        <v>0</v>
      </c>
      <c r="S32" s="46">
        <f t="shared" si="9"/>
        <v>259.63</v>
      </c>
      <c r="T32" s="48">
        <f t="shared" si="10"/>
        <v>113.3</v>
      </c>
      <c r="U32" s="46">
        <f t="shared" si="11"/>
        <v>10.42</v>
      </c>
      <c r="V32" s="46">
        <v>0</v>
      </c>
      <c r="W32" s="48">
        <f t="shared" si="12"/>
        <v>159</v>
      </c>
      <c r="X32" s="48">
        <f t="shared" si="13"/>
        <v>0</v>
      </c>
      <c r="Y32" s="46">
        <f t="shared" si="14"/>
        <v>542.35</v>
      </c>
      <c r="Z32" s="46">
        <f t="shared" si="15"/>
        <v>1760.62525</v>
      </c>
      <c r="AA32" s="46"/>
      <c r="AB32" s="71" t="s">
        <v>142</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32</v>
      </c>
    </row>
    <row r="33" s="9" customFormat="1" ht="16" customHeight="1" spans="1:36">
      <c r="A33" s="45">
        <f t="shared" si="0"/>
        <v>30</v>
      </c>
      <c r="B33" s="46" t="s">
        <v>210</v>
      </c>
      <c r="C33" s="51" t="s">
        <v>223</v>
      </c>
      <c r="D33" s="52" t="s">
        <v>224</v>
      </c>
      <c r="E33" s="46">
        <v>3473.25</v>
      </c>
      <c r="F33" s="46">
        <v>3245.4</v>
      </c>
      <c r="G33" s="48">
        <v>5664.75</v>
      </c>
      <c r="H33" s="46">
        <v>3473.25</v>
      </c>
      <c r="I33" s="48">
        <v>3180</v>
      </c>
      <c r="J33" s="48"/>
      <c r="K33" s="63">
        <f t="shared" si="1"/>
        <v>62.5185</v>
      </c>
      <c r="L33" s="64">
        <f t="shared" si="2"/>
        <v>519.264</v>
      </c>
      <c r="M33" s="48">
        <f t="shared" si="3"/>
        <v>453.18</v>
      </c>
      <c r="N33" s="46">
        <f t="shared" si="4"/>
        <v>24.31275</v>
      </c>
      <c r="O33" s="48">
        <f t="shared" si="5"/>
        <v>159</v>
      </c>
      <c r="P33" s="48">
        <f t="shared" si="6"/>
        <v>0</v>
      </c>
      <c r="Q33" s="48">
        <f t="shared" si="7"/>
        <v>1218.27525</v>
      </c>
      <c r="R33" s="46">
        <f t="shared" si="8"/>
        <v>0</v>
      </c>
      <c r="S33" s="46">
        <f t="shared" si="9"/>
        <v>259.63</v>
      </c>
      <c r="T33" s="48">
        <f t="shared" si="10"/>
        <v>113.3</v>
      </c>
      <c r="U33" s="46">
        <f t="shared" si="11"/>
        <v>10.42</v>
      </c>
      <c r="V33" s="46">
        <v>0</v>
      </c>
      <c r="W33" s="48">
        <f t="shared" si="12"/>
        <v>159</v>
      </c>
      <c r="X33" s="48">
        <f t="shared" si="13"/>
        <v>0</v>
      </c>
      <c r="Y33" s="46">
        <f t="shared" si="14"/>
        <v>542.35</v>
      </c>
      <c r="Z33" s="46">
        <f t="shared" si="15"/>
        <v>1760.62525</v>
      </c>
      <c r="AA33" s="46"/>
      <c r="AB33" s="71" t="s">
        <v>143</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31</v>
      </c>
    </row>
    <row r="34" s="9" customFormat="1" ht="16" customHeight="1" spans="1:36">
      <c r="A34" s="45">
        <f t="shared" si="0"/>
        <v>31</v>
      </c>
      <c r="B34" s="46" t="s">
        <v>210</v>
      </c>
      <c r="C34" s="51" t="s">
        <v>225</v>
      </c>
      <c r="D34" s="52" t="s">
        <v>226</v>
      </c>
      <c r="E34" s="46">
        <v>3473.25</v>
      </c>
      <c r="F34" s="46">
        <v>3245.4</v>
      </c>
      <c r="G34" s="48">
        <v>5664.75</v>
      </c>
      <c r="H34" s="46">
        <v>3473.25</v>
      </c>
      <c r="I34" s="48">
        <v>3180</v>
      </c>
      <c r="J34" s="48"/>
      <c r="K34" s="63">
        <f t="shared" si="1"/>
        <v>62.5185</v>
      </c>
      <c r="L34" s="64">
        <f t="shared" si="2"/>
        <v>519.264</v>
      </c>
      <c r="M34" s="48">
        <f t="shared" si="3"/>
        <v>453.18</v>
      </c>
      <c r="N34" s="46">
        <f t="shared" si="4"/>
        <v>24.31275</v>
      </c>
      <c r="O34" s="48">
        <f t="shared" si="5"/>
        <v>159</v>
      </c>
      <c r="P34" s="48">
        <f t="shared" si="6"/>
        <v>0</v>
      </c>
      <c r="Q34" s="48">
        <f t="shared" si="7"/>
        <v>1218.27525</v>
      </c>
      <c r="R34" s="46">
        <f t="shared" si="8"/>
        <v>0</v>
      </c>
      <c r="S34" s="46">
        <f t="shared" si="9"/>
        <v>259.63</v>
      </c>
      <c r="T34" s="48">
        <f t="shared" si="10"/>
        <v>113.3</v>
      </c>
      <c r="U34" s="46">
        <f t="shared" si="11"/>
        <v>10.42</v>
      </c>
      <c r="V34" s="46">
        <v>0</v>
      </c>
      <c r="W34" s="48">
        <f t="shared" si="12"/>
        <v>159</v>
      </c>
      <c r="X34" s="48">
        <f t="shared" si="13"/>
        <v>0</v>
      </c>
      <c r="Y34" s="46">
        <f t="shared" si="14"/>
        <v>542.35</v>
      </c>
      <c r="Z34" s="46">
        <f t="shared" si="15"/>
        <v>1760.62525</v>
      </c>
      <c r="AA34" s="46"/>
      <c r="AB34" s="71" t="s">
        <v>85</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32</v>
      </c>
    </row>
    <row r="35" s="9" customFormat="1" ht="16" customHeight="1" spans="1:36">
      <c r="A35" s="45">
        <f t="shared" si="0"/>
        <v>32</v>
      </c>
      <c r="B35" s="46" t="s">
        <v>227</v>
      </c>
      <c r="C35" s="47" t="s">
        <v>228</v>
      </c>
      <c r="D35" s="46" t="s">
        <v>229</v>
      </c>
      <c r="E35" s="46">
        <v>3473.25</v>
      </c>
      <c r="F35" s="46">
        <v>3245.4</v>
      </c>
      <c r="G35" s="48">
        <v>5664.75</v>
      </c>
      <c r="H35" s="46">
        <v>3473.25</v>
      </c>
      <c r="I35" s="48">
        <v>4180</v>
      </c>
      <c r="J35" s="48"/>
      <c r="K35" s="63">
        <f t="shared" si="1"/>
        <v>62.5185</v>
      </c>
      <c r="L35" s="64">
        <f t="shared" si="2"/>
        <v>519.264</v>
      </c>
      <c r="M35" s="48">
        <f t="shared" si="3"/>
        <v>453.18</v>
      </c>
      <c r="N35" s="46">
        <f t="shared" si="4"/>
        <v>24.31275</v>
      </c>
      <c r="O35" s="48">
        <f t="shared" si="5"/>
        <v>209</v>
      </c>
      <c r="P35" s="48">
        <f t="shared" si="6"/>
        <v>0</v>
      </c>
      <c r="Q35" s="48">
        <f t="shared" si="7"/>
        <v>1268.27525</v>
      </c>
      <c r="R35" s="46">
        <f t="shared" si="8"/>
        <v>0</v>
      </c>
      <c r="S35" s="46">
        <f t="shared" si="9"/>
        <v>259.63</v>
      </c>
      <c r="T35" s="48">
        <f t="shared" si="10"/>
        <v>113.3</v>
      </c>
      <c r="U35" s="46">
        <f t="shared" si="11"/>
        <v>10.42</v>
      </c>
      <c r="V35" s="46">
        <v>0</v>
      </c>
      <c r="W35" s="48">
        <f t="shared" si="12"/>
        <v>209</v>
      </c>
      <c r="X35" s="48">
        <f t="shared" si="13"/>
        <v>0</v>
      </c>
      <c r="Y35" s="46">
        <f t="shared" si="14"/>
        <v>592.35</v>
      </c>
      <c r="Z35" s="46">
        <f t="shared" si="15"/>
        <v>1860.62525</v>
      </c>
      <c r="AA35" s="46"/>
      <c r="AB35" s="71" t="s">
        <v>106</v>
      </c>
      <c r="AC35" s="11">
        <f t="shared" ref="AC35:AE35" si="79">K35+R35</f>
        <v>62.5185</v>
      </c>
      <c r="AD35" s="11">
        <f t="shared" si="79"/>
        <v>778.894</v>
      </c>
      <c r="AE35" s="11">
        <f t="shared" si="79"/>
        <v>566.48</v>
      </c>
      <c r="AF35" s="11">
        <f t="shared" si="17"/>
        <v>34.73275</v>
      </c>
      <c r="AG35" s="11">
        <f t="shared" ref="AG35:AI35" si="80">O35+W35</f>
        <v>418</v>
      </c>
      <c r="AH35" s="11">
        <f t="shared" si="80"/>
        <v>0</v>
      </c>
      <c r="AI35" s="11">
        <f t="shared" si="80"/>
        <v>1860.62525</v>
      </c>
      <c r="AJ35" s="12" t="s">
        <v>34</v>
      </c>
    </row>
    <row r="36" s="9" customFormat="1" ht="16" customHeight="1" spans="1:36">
      <c r="A36" s="45">
        <f t="shared" si="0"/>
        <v>33</v>
      </c>
      <c r="B36" s="46" t="s">
        <v>230</v>
      </c>
      <c r="C36" s="47" t="s">
        <v>231</v>
      </c>
      <c r="D36" s="46" t="s">
        <v>232</v>
      </c>
      <c r="E36" s="46">
        <v>3473.25</v>
      </c>
      <c r="F36" s="46">
        <v>3245.4</v>
      </c>
      <c r="G36" s="48">
        <v>5664.75</v>
      </c>
      <c r="H36" s="46">
        <v>3473.25</v>
      </c>
      <c r="I36" s="48">
        <v>3180</v>
      </c>
      <c r="J36" s="48"/>
      <c r="K36" s="63">
        <f t="shared" si="1"/>
        <v>62.5185</v>
      </c>
      <c r="L36" s="64">
        <f t="shared" si="2"/>
        <v>519.264</v>
      </c>
      <c r="M36" s="48">
        <f t="shared" si="3"/>
        <v>453.18</v>
      </c>
      <c r="N36" s="46">
        <f t="shared" si="4"/>
        <v>24.31275</v>
      </c>
      <c r="O36" s="48">
        <f t="shared" si="5"/>
        <v>159</v>
      </c>
      <c r="P36" s="48">
        <f t="shared" si="6"/>
        <v>0</v>
      </c>
      <c r="Q36" s="48">
        <f t="shared" si="7"/>
        <v>1218.27525</v>
      </c>
      <c r="R36" s="46">
        <f t="shared" si="8"/>
        <v>0</v>
      </c>
      <c r="S36" s="46">
        <f t="shared" si="9"/>
        <v>259.63</v>
      </c>
      <c r="T36" s="48">
        <f t="shared" si="10"/>
        <v>113.3</v>
      </c>
      <c r="U36" s="46">
        <f t="shared" si="11"/>
        <v>10.42</v>
      </c>
      <c r="V36" s="46">
        <v>0</v>
      </c>
      <c r="W36" s="48">
        <f t="shared" si="12"/>
        <v>159</v>
      </c>
      <c r="X36" s="48">
        <f t="shared" si="13"/>
        <v>0</v>
      </c>
      <c r="Y36" s="46">
        <f t="shared" si="14"/>
        <v>542.35</v>
      </c>
      <c r="Z36" s="46">
        <f t="shared" si="15"/>
        <v>1760.62525</v>
      </c>
      <c r="AA36" s="46"/>
      <c r="AB36" s="71" t="s">
        <v>133</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32</v>
      </c>
    </row>
    <row r="37" s="9" customFormat="1" ht="16" customHeight="1" spans="1:36">
      <c r="A37" s="45">
        <f t="shared" si="0"/>
        <v>34</v>
      </c>
      <c r="B37" s="53" t="s">
        <v>53</v>
      </c>
      <c r="C37" s="54" t="s">
        <v>244</v>
      </c>
      <c r="D37" s="46" t="s">
        <v>245</v>
      </c>
      <c r="E37" s="46">
        <v>3473.25</v>
      </c>
      <c r="F37" s="46">
        <v>3245.4</v>
      </c>
      <c r="G37" s="48">
        <v>5664.75</v>
      </c>
      <c r="H37" s="46">
        <v>3473.25</v>
      </c>
      <c r="I37" s="48">
        <v>0</v>
      </c>
      <c r="J37" s="48"/>
      <c r="K37" s="63">
        <f t="shared" si="1"/>
        <v>62.5185</v>
      </c>
      <c r="L37" s="64">
        <f t="shared" si="2"/>
        <v>519.264</v>
      </c>
      <c r="M37" s="48">
        <f t="shared" si="3"/>
        <v>453.18</v>
      </c>
      <c r="N37" s="46">
        <f t="shared" si="4"/>
        <v>24.31275</v>
      </c>
      <c r="O37" s="48">
        <f t="shared" si="5"/>
        <v>0</v>
      </c>
      <c r="P37" s="48">
        <f t="shared" si="6"/>
        <v>0</v>
      </c>
      <c r="Q37" s="48">
        <f t="shared" si="7"/>
        <v>1059.27525</v>
      </c>
      <c r="R37" s="46">
        <f t="shared" si="8"/>
        <v>0</v>
      </c>
      <c r="S37" s="46">
        <f t="shared" si="9"/>
        <v>259.63</v>
      </c>
      <c r="T37" s="48">
        <f t="shared" si="10"/>
        <v>113.3</v>
      </c>
      <c r="U37" s="46">
        <f t="shared" si="11"/>
        <v>10.42</v>
      </c>
      <c r="V37" s="46">
        <v>0</v>
      </c>
      <c r="W37" s="48">
        <f t="shared" si="12"/>
        <v>0</v>
      </c>
      <c r="X37" s="48">
        <f t="shared" si="13"/>
        <v>0</v>
      </c>
      <c r="Y37" s="46">
        <f t="shared" si="14"/>
        <v>383.35</v>
      </c>
      <c r="Z37" s="46">
        <f t="shared" si="15"/>
        <v>1442.62525</v>
      </c>
      <c r="AA37" s="46"/>
      <c r="AB37" s="71" t="s">
        <v>53</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5">
        <f t="shared" si="0"/>
        <v>35</v>
      </c>
      <c r="B38" s="46" t="s">
        <v>53</v>
      </c>
      <c r="C38" s="47" t="s">
        <v>246</v>
      </c>
      <c r="D38" s="46" t="s">
        <v>247</v>
      </c>
      <c r="E38" s="46">
        <v>3473.25</v>
      </c>
      <c r="F38" s="46">
        <v>3245.4</v>
      </c>
      <c r="G38" s="48">
        <v>5664.75</v>
      </c>
      <c r="H38" s="46">
        <v>3473.25</v>
      </c>
      <c r="I38" s="48">
        <v>3180</v>
      </c>
      <c r="J38" s="48"/>
      <c r="K38" s="63">
        <f t="shared" si="1"/>
        <v>62.5185</v>
      </c>
      <c r="L38" s="64">
        <f t="shared" si="2"/>
        <v>519.264</v>
      </c>
      <c r="M38" s="48">
        <f t="shared" si="3"/>
        <v>453.18</v>
      </c>
      <c r="N38" s="46">
        <f t="shared" si="4"/>
        <v>24.31275</v>
      </c>
      <c r="O38" s="48">
        <f t="shared" si="5"/>
        <v>159</v>
      </c>
      <c r="P38" s="48">
        <f t="shared" si="6"/>
        <v>0</v>
      </c>
      <c r="Q38" s="48">
        <f t="shared" si="7"/>
        <v>1218.27525</v>
      </c>
      <c r="R38" s="46">
        <f t="shared" si="8"/>
        <v>0</v>
      </c>
      <c r="S38" s="46">
        <f t="shared" si="9"/>
        <v>259.63</v>
      </c>
      <c r="T38" s="48">
        <f t="shared" si="10"/>
        <v>113.3</v>
      </c>
      <c r="U38" s="46">
        <f t="shared" si="11"/>
        <v>10.42</v>
      </c>
      <c r="V38" s="46">
        <v>0</v>
      </c>
      <c r="W38" s="48">
        <f t="shared" si="12"/>
        <v>159</v>
      </c>
      <c r="X38" s="48">
        <f t="shared" si="13"/>
        <v>0</v>
      </c>
      <c r="Y38" s="46">
        <f t="shared" si="14"/>
        <v>542.35</v>
      </c>
      <c r="Z38" s="46">
        <f t="shared" si="15"/>
        <v>1760.62525</v>
      </c>
      <c r="AA38" s="46"/>
      <c r="AB38" s="71" t="s">
        <v>53</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20" customFormat="1" ht="16" customHeight="1" spans="1:36">
      <c r="A39" s="57">
        <f t="shared" si="0"/>
        <v>36</v>
      </c>
      <c r="B39" s="58" t="s">
        <v>53</v>
      </c>
      <c r="C39" s="59" t="s">
        <v>248</v>
      </c>
      <c r="D39" s="58" t="s">
        <v>249</v>
      </c>
      <c r="E39" s="58">
        <v>3473.25</v>
      </c>
      <c r="F39" s="58">
        <v>3245.4</v>
      </c>
      <c r="G39" s="60">
        <v>5664.75</v>
      </c>
      <c r="H39" s="58">
        <v>3473.25</v>
      </c>
      <c r="I39" s="60">
        <v>4180</v>
      </c>
      <c r="J39" s="60"/>
      <c r="K39" s="65">
        <f t="shared" si="1"/>
        <v>62.5185</v>
      </c>
      <c r="L39" s="66">
        <f t="shared" si="2"/>
        <v>519.264</v>
      </c>
      <c r="M39" s="60">
        <f t="shared" si="3"/>
        <v>453.18</v>
      </c>
      <c r="N39" s="58">
        <f t="shared" si="4"/>
        <v>24.31275</v>
      </c>
      <c r="O39" s="60">
        <f t="shared" si="5"/>
        <v>209</v>
      </c>
      <c r="P39" s="60">
        <f t="shared" si="6"/>
        <v>0</v>
      </c>
      <c r="Q39" s="60">
        <f t="shared" si="7"/>
        <v>1268.27525</v>
      </c>
      <c r="R39" s="58">
        <f t="shared" si="8"/>
        <v>0</v>
      </c>
      <c r="S39" s="58">
        <f t="shared" si="9"/>
        <v>259.63</v>
      </c>
      <c r="T39" s="60">
        <f t="shared" si="10"/>
        <v>113.3</v>
      </c>
      <c r="U39" s="58">
        <f t="shared" si="11"/>
        <v>10.42</v>
      </c>
      <c r="V39" s="58">
        <v>0</v>
      </c>
      <c r="W39" s="60">
        <f t="shared" si="12"/>
        <v>209</v>
      </c>
      <c r="X39" s="60">
        <f t="shared" si="13"/>
        <v>0</v>
      </c>
      <c r="Y39" s="58">
        <f t="shared" si="14"/>
        <v>592.35</v>
      </c>
      <c r="Z39" s="58">
        <f t="shared" si="15"/>
        <v>1860.62525</v>
      </c>
      <c r="AA39" s="58"/>
      <c r="AB39" s="71" t="s">
        <v>53</v>
      </c>
      <c r="AC39" s="15">
        <f t="shared" ref="AC39:AE39" si="87">K39+R39</f>
        <v>62.5185</v>
      </c>
      <c r="AD39" s="15">
        <f t="shared" si="87"/>
        <v>778.894</v>
      </c>
      <c r="AE39" s="15">
        <f t="shared" si="87"/>
        <v>566.48</v>
      </c>
      <c r="AF39" s="15">
        <f t="shared" si="17"/>
        <v>34.73275</v>
      </c>
      <c r="AG39" s="15">
        <f t="shared" ref="AG39:AI39" si="88">O39+W39</f>
        <v>418</v>
      </c>
      <c r="AH39" s="15">
        <f t="shared" si="88"/>
        <v>0</v>
      </c>
      <c r="AI39" s="15">
        <f t="shared" si="88"/>
        <v>1860.62525</v>
      </c>
      <c r="AJ39" s="16" t="s">
        <v>32</v>
      </c>
    </row>
    <row r="40" s="9" customFormat="1" ht="16" customHeight="1" spans="1:36">
      <c r="A40" s="45">
        <f t="shared" si="0"/>
        <v>37</v>
      </c>
      <c r="B40" s="46" t="s">
        <v>53</v>
      </c>
      <c r="C40" s="47" t="s">
        <v>250</v>
      </c>
      <c r="D40" s="46" t="s">
        <v>251</v>
      </c>
      <c r="E40" s="46">
        <v>3473.25</v>
      </c>
      <c r="F40" s="46">
        <v>3245.4</v>
      </c>
      <c r="G40" s="48">
        <v>5664.75</v>
      </c>
      <c r="H40" s="46">
        <v>3473.25</v>
      </c>
      <c r="I40" s="48">
        <v>3180</v>
      </c>
      <c r="J40" s="48"/>
      <c r="K40" s="63">
        <f t="shared" si="1"/>
        <v>62.5185</v>
      </c>
      <c r="L40" s="64">
        <f t="shared" si="2"/>
        <v>519.264</v>
      </c>
      <c r="M40" s="48">
        <f t="shared" si="3"/>
        <v>453.18</v>
      </c>
      <c r="N40" s="46">
        <f t="shared" si="4"/>
        <v>24.31275</v>
      </c>
      <c r="O40" s="48">
        <f t="shared" si="5"/>
        <v>159</v>
      </c>
      <c r="P40" s="48">
        <f t="shared" si="6"/>
        <v>0</v>
      </c>
      <c r="Q40" s="48">
        <f t="shared" si="7"/>
        <v>1218.27525</v>
      </c>
      <c r="R40" s="46">
        <f t="shared" si="8"/>
        <v>0</v>
      </c>
      <c r="S40" s="46">
        <f t="shared" si="9"/>
        <v>259.63</v>
      </c>
      <c r="T40" s="48">
        <f t="shared" si="10"/>
        <v>113.3</v>
      </c>
      <c r="U40" s="46">
        <f t="shared" si="11"/>
        <v>10.42</v>
      </c>
      <c r="V40" s="46">
        <v>0</v>
      </c>
      <c r="W40" s="48">
        <f t="shared" si="12"/>
        <v>159</v>
      </c>
      <c r="X40" s="48">
        <f t="shared" si="13"/>
        <v>0</v>
      </c>
      <c r="Y40" s="46">
        <f t="shared" si="14"/>
        <v>542.35</v>
      </c>
      <c r="Z40" s="46">
        <f t="shared" si="15"/>
        <v>1760.62525</v>
      </c>
      <c r="AA40" s="46"/>
      <c r="AB40" s="71" t="s">
        <v>53</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5">
        <f t="shared" si="0"/>
        <v>38</v>
      </c>
      <c r="B41" s="46" t="s">
        <v>53</v>
      </c>
      <c r="C41" s="51" t="s">
        <v>252</v>
      </c>
      <c r="D41" s="55" t="s">
        <v>253</v>
      </c>
      <c r="E41" s="46">
        <v>3473.25</v>
      </c>
      <c r="F41" s="46">
        <v>3245.4</v>
      </c>
      <c r="G41" s="48">
        <v>5664.75</v>
      </c>
      <c r="H41" s="46">
        <v>3473.25</v>
      </c>
      <c r="I41" s="48">
        <v>3180</v>
      </c>
      <c r="J41" s="48"/>
      <c r="K41" s="63">
        <f t="shared" si="1"/>
        <v>62.5185</v>
      </c>
      <c r="L41" s="64">
        <f t="shared" si="2"/>
        <v>519.264</v>
      </c>
      <c r="M41" s="48">
        <f t="shared" si="3"/>
        <v>453.18</v>
      </c>
      <c r="N41" s="46">
        <f t="shared" si="4"/>
        <v>24.31275</v>
      </c>
      <c r="O41" s="48">
        <f t="shared" si="5"/>
        <v>159</v>
      </c>
      <c r="P41" s="48">
        <f t="shared" si="6"/>
        <v>0</v>
      </c>
      <c r="Q41" s="48">
        <f t="shared" si="7"/>
        <v>1218.27525</v>
      </c>
      <c r="R41" s="46">
        <f t="shared" si="8"/>
        <v>0</v>
      </c>
      <c r="S41" s="46">
        <f t="shared" si="9"/>
        <v>259.63</v>
      </c>
      <c r="T41" s="48">
        <f t="shared" si="10"/>
        <v>113.3</v>
      </c>
      <c r="U41" s="46">
        <f t="shared" si="11"/>
        <v>10.42</v>
      </c>
      <c r="V41" s="46">
        <v>0</v>
      </c>
      <c r="W41" s="48">
        <f t="shared" si="12"/>
        <v>159</v>
      </c>
      <c r="X41" s="48">
        <f t="shared" si="13"/>
        <v>0</v>
      </c>
      <c r="Y41" s="46">
        <f t="shared" si="14"/>
        <v>542.35</v>
      </c>
      <c r="Z41" s="46">
        <f t="shared" si="15"/>
        <v>1760.62525</v>
      </c>
      <c r="AA41" s="46"/>
      <c r="AB41" s="71" t="s">
        <v>53</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5">
        <f t="shared" si="0"/>
        <v>39</v>
      </c>
      <c r="B42" s="46" t="s">
        <v>176</v>
      </c>
      <c r="C42" s="47" t="s">
        <v>254</v>
      </c>
      <c r="D42" s="46" t="s">
        <v>255</v>
      </c>
      <c r="E42" s="46">
        <v>3473.25</v>
      </c>
      <c r="F42" s="46">
        <v>3245.4</v>
      </c>
      <c r="G42" s="48">
        <v>5664.75</v>
      </c>
      <c r="H42" s="46">
        <v>3473.25</v>
      </c>
      <c r="I42" s="48">
        <v>3180</v>
      </c>
      <c r="J42" s="48"/>
      <c r="K42" s="63">
        <f t="shared" si="1"/>
        <v>62.5185</v>
      </c>
      <c r="L42" s="64">
        <f t="shared" si="2"/>
        <v>519.264</v>
      </c>
      <c r="M42" s="48">
        <f t="shared" si="3"/>
        <v>453.18</v>
      </c>
      <c r="N42" s="46">
        <f t="shared" si="4"/>
        <v>24.31275</v>
      </c>
      <c r="O42" s="48">
        <f t="shared" si="5"/>
        <v>159</v>
      </c>
      <c r="P42" s="48">
        <f t="shared" si="6"/>
        <v>0</v>
      </c>
      <c r="Q42" s="48">
        <f t="shared" si="7"/>
        <v>1218.27525</v>
      </c>
      <c r="R42" s="46">
        <f t="shared" si="8"/>
        <v>0</v>
      </c>
      <c r="S42" s="46">
        <f t="shared" si="9"/>
        <v>259.63</v>
      </c>
      <c r="T42" s="48">
        <f t="shared" si="10"/>
        <v>113.3</v>
      </c>
      <c r="U42" s="46">
        <f t="shared" si="11"/>
        <v>10.42</v>
      </c>
      <c r="V42" s="46">
        <v>0</v>
      </c>
      <c r="W42" s="48">
        <f t="shared" si="12"/>
        <v>159</v>
      </c>
      <c r="X42" s="48">
        <f t="shared" si="13"/>
        <v>0</v>
      </c>
      <c r="Y42" s="46">
        <f t="shared" si="14"/>
        <v>542.35</v>
      </c>
      <c r="Z42" s="46">
        <f t="shared" si="15"/>
        <v>1760.62525</v>
      </c>
      <c r="AA42" s="46"/>
      <c r="AB42" s="71" t="s">
        <v>133</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5">
        <f t="shared" si="0"/>
        <v>40</v>
      </c>
      <c r="B43" s="46" t="s">
        <v>256</v>
      </c>
      <c r="C43" s="47" t="s">
        <v>257</v>
      </c>
      <c r="D43" s="46" t="s">
        <v>258</v>
      </c>
      <c r="E43" s="46">
        <v>3820</v>
      </c>
      <c r="F43" s="46">
        <v>3820</v>
      </c>
      <c r="G43" s="48">
        <v>5664.75</v>
      </c>
      <c r="H43" s="46">
        <v>3820</v>
      </c>
      <c r="I43" s="48">
        <v>3180</v>
      </c>
      <c r="J43" s="48"/>
      <c r="K43" s="63">
        <f t="shared" si="1"/>
        <v>68.76</v>
      </c>
      <c r="L43" s="64">
        <f t="shared" si="2"/>
        <v>611.2</v>
      </c>
      <c r="M43" s="48">
        <f t="shared" si="3"/>
        <v>453.18</v>
      </c>
      <c r="N43" s="46">
        <f t="shared" si="4"/>
        <v>26.74</v>
      </c>
      <c r="O43" s="48">
        <f t="shared" si="5"/>
        <v>159</v>
      </c>
      <c r="P43" s="48">
        <f t="shared" si="6"/>
        <v>0</v>
      </c>
      <c r="Q43" s="48">
        <f t="shared" si="7"/>
        <v>1318.88</v>
      </c>
      <c r="R43" s="46">
        <f t="shared" si="8"/>
        <v>0</v>
      </c>
      <c r="S43" s="46">
        <f t="shared" si="9"/>
        <v>305.6</v>
      </c>
      <c r="T43" s="48">
        <f t="shared" si="10"/>
        <v>113.3</v>
      </c>
      <c r="U43" s="46">
        <f t="shared" si="11"/>
        <v>11.46</v>
      </c>
      <c r="V43" s="46">
        <v>0</v>
      </c>
      <c r="W43" s="48">
        <f t="shared" si="12"/>
        <v>159</v>
      </c>
      <c r="X43" s="48">
        <f t="shared" si="13"/>
        <v>0</v>
      </c>
      <c r="Y43" s="46">
        <f t="shared" si="14"/>
        <v>589.36</v>
      </c>
      <c r="Z43" s="46">
        <f t="shared" si="15"/>
        <v>1908.24</v>
      </c>
      <c r="AA43" s="46"/>
      <c r="AB43" s="71" t="s">
        <v>127</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5">
        <f t="shared" si="0"/>
        <v>41</v>
      </c>
      <c r="B44" s="46" t="s">
        <v>176</v>
      </c>
      <c r="C44" s="47" t="s">
        <v>259</v>
      </c>
      <c r="D44" s="46" t="s">
        <v>260</v>
      </c>
      <c r="E44" s="46">
        <v>3473.25</v>
      </c>
      <c r="F44" s="46">
        <v>3245.4</v>
      </c>
      <c r="G44" s="48">
        <v>5664.75</v>
      </c>
      <c r="H44" s="46">
        <v>3473.25</v>
      </c>
      <c r="I44" s="48">
        <v>3180</v>
      </c>
      <c r="J44" s="48"/>
      <c r="K44" s="63">
        <f t="shared" si="1"/>
        <v>62.5185</v>
      </c>
      <c r="L44" s="64">
        <f t="shared" si="2"/>
        <v>519.264</v>
      </c>
      <c r="M44" s="48">
        <f t="shared" si="3"/>
        <v>453.18</v>
      </c>
      <c r="N44" s="46">
        <f t="shared" si="4"/>
        <v>24.31275</v>
      </c>
      <c r="O44" s="48">
        <f t="shared" si="5"/>
        <v>159</v>
      </c>
      <c r="P44" s="48">
        <f t="shared" si="6"/>
        <v>0</v>
      </c>
      <c r="Q44" s="48">
        <f t="shared" si="7"/>
        <v>1218.27525</v>
      </c>
      <c r="R44" s="46">
        <f t="shared" si="8"/>
        <v>0</v>
      </c>
      <c r="S44" s="46">
        <f t="shared" si="9"/>
        <v>259.63</v>
      </c>
      <c r="T44" s="48">
        <f t="shared" si="10"/>
        <v>113.3</v>
      </c>
      <c r="U44" s="46">
        <f t="shared" si="11"/>
        <v>10.42</v>
      </c>
      <c r="V44" s="46">
        <v>0</v>
      </c>
      <c r="W44" s="48">
        <f t="shared" si="12"/>
        <v>159</v>
      </c>
      <c r="X44" s="48">
        <f t="shared" si="13"/>
        <v>0</v>
      </c>
      <c r="Y44" s="46">
        <f t="shared" si="14"/>
        <v>542.35</v>
      </c>
      <c r="Z44" s="46">
        <f t="shared" si="15"/>
        <v>1760.62525</v>
      </c>
      <c r="AA44" s="46"/>
      <c r="AB44" s="71" t="s">
        <v>85</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5">
        <f t="shared" si="0"/>
        <v>42</v>
      </c>
      <c r="B45" s="46" t="s">
        <v>256</v>
      </c>
      <c r="C45" s="47" t="s">
        <v>261</v>
      </c>
      <c r="D45" s="46" t="s">
        <v>262</v>
      </c>
      <c r="E45" s="46">
        <v>3473.25</v>
      </c>
      <c r="F45" s="46">
        <v>3245.4</v>
      </c>
      <c r="G45" s="48">
        <v>5664.75</v>
      </c>
      <c r="H45" s="46">
        <v>3473.25</v>
      </c>
      <c r="I45" s="48">
        <v>3180</v>
      </c>
      <c r="J45" s="48"/>
      <c r="K45" s="63">
        <f t="shared" si="1"/>
        <v>62.5185</v>
      </c>
      <c r="L45" s="64">
        <f t="shared" si="2"/>
        <v>519.264</v>
      </c>
      <c r="M45" s="48">
        <f t="shared" si="3"/>
        <v>453.18</v>
      </c>
      <c r="N45" s="46">
        <f t="shared" si="4"/>
        <v>24.31275</v>
      </c>
      <c r="O45" s="48">
        <f t="shared" si="5"/>
        <v>159</v>
      </c>
      <c r="P45" s="48">
        <f t="shared" si="6"/>
        <v>0</v>
      </c>
      <c r="Q45" s="48">
        <f t="shared" si="7"/>
        <v>1218.27525</v>
      </c>
      <c r="R45" s="46">
        <f t="shared" si="8"/>
        <v>0</v>
      </c>
      <c r="S45" s="46">
        <f t="shared" si="9"/>
        <v>259.63</v>
      </c>
      <c r="T45" s="48">
        <f t="shared" si="10"/>
        <v>113.3</v>
      </c>
      <c r="U45" s="46">
        <f t="shared" si="11"/>
        <v>10.42</v>
      </c>
      <c r="V45" s="46">
        <v>0</v>
      </c>
      <c r="W45" s="48">
        <f t="shared" si="12"/>
        <v>159</v>
      </c>
      <c r="X45" s="48">
        <f t="shared" si="13"/>
        <v>0</v>
      </c>
      <c r="Y45" s="46">
        <f t="shared" si="14"/>
        <v>542.35</v>
      </c>
      <c r="Z45" s="46">
        <f t="shared" si="15"/>
        <v>1760.62525</v>
      </c>
      <c r="AA45" s="46"/>
      <c r="AB45" s="71" t="s">
        <v>136</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5">
        <f t="shared" si="0"/>
        <v>43</v>
      </c>
      <c r="B46" s="46" t="s">
        <v>176</v>
      </c>
      <c r="C46" s="56" t="s">
        <v>263</v>
      </c>
      <c r="D46" s="46" t="s">
        <v>264</v>
      </c>
      <c r="E46" s="46">
        <v>3820</v>
      </c>
      <c r="F46" s="46">
        <v>3820</v>
      </c>
      <c r="G46" s="48">
        <v>5664.75</v>
      </c>
      <c r="H46" s="46">
        <v>3820</v>
      </c>
      <c r="I46" s="48">
        <v>4180</v>
      </c>
      <c r="J46" s="48"/>
      <c r="K46" s="63">
        <f t="shared" si="1"/>
        <v>68.76</v>
      </c>
      <c r="L46" s="64">
        <f t="shared" si="2"/>
        <v>611.2</v>
      </c>
      <c r="M46" s="48">
        <f t="shared" si="3"/>
        <v>453.18</v>
      </c>
      <c r="N46" s="46">
        <f t="shared" si="4"/>
        <v>26.74</v>
      </c>
      <c r="O46" s="48">
        <f t="shared" si="5"/>
        <v>209</v>
      </c>
      <c r="P46" s="48">
        <f t="shared" si="6"/>
        <v>0</v>
      </c>
      <c r="Q46" s="48">
        <f t="shared" si="7"/>
        <v>1368.88</v>
      </c>
      <c r="R46" s="46">
        <f t="shared" si="8"/>
        <v>0</v>
      </c>
      <c r="S46" s="46">
        <f t="shared" si="9"/>
        <v>305.6</v>
      </c>
      <c r="T46" s="48">
        <f t="shared" si="10"/>
        <v>113.3</v>
      </c>
      <c r="U46" s="46">
        <f t="shared" si="11"/>
        <v>11.46</v>
      </c>
      <c r="V46" s="46">
        <v>0</v>
      </c>
      <c r="W46" s="48">
        <f t="shared" si="12"/>
        <v>209</v>
      </c>
      <c r="X46" s="48">
        <f t="shared" si="13"/>
        <v>0</v>
      </c>
      <c r="Y46" s="46">
        <f t="shared" si="14"/>
        <v>639.36</v>
      </c>
      <c r="Z46" s="46">
        <f t="shared" si="15"/>
        <v>2008.24</v>
      </c>
      <c r="AA46" s="46"/>
      <c r="AB46" s="71" t="s">
        <v>85</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5">
        <f t="shared" si="0"/>
        <v>44</v>
      </c>
      <c r="B47" s="46" t="s">
        <v>176</v>
      </c>
      <c r="C47" s="51" t="s">
        <v>265</v>
      </c>
      <c r="D47" s="52" t="s">
        <v>266</v>
      </c>
      <c r="E47" s="46">
        <v>3473.25</v>
      </c>
      <c r="F47" s="46">
        <v>3245.4</v>
      </c>
      <c r="G47" s="48">
        <v>5664.75</v>
      </c>
      <c r="H47" s="46">
        <v>3473.25</v>
      </c>
      <c r="I47" s="48">
        <v>3180</v>
      </c>
      <c r="J47" s="48"/>
      <c r="K47" s="63">
        <f t="shared" si="1"/>
        <v>62.5185</v>
      </c>
      <c r="L47" s="64">
        <f t="shared" si="2"/>
        <v>519.264</v>
      </c>
      <c r="M47" s="48">
        <f t="shared" si="3"/>
        <v>453.18</v>
      </c>
      <c r="N47" s="46">
        <f t="shared" si="4"/>
        <v>24.31275</v>
      </c>
      <c r="O47" s="48">
        <f t="shared" si="5"/>
        <v>159</v>
      </c>
      <c r="P47" s="48">
        <f t="shared" si="6"/>
        <v>0</v>
      </c>
      <c r="Q47" s="48">
        <f t="shared" si="7"/>
        <v>1218.27525</v>
      </c>
      <c r="R47" s="46">
        <f t="shared" si="8"/>
        <v>0</v>
      </c>
      <c r="S47" s="46">
        <f t="shared" si="9"/>
        <v>259.63</v>
      </c>
      <c r="T47" s="48">
        <f t="shared" si="10"/>
        <v>113.3</v>
      </c>
      <c r="U47" s="46">
        <f t="shared" si="11"/>
        <v>10.42</v>
      </c>
      <c r="V47" s="46">
        <v>0</v>
      </c>
      <c r="W47" s="48">
        <f t="shared" si="12"/>
        <v>159</v>
      </c>
      <c r="X47" s="48">
        <f t="shared" si="13"/>
        <v>0</v>
      </c>
      <c r="Y47" s="46">
        <f t="shared" si="14"/>
        <v>542.35</v>
      </c>
      <c r="Z47" s="46">
        <f t="shared" si="15"/>
        <v>1760.62525</v>
      </c>
      <c r="AA47" s="46"/>
      <c r="AB47" s="71" t="s">
        <v>133</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5">
        <f t="shared" si="0"/>
        <v>45</v>
      </c>
      <c r="B48" s="46" t="s">
        <v>267</v>
      </c>
      <c r="C48" s="47" t="s">
        <v>268</v>
      </c>
      <c r="D48" s="46" t="s">
        <v>269</v>
      </c>
      <c r="E48" s="46">
        <v>3473.25</v>
      </c>
      <c r="F48" s="46">
        <v>3245.4</v>
      </c>
      <c r="G48" s="48">
        <v>5664.75</v>
      </c>
      <c r="H48" s="46">
        <v>3473.25</v>
      </c>
      <c r="I48" s="48">
        <v>3180</v>
      </c>
      <c r="J48" s="48"/>
      <c r="K48" s="63">
        <f t="shared" si="1"/>
        <v>62.5185</v>
      </c>
      <c r="L48" s="64">
        <f t="shared" si="2"/>
        <v>519.264</v>
      </c>
      <c r="M48" s="48">
        <f t="shared" si="3"/>
        <v>453.18</v>
      </c>
      <c r="N48" s="46">
        <f t="shared" si="4"/>
        <v>24.31275</v>
      </c>
      <c r="O48" s="48">
        <f t="shared" si="5"/>
        <v>159</v>
      </c>
      <c r="P48" s="48">
        <f t="shared" si="6"/>
        <v>0</v>
      </c>
      <c r="Q48" s="48">
        <f t="shared" si="7"/>
        <v>1218.27525</v>
      </c>
      <c r="R48" s="46">
        <f t="shared" si="8"/>
        <v>0</v>
      </c>
      <c r="S48" s="46">
        <f t="shared" si="9"/>
        <v>259.63</v>
      </c>
      <c r="T48" s="48">
        <f t="shared" si="10"/>
        <v>113.3</v>
      </c>
      <c r="U48" s="46">
        <f t="shared" si="11"/>
        <v>10.42</v>
      </c>
      <c r="V48" s="46">
        <v>0</v>
      </c>
      <c r="W48" s="48">
        <f t="shared" si="12"/>
        <v>159</v>
      </c>
      <c r="X48" s="48">
        <f t="shared" si="13"/>
        <v>0</v>
      </c>
      <c r="Y48" s="46">
        <f t="shared" si="14"/>
        <v>542.35</v>
      </c>
      <c r="Z48" s="46">
        <f t="shared" si="15"/>
        <v>1760.62525</v>
      </c>
      <c r="AA48" s="46"/>
      <c r="AB48" s="71" t="s">
        <v>82</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5">
        <f t="shared" si="0"/>
        <v>46</v>
      </c>
      <c r="B49" s="46" t="s">
        <v>173</v>
      </c>
      <c r="C49" s="47" t="s">
        <v>270</v>
      </c>
      <c r="D49" s="46" t="s">
        <v>271</v>
      </c>
      <c r="E49" s="46">
        <v>3473.25</v>
      </c>
      <c r="F49" s="46">
        <v>3245.4</v>
      </c>
      <c r="G49" s="48">
        <v>5664.75</v>
      </c>
      <c r="H49" s="46">
        <v>3473.25</v>
      </c>
      <c r="I49" s="48">
        <v>4180</v>
      </c>
      <c r="J49" s="48"/>
      <c r="K49" s="63">
        <f t="shared" si="1"/>
        <v>62.5185</v>
      </c>
      <c r="L49" s="64">
        <f t="shared" si="2"/>
        <v>519.264</v>
      </c>
      <c r="M49" s="48">
        <f t="shared" si="3"/>
        <v>453.18</v>
      </c>
      <c r="N49" s="46">
        <f t="shared" si="4"/>
        <v>24.31275</v>
      </c>
      <c r="O49" s="48">
        <f t="shared" si="5"/>
        <v>209</v>
      </c>
      <c r="P49" s="48">
        <f t="shared" si="6"/>
        <v>0</v>
      </c>
      <c r="Q49" s="48">
        <f t="shared" si="7"/>
        <v>1268.27525</v>
      </c>
      <c r="R49" s="46">
        <f t="shared" si="8"/>
        <v>0</v>
      </c>
      <c r="S49" s="46">
        <f t="shared" si="9"/>
        <v>259.63</v>
      </c>
      <c r="T49" s="48">
        <f t="shared" si="10"/>
        <v>113.3</v>
      </c>
      <c r="U49" s="46">
        <f t="shared" si="11"/>
        <v>10.42</v>
      </c>
      <c r="V49" s="46">
        <v>0</v>
      </c>
      <c r="W49" s="48">
        <f t="shared" si="12"/>
        <v>209</v>
      </c>
      <c r="X49" s="48">
        <f t="shared" si="13"/>
        <v>0</v>
      </c>
      <c r="Y49" s="46">
        <f t="shared" si="14"/>
        <v>592.35</v>
      </c>
      <c r="Z49" s="46">
        <f t="shared" si="15"/>
        <v>1860.62525</v>
      </c>
      <c r="AA49" s="46"/>
      <c r="AB49" s="71" t="s">
        <v>85</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5">
        <f t="shared" si="0"/>
        <v>47</v>
      </c>
      <c r="B50" s="46" t="s">
        <v>794</v>
      </c>
      <c r="C50" s="47" t="s">
        <v>273</v>
      </c>
      <c r="D50" s="46" t="s">
        <v>274</v>
      </c>
      <c r="E50" s="46">
        <v>3473.25</v>
      </c>
      <c r="F50" s="46">
        <v>3245.4</v>
      </c>
      <c r="G50" s="48">
        <v>5664.75</v>
      </c>
      <c r="H50" s="46">
        <v>3473.25</v>
      </c>
      <c r="I50" s="48">
        <v>3180</v>
      </c>
      <c r="J50" s="48"/>
      <c r="K50" s="63">
        <f t="shared" si="1"/>
        <v>62.5185</v>
      </c>
      <c r="L50" s="64">
        <f t="shared" si="2"/>
        <v>519.264</v>
      </c>
      <c r="M50" s="48">
        <f t="shared" si="3"/>
        <v>453.18</v>
      </c>
      <c r="N50" s="46">
        <f t="shared" si="4"/>
        <v>24.31275</v>
      </c>
      <c r="O50" s="48">
        <f t="shared" si="5"/>
        <v>159</v>
      </c>
      <c r="P50" s="48">
        <f t="shared" si="6"/>
        <v>0</v>
      </c>
      <c r="Q50" s="48">
        <f t="shared" si="7"/>
        <v>1218.27525</v>
      </c>
      <c r="R50" s="46">
        <f t="shared" si="8"/>
        <v>0</v>
      </c>
      <c r="S50" s="46">
        <f t="shared" si="9"/>
        <v>259.63</v>
      </c>
      <c r="T50" s="48">
        <f t="shared" si="10"/>
        <v>113.3</v>
      </c>
      <c r="U50" s="46">
        <f t="shared" si="11"/>
        <v>10.42</v>
      </c>
      <c r="V50" s="46">
        <v>0</v>
      </c>
      <c r="W50" s="48">
        <f t="shared" si="12"/>
        <v>159</v>
      </c>
      <c r="X50" s="48">
        <f t="shared" si="13"/>
        <v>0</v>
      </c>
      <c r="Y50" s="46">
        <f t="shared" si="14"/>
        <v>542.35</v>
      </c>
      <c r="Z50" s="46">
        <f t="shared" si="15"/>
        <v>1760.62525</v>
      </c>
      <c r="AA50" s="46"/>
      <c r="AB50" s="71" t="s">
        <v>94</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5">
        <f t="shared" si="0"/>
        <v>48</v>
      </c>
      <c r="B51" s="46" t="s">
        <v>794</v>
      </c>
      <c r="C51" s="47" t="s">
        <v>275</v>
      </c>
      <c r="D51" s="46" t="s">
        <v>276</v>
      </c>
      <c r="E51" s="46">
        <v>3473.25</v>
      </c>
      <c r="F51" s="46">
        <v>3245.4</v>
      </c>
      <c r="G51" s="48">
        <v>5664.75</v>
      </c>
      <c r="H51" s="46">
        <v>3473.25</v>
      </c>
      <c r="I51" s="48">
        <v>2544</v>
      </c>
      <c r="J51" s="48"/>
      <c r="K51" s="63">
        <f t="shared" si="1"/>
        <v>62.5185</v>
      </c>
      <c r="L51" s="64">
        <f t="shared" si="2"/>
        <v>519.264</v>
      </c>
      <c r="M51" s="48">
        <f t="shared" si="3"/>
        <v>453.18</v>
      </c>
      <c r="N51" s="46">
        <f t="shared" si="4"/>
        <v>24.31275</v>
      </c>
      <c r="O51" s="48">
        <f t="shared" si="5"/>
        <v>127.2</v>
      </c>
      <c r="P51" s="48">
        <f t="shared" si="6"/>
        <v>0</v>
      </c>
      <c r="Q51" s="48">
        <f t="shared" si="7"/>
        <v>1186.47525</v>
      </c>
      <c r="R51" s="46">
        <f t="shared" si="8"/>
        <v>0</v>
      </c>
      <c r="S51" s="46">
        <f t="shared" si="9"/>
        <v>259.63</v>
      </c>
      <c r="T51" s="48">
        <f t="shared" si="10"/>
        <v>113.3</v>
      </c>
      <c r="U51" s="46">
        <f t="shared" si="11"/>
        <v>10.42</v>
      </c>
      <c r="V51" s="46">
        <v>0</v>
      </c>
      <c r="W51" s="48">
        <f t="shared" si="12"/>
        <v>127.2</v>
      </c>
      <c r="X51" s="48">
        <f t="shared" si="13"/>
        <v>0</v>
      </c>
      <c r="Y51" s="46">
        <f t="shared" si="14"/>
        <v>510.55</v>
      </c>
      <c r="Z51" s="46">
        <f t="shared" si="15"/>
        <v>1697.02525</v>
      </c>
      <c r="AA51" s="46"/>
      <c r="AB51" s="71" t="s">
        <v>91</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5">
        <f t="shared" si="0"/>
        <v>49</v>
      </c>
      <c r="B52" s="46" t="s">
        <v>794</v>
      </c>
      <c r="C52" s="47" t="s">
        <v>277</v>
      </c>
      <c r="D52" s="46" t="s">
        <v>278</v>
      </c>
      <c r="E52" s="46">
        <v>3473.25</v>
      </c>
      <c r="F52" s="46">
        <v>3245.4</v>
      </c>
      <c r="G52" s="48">
        <v>5664.75</v>
      </c>
      <c r="H52" s="46">
        <v>3473.25</v>
      </c>
      <c r="I52" s="48">
        <v>3180</v>
      </c>
      <c r="J52" s="48"/>
      <c r="K52" s="63">
        <f t="shared" si="1"/>
        <v>62.5185</v>
      </c>
      <c r="L52" s="64">
        <f t="shared" si="2"/>
        <v>519.264</v>
      </c>
      <c r="M52" s="48">
        <f t="shared" si="3"/>
        <v>453.18</v>
      </c>
      <c r="N52" s="46">
        <f t="shared" si="4"/>
        <v>24.31275</v>
      </c>
      <c r="O52" s="48">
        <f t="shared" si="5"/>
        <v>159</v>
      </c>
      <c r="P52" s="48">
        <f t="shared" si="6"/>
        <v>0</v>
      </c>
      <c r="Q52" s="48">
        <f t="shared" si="7"/>
        <v>1218.27525</v>
      </c>
      <c r="R52" s="46">
        <f t="shared" si="8"/>
        <v>0</v>
      </c>
      <c r="S52" s="46">
        <f t="shared" si="9"/>
        <v>259.63</v>
      </c>
      <c r="T52" s="48">
        <f t="shared" si="10"/>
        <v>113.3</v>
      </c>
      <c r="U52" s="46">
        <f t="shared" si="11"/>
        <v>10.42</v>
      </c>
      <c r="V52" s="46">
        <v>0</v>
      </c>
      <c r="W52" s="48">
        <f t="shared" si="12"/>
        <v>159</v>
      </c>
      <c r="X52" s="48">
        <f t="shared" si="13"/>
        <v>0</v>
      </c>
      <c r="Y52" s="46">
        <f t="shared" si="14"/>
        <v>542.35</v>
      </c>
      <c r="Z52" s="46">
        <f t="shared" si="15"/>
        <v>1760.62525</v>
      </c>
      <c r="AA52" s="46"/>
      <c r="AB52" s="71" t="s">
        <v>67</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5">
        <f t="shared" si="0"/>
        <v>50</v>
      </c>
      <c r="B53" s="46" t="s">
        <v>794</v>
      </c>
      <c r="C53" s="47" t="s">
        <v>279</v>
      </c>
      <c r="D53" s="46" t="s">
        <v>280</v>
      </c>
      <c r="E53" s="46">
        <v>3473.25</v>
      </c>
      <c r="F53" s="46">
        <v>3245.4</v>
      </c>
      <c r="G53" s="48">
        <v>5664.75</v>
      </c>
      <c r="H53" s="46">
        <v>3473.25</v>
      </c>
      <c r="I53" s="48">
        <v>3180</v>
      </c>
      <c r="J53" s="48"/>
      <c r="K53" s="63">
        <f t="shared" si="1"/>
        <v>62.5185</v>
      </c>
      <c r="L53" s="64">
        <f t="shared" si="2"/>
        <v>519.264</v>
      </c>
      <c r="M53" s="48">
        <f t="shared" si="3"/>
        <v>453.18</v>
      </c>
      <c r="N53" s="46">
        <f t="shared" si="4"/>
        <v>24.31275</v>
      </c>
      <c r="O53" s="48">
        <f t="shared" si="5"/>
        <v>159</v>
      </c>
      <c r="P53" s="48">
        <f t="shared" si="6"/>
        <v>0</v>
      </c>
      <c r="Q53" s="48">
        <f t="shared" si="7"/>
        <v>1218.27525</v>
      </c>
      <c r="R53" s="46">
        <f t="shared" si="8"/>
        <v>0</v>
      </c>
      <c r="S53" s="46">
        <f t="shared" si="9"/>
        <v>259.63</v>
      </c>
      <c r="T53" s="48">
        <f t="shared" si="10"/>
        <v>113.3</v>
      </c>
      <c r="U53" s="46">
        <f t="shared" si="11"/>
        <v>10.42</v>
      </c>
      <c r="V53" s="46">
        <v>0</v>
      </c>
      <c r="W53" s="48">
        <f t="shared" si="12"/>
        <v>159</v>
      </c>
      <c r="X53" s="48">
        <f t="shared" si="13"/>
        <v>0</v>
      </c>
      <c r="Y53" s="46">
        <f t="shared" si="14"/>
        <v>542.35</v>
      </c>
      <c r="Z53" s="46">
        <f t="shared" si="15"/>
        <v>1760.62525</v>
      </c>
      <c r="AA53" s="46"/>
      <c r="AB53" s="71" t="s">
        <v>100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33</v>
      </c>
    </row>
    <row r="54" s="9" customFormat="1" ht="16" customHeight="1" spans="1:36">
      <c r="A54" s="45">
        <f t="shared" si="0"/>
        <v>51</v>
      </c>
      <c r="B54" s="46" t="s">
        <v>794</v>
      </c>
      <c r="C54" s="47" t="s">
        <v>281</v>
      </c>
      <c r="D54" s="46" t="s">
        <v>282</v>
      </c>
      <c r="E54" s="46">
        <v>3473.25</v>
      </c>
      <c r="F54" s="46">
        <v>3245.4</v>
      </c>
      <c r="G54" s="48">
        <v>5664.75</v>
      </c>
      <c r="H54" s="46">
        <v>3473.25</v>
      </c>
      <c r="I54" s="48">
        <v>3180</v>
      </c>
      <c r="J54" s="48"/>
      <c r="K54" s="63">
        <f t="shared" si="1"/>
        <v>62.5185</v>
      </c>
      <c r="L54" s="64">
        <f t="shared" si="2"/>
        <v>519.264</v>
      </c>
      <c r="M54" s="48">
        <f t="shared" si="3"/>
        <v>453.18</v>
      </c>
      <c r="N54" s="46">
        <f t="shared" si="4"/>
        <v>24.31275</v>
      </c>
      <c r="O54" s="48">
        <f t="shared" si="5"/>
        <v>159</v>
      </c>
      <c r="P54" s="48">
        <f t="shared" si="6"/>
        <v>0</v>
      </c>
      <c r="Q54" s="48">
        <f t="shared" si="7"/>
        <v>1218.27525</v>
      </c>
      <c r="R54" s="46">
        <f t="shared" si="8"/>
        <v>0</v>
      </c>
      <c r="S54" s="46">
        <f t="shared" si="9"/>
        <v>259.63</v>
      </c>
      <c r="T54" s="48">
        <f t="shared" si="10"/>
        <v>113.3</v>
      </c>
      <c r="U54" s="46">
        <f t="shared" si="11"/>
        <v>10.42</v>
      </c>
      <c r="V54" s="46">
        <v>0</v>
      </c>
      <c r="W54" s="48">
        <f t="shared" si="12"/>
        <v>159</v>
      </c>
      <c r="X54" s="48">
        <f t="shared" si="13"/>
        <v>0</v>
      </c>
      <c r="Y54" s="46">
        <f t="shared" si="14"/>
        <v>542.35</v>
      </c>
      <c r="Z54" s="46">
        <f t="shared" si="15"/>
        <v>1760.62525</v>
      </c>
      <c r="AA54" s="46"/>
      <c r="AB54" s="71" t="s">
        <v>100</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5">
        <f t="shared" si="0"/>
        <v>52</v>
      </c>
      <c r="B55" s="46" t="s">
        <v>267</v>
      </c>
      <c r="C55" s="47" t="s">
        <v>283</v>
      </c>
      <c r="D55" s="46" t="s">
        <v>284</v>
      </c>
      <c r="E55" s="46">
        <v>3820</v>
      </c>
      <c r="F55" s="46">
        <v>3820</v>
      </c>
      <c r="G55" s="48">
        <v>5664.75</v>
      </c>
      <c r="H55" s="46">
        <v>3820</v>
      </c>
      <c r="I55" s="48">
        <v>4180</v>
      </c>
      <c r="J55" s="48"/>
      <c r="K55" s="63">
        <f t="shared" si="1"/>
        <v>68.76</v>
      </c>
      <c r="L55" s="64">
        <f t="shared" si="2"/>
        <v>611.2</v>
      </c>
      <c r="M55" s="48">
        <f t="shared" si="3"/>
        <v>453.18</v>
      </c>
      <c r="N55" s="46">
        <f t="shared" si="4"/>
        <v>26.74</v>
      </c>
      <c r="O55" s="48">
        <f t="shared" si="5"/>
        <v>209</v>
      </c>
      <c r="P55" s="48">
        <f t="shared" si="6"/>
        <v>0</v>
      </c>
      <c r="Q55" s="48">
        <f t="shared" si="7"/>
        <v>1368.88</v>
      </c>
      <c r="R55" s="46">
        <f t="shared" si="8"/>
        <v>0</v>
      </c>
      <c r="S55" s="46">
        <f t="shared" si="9"/>
        <v>305.6</v>
      </c>
      <c r="T55" s="48">
        <f t="shared" si="10"/>
        <v>113.3</v>
      </c>
      <c r="U55" s="46">
        <f t="shared" si="11"/>
        <v>11.46</v>
      </c>
      <c r="V55" s="46">
        <v>0</v>
      </c>
      <c r="W55" s="48">
        <f t="shared" si="12"/>
        <v>209</v>
      </c>
      <c r="X55" s="48">
        <f t="shared" si="13"/>
        <v>0</v>
      </c>
      <c r="Y55" s="46">
        <f t="shared" si="14"/>
        <v>639.36</v>
      </c>
      <c r="Z55" s="46">
        <f t="shared" si="15"/>
        <v>2008.24</v>
      </c>
      <c r="AA55" s="46"/>
      <c r="AB55" s="71" t="s">
        <v>141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5">
        <f t="shared" si="0"/>
        <v>53</v>
      </c>
      <c r="B56" s="46" t="s">
        <v>267</v>
      </c>
      <c r="C56" s="47" t="s">
        <v>285</v>
      </c>
      <c r="D56" s="46" t="s">
        <v>286</v>
      </c>
      <c r="E56" s="46">
        <v>3473.25</v>
      </c>
      <c r="F56" s="46">
        <v>3245.4</v>
      </c>
      <c r="G56" s="48">
        <v>5664.75</v>
      </c>
      <c r="H56" s="46">
        <v>3473.25</v>
      </c>
      <c r="I56" s="48">
        <v>3180</v>
      </c>
      <c r="J56" s="48"/>
      <c r="K56" s="63">
        <f t="shared" si="1"/>
        <v>62.5185</v>
      </c>
      <c r="L56" s="64">
        <f t="shared" si="2"/>
        <v>519.264</v>
      </c>
      <c r="M56" s="48">
        <f t="shared" si="3"/>
        <v>453.18</v>
      </c>
      <c r="N56" s="46">
        <f t="shared" si="4"/>
        <v>24.31275</v>
      </c>
      <c r="O56" s="48">
        <f t="shared" si="5"/>
        <v>159</v>
      </c>
      <c r="P56" s="48">
        <f t="shared" si="6"/>
        <v>0</v>
      </c>
      <c r="Q56" s="48">
        <f t="shared" si="7"/>
        <v>1218.27525</v>
      </c>
      <c r="R56" s="46">
        <f t="shared" si="8"/>
        <v>0</v>
      </c>
      <c r="S56" s="46">
        <f t="shared" si="9"/>
        <v>259.63</v>
      </c>
      <c r="T56" s="48">
        <f t="shared" si="10"/>
        <v>113.3</v>
      </c>
      <c r="U56" s="46">
        <f t="shared" si="11"/>
        <v>10.42</v>
      </c>
      <c r="V56" s="46">
        <v>0</v>
      </c>
      <c r="W56" s="48">
        <f t="shared" si="12"/>
        <v>159</v>
      </c>
      <c r="X56" s="48">
        <f t="shared" si="13"/>
        <v>0</v>
      </c>
      <c r="Y56" s="46">
        <f t="shared" si="14"/>
        <v>542.35</v>
      </c>
      <c r="Z56" s="46">
        <f t="shared" si="15"/>
        <v>1760.62525</v>
      </c>
      <c r="AA56" s="46"/>
      <c r="AB56" s="71" t="s">
        <v>82</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5">
        <f t="shared" si="0"/>
        <v>54</v>
      </c>
      <c r="B57" s="46" t="s">
        <v>227</v>
      </c>
      <c r="C57" s="47" t="s">
        <v>287</v>
      </c>
      <c r="D57" s="46" t="s">
        <v>288</v>
      </c>
      <c r="E57" s="46">
        <v>3820</v>
      </c>
      <c r="F57" s="46">
        <v>3820</v>
      </c>
      <c r="G57" s="48">
        <v>5664.75</v>
      </c>
      <c r="H57" s="46">
        <v>3820</v>
      </c>
      <c r="I57" s="48">
        <v>3180</v>
      </c>
      <c r="J57" s="48"/>
      <c r="K57" s="63">
        <f t="shared" si="1"/>
        <v>68.76</v>
      </c>
      <c r="L57" s="64">
        <f t="shared" si="2"/>
        <v>611.2</v>
      </c>
      <c r="M57" s="48">
        <f t="shared" si="3"/>
        <v>453.18</v>
      </c>
      <c r="N57" s="46">
        <f t="shared" si="4"/>
        <v>26.74</v>
      </c>
      <c r="O57" s="48">
        <f t="shared" si="5"/>
        <v>159</v>
      </c>
      <c r="P57" s="48">
        <f t="shared" si="6"/>
        <v>0</v>
      </c>
      <c r="Q57" s="48">
        <f t="shared" si="7"/>
        <v>1318.88</v>
      </c>
      <c r="R57" s="46">
        <f t="shared" si="8"/>
        <v>0</v>
      </c>
      <c r="S57" s="46">
        <f t="shared" si="9"/>
        <v>305.6</v>
      </c>
      <c r="T57" s="48">
        <f t="shared" si="10"/>
        <v>113.3</v>
      </c>
      <c r="U57" s="46">
        <f t="shared" si="11"/>
        <v>11.46</v>
      </c>
      <c r="V57" s="46">
        <v>0</v>
      </c>
      <c r="W57" s="48">
        <f t="shared" si="12"/>
        <v>159</v>
      </c>
      <c r="X57" s="48">
        <f t="shared" si="13"/>
        <v>0</v>
      </c>
      <c r="Y57" s="46">
        <f t="shared" si="14"/>
        <v>589.36</v>
      </c>
      <c r="Z57" s="46">
        <f t="shared" si="15"/>
        <v>1908.24</v>
      </c>
      <c r="AA57" s="46"/>
      <c r="AB57" s="71" t="s">
        <v>127</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5">
        <f t="shared" si="0"/>
        <v>55</v>
      </c>
      <c r="B58" s="46" t="s">
        <v>289</v>
      </c>
      <c r="C58" s="47" t="s">
        <v>290</v>
      </c>
      <c r="D58" s="46" t="s">
        <v>291</v>
      </c>
      <c r="E58" s="46">
        <v>3473.25</v>
      </c>
      <c r="F58" s="46">
        <v>3245.4</v>
      </c>
      <c r="G58" s="48">
        <v>5664.75</v>
      </c>
      <c r="H58" s="46">
        <v>3473.25</v>
      </c>
      <c r="I58" s="48">
        <v>3180</v>
      </c>
      <c r="J58" s="48"/>
      <c r="K58" s="63">
        <f t="shared" si="1"/>
        <v>62.5185</v>
      </c>
      <c r="L58" s="64">
        <f t="shared" si="2"/>
        <v>519.264</v>
      </c>
      <c r="M58" s="48">
        <f t="shared" si="3"/>
        <v>453.18</v>
      </c>
      <c r="N58" s="46">
        <f t="shared" si="4"/>
        <v>24.31275</v>
      </c>
      <c r="O58" s="48">
        <f t="shared" si="5"/>
        <v>159</v>
      </c>
      <c r="P58" s="48">
        <f t="shared" si="6"/>
        <v>0</v>
      </c>
      <c r="Q58" s="48">
        <f t="shared" si="7"/>
        <v>1218.27525</v>
      </c>
      <c r="R58" s="46">
        <f t="shared" si="8"/>
        <v>0</v>
      </c>
      <c r="S58" s="46">
        <f t="shared" si="9"/>
        <v>259.63</v>
      </c>
      <c r="T58" s="48">
        <f t="shared" si="10"/>
        <v>113.3</v>
      </c>
      <c r="U58" s="46">
        <f t="shared" si="11"/>
        <v>10.42</v>
      </c>
      <c r="V58" s="46">
        <v>0</v>
      </c>
      <c r="W58" s="48">
        <f t="shared" si="12"/>
        <v>159</v>
      </c>
      <c r="X58" s="48">
        <f t="shared" si="13"/>
        <v>0</v>
      </c>
      <c r="Y58" s="46">
        <f t="shared" si="14"/>
        <v>542.35</v>
      </c>
      <c r="Z58" s="46">
        <f t="shared" si="15"/>
        <v>1760.62525</v>
      </c>
      <c r="AA58" s="46"/>
      <c r="AB58" s="71" t="s">
        <v>115</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5">
        <f t="shared" si="0"/>
        <v>56</v>
      </c>
      <c r="B59" s="46" t="s">
        <v>227</v>
      </c>
      <c r="C59" s="47" t="s">
        <v>292</v>
      </c>
      <c r="D59" s="46" t="s">
        <v>293</v>
      </c>
      <c r="E59" s="46">
        <v>3473.25</v>
      </c>
      <c r="F59" s="46">
        <v>3245.4</v>
      </c>
      <c r="G59" s="48">
        <v>5664.75</v>
      </c>
      <c r="H59" s="46">
        <v>3473.25</v>
      </c>
      <c r="I59" s="48">
        <v>1790</v>
      </c>
      <c r="J59" s="48"/>
      <c r="K59" s="63">
        <f t="shared" si="1"/>
        <v>62.5185</v>
      </c>
      <c r="L59" s="64">
        <f t="shared" si="2"/>
        <v>519.264</v>
      </c>
      <c r="M59" s="48">
        <f t="shared" si="3"/>
        <v>453.18</v>
      </c>
      <c r="N59" s="46">
        <f t="shared" si="4"/>
        <v>24.31275</v>
      </c>
      <c r="O59" s="48">
        <f t="shared" si="5"/>
        <v>89.5</v>
      </c>
      <c r="P59" s="48">
        <f t="shared" si="6"/>
        <v>0</v>
      </c>
      <c r="Q59" s="48">
        <f t="shared" si="7"/>
        <v>1148.77525</v>
      </c>
      <c r="R59" s="46">
        <f t="shared" si="8"/>
        <v>0</v>
      </c>
      <c r="S59" s="46">
        <f t="shared" si="9"/>
        <v>259.63</v>
      </c>
      <c r="T59" s="48">
        <f t="shared" si="10"/>
        <v>113.3</v>
      </c>
      <c r="U59" s="46">
        <f t="shared" si="11"/>
        <v>10.42</v>
      </c>
      <c r="V59" s="46">
        <v>0</v>
      </c>
      <c r="W59" s="48">
        <f t="shared" si="12"/>
        <v>89.5</v>
      </c>
      <c r="X59" s="48">
        <f t="shared" si="13"/>
        <v>0</v>
      </c>
      <c r="Y59" s="46">
        <f t="shared" si="14"/>
        <v>472.85</v>
      </c>
      <c r="Z59" s="46">
        <f t="shared" si="15"/>
        <v>1621.62525</v>
      </c>
      <c r="AA59" s="46"/>
      <c r="AB59" s="71" t="s">
        <v>127</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5">
        <f t="shared" si="0"/>
        <v>57</v>
      </c>
      <c r="B60" s="46" t="s">
        <v>230</v>
      </c>
      <c r="C60" s="47" t="s">
        <v>294</v>
      </c>
      <c r="D60" s="46" t="s">
        <v>295</v>
      </c>
      <c r="E60" s="46">
        <v>3473.25</v>
      </c>
      <c r="F60" s="46">
        <v>3245.4</v>
      </c>
      <c r="G60" s="48">
        <v>5664.75</v>
      </c>
      <c r="H60" s="46">
        <v>3473.25</v>
      </c>
      <c r="I60" s="48">
        <v>3180</v>
      </c>
      <c r="J60" s="48"/>
      <c r="K60" s="63">
        <f t="shared" si="1"/>
        <v>62.5185</v>
      </c>
      <c r="L60" s="64">
        <f t="shared" si="2"/>
        <v>519.264</v>
      </c>
      <c r="M60" s="48">
        <f t="shared" si="3"/>
        <v>453.18</v>
      </c>
      <c r="N60" s="46">
        <f t="shared" si="4"/>
        <v>24.31275</v>
      </c>
      <c r="O60" s="48">
        <f t="shared" si="5"/>
        <v>159</v>
      </c>
      <c r="P60" s="48">
        <f t="shared" si="6"/>
        <v>0</v>
      </c>
      <c r="Q60" s="48">
        <f t="shared" si="7"/>
        <v>1218.27525</v>
      </c>
      <c r="R60" s="46">
        <f t="shared" si="8"/>
        <v>0</v>
      </c>
      <c r="S60" s="46">
        <f t="shared" si="9"/>
        <v>259.63</v>
      </c>
      <c r="T60" s="48">
        <f t="shared" si="10"/>
        <v>113.3</v>
      </c>
      <c r="U60" s="46">
        <f t="shared" si="11"/>
        <v>10.42</v>
      </c>
      <c r="V60" s="46">
        <v>0</v>
      </c>
      <c r="W60" s="48">
        <f t="shared" si="12"/>
        <v>159</v>
      </c>
      <c r="X60" s="48">
        <f t="shared" si="13"/>
        <v>0</v>
      </c>
      <c r="Y60" s="46">
        <f t="shared" si="14"/>
        <v>542.35</v>
      </c>
      <c r="Z60" s="46">
        <f t="shared" si="15"/>
        <v>1760.62525</v>
      </c>
      <c r="AA60" s="46"/>
      <c r="AB60" s="71" t="s">
        <v>134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5">
        <f t="shared" si="0"/>
        <v>58</v>
      </c>
      <c r="B61" s="46" t="s">
        <v>227</v>
      </c>
      <c r="C61" s="47" t="s">
        <v>296</v>
      </c>
      <c r="D61" s="46" t="s">
        <v>297</v>
      </c>
      <c r="E61" s="46">
        <v>3473.25</v>
      </c>
      <c r="F61" s="46">
        <v>3245.4</v>
      </c>
      <c r="G61" s="48">
        <v>5664.75</v>
      </c>
      <c r="H61" s="46">
        <v>3473.25</v>
      </c>
      <c r="I61" s="48">
        <v>3180</v>
      </c>
      <c r="J61" s="48"/>
      <c r="K61" s="63">
        <f t="shared" si="1"/>
        <v>62.5185</v>
      </c>
      <c r="L61" s="64">
        <f t="shared" si="2"/>
        <v>519.264</v>
      </c>
      <c r="M61" s="48">
        <f t="shared" si="3"/>
        <v>453.18</v>
      </c>
      <c r="N61" s="46">
        <f t="shared" si="4"/>
        <v>24.31275</v>
      </c>
      <c r="O61" s="48">
        <f t="shared" si="5"/>
        <v>159</v>
      </c>
      <c r="P61" s="48">
        <f t="shared" si="6"/>
        <v>0</v>
      </c>
      <c r="Q61" s="48">
        <f t="shared" si="7"/>
        <v>1218.27525</v>
      </c>
      <c r="R61" s="46">
        <f t="shared" si="8"/>
        <v>0</v>
      </c>
      <c r="S61" s="46">
        <f t="shared" si="9"/>
        <v>259.63</v>
      </c>
      <c r="T61" s="48">
        <f t="shared" si="10"/>
        <v>113.3</v>
      </c>
      <c r="U61" s="46">
        <f t="shared" si="11"/>
        <v>10.42</v>
      </c>
      <c r="V61" s="46">
        <v>0</v>
      </c>
      <c r="W61" s="48">
        <f t="shared" si="12"/>
        <v>159</v>
      </c>
      <c r="X61" s="48">
        <f t="shared" si="13"/>
        <v>0</v>
      </c>
      <c r="Y61" s="46">
        <f t="shared" si="14"/>
        <v>542.35</v>
      </c>
      <c r="Z61" s="46">
        <f t="shared" si="15"/>
        <v>1760.62525</v>
      </c>
      <c r="AA61" s="46"/>
      <c r="AB61" s="71" t="s">
        <v>73</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5">
        <f t="shared" si="0"/>
        <v>59</v>
      </c>
      <c r="B62" s="46" t="s">
        <v>173</v>
      </c>
      <c r="C62" s="47" t="s">
        <v>298</v>
      </c>
      <c r="D62" s="46" t="s">
        <v>299</v>
      </c>
      <c r="E62" s="46">
        <v>3473.25</v>
      </c>
      <c r="F62" s="46">
        <v>3245.4</v>
      </c>
      <c r="G62" s="48">
        <v>5664.75</v>
      </c>
      <c r="H62" s="46">
        <v>3473.25</v>
      </c>
      <c r="I62" s="48">
        <v>4180</v>
      </c>
      <c r="J62" s="48"/>
      <c r="K62" s="63">
        <f t="shared" si="1"/>
        <v>62.5185</v>
      </c>
      <c r="L62" s="64">
        <f t="shared" si="2"/>
        <v>519.264</v>
      </c>
      <c r="M62" s="48">
        <f t="shared" si="3"/>
        <v>453.18</v>
      </c>
      <c r="N62" s="46">
        <f t="shared" si="4"/>
        <v>24.31275</v>
      </c>
      <c r="O62" s="48">
        <f t="shared" si="5"/>
        <v>209</v>
      </c>
      <c r="P62" s="48">
        <f t="shared" si="6"/>
        <v>0</v>
      </c>
      <c r="Q62" s="48">
        <f t="shared" si="7"/>
        <v>1268.27525</v>
      </c>
      <c r="R62" s="46">
        <f t="shared" si="8"/>
        <v>0</v>
      </c>
      <c r="S62" s="46">
        <f t="shared" si="9"/>
        <v>259.63</v>
      </c>
      <c r="T62" s="48">
        <f t="shared" si="10"/>
        <v>113.3</v>
      </c>
      <c r="U62" s="46">
        <f t="shared" si="11"/>
        <v>10.42</v>
      </c>
      <c r="V62" s="46">
        <v>0</v>
      </c>
      <c r="W62" s="48">
        <f t="shared" si="12"/>
        <v>209</v>
      </c>
      <c r="X62" s="48">
        <f t="shared" si="13"/>
        <v>0</v>
      </c>
      <c r="Y62" s="46">
        <f t="shared" si="14"/>
        <v>592.35</v>
      </c>
      <c r="Z62" s="46">
        <f t="shared" si="15"/>
        <v>1860.62525</v>
      </c>
      <c r="AA62" s="46"/>
      <c r="AB62" s="71" t="s">
        <v>85</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5">
        <f t="shared" si="0"/>
        <v>60</v>
      </c>
      <c r="B63" s="46" t="s">
        <v>230</v>
      </c>
      <c r="C63" s="47" t="s">
        <v>300</v>
      </c>
      <c r="D63" s="46" t="s">
        <v>301</v>
      </c>
      <c r="E63" s="46">
        <v>3473.25</v>
      </c>
      <c r="F63" s="46">
        <v>3245.4</v>
      </c>
      <c r="G63" s="48">
        <v>5664.75</v>
      </c>
      <c r="H63" s="46">
        <v>3473.25</v>
      </c>
      <c r="I63" s="48">
        <v>3180</v>
      </c>
      <c r="J63" s="48"/>
      <c r="K63" s="63">
        <f t="shared" si="1"/>
        <v>62.5185</v>
      </c>
      <c r="L63" s="64">
        <f t="shared" si="2"/>
        <v>519.264</v>
      </c>
      <c r="M63" s="48">
        <f t="shared" si="3"/>
        <v>453.18</v>
      </c>
      <c r="N63" s="46">
        <f t="shared" si="4"/>
        <v>24.31275</v>
      </c>
      <c r="O63" s="48">
        <f t="shared" si="5"/>
        <v>159</v>
      </c>
      <c r="P63" s="48">
        <f t="shared" si="6"/>
        <v>0</v>
      </c>
      <c r="Q63" s="48">
        <f t="shared" si="7"/>
        <v>1218.27525</v>
      </c>
      <c r="R63" s="46">
        <f t="shared" si="8"/>
        <v>0</v>
      </c>
      <c r="S63" s="46">
        <f t="shared" si="9"/>
        <v>259.63</v>
      </c>
      <c r="T63" s="48">
        <f t="shared" si="10"/>
        <v>113.3</v>
      </c>
      <c r="U63" s="46">
        <f t="shared" si="11"/>
        <v>10.42</v>
      </c>
      <c r="V63" s="46">
        <v>0</v>
      </c>
      <c r="W63" s="48">
        <f t="shared" si="12"/>
        <v>159</v>
      </c>
      <c r="X63" s="48">
        <f t="shared" si="13"/>
        <v>0</v>
      </c>
      <c r="Y63" s="46">
        <f t="shared" si="14"/>
        <v>542.35</v>
      </c>
      <c r="Z63" s="46">
        <f t="shared" si="15"/>
        <v>1760.62525</v>
      </c>
      <c r="AA63" s="46"/>
      <c r="AB63" s="71" t="s">
        <v>142</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5">
        <f t="shared" si="0"/>
        <v>61</v>
      </c>
      <c r="B64" s="46" t="s">
        <v>230</v>
      </c>
      <c r="C64" s="47" t="s">
        <v>302</v>
      </c>
      <c r="D64" s="46" t="s">
        <v>303</v>
      </c>
      <c r="E64" s="46">
        <v>3473.25</v>
      </c>
      <c r="F64" s="46">
        <v>3245.4</v>
      </c>
      <c r="G64" s="48">
        <v>5664.75</v>
      </c>
      <c r="H64" s="46">
        <v>3473.25</v>
      </c>
      <c r="I64" s="48">
        <v>3180</v>
      </c>
      <c r="J64" s="48"/>
      <c r="K64" s="63">
        <f t="shared" si="1"/>
        <v>62.5185</v>
      </c>
      <c r="L64" s="64">
        <f t="shared" si="2"/>
        <v>519.264</v>
      </c>
      <c r="M64" s="48">
        <f t="shared" si="3"/>
        <v>453.18</v>
      </c>
      <c r="N64" s="46">
        <f t="shared" si="4"/>
        <v>24.31275</v>
      </c>
      <c r="O64" s="48">
        <f t="shared" si="5"/>
        <v>159</v>
      </c>
      <c r="P64" s="48">
        <f t="shared" si="6"/>
        <v>0</v>
      </c>
      <c r="Q64" s="48">
        <f t="shared" si="7"/>
        <v>1218.27525</v>
      </c>
      <c r="R64" s="46">
        <f t="shared" si="8"/>
        <v>0</v>
      </c>
      <c r="S64" s="46">
        <f t="shared" si="9"/>
        <v>259.63</v>
      </c>
      <c r="T64" s="48">
        <f t="shared" si="10"/>
        <v>113.3</v>
      </c>
      <c r="U64" s="46">
        <f t="shared" si="11"/>
        <v>10.42</v>
      </c>
      <c r="V64" s="46">
        <v>0</v>
      </c>
      <c r="W64" s="48">
        <f t="shared" si="12"/>
        <v>159</v>
      </c>
      <c r="X64" s="48">
        <f t="shared" si="13"/>
        <v>0</v>
      </c>
      <c r="Y64" s="46">
        <f t="shared" si="14"/>
        <v>542.35</v>
      </c>
      <c r="Z64" s="46">
        <f t="shared" si="15"/>
        <v>1760.62525</v>
      </c>
      <c r="AA64" s="46"/>
      <c r="AB64" s="71" t="s">
        <v>106</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5">
        <f t="shared" si="0"/>
        <v>62</v>
      </c>
      <c r="B65" s="46" t="s">
        <v>227</v>
      </c>
      <c r="C65" s="47" t="s">
        <v>304</v>
      </c>
      <c r="D65" s="46" t="s">
        <v>305</v>
      </c>
      <c r="E65" s="46">
        <v>3473.25</v>
      </c>
      <c r="F65" s="46">
        <v>3245.4</v>
      </c>
      <c r="G65" s="48">
        <v>5664.75</v>
      </c>
      <c r="H65" s="46">
        <v>3473.25</v>
      </c>
      <c r="I65" s="48">
        <v>3180</v>
      </c>
      <c r="J65" s="48"/>
      <c r="K65" s="63">
        <f t="shared" si="1"/>
        <v>62.5185</v>
      </c>
      <c r="L65" s="64">
        <f t="shared" si="2"/>
        <v>519.264</v>
      </c>
      <c r="M65" s="48">
        <f t="shared" si="3"/>
        <v>453.18</v>
      </c>
      <c r="N65" s="46">
        <f t="shared" si="4"/>
        <v>24.31275</v>
      </c>
      <c r="O65" s="48">
        <f t="shared" si="5"/>
        <v>159</v>
      </c>
      <c r="P65" s="48">
        <f t="shared" si="6"/>
        <v>0</v>
      </c>
      <c r="Q65" s="48">
        <f t="shared" si="7"/>
        <v>1218.27525</v>
      </c>
      <c r="R65" s="46">
        <f t="shared" si="8"/>
        <v>0</v>
      </c>
      <c r="S65" s="46">
        <f t="shared" si="9"/>
        <v>259.63</v>
      </c>
      <c r="T65" s="48">
        <f t="shared" si="10"/>
        <v>113.3</v>
      </c>
      <c r="U65" s="46">
        <f t="shared" si="11"/>
        <v>10.42</v>
      </c>
      <c r="V65" s="46">
        <v>0</v>
      </c>
      <c r="W65" s="48">
        <f t="shared" si="12"/>
        <v>159</v>
      </c>
      <c r="X65" s="48">
        <f t="shared" si="13"/>
        <v>0</v>
      </c>
      <c r="Y65" s="46">
        <f t="shared" si="14"/>
        <v>542.35</v>
      </c>
      <c r="Z65" s="46">
        <f t="shared" si="15"/>
        <v>1760.62525</v>
      </c>
      <c r="AA65" s="46"/>
      <c r="AB65" s="71" t="s">
        <v>127</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5">
        <f t="shared" si="0"/>
        <v>63</v>
      </c>
      <c r="B66" s="46" t="s">
        <v>230</v>
      </c>
      <c r="C66" s="47" t="s">
        <v>306</v>
      </c>
      <c r="D66" s="46" t="s">
        <v>307</v>
      </c>
      <c r="E66" s="46">
        <v>3820</v>
      </c>
      <c r="F66" s="46">
        <v>3820</v>
      </c>
      <c r="G66" s="48">
        <v>5664.75</v>
      </c>
      <c r="H66" s="46">
        <v>3820</v>
      </c>
      <c r="I66" s="48">
        <v>4180</v>
      </c>
      <c r="J66" s="48"/>
      <c r="K66" s="63">
        <f t="shared" si="1"/>
        <v>68.76</v>
      </c>
      <c r="L66" s="64">
        <f t="shared" si="2"/>
        <v>611.2</v>
      </c>
      <c r="M66" s="48">
        <f t="shared" si="3"/>
        <v>453.18</v>
      </c>
      <c r="N66" s="46">
        <f t="shared" si="4"/>
        <v>26.74</v>
      </c>
      <c r="O66" s="48">
        <f t="shared" si="5"/>
        <v>209</v>
      </c>
      <c r="P66" s="48">
        <f t="shared" si="6"/>
        <v>0</v>
      </c>
      <c r="Q66" s="48">
        <f t="shared" si="7"/>
        <v>1368.88</v>
      </c>
      <c r="R66" s="46">
        <f t="shared" si="8"/>
        <v>0</v>
      </c>
      <c r="S66" s="46">
        <f t="shared" si="9"/>
        <v>305.6</v>
      </c>
      <c r="T66" s="48">
        <f t="shared" si="10"/>
        <v>113.3</v>
      </c>
      <c r="U66" s="46">
        <f t="shared" si="11"/>
        <v>11.46</v>
      </c>
      <c r="V66" s="46">
        <v>0</v>
      </c>
      <c r="W66" s="48">
        <f t="shared" si="12"/>
        <v>209</v>
      </c>
      <c r="X66" s="48">
        <f t="shared" si="13"/>
        <v>0</v>
      </c>
      <c r="Y66" s="46">
        <f t="shared" si="14"/>
        <v>639.36</v>
      </c>
      <c r="Z66" s="46">
        <f t="shared" si="15"/>
        <v>2008.24</v>
      </c>
      <c r="AA66" s="46"/>
      <c r="AB66" s="71" t="s">
        <v>134</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5">
        <f t="shared" si="0"/>
        <v>64</v>
      </c>
      <c r="B67" s="46" t="s">
        <v>227</v>
      </c>
      <c r="C67" s="47" t="s">
        <v>308</v>
      </c>
      <c r="D67" s="46" t="s">
        <v>309</v>
      </c>
      <c r="E67" s="46">
        <v>3820</v>
      </c>
      <c r="F67" s="46">
        <v>3820</v>
      </c>
      <c r="G67" s="48">
        <v>5664.75</v>
      </c>
      <c r="H67" s="46">
        <v>3820</v>
      </c>
      <c r="I67" s="48">
        <v>4180</v>
      </c>
      <c r="J67" s="48"/>
      <c r="K67" s="63">
        <f t="shared" si="1"/>
        <v>68.76</v>
      </c>
      <c r="L67" s="64">
        <f t="shared" si="2"/>
        <v>611.2</v>
      </c>
      <c r="M67" s="48">
        <f t="shared" si="3"/>
        <v>453.18</v>
      </c>
      <c r="N67" s="46">
        <f t="shared" si="4"/>
        <v>26.74</v>
      </c>
      <c r="O67" s="48">
        <f t="shared" si="5"/>
        <v>209</v>
      </c>
      <c r="P67" s="48">
        <f t="shared" si="6"/>
        <v>0</v>
      </c>
      <c r="Q67" s="48">
        <f t="shared" si="7"/>
        <v>1368.88</v>
      </c>
      <c r="R67" s="46">
        <f t="shared" si="8"/>
        <v>0</v>
      </c>
      <c r="S67" s="46">
        <f t="shared" si="9"/>
        <v>305.6</v>
      </c>
      <c r="T67" s="48">
        <f t="shared" si="10"/>
        <v>113.3</v>
      </c>
      <c r="U67" s="46">
        <f t="shared" si="11"/>
        <v>11.46</v>
      </c>
      <c r="V67" s="46">
        <v>0</v>
      </c>
      <c r="W67" s="48">
        <f t="shared" si="12"/>
        <v>209</v>
      </c>
      <c r="X67" s="48">
        <f t="shared" si="13"/>
        <v>0</v>
      </c>
      <c r="Y67" s="46">
        <f t="shared" si="14"/>
        <v>639.36</v>
      </c>
      <c r="Z67" s="46">
        <f t="shared" si="15"/>
        <v>2008.24</v>
      </c>
      <c r="AA67" s="46"/>
      <c r="AB67" s="71" t="s">
        <v>127</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5">
        <f t="shared" ref="A68:A101" si="145">ROW()-3</f>
        <v>65</v>
      </c>
      <c r="B68" s="46" t="s">
        <v>227</v>
      </c>
      <c r="C68" s="47" t="s">
        <v>310</v>
      </c>
      <c r="D68" s="46" t="s">
        <v>311</v>
      </c>
      <c r="E68" s="46">
        <v>3473.25</v>
      </c>
      <c r="F68" s="46">
        <v>3245.4</v>
      </c>
      <c r="G68" s="48">
        <v>5664.75</v>
      </c>
      <c r="H68" s="46">
        <v>3473.25</v>
      </c>
      <c r="I68" s="48">
        <v>3180</v>
      </c>
      <c r="J68" s="48"/>
      <c r="K68" s="63">
        <f t="shared" ref="K68:K101" si="146">E68*0.018</f>
        <v>62.5185</v>
      </c>
      <c r="L68" s="64">
        <f t="shared" ref="L68:L101" si="147">F68*0.16</f>
        <v>519.264</v>
      </c>
      <c r="M68" s="48">
        <f t="shared" ref="M68:M101" si="148">ROUND(G68*0.08,2)</f>
        <v>453.18</v>
      </c>
      <c r="N68" s="46">
        <f t="shared" ref="N68:N101" si="149">H68*0.007</f>
        <v>24.31275</v>
      </c>
      <c r="O68" s="48">
        <f t="shared" ref="O68:O101" si="150">I68*5%</f>
        <v>159</v>
      </c>
      <c r="P68" s="48">
        <f t="shared" ref="P68:P101" si="151">J68*50%</f>
        <v>0</v>
      </c>
      <c r="Q68" s="48">
        <f t="shared" ref="Q68:Q101" si="152">SUM(K68:P68)</f>
        <v>1218.27525</v>
      </c>
      <c r="R68" s="46">
        <f t="shared" ref="R68:R101" si="153">E68*0</f>
        <v>0</v>
      </c>
      <c r="S68" s="46">
        <f t="shared" ref="S68:S101" si="154">ROUND(F68*0.08,2)</f>
        <v>259.63</v>
      </c>
      <c r="T68" s="48">
        <f t="shared" ref="T68:T101" si="155">ROUND(G68*0.02,2)</f>
        <v>113.3</v>
      </c>
      <c r="U68" s="46">
        <f t="shared" ref="U68:U101" si="156">ROUND(H68*0.003,2)</f>
        <v>10.42</v>
      </c>
      <c r="V68" s="46">
        <v>0</v>
      </c>
      <c r="W68" s="48">
        <f t="shared" ref="W68:W101" si="157">I68*5%</f>
        <v>159</v>
      </c>
      <c r="X68" s="48">
        <f t="shared" ref="X68:X101" si="158">J68*50%</f>
        <v>0</v>
      </c>
      <c r="Y68" s="46">
        <f t="shared" ref="Y68:Y101" si="159">SUM(R68:X68)</f>
        <v>542.35</v>
      </c>
      <c r="Z68" s="46">
        <f t="shared" ref="Z68:Z101" si="160">Q68+Y68</f>
        <v>1760.62525</v>
      </c>
      <c r="AA68" s="46"/>
      <c r="AB68" s="71" t="s">
        <v>127</v>
      </c>
      <c r="AC68" s="11">
        <f t="shared" ref="AC68:AE68" si="161">K68+R68</f>
        <v>62.5185</v>
      </c>
      <c r="AD68" s="11">
        <f t="shared" si="161"/>
        <v>778.894</v>
      </c>
      <c r="AE68" s="11">
        <f t="shared" si="161"/>
        <v>566.48</v>
      </c>
      <c r="AF68" s="11">
        <f t="shared" ref="AF68:AF101" si="162">N68+U68+V68</f>
        <v>34.73275</v>
      </c>
      <c r="AG68" s="11">
        <f t="shared" ref="AG68:AI68" si="163">O68+W68</f>
        <v>318</v>
      </c>
      <c r="AH68" s="11">
        <f t="shared" si="163"/>
        <v>0</v>
      </c>
      <c r="AI68" s="11">
        <f t="shared" si="163"/>
        <v>1760.62525</v>
      </c>
      <c r="AJ68" s="12" t="s">
        <v>34</v>
      </c>
    </row>
    <row r="69" s="9" customFormat="1" ht="16" customHeight="1" spans="1:36">
      <c r="A69" s="45">
        <f t="shared" si="145"/>
        <v>66</v>
      </c>
      <c r="B69" s="46" t="s">
        <v>227</v>
      </c>
      <c r="C69" s="47" t="s">
        <v>312</v>
      </c>
      <c r="D69" s="46" t="s">
        <v>313</v>
      </c>
      <c r="E69" s="46">
        <v>3473.25</v>
      </c>
      <c r="F69" s="46">
        <v>3245.4</v>
      </c>
      <c r="G69" s="48">
        <v>5664.75</v>
      </c>
      <c r="H69" s="46">
        <v>3473.25</v>
      </c>
      <c r="I69" s="48">
        <v>3180</v>
      </c>
      <c r="J69" s="48"/>
      <c r="K69" s="63">
        <f t="shared" si="146"/>
        <v>62.5185</v>
      </c>
      <c r="L69" s="64">
        <f t="shared" si="147"/>
        <v>519.264</v>
      </c>
      <c r="M69" s="48">
        <f t="shared" si="148"/>
        <v>453.18</v>
      </c>
      <c r="N69" s="46">
        <f t="shared" si="149"/>
        <v>24.31275</v>
      </c>
      <c r="O69" s="48">
        <f t="shared" si="150"/>
        <v>159</v>
      </c>
      <c r="P69" s="48">
        <f t="shared" si="151"/>
        <v>0</v>
      </c>
      <c r="Q69" s="48">
        <f t="shared" si="152"/>
        <v>1218.27525</v>
      </c>
      <c r="R69" s="46">
        <f t="shared" si="153"/>
        <v>0</v>
      </c>
      <c r="S69" s="46">
        <f t="shared" si="154"/>
        <v>259.63</v>
      </c>
      <c r="T69" s="48">
        <f t="shared" si="155"/>
        <v>113.3</v>
      </c>
      <c r="U69" s="46">
        <f t="shared" si="156"/>
        <v>10.42</v>
      </c>
      <c r="V69" s="46">
        <v>0</v>
      </c>
      <c r="W69" s="48">
        <f t="shared" si="157"/>
        <v>159</v>
      </c>
      <c r="X69" s="48">
        <f t="shared" si="158"/>
        <v>0</v>
      </c>
      <c r="Y69" s="46">
        <f t="shared" si="159"/>
        <v>542.35</v>
      </c>
      <c r="Z69" s="46">
        <f t="shared" si="160"/>
        <v>1760.62525</v>
      </c>
      <c r="AA69" s="46"/>
      <c r="AB69" s="71" t="s">
        <v>109</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5">
        <f t="shared" si="145"/>
        <v>67</v>
      </c>
      <c r="B70" s="46" t="s">
        <v>227</v>
      </c>
      <c r="C70" s="47" t="s">
        <v>314</v>
      </c>
      <c r="D70" s="46" t="s">
        <v>315</v>
      </c>
      <c r="E70" s="46">
        <v>3473.25</v>
      </c>
      <c r="F70" s="46">
        <v>3245.4</v>
      </c>
      <c r="G70" s="48">
        <v>5664.75</v>
      </c>
      <c r="H70" s="46">
        <v>3473.25</v>
      </c>
      <c r="I70" s="48">
        <v>3180</v>
      </c>
      <c r="J70" s="48"/>
      <c r="K70" s="63">
        <f t="shared" si="146"/>
        <v>62.5185</v>
      </c>
      <c r="L70" s="64">
        <f t="shared" si="147"/>
        <v>519.264</v>
      </c>
      <c r="M70" s="48">
        <f t="shared" si="148"/>
        <v>453.18</v>
      </c>
      <c r="N70" s="46">
        <f t="shared" si="149"/>
        <v>24.31275</v>
      </c>
      <c r="O70" s="48">
        <f t="shared" si="150"/>
        <v>159</v>
      </c>
      <c r="P70" s="48">
        <f t="shared" si="151"/>
        <v>0</v>
      </c>
      <c r="Q70" s="48">
        <f t="shared" si="152"/>
        <v>1218.27525</v>
      </c>
      <c r="R70" s="46">
        <f t="shared" si="153"/>
        <v>0</v>
      </c>
      <c r="S70" s="46">
        <f t="shared" si="154"/>
        <v>259.63</v>
      </c>
      <c r="T70" s="48">
        <f t="shared" si="155"/>
        <v>113.3</v>
      </c>
      <c r="U70" s="46">
        <f t="shared" si="156"/>
        <v>10.42</v>
      </c>
      <c r="V70" s="46">
        <v>0</v>
      </c>
      <c r="W70" s="48">
        <f t="shared" si="157"/>
        <v>159</v>
      </c>
      <c r="X70" s="48">
        <f t="shared" si="158"/>
        <v>0</v>
      </c>
      <c r="Y70" s="46">
        <f t="shared" si="159"/>
        <v>542.35</v>
      </c>
      <c r="Z70" s="46">
        <f t="shared" si="160"/>
        <v>1760.62525</v>
      </c>
      <c r="AA70" s="46"/>
      <c r="AB70" s="71" t="s">
        <v>127</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5">
        <f t="shared" si="145"/>
        <v>68</v>
      </c>
      <c r="B71" s="46" t="s">
        <v>230</v>
      </c>
      <c r="C71" s="47" t="s">
        <v>316</v>
      </c>
      <c r="D71" s="46" t="s">
        <v>317</v>
      </c>
      <c r="E71" s="46">
        <v>3473.25</v>
      </c>
      <c r="F71" s="46">
        <v>3245.4</v>
      </c>
      <c r="G71" s="48">
        <v>5664.75</v>
      </c>
      <c r="H71" s="46">
        <v>3473.25</v>
      </c>
      <c r="I71" s="48">
        <v>4180</v>
      </c>
      <c r="J71" s="48"/>
      <c r="K71" s="63">
        <f t="shared" si="146"/>
        <v>62.5185</v>
      </c>
      <c r="L71" s="64">
        <f t="shared" si="147"/>
        <v>519.264</v>
      </c>
      <c r="M71" s="48">
        <f t="shared" si="148"/>
        <v>453.18</v>
      </c>
      <c r="N71" s="46">
        <f t="shared" si="149"/>
        <v>24.31275</v>
      </c>
      <c r="O71" s="48">
        <f t="shared" si="150"/>
        <v>209</v>
      </c>
      <c r="P71" s="48">
        <f t="shared" si="151"/>
        <v>0</v>
      </c>
      <c r="Q71" s="48">
        <f t="shared" si="152"/>
        <v>1268.27525</v>
      </c>
      <c r="R71" s="46">
        <f t="shared" si="153"/>
        <v>0</v>
      </c>
      <c r="S71" s="46">
        <f t="shared" si="154"/>
        <v>259.63</v>
      </c>
      <c r="T71" s="48">
        <f t="shared" si="155"/>
        <v>113.3</v>
      </c>
      <c r="U71" s="46">
        <f t="shared" si="156"/>
        <v>10.42</v>
      </c>
      <c r="V71" s="46">
        <v>0</v>
      </c>
      <c r="W71" s="48">
        <f t="shared" si="157"/>
        <v>209</v>
      </c>
      <c r="X71" s="48">
        <f t="shared" si="158"/>
        <v>0</v>
      </c>
      <c r="Y71" s="46">
        <f t="shared" si="159"/>
        <v>592.35</v>
      </c>
      <c r="Z71" s="46">
        <f t="shared" si="160"/>
        <v>1860.62525</v>
      </c>
      <c r="AA71" s="46"/>
      <c r="AB71" s="71" t="s">
        <v>106</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5">
        <f t="shared" si="145"/>
        <v>69</v>
      </c>
      <c r="B72" s="46" t="s">
        <v>230</v>
      </c>
      <c r="C72" s="47" t="s">
        <v>318</v>
      </c>
      <c r="D72" s="46" t="s">
        <v>319</v>
      </c>
      <c r="E72" s="46">
        <v>3473.25</v>
      </c>
      <c r="F72" s="46">
        <v>3245.4</v>
      </c>
      <c r="G72" s="48">
        <v>5664.75</v>
      </c>
      <c r="H72" s="46">
        <v>3473.25</v>
      </c>
      <c r="I72" s="48">
        <v>4180</v>
      </c>
      <c r="J72" s="48"/>
      <c r="K72" s="63">
        <f t="shared" si="146"/>
        <v>62.5185</v>
      </c>
      <c r="L72" s="64">
        <f t="shared" si="147"/>
        <v>519.264</v>
      </c>
      <c r="M72" s="48">
        <f t="shared" si="148"/>
        <v>453.18</v>
      </c>
      <c r="N72" s="46">
        <f t="shared" si="149"/>
        <v>24.31275</v>
      </c>
      <c r="O72" s="48">
        <f t="shared" si="150"/>
        <v>209</v>
      </c>
      <c r="P72" s="48">
        <f t="shared" si="151"/>
        <v>0</v>
      </c>
      <c r="Q72" s="48">
        <f t="shared" si="152"/>
        <v>1268.27525</v>
      </c>
      <c r="R72" s="46">
        <f t="shared" si="153"/>
        <v>0</v>
      </c>
      <c r="S72" s="46">
        <f t="shared" si="154"/>
        <v>259.63</v>
      </c>
      <c r="T72" s="48">
        <f t="shared" si="155"/>
        <v>113.3</v>
      </c>
      <c r="U72" s="46">
        <f t="shared" si="156"/>
        <v>10.42</v>
      </c>
      <c r="V72" s="46">
        <v>0</v>
      </c>
      <c r="W72" s="48">
        <f t="shared" si="157"/>
        <v>209</v>
      </c>
      <c r="X72" s="48">
        <f t="shared" si="158"/>
        <v>0</v>
      </c>
      <c r="Y72" s="46">
        <f t="shared" si="159"/>
        <v>592.35</v>
      </c>
      <c r="Z72" s="46">
        <f t="shared" si="160"/>
        <v>1860.62525</v>
      </c>
      <c r="AA72" s="46"/>
      <c r="AB72" s="71" t="s">
        <v>134</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5">
        <f t="shared" si="145"/>
        <v>70</v>
      </c>
      <c r="B73" s="46" t="s">
        <v>230</v>
      </c>
      <c r="C73" s="47" t="s">
        <v>320</v>
      </c>
      <c r="D73" s="46" t="s">
        <v>321</v>
      </c>
      <c r="E73" s="46">
        <v>3473.25</v>
      </c>
      <c r="F73" s="46">
        <v>3245.4</v>
      </c>
      <c r="G73" s="48">
        <v>5664.75</v>
      </c>
      <c r="H73" s="46">
        <v>3473.25</v>
      </c>
      <c r="I73" s="48">
        <v>4180</v>
      </c>
      <c r="J73" s="48"/>
      <c r="K73" s="63">
        <f t="shared" si="146"/>
        <v>62.5185</v>
      </c>
      <c r="L73" s="64">
        <f t="shared" si="147"/>
        <v>519.264</v>
      </c>
      <c r="M73" s="48">
        <f t="shared" si="148"/>
        <v>453.18</v>
      </c>
      <c r="N73" s="46">
        <f t="shared" si="149"/>
        <v>24.31275</v>
      </c>
      <c r="O73" s="48">
        <f t="shared" si="150"/>
        <v>209</v>
      </c>
      <c r="P73" s="48">
        <f t="shared" si="151"/>
        <v>0</v>
      </c>
      <c r="Q73" s="48">
        <f t="shared" si="152"/>
        <v>1268.27525</v>
      </c>
      <c r="R73" s="46">
        <f t="shared" si="153"/>
        <v>0</v>
      </c>
      <c r="S73" s="46">
        <f t="shared" si="154"/>
        <v>259.63</v>
      </c>
      <c r="T73" s="48">
        <f t="shared" si="155"/>
        <v>113.3</v>
      </c>
      <c r="U73" s="46">
        <f t="shared" si="156"/>
        <v>10.42</v>
      </c>
      <c r="V73" s="46">
        <v>0</v>
      </c>
      <c r="W73" s="48">
        <f t="shared" si="157"/>
        <v>209</v>
      </c>
      <c r="X73" s="48">
        <f t="shared" si="158"/>
        <v>0</v>
      </c>
      <c r="Y73" s="46">
        <f t="shared" si="159"/>
        <v>592.35</v>
      </c>
      <c r="Z73" s="46">
        <f t="shared" si="160"/>
        <v>1860.62525</v>
      </c>
      <c r="AA73" s="46"/>
      <c r="AB73" s="71" t="s">
        <v>134</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33</v>
      </c>
    </row>
    <row r="74" s="9" customFormat="1" ht="16" customHeight="1" spans="1:36">
      <c r="A74" s="45">
        <f t="shared" si="145"/>
        <v>71</v>
      </c>
      <c r="B74" s="46" t="s">
        <v>230</v>
      </c>
      <c r="C74" s="47" t="s">
        <v>322</v>
      </c>
      <c r="D74" s="345" t="s">
        <v>323</v>
      </c>
      <c r="E74" s="46">
        <v>3473.25</v>
      </c>
      <c r="F74" s="46">
        <v>3245.4</v>
      </c>
      <c r="G74" s="48">
        <v>5664.75</v>
      </c>
      <c r="H74" s="46">
        <v>3473.25</v>
      </c>
      <c r="I74" s="48">
        <v>3180</v>
      </c>
      <c r="J74" s="48"/>
      <c r="K74" s="63">
        <f t="shared" si="146"/>
        <v>62.5185</v>
      </c>
      <c r="L74" s="64">
        <f t="shared" si="147"/>
        <v>519.264</v>
      </c>
      <c r="M74" s="48">
        <f t="shared" si="148"/>
        <v>453.18</v>
      </c>
      <c r="N74" s="46">
        <f t="shared" si="149"/>
        <v>24.31275</v>
      </c>
      <c r="O74" s="48">
        <f t="shared" si="150"/>
        <v>159</v>
      </c>
      <c r="P74" s="48">
        <f t="shared" si="151"/>
        <v>0</v>
      </c>
      <c r="Q74" s="48">
        <f t="shared" si="152"/>
        <v>1218.27525</v>
      </c>
      <c r="R74" s="46">
        <f t="shared" si="153"/>
        <v>0</v>
      </c>
      <c r="S74" s="46">
        <f t="shared" si="154"/>
        <v>259.63</v>
      </c>
      <c r="T74" s="48">
        <f t="shared" si="155"/>
        <v>113.3</v>
      </c>
      <c r="U74" s="46">
        <f t="shared" si="156"/>
        <v>10.42</v>
      </c>
      <c r="V74" s="46">
        <v>0</v>
      </c>
      <c r="W74" s="48">
        <f t="shared" si="157"/>
        <v>159</v>
      </c>
      <c r="X74" s="48">
        <f t="shared" si="158"/>
        <v>0</v>
      </c>
      <c r="Y74" s="46">
        <f t="shared" si="159"/>
        <v>542.35</v>
      </c>
      <c r="Z74" s="46">
        <f t="shared" si="160"/>
        <v>1760.62525</v>
      </c>
      <c r="AA74" s="46"/>
      <c r="AB74" s="71" t="s">
        <v>134</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33</v>
      </c>
    </row>
    <row r="75" s="20" customFormat="1" ht="16" customHeight="1" spans="1:36">
      <c r="A75" s="57">
        <f t="shared" si="145"/>
        <v>72</v>
      </c>
      <c r="B75" s="58" t="s">
        <v>230</v>
      </c>
      <c r="C75" s="59" t="s">
        <v>326</v>
      </c>
      <c r="D75" s="368" t="s">
        <v>327</v>
      </c>
      <c r="E75" s="58">
        <v>3473.25</v>
      </c>
      <c r="F75" s="58">
        <v>0</v>
      </c>
      <c r="G75" s="58">
        <v>0</v>
      </c>
      <c r="H75" s="58">
        <v>0</v>
      </c>
      <c r="I75" s="60">
        <v>0</v>
      </c>
      <c r="J75" s="60"/>
      <c r="K75" s="65">
        <f t="shared" si="146"/>
        <v>62.5185</v>
      </c>
      <c r="L75" s="66">
        <f t="shared" si="147"/>
        <v>0</v>
      </c>
      <c r="M75" s="60">
        <f t="shared" si="148"/>
        <v>0</v>
      </c>
      <c r="N75" s="58">
        <f t="shared" si="149"/>
        <v>0</v>
      </c>
      <c r="O75" s="60">
        <f t="shared" si="150"/>
        <v>0</v>
      </c>
      <c r="P75" s="60">
        <f t="shared" si="151"/>
        <v>0</v>
      </c>
      <c r="Q75" s="60">
        <f t="shared" si="152"/>
        <v>62.5185</v>
      </c>
      <c r="R75" s="58">
        <f t="shared" si="153"/>
        <v>0</v>
      </c>
      <c r="S75" s="58">
        <f t="shared" si="154"/>
        <v>0</v>
      </c>
      <c r="T75" s="60">
        <f t="shared" si="155"/>
        <v>0</v>
      </c>
      <c r="U75" s="58">
        <f t="shared" si="156"/>
        <v>0</v>
      </c>
      <c r="V75" s="58">
        <v>0</v>
      </c>
      <c r="W75" s="60">
        <f t="shared" si="157"/>
        <v>0</v>
      </c>
      <c r="X75" s="60">
        <f t="shared" si="158"/>
        <v>0</v>
      </c>
      <c r="Y75" s="58">
        <f t="shared" si="159"/>
        <v>0</v>
      </c>
      <c r="Z75" s="58">
        <f t="shared" si="160"/>
        <v>62.5185</v>
      </c>
      <c r="AA75" s="58"/>
      <c r="AB75" s="71" t="s">
        <v>121</v>
      </c>
      <c r="AC75" s="15">
        <f t="shared" ref="AC75:AE75" si="176">K75+R75</f>
        <v>62.5185</v>
      </c>
      <c r="AD75" s="15">
        <f t="shared" si="176"/>
        <v>0</v>
      </c>
      <c r="AE75" s="15">
        <f t="shared" si="176"/>
        <v>0</v>
      </c>
      <c r="AF75" s="15">
        <f t="shared" si="162"/>
        <v>0</v>
      </c>
      <c r="AG75" s="15">
        <f t="shared" ref="AG75:AI75" si="177">O75+W75</f>
        <v>0</v>
      </c>
      <c r="AH75" s="15">
        <f t="shared" si="177"/>
        <v>0</v>
      </c>
      <c r="AI75" s="15">
        <f t="shared" si="177"/>
        <v>62.5185</v>
      </c>
      <c r="AJ75" s="16" t="s">
        <v>33</v>
      </c>
    </row>
    <row r="76" s="9" customFormat="1" ht="16" customHeight="1" spans="1:36">
      <c r="A76" s="45">
        <f t="shared" si="145"/>
        <v>73</v>
      </c>
      <c r="B76" s="46" t="s">
        <v>328</v>
      </c>
      <c r="C76" s="47" t="s">
        <v>329</v>
      </c>
      <c r="D76" s="46" t="s">
        <v>330</v>
      </c>
      <c r="E76" s="46">
        <v>3473.25</v>
      </c>
      <c r="F76" s="46">
        <v>3245.4</v>
      </c>
      <c r="G76" s="48">
        <v>5664.75</v>
      </c>
      <c r="H76" s="46">
        <v>3473.25</v>
      </c>
      <c r="I76" s="48">
        <v>3180</v>
      </c>
      <c r="J76" s="48"/>
      <c r="K76" s="63">
        <f t="shared" si="146"/>
        <v>62.5185</v>
      </c>
      <c r="L76" s="64">
        <f t="shared" si="147"/>
        <v>519.264</v>
      </c>
      <c r="M76" s="48">
        <f t="shared" si="148"/>
        <v>453.18</v>
      </c>
      <c r="N76" s="46">
        <f t="shared" si="149"/>
        <v>24.31275</v>
      </c>
      <c r="O76" s="48">
        <f t="shared" si="150"/>
        <v>159</v>
      </c>
      <c r="P76" s="48">
        <f t="shared" si="151"/>
        <v>0</v>
      </c>
      <c r="Q76" s="48">
        <f t="shared" si="152"/>
        <v>1218.27525</v>
      </c>
      <c r="R76" s="46">
        <f t="shared" si="153"/>
        <v>0</v>
      </c>
      <c r="S76" s="46">
        <f t="shared" si="154"/>
        <v>259.63</v>
      </c>
      <c r="T76" s="48">
        <f t="shared" si="155"/>
        <v>113.3</v>
      </c>
      <c r="U76" s="46">
        <f t="shared" si="156"/>
        <v>10.42</v>
      </c>
      <c r="V76" s="46">
        <v>0</v>
      </c>
      <c r="W76" s="48">
        <f t="shared" si="157"/>
        <v>159</v>
      </c>
      <c r="X76" s="48">
        <f t="shared" si="158"/>
        <v>0</v>
      </c>
      <c r="Y76" s="46">
        <f t="shared" si="159"/>
        <v>542.35</v>
      </c>
      <c r="Z76" s="46">
        <f t="shared" si="160"/>
        <v>1760.62525</v>
      </c>
      <c r="AA76" s="46"/>
      <c r="AB76" s="71" t="s">
        <v>133</v>
      </c>
      <c r="AC76" s="11">
        <f t="shared" ref="AC76:AE76" si="178">K76+R76</f>
        <v>62.5185</v>
      </c>
      <c r="AD76" s="11">
        <f t="shared" si="178"/>
        <v>778.894</v>
      </c>
      <c r="AE76" s="11">
        <f t="shared" si="178"/>
        <v>566.48</v>
      </c>
      <c r="AF76" s="11">
        <f t="shared" si="162"/>
        <v>34.73275</v>
      </c>
      <c r="AG76" s="11">
        <f t="shared" ref="AG76:AI76" si="179">O76+W76</f>
        <v>318</v>
      </c>
      <c r="AH76" s="11">
        <f t="shared" si="179"/>
        <v>0</v>
      </c>
      <c r="AI76" s="11">
        <f t="shared" si="179"/>
        <v>1760.62525</v>
      </c>
      <c r="AJ76" s="12" t="s">
        <v>35</v>
      </c>
    </row>
    <row r="77" s="9" customFormat="1" ht="16" customHeight="1" spans="1:36">
      <c r="A77" s="45">
        <f t="shared" si="145"/>
        <v>74</v>
      </c>
      <c r="B77" s="46" t="s">
        <v>227</v>
      </c>
      <c r="C77" s="47" t="s">
        <v>331</v>
      </c>
      <c r="D77" s="46" t="s">
        <v>332</v>
      </c>
      <c r="E77" s="46">
        <v>3473.25</v>
      </c>
      <c r="F77" s="46">
        <v>3245.4</v>
      </c>
      <c r="G77" s="48">
        <v>5664.75</v>
      </c>
      <c r="H77" s="46">
        <v>3473.25</v>
      </c>
      <c r="I77" s="48">
        <v>3180</v>
      </c>
      <c r="J77" s="48"/>
      <c r="K77" s="63">
        <f t="shared" si="146"/>
        <v>62.5185</v>
      </c>
      <c r="L77" s="64">
        <f t="shared" si="147"/>
        <v>519.264</v>
      </c>
      <c r="M77" s="48">
        <f t="shared" si="148"/>
        <v>453.18</v>
      </c>
      <c r="N77" s="46">
        <f t="shared" si="149"/>
        <v>24.31275</v>
      </c>
      <c r="O77" s="48">
        <f t="shared" si="150"/>
        <v>159</v>
      </c>
      <c r="P77" s="48">
        <f t="shared" si="151"/>
        <v>0</v>
      </c>
      <c r="Q77" s="48">
        <f t="shared" si="152"/>
        <v>1218.27525</v>
      </c>
      <c r="R77" s="46">
        <f t="shared" si="153"/>
        <v>0</v>
      </c>
      <c r="S77" s="46">
        <f t="shared" si="154"/>
        <v>259.63</v>
      </c>
      <c r="T77" s="48">
        <f t="shared" si="155"/>
        <v>113.3</v>
      </c>
      <c r="U77" s="46">
        <f t="shared" si="156"/>
        <v>10.42</v>
      </c>
      <c r="V77" s="46">
        <v>0</v>
      </c>
      <c r="W77" s="48">
        <f t="shared" si="157"/>
        <v>159</v>
      </c>
      <c r="X77" s="48">
        <f t="shared" si="158"/>
        <v>0</v>
      </c>
      <c r="Y77" s="46">
        <f t="shared" si="159"/>
        <v>542.35</v>
      </c>
      <c r="Z77" s="46">
        <f t="shared" si="160"/>
        <v>1760.62525</v>
      </c>
      <c r="AA77" s="46"/>
      <c r="AB77" s="71" t="s">
        <v>73</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34</v>
      </c>
    </row>
    <row r="78" s="9" customFormat="1" ht="16" customHeight="1" spans="1:36">
      <c r="A78" s="45">
        <f t="shared" si="145"/>
        <v>75</v>
      </c>
      <c r="B78" s="46" t="s">
        <v>230</v>
      </c>
      <c r="C78" s="47" t="s">
        <v>333</v>
      </c>
      <c r="D78" s="46" t="s">
        <v>334</v>
      </c>
      <c r="E78" s="46">
        <v>3473.25</v>
      </c>
      <c r="F78" s="46">
        <v>3245.4</v>
      </c>
      <c r="G78" s="48">
        <v>5664.75</v>
      </c>
      <c r="H78" s="46">
        <v>3473.25</v>
      </c>
      <c r="I78" s="48">
        <v>3180</v>
      </c>
      <c r="J78" s="48"/>
      <c r="K78" s="63">
        <f t="shared" si="146"/>
        <v>62.5185</v>
      </c>
      <c r="L78" s="64">
        <f t="shared" si="147"/>
        <v>519.264</v>
      </c>
      <c r="M78" s="48">
        <f t="shared" si="148"/>
        <v>453.18</v>
      </c>
      <c r="N78" s="46">
        <f t="shared" si="149"/>
        <v>24.31275</v>
      </c>
      <c r="O78" s="48">
        <f t="shared" si="150"/>
        <v>159</v>
      </c>
      <c r="P78" s="48">
        <f t="shared" si="151"/>
        <v>0</v>
      </c>
      <c r="Q78" s="48">
        <f t="shared" si="152"/>
        <v>1218.27525</v>
      </c>
      <c r="R78" s="46">
        <f t="shared" si="153"/>
        <v>0</v>
      </c>
      <c r="S78" s="46">
        <f t="shared" si="154"/>
        <v>259.63</v>
      </c>
      <c r="T78" s="48">
        <f t="shared" si="155"/>
        <v>113.3</v>
      </c>
      <c r="U78" s="46">
        <f t="shared" si="156"/>
        <v>10.42</v>
      </c>
      <c r="V78" s="46">
        <v>0</v>
      </c>
      <c r="W78" s="48">
        <f t="shared" si="157"/>
        <v>159</v>
      </c>
      <c r="X78" s="48">
        <f t="shared" si="158"/>
        <v>0</v>
      </c>
      <c r="Y78" s="46">
        <f t="shared" si="159"/>
        <v>542.35</v>
      </c>
      <c r="Z78" s="46">
        <f t="shared" si="160"/>
        <v>1760.62525</v>
      </c>
      <c r="AA78" s="46"/>
      <c r="AB78" s="71" t="s">
        <v>106</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32</v>
      </c>
    </row>
    <row r="79" s="9" customFormat="1" ht="16" customHeight="1" spans="1:36">
      <c r="A79" s="45">
        <f t="shared" si="145"/>
        <v>76</v>
      </c>
      <c r="B79" s="46" t="s">
        <v>337</v>
      </c>
      <c r="C79" s="51" t="s">
        <v>338</v>
      </c>
      <c r="D79" s="52" t="s">
        <v>339</v>
      </c>
      <c r="E79" s="46">
        <v>3473.25</v>
      </c>
      <c r="F79" s="46">
        <v>3245.4</v>
      </c>
      <c r="G79" s="48">
        <v>5664.75</v>
      </c>
      <c r="H79" s="46">
        <v>3473.25</v>
      </c>
      <c r="I79" s="48">
        <v>3180</v>
      </c>
      <c r="J79" s="48"/>
      <c r="K79" s="63">
        <f t="shared" si="146"/>
        <v>62.5185</v>
      </c>
      <c r="L79" s="64">
        <f t="shared" si="147"/>
        <v>519.264</v>
      </c>
      <c r="M79" s="48">
        <f t="shared" si="148"/>
        <v>453.18</v>
      </c>
      <c r="N79" s="46">
        <f t="shared" si="149"/>
        <v>24.31275</v>
      </c>
      <c r="O79" s="48">
        <f t="shared" si="150"/>
        <v>159</v>
      </c>
      <c r="P79" s="48">
        <f t="shared" si="151"/>
        <v>0</v>
      </c>
      <c r="Q79" s="48">
        <f t="shared" si="152"/>
        <v>1218.27525</v>
      </c>
      <c r="R79" s="46">
        <f t="shared" si="153"/>
        <v>0</v>
      </c>
      <c r="S79" s="46">
        <f t="shared" si="154"/>
        <v>259.63</v>
      </c>
      <c r="T79" s="48">
        <f t="shared" si="155"/>
        <v>113.3</v>
      </c>
      <c r="U79" s="46">
        <f t="shared" si="156"/>
        <v>10.42</v>
      </c>
      <c r="V79" s="46">
        <v>0</v>
      </c>
      <c r="W79" s="48">
        <f t="shared" si="157"/>
        <v>159</v>
      </c>
      <c r="X79" s="48">
        <f t="shared" si="158"/>
        <v>0</v>
      </c>
      <c r="Y79" s="46">
        <f t="shared" si="159"/>
        <v>542.35</v>
      </c>
      <c r="Z79" s="46">
        <f t="shared" si="160"/>
        <v>1760.62525</v>
      </c>
      <c r="AA79" s="46"/>
      <c r="AB79" s="71" t="s">
        <v>97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33</v>
      </c>
    </row>
    <row r="80" s="9" customFormat="1" ht="16" customHeight="1" spans="1:36">
      <c r="A80" s="45">
        <f t="shared" si="145"/>
        <v>77</v>
      </c>
      <c r="B80" s="46" t="s">
        <v>230</v>
      </c>
      <c r="C80" s="51" t="s">
        <v>340</v>
      </c>
      <c r="D80" s="52" t="s">
        <v>341</v>
      </c>
      <c r="E80" s="46">
        <v>3473.25</v>
      </c>
      <c r="F80" s="46">
        <v>3245.4</v>
      </c>
      <c r="G80" s="48">
        <v>5664.75</v>
      </c>
      <c r="H80" s="46">
        <v>3473.25</v>
      </c>
      <c r="I80" s="48">
        <v>3180</v>
      </c>
      <c r="J80" s="48"/>
      <c r="K80" s="63">
        <f t="shared" si="146"/>
        <v>62.5185</v>
      </c>
      <c r="L80" s="64">
        <f t="shared" si="147"/>
        <v>519.264</v>
      </c>
      <c r="M80" s="48">
        <f t="shared" si="148"/>
        <v>453.18</v>
      </c>
      <c r="N80" s="46">
        <f t="shared" si="149"/>
        <v>24.31275</v>
      </c>
      <c r="O80" s="48">
        <f t="shared" si="150"/>
        <v>159</v>
      </c>
      <c r="P80" s="48">
        <f t="shared" si="151"/>
        <v>0</v>
      </c>
      <c r="Q80" s="48">
        <f t="shared" si="152"/>
        <v>1218.27525</v>
      </c>
      <c r="R80" s="46">
        <f t="shared" si="153"/>
        <v>0</v>
      </c>
      <c r="S80" s="46">
        <f t="shared" si="154"/>
        <v>259.63</v>
      </c>
      <c r="T80" s="48">
        <f t="shared" si="155"/>
        <v>113.3</v>
      </c>
      <c r="U80" s="46">
        <f t="shared" si="156"/>
        <v>10.42</v>
      </c>
      <c r="V80" s="46">
        <v>0</v>
      </c>
      <c r="W80" s="48">
        <f t="shared" si="157"/>
        <v>159</v>
      </c>
      <c r="X80" s="48">
        <f t="shared" si="158"/>
        <v>0</v>
      </c>
      <c r="Y80" s="46">
        <f t="shared" si="159"/>
        <v>542.35</v>
      </c>
      <c r="Z80" s="46">
        <f t="shared" si="160"/>
        <v>1760.62525</v>
      </c>
      <c r="AA80" s="46"/>
      <c r="AB80" s="71" t="s">
        <v>106</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5">
        <f t="shared" si="145"/>
        <v>78</v>
      </c>
      <c r="B81" s="46" t="s">
        <v>230</v>
      </c>
      <c r="C81" s="51" t="s">
        <v>342</v>
      </c>
      <c r="D81" s="52" t="s">
        <v>343</v>
      </c>
      <c r="E81" s="46">
        <v>3473.25</v>
      </c>
      <c r="F81" s="46">
        <v>3245.4</v>
      </c>
      <c r="G81" s="48">
        <v>5664.75</v>
      </c>
      <c r="H81" s="46">
        <v>3473.25</v>
      </c>
      <c r="I81" s="48">
        <v>1790</v>
      </c>
      <c r="J81" s="48"/>
      <c r="K81" s="63">
        <f t="shared" si="146"/>
        <v>62.5185</v>
      </c>
      <c r="L81" s="64">
        <f t="shared" si="147"/>
        <v>519.264</v>
      </c>
      <c r="M81" s="48">
        <f t="shared" si="148"/>
        <v>453.18</v>
      </c>
      <c r="N81" s="46">
        <f t="shared" si="149"/>
        <v>24.31275</v>
      </c>
      <c r="O81" s="48">
        <f t="shared" si="150"/>
        <v>89.5</v>
      </c>
      <c r="P81" s="48">
        <f t="shared" si="151"/>
        <v>0</v>
      </c>
      <c r="Q81" s="48">
        <f t="shared" si="152"/>
        <v>1148.77525</v>
      </c>
      <c r="R81" s="46">
        <f t="shared" si="153"/>
        <v>0</v>
      </c>
      <c r="S81" s="46">
        <f t="shared" si="154"/>
        <v>259.63</v>
      </c>
      <c r="T81" s="48">
        <f t="shared" si="155"/>
        <v>113.3</v>
      </c>
      <c r="U81" s="46">
        <f t="shared" si="156"/>
        <v>10.42</v>
      </c>
      <c r="V81" s="46">
        <v>0</v>
      </c>
      <c r="W81" s="48">
        <f t="shared" si="157"/>
        <v>89.5</v>
      </c>
      <c r="X81" s="48">
        <f t="shared" si="158"/>
        <v>0</v>
      </c>
      <c r="Y81" s="46">
        <f t="shared" si="159"/>
        <v>472.85</v>
      </c>
      <c r="Z81" s="46">
        <f t="shared" si="160"/>
        <v>1621.62525</v>
      </c>
      <c r="AA81" s="46"/>
      <c r="AB81" s="71" t="s">
        <v>109</v>
      </c>
      <c r="AC81" s="11">
        <f t="shared" ref="AC81:AE81" si="188">K81+R81</f>
        <v>62.5185</v>
      </c>
      <c r="AD81" s="11">
        <f t="shared" si="188"/>
        <v>778.894</v>
      </c>
      <c r="AE81" s="11">
        <f t="shared" si="188"/>
        <v>566.48</v>
      </c>
      <c r="AF81" s="11">
        <f t="shared" si="162"/>
        <v>34.73275</v>
      </c>
      <c r="AG81" s="11">
        <f t="shared" ref="AG81:AI81" si="189">O81+W81</f>
        <v>179</v>
      </c>
      <c r="AH81" s="11">
        <f t="shared" si="189"/>
        <v>0</v>
      </c>
      <c r="AI81" s="11">
        <f t="shared" si="189"/>
        <v>1621.62525</v>
      </c>
      <c r="AJ81" s="12" t="s">
        <v>32</v>
      </c>
    </row>
    <row r="82" s="9" customFormat="1" ht="16" customHeight="1" spans="1:36">
      <c r="A82" s="45">
        <f t="shared" si="145"/>
        <v>79</v>
      </c>
      <c r="B82" s="46" t="s">
        <v>227</v>
      </c>
      <c r="C82" s="51" t="s">
        <v>344</v>
      </c>
      <c r="D82" s="344" t="s">
        <v>345</v>
      </c>
      <c r="E82" s="46">
        <v>3473.25</v>
      </c>
      <c r="F82" s="46">
        <v>3245.4</v>
      </c>
      <c r="G82" s="48">
        <v>5664.75</v>
      </c>
      <c r="H82" s="46">
        <v>3473.25</v>
      </c>
      <c r="I82" s="48">
        <v>3180</v>
      </c>
      <c r="J82" s="48"/>
      <c r="K82" s="63">
        <f t="shared" si="146"/>
        <v>62.5185</v>
      </c>
      <c r="L82" s="64">
        <f t="shared" si="147"/>
        <v>519.264</v>
      </c>
      <c r="M82" s="48">
        <f t="shared" si="148"/>
        <v>453.18</v>
      </c>
      <c r="N82" s="46">
        <f t="shared" si="149"/>
        <v>24.31275</v>
      </c>
      <c r="O82" s="48">
        <f t="shared" si="150"/>
        <v>159</v>
      </c>
      <c r="P82" s="48">
        <f t="shared" si="151"/>
        <v>0</v>
      </c>
      <c r="Q82" s="48">
        <f t="shared" si="152"/>
        <v>1218.27525</v>
      </c>
      <c r="R82" s="46">
        <f t="shared" si="153"/>
        <v>0</v>
      </c>
      <c r="S82" s="46">
        <f t="shared" si="154"/>
        <v>259.63</v>
      </c>
      <c r="T82" s="48">
        <f t="shared" si="155"/>
        <v>113.3</v>
      </c>
      <c r="U82" s="46">
        <f t="shared" si="156"/>
        <v>10.42</v>
      </c>
      <c r="V82" s="46">
        <v>0</v>
      </c>
      <c r="W82" s="48">
        <f t="shared" si="157"/>
        <v>159</v>
      </c>
      <c r="X82" s="48">
        <f t="shared" si="158"/>
        <v>0</v>
      </c>
      <c r="Y82" s="46">
        <f t="shared" si="159"/>
        <v>542.35</v>
      </c>
      <c r="Z82" s="46">
        <f t="shared" si="160"/>
        <v>1760.62525</v>
      </c>
      <c r="AA82" s="46"/>
      <c r="AB82" s="71" t="s">
        <v>127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34</v>
      </c>
    </row>
    <row r="83" s="9" customFormat="1" ht="16" customHeight="1" spans="1:36">
      <c r="A83" s="45">
        <f t="shared" si="145"/>
        <v>80</v>
      </c>
      <c r="B83" s="46" t="s">
        <v>328</v>
      </c>
      <c r="C83" s="47" t="s">
        <v>346</v>
      </c>
      <c r="D83" s="46" t="s">
        <v>347</v>
      </c>
      <c r="E83" s="46">
        <v>3473.25</v>
      </c>
      <c r="F83" s="46">
        <v>3245.4</v>
      </c>
      <c r="G83" s="48">
        <v>5664.75</v>
      </c>
      <c r="H83" s="46">
        <v>3473.25</v>
      </c>
      <c r="I83" s="48">
        <v>4180</v>
      </c>
      <c r="J83" s="48"/>
      <c r="K83" s="63">
        <f t="shared" si="146"/>
        <v>62.5185</v>
      </c>
      <c r="L83" s="64">
        <f t="shared" si="147"/>
        <v>519.264</v>
      </c>
      <c r="M83" s="48">
        <f t="shared" si="148"/>
        <v>453.18</v>
      </c>
      <c r="N83" s="46">
        <f t="shared" si="149"/>
        <v>24.31275</v>
      </c>
      <c r="O83" s="48">
        <f t="shared" si="150"/>
        <v>209</v>
      </c>
      <c r="P83" s="48">
        <f t="shared" si="151"/>
        <v>0</v>
      </c>
      <c r="Q83" s="48">
        <f t="shared" si="152"/>
        <v>1268.27525</v>
      </c>
      <c r="R83" s="46">
        <f t="shared" si="153"/>
        <v>0</v>
      </c>
      <c r="S83" s="46">
        <f t="shared" si="154"/>
        <v>259.63</v>
      </c>
      <c r="T83" s="48">
        <f t="shared" si="155"/>
        <v>113.3</v>
      </c>
      <c r="U83" s="46">
        <f t="shared" si="156"/>
        <v>10.42</v>
      </c>
      <c r="V83" s="46">
        <v>0</v>
      </c>
      <c r="W83" s="48">
        <f t="shared" si="157"/>
        <v>209</v>
      </c>
      <c r="X83" s="48">
        <f t="shared" si="158"/>
        <v>0</v>
      </c>
      <c r="Y83" s="46">
        <f t="shared" si="159"/>
        <v>592.35</v>
      </c>
      <c r="Z83" s="46">
        <f t="shared" si="160"/>
        <v>1860.62525</v>
      </c>
      <c r="AA83" s="46"/>
      <c r="AB83" s="71" t="s">
        <v>85</v>
      </c>
      <c r="AC83" s="11">
        <f t="shared" ref="AC83:AE83" si="192">K83+R83</f>
        <v>62.5185</v>
      </c>
      <c r="AD83" s="11">
        <f t="shared" si="192"/>
        <v>778.894</v>
      </c>
      <c r="AE83" s="11">
        <f t="shared" si="192"/>
        <v>566.48</v>
      </c>
      <c r="AF83" s="11">
        <f t="shared" si="162"/>
        <v>34.73275</v>
      </c>
      <c r="AG83" s="11">
        <f t="shared" ref="AG83:AI83" si="193">O83+W83</f>
        <v>418</v>
      </c>
      <c r="AH83" s="11">
        <f t="shared" si="193"/>
        <v>0</v>
      </c>
      <c r="AI83" s="11">
        <f t="shared" si="193"/>
        <v>1860.62525</v>
      </c>
      <c r="AJ83" s="12" t="s">
        <v>35</v>
      </c>
    </row>
    <row r="84" s="9" customFormat="1" ht="16" customHeight="1" spans="1:36">
      <c r="A84" s="45">
        <f t="shared" si="145"/>
        <v>81</v>
      </c>
      <c r="B84" s="46" t="s">
        <v>348</v>
      </c>
      <c r="C84" s="47" t="s">
        <v>349</v>
      </c>
      <c r="D84" s="46" t="s">
        <v>350</v>
      </c>
      <c r="E84" s="46">
        <v>3473.25</v>
      </c>
      <c r="F84" s="46">
        <v>3245.4</v>
      </c>
      <c r="G84" s="48">
        <v>5664.75</v>
      </c>
      <c r="H84" s="46">
        <v>3473.25</v>
      </c>
      <c r="I84" s="48">
        <v>3180</v>
      </c>
      <c r="J84" s="48"/>
      <c r="K84" s="63">
        <f t="shared" si="146"/>
        <v>62.5185</v>
      </c>
      <c r="L84" s="64">
        <f t="shared" si="147"/>
        <v>519.264</v>
      </c>
      <c r="M84" s="48">
        <f t="shared" si="148"/>
        <v>453.18</v>
      </c>
      <c r="N84" s="46">
        <f t="shared" si="149"/>
        <v>24.31275</v>
      </c>
      <c r="O84" s="48">
        <f t="shared" si="150"/>
        <v>159</v>
      </c>
      <c r="P84" s="48">
        <f t="shared" si="151"/>
        <v>0</v>
      </c>
      <c r="Q84" s="48">
        <f t="shared" si="152"/>
        <v>1218.27525</v>
      </c>
      <c r="R84" s="46">
        <f t="shared" si="153"/>
        <v>0</v>
      </c>
      <c r="S84" s="46">
        <f t="shared" si="154"/>
        <v>259.63</v>
      </c>
      <c r="T84" s="48">
        <f t="shared" si="155"/>
        <v>113.3</v>
      </c>
      <c r="U84" s="46">
        <f t="shared" si="156"/>
        <v>10.42</v>
      </c>
      <c r="V84" s="46">
        <v>0</v>
      </c>
      <c r="W84" s="48">
        <f t="shared" si="157"/>
        <v>159</v>
      </c>
      <c r="X84" s="48">
        <f t="shared" si="158"/>
        <v>0</v>
      </c>
      <c r="Y84" s="46">
        <f t="shared" si="159"/>
        <v>542.35</v>
      </c>
      <c r="Z84" s="46">
        <f t="shared" si="160"/>
        <v>1760.62525</v>
      </c>
      <c r="AA84" s="46"/>
      <c r="AB84" s="71" t="s">
        <v>100</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35</v>
      </c>
    </row>
    <row r="85" s="9" customFormat="1" ht="16" customHeight="1" spans="1:36">
      <c r="A85" s="45">
        <f t="shared" si="145"/>
        <v>82</v>
      </c>
      <c r="B85" s="46" t="s">
        <v>176</v>
      </c>
      <c r="C85" s="47" t="s">
        <v>351</v>
      </c>
      <c r="D85" s="46" t="s">
        <v>352</v>
      </c>
      <c r="E85" s="46">
        <v>3473.25</v>
      </c>
      <c r="F85" s="46">
        <v>3245.4</v>
      </c>
      <c r="G85" s="48">
        <v>5664.75</v>
      </c>
      <c r="H85" s="46">
        <v>3473.25</v>
      </c>
      <c r="I85" s="48">
        <v>4180</v>
      </c>
      <c r="J85" s="48"/>
      <c r="K85" s="63">
        <f t="shared" si="146"/>
        <v>62.5185</v>
      </c>
      <c r="L85" s="64">
        <f t="shared" si="147"/>
        <v>519.264</v>
      </c>
      <c r="M85" s="48">
        <f t="shared" si="148"/>
        <v>453.18</v>
      </c>
      <c r="N85" s="46">
        <f t="shared" si="149"/>
        <v>24.31275</v>
      </c>
      <c r="O85" s="48">
        <f t="shared" si="150"/>
        <v>209</v>
      </c>
      <c r="P85" s="48">
        <f t="shared" si="151"/>
        <v>0</v>
      </c>
      <c r="Q85" s="48">
        <f t="shared" si="152"/>
        <v>1268.27525</v>
      </c>
      <c r="R85" s="46">
        <f t="shared" si="153"/>
        <v>0</v>
      </c>
      <c r="S85" s="46">
        <f t="shared" si="154"/>
        <v>259.63</v>
      </c>
      <c r="T85" s="48">
        <f t="shared" si="155"/>
        <v>113.3</v>
      </c>
      <c r="U85" s="46">
        <f t="shared" si="156"/>
        <v>10.42</v>
      </c>
      <c r="V85" s="46">
        <v>0</v>
      </c>
      <c r="W85" s="48">
        <f t="shared" si="157"/>
        <v>209</v>
      </c>
      <c r="X85" s="48">
        <f t="shared" si="158"/>
        <v>0</v>
      </c>
      <c r="Y85" s="46">
        <f t="shared" si="159"/>
        <v>592.35</v>
      </c>
      <c r="Z85" s="46">
        <f t="shared" si="160"/>
        <v>1860.62525</v>
      </c>
      <c r="AA85" s="46"/>
      <c r="AB85" s="71" t="s">
        <v>85</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5">
        <f t="shared" si="145"/>
        <v>83</v>
      </c>
      <c r="B86" s="46" t="s">
        <v>176</v>
      </c>
      <c r="C86" s="51" t="s">
        <v>353</v>
      </c>
      <c r="D86" s="52" t="s">
        <v>354</v>
      </c>
      <c r="E86" s="46">
        <v>3473.25</v>
      </c>
      <c r="F86" s="46">
        <v>3245.4</v>
      </c>
      <c r="G86" s="48">
        <v>5664.75</v>
      </c>
      <c r="H86" s="46">
        <v>3473.25</v>
      </c>
      <c r="I86" s="48">
        <v>3180</v>
      </c>
      <c r="J86" s="48"/>
      <c r="K86" s="63">
        <f t="shared" si="146"/>
        <v>62.5185</v>
      </c>
      <c r="L86" s="64">
        <f t="shared" si="147"/>
        <v>519.264</v>
      </c>
      <c r="M86" s="48">
        <f t="shared" si="148"/>
        <v>453.18</v>
      </c>
      <c r="N86" s="46">
        <f t="shared" si="149"/>
        <v>24.31275</v>
      </c>
      <c r="O86" s="48">
        <f t="shared" si="150"/>
        <v>159</v>
      </c>
      <c r="P86" s="48">
        <f t="shared" si="151"/>
        <v>0</v>
      </c>
      <c r="Q86" s="48">
        <f t="shared" si="152"/>
        <v>1218.27525</v>
      </c>
      <c r="R86" s="46">
        <f t="shared" si="153"/>
        <v>0</v>
      </c>
      <c r="S86" s="46">
        <f t="shared" si="154"/>
        <v>259.63</v>
      </c>
      <c r="T86" s="48">
        <f t="shared" si="155"/>
        <v>113.3</v>
      </c>
      <c r="U86" s="46">
        <f t="shared" si="156"/>
        <v>10.42</v>
      </c>
      <c r="V86" s="46">
        <v>0</v>
      </c>
      <c r="W86" s="48">
        <f t="shared" si="157"/>
        <v>159</v>
      </c>
      <c r="X86" s="48">
        <f t="shared" si="158"/>
        <v>0</v>
      </c>
      <c r="Y86" s="46">
        <f t="shared" si="159"/>
        <v>542.35</v>
      </c>
      <c r="Z86" s="46">
        <f t="shared" si="160"/>
        <v>1760.62525</v>
      </c>
      <c r="AA86" s="46"/>
      <c r="AB86" s="71" t="s">
        <v>85</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35</v>
      </c>
    </row>
    <row r="87" s="9" customFormat="1" ht="16" customHeight="1" spans="1:36">
      <c r="A87" s="45">
        <f t="shared" si="145"/>
        <v>84</v>
      </c>
      <c r="B87" s="46" t="s">
        <v>176</v>
      </c>
      <c r="C87" s="51" t="s">
        <v>355</v>
      </c>
      <c r="D87" s="346" t="s">
        <v>356</v>
      </c>
      <c r="E87" s="46">
        <v>3473.25</v>
      </c>
      <c r="F87" s="46">
        <v>3245.4</v>
      </c>
      <c r="G87" s="48">
        <v>5664.75</v>
      </c>
      <c r="H87" s="46">
        <v>3473.25</v>
      </c>
      <c r="I87" s="48">
        <v>3180</v>
      </c>
      <c r="J87" s="48"/>
      <c r="K87" s="63">
        <f t="shared" si="146"/>
        <v>62.5185</v>
      </c>
      <c r="L87" s="64">
        <f t="shared" si="147"/>
        <v>519.264</v>
      </c>
      <c r="M87" s="48">
        <f t="shared" si="148"/>
        <v>453.18</v>
      </c>
      <c r="N87" s="46">
        <f t="shared" si="149"/>
        <v>24.31275</v>
      </c>
      <c r="O87" s="48">
        <f t="shared" si="150"/>
        <v>159</v>
      </c>
      <c r="P87" s="48">
        <f t="shared" si="151"/>
        <v>0</v>
      </c>
      <c r="Q87" s="48">
        <f t="shared" si="152"/>
        <v>1218.27525</v>
      </c>
      <c r="R87" s="46">
        <f t="shared" si="153"/>
        <v>0</v>
      </c>
      <c r="S87" s="46">
        <f t="shared" si="154"/>
        <v>259.63</v>
      </c>
      <c r="T87" s="48">
        <f t="shared" si="155"/>
        <v>113.3</v>
      </c>
      <c r="U87" s="46">
        <f t="shared" si="156"/>
        <v>10.42</v>
      </c>
      <c r="V87" s="46">
        <v>0</v>
      </c>
      <c r="W87" s="48">
        <f t="shared" si="157"/>
        <v>159</v>
      </c>
      <c r="X87" s="48">
        <f t="shared" si="158"/>
        <v>0</v>
      </c>
      <c r="Y87" s="46">
        <f t="shared" si="159"/>
        <v>542.35</v>
      </c>
      <c r="Z87" s="46">
        <f t="shared" si="160"/>
        <v>1760.62525</v>
      </c>
      <c r="AA87" s="46"/>
      <c r="AB87" s="71" t="s">
        <v>85</v>
      </c>
      <c r="AC87" s="11">
        <f t="shared" ref="AC87:AE87" si="200">K87+R87</f>
        <v>62.5185</v>
      </c>
      <c r="AD87" s="11">
        <f t="shared" si="200"/>
        <v>778.894</v>
      </c>
      <c r="AE87" s="11">
        <f t="shared" si="200"/>
        <v>566.48</v>
      </c>
      <c r="AF87" s="11">
        <f t="shared" si="162"/>
        <v>34.73275</v>
      </c>
      <c r="AG87" s="11">
        <f t="shared" ref="AG87:AI87" si="201">O87+W87</f>
        <v>318</v>
      </c>
      <c r="AH87" s="11">
        <f t="shared" si="201"/>
        <v>0</v>
      </c>
      <c r="AI87" s="11">
        <f t="shared" si="201"/>
        <v>1760.62525</v>
      </c>
      <c r="AJ87" s="12" t="s">
        <v>35</v>
      </c>
    </row>
    <row r="88" s="9" customFormat="1" ht="16" customHeight="1" spans="1:36">
      <c r="A88" s="45">
        <f t="shared" si="145"/>
        <v>85</v>
      </c>
      <c r="B88" s="46" t="s">
        <v>176</v>
      </c>
      <c r="C88" s="47" t="s">
        <v>357</v>
      </c>
      <c r="D88" s="46" t="s">
        <v>358</v>
      </c>
      <c r="E88" s="46">
        <v>3820</v>
      </c>
      <c r="F88" s="46">
        <v>3820</v>
      </c>
      <c r="G88" s="48">
        <v>5664.75</v>
      </c>
      <c r="H88" s="46">
        <v>3820</v>
      </c>
      <c r="I88" s="48">
        <v>4180</v>
      </c>
      <c r="J88" s="48"/>
      <c r="K88" s="63">
        <f t="shared" si="146"/>
        <v>68.76</v>
      </c>
      <c r="L88" s="64">
        <f t="shared" si="147"/>
        <v>611.2</v>
      </c>
      <c r="M88" s="48">
        <f t="shared" si="148"/>
        <v>453.18</v>
      </c>
      <c r="N88" s="46">
        <f t="shared" si="149"/>
        <v>26.74</v>
      </c>
      <c r="O88" s="48">
        <f t="shared" si="150"/>
        <v>209</v>
      </c>
      <c r="P88" s="48">
        <f t="shared" si="151"/>
        <v>0</v>
      </c>
      <c r="Q88" s="48">
        <f t="shared" si="152"/>
        <v>1368.88</v>
      </c>
      <c r="R88" s="46">
        <f t="shared" si="153"/>
        <v>0</v>
      </c>
      <c r="S88" s="46">
        <f t="shared" si="154"/>
        <v>305.6</v>
      </c>
      <c r="T88" s="48">
        <f t="shared" si="155"/>
        <v>113.3</v>
      </c>
      <c r="U88" s="46">
        <f t="shared" si="156"/>
        <v>11.46</v>
      </c>
      <c r="V88" s="46">
        <v>0</v>
      </c>
      <c r="W88" s="48">
        <f t="shared" si="157"/>
        <v>209</v>
      </c>
      <c r="X88" s="48">
        <f t="shared" si="158"/>
        <v>0</v>
      </c>
      <c r="Y88" s="46">
        <f t="shared" si="159"/>
        <v>639.36</v>
      </c>
      <c r="Z88" s="46">
        <f t="shared" si="160"/>
        <v>2008.24</v>
      </c>
      <c r="AA88" s="46"/>
      <c r="AB88" s="71" t="s">
        <v>133</v>
      </c>
      <c r="AC88" s="11">
        <f t="shared" ref="AC88:AE88" si="202">K88+R88</f>
        <v>68.76</v>
      </c>
      <c r="AD88" s="11">
        <f t="shared" si="202"/>
        <v>916.8</v>
      </c>
      <c r="AE88" s="11">
        <f t="shared" si="202"/>
        <v>566.48</v>
      </c>
      <c r="AF88" s="11">
        <f t="shared" si="162"/>
        <v>38.2</v>
      </c>
      <c r="AG88" s="11">
        <f t="shared" ref="AG88:AI88" si="203">O88+W88</f>
        <v>418</v>
      </c>
      <c r="AH88" s="11">
        <f t="shared" si="203"/>
        <v>0</v>
      </c>
      <c r="AI88" s="11">
        <f t="shared" si="203"/>
        <v>2008.24</v>
      </c>
      <c r="AJ88" s="12" t="s">
        <v>35</v>
      </c>
    </row>
    <row r="89" s="9" customFormat="1" ht="16" customHeight="1" spans="1:36">
      <c r="A89" s="45">
        <f t="shared" si="145"/>
        <v>86</v>
      </c>
      <c r="B89" s="46" t="s">
        <v>328</v>
      </c>
      <c r="C89" s="47" t="s">
        <v>359</v>
      </c>
      <c r="D89" s="46" t="s">
        <v>360</v>
      </c>
      <c r="E89" s="46">
        <v>3473.25</v>
      </c>
      <c r="F89" s="46">
        <v>3245.4</v>
      </c>
      <c r="G89" s="48">
        <v>5664.75</v>
      </c>
      <c r="H89" s="46">
        <v>3473.25</v>
      </c>
      <c r="I89" s="48">
        <v>4180</v>
      </c>
      <c r="J89" s="48"/>
      <c r="K89" s="63">
        <f t="shared" si="146"/>
        <v>62.5185</v>
      </c>
      <c r="L89" s="64">
        <f t="shared" si="147"/>
        <v>519.264</v>
      </c>
      <c r="M89" s="48">
        <f t="shared" si="148"/>
        <v>453.18</v>
      </c>
      <c r="N89" s="46">
        <f t="shared" si="149"/>
        <v>24.31275</v>
      </c>
      <c r="O89" s="48">
        <f t="shared" si="150"/>
        <v>209</v>
      </c>
      <c r="P89" s="48">
        <f t="shared" si="151"/>
        <v>0</v>
      </c>
      <c r="Q89" s="48">
        <f t="shared" si="152"/>
        <v>1268.27525</v>
      </c>
      <c r="R89" s="46">
        <f t="shared" si="153"/>
        <v>0</v>
      </c>
      <c r="S89" s="46">
        <f t="shared" si="154"/>
        <v>259.63</v>
      </c>
      <c r="T89" s="48">
        <f t="shared" si="155"/>
        <v>113.3</v>
      </c>
      <c r="U89" s="46">
        <f t="shared" si="156"/>
        <v>10.42</v>
      </c>
      <c r="V89" s="46">
        <v>0</v>
      </c>
      <c r="W89" s="48">
        <f t="shared" si="157"/>
        <v>209</v>
      </c>
      <c r="X89" s="48">
        <f t="shared" si="158"/>
        <v>0</v>
      </c>
      <c r="Y89" s="46">
        <f t="shared" si="159"/>
        <v>592.35</v>
      </c>
      <c r="Z89" s="46">
        <f t="shared" si="160"/>
        <v>1860.62525</v>
      </c>
      <c r="AA89" s="46"/>
      <c r="AB89" s="71" t="s">
        <v>133</v>
      </c>
      <c r="AC89" s="11">
        <f t="shared" ref="AC89:AE89" si="204">K89+R89</f>
        <v>62.5185</v>
      </c>
      <c r="AD89" s="11">
        <f t="shared" si="204"/>
        <v>778.894</v>
      </c>
      <c r="AE89" s="11">
        <f t="shared" si="204"/>
        <v>566.48</v>
      </c>
      <c r="AF89" s="11">
        <f t="shared" si="162"/>
        <v>34.73275</v>
      </c>
      <c r="AG89" s="11">
        <f t="shared" ref="AG89:AI89" si="205">O89+W89</f>
        <v>418</v>
      </c>
      <c r="AH89" s="11">
        <f t="shared" si="205"/>
        <v>0</v>
      </c>
      <c r="AI89" s="11">
        <f t="shared" si="205"/>
        <v>1860.62525</v>
      </c>
      <c r="AJ89" s="12" t="s">
        <v>35</v>
      </c>
    </row>
    <row r="90" s="9" customFormat="1" ht="16" customHeight="1" spans="1:36">
      <c r="A90" s="45">
        <f t="shared" si="145"/>
        <v>87</v>
      </c>
      <c r="B90" s="46" t="s">
        <v>230</v>
      </c>
      <c r="C90" s="51" t="s">
        <v>361</v>
      </c>
      <c r="D90" s="52" t="s">
        <v>362</v>
      </c>
      <c r="E90" s="46">
        <v>3473.25</v>
      </c>
      <c r="F90" s="46">
        <v>3245.4</v>
      </c>
      <c r="G90" s="48">
        <v>5664.75</v>
      </c>
      <c r="H90" s="46">
        <v>3473.25</v>
      </c>
      <c r="I90" s="48">
        <v>1790</v>
      </c>
      <c r="J90" s="48"/>
      <c r="K90" s="63">
        <f t="shared" si="146"/>
        <v>62.5185</v>
      </c>
      <c r="L90" s="64">
        <f t="shared" si="147"/>
        <v>519.264</v>
      </c>
      <c r="M90" s="48">
        <f t="shared" si="148"/>
        <v>453.18</v>
      </c>
      <c r="N90" s="46">
        <f t="shared" si="149"/>
        <v>24.31275</v>
      </c>
      <c r="O90" s="48">
        <f t="shared" si="150"/>
        <v>89.5</v>
      </c>
      <c r="P90" s="48">
        <f t="shared" si="151"/>
        <v>0</v>
      </c>
      <c r="Q90" s="48">
        <f t="shared" si="152"/>
        <v>1148.77525</v>
      </c>
      <c r="R90" s="46">
        <f t="shared" si="153"/>
        <v>0</v>
      </c>
      <c r="S90" s="46">
        <f t="shared" si="154"/>
        <v>259.63</v>
      </c>
      <c r="T90" s="48">
        <f t="shared" si="155"/>
        <v>113.3</v>
      </c>
      <c r="U90" s="46">
        <f t="shared" si="156"/>
        <v>10.42</v>
      </c>
      <c r="V90" s="46">
        <v>0</v>
      </c>
      <c r="W90" s="48">
        <f t="shared" si="157"/>
        <v>89.5</v>
      </c>
      <c r="X90" s="48">
        <f t="shared" si="158"/>
        <v>0</v>
      </c>
      <c r="Y90" s="46">
        <f t="shared" si="159"/>
        <v>472.85</v>
      </c>
      <c r="Z90" s="46">
        <f t="shared" si="160"/>
        <v>1621.62525</v>
      </c>
      <c r="AA90" s="46"/>
      <c r="AB90" s="71" t="s">
        <v>134</v>
      </c>
      <c r="AC90" s="11">
        <f t="shared" ref="AC90:AE90" si="206">K90+R90</f>
        <v>62.5185</v>
      </c>
      <c r="AD90" s="11">
        <f t="shared" si="206"/>
        <v>778.894</v>
      </c>
      <c r="AE90" s="11">
        <f t="shared" si="206"/>
        <v>566.48</v>
      </c>
      <c r="AF90" s="11">
        <f t="shared" si="162"/>
        <v>34.73275</v>
      </c>
      <c r="AG90" s="11">
        <f t="shared" ref="AG90:AI90" si="207">O90+W90</f>
        <v>179</v>
      </c>
      <c r="AH90" s="11">
        <f t="shared" si="207"/>
        <v>0</v>
      </c>
      <c r="AI90" s="11">
        <f t="shared" si="207"/>
        <v>1621.62525</v>
      </c>
      <c r="AJ90" s="12" t="s">
        <v>33</v>
      </c>
    </row>
    <row r="91" s="9" customFormat="1" ht="16" customHeight="1" spans="1:36">
      <c r="A91" s="45">
        <f t="shared" si="145"/>
        <v>88</v>
      </c>
      <c r="B91" s="46" t="s">
        <v>363</v>
      </c>
      <c r="C91" s="47" t="s">
        <v>364</v>
      </c>
      <c r="D91" s="46" t="s">
        <v>365</v>
      </c>
      <c r="E91" s="46">
        <v>3473.25</v>
      </c>
      <c r="F91" s="46">
        <v>3245.4</v>
      </c>
      <c r="G91" s="48">
        <v>5664.75</v>
      </c>
      <c r="H91" s="46">
        <v>3473.25</v>
      </c>
      <c r="I91" s="48">
        <v>1790</v>
      </c>
      <c r="J91" s="48"/>
      <c r="K91" s="63">
        <f t="shared" si="146"/>
        <v>62.5185</v>
      </c>
      <c r="L91" s="64">
        <f t="shared" si="147"/>
        <v>519.264</v>
      </c>
      <c r="M91" s="48">
        <f t="shared" si="148"/>
        <v>453.18</v>
      </c>
      <c r="N91" s="46">
        <f t="shared" si="149"/>
        <v>24.31275</v>
      </c>
      <c r="O91" s="48">
        <f t="shared" si="150"/>
        <v>89.5</v>
      </c>
      <c r="P91" s="48">
        <f t="shared" si="151"/>
        <v>0</v>
      </c>
      <c r="Q91" s="48">
        <f t="shared" si="152"/>
        <v>1148.77525</v>
      </c>
      <c r="R91" s="46">
        <f t="shared" si="153"/>
        <v>0</v>
      </c>
      <c r="S91" s="46">
        <f t="shared" si="154"/>
        <v>259.63</v>
      </c>
      <c r="T91" s="48">
        <f t="shared" si="155"/>
        <v>113.3</v>
      </c>
      <c r="U91" s="46">
        <f t="shared" si="156"/>
        <v>10.42</v>
      </c>
      <c r="V91" s="46">
        <v>0</v>
      </c>
      <c r="W91" s="48">
        <f t="shared" si="157"/>
        <v>89.5</v>
      </c>
      <c r="X91" s="48">
        <f t="shared" si="158"/>
        <v>0</v>
      </c>
      <c r="Y91" s="46">
        <f t="shared" si="159"/>
        <v>472.85</v>
      </c>
      <c r="Z91" s="46">
        <f t="shared" si="160"/>
        <v>1621.62525</v>
      </c>
      <c r="AA91" s="46"/>
      <c r="AB91" s="71" t="s">
        <v>91</v>
      </c>
      <c r="AC91" s="11">
        <f t="shared" ref="AC91:AE91" si="208">K91+R91</f>
        <v>62.5185</v>
      </c>
      <c r="AD91" s="11">
        <f t="shared" si="208"/>
        <v>778.894</v>
      </c>
      <c r="AE91" s="11">
        <f t="shared" si="208"/>
        <v>566.48</v>
      </c>
      <c r="AF91" s="11">
        <f t="shared" si="162"/>
        <v>34.73275</v>
      </c>
      <c r="AG91" s="11">
        <f t="shared" ref="AG91:AI91" si="209">O91+W91</f>
        <v>179</v>
      </c>
      <c r="AH91" s="11">
        <f t="shared" si="209"/>
        <v>0</v>
      </c>
      <c r="AI91" s="11">
        <f t="shared" si="209"/>
        <v>1621.62525</v>
      </c>
      <c r="AJ91" s="12" t="s">
        <v>33</v>
      </c>
    </row>
    <row r="92" s="9" customFormat="1" ht="16" customHeight="1" spans="1:36">
      <c r="A92" s="45">
        <f t="shared" si="145"/>
        <v>89</v>
      </c>
      <c r="B92" s="46" t="s">
        <v>363</v>
      </c>
      <c r="C92" s="47" t="s">
        <v>366</v>
      </c>
      <c r="D92" s="46" t="s">
        <v>367</v>
      </c>
      <c r="E92" s="46">
        <v>3473.25</v>
      </c>
      <c r="F92" s="46">
        <v>3245.4</v>
      </c>
      <c r="G92" s="48">
        <v>5664.75</v>
      </c>
      <c r="H92" s="46">
        <v>3473.25</v>
      </c>
      <c r="I92" s="48">
        <v>1790</v>
      </c>
      <c r="J92" s="48"/>
      <c r="K92" s="63">
        <f t="shared" si="146"/>
        <v>62.5185</v>
      </c>
      <c r="L92" s="64">
        <f t="shared" si="147"/>
        <v>519.264</v>
      </c>
      <c r="M92" s="48">
        <f t="shared" si="148"/>
        <v>453.18</v>
      </c>
      <c r="N92" s="46">
        <f t="shared" si="149"/>
        <v>24.31275</v>
      </c>
      <c r="O92" s="48">
        <f t="shared" si="150"/>
        <v>89.5</v>
      </c>
      <c r="P92" s="48">
        <f t="shared" si="151"/>
        <v>0</v>
      </c>
      <c r="Q92" s="48">
        <f t="shared" si="152"/>
        <v>1148.77525</v>
      </c>
      <c r="R92" s="46">
        <f t="shared" si="153"/>
        <v>0</v>
      </c>
      <c r="S92" s="46">
        <f t="shared" si="154"/>
        <v>259.63</v>
      </c>
      <c r="T92" s="48">
        <f t="shared" si="155"/>
        <v>113.3</v>
      </c>
      <c r="U92" s="46">
        <f t="shared" si="156"/>
        <v>10.42</v>
      </c>
      <c r="V92" s="46">
        <v>0</v>
      </c>
      <c r="W92" s="48">
        <f t="shared" si="157"/>
        <v>89.5</v>
      </c>
      <c r="X92" s="48">
        <f t="shared" si="158"/>
        <v>0</v>
      </c>
      <c r="Y92" s="46">
        <f t="shared" si="159"/>
        <v>472.85</v>
      </c>
      <c r="Z92" s="46">
        <f t="shared" si="160"/>
        <v>1621.62525</v>
      </c>
      <c r="AA92" s="46"/>
      <c r="AB92" s="71" t="s">
        <v>91</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33</v>
      </c>
    </row>
    <row r="93" s="9" customFormat="1" ht="16" customHeight="1" spans="1:36">
      <c r="A93" s="45">
        <f t="shared" si="145"/>
        <v>90</v>
      </c>
      <c r="B93" s="46" t="s">
        <v>363</v>
      </c>
      <c r="C93" s="47" t="s">
        <v>368</v>
      </c>
      <c r="D93" s="46" t="s">
        <v>369</v>
      </c>
      <c r="E93" s="46">
        <v>3473.25</v>
      </c>
      <c r="F93" s="46">
        <v>3245.4</v>
      </c>
      <c r="G93" s="48">
        <v>5664.75</v>
      </c>
      <c r="H93" s="46">
        <v>3473.25</v>
      </c>
      <c r="I93" s="48">
        <v>1790</v>
      </c>
      <c r="J93" s="48"/>
      <c r="K93" s="63">
        <f t="shared" si="146"/>
        <v>62.5185</v>
      </c>
      <c r="L93" s="64">
        <f t="shared" si="147"/>
        <v>519.264</v>
      </c>
      <c r="M93" s="48">
        <f t="shared" si="148"/>
        <v>453.18</v>
      </c>
      <c r="N93" s="46">
        <f t="shared" si="149"/>
        <v>24.31275</v>
      </c>
      <c r="O93" s="48">
        <f t="shared" si="150"/>
        <v>89.5</v>
      </c>
      <c r="P93" s="48">
        <f t="shared" si="151"/>
        <v>0</v>
      </c>
      <c r="Q93" s="48">
        <f t="shared" si="152"/>
        <v>1148.77525</v>
      </c>
      <c r="R93" s="46">
        <f t="shared" si="153"/>
        <v>0</v>
      </c>
      <c r="S93" s="46">
        <f t="shared" si="154"/>
        <v>259.63</v>
      </c>
      <c r="T93" s="48">
        <f t="shared" si="155"/>
        <v>113.3</v>
      </c>
      <c r="U93" s="46">
        <f t="shared" si="156"/>
        <v>10.42</v>
      </c>
      <c r="V93" s="46">
        <v>0</v>
      </c>
      <c r="W93" s="48">
        <f t="shared" si="157"/>
        <v>89.5</v>
      </c>
      <c r="X93" s="48">
        <f t="shared" si="158"/>
        <v>0</v>
      </c>
      <c r="Y93" s="46">
        <f t="shared" si="159"/>
        <v>472.85</v>
      </c>
      <c r="Z93" s="46">
        <f t="shared" si="160"/>
        <v>1621.62525</v>
      </c>
      <c r="AA93" s="46"/>
      <c r="AB93" s="71" t="s">
        <v>91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5">
        <f t="shared" si="145"/>
        <v>91</v>
      </c>
      <c r="B94" s="46" t="s">
        <v>363</v>
      </c>
      <c r="C94" s="47" t="s">
        <v>370</v>
      </c>
      <c r="D94" s="46" t="s">
        <v>371</v>
      </c>
      <c r="E94" s="46">
        <v>3473.25</v>
      </c>
      <c r="F94" s="46">
        <v>3245.4</v>
      </c>
      <c r="G94" s="48">
        <v>5664.75</v>
      </c>
      <c r="H94" s="46">
        <v>3473.25</v>
      </c>
      <c r="I94" s="48">
        <v>1790</v>
      </c>
      <c r="J94" s="48"/>
      <c r="K94" s="63">
        <f t="shared" si="146"/>
        <v>62.5185</v>
      </c>
      <c r="L94" s="64">
        <f t="shared" si="147"/>
        <v>519.264</v>
      </c>
      <c r="M94" s="48">
        <f t="shared" si="148"/>
        <v>453.18</v>
      </c>
      <c r="N94" s="46">
        <f t="shared" si="149"/>
        <v>24.31275</v>
      </c>
      <c r="O94" s="48">
        <f t="shared" si="150"/>
        <v>89.5</v>
      </c>
      <c r="P94" s="48">
        <f t="shared" si="151"/>
        <v>0</v>
      </c>
      <c r="Q94" s="48">
        <f t="shared" si="152"/>
        <v>1148.77525</v>
      </c>
      <c r="R94" s="46">
        <f t="shared" si="153"/>
        <v>0</v>
      </c>
      <c r="S94" s="46">
        <f t="shared" si="154"/>
        <v>259.63</v>
      </c>
      <c r="T94" s="48">
        <f t="shared" si="155"/>
        <v>113.3</v>
      </c>
      <c r="U94" s="46">
        <f t="shared" si="156"/>
        <v>10.42</v>
      </c>
      <c r="V94" s="46">
        <v>0</v>
      </c>
      <c r="W94" s="48">
        <f t="shared" si="157"/>
        <v>89.5</v>
      </c>
      <c r="X94" s="48">
        <f t="shared" si="158"/>
        <v>0</v>
      </c>
      <c r="Y94" s="46">
        <f t="shared" si="159"/>
        <v>472.85</v>
      </c>
      <c r="Z94" s="46">
        <f t="shared" si="160"/>
        <v>1621.62525</v>
      </c>
      <c r="AA94" s="46"/>
      <c r="AB94" s="71" t="s">
        <v>103</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5">
        <f t="shared" si="145"/>
        <v>92</v>
      </c>
      <c r="B95" s="46" t="s">
        <v>363</v>
      </c>
      <c r="C95" s="47" t="s">
        <v>372</v>
      </c>
      <c r="D95" s="46" t="s">
        <v>373</v>
      </c>
      <c r="E95" s="46">
        <v>3473.25</v>
      </c>
      <c r="F95" s="46">
        <v>3245.4</v>
      </c>
      <c r="G95" s="48">
        <v>5664.75</v>
      </c>
      <c r="H95" s="46">
        <v>3473.25</v>
      </c>
      <c r="I95" s="48">
        <v>1790</v>
      </c>
      <c r="J95" s="48"/>
      <c r="K95" s="63">
        <f t="shared" si="146"/>
        <v>62.5185</v>
      </c>
      <c r="L95" s="64">
        <f t="shared" si="147"/>
        <v>519.264</v>
      </c>
      <c r="M95" s="48">
        <f t="shared" si="148"/>
        <v>453.18</v>
      </c>
      <c r="N95" s="46">
        <f t="shared" si="149"/>
        <v>24.31275</v>
      </c>
      <c r="O95" s="48">
        <f t="shared" si="150"/>
        <v>89.5</v>
      </c>
      <c r="P95" s="48">
        <f t="shared" si="151"/>
        <v>0</v>
      </c>
      <c r="Q95" s="48">
        <f t="shared" si="152"/>
        <v>1148.77525</v>
      </c>
      <c r="R95" s="46">
        <f t="shared" si="153"/>
        <v>0</v>
      </c>
      <c r="S95" s="46">
        <f t="shared" si="154"/>
        <v>259.63</v>
      </c>
      <c r="T95" s="48">
        <f t="shared" si="155"/>
        <v>113.3</v>
      </c>
      <c r="U95" s="46">
        <f t="shared" si="156"/>
        <v>10.42</v>
      </c>
      <c r="V95" s="46">
        <v>0</v>
      </c>
      <c r="W95" s="48">
        <f t="shared" si="157"/>
        <v>89.5</v>
      </c>
      <c r="X95" s="48">
        <f t="shared" si="158"/>
        <v>0</v>
      </c>
      <c r="Y95" s="46">
        <f t="shared" si="159"/>
        <v>472.85</v>
      </c>
      <c r="Z95" s="46">
        <f t="shared" si="160"/>
        <v>1621.62525</v>
      </c>
      <c r="AA95" s="46"/>
      <c r="AB95" s="71" t="s">
        <v>91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5">
        <f t="shared" si="145"/>
        <v>93</v>
      </c>
      <c r="B96" s="46" t="s">
        <v>363</v>
      </c>
      <c r="C96" s="47" t="s">
        <v>374</v>
      </c>
      <c r="D96" s="46" t="s">
        <v>375</v>
      </c>
      <c r="E96" s="46">
        <v>3473.25</v>
      </c>
      <c r="F96" s="46">
        <v>3245.4</v>
      </c>
      <c r="G96" s="48">
        <v>5664.75</v>
      </c>
      <c r="H96" s="46">
        <v>3473.25</v>
      </c>
      <c r="I96" s="48">
        <v>1790</v>
      </c>
      <c r="J96" s="48"/>
      <c r="K96" s="63">
        <f t="shared" si="146"/>
        <v>62.5185</v>
      </c>
      <c r="L96" s="64">
        <f t="shared" si="147"/>
        <v>519.264</v>
      </c>
      <c r="M96" s="48">
        <f t="shared" si="148"/>
        <v>453.18</v>
      </c>
      <c r="N96" s="46">
        <f t="shared" si="149"/>
        <v>24.31275</v>
      </c>
      <c r="O96" s="48">
        <f t="shared" si="150"/>
        <v>89.5</v>
      </c>
      <c r="P96" s="48">
        <f t="shared" si="151"/>
        <v>0</v>
      </c>
      <c r="Q96" s="48">
        <f t="shared" si="152"/>
        <v>1148.77525</v>
      </c>
      <c r="R96" s="46">
        <f t="shared" si="153"/>
        <v>0</v>
      </c>
      <c r="S96" s="46">
        <f t="shared" si="154"/>
        <v>259.63</v>
      </c>
      <c r="T96" s="48">
        <f t="shared" si="155"/>
        <v>113.3</v>
      </c>
      <c r="U96" s="46">
        <f t="shared" si="156"/>
        <v>10.42</v>
      </c>
      <c r="V96" s="46">
        <v>0</v>
      </c>
      <c r="W96" s="48">
        <f t="shared" si="157"/>
        <v>89.5</v>
      </c>
      <c r="X96" s="48">
        <f t="shared" si="158"/>
        <v>0</v>
      </c>
      <c r="Y96" s="46">
        <f t="shared" si="159"/>
        <v>472.85</v>
      </c>
      <c r="Z96" s="46">
        <f t="shared" si="160"/>
        <v>1621.62525</v>
      </c>
      <c r="AA96" s="46"/>
      <c r="AB96" s="71" t="s">
        <v>103</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5">
        <f t="shared" si="145"/>
        <v>94</v>
      </c>
      <c r="B97" s="53" t="s">
        <v>363</v>
      </c>
      <c r="C97" s="54" t="s">
        <v>376</v>
      </c>
      <c r="D97" s="46" t="s">
        <v>377</v>
      </c>
      <c r="E97" s="46">
        <v>3473.25</v>
      </c>
      <c r="F97" s="46">
        <v>3245.4</v>
      </c>
      <c r="G97" s="48">
        <v>5664.75</v>
      </c>
      <c r="H97" s="46">
        <v>3473.25</v>
      </c>
      <c r="I97" s="48">
        <v>0</v>
      </c>
      <c r="J97" s="48"/>
      <c r="K97" s="63">
        <f t="shared" si="146"/>
        <v>62.5185</v>
      </c>
      <c r="L97" s="64">
        <f t="shared" si="147"/>
        <v>519.264</v>
      </c>
      <c r="M97" s="48">
        <f t="shared" si="148"/>
        <v>453.18</v>
      </c>
      <c r="N97" s="46">
        <f t="shared" si="149"/>
        <v>24.31275</v>
      </c>
      <c r="O97" s="48">
        <f t="shared" si="150"/>
        <v>0</v>
      </c>
      <c r="P97" s="48">
        <f t="shared" si="151"/>
        <v>0</v>
      </c>
      <c r="Q97" s="48">
        <f t="shared" si="152"/>
        <v>1059.27525</v>
      </c>
      <c r="R97" s="46">
        <f t="shared" si="153"/>
        <v>0</v>
      </c>
      <c r="S97" s="46">
        <f t="shared" si="154"/>
        <v>259.63</v>
      </c>
      <c r="T97" s="48">
        <f t="shared" si="155"/>
        <v>113.3</v>
      </c>
      <c r="U97" s="46">
        <f t="shared" si="156"/>
        <v>10.42</v>
      </c>
      <c r="V97" s="46">
        <v>0</v>
      </c>
      <c r="W97" s="48">
        <f t="shared" si="157"/>
        <v>0</v>
      </c>
      <c r="X97" s="48">
        <f t="shared" si="158"/>
        <v>0</v>
      </c>
      <c r="Y97" s="46">
        <f t="shared" si="159"/>
        <v>383.35</v>
      </c>
      <c r="Z97" s="46">
        <f t="shared" si="160"/>
        <v>1442.62525</v>
      </c>
      <c r="AA97" s="46"/>
      <c r="AB97" s="71" t="s">
        <v>91</v>
      </c>
      <c r="AC97" s="11">
        <f t="shared" ref="AC97:AE97" si="220">K97+R97</f>
        <v>62.5185</v>
      </c>
      <c r="AD97" s="11">
        <f t="shared" si="220"/>
        <v>778.894</v>
      </c>
      <c r="AE97" s="11">
        <f t="shared" si="220"/>
        <v>566.48</v>
      </c>
      <c r="AF97" s="11">
        <f t="shared" si="162"/>
        <v>34.73275</v>
      </c>
      <c r="AG97" s="11">
        <f t="shared" ref="AG97:AI97" si="221">O97+W97</f>
        <v>0</v>
      </c>
      <c r="AH97" s="11">
        <f t="shared" si="221"/>
        <v>0</v>
      </c>
      <c r="AI97" s="11">
        <f t="shared" si="221"/>
        <v>1442.62525</v>
      </c>
      <c r="AJ97" s="12" t="s">
        <v>33</v>
      </c>
    </row>
    <row r="98" s="9" customFormat="1" ht="16" customHeight="1" spans="1:36">
      <c r="A98" s="45">
        <f t="shared" si="145"/>
        <v>95</v>
      </c>
      <c r="B98" s="46" t="s">
        <v>363</v>
      </c>
      <c r="C98" s="47" t="s">
        <v>378</v>
      </c>
      <c r="D98" s="46" t="s">
        <v>379</v>
      </c>
      <c r="E98" s="46">
        <v>3473.25</v>
      </c>
      <c r="F98" s="46">
        <v>3245.4</v>
      </c>
      <c r="G98" s="48">
        <v>5664.75</v>
      </c>
      <c r="H98" s="46">
        <v>3473.25</v>
      </c>
      <c r="I98" s="48">
        <v>1790</v>
      </c>
      <c r="J98" s="48"/>
      <c r="K98" s="63">
        <f t="shared" si="146"/>
        <v>62.5185</v>
      </c>
      <c r="L98" s="64">
        <f t="shared" si="147"/>
        <v>519.264</v>
      </c>
      <c r="M98" s="48">
        <f t="shared" si="148"/>
        <v>453.18</v>
      </c>
      <c r="N98" s="46">
        <f t="shared" si="149"/>
        <v>24.31275</v>
      </c>
      <c r="O98" s="48">
        <f t="shared" si="150"/>
        <v>89.5</v>
      </c>
      <c r="P98" s="48">
        <f t="shared" si="151"/>
        <v>0</v>
      </c>
      <c r="Q98" s="48">
        <f t="shared" si="152"/>
        <v>1148.77525</v>
      </c>
      <c r="R98" s="46">
        <f t="shared" si="153"/>
        <v>0</v>
      </c>
      <c r="S98" s="46">
        <f t="shared" si="154"/>
        <v>259.63</v>
      </c>
      <c r="T98" s="48">
        <f t="shared" si="155"/>
        <v>113.3</v>
      </c>
      <c r="U98" s="46">
        <f t="shared" si="156"/>
        <v>10.42</v>
      </c>
      <c r="V98" s="46">
        <v>0</v>
      </c>
      <c r="W98" s="48">
        <f t="shared" si="157"/>
        <v>89.5</v>
      </c>
      <c r="X98" s="48">
        <f t="shared" si="158"/>
        <v>0</v>
      </c>
      <c r="Y98" s="46">
        <f t="shared" si="159"/>
        <v>472.85</v>
      </c>
      <c r="Z98" s="46">
        <f t="shared" si="160"/>
        <v>1621.62525</v>
      </c>
      <c r="AA98" s="46"/>
      <c r="AB98" s="71" t="s">
        <v>103</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5">
        <f t="shared" si="145"/>
        <v>96</v>
      </c>
      <c r="B99" s="46" t="s">
        <v>363</v>
      </c>
      <c r="C99" s="47" t="s">
        <v>380</v>
      </c>
      <c r="D99" s="46" t="s">
        <v>381</v>
      </c>
      <c r="E99" s="46">
        <v>3473.25</v>
      </c>
      <c r="F99" s="46">
        <v>3245.4</v>
      </c>
      <c r="G99" s="48">
        <v>5664.75</v>
      </c>
      <c r="H99" s="46">
        <v>3473.25</v>
      </c>
      <c r="I99" s="48">
        <v>1790</v>
      </c>
      <c r="J99" s="48"/>
      <c r="K99" s="63">
        <f t="shared" si="146"/>
        <v>62.5185</v>
      </c>
      <c r="L99" s="64">
        <f t="shared" si="147"/>
        <v>519.264</v>
      </c>
      <c r="M99" s="48">
        <f t="shared" si="148"/>
        <v>453.18</v>
      </c>
      <c r="N99" s="46">
        <f t="shared" si="149"/>
        <v>24.31275</v>
      </c>
      <c r="O99" s="48">
        <f t="shared" si="150"/>
        <v>89.5</v>
      </c>
      <c r="P99" s="48">
        <f t="shared" si="151"/>
        <v>0</v>
      </c>
      <c r="Q99" s="48">
        <f t="shared" si="152"/>
        <v>1148.77525</v>
      </c>
      <c r="R99" s="46">
        <f t="shared" si="153"/>
        <v>0</v>
      </c>
      <c r="S99" s="46">
        <f t="shared" si="154"/>
        <v>259.63</v>
      </c>
      <c r="T99" s="48">
        <f t="shared" si="155"/>
        <v>113.3</v>
      </c>
      <c r="U99" s="46">
        <f t="shared" si="156"/>
        <v>10.42</v>
      </c>
      <c r="V99" s="46">
        <v>0</v>
      </c>
      <c r="W99" s="48">
        <f t="shared" si="157"/>
        <v>89.5</v>
      </c>
      <c r="X99" s="48">
        <f t="shared" si="158"/>
        <v>0</v>
      </c>
      <c r="Y99" s="46">
        <f t="shared" si="159"/>
        <v>472.85</v>
      </c>
      <c r="Z99" s="46">
        <f t="shared" si="160"/>
        <v>1621.62525</v>
      </c>
      <c r="AA99" s="46"/>
      <c r="AB99" s="71" t="s">
        <v>103</v>
      </c>
      <c r="AC99" s="11">
        <f t="shared" ref="AC99:AE99" si="224">K99+R99</f>
        <v>62.5185</v>
      </c>
      <c r="AD99" s="11">
        <f t="shared" si="224"/>
        <v>778.894</v>
      </c>
      <c r="AE99" s="11">
        <f t="shared" si="224"/>
        <v>566.48</v>
      </c>
      <c r="AF99" s="11">
        <f t="shared" si="162"/>
        <v>34.73275</v>
      </c>
      <c r="AG99" s="11">
        <f t="shared" ref="AG99:AI99" si="225">O99+W99</f>
        <v>179</v>
      </c>
      <c r="AH99" s="11">
        <f t="shared" si="225"/>
        <v>0</v>
      </c>
      <c r="AI99" s="11">
        <f t="shared" si="225"/>
        <v>1621.62525</v>
      </c>
      <c r="AJ99" s="12" t="s">
        <v>33</v>
      </c>
    </row>
    <row r="100" s="9" customFormat="1" ht="16" customHeight="1" spans="1:36">
      <c r="A100" s="45">
        <f t="shared" si="145"/>
        <v>97</v>
      </c>
      <c r="B100" s="53" t="s">
        <v>363</v>
      </c>
      <c r="C100" s="74" t="s">
        <v>382</v>
      </c>
      <c r="D100" s="52" t="s">
        <v>383</v>
      </c>
      <c r="E100" s="46">
        <v>3473.25</v>
      </c>
      <c r="F100" s="46">
        <v>0</v>
      </c>
      <c r="G100" s="48">
        <v>0</v>
      </c>
      <c r="H100" s="46">
        <v>0</v>
      </c>
      <c r="I100" s="48">
        <v>0</v>
      </c>
      <c r="J100" s="48"/>
      <c r="K100" s="63">
        <f t="shared" si="146"/>
        <v>62.5185</v>
      </c>
      <c r="L100" s="64">
        <f t="shared" si="147"/>
        <v>0</v>
      </c>
      <c r="M100" s="48">
        <f t="shared" si="148"/>
        <v>0</v>
      </c>
      <c r="N100" s="46">
        <f t="shared" si="149"/>
        <v>0</v>
      </c>
      <c r="O100" s="48">
        <f t="shared" si="150"/>
        <v>0</v>
      </c>
      <c r="P100" s="48">
        <f t="shared" si="151"/>
        <v>0</v>
      </c>
      <c r="Q100" s="48">
        <f t="shared" si="152"/>
        <v>62.5185</v>
      </c>
      <c r="R100" s="46">
        <f t="shared" si="153"/>
        <v>0</v>
      </c>
      <c r="S100" s="46">
        <f t="shared" si="154"/>
        <v>0</v>
      </c>
      <c r="T100" s="48">
        <f t="shared" si="155"/>
        <v>0</v>
      </c>
      <c r="U100" s="46">
        <f t="shared" si="156"/>
        <v>0</v>
      </c>
      <c r="V100" s="46">
        <v>0</v>
      </c>
      <c r="W100" s="48">
        <f t="shared" si="157"/>
        <v>0</v>
      </c>
      <c r="X100" s="48">
        <f t="shared" si="158"/>
        <v>0</v>
      </c>
      <c r="Y100" s="46">
        <f t="shared" si="159"/>
        <v>0</v>
      </c>
      <c r="Z100" s="46">
        <f t="shared" si="160"/>
        <v>62.5185</v>
      </c>
      <c r="AA100" s="46"/>
      <c r="AB100" s="71" t="s">
        <v>91</v>
      </c>
      <c r="AC100" s="11">
        <f t="shared" ref="AC100:AE100" si="226">K100+R100</f>
        <v>62.5185</v>
      </c>
      <c r="AD100" s="11">
        <f t="shared" si="226"/>
        <v>0</v>
      </c>
      <c r="AE100" s="11">
        <f t="shared" si="226"/>
        <v>0</v>
      </c>
      <c r="AF100" s="11">
        <f t="shared" si="162"/>
        <v>0</v>
      </c>
      <c r="AG100" s="11">
        <f t="shared" ref="AG100:AI100" si="227">O100+W100</f>
        <v>0</v>
      </c>
      <c r="AH100" s="11">
        <f t="shared" si="227"/>
        <v>0</v>
      </c>
      <c r="AI100" s="11">
        <f t="shared" si="227"/>
        <v>62.5185</v>
      </c>
      <c r="AJ100" s="12" t="s">
        <v>33</v>
      </c>
    </row>
    <row r="101" s="9" customFormat="1" ht="16" customHeight="1" spans="1:36">
      <c r="A101" s="45">
        <f t="shared" si="145"/>
        <v>98</v>
      </c>
      <c r="B101" s="46" t="s">
        <v>348</v>
      </c>
      <c r="C101" s="47" t="s">
        <v>386</v>
      </c>
      <c r="D101" s="46" t="s">
        <v>387</v>
      </c>
      <c r="E101" s="46">
        <v>3473.25</v>
      </c>
      <c r="F101" s="46">
        <v>3245.4</v>
      </c>
      <c r="G101" s="48">
        <v>5664.75</v>
      </c>
      <c r="H101" s="46">
        <v>3473.25</v>
      </c>
      <c r="I101" s="48">
        <v>2544</v>
      </c>
      <c r="J101" s="48"/>
      <c r="K101" s="63">
        <f t="shared" si="146"/>
        <v>62.5185</v>
      </c>
      <c r="L101" s="64">
        <f t="shared" si="147"/>
        <v>519.264</v>
      </c>
      <c r="M101" s="48">
        <f t="shared" si="148"/>
        <v>453.18</v>
      </c>
      <c r="N101" s="46">
        <f t="shared" si="149"/>
        <v>24.31275</v>
      </c>
      <c r="O101" s="48">
        <f t="shared" si="150"/>
        <v>127.2</v>
      </c>
      <c r="P101" s="48">
        <f t="shared" si="151"/>
        <v>0</v>
      </c>
      <c r="Q101" s="48">
        <f t="shared" si="152"/>
        <v>1186.47525</v>
      </c>
      <c r="R101" s="46">
        <f t="shared" si="153"/>
        <v>0</v>
      </c>
      <c r="S101" s="46">
        <f t="shared" si="154"/>
        <v>259.63</v>
      </c>
      <c r="T101" s="48">
        <f t="shared" si="155"/>
        <v>113.3</v>
      </c>
      <c r="U101" s="46">
        <f t="shared" si="156"/>
        <v>10.42</v>
      </c>
      <c r="V101" s="46">
        <v>0</v>
      </c>
      <c r="W101" s="48">
        <f t="shared" si="157"/>
        <v>127.2</v>
      </c>
      <c r="X101" s="48">
        <f t="shared" si="158"/>
        <v>0</v>
      </c>
      <c r="Y101" s="46">
        <f t="shared" si="159"/>
        <v>510.55</v>
      </c>
      <c r="Z101" s="46">
        <f t="shared" si="160"/>
        <v>1697.02525</v>
      </c>
      <c r="AA101" s="46"/>
      <c r="AB101" s="71" t="s">
        <v>100</v>
      </c>
      <c r="AC101" s="11">
        <f t="shared" ref="AC101:AE101" si="228">K101+R101</f>
        <v>62.5185</v>
      </c>
      <c r="AD101" s="11">
        <f t="shared" si="228"/>
        <v>778.894</v>
      </c>
      <c r="AE101" s="11">
        <f t="shared" si="228"/>
        <v>566.48</v>
      </c>
      <c r="AF101" s="11">
        <f t="shared" si="162"/>
        <v>34.73275</v>
      </c>
      <c r="AG101" s="11">
        <f t="shared" ref="AG101:AI101" si="229">O101+W101</f>
        <v>254.4</v>
      </c>
      <c r="AH101" s="11">
        <f t="shared" si="229"/>
        <v>0</v>
      </c>
      <c r="AI101" s="11">
        <f t="shared" si="229"/>
        <v>1697.02525</v>
      </c>
      <c r="AJ101" s="12" t="s">
        <v>33</v>
      </c>
    </row>
    <row r="102" s="9" customFormat="1" ht="16" customHeight="1" spans="1:36">
      <c r="A102" s="45">
        <f t="shared" ref="A102:A129" si="230">ROW()-3</f>
        <v>99</v>
      </c>
      <c r="B102" s="46" t="s">
        <v>348</v>
      </c>
      <c r="C102" s="47" t="s">
        <v>390</v>
      </c>
      <c r="D102" s="46" t="s">
        <v>391</v>
      </c>
      <c r="E102" s="46">
        <v>3473.25</v>
      </c>
      <c r="F102" s="46">
        <v>3245.4</v>
      </c>
      <c r="G102" s="48">
        <v>5664.75</v>
      </c>
      <c r="H102" s="46">
        <v>3473.25</v>
      </c>
      <c r="I102" s="48">
        <v>1790</v>
      </c>
      <c r="J102" s="48"/>
      <c r="K102" s="63">
        <f t="shared" ref="K102:K129" si="231">E102*0.018</f>
        <v>62.5185</v>
      </c>
      <c r="L102" s="64">
        <f t="shared" ref="L102:L129" si="232">F102*0.16</f>
        <v>519.264</v>
      </c>
      <c r="M102" s="48">
        <f t="shared" ref="M102:M129" si="233">ROUND(G102*0.08,2)</f>
        <v>453.18</v>
      </c>
      <c r="N102" s="46">
        <f t="shared" ref="N102:N129" si="234">H102*0.007</f>
        <v>24.31275</v>
      </c>
      <c r="O102" s="48">
        <f t="shared" ref="O102:O129" si="235">I102*5%</f>
        <v>89.5</v>
      </c>
      <c r="P102" s="48">
        <f t="shared" ref="P102:P129" si="236">J102*50%</f>
        <v>0</v>
      </c>
      <c r="Q102" s="48">
        <f t="shared" ref="Q102:Q129" si="237">SUM(K102:P102)</f>
        <v>1148.77525</v>
      </c>
      <c r="R102" s="46">
        <f t="shared" ref="R102:R129" si="238">E102*0</f>
        <v>0</v>
      </c>
      <c r="S102" s="46">
        <f t="shared" ref="S102:S129" si="239">ROUND(F102*0.08,2)</f>
        <v>259.63</v>
      </c>
      <c r="T102" s="48">
        <f t="shared" ref="T102:T129" si="240">ROUND(G102*0.02,2)</f>
        <v>113.3</v>
      </c>
      <c r="U102" s="46">
        <f t="shared" ref="U102:U129" si="241">ROUND(H102*0.003,2)</f>
        <v>10.42</v>
      </c>
      <c r="V102" s="46">
        <v>0</v>
      </c>
      <c r="W102" s="48">
        <f t="shared" ref="W102:W129" si="242">I102*5%</f>
        <v>89.5</v>
      </c>
      <c r="X102" s="48">
        <f t="shared" ref="X102:X129" si="243">J102*50%</f>
        <v>0</v>
      </c>
      <c r="Y102" s="46">
        <f t="shared" ref="Y102:Y129" si="244">SUM(R102:X102)</f>
        <v>472.85</v>
      </c>
      <c r="Z102" s="46">
        <f t="shared" ref="Z102:Z129" si="245">Q102+Y102</f>
        <v>1621.62525</v>
      </c>
      <c r="AA102" s="46"/>
      <c r="AB102" s="71" t="s">
        <v>100</v>
      </c>
      <c r="AC102" s="11">
        <f t="shared" ref="AC102:AE102" si="246">K102+R102</f>
        <v>62.5185</v>
      </c>
      <c r="AD102" s="11">
        <f t="shared" si="246"/>
        <v>778.894</v>
      </c>
      <c r="AE102" s="11">
        <f t="shared" si="246"/>
        <v>566.48</v>
      </c>
      <c r="AF102" s="11">
        <f t="shared" ref="AF102:AF129" si="247">N102+U102+V102</f>
        <v>34.73275</v>
      </c>
      <c r="AG102" s="11">
        <f t="shared" ref="AG102:AI102" si="248">O102+W102</f>
        <v>179</v>
      </c>
      <c r="AH102" s="11">
        <f t="shared" si="248"/>
        <v>0</v>
      </c>
      <c r="AI102" s="11">
        <f t="shared" si="248"/>
        <v>1621.62525</v>
      </c>
      <c r="AJ102" s="12" t="s">
        <v>33</v>
      </c>
    </row>
    <row r="103" s="9" customFormat="1" ht="16" customHeight="1" spans="1:36">
      <c r="A103" s="45">
        <f t="shared" si="230"/>
        <v>100</v>
      </c>
      <c r="B103" s="46" t="s">
        <v>348</v>
      </c>
      <c r="C103" s="47" t="s">
        <v>392</v>
      </c>
      <c r="D103" s="46" t="s">
        <v>393</v>
      </c>
      <c r="E103" s="46">
        <v>3473.25</v>
      </c>
      <c r="F103" s="46">
        <v>3245.4</v>
      </c>
      <c r="G103" s="48">
        <v>5664.75</v>
      </c>
      <c r="H103" s="46">
        <v>3473.25</v>
      </c>
      <c r="I103" s="48">
        <v>2544</v>
      </c>
      <c r="J103" s="48"/>
      <c r="K103" s="63">
        <f t="shared" si="231"/>
        <v>62.5185</v>
      </c>
      <c r="L103" s="64">
        <f t="shared" si="232"/>
        <v>519.264</v>
      </c>
      <c r="M103" s="48">
        <f t="shared" si="233"/>
        <v>453.18</v>
      </c>
      <c r="N103" s="46">
        <f t="shared" si="234"/>
        <v>24.31275</v>
      </c>
      <c r="O103" s="48">
        <f t="shared" si="235"/>
        <v>127.2</v>
      </c>
      <c r="P103" s="48">
        <f t="shared" si="236"/>
        <v>0</v>
      </c>
      <c r="Q103" s="48">
        <f t="shared" si="237"/>
        <v>1186.47525</v>
      </c>
      <c r="R103" s="46">
        <f t="shared" si="238"/>
        <v>0</v>
      </c>
      <c r="S103" s="46">
        <f t="shared" si="239"/>
        <v>259.63</v>
      </c>
      <c r="T103" s="48">
        <f t="shared" si="240"/>
        <v>113.3</v>
      </c>
      <c r="U103" s="46">
        <f t="shared" si="241"/>
        <v>10.42</v>
      </c>
      <c r="V103" s="46">
        <v>0</v>
      </c>
      <c r="W103" s="48">
        <f t="shared" si="242"/>
        <v>127.2</v>
      </c>
      <c r="X103" s="48">
        <f t="shared" si="243"/>
        <v>0</v>
      </c>
      <c r="Y103" s="46">
        <f t="shared" si="244"/>
        <v>510.55</v>
      </c>
      <c r="Z103" s="46">
        <f t="shared" si="245"/>
        <v>1697.02525</v>
      </c>
      <c r="AA103" s="46"/>
      <c r="AB103" s="71" t="s">
        <v>100</v>
      </c>
      <c r="AC103" s="11">
        <f t="shared" ref="AC103:AE103" si="249">K103+R103</f>
        <v>62.5185</v>
      </c>
      <c r="AD103" s="11">
        <f t="shared" si="249"/>
        <v>778.894</v>
      </c>
      <c r="AE103" s="11">
        <f t="shared" si="249"/>
        <v>566.48</v>
      </c>
      <c r="AF103" s="11">
        <f t="shared" si="247"/>
        <v>34.73275</v>
      </c>
      <c r="AG103" s="11">
        <f t="shared" ref="AG103:AI103" si="250">O103+W103</f>
        <v>254.4</v>
      </c>
      <c r="AH103" s="11">
        <f t="shared" si="250"/>
        <v>0</v>
      </c>
      <c r="AI103" s="11">
        <f t="shared" si="250"/>
        <v>1697.02525</v>
      </c>
      <c r="AJ103" s="12" t="s">
        <v>33</v>
      </c>
    </row>
    <row r="104" s="9" customFormat="1" ht="16" customHeight="1" spans="1:36">
      <c r="A104" s="45">
        <f t="shared" si="230"/>
        <v>101</v>
      </c>
      <c r="B104" s="46" t="s">
        <v>348</v>
      </c>
      <c r="C104" s="47" t="s">
        <v>394</v>
      </c>
      <c r="D104" s="46" t="s">
        <v>395</v>
      </c>
      <c r="E104" s="46">
        <v>3473.25</v>
      </c>
      <c r="F104" s="46">
        <v>3245.4</v>
      </c>
      <c r="G104" s="48">
        <v>5664.75</v>
      </c>
      <c r="H104" s="46">
        <v>3473.25</v>
      </c>
      <c r="I104" s="48">
        <v>1790</v>
      </c>
      <c r="J104" s="48"/>
      <c r="K104" s="63">
        <f t="shared" si="231"/>
        <v>62.5185</v>
      </c>
      <c r="L104" s="64">
        <f t="shared" si="232"/>
        <v>519.264</v>
      </c>
      <c r="M104" s="48">
        <f t="shared" si="233"/>
        <v>453.18</v>
      </c>
      <c r="N104" s="46">
        <f t="shared" si="234"/>
        <v>24.31275</v>
      </c>
      <c r="O104" s="48">
        <f t="shared" si="235"/>
        <v>89.5</v>
      </c>
      <c r="P104" s="48">
        <f t="shared" si="236"/>
        <v>0</v>
      </c>
      <c r="Q104" s="48">
        <f t="shared" si="237"/>
        <v>1148.77525</v>
      </c>
      <c r="R104" s="46">
        <f t="shared" si="238"/>
        <v>0</v>
      </c>
      <c r="S104" s="46">
        <f t="shared" si="239"/>
        <v>259.63</v>
      </c>
      <c r="T104" s="48">
        <f t="shared" si="240"/>
        <v>113.3</v>
      </c>
      <c r="U104" s="46">
        <f t="shared" si="241"/>
        <v>10.42</v>
      </c>
      <c r="V104" s="46">
        <v>0</v>
      </c>
      <c r="W104" s="48">
        <f t="shared" si="242"/>
        <v>89.5</v>
      </c>
      <c r="X104" s="48">
        <f t="shared" si="243"/>
        <v>0</v>
      </c>
      <c r="Y104" s="46">
        <f t="shared" si="244"/>
        <v>472.85</v>
      </c>
      <c r="Z104" s="46">
        <f t="shared" si="245"/>
        <v>1621.62525</v>
      </c>
      <c r="AA104" s="46"/>
      <c r="AB104" s="71" t="s">
        <v>100</v>
      </c>
      <c r="AC104" s="11">
        <f t="shared" ref="AC104:AE104" si="251">K104+R104</f>
        <v>62.5185</v>
      </c>
      <c r="AD104" s="11">
        <f t="shared" si="251"/>
        <v>778.894</v>
      </c>
      <c r="AE104" s="11">
        <f t="shared" si="251"/>
        <v>566.48</v>
      </c>
      <c r="AF104" s="11">
        <f t="shared" si="247"/>
        <v>34.73275</v>
      </c>
      <c r="AG104" s="11">
        <f t="shared" ref="AG104:AI104" si="252">O104+W104</f>
        <v>179</v>
      </c>
      <c r="AH104" s="11">
        <f t="shared" si="252"/>
        <v>0</v>
      </c>
      <c r="AI104" s="11">
        <f t="shared" si="252"/>
        <v>1621.62525</v>
      </c>
      <c r="AJ104" s="12" t="s">
        <v>33</v>
      </c>
    </row>
    <row r="105" s="9" customFormat="1" ht="16" customHeight="1" spans="1:36">
      <c r="A105" s="45">
        <f t="shared" si="230"/>
        <v>102</v>
      </c>
      <c r="B105" s="46" t="s">
        <v>348</v>
      </c>
      <c r="C105" s="47" t="s">
        <v>396</v>
      </c>
      <c r="D105" s="46" t="s">
        <v>397</v>
      </c>
      <c r="E105" s="46">
        <v>3473.25</v>
      </c>
      <c r="F105" s="46">
        <v>3245.4</v>
      </c>
      <c r="G105" s="48">
        <v>5664.75</v>
      </c>
      <c r="H105" s="46">
        <v>3473.25</v>
      </c>
      <c r="I105" s="48">
        <v>2544</v>
      </c>
      <c r="J105" s="48"/>
      <c r="K105" s="63">
        <f t="shared" si="231"/>
        <v>62.5185</v>
      </c>
      <c r="L105" s="64">
        <f t="shared" si="232"/>
        <v>519.264</v>
      </c>
      <c r="M105" s="48">
        <f t="shared" si="233"/>
        <v>453.18</v>
      </c>
      <c r="N105" s="46">
        <f t="shared" si="234"/>
        <v>24.31275</v>
      </c>
      <c r="O105" s="48">
        <f t="shared" si="235"/>
        <v>127.2</v>
      </c>
      <c r="P105" s="48">
        <f t="shared" si="236"/>
        <v>0</v>
      </c>
      <c r="Q105" s="48">
        <f t="shared" si="237"/>
        <v>1186.47525</v>
      </c>
      <c r="R105" s="46">
        <f t="shared" si="238"/>
        <v>0</v>
      </c>
      <c r="S105" s="46">
        <f t="shared" si="239"/>
        <v>259.63</v>
      </c>
      <c r="T105" s="48">
        <f t="shared" si="240"/>
        <v>113.3</v>
      </c>
      <c r="U105" s="46">
        <f t="shared" si="241"/>
        <v>10.42</v>
      </c>
      <c r="V105" s="46">
        <v>0</v>
      </c>
      <c r="W105" s="48">
        <f t="shared" si="242"/>
        <v>127.2</v>
      </c>
      <c r="X105" s="48">
        <f t="shared" si="243"/>
        <v>0</v>
      </c>
      <c r="Y105" s="46">
        <f t="shared" si="244"/>
        <v>510.55</v>
      </c>
      <c r="Z105" s="46">
        <f t="shared" si="245"/>
        <v>1697.02525</v>
      </c>
      <c r="AA105" s="46"/>
      <c r="AB105" s="71" t="s">
        <v>100</v>
      </c>
      <c r="AC105" s="11">
        <f t="shared" ref="AC105:AE105" si="253">K105+R105</f>
        <v>62.5185</v>
      </c>
      <c r="AD105" s="11">
        <f t="shared" si="253"/>
        <v>778.894</v>
      </c>
      <c r="AE105" s="11">
        <f t="shared" si="253"/>
        <v>566.48</v>
      </c>
      <c r="AF105" s="11">
        <f t="shared" si="247"/>
        <v>34.73275</v>
      </c>
      <c r="AG105" s="11">
        <f t="shared" ref="AG105:AI105" si="254">O105+W105</f>
        <v>254.4</v>
      </c>
      <c r="AH105" s="11">
        <f t="shared" si="254"/>
        <v>0</v>
      </c>
      <c r="AI105" s="11">
        <f t="shared" si="254"/>
        <v>1697.02525</v>
      </c>
      <c r="AJ105" s="12" t="s">
        <v>33</v>
      </c>
    </row>
    <row r="106" s="9" customFormat="1" ht="16" customHeight="1" spans="1:36">
      <c r="A106" s="45">
        <f t="shared" si="230"/>
        <v>103</v>
      </c>
      <c r="B106" s="46" t="s">
        <v>348</v>
      </c>
      <c r="C106" s="47" t="s">
        <v>398</v>
      </c>
      <c r="D106" s="46" t="s">
        <v>399</v>
      </c>
      <c r="E106" s="46">
        <v>3473.25</v>
      </c>
      <c r="F106" s="46">
        <v>3245.4</v>
      </c>
      <c r="G106" s="48">
        <v>5664.75</v>
      </c>
      <c r="H106" s="46">
        <v>3473.25</v>
      </c>
      <c r="I106" s="48">
        <v>1790</v>
      </c>
      <c r="J106" s="48"/>
      <c r="K106" s="63">
        <f t="shared" si="231"/>
        <v>62.5185</v>
      </c>
      <c r="L106" s="64">
        <f t="shared" si="232"/>
        <v>519.264</v>
      </c>
      <c r="M106" s="48">
        <f t="shared" si="233"/>
        <v>453.18</v>
      </c>
      <c r="N106" s="46">
        <f t="shared" si="234"/>
        <v>24.31275</v>
      </c>
      <c r="O106" s="48">
        <f t="shared" si="235"/>
        <v>89.5</v>
      </c>
      <c r="P106" s="48">
        <f t="shared" si="236"/>
        <v>0</v>
      </c>
      <c r="Q106" s="48">
        <f t="shared" si="237"/>
        <v>1148.77525</v>
      </c>
      <c r="R106" s="46">
        <f t="shared" si="238"/>
        <v>0</v>
      </c>
      <c r="S106" s="46">
        <f t="shared" si="239"/>
        <v>259.63</v>
      </c>
      <c r="T106" s="48">
        <f t="shared" si="240"/>
        <v>113.3</v>
      </c>
      <c r="U106" s="46">
        <f t="shared" si="241"/>
        <v>10.42</v>
      </c>
      <c r="V106" s="46">
        <v>0</v>
      </c>
      <c r="W106" s="48">
        <f t="shared" si="242"/>
        <v>89.5</v>
      </c>
      <c r="X106" s="48">
        <f t="shared" si="243"/>
        <v>0</v>
      </c>
      <c r="Y106" s="46">
        <f t="shared" si="244"/>
        <v>472.85</v>
      </c>
      <c r="Z106" s="46">
        <f t="shared" si="245"/>
        <v>1621.62525</v>
      </c>
      <c r="AA106" s="46"/>
      <c r="AB106" s="71" t="s">
        <v>100</v>
      </c>
      <c r="AC106" s="11">
        <f t="shared" ref="AC106:AE106" si="255">K106+R106</f>
        <v>62.5185</v>
      </c>
      <c r="AD106" s="11">
        <f t="shared" si="255"/>
        <v>778.894</v>
      </c>
      <c r="AE106" s="11">
        <f t="shared" si="255"/>
        <v>566.48</v>
      </c>
      <c r="AF106" s="11">
        <f t="shared" si="247"/>
        <v>34.73275</v>
      </c>
      <c r="AG106" s="11">
        <f t="shared" ref="AG106:AI106" si="256">O106+W106</f>
        <v>179</v>
      </c>
      <c r="AH106" s="11">
        <f t="shared" si="256"/>
        <v>0</v>
      </c>
      <c r="AI106" s="11">
        <f t="shared" si="256"/>
        <v>1621.62525</v>
      </c>
      <c r="AJ106" s="12" t="s">
        <v>33</v>
      </c>
    </row>
    <row r="107" s="9" customFormat="1" ht="16" customHeight="1" spans="1:36">
      <c r="A107" s="45">
        <f t="shared" si="230"/>
        <v>104</v>
      </c>
      <c r="B107" s="46" t="s">
        <v>348</v>
      </c>
      <c r="C107" s="47" t="s">
        <v>400</v>
      </c>
      <c r="D107" s="46" t="s">
        <v>401</v>
      </c>
      <c r="E107" s="46">
        <v>3473.25</v>
      </c>
      <c r="F107" s="46">
        <v>3245.4</v>
      </c>
      <c r="G107" s="48">
        <v>5664.75</v>
      </c>
      <c r="H107" s="46">
        <v>3473.25</v>
      </c>
      <c r="I107" s="48">
        <v>1790</v>
      </c>
      <c r="J107" s="48"/>
      <c r="K107" s="63">
        <f t="shared" si="231"/>
        <v>62.5185</v>
      </c>
      <c r="L107" s="64">
        <f t="shared" si="232"/>
        <v>519.264</v>
      </c>
      <c r="M107" s="48">
        <f t="shared" si="233"/>
        <v>453.18</v>
      </c>
      <c r="N107" s="46">
        <f t="shared" si="234"/>
        <v>24.31275</v>
      </c>
      <c r="O107" s="48">
        <f t="shared" si="235"/>
        <v>89.5</v>
      </c>
      <c r="P107" s="48">
        <f t="shared" si="236"/>
        <v>0</v>
      </c>
      <c r="Q107" s="48">
        <f t="shared" si="237"/>
        <v>1148.77525</v>
      </c>
      <c r="R107" s="46">
        <f t="shared" si="238"/>
        <v>0</v>
      </c>
      <c r="S107" s="46">
        <f t="shared" si="239"/>
        <v>259.63</v>
      </c>
      <c r="T107" s="48">
        <f t="shared" si="240"/>
        <v>113.3</v>
      </c>
      <c r="U107" s="46">
        <f t="shared" si="241"/>
        <v>10.42</v>
      </c>
      <c r="V107" s="46">
        <v>0</v>
      </c>
      <c r="W107" s="48">
        <f t="shared" si="242"/>
        <v>89.5</v>
      </c>
      <c r="X107" s="48">
        <f t="shared" si="243"/>
        <v>0</v>
      </c>
      <c r="Y107" s="46">
        <f t="shared" si="244"/>
        <v>472.85</v>
      </c>
      <c r="Z107" s="46">
        <f t="shared" si="245"/>
        <v>1621.62525</v>
      </c>
      <c r="AA107" s="46"/>
      <c r="AB107" s="71" t="s">
        <v>100</v>
      </c>
      <c r="AC107" s="11">
        <f t="shared" ref="AC107:AE107" si="257">K107+R107</f>
        <v>62.5185</v>
      </c>
      <c r="AD107" s="11">
        <f t="shared" si="257"/>
        <v>778.894</v>
      </c>
      <c r="AE107" s="11">
        <f t="shared" si="257"/>
        <v>566.48</v>
      </c>
      <c r="AF107" s="11">
        <f t="shared" si="247"/>
        <v>34.73275</v>
      </c>
      <c r="AG107" s="11">
        <f t="shared" ref="AG107:AI107" si="258">O107+W107</f>
        <v>179</v>
      </c>
      <c r="AH107" s="11">
        <f t="shared" si="258"/>
        <v>0</v>
      </c>
      <c r="AI107" s="11">
        <f t="shared" si="258"/>
        <v>1621.62525</v>
      </c>
      <c r="AJ107" s="12" t="s">
        <v>33</v>
      </c>
    </row>
    <row r="108" s="9" customFormat="1" ht="16" customHeight="1" spans="1:36">
      <c r="A108" s="45">
        <f t="shared" si="230"/>
        <v>105</v>
      </c>
      <c r="B108" s="46" t="s">
        <v>348</v>
      </c>
      <c r="C108" s="47" t="s">
        <v>402</v>
      </c>
      <c r="D108" s="46" t="s">
        <v>403</v>
      </c>
      <c r="E108" s="46">
        <v>3473.25</v>
      </c>
      <c r="F108" s="46">
        <v>3245.4</v>
      </c>
      <c r="G108" s="48">
        <v>5664.75</v>
      </c>
      <c r="H108" s="46">
        <v>3473.25</v>
      </c>
      <c r="I108" s="48">
        <v>2544</v>
      </c>
      <c r="J108" s="48"/>
      <c r="K108" s="63">
        <f t="shared" si="231"/>
        <v>62.5185</v>
      </c>
      <c r="L108" s="64">
        <f t="shared" si="232"/>
        <v>519.264</v>
      </c>
      <c r="M108" s="48">
        <f t="shared" si="233"/>
        <v>453.18</v>
      </c>
      <c r="N108" s="46">
        <f t="shared" si="234"/>
        <v>24.31275</v>
      </c>
      <c r="O108" s="48">
        <f t="shared" si="235"/>
        <v>127.2</v>
      </c>
      <c r="P108" s="48">
        <f t="shared" si="236"/>
        <v>0</v>
      </c>
      <c r="Q108" s="48">
        <f t="shared" si="237"/>
        <v>1186.47525</v>
      </c>
      <c r="R108" s="46">
        <f t="shared" si="238"/>
        <v>0</v>
      </c>
      <c r="S108" s="46">
        <f t="shared" si="239"/>
        <v>259.63</v>
      </c>
      <c r="T108" s="48">
        <f t="shared" si="240"/>
        <v>113.3</v>
      </c>
      <c r="U108" s="46">
        <f t="shared" si="241"/>
        <v>10.42</v>
      </c>
      <c r="V108" s="46">
        <v>0</v>
      </c>
      <c r="W108" s="48">
        <f t="shared" si="242"/>
        <v>127.2</v>
      </c>
      <c r="X108" s="48">
        <f t="shared" si="243"/>
        <v>0</v>
      </c>
      <c r="Y108" s="46">
        <f t="shared" si="244"/>
        <v>510.55</v>
      </c>
      <c r="Z108" s="46">
        <f t="shared" si="245"/>
        <v>1697.02525</v>
      </c>
      <c r="AA108" s="46"/>
      <c r="AB108" s="71" t="s">
        <v>100</v>
      </c>
      <c r="AC108" s="11">
        <f t="shared" ref="AC108:AE108" si="259">K108+R108</f>
        <v>62.5185</v>
      </c>
      <c r="AD108" s="11">
        <f t="shared" si="259"/>
        <v>778.894</v>
      </c>
      <c r="AE108" s="11">
        <f t="shared" si="259"/>
        <v>566.48</v>
      </c>
      <c r="AF108" s="11">
        <f t="shared" si="247"/>
        <v>34.73275</v>
      </c>
      <c r="AG108" s="11">
        <f t="shared" ref="AG108:AI108" si="260">O108+W108</f>
        <v>254.4</v>
      </c>
      <c r="AH108" s="11">
        <f t="shared" si="260"/>
        <v>0</v>
      </c>
      <c r="AI108" s="11">
        <f t="shared" si="260"/>
        <v>1697.02525</v>
      </c>
      <c r="AJ108" s="12" t="s">
        <v>33</v>
      </c>
    </row>
    <row r="109" s="9" customFormat="1" ht="16" customHeight="1" spans="1:36">
      <c r="A109" s="45">
        <f t="shared" si="230"/>
        <v>106</v>
      </c>
      <c r="B109" s="46" t="s">
        <v>348</v>
      </c>
      <c r="C109" s="47" t="s">
        <v>404</v>
      </c>
      <c r="D109" s="46" t="s">
        <v>405</v>
      </c>
      <c r="E109" s="46">
        <v>3473.25</v>
      </c>
      <c r="F109" s="46">
        <v>3245.4</v>
      </c>
      <c r="G109" s="48">
        <v>5664.75</v>
      </c>
      <c r="H109" s="46">
        <v>3473.25</v>
      </c>
      <c r="I109" s="48">
        <v>1790</v>
      </c>
      <c r="J109" s="48"/>
      <c r="K109" s="63">
        <f t="shared" si="231"/>
        <v>62.5185</v>
      </c>
      <c r="L109" s="64">
        <f t="shared" si="232"/>
        <v>519.264</v>
      </c>
      <c r="M109" s="48">
        <f t="shared" si="233"/>
        <v>453.18</v>
      </c>
      <c r="N109" s="46">
        <f t="shared" si="234"/>
        <v>24.31275</v>
      </c>
      <c r="O109" s="48">
        <f t="shared" si="235"/>
        <v>89.5</v>
      </c>
      <c r="P109" s="48">
        <f t="shared" si="236"/>
        <v>0</v>
      </c>
      <c r="Q109" s="48">
        <f t="shared" si="237"/>
        <v>1148.77525</v>
      </c>
      <c r="R109" s="46">
        <f t="shared" si="238"/>
        <v>0</v>
      </c>
      <c r="S109" s="46">
        <f t="shared" si="239"/>
        <v>259.63</v>
      </c>
      <c r="T109" s="48">
        <f t="shared" si="240"/>
        <v>113.3</v>
      </c>
      <c r="U109" s="46">
        <f t="shared" si="241"/>
        <v>10.42</v>
      </c>
      <c r="V109" s="46">
        <v>0</v>
      </c>
      <c r="W109" s="48">
        <f t="shared" si="242"/>
        <v>89.5</v>
      </c>
      <c r="X109" s="48">
        <f t="shared" si="243"/>
        <v>0</v>
      </c>
      <c r="Y109" s="46">
        <f t="shared" si="244"/>
        <v>472.85</v>
      </c>
      <c r="Z109" s="46">
        <f t="shared" si="245"/>
        <v>1621.62525</v>
      </c>
      <c r="AA109" s="46"/>
      <c r="AB109" s="71" t="s">
        <v>100</v>
      </c>
      <c r="AC109" s="11">
        <f t="shared" ref="AC109:AE109" si="261">K109+R109</f>
        <v>62.5185</v>
      </c>
      <c r="AD109" s="11">
        <f t="shared" si="261"/>
        <v>778.894</v>
      </c>
      <c r="AE109" s="11">
        <f t="shared" si="261"/>
        <v>566.48</v>
      </c>
      <c r="AF109" s="11">
        <f t="shared" si="247"/>
        <v>34.73275</v>
      </c>
      <c r="AG109" s="11">
        <f t="shared" ref="AG109:AI109" si="262">O109+W109</f>
        <v>179</v>
      </c>
      <c r="AH109" s="11">
        <f t="shared" si="262"/>
        <v>0</v>
      </c>
      <c r="AI109" s="11">
        <f t="shared" si="262"/>
        <v>1621.62525</v>
      </c>
      <c r="AJ109" s="12" t="s">
        <v>33</v>
      </c>
    </row>
    <row r="110" s="9" customFormat="1" ht="16" customHeight="1" spans="1:36">
      <c r="A110" s="45">
        <f t="shared" si="230"/>
        <v>107</v>
      </c>
      <c r="B110" s="46" t="s">
        <v>348</v>
      </c>
      <c r="C110" s="47" t="s">
        <v>406</v>
      </c>
      <c r="D110" s="46" t="s">
        <v>407</v>
      </c>
      <c r="E110" s="46">
        <v>3473.25</v>
      </c>
      <c r="F110" s="46">
        <v>3245.4</v>
      </c>
      <c r="G110" s="48">
        <v>5664.75</v>
      </c>
      <c r="H110" s="46">
        <v>3473.25</v>
      </c>
      <c r="I110" s="48">
        <v>1790</v>
      </c>
      <c r="J110" s="48"/>
      <c r="K110" s="63">
        <f t="shared" si="231"/>
        <v>62.5185</v>
      </c>
      <c r="L110" s="64">
        <f t="shared" si="232"/>
        <v>519.264</v>
      </c>
      <c r="M110" s="48">
        <f t="shared" si="233"/>
        <v>453.18</v>
      </c>
      <c r="N110" s="46">
        <f t="shared" si="234"/>
        <v>24.31275</v>
      </c>
      <c r="O110" s="48">
        <f t="shared" si="235"/>
        <v>89.5</v>
      </c>
      <c r="P110" s="48">
        <f t="shared" si="236"/>
        <v>0</v>
      </c>
      <c r="Q110" s="48">
        <f t="shared" si="237"/>
        <v>1148.77525</v>
      </c>
      <c r="R110" s="46">
        <f t="shared" si="238"/>
        <v>0</v>
      </c>
      <c r="S110" s="46">
        <f t="shared" si="239"/>
        <v>259.63</v>
      </c>
      <c r="T110" s="48">
        <f t="shared" si="240"/>
        <v>113.3</v>
      </c>
      <c r="U110" s="46">
        <f t="shared" si="241"/>
        <v>10.42</v>
      </c>
      <c r="V110" s="46">
        <v>0</v>
      </c>
      <c r="W110" s="48">
        <f t="shared" si="242"/>
        <v>89.5</v>
      </c>
      <c r="X110" s="48">
        <f t="shared" si="243"/>
        <v>0</v>
      </c>
      <c r="Y110" s="46">
        <f t="shared" si="244"/>
        <v>472.85</v>
      </c>
      <c r="Z110" s="46">
        <f t="shared" si="245"/>
        <v>1621.62525</v>
      </c>
      <c r="AA110" s="46"/>
      <c r="AB110" s="71" t="s">
        <v>100</v>
      </c>
      <c r="AC110" s="11">
        <f t="shared" ref="AC110:AE110" si="263">K110+R110</f>
        <v>62.5185</v>
      </c>
      <c r="AD110" s="11">
        <f t="shared" si="263"/>
        <v>778.894</v>
      </c>
      <c r="AE110" s="11">
        <f t="shared" si="263"/>
        <v>566.48</v>
      </c>
      <c r="AF110" s="11">
        <f t="shared" si="247"/>
        <v>34.73275</v>
      </c>
      <c r="AG110" s="11">
        <f t="shared" ref="AG110:AI110" si="264">O110+W110</f>
        <v>179</v>
      </c>
      <c r="AH110" s="11">
        <f t="shared" si="264"/>
        <v>0</v>
      </c>
      <c r="AI110" s="11">
        <f t="shared" si="264"/>
        <v>1621.62525</v>
      </c>
      <c r="AJ110" s="12" t="s">
        <v>33</v>
      </c>
    </row>
    <row r="111" s="9" customFormat="1" ht="16" customHeight="1" spans="1:36">
      <c r="A111" s="45">
        <f t="shared" si="230"/>
        <v>108</v>
      </c>
      <c r="B111" s="46" t="s">
        <v>348</v>
      </c>
      <c r="C111" s="47" t="s">
        <v>408</v>
      </c>
      <c r="D111" s="46" t="s">
        <v>409</v>
      </c>
      <c r="E111" s="46">
        <v>3473.25</v>
      </c>
      <c r="F111" s="46">
        <v>3245.4</v>
      </c>
      <c r="G111" s="48">
        <v>5664.75</v>
      </c>
      <c r="H111" s="46">
        <v>3473.25</v>
      </c>
      <c r="I111" s="48">
        <v>1790</v>
      </c>
      <c r="J111" s="48"/>
      <c r="K111" s="63">
        <f t="shared" si="231"/>
        <v>62.5185</v>
      </c>
      <c r="L111" s="64">
        <f t="shared" si="232"/>
        <v>519.264</v>
      </c>
      <c r="M111" s="48">
        <f t="shared" si="233"/>
        <v>453.18</v>
      </c>
      <c r="N111" s="46">
        <f t="shared" si="234"/>
        <v>24.31275</v>
      </c>
      <c r="O111" s="48">
        <f t="shared" si="235"/>
        <v>89.5</v>
      </c>
      <c r="P111" s="48">
        <f t="shared" si="236"/>
        <v>0</v>
      </c>
      <c r="Q111" s="48">
        <f t="shared" si="237"/>
        <v>1148.77525</v>
      </c>
      <c r="R111" s="46">
        <f t="shared" si="238"/>
        <v>0</v>
      </c>
      <c r="S111" s="46">
        <f t="shared" si="239"/>
        <v>259.63</v>
      </c>
      <c r="T111" s="48">
        <f t="shared" si="240"/>
        <v>113.3</v>
      </c>
      <c r="U111" s="46">
        <f t="shared" si="241"/>
        <v>10.42</v>
      </c>
      <c r="V111" s="46">
        <v>0</v>
      </c>
      <c r="W111" s="48">
        <f t="shared" si="242"/>
        <v>89.5</v>
      </c>
      <c r="X111" s="48">
        <f t="shared" si="243"/>
        <v>0</v>
      </c>
      <c r="Y111" s="46">
        <f t="shared" si="244"/>
        <v>472.85</v>
      </c>
      <c r="Z111" s="46">
        <f t="shared" si="245"/>
        <v>1621.62525</v>
      </c>
      <c r="AA111" s="46"/>
      <c r="AB111" s="71" t="s">
        <v>100</v>
      </c>
      <c r="AC111" s="11">
        <f t="shared" ref="AC111:AE111" si="265">K111+R111</f>
        <v>62.5185</v>
      </c>
      <c r="AD111" s="11">
        <f t="shared" si="265"/>
        <v>778.894</v>
      </c>
      <c r="AE111" s="11">
        <f t="shared" si="265"/>
        <v>566.48</v>
      </c>
      <c r="AF111" s="11">
        <f t="shared" si="247"/>
        <v>34.73275</v>
      </c>
      <c r="AG111" s="11">
        <f t="shared" ref="AG111:AI111" si="266">O111+W111</f>
        <v>179</v>
      </c>
      <c r="AH111" s="11">
        <f t="shared" si="266"/>
        <v>0</v>
      </c>
      <c r="AI111" s="11">
        <f t="shared" si="266"/>
        <v>1621.62525</v>
      </c>
      <c r="AJ111" s="12" t="s">
        <v>33</v>
      </c>
    </row>
    <row r="112" s="9" customFormat="1" ht="16" customHeight="1" spans="1:36">
      <c r="A112" s="45">
        <f t="shared" si="230"/>
        <v>109</v>
      </c>
      <c r="B112" s="46" t="s">
        <v>348</v>
      </c>
      <c r="C112" s="47" t="s">
        <v>410</v>
      </c>
      <c r="D112" s="46" t="s">
        <v>411</v>
      </c>
      <c r="E112" s="46">
        <v>3473.25</v>
      </c>
      <c r="F112" s="46">
        <v>3245.4</v>
      </c>
      <c r="G112" s="48">
        <v>5664.75</v>
      </c>
      <c r="H112" s="46">
        <v>3473.25</v>
      </c>
      <c r="I112" s="48">
        <v>1790</v>
      </c>
      <c r="J112" s="48"/>
      <c r="K112" s="63">
        <f t="shared" si="231"/>
        <v>62.5185</v>
      </c>
      <c r="L112" s="64">
        <f t="shared" si="232"/>
        <v>519.264</v>
      </c>
      <c r="M112" s="48">
        <f t="shared" si="233"/>
        <v>453.18</v>
      </c>
      <c r="N112" s="46">
        <f t="shared" si="234"/>
        <v>24.31275</v>
      </c>
      <c r="O112" s="48">
        <f t="shared" si="235"/>
        <v>89.5</v>
      </c>
      <c r="P112" s="48">
        <f t="shared" si="236"/>
        <v>0</v>
      </c>
      <c r="Q112" s="48">
        <f t="shared" si="237"/>
        <v>1148.77525</v>
      </c>
      <c r="R112" s="46">
        <f t="shared" si="238"/>
        <v>0</v>
      </c>
      <c r="S112" s="46">
        <f t="shared" si="239"/>
        <v>259.63</v>
      </c>
      <c r="T112" s="48">
        <f t="shared" si="240"/>
        <v>113.3</v>
      </c>
      <c r="U112" s="46">
        <f t="shared" si="241"/>
        <v>10.42</v>
      </c>
      <c r="V112" s="46">
        <v>0</v>
      </c>
      <c r="W112" s="48">
        <f t="shared" si="242"/>
        <v>89.5</v>
      </c>
      <c r="X112" s="48">
        <f t="shared" si="243"/>
        <v>0</v>
      </c>
      <c r="Y112" s="46">
        <f t="shared" si="244"/>
        <v>472.85</v>
      </c>
      <c r="Z112" s="46">
        <f t="shared" si="245"/>
        <v>1621.62525</v>
      </c>
      <c r="AA112" s="46"/>
      <c r="AB112" s="71" t="s">
        <v>100</v>
      </c>
      <c r="AC112" s="11">
        <f t="shared" ref="AC112:AE112" si="267">K112+R112</f>
        <v>62.5185</v>
      </c>
      <c r="AD112" s="11">
        <f t="shared" si="267"/>
        <v>778.894</v>
      </c>
      <c r="AE112" s="11">
        <f t="shared" si="267"/>
        <v>566.48</v>
      </c>
      <c r="AF112" s="11">
        <f t="shared" si="247"/>
        <v>34.73275</v>
      </c>
      <c r="AG112" s="11">
        <f t="shared" ref="AG112:AI112" si="268">O112+W112</f>
        <v>179</v>
      </c>
      <c r="AH112" s="11">
        <f t="shared" si="268"/>
        <v>0</v>
      </c>
      <c r="AI112" s="11">
        <f t="shared" si="268"/>
        <v>1621.62525</v>
      </c>
      <c r="AJ112" s="12" t="s">
        <v>33</v>
      </c>
    </row>
    <row r="113" s="9" customFormat="1" ht="16" customHeight="1" spans="1:36">
      <c r="A113" s="45">
        <f t="shared" si="230"/>
        <v>110</v>
      </c>
      <c r="B113" s="46" t="s">
        <v>348</v>
      </c>
      <c r="C113" s="47" t="s">
        <v>412</v>
      </c>
      <c r="D113" s="46" t="s">
        <v>413</v>
      </c>
      <c r="E113" s="46">
        <v>3473.25</v>
      </c>
      <c r="F113" s="46">
        <v>3245.4</v>
      </c>
      <c r="G113" s="48">
        <v>5664.75</v>
      </c>
      <c r="H113" s="46">
        <v>3473.25</v>
      </c>
      <c r="I113" s="48">
        <v>1790</v>
      </c>
      <c r="J113" s="48"/>
      <c r="K113" s="63">
        <f t="shared" si="231"/>
        <v>62.5185</v>
      </c>
      <c r="L113" s="64">
        <f t="shared" si="232"/>
        <v>519.264</v>
      </c>
      <c r="M113" s="48">
        <f t="shared" si="233"/>
        <v>453.18</v>
      </c>
      <c r="N113" s="46">
        <f t="shared" si="234"/>
        <v>24.31275</v>
      </c>
      <c r="O113" s="48">
        <f t="shared" si="235"/>
        <v>89.5</v>
      </c>
      <c r="P113" s="48">
        <f t="shared" si="236"/>
        <v>0</v>
      </c>
      <c r="Q113" s="48">
        <f t="shared" si="237"/>
        <v>1148.77525</v>
      </c>
      <c r="R113" s="46">
        <f t="shared" si="238"/>
        <v>0</v>
      </c>
      <c r="S113" s="46">
        <f t="shared" si="239"/>
        <v>259.63</v>
      </c>
      <c r="T113" s="48">
        <f t="shared" si="240"/>
        <v>113.3</v>
      </c>
      <c r="U113" s="46">
        <f t="shared" si="241"/>
        <v>10.42</v>
      </c>
      <c r="V113" s="46">
        <v>0</v>
      </c>
      <c r="W113" s="48">
        <f t="shared" si="242"/>
        <v>89.5</v>
      </c>
      <c r="X113" s="48">
        <f t="shared" si="243"/>
        <v>0</v>
      </c>
      <c r="Y113" s="46">
        <f t="shared" si="244"/>
        <v>472.85</v>
      </c>
      <c r="Z113" s="46">
        <f t="shared" si="245"/>
        <v>1621.62525</v>
      </c>
      <c r="AA113" s="46"/>
      <c r="AB113" s="71" t="s">
        <v>100</v>
      </c>
      <c r="AC113" s="11">
        <f t="shared" ref="AC113:AE113" si="269">K113+R113</f>
        <v>62.5185</v>
      </c>
      <c r="AD113" s="11">
        <f t="shared" si="269"/>
        <v>778.894</v>
      </c>
      <c r="AE113" s="11">
        <f t="shared" si="269"/>
        <v>566.48</v>
      </c>
      <c r="AF113" s="11">
        <f t="shared" si="247"/>
        <v>34.73275</v>
      </c>
      <c r="AG113" s="11">
        <f t="shared" ref="AG113:AI113" si="270">O113+W113</f>
        <v>179</v>
      </c>
      <c r="AH113" s="11">
        <f t="shared" si="270"/>
        <v>0</v>
      </c>
      <c r="AI113" s="11">
        <f t="shared" si="270"/>
        <v>1621.62525</v>
      </c>
      <c r="AJ113" s="12" t="s">
        <v>33</v>
      </c>
    </row>
    <row r="114" s="9" customFormat="1" ht="16" customHeight="1" spans="1:36">
      <c r="A114" s="45">
        <f t="shared" si="230"/>
        <v>111</v>
      </c>
      <c r="B114" s="46" t="s">
        <v>348</v>
      </c>
      <c r="C114" s="47" t="s">
        <v>414</v>
      </c>
      <c r="D114" s="46" t="s">
        <v>415</v>
      </c>
      <c r="E114" s="46">
        <v>3473.25</v>
      </c>
      <c r="F114" s="46">
        <v>3245.4</v>
      </c>
      <c r="G114" s="48">
        <v>5664.75</v>
      </c>
      <c r="H114" s="46">
        <v>3473.25</v>
      </c>
      <c r="I114" s="48">
        <v>1790</v>
      </c>
      <c r="J114" s="48"/>
      <c r="K114" s="63">
        <f t="shared" si="231"/>
        <v>62.5185</v>
      </c>
      <c r="L114" s="64">
        <f t="shared" si="232"/>
        <v>519.264</v>
      </c>
      <c r="M114" s="48">
        <f t="shared" si="233"/>
        <v>453.18</v>
      </c>
      <c r="N114" s="46">
        <f t="shared" si="234"/>
        <v>24.31275</v>
      </c>
      <c r="O114" s="48">
        <f t="shared" si="235"/>
        <v>89.5</v>
      </c>
      <c r="P114" s="48">
        <f t="shared" si="236"/>
        <v>0</v>
      </c>
      <c r="Q114" s="48">
        <f t="shared" si="237"/>
        <v>1148.77525</v>
      </c>
      <c r="R114" s="46">
        <f t="shared" si="238"/>
        <v>0</v>
      </c>
      <c r="S114" s="46">
        <f t="shared" si="239"/>
        <v>259.63</v>
      </c>
      <c r="T114" s="48">
        <f t="shared" si="240"/>
        <v>113.3</v>
      </c>
      <c r="U114" s="46">
        <f t="shared" si="241"/>
        <v>10.42</v>
      </c>
      <c r="V114" s="46">
        <v>0</v>
      </c>
      <c r="W114" s="48">
        <f t="shared" si="242"/>
        <v>89.5</v>
      </c>
      <c r="X114" s="48">
        <f t="shared" si="243"/>
        <v>0</v>
      </c>
      <c r="Y114" s="46">
        <f t="shared" si="244"/>
        <v>472.85</v>
      </c>
      <c r="Z114" s="46">
        <f t="shared" si="245"/>
        <v>1621.62525</v>
      </c>
      <c r="AA114" s="46"/>
      <c r="AB114" s="71" t="s">
        <v>100</v>
      </c>
      <c r="AC114" s="11">
        <f t="shared" ref="AC114:AE114" si="271">K114+R114</f>
        <v>62.5185</v>
      </c>
      <c r="AD114" s="11">
        <f t="shared" si="271"/>
        <v>778.894</v>
      </c>
      <c r="AE114" s="11">
        <f t="shared" si="271"/>
        <v>566.48</v>
      </c>
      <c r="AF114" s="11">
        <f t="shared" si="247"/>
        <v>34.73275</v>
      </c>
      <c r="AG114" s="11">
        <f t="shared" ref="AG114:AI114" si="272">O114+W114</f>
        <v>179</v>
      </c>
      <c r="AH114" s="11">
        <f t="shared" si="272"/>
        <v>0</v>
      </c>
      <c r="AI114" s="11">
        <f t="shared" si="272"/>
        <v>1621.62525</v>
      </c>
      <c r="AJ114" s="12" t="s">
        <v>33</v>
      </c>
    </row>
    <row r="115" s="9" customFormat="1" ht="16" customHeight="1" spans="1:36">
      <c r="A115" s="45">
        <f t="shared" si="230"/>
        <v>112</v>
      </c>
      <c r="B115" s="46" t="s">
        <v>348</v>
      </c>
      <c r="C115" s="47" t="s">
        <v>416</v>
      </c>
      <c r="D115" s="46" t="s">
        <v>417</v>
      </c>
      <c r="E115" s="46">
        <v>3473.25</v>
      </c>
      <c r="F115" s="46">
        <v>3245.4</v>
      </c>
      <c r="G115" s="48">
        <v>5664.75</v>
      </c>
      <c r="H115" s="46">
        <v>3473.25</v>
      </c>
      <c r="I115" s="48">
        <v>1790</v>
      </c>
      <c r="J115" s="48"/>
      <c r="K115" s="63">
        <f t="shared" si="231"/>
        <v>62.5185</v>
      </c>
      <c r="L115" s="64">
        <f t="shared" si="232"/>
        <v>519.264</v>
      </c>
      <c r="M115" s="48">
        <f t="shared" si="233"/>
        <v>453.18</v>
      </c>
      <c r="N115" s="46">
        <f t="shared" si="234"/>
        <v>24.31275</v>
      </c>
      <c r="O115" s="48">
        <f t="shared" si="235"/>
        <v>89.5</v>
      </c>
      <c r="P115" s="48">
        <f t="shared" si="236"/>
        <v>0</v>
      </c>
      <c r="Q115" s="48">
        <f t="shared" si="237"/>
        <v>1148.77525</v>
      </c>
      <c r="R115" s="46">
        <f t="shared" si="238"/>
        <v>0</v>
      </c>
      <c r="S115" s="46">
        <f t="shared" si="239"/>
        <v>259.63</v>
      </c>
      <c r="T115" s="48">
        <f t="shared" si="240"/>
        <v>113.3</v>
      </c>
      <c r="U115" s="46">
        <f t="shared" si="241"/>
        <v>10.42</v>
      </c>
      <c r="V115" s="46">
        <v>0</v>
      </c>
      <c r="W115" s="48">
        <f t="shared" si="242"/>
        <v>89.5</v>
      </c>
      <c r="X115" s="48">
        <f t="shared" si="243"/>
        <v>0</v>
      </c>
      <c r="Y115" s="46">
        <f t="shared" si="244"/>
        <v>472.85</v>
      </c>
      <c r="Z115" s="46">
        <f t="shared" si="245"/>
        <v>1621.62525</v>
      </c>
      <c r="AA115" s="46"/>
      <c r="AB115" s="71" t="s">
        <v>100</v>
      </c>
      <c r="AC115" s="11">
        <f t="shared" ref="AC115:AE115" si="273">K115+R115</f>
        <v>62.5185</v>
      </c>
      <c r="AD115" s="11">
        <f t="shared" si="273"/>
        <v>778.894</v>
      </c>
      <c r="AE115" s="11">
        <f t="shared" si="273"/>
        <v>566.48</v>
      </c>
      <c r="AF115" s="11">
        <f t="shared" si="247"/>
        <v>34.73275</v>
      </c>
      <c r="AG115" s="11">
        <f t="shared" ref="AG115:AI115" si="274">O115+W115</f>
        <v>179</v>
      </c>
      <c r="AH115" s="11">
        <f t="shared" si="274"/>
        <v>0</v>
      </c>
      <c r="AI115" s="11">
        <f t="shared" si="274"/>
        <v>1621.62525</v>
      </c>
      <c r="AJ115" s="12" t="s">
        <v>33</v>
      </c>
    </row>
    <row r="116" s="9" customFormat="1" ht="16" customHeight="1" spans="1:36">
      <c r="A116" s="45">
        <f t="shared" si="230"/>
        <v>113</v>
      </c>
      <c r="B116" s="46" t="s">
        <v>348</v>
      </c>
      <c r="C116" s="47" t="s">
        <v>418</v>
      </c>
      <c r="D116" s="46" t="s">
        <v>419</v>
      </c>
      <c r="E116" s="46">
        <v>3473.25</v>
      </c>
      <c r="F116" s="46">
        <v>3245.4</v>
      </c>
      <c r="G116" s="48">
        <v>5664.75</v>
      </c>
      <c r="H116" s="46">
        <v>3473.25</v>
      </c>
      <c r="I116" s="48">
        <v>1790</v>
      </c>
      <c r="J116" s="48"/>
      <c r="K116" s="63">
        <f t="shared" si="231"/>
        <v>62.5185</v>
      </c>
      <c r="L116" s="64">
        <f t="shared" si="232"/>
        <v>519.264</v>
      </c>
      <c r="M116" s="48">
        <f t="shared" si="233"/>
        <v>453.18</v>
      </c>
      <c r="N116" s="46">
        <f t="shared" si="234"/>
        <v>24.31275</v>
      </c>
      <c r="O116" s="48">
        <f t="shared" si="235"/>
        <v>89.5</v>
      </c>
      <c r="P116" s="48">
        <f t="shared" si="236"/>
        <v>0</v>
      </c>
      <c r="Q116" s="48">
        <f t="shared" si="237"/>
        <v>1148.77525</v>
      </c>
      <c r="R116" s="46">
        <f t="shared" si="238"/>
        <v>0</v>
      </c>
      <c r="S116" s="46">
        <f t="shared" si="239"/>
        <v>259.63</v>
      </c>
      <c r="T116" s="48">
        <f t="shared" si="240"/>
        <v>113.3</v>
      </c>
      <c r="U116" s="46">
        <f t="shared" si="241"/>
        <v>10.42</v>
      </c>
      <c r="V116" s="46">
        <v>0</v>
      </c>
      <c r="W116" s="48">
        <f t="shared" si="242"/>
        <v>89.5</v>
      </c>
      <c r="X116" s="48">
        <f t="shared" si="243"/>
        <v>0</v>
      </c>
      <c r="Y116" s="46">
        <f t="shared" si="244"/>
        <v>472.85</v>
      </c>
      <c r="Z116" s="46">
        <f t="shared" si="245"/>
        <v>1621.62525</v>
      </c>
      <c r="AA116" s="46"/>
      <c r="AB116" s="71" t="s">
        <v>100</v>
      </c>
      <c r="AC116" s="11">
        <f t="shared" ref="AC116:AE116" si="275">K116+R116</f>
        <v>62.5185</v>
      </c>
      <c r="AD116" s="11">
        <f t="shared" si="275"/>
        <v>778.894</v>
      </c>
      <c r="AE116" s="11">
        <f t="shared" si="275"/>
        <v>566.48</v>
      </c>
      <c r="AF116" s="11">
        <f t="shared" si="247"/>
        <v>34.73275</v>
      </c>
      <c r="AG116" s="11">
        <f t="shared" ref="AG116:AI116" si="276">O116+W116</f>
        <v>179</v>
      </c>
      <c r="AH116" s="11">
        <f t="shared" si="276"/>
        <v>0</v>
      </c>
      <c r="AI116" s="11">
        <f t="shared" si="276"/>
        <v>1621.62525</v>
      </c>
      <c r="AJ116" s="12" t="s">
        <v>33</v>
      </c>
    </row>
    <row r="117" s="9" customFormat="1" ht="16" customHeight="1" spans="1:36">
      <c r="A117" s="45">
        <f t="shared" si="230"/>
        <v>114</v>
      </c>
      <c r="B117" s="46" t="s">
        <v>348</v>
      </c>
      <c r="C117" s="47" t="s">
        <v>420</v>
      </c>
      <c r="D117" s="46" t="s">
        <v>421</v>
      </c>
      <c r="E117" s="46">
        <v>3473.25</v>
      </c>
      <c r="F117" s="46">
        <v>3245.4</v>
      </c>
      <c r="G117" s="48">
        <v>5664.75</v>
      </c>
      <c r="H117" s="46">
        <v>3473.25</v>
      </c>
      <c r="I117" s="48">
        <v>1790</v>
      </c>
      <c r="J117" s="48"/>
      <c r="K117" s="63">
        <f t="shared" si="231"/>
        <v>62.5185</v>
      </c>
      <c r="L117" s="64">
        <f t="shared" si="232"/>
        <v>519.264</v>
      </c>
      <c r="M117" s="48">
        <f t="shared" si="233"/>
        <v>453.18</v>
      </c>
      <c r="N117" s="46">
        <f t="shared" si="234"/>
        <v>24.31275</v>
      </c>
      <c r="O117" s="48">
        <f t="shared" si="235"/>
        <v>89.5</v>
      </c>
      <c r="P117" s="48">
        <f t="shared" si="236"/>
        <v>0</v>
      </c>
      <c r="Q117" s="48">
        <f t="shared" si="237"/>
        <v>1148.77525</v>
      </c>
      <c r="R117" s="46">
        <f t="shared" si="238"/>
        <v>0</v>
      </c>
      <c r="S117" s="46">
        <f t="shared" si="239"/>
        <v>259.63</v>
      </c>
      <c r="T117" s="48">
        <f t="shared" si="240"/>
        <v>113.3</v>
      </c>
      <c r="U117" s="46">
        <f t="shared" si="241"/>
        <v>10.42</v>
      </c>
      <c r="V117" s="46">
        <v>0</v>
      </c>
      <c r="W117" s="48">
        <f t="shared" si="242"/>
        <v>89.5</v>
      </c>
      <c r="X117" s="48">
        <f t="shared" si="243"/>
        <v>0</v>
      </c>
      <c r="Y117" s="46">
        <f t="shared" si="244"/>
        <v>472.85</v>
      </c>
      <c r="Z117" s="46">
        <f t="shared" si="245"/>
        <v>1621.62525</v>
      </c>
      <c r="AA117" s="46"/>
      <c r="AB117" s="71" t="s">
        <v>100</v>
      </c>
      <c r="AC117" s="11">
        <f t="shared" ref="AC117:AE117" si="277">K117+R117</f>
        <v>62.5185</v>
      </c>
      <c r="AD117" s="11">
        <f t="shared" si="277"/>
        <v>778.894</v>
      </c>
      <c r="AE117" s="11">
        <f t="shared" si="277"/>
        <v>566.48</v>
      </c>
      <c r="AF117" s="11">
        <f t="shared" si="247"/>
        <v>34.73275</v>
      </c>
      <c r="AG117" s="11">
        <f t="shared" ref="AG117:AI117" si="278">O117+W117</f>
        <v>179</v>
      </c>
      <c r="AH117" s="11">
        <f t="shared" si="278"/>
        <v>0</v>
      </c>
      <c r="AI117" s="11">
        <f t="shared" si="278"/>
        <v>1621.62525</v>
      </c>
      <c r="AJ117" s="12" t="s">
        <v>33</v>
      </c>
    </row>
    <row r="118" s="9" customFormat="1" ht="16" customHeight="1" spans="1:36">
      <c r="A118" s="45">
        <f t="shared" si="230"/>
        <v>115</v>
      </c>
      <c r="B118" s="46" t="s">
        <v>348</v>
      </c>
      <c r="C118" s="47" t="s">
        <v>422</v>
      </c>
      <c r="D118" s="46" t="s">
        <v>423</v>
      </c>
      <c r="E118" s="46">
        <v>3473.25</v>
      </c>
      <c r="F118" s="46">
        <v>3245.4</v>
      </c>
      <c r="G118" s="48">
        <v>5664.75</v>
      </c>
      <c r="H118" s="46">
        <v>3473.25</v>
      </c>
      <c r="I118" s="48">
        <v>1790</v>
      </c>
      <c r="J118" s="48"/>
      <c r="K118" s="63">
        <f t="shared" si="231"/>
        <v>62.5185</v>
      </c>
      <c r="L118" s="64">
        <f t="shared" si="232"/>
        <v>519.264</v>
      </c>
      <c r="M118" s="48">
        <f t="shared" si="233"/>
        <v>453.18</v>
      </c>
      <c r="N118" s="46">
        <f t="shared" si="234"/>
        <v>24.31275</v>
      </c>
      <c r="O118" s="48">
        <f t="shared" si="235"/>
        <v>89.5</v>
      </c>
      <c r="P118" s="48">
        <f t="shared" si="236"/>
        <v>0</v>
      </c>
      <c r="Q118" s="48">
        <f t="shared" si="237"/>
        <v>1148.77525</v>
      </c>
      <c r="R118" s="46">
        <f t="shared" si="238"/>
        <v>0</v>
      </c>
      <c r="S118" s="46">
        <f t="shared" si="239"/>
        <v>259.63</v>
      </c>
      <c r="T118" s="48">
        <f t="shared" si="240"/>
        <v>113.3</v>
      </c>
      <c r="U118" s="46">
        <f t="shared" si="241"/>
        <v>10.42</v>
      </c>
      <c r="V118" s="46">
        <v>0</v>
      </c>
      <c r="W118" s="48">
        <f t="shared" si="242"/>
        <v>89.5</v>
      </c>
      <c r="X118" s="48">
        <f t="shared" si="243"/>
        <v>0</v>
      </c>
      <c r="Y118" s="46">
        <f t="shared" si="244"/>
        <v>472.85</v>
      </c>
      <c r="Z118" s="46">
        <f t="shared" si="245"/>
        <v>1621.62525</v>
      </c>
      <c r="AA118" s="46"/>
      <c r="AB118" s="71" t="s">
        <v>100</v>
      </c>
      <c r="AC118" s="11">
        <f t="shared" ref="AC118:AE118" si="279">K118+R118</f>
        <v>62.5185</v>
      </c>
      <c r="AD118" s="11">
        <f t="shared" si="279"/>
        <v>778.894</v>
      </c>
      <c r="AE118" s="11">
        <f t="shared" si="279"/>
        <v>566.48</v>
      </c>
      <c r="AF118" s="11">
        <f t="shared" si="247"/>
        <v>34.73275</v>
      </c>
      <c r="AG118" s="11">
        <f t="shared" ref="AG118:AI118" si="280">O118+W118</f>
        <v>179</v>
      </c>
      <c r="AH118" s="11">
        <f t="shared" si="280"/>
        <v>0</v>
      </c>
      <c r="AI118" s="11">
        <f t="shared" si="280"/>
        <v>1621.62525</v>
      </c>
      <c r="AJ118" s="12" t="s">
        <v>33</v>
      </c>
    </row>
    <row r="119" s="9" customFormat="1" ht="16" customHeight="1" spans="1:36">
      <c r="A119" s="45">
        <f t="shared" si="230"/>
        <v>116</v>
      </c>
      <c r="B119" s="46" t="s">
        <v>348</v>
      </c>
      <c r="C119" s="47" t="s">
        <v>424</v>
      </c>
      <c r="D119" s="345" t="s">
        <v>425</v>
      </c>
      <c r="E119" s="46">
        <v>3473.25</v>
      </c>
      <c r="F119" s="46">
        <v>3245.4</v>
      </c>
      <c r="G119" s="48">
        <v>5664.75</v>
      </c>
      <c r="H119" s="46">
        <v>3473.25</v>
      </c>
      <c r="I119" s="48">
        <v>1790</v>
      </c>
      <c r="J119" s="48"/>
      <c r="K119" s="63">
        <f t="shared" si="231"/>
        <v>62.5185</v>
      </c>
      <c r="L119" s="64">
        <f t="shared" si="232"/>
        <v>519.264</v>
      </c>
      <c r="M119" s="48">
        <f t="shared" si="233"/>
        <v>453.18</v>
      </c>
      <c r="N119" s="46">
        <f t="shared" si="234"/>
        <v>24.31275</v>
      </c>
      <c r="O119" s="48">
        <f t="shared" si="235"/>
        <v>89.5</v>
      </c>
      <c r="P119" s="48">
        <f t="shared" si="236"/>
        <v>0</v>
      </c>
      <c r="Q119" s="48">
        <f t="shared" si="237"/>
        <v>1148.77525</v>
      </c>
      <c r="R119" s="46">
        <f t="shared" si="238"/>
        <v>0</v>
      </c>
      <c r="S119" s="46">
        <f t="shared" si="239"/>
        <v>259.63</v>
      </c>
      <c r="T119" s="48">
        <f t="shared" si="240"/>
        <v>113.3</v>
      </c>
      <c r="U119" s="46">
        <f t="shared" si="241"/>
        <v>10.42</v>
      </c>
      <c r="V119" s="46">
        <v>0</v>
      </c>
      <c r="W119" s="48">
        <f t="shared" si="242"/>
        <v>89.5</v>
      </c>
      <c r="X119" s="48">
        <f t="shared" si="243"/>
        <v>0</v>
      </c>
      <c r="Y119" s="46">
        <f t="shared" si="244"/>
        <v>472.85</v>
      </c>
      <c r="Z119" s="46">
        <f t="shared" si="245"/>
        <v>1621.62525</v>
      </c>
      <c r="AA119" s="46"/>
      <c r="AB119" s="71" t="s">
        <v>100</v>
      </c>
      <c r="AC119" s="11">
        <f t="shared" ref="AC119:AE119" si="281">K119+R119</f>
        <v>62.5185</v>
      </c>
      <c r="AD119" s="11">
        <f t="shared" si="281"/>
        <v>778.894</v>
      </c>
      <c r="AE119" s="11">
        <f t="shared" si="281"/>
        <v>566.48</v>
      </c>
      <c r="AF119" s="11">
        <f t="shared" si="247"/>
        <v>34.73275</v>
      </c>
      <c r="AG119" s="11">
        <f t="shared" ref="AG119:AI119" si="282">O119+W119</f>
        <v>179</v>
      </c>
      <c r="AH119" s="11">
        <f t="shared" si="282"/>
        <v>0</v>
      </c>
      <c r="AI119" s="11">
        <f t="shared" si="282"/>
        <v>1621.62525</v>
      </c>
      <c r="AJ119" s="12" t="s">
        <v>33</v>
      </c>
    </row>
    <row r="120" s="9" customFormat="1" ht="16" customHeight="1" spans="1:36">
      <c r="A120" s="45">
        <f t="shared" si="230"/>
        <v>117</v>
      </c>
      <c r="B120" s="46" t="s">
        <v>348</v>
      </c>
      <c r="C120" s="47" t="s">
        <v>426</v>
      </c>
      <c r="D120" s="46" t="s">
        <v>427</v>
      </c>
      <c r="E120" s="46">
        <v>3473.25</v>
      </c>
      <c r="F120" s="46">
        <v>3245.4</v>
      </c>
      <c r="G120" s="48">
        <v>5664.75</v>
      </c>
      <c r="H120" s="46">
        <v>3473.25</v>
      </c>
      <c r="I120" s="48">
        <v>2544</v>
      </c>
      <c r="J120" s="48"/>
      <c r="K120" s="63">
        <f t="shared" si="231"/>
        <v>62.5185</v>
      </c>
      <c r="L120" s="64">
        <f t="shared" si="232"/>
        <v>519.264</v>
      </c>
      <c r="M120" s="48">
        <f t="shared" si="233"/>
        <v>453.18</v>
      </c>
      <c r="N120" s="46">
        <f t="shared" si="234"/>
        <v>24.31275</v>
      </c>
      <c r="O120" s="48">
        <f t="shared" si="235"/>
        <v>127.2</v>
      </c>
      <c r="P120" s="48">
        <f t="shared" si="236"/>
        <v>0</v>
      </c>
      <c r="Q120" s="48">
        <f t="shared" si="237"/>
        <v>1186.47525</v>
      </c>
      <c r="R120" s="46">
        <f t="shared" si="238"/>
        <v>0</v>
      </c>
      <c r="S120" s="46">
        <f t="shared" si="239"/>
        <v>259.63</v>
      </c>
      <c r="T120" s="48">
        <f t="shared" si="240"/>
        <v>113.3</v>
      </c>
      <c r="U120" s="46">
        <f t="shared" si="241"/>
        <v>10.42</v>
      </c>
      <c r="V120" s="46">
        <v>0</v>
      </c>
      <c r="W120" s="48">
        <f t="shared" si="242"/>
        <v>127.2</v>
      </c>
      <c r="X120" s="48">
        <f t="shared" si="243"/>
        <v>0</v>
      </c>
      <c r="Y120" s="46">
        <f t="shared" si="244"/>
        <v>510.55</v>
      </c>
      <c r="Z120" s="46">
        <f t="shared" si="245"/>
        <v>1697.02525</v>
      </c>
      <c r="AA120" s="46"/>
      <c r="AB120" s="71" t="s">
        <v>100</v>
      </c>
      <c r="AC120" s="11">
        <f t="shared" ref="AC120:AE120" si="283">K120+R120</f>
        <v>62.5185</v>
      </c>
      <c r="AD120" s="11">
        <f t="shared" si="283"/>
        <v>778.894</v>
      </c>
      <c r="AE120" s="11">
        <f t="shared" si="283"/>
        <v>566.48</v>
      </c>
      <c r="AF120" s="11">
        <f t="shared" si="247"/>
        <v>34.73275</v>
      </c>
      <c r="AG120" s="11">
        <f t="shared" ref="AG120:AI120" si="284">O120+W120</f>
        <v>254.4</v>
      </c>
      <c r="AH120" s="11">
        <f t="shared" si="284"/>
        <v>0</v>
      </c>
      <c r="AI120" s="11">
        <f t="shared" si="284"/>
        <v>1697.02525</v>
      </c>
      <c r="AJ120" s="12" t="s">
        <v>33</v>
      </c>
    </row>
    <row r="121" s="9" customFormat="1" ht="16" customHeight="1" spans="1:36">
      <c r="A121" s="45">
        <f t="shared" si="230"/>
        <v>118</v>
      </c>
      <c r="B121" s="46" t="s">
        <v>348</v>
      </c>
      <c r="C121" s="47" t="s">
        <v>428</v>
      </c>
      <c r="D121" s="46" t="s">
        <v>429</v>
      </c>
      <c r="E121" s="46">
        <v>3473.25</v>
      </c>
      <c r="F121" s="46">
        <v>3245.4</v>
      </c>
      <c r="G121" s="48">
        <v>5664.75</v>
      </c>
      <c r="H121" s="46">
        <v>3473.25</v>
      </c>
      <c r="I121" s="48">
        <v>1790</v>
      </c>
      <c r="J121" s="48"/>
      <c r="K121" s="63">
        <f t="shared" si="231"/>
        <v>62.5185</v>
      </c>
      <c r="L121" s="64">
        <f t="shared" si="232"/>
        <v>519.264</v>
      </c>
      <c r="M121" s="48">
        <f t="shared" si="233"/>
        <v>453.18</v>
      </c>
      <c r="N121" s="46">
        <f t="shared" si="234"/>
        <v>24.31275</v>
      </c>
      <c r="O121" s="48">
        <f t="shared" si="235"/>
        <v>89.5</v>
      </c>
      <c r="P121" s="48">
        <f t="shared" si="236"/>
        <v>0</v>
      </c>
      <c r="Q121" s="48">
        <f t="shared" si="237"/>
        <v>1148.77525</v>
      </c>
      <c r="R121" s="46">
        <f t="shared" si="238"/>
        <v>0</v>
      </c>
      <c r="S121" s="46">
        <f t="shared" si="239"/>
        <v>259.63</v>
      </c>
      <c r="T121" s="48">
        <f t="shared" si="240"/>
        <v>113.3</v>
      </c>
      <c r="U121" s="46">
        <f t="shared" si="241"/>
        <v>10.42</v>
      </c>
      <c r="V121" s="46">
        <v>0</v>
      </c>
      <c r="W121" s="48">
        <f t="shared" si="242"/>
        <v>89.5</v>
      </c>
      <c r="X121" s="48">
        <f t="shared" si="243"/>
        <v>0</v>
      </c>
      <c r="Y121" s="46">
        <f t="shared" si="244"/>
        <v>472.85</v>
      </c>
      <c r="Z121" s="46">
        <f t="shared" si="245"/>
        <v>1621.62525</v>
      </c>
      <c r="AA121" s="46"/>
      <c r="AB121" s="71" t="s">
        <v>100</v>
      </c>
      <c r="AC121" s="11">
        <f t="shared" ref="AC121:AE121" si="285">K121+R121</f>
        <v>62.5185</v>
      </c>
      <c r="AD121" s="11">
        <f t="shared" si="285"/>
        <v>778.894</v>
      </c>
      <c r="AE121" s="11">
        <f t="shared" si="285"/>
        <v>566.48</v>
      </c>
      <c r="AF121" s="11">
        <f t="shared" si="247"/>
        <v>34.73275</v>
      </c>
      <c r="AG121" s="11">
        <f t="shared" ref="AG121:AI121" si="286">O121+W121</f>
        <v>179</v>
      </c>
      <c r="AH121" s="11">
        <f t="shared" si="286"/>
        <v>0</v>
      </c>
      <c r="AI121" s="11">
        <f t="shared" si="286"/>
        <v>1621.62525</v>
      </c>
      <c r="AJ121" s="12" t="s">
        <v>33</v>
      </c>
    </row>
    <row r="122" s="9" customFormat="1" ht="16" customHeight="1" spans="1:36">
      <c r="A122" s="45">
        <f t="shared" si="230"/>
        <v>119</v>
      </c>
      <c r="B122" s="46" t="s">
        <v>348</v>
      </c>
      <c r="C122" s="47" t="s">
        <v>430</v>
      </c>
      <c r="D122" s="46" t="s">
        <v>431</v>
      </c>
      <c r="E122" s="46">
        <v>3473.25</v>
      </c>
      <c r="F122" s="46">
        <v>3245.4</v>
      </c>
      <c r="G122" s="48">
        <v>5664.75</v>
      </c>
      <c r="H122" s="46">
        <v>3473.25</v>
      </c>
      <c r="I122" s="48">
        <v>2544</v>
      </c>
      <c r="J122" s="48"/>
      <c r="K122" s="63">
        <f t="shared" si="231"/>
        <v>62.5185</v>
      </c>
      <c r="L122" s="64">
        <f t="shared" si="232"/>
        <v>519.264</v>
      </c>
      <c r="M122" s="48">
        <f t="shared" si="233"/>
        <v>453.18</v>
      </c>
      <c r="N122" s="46">
        <f t="shared" si="234"/>
        <v>24.31275</v>
      </c>
      <c r="O122" s="48">
        <f t="shared" si="235"/>
        <v>127.2</v>
      </c>
      <c r="P122" s="48">
        <f t="shared" si="236"/>
        <v>0</v>
      </c>
      <c r="Q122" s="48">
        <f t="shared" si="237"/>
        <v>1186.47525</v>
      </c>
      <c r="R122" s="46">
        <f t="shared" si="238"/>
        <v>0</v>
      </c>
      <c r="S122" s="46">
        <f t="shared" si="239"/>
        <v>259.63</v>
      </c>
      <c r="T122" s="48">
        <f t="shared" si="240"/>
        <v>113.3</v>
      </c>
      <c r="U122" s="46">
        <f t="shared" si="241"/>
        <v>10.42</v>
      </c>
      <c r="V122" s="46">
        <v>0</v>
      </c>
      <c r="W122" s="48">
        <f t="shared" si="242"/>
        <v>127.2</v>
      </c>
      <c r="X122" s="48">
        <f t="shared" si="243"/>
        <v>0</v>
      </c>
      <c r="Y122" s="46">
        <f t="shared" si="244"/>
        <v>510.55</v>
      </c>
      <c r="Z122" s="46">
        <f t="shared" si="245"/>
        <v>1697.02525</v>
      </c>
      <c r="AA122" s="46"/>
      <c r="AB122" s="71" t="s">
        <v>100</v>
      </c>
      <c r="AC122" s="11">
        <f t="shared" ref="AC122:AE122" si="287">K122+R122</f>
        <v>62.5185</v>
      </c>
      <c r="AD122" s="11">
        <f t="shared" si="287"/>
        <v>778.894</v>
      </c>
      <c r="AE122" s="11">
        <f t="shared" si="287"/>
        <v>566.48</v>
      </c>
      <c r="AF122" s="11">
        <f t="shared" si="247"/>
        <v>34.73275</v>
      </c>
      <c r="AG122" s="11">
        <f t="shared" ref="AG122:AI122" si="288">O122+W122</f>
        <v>254.4</v>
      </c>
      <c r="AH122" s="11">
        <f t="shared" si="288"/>
        <v>0</v>
      </c>
      <c r="AI122" s="11">
        <f t="shared" si="288"/>
        <v>1697.02525</v>
      </c>
      <c r="AJ122" s="12" t="s">
        <v>33</v>
      </c>
    </row>
    <row r="123" s="9" customFormat="1" ht="16" customHeight="1" spans="1:36">
      <c r="A123" s="45">
        <f t="shared" si="230"/>
        <v>120</v>
      </c>
      <c r="B123" s="46" t="s">
        <v>348</v>
      </c>
      <c r="C123" s="47" t="s">
        <v>432</v>
      </c>
      <c r="D123" s="46" t="s">
        <v>433</v>
      </c>
      <c r="E123" s="46">
        <v>3473.25</v>
      </c>
      <c r="F123" s="46">
        <v>3245.4</v>
      </c>
      <c r="G123" s="48">
        <v>5664.75</v>
      </c>
      <c r="H123" s="46">
        <v>3473.25</v>
      </c>
      <c r="I123" s="48">
        <v>2544</v>
      </c>
      <c r="J123" s="48"/>
      <c r="K123" s="63">
        <f t="shared" si="231"/>
        <v>62.5185</v>
      </c>
      <c r="L123" s="64">
        <f t="shared" si="232"/>
        <v>519.264</v>
      </c>
      <c r="M123" s="48">
        <f t="shared" si="233"/>
        <v>453.18</v>
      </c>
      <c r="N123" s="46">
        <f t="shared" si="234"/>
        <v>24.31275</v>
      </c>
      <c r="O123" s="48">
        <f t="shared" si="235"/>
        <v>127.2</v>
      </c>
      <c r="P123" s="48">
        <f t="shared" si="236"/>
        <v>0</v>
      </c>
      <c r="Q123" s="48">
        <f t="shared" si="237"/>
        <v>1186.47525</v>
      </c>
      <c r="R123" s="46">
        <f t="shared" si="238"/>
        <v>0</v>
      </c>
      <c r="S123" s="46">
        <f t="shared" si="239"/>
        <v>259.63</v>
      </c>
      <c r="T123" s="48">
        <f t="shared" si="240"/>
        <v>113.3</v>
      </c>
      <c r="U123" s="46">
        <f t="shared" si="241"/>
        <v>10.42</v>
      </c>
      <c r="V123" s="46">
        <v>0</v>
      </c>
      <c r="W123" s="48">
        <f t="shared" si="242"/>
        <v>127.2</v>
      </c>
      <c r="X123" s="48">
        <f t="shared" si="243"/>
        <v>0</v>
      </c>
      <c r="Y123" s="46">
        <f t="shared" si="244"/>
        <v>510.55</v>
      </c>
      <c r="Z123" s="46">
        <f t="shared" si="245"/>
        <v>1697.02525</v>
      </c>
      <c r="AA123" s="46"/>
      <c r="AB123" s="71" t="s">
        <v>100</v>
      </c>
      <c r="AC123" s="11">
        <f t="shared" ref="AC123:AE123" si="289">K123+R123</f>
        <v>62.5185</v>
      </c>
      <c r="AD123" s="11">
        <f t="shared" si="289"/>
        <v>778.894</v>
      </c>
      <c r="AE123" s="11">
        <f t="shared" si="289"/>
        <v>566.48</v>
      </c>
      <c r="AF123" s="11">
        <f t="shared" si="247"/>
        <v>34.73275</v>
      </c>
      <c r="AG123" s="11">
        <f t="shared" ref="AG123:AI123" si="290">O123+W123</f>
        <v>254.4</v>
      </c>
      <c r="AH123" s="11">
        <f t="shared" si="290"/>
        <v>0</v>
      </c>
      <c r="AI123" s="11">
        <f t="shared" si="290"/>
        <v>1697.02525</v>
      </c>
      <c r="AJ123" s="12" t="s">
        <v>33</v>
      </c>
    </row>
    <row r="124" s="9" customFormat="1" ht="16" customHeight="1" spans="1:36">
      <c r="A124" s="45">
        <f t="shared" si="230"/>
        <v>121</v>
      </c>
      <c r="B124" s="46" t="s">
        <v>348</v>
      </c>
      <c r="C124" s="47" t="s">
        <v>434</v>
      </c>
      <c r="D124" s="46" t="s">
        <v>435</v>
      </c>
      <c r="E124" s="46">
        <v>3473.25</v>
      </c>
      <c r="F124" s="46">
        <v>3245.4</v>
      </c>
      <c r="G124" s="48">
        <v>5664.75</v>
      </c>
      <c r="H124" s="46">
        <v>3473.25</v>
      </c>
      <c r="I124" s="48">
        <v>2544</v>
      </c>
      <c r="J124" s="48"/>
      <c r="K124" s="63">
        <f t="shared" si="231"/>
        <v>62.5185</v>
      </c>
      <c r="L124" s="64">
        <f t="shared" si="232"/>
        <v>519.264</v>
      </c>
      <c r="M124" s="48">
        <f t="shared" si="233"/>
        <v>453.18</v>
      </c>
      <c r="N124" s="46">
        <f t="shared" si="234"/>
        <v>24.31275</v>
      </c>
      <c r="O124" s="48">
        <f t="shared" si="235"/>
        <v>127.2</v>
      </c>
      <c r="P124" s="48">
        <f t="shared" si="236"/>
        <v>0</v>
      </c>
      <c r="Q124" s="48">
        <f t="shared" si="237"/>
        <v>1186.47525</v>
      </c>
      <c r="R124" s="46">
        <f t="shared" si="238"/>
        <v>0</v>
      </c>
      <c r="S124" s="46">
        <f t="shared" si="239"/>
        <v>259.63</v>
      </c>
      <c r="T124" s="48">
        <f t="shared" si="240"/>
        <v>113.3</v>
      </c>
      <c r="U124" s="46">
        <f t="shared" si="241"/>
        <v>10.42</v>
      </c>
      <c r="V124" s="46">
        <v>0</v>
      </c>
      <c r="W124" s="48">
        <f t="shared" si="242"/>
        <v>127.2</v>
      </c>
      <c r="X124" s="48">
        <f t="shared" si="243"/>
        <v>0</v>
      </c>
      <c r="Y124" s="46">
        <f t="shared" si="244"/>
        <v>510.55</v>
      </c>
      <c r="Z124" s="46">
        <f t="shared" si="245"/>
        <v>1697.02525</v>
      </c>
      <c r="AA124" s="46"/>
      <c r="AB124" s="71" t="s">
        <v>100</v>
      </c>
      <c r="AC124" s="11">
        <f t="shared" ref="AC124:AE124" si="291">K124+R124</f>
        <v>62.5185</v>
      </c>
      <c r="AD124" s="11">
        <f t="shared" si="291"/>
        <v>778.894</v>
      </c>
      <c r="AE124" s="11">
        <f t="shared" si="291"/>
        <v>566.48</v>
      </c>
      <c r="AF124" s="11">
        <f t="shared" si="247"/>
        <v>34.73275</v>
      </c>
      <c r="AG124" s="11">
        <f t="shared" ref="AG124:AI124" si="292">O124+W124</f>
        <v>254.4</v>
      </c>
      <c r="AH124" s="11">
        <f t="shared" si="292"/>
        <v>0</v>
      </c>
      <c r="AI124" s="11">
        <f t="shared" si="292"/>
        <v>1697.02525</v>
      </c>
      <c r="AJ124" s="12" t="s">
        <v>33</v>
      </c>
    </row>
    <row r="125" s="9" customFormat="1" ht="16" customHeight="1" spans="1:36">
      <c r="A125" s="45">
        <f t="shared" si="230"/>
        <v>122</v>
      </c>
      <c r="B125" s="46" t="s">
        <v>348</v>
      </c>
      <c r="C125" s="47" t="s">
        <v>436</v>
      </c>
      <c r="D125" s="46" t="s">
        <v>437</v>
      </c>
      <c r="E125" s="46">
        <v>3473.25</v>
      </c>
      <c r="F125" s="46">
        <v>3245.4</v>
      </c>
      <c r="G125" s="48">
        <v>5664.75</v>
      </c>
      <c r="H125" s="46">
        <v>3473.25</v>
      </c>
      <c r="I125" s="48">
        <v>3180</v>
      </c>
      <c r="J125" s="48"/>
      <c r="K125" s="63">
        <f t="shared" si="231"/>
        <v>62.5185</v>
      </c>
      <c r="L125" s="64">
        <f t="shared" si="232"/>
        <v>519.264</v>
      </c>
      <c r="M125" s="48">
        <f t="shared" si="233"/>
        <v>453.18</v>
      </c>
      <c r="N125" s="46">
        <f t="shared" si="234"/>
        <v>24.31275</v>
      </c>
      <c r="O125" s="48">
        <f t="shared" si="235"/>
        <v>159</v>
      </c>
      <c r="P125" s="48">
        <f t="shared" si="236"/>
        <v>0</v>
      </c>
      <c r="Q125" s="48">
        <f t="shared" si="237"/>
        <v>1218.27525</v>
      </c>
      <c r="R125" s="46">
        <f t="shared" si="238"/>
        <v>0</v>
      </c>
      <c r="S125" s="46">
        <f t="shared" si="239"/>
        <v>259.63</v>
      </c>
      <c r="T125" s="48">
        <f t="shared" si="240"/>
        <v>113.3</v>
      </c>
      <c r="U125" s="46">
        <f t="shared" si="241"/>
        <v>10.42</v>
      </c>
      <c r="V125" s="46">
        <v>0</v>
      </c>
      <c r="W125" s="48">
        <f t="shared" si="242"/>
        <v>159</v>
      </c>
      <c r="X125" s="48">
        <f t="shared" si="243"/>
        <v>0</v>
      </c>
      <c r="Y125" s="46">
        <f t="shared" si="244"/>
        <v>542.35</v>
      </c>
      <c r="Z125" s="46">
        <f t="shared" si="245"/>
        <v>1760.62525</v>
      </c>
      <c r="AA125" s="46"/>
      <c r="AB125" s="71" t="s">
        <v>100</v>
      </c>
      <c r="AC125" s="11">
        <f t="shared" ref="AC125:AE125" si="293">K125+R125</f>
        <v>62.5185</v>
      </c>
      <c r="AD125" s="11">
        <f t="shared" si="293"/>
        <v>778.894</v>
      </c>
      <c r="AE125" s="11">
        <f t="shared" si="293"/>
        <v>566.48</v>
      </c>
      <c r="AF125" s="11">
        <f t="shared" si="247"/>
        <v>34.73275</v>
      </c>
      <c r="AG125" s="11">
        <f t="shared" ref="AG125:AI125" si="294">O125+W125</f>
        <v>318</v>
      </c>
      <c r="AH125" s="11">
        <f t="shared" si="294"/>
        <v>0</v>
      </c>
      <c r="AI125" s="11">
        <f t="shared" si="294"/>
        <v>1760.62525</v>
      </c>
      <c r="AJ125" s="12" t="s">
        <v>33</v>
      </c>
    </row>
    <row r="126" s="9" customFormat="1" ht="16" customHeight="1" spans="1:36">
      <c r="A126" s="45">
        <f t="shared" si="230"/>
        <v>123</v>
      </c>
      <c r="B126" s="46" t="s">
        <v>348</v>
      </c>
      <c r="C126" s="47" t="s">
        <v>438</v>
      </c>
      <c r="D126" s="46" t="s">
        <v>439</v>
      </c>
      <c r="E126" s="46">
        <v>3473.25</v>
      </c>
      <c r="F126" s="46">
        <v>3245.4</v>
      </c>
      <c r="G126" s="48">
        <v>5664.75</v>
      </c>
      <c r="H126" s="46">
        <v>3473.25</v>
      </c>
      <c r="I126" s="48">
        <v>1790</v>
      </c>
      <c r="J126" s="48"/>
      <c r="K126" s="63">
        <f t="shared" si="231"/>
        <v>62.5185</v>
      </c>
      <c r="L126" s="64">
        <f t="shared" si="232"/>
        <v>519.264</v>
      </c>
      <c r="M126" s="48">
        <f t="shared" si="233"/>
        <v>453.18</v>
      </c>
      <c r="N126" s="46">
        <f t="shared" si="234"/>
        <v>24.31275</v>
      </c>
      <c r="O126" s="48">
        <f t="shared" si="235"/>
        <v>89.5</v>
      </c>
      <c r="P126" s="48">
        <f t="shared" si="236"/>
        <v>0</v>
      </c>
      <c r="Q126" s="48">
        <f t="shared" si="237"/>
        <v>1148.77525</v>
      </c>
      <c r="R126" s="46">
        <f t="shared" si="238"/>
        <v>0</v>
      </c>
      <c r="S126" s="46">
        <f t="shared" si="239"/>
        <v>259.63</v>
      </c>
      <c r="T126" s="48">
        <f t="shared" si="240"/>
        <v>113.3</v>
      </c>
      <c r="U126" s="46">
        <f t="shared" si="241"/>
        <v>10.42</v>
      </c>
      <c r="V126" s="46">
        <v>0</v>
      </c>
      <c r="W126" s="48">
        <f t="shared" si="242"/>
        <v>89.5</v>
      </c>
      <c r="X126" s="48">
        <f t="shared" si="243"/>
        <v>0</v>
      </c>
      <c r="Y126" s="46">
        <f t="shared" si="244"/>
        <v>472.85</v>
      </c>
      <c r="Z126" s="46">
        <f t="shared" si="245"/>
        <v>1621.62525</v>
      </c>
      <c r="AA126" s="46"/>
      <c r="AB126" s="71" t="s">
        <v>100</v>
      </c>
      <c r="AC126" s="11">
        <f t="shared" ref="AC126:AE126" si="295">K126+R126</f>
        <v>62.5185</v>
      </c>
      <c r="AD126" s="11">
        <f t="shared" si="295"/>
        <v>778.894</v>
      </c>
      <c r="AE126" s="11">
        <f t="shared" si="295"/>
        <v>566.48</v>
      </c>
      <c r="AF126" s="11">
        <f t="shared" si="247"/>
        <v>34.73275</v>
      </c>
      <c r="AG126" s="11">
        <f t="shared" ref="AG126:AI126" si="296">O126+W126</f>
        <v>179</v>
      </c>
      <c r="AH126" s="11">
        <f t="shared" si="296"/>
        <v>0</v>
      </c>
      <c r="AI126" s="11">
        <f t="shared" si="296"/>
        <v>1621.62525</v>
      </c>
      <c r="AJ126" s="12" t="s">
        <v>33</v>
      </c>
    </row>
    <row r="127" s="9" customFormat="1" ht="16" customHeight="1" spans="1:36">
      <c r="A127" s="45">
        <f t="shared" si="230"/>
        <v>124</v>
      </c>
      <c r="B127" s="46" t="s">
        <v>348</v>
      </c>
      <c r="C127" s="47" t="s">
        <v>440</v>
      </c>
      <c r="D127" s="55" t="s">
        <v>441</v>
      </c>
      <c r="E127" s="46">
        <v>3473.25</v>
      </c>
      <c r="F127" s="46">
        <v>3245.4</v>
      </c>
      <c r="G127" s="48">
        <v>5664.75</v>
      </c>
      <c r="H127" s="46">
        <v>3473.25</v>
      </c>
      <c r="I127" s="48">
        <v>0</v>
      </c>
      <c r="J127" s="48"/>
      <c r="K127" s="63">
        <f t="shared" si="231"/>
        <v>62.5185</v>
      </c>
      <c r="L127" s="64">
        <f t="shared" si="232"/>
        <v>519.264</v>
      </c>
      <c r="M127" s="48">
        <f t="shared" si="233"/>
        <v>453.18</v>
      </c>
      <c r="N127" s="46">
        <f t="shared" si="234"/>
        <v>24.31275</v>
      </c>
      <c r="O127" s="48">
        <f t="shared" si="235"/>
        <v>0</v>
      </c>
      <c r="P127" s="48">
        <f t="shared" si="236"/>
        <v>0</v>
      </c>
      <c r="Q127" s="48">
        <f t="shared" si="237"/>
        <v>1059.27525</v>
      </c>
      <c r="R127" s="46">
        <f t="shared" si="238"/>
        <v>0</v>
      </c>
      <c r="S127" s="46">
        <f t="shared" si="239"/>
        <v>259.63</v>
      </c>
      <c r="T127" s="48">
        <f t="shared" si="240"/>
        <v>113.3</v>
      </c>
      <c r="U127" s="46">
        <f t="shared" si="241"/>
        <v>10.42</v>
      </c>
      <c r="V127" s="46">
        <v>0</v>
      </c>
      <c r="W127" s="48">
        <f t="shared" si="242"/>
        <v>0</v>
      </c>
      <c r="X127" s="48">
        <f t="shared" si="243"/>
        <v>0</v>
      </c>
      <c r="Y127" s="46">
        <f t="shared" si="244"/>
        <v>383.35</v>
      </c>
      <c r="Z127" s="46">
        <f t="shared" si="245"/>
        <v>1442.62525</v>
      </c>
      <c r="AA127" s="46"/>
      <c r="AB127" s="71" t="s">
        <v>100</v>
      </c>
      <c r="AC127" s="11">
        <f t="shared" ref="AC127:AE127" si="297">K127+R127</f>
        <v>62.5185</v>
      </c>
      <c r="AD127" s="11">
        <f t="shared" si="297"/>
        <v>778.894</v>
      </c>
      <c r="AE127" s="11">
        <f t="shared" si="297"/>
        <v>566.48</v>
      </c>
      <c r="AF127" s="11">
        <f t="shared" si="247"/>
        <v>34.73275</v>
      </c>
      <c r="AG127" s="11">
        <f t="shared" ref="AG127:AI127" si="298">O127+W127</f>
        <v>0</v>
      </c>
      <c r="AH127" s="11">
        <f t="shared" si="298"/>
        <v>0</v>
      </c>
      <c r="AI127" s="11">
        <f t="shared" si="298"/>
        <v>1442.62525</v>
      </c>
      <c r="AJ127" s="12" t="s">
        <v>33</v>
      </c>
    </row>
    <row r="128" s="9" customFormat="1" ht="16" customHeight="1" spans="1:36">
      <c r="A128" s="45">
        <f t="shared" si="230"/>
        <v>125</v>
      </c>
      <c r="B128" s="46" t="s">
        <v>348</v>
      </c>
      <c r="C128" s="47" t="s">
        <v>442</v>
      </c>
      <c r="D128" s="347" t="s">
        <v>443</v>
      </c>
      <c r="E128" s="46">
        <v>3473.25</v>
      </c>
      <c r="F128" s="46">
        <v>3245.4</v>
      </c>
      <c r="G128" s="48">
        <v>5664.75</v>
      </c>
      <c r="H128" s="46">
        <v>3473.25</v>
      </c>
      <c r="I128" s="48">
        <v>1790</v>
      </c>
      <c r="J128" s="48"/>
      <c r="K128" s="63">
        <f t="shared" si="231"/>
        <v>62.5185</v>
      </c>
      <c r="L128" s="64">
        <f t="shared" si="232"/>
        <v>519.264</v>
      </c>
      <c r="M128" s="48">
        <f t="shared" si="233"/>
        <v>453.18</v>
      </c>
      <c r="N128" s="46">
        <f t="shared" si="234"/>
        <v>24.31275</v>
      </c>
      <c r="O128" s="48">
        <f t="shared" si="235"/>
        <v>89.5</v>
      </c>
      <c r="P128" s="48">
        <f t="shared" si="236"/>
        <v>0</v>
      </c>
      <c r="Q128" s="48">
        <f t="shared" si="237"/>
        <v>1148.77525</v>
      </c>
      <c r="R128" s="46">
        <f t="shared" si="238"/>
        <v>0</v>
      </c>
      <c r="S128" s="46">
        <f t="shared" si="239"/>
        <v>259.63</v>
      </c>
      <c r="T128" s="48">
        <f t="shared" si="240"/>
        <v>113.3</v>
      </c>
      <c r="U128" s="46">
        <f t="shared" si="241"/>
        <v>10.42</v>
      </c>
      <c r="V128" s="46">
        <v>0</v>
      </c>
      <c r="W128" s="48">
        <f t="shared" si="242"/>
        <v>89.5</v>
      </c>
      <c r="X128" s="48">
        <f t="shared" si="243"/>
        <v>0</v>
      </c>
      <c r="Y128" s="46">
        <f t="shared" si="244"/>
        <v>472.85</v>
      </c>
      <c r="Z128" s="46">
        <f t="shared" si="245"/>
        <v>1621.62525</v>
      </c>
      <c r="AA128" s="46"/>
      <c r="AB128" s="71" t="s">
        <v>100</v>
      </c>
      <c r="AC128" s="11">
        <f t="shared" ref="AC128:AE128" si="299">K128+R128</f>
        <v>62.5185</v>
      </c>
      <c r="AD128" s="11">
        <f t="shared" si="299"/>
        <v>778.894</v>
      </c>
      <c r="AE128" s="11">
        <f t="shared" si="299"/>
        <v>566.48</v>
      </c>
      <c r="AF128" s="11">
        <f t="shared" si="247"/>
        <v>34.73275</v>
      </c>
      <c r="AG128" s="11">
        <f t="shared" ref="AG128:AI128" si="300">O128+W128</f>
        <v>179</v>
      </c>
      <c r="AH128" s="11">
        <f t="shared" si="300"/>
        <v>0</v>
      </c>
      <c r="AI128" s="11">
        <f t="shared" si="300"/>
        <v>1621.62525</v>
      </c>
      <c r="AJ128" s="12" t="s">
        <v>33</v>
      </c>
    </row>
    <row r="129" s="9" customFormat="1" ht="16" customHeight="1" spans="1:36">
      <c r="A129" s="45">
        <f t="shared" si="230"/>
        <v>126</v>
      </c>
      <c r="B129" s="53" t="s">
        <v>348</v>
      </c>
      <c r="C129" s="54" t="s">
        <v>444</v>
      </c>
      <c r="D129" s="347" t="s">
        <v>445</v>
      </c>
      <c r="E129" s="46">
        <v>3473.25</v>
      </c>
      <c r="F129" s="46">
        <v>3245.4</v>
      </c>
      <c r="G129" s="48">
        <v>0</v>
      </c>
      <c r="H129" s="46">
        <v>3473.25</v>
      </c>
      <c r="I129" s="48">
        <v>0</v>
      </c>
      <c r="J129" s="48"/>
      <c r="K129" s="63">
        <f t="shared" si="231"/>
        <v>62.5185</v>
      </c>
      <c r="L129" s="64">
        <f t="shared" si="232"/>
        <v>519.264</v>
      </c>
      <c r="M129" s="48">
        <f t="shared" si="233"/>
        <v>0</v>
      </c>
      <c r="N129" s="46">
        <f t="shared" si="234"/>
        <v>24.31275</v>
      </c>
      <c r="O129" s="48">
        <f t="shared" si="235"/>
        <v>0</v>
      </c>
      <c r="P129" s="48">
        <f t="shared" si="236"/>
        <v>0</v>
      </c>
      <c r="Q129" s="48">
        <f t="shared" si="237"/>
        <v>606.09525</v>
      </c>
      <c r="R129" s="46">
        <f t="shared" si="238"/>
        <v>0</v>
      </c>
      <c r="S129" s="46">
        <f t="shared" si="239"/>
        <v>259.63</v>
      </c>
      <c r="T129" s="48">
        <f t="shared" si="240"/>
        <v>0</v>
      </c>
      <c r="U129" s="46">
        <f t="shared" si="241"/>
        <v>10.42</v>
      </c>
      <c r="V129" s="46">
        <v>0</v>
      </c>
      <c r="W129" s="48">
        <f t="shared" si="242"/>
        <v>0</v>
      </c>
      <c r="X129" s="48">
        <f t="shared" si="243"/>
        <v>0</v>
      </c>
      <c r="Y129" s="46">
        <f t="shared" si="244"/>
        <v>270.05</v>
      </c>
      <c r="Z129" s="46">
        <f t="shared" si="245"/>
        <v>876.14525</v>
      </c>
      <c r="AA129" s="46"/>
      <c r="AB129" s="71" t="s">
        <v>100</v>
      </c>
      <c r="AC129" s="11">
        <f t="shared" ref="AC129:AE129" si="301">K129+R129</f>
        <v>62.5185</v>
      </c>
      <c r="AD129" s="11">
        <f t="shared" si="301"/>
        <v>778.894</v>
      </c>
      <c r="AE129" s="11">
        <f t="shared" si="301"/>
        <v>0</v>
      </c>
      <c r="AF129" s="11">
        <f t="shared" si="247"/>
        <v>34.73275</v>
      </c>
      <c r="AG129" s="11">
        <f t="shared" ref="AG129:AI129" si="302">O129+W129</f>
        <v>0</v>
      </c>
      <c r="AH129" s="11">
        <f t="shared" si="302"/>
        <v>0</v>
      </c>
      <c r="AI129" s="11">
        <f t="shared" si="302"/>
        <v>876.14525</v>
      </c>
      <c r="AJ129" s="12" t="s">
        <v>33</v>
      </c>
    </row>
    <row r="130" s="9" customFormat="1" ht="16" customHeight="1" spans="1:36">
      <c r="A130" s="45">
        <f t="shared" ref="A130:A193" si="303">ROW()-3</f>
        <v>127</v>
      </c>
      <c r="B130" s="46" t="s">
        <v>348</v>
      </c>
      <c r="C130" s="47" t="s">
        <v>446</v>
      </c>
      <c r="D130" s="75" t="s">
        <v>447</v>
      </c>
      <c r="E130" s="46">
        <v>3473.25</v>
      </c>
      <c r="F130" s="46">
        <v>3245.4</v>
      </c>
      <c r="G130" s="48">
        <v>5664.75</v>
      </c>
      <c r="H130" s="46">
        <v>3473.25</v>
      </c>
      <c r="I130" s="48">
        <v>1790</v>
      </c>
      <c r="J130" s="48"/>
      <c r="K130" s="63">
        <f t="shared" ref="K130:K193" si="304">E130*0.018</f>
        <v>62.5185</v>
      </c>
      <c r="L130" s="64">
        <f t="shared" ref="L130:L193" si="305">F130*0.16</f>
        <v>519.264</v>
      </c>
      <c r="M130" s="48">
        <f t="shared" ref="M130:M193" si="306">ROUND(G130*0.08,2)</f>
        <v>453.18</v>
      </c>
      <c r="N130" s="46">
        <f t="shared" ref="N130:N193" si="307">H130*0.007</f>
        <v>24.31275</v>
      </c>
      <c r="O130" s="48">
        <f t="shared" ref="O130:O193" si="308">I130*5%</f>
        <v>89.5</v>
      </c>
      <c r="P130" s="48">
        <f t="shared" ref="P130:P193" si="309">J130*50%</f>
        <v>0</v>
      </c>
      <c r="Q130" s="48">
        <f t="shared" ref="Q130:Q193" si="310">SUM(K130:P130)</f>
        <v>1148.77525</v>
      </c>
      <c r="R130" s="46">
        <f t="shared" ref="R130:R193" si="311">E130*0</f>
        <v>0</v>
      </c>
      <c r="S130" s="46">
        <f t="shared" ref="S130:S193" si="312">ROUND(F130*0.08,2)</f>
        <v>259.63</v>
      </c>
      <c r="T130" s="48">
        <f t="shared" ref="T130:T193" si="313">ROUND(G130*0.02,2)</f>
        <v>113.3</v>
      </c>
      <c r="U130" s="46">
        <f t="shared" ref="U130:U193" si="314">ROUND(H130*0.003,2)</f>
        <v>10.42</v>
      </c>
      <c r="V130" s="46">
        <v>0</v>
      </c>
      <c r="W130" s="48">
        <f t="shared" ref="W130:W193" si="315">I130*5%</f>
        <v>89.5</v>
      </c>
      <c r="X130" s="48">
        <f t="shared" ref="X130:X193" si="316">J130*50%</f>
        <v>0</v>
      </c>
      <c r="Y130" s="46">
        <f t="shared" ref="Y130:Y193" si="317">SUM(R130:X130)</f>
        <v>472.85</v>
      </c>
      <c r="Z130" s="46">
        <f t="shared" ref="Z130:Z193" si="318">Q130+Y130</f>
        <v>1621.62525</v>
      </c>
      <c r="AA130" s="46"/>
      <c r="AB130" s="71" t="s">
        <v>100</v>
      </c>
      <c r="AC130" s="11">
        <f t="shared" ref="AC130:AE130" si="319">K130+R130</f>
        <v>62.5185</v>
      </c>
      <c r="AD130" s="11">
        <f t="shared" si="319"/>
        <v>778.894</v>
      </c>
      <c r="AE130" s="11">
        <f t="shared" si="319"/>
        <v>566.48</v>
      </c>
      <c r="AF130" s="11">
        <f t="shared" ref="AF130:AF193" si="320">N130+U130+V130</f>
        <v>34.73275</v>
      </c>
      <c r="AG130" s="11">
        <f t="shared" ref="AG130:AI130" si="321">O130+W130</f>
        <v>179</v>
      </c>
      <c r="AH130" s="11">
        <f t="shared" si="321"/>
        <v>0</v>
      </c>
      <c r="AI130" s="11">
        <f t="shared" si="321"/>
        <v>1621.62525</v>
      </c>
      <c r="AJ130" s="12" t="s">
        <v>33</v>
      </c>
    </row>
    <row r="131" s="9" customFormat="1" ht="16" customHeight="1" spans="1:36">
      <c r="A131" s="45">
        <f t="shared" si="303"/>
        <v>128</v>
      </c>
      <c r="B131" s="46" t="s">
        <v>363</v>
      </c>
      <c r="C131" s="47" t="s">
        <v>448</v>
      </c>
      <c r="D131" s="75" t="s">
        <v>449</v>
      </c>
      <c r="E131" s="46">
        <v>3473.25</v>
      </c>
      <c r="F131" s="46">
        <v>3245.4</v>
      </c>
      <c r="G131" s="48">
        <v>5664.75</v>
      </c>
      <c r="H131" s="46">
        <v>3473.25</v>
      </c>
      <c r="I131" s="48">
        <v>2544</v>
      </c>
      <c r="J131" s="48"/>
      <c r="K131" s="63">
        <f t="shared" si="304"/>
        <v>62.5185</v>
      </c>
      <c r="L131" s="64">
        <f t="shared" si="305"/>
        <v>519.264</v>
      </c>
      <c r="M131" s="48">
        <f t="shared" si="306"/>
        <v>453.18</v>
      </c>
      <c r="N131" s="46">
        <f t="shared" si="307"/>
        <v>24.31275</v>
      </c>
      <c r="O131" s="48">
        <f t="shared" si="308"/>
        <v>127.2</v>
      </c>
      <c r="P131" s="48">
        <f t="shared" si="309"/>
        <v>0</v>
      </c>
      <c r="Q131" s="48">
        <f t="shared" si="310"/>
        <v>1186.47525</v>
      </c>
      <c r="R131" s="46">
        <f t="shared" si="311"/>
        <v>0</v>
      </c>
      <c r="S131" s="46">
        <f t="shared" si="312"/>
        <v>259.63</v>
      </c>
      <c r="T131" s="48">
        <f t="shared" si="313"/>
        <v>113.3</v>
      </c>
      <c r="U131" s="46">
        <f t="shared" si="314"/>
        <v>10.42</v>
      </c>
      <c r="V131" s="46">
        <v>0</v>
      </c>
      <c r="W131" s="48">
        <f t="shared" si="315"/>
        <v>127.2</v>
      </c>
      <c r="X131" s="48">
        <f t="shared" si="316"/>
        <v>0</v>
      </c>
      <c r="Y131" s="46">
        <f t="shared" si="317"/>
        <v>510.55</v>
      </c>
      <c r="Z131" s="46">
        <f t="shared" si="318"/>
        <v>1697.02525</v>
      </c>
      <c r="AA131" s="46"/>
      <c r="AB131" s="71" t="s">
        <v>103</v>
      </c>
      <c r="AC131" s="11">
        <f t="shared" ref="AC131:AE131" si="322">K131+R131</f>
        <v>62.5185</v>
      </c>
      <c r="AD131" s="11">
        <f t="shared" si="322"/>
        <v>778.894</v>
      </c>
      <c r="AE131" s="11">
        <f t="shared" si="322"/>
        <v>566.48</v>
      </c>
      <c r="AF131" s="11">
        <f t="shared" si="320"/>
        <v>34.73275</v>
      </c>
      <c r="AG131" s="11">
        <f t="shared" ref="AG131:AI131" si="323">O131+W131</f>
        <v>254.4</v>
      </c>
      <c r="AH131" s="11">
        <f t="shared" si="323"/>
        <v>0</v>
      </c>
      <c r="AI131" s="11">
        <f t="shared" si="323"/>
        <v>1697.02525</v>
      </c>
      <c r="AJ131" s="12" t="s">
        <v>33</v>
      </c>
    </row>
    <row r="132" s="9" customFormat="1" ht="16" customHeight="1" spans="1:36">
      <c r="A132" s="45">
        <f t="shared" si="303"/>
        <v>129</v>
      </c>
      <c r="B132" s="46" t="s">
        <v>348</v>
      </c>
      <c r="C132" s="47" t="s">
        <v>450</v>
      </c>
      <c r="D132" s="75" t="s">
        <v>451</v>
      </c>
      <c r="E132" s="46">
        <v>3473.25</v>
      </c>
      <c r="F132" s="46">
        <v>3245.4</v>
      </c>
      <c r="G132" s="48">
        <v>5664.75</v>
      </c>
      <c r="H132" s="46">
        <v>3473.25</v>
      </c>
      <c r="I132" s="48">
        <v>2544</v>
      </c>
      <c r="J132" s="48"/>
      <c r="K132" s="63">
        <f t="shared" si="304"/>
        <v>62.5185</v>
      </c>
      <c r="L132" s="64">
        <f t="shared" si="305"/>
        <v>519.264</v>
      </c>
      <c r="M132" s="48">
        <f t="shared" si="306"/>
        <v>453.18</v>
      </c>
      <c r="N132" s="46">
        <f t="shared" si="307"/>
        <v>24.31275</v>
      </c>
      <c r="O132" s="48">
        <f t="shared" si="308"/>
        <v>127.2</v>
      </c>
      <c r="P132" s="48">
        <f t="shared" si="309"/>
        <v>0</v>
      </c>
      <c r="Q132" s="48">
        <f t="shared" si="310"/>
        <v>1186.47525</v>
      </c>
      <c r="R132" s="46">
        <f t="shared" si="311"/>
        <v>0</v>
      </c>
      <c r="S132" s="46">
        <f t="shared" si="312"/>
        <v>259.63</v>
      </c>
      <c r="T132" s="48">
        <f t="shared" si="313"/>
        <v>113.3</v>
      </c>
      <c r="U132" s="46">
        <f t="shared" si="314"/>
        <v>10.42</v>
      </c>
      <c r="V132" s="46">
        <v>0</v>
      </c>
      <c r="W132" s="48">
        <f t="shared" si="315"/>
        <v>127.2</v>
      </c>
      <c r="X132" s="48">
        <f t="shared" si="316"/>
        <v>0</v>
      </c>
      <c r="Y132" s="46">
        <f t="shared" si="317"/>
        <v>510.55</v>
      </c>
      <c r="Z132" s="46">
        <f t="shared" si="318"/>
        <v>1697.02525</v>
      </c>
      <c r="AA132" s="46"/>
      <c r="AB132" s="71" t="s">
        <v>100</v>
      </c>
      <c r="AC132" s="11">
        <f t="shared" ref="AC132:AE132" si="324">K132+R132</f>
        <v>62.5185</v>
      </c>
      <c r="AD132" s="11">
        <f t="shared" si="324"/>
        <v>778.894</v>
      </c>
      <c r="AE132" s="11">
        <f t="shared" si="324"/>
        <v>566.48</v>
      </c>
      <c r="AF132" s="11">
        <f t="shared" si="320"/>
        <v>34.73275</v>
      </c>
      <c r="AG132" s="11">
        <f t="shared" ref="AG132:AI132" si="325">O132+W132</f>
        <v>254.4</v>
      </c>
      <c r="AH132" s="11">
        <f t="shared" si="325"/>
        <v>0</v>
      </c>
      <c r="AI132" s="11">
        <f t="shared" si="325"/>
        <v>1697.02525</v>
      </c>
      <c r="AJ132" s="12" t="s">
        <v>33</v>
      </c>
    </row>
    <row r="133" s="9" customFormat="1" ht="16" customHeight="1" spans="1:36">
      <c r="A133" s="45">
        <f t="shared" si="303"/>
        <v>130</v>
      </c>
      <c r="B133" s="46" t="s">
        <v>173</v>
      </c>
      <c r="C133" s="51" t="s">
        <v>452</v>
      </c>
      <c r="D133" s="52" t="s">
        <v>453</v>
      </c>
      <c r="E133" s="46">
        <v>3473.25</v>
      </c>
      <c r="F133" s="46">
        <v>3245.4</v>
      </c>
      <c r="G133" s="48">
        <v>5664.75</v>
      </c>
      <c r="H133" s="46">
        <v>3473.25</v>
      </c>
      <c r="I133" s="48">
        <v>1790</v>
      </c>
      <c r="J133" s="48"/>
      <c r="K133" s="63">
        <f t="shared" si="304"/>
        <v>62.5185</v>
      </c>
      <c r="L133" s="64">
        <f t="shared" si="305"/>
        <v>519.264</v>
      </c>
      <c r="M133" s="48">
        <f t="shared" si="306"/>
        <v>453.18</v>
      </c>
      <c r="N133" s="46">
        <f t="shared" si="307"/>
        <v>24.31275</v>
      </c>
      <c r="O133" s="48">
        <f t="shared" si="308"/>
        <v>89.5</v>
      </c>
      <c r="P133" s="48">
        <f t="shared" si="309"/>
        <v>0</v>
      </c>
      <c r="Q133" s="48">
        <f t="shared" si="310"/>
        <v>1148.77525</v>
      </c>
      <c r="R133" s="46">
        <f t="shared" si="311"/>
        <v>0</v>
      </c>
      <c r="S133" s="46">
        <f t="shared" si="312"/>
        <v>259.63</v>
      </c>
      <c r="T133" s="48">
        <f t="shared" si="313"/>
        <v>113.3</v>
      </c>
      <c r="U133" s="46">
        <f t="shared" si="314"/>
        <v>10.42</v>
      </c>
      <c r="V133" s="46">
        <v>0</v>
      </c>
      <c r="W133" s="48">
        <f t="shared" si="315"/>
        <v>89.5</v>
      </c>
      <c r="X133" s="48">
        <f t="shared" si="316"/>
        <v>0</v>
      </c>
      <c r="Y133" s="46">
        <f t="shared" si="317"/>
        <v>472.85</v>
      </c>
      <c r="Z133" s="46">
        <f t="shared" si="318"/>
        <v>1621.62525</v>
      </c>
      <c r="AA133" s="46"/>
      <c r="AB133" s="71" t="s">
        <v>139</v>
      </c>
      <c r="AC133" s="11">
        <f t="shared" ref="AC133:AE133" si="326">K133+R133</f>
        <v>62.5185</v>
      </c>
      <c r="AD133" s="11">
        <f t="shared" si="326"/>
        <v>778.894</v>
      </c>
      <c r="AE133" s="11">
        <f t="shared" si="326"/>
        <v>566.48</v>
      </c>
      <c r="AF133" s="11">
        <f t="shared" si="320"/>
        <v>34.73275</v>
      </c>
      <c r="AG133" s="11">
        <f t="shared" ref="AG133:AI133" si="327">O133+W133</f>
        <v>179</v>
      </c>
      <c r="AH133" s="11">
        <f t="shared" si="327"/>
        <v>0</v>
      </c>
      <c r="AI133" s="11">
        <f t="shared" si="327"/>
        <v>1621.62525</v>
      </c>
      <c r="AJ133" s="12" t="s">
        <v>35</v>
      </c>
    </row>
    <row r="134" s="9" customFormat="1" ht="16" customHeight="1" spans="1:36">
      <c r="A134" s="45">
        <f t="shared" si="303"/>
        <v>131</v>
      </c>
      <c r="B134" s="46" t="s">
        <v>348</v>
      </c>
      <c r="C134" s="51" t="s">
        <v>454</v>
      </c>
      <c r="D134" s="52" t="s">
        <v>455</v>
      </c>
      <c r="E134" s="46">
        <v>3473.25</v>
      </c>
      <c r="F134" s="46">
        <v>3245.4</v>
      </c>
      <c r="G134" s="48">
        <v>5664.75</v>
      </c>
      <c r="H134" s="46">
        <v>3473.25</v>
      </c>
      <c r="I134" s="48">
        <v>1790</v>
      </c>
      <c r="J134" s="48"/>
      <c r="K134" s="63">
        <f t="shared" si="304"/>
        <v>62.5185</v>
      </c>
      <c r="L134" s="64">
        <f t="shared" si="305"/>
        <v>519.264</v>
      </c>
      <c r="M134" s="48">
        <f t="shared" si="306"/>
        <v>453.18</v>
      </c>
      <c r="N134" s="46">
        <f t="shared" si="307"/>
        <v>24.31275</v>
      </c>
      <c r="O134" s="48">
        <f t="shared" si="308"/>
        <v>89.5</v>
      </c>
      <c r="P134" s="48">
        <f t="shared" si="309"/>
        <v>0</v>
      </c>
      <c r="Q134" s="48">
        <f t="shared" si="310"/>
        <v>1148.77525</v>
      </c>
      <c r="R134" s="46">
        <f t="shared" si="311"/>
        <v>0</v>
      </c>
      <c r="S134" s="46">
        <f t="shared" si="312"/>
        <v>259.63</v>
      </c>
      <c r="T134" s="48">
        <f t="shared" si="313"/>
        <v>113.3</v>
      </c>
      <c r="U134" s="46">
        <f t="shared" si="314"/>
        <v>10.42</v>
      </c>
      <c r="V134" s="46">
        <v>0</v>
      </c>
      <c r="W134" s="48">
        <f t="shared" si="315"/>
        <v>89.5</v>
      </c>
      <c r="X134" s="48">
        <f t="shared" si="316"/>
        <v>0</v>
      </c>
      <c r="Y134" s="46">
        <f t="shared" si="317"/>
        <v>472.85</v>
      </c>
      <c r="Z134" s="46">
        <f t="shared" si="318"/>
        <v>1621.62525</v>
      </c>
      <c r="AA134" s="46"/>
      <c r="AB134" s="71" t="s">
        <v>100</v>
      </c>
      <c r="AC134" s="11">
        <f t="shared" ref="AC134:AE134" si="328">K134+R134</f>
        <v>62.5185</v>
      </c>
      <c r="AD134" s="11">
        <f t="shared" si="328"/>
        <v>778.894</v>
      </c>
      <c r="AE134" s="11">
        <f t="shared" si="328"/>
        <v>566.48</v>
      </c>
      <c r="AF134" s="11">
        <f t="shared" si="320"/>
        <v>34.73275</v>
      </c>
      <c r="AG134" s="11">
        <f t="shared" ref="AG134:AI134" si="329">O134+W134</f>
        <v>179</v>
      </c>
      <c r="AH134" s="11">
        <f t="shared" si="329"/>
        <v>0</v>
      </c>
      <c r="AI134" s="11">
        <f t="shared" si="329"/>
        <v>1621.62525</v>
      </c>
      <c r="AJ134" s="12" t="s">
        <v>33</v>
      </c>
    </row>
    <row r="135" s="9" customFormat="1" ht="16" customHeight="1" spans="1:36">
      <c r="A135" s="45">
        <f t="shared" si="303"/>
        <v>132</v>
      </c>
      <c r="B135" s="46" t="s">
        <v>363</v>
      </c>
      <c r="C135" s="51" t="s">
        <v>456</v>
      </c>
      <c r="D135" s="52" t="s">
        <v>457</v>
      </c>
      <c r="E135" s="46">
        <v>3473.25</v>
      </c>
      <c r="F135" s="46">
        <v>3245.4</v>
      </c>
      <c r="G135" s="48">
        <v>5664.75</v>
      </c>
      <c r="H135" s="46">
        <v>3473.25</v>
      </c>
      <c r="I135" s="48">
        <v>1790</v>
      </c>
      <c r="J135" s="48"/>
      <c r="K135" s="63">
        <f t="shared" si="304"/>
        <v>62.5185</v>
      </c>
      <c r="L135" s="64">
        <f t="shared" si="305"/>
        <v>519.264</v>
      </c>
      <c r="M135" s="48">
        <f t="shared" si="306"/>
        <v>453.18</v>
      </c>
      <c r="N135" s="46">
        <f t="shared" si="307"/>
        <v>24.31275</v>
      </c>
      <c r="O135" s="48">
        <f t="shared" si="308"/>
        <v>89.5</v>
      </c>
      <c r="P135" s="48">
        <f t="shared" si="309"/>
        <v>0</v>
      </c>
      <c r="Q135" s="48">
        <f t="shared" si="310"/>
        <v>1148.77525</v>
      </c>
      <c r="R135" s="46">
        <f t="shared" si="311"/>
        <v>0</v>
      </c>
      <c r="S135" s="46">
        <f t="shared" si="312"/>
        <v>259.63</v>
      </c>
      <c r="T135" s="48">
        <f t="shared" si="313"/>
        <v>113.3</v>
      </c>
      <c r="U135" s="46">
        <f t="shared" si="314"/>
        <v>10.42</v>
      </c>
      <c r="V135" s="46">
        <v>0</v>
      </c>
      <c r="W135" s="48">
        <f t="shared" si="315"/>
        <v>89.5</v>
      </c>
      <c r="X135" s="48">
        <f t="shared" si="316"/>
        <v>0</v>
      </c>
      <c r="Y135" s="46">
        <f t="shared" si="317"/>
        <v>472.85</v>
      </c>
      <c r="Z135" s="46">
        <f t="shared" si="318"/>
        <v>1621.62525</v>
      </c>
      <c r="AA135" s="46"/>
      <c r="AB135" s="71" t="s">
        <v>91</v>
      </c>
      <c r="AC135" s="11">
        <f t="shared" ref="AC135:AE135" si="330">K135+R135</f>
        <v>62.5185</v>
      </c>
      <c r="AD135" s="11">
        <f t="shared" si="330"/>
        <v>778.894</v>
      </c>
      <c r="AE135" s="11">
        <f t="shared" si="330"/>
        <v>566.48</v>
      </c>
      <c r="AF135" s="11">
        <f t="shared" si="320"/>
        <v>34.73275</v>
      </c>
      <c r="AG135" s="11">
        <f t="shared" ref="AG135:AI135" si="331">O135+W135</f>
        <v>179</v>
      </c>
      <c r="AH135" s="11">
        <f t="shared" si="331"/>
        <v>0</v>
      </c>
      <c r="AI135" s="11">
        <f t="shared" si="331"/>
        <v>1621.62525</v>
      </c>
      <c r="AJ135" s="12" t="s">
        <v>33</v>
      </c>
    </row>
    <row r="136" s="9" customFormat="1" ht="16" customHeight="1" spans="1:36">
      <c r="A136" s="45">
        <f t="shared" si="303"/>
        <v>133</v>
      </c>
      <c r="B136" s="46" t="s">
        <v>348</v>
      </c>
      <c r="C136" s="51" t="s">
        <v>458</v>
      </c>
      <c r="D136" s="52" t="s">
        <v>459</v>
      </c>
      <c r="E136" s="46">
        <v>3473.25</v>
      </c>
      <c r="F136" s="46">
        <v>3245.4</v>
      </c>
      <c r="G136" s="48">
        <v>5664.75</v>
      </c>
      <c r="H136" s="46">
        <v>3473.25</v>
      </c>
      <c r="I136" s="48">
        <v>1790</v>
      </c>
      <c r="J136" s="48"/>
      <c r="K136" s="63">
        <f t="shared" si="304"/>
        <v>62.5185</v>
      </c>
      <c r="L136" s="64">
        <f t="shared" si="305"/>
        <v>519.264</v>
      </c>
      <c r="M136" s="48">
        <f t="shared" si="306"/>
        <v>453.18</v>
      </c>
      <c r="N136" s="46">
        <f t="shared" si="307"/>
        <v>24.31275</v>
      </c>
      <c r="O136" s="48">
        <f t="shared" si="308"/>
        <v>89.5</v>
      </c>
      <c r="P136" s="48">
        <f t="shared" si="309"/>
        <v>0</v>
      </c>
      <c r="Q136" s="48">
        <f t="shared" si="310"/>
        <v>1148.77525</v>
      </c>
      <c r="R136" s="46">
        <f t="shared" si="311"/>
        <v>0</v>
      </c>
      <c r="S136" s="46">
        <f t="shared" si="312"/>
        <v>259.63</v>
      </c>
      <c r="T136" s="48">
        <f t="shared" si="313"/>
        <v>113.3</v>
      </c>
      <c r="U136" s="46">
        <f t="shared" si="314"/>
        <v>10.42</v>
      </c>
      <c r="V136" s="46">
        <v>0</v>
      </c>
      <c r="W136" s="48">
        <f t="shared" si="315"/>
        <v>89.5</v>
      </c>
      <c r="X136" s="48">
        <f t="shared" si="316"/>
        <v>0</v>
      </c>
      <c r="Y136" s="46">
        <f t="shared" si="317"/>
        <v>472.85</v>
      </c>
      <c r="Z136" s="46">
        <f t="shared" si="318"/>
        <v>1621.62525</v>
      </c>
      <c r="AA136" s="46"/>
      <c r="AB136" s="71" t="s">
        <v>100</v>
      </c>
      <c r="AC136" s="11">
        <f t="shared" ref="AC136:AE136" si="332">K136+R136</f>
        <v>62.5185</v>
      </c>
      <c r="AD136" s="11">
        <f t="shared" si="332"/>
        <v>778.894</v>
      </c>
      <c r="AE136" s="11">
        <f t="shared" si="332"/>
        <v>566.48</v>
      </c>
      <c r="AF136" s="11">
        <f t="shared" si="320"/>
        <v>34.73275</v>
      </c>
      <c r="AG136" s="11">
        <f t="shared" ref="AG136:AI136" si="333">O136+W136</f>
        <v>179</v>
      </c>
      <c r="AH136" s="11">
        <f t="shared" si="333"/>
        <v>0</v>
      </c>
      <c r="AI136" s="11">
        <f t="shared" si="333"/>
        <v>1621.62525</v>
      </c>
      <c r="AJ136" s="12" t="s">
        <v>33</v>
      </c>
    </row>
    <row r="137" s="9" customFormat="1" ht="16" customHeight="1" spans="1:36">
      <c r="A137" s="45">
        <f t="shared" si="303"/>
        <v>134</v>
      </c>
      <c r="B137" s="46" t="s">
        <v>363</v>
      </c>
      <c r="C137" s="47" t="s">
        <v>460</v>
      </c>
      <c r="D137" s="46" t="s">
        <v>461</v>
      </c>
      <c r="E137" s="46">
        <v>3473.25</v>
      </c>
      <c r="F137" s="46">
        <v>3245.4</v>
      </c>
      <c r="G137" s="48">
        <v>5664.75</v>
      </c>
      <c r="H137" s="46">
        <v>3473.25</v>
      </c>
      <c r="I137" s="48">
        <v>1790</v>
      </c>
      <c r="J137" s="48"/>
      <c r="K137" s="63">
        <f t="shared" si="304"/>
        <v>62.5185</v>
      </c>
      <c r="L137" s="64">
        <f t="shared" si="305"/>
        <v>519.264</v>
      </c>
      <c r="M137" s="48">
        <f t="shared" si="306"/>
        <v>453.18</v>
      </c>
      <c r="N137" s="46">
        <f t="shared" si="307"/>
        <v>24.31275</v>
      </c>
      <c r="O137" s="48">
        <f t="shared" si="308"/>
        <v>89.5</v>
      </c>
      <c r="P137" s="48">
        <f t="shared" si="309"/>
        <v>0</v>
      </c>
      <c r="Q137" s="48">
        <f t="shared" si="310"/>
        <v>1148.77525</v>
      </c>
      <c r="R137" s="46">
        <f t="shared" si="311"/>
        <v>0</v>
      </c>
      <c r="S137" s="46">
        <f t="shared" si="312"/>
        <v>259.63</v>
      </c>
      <c r="T137" s="48">
        <f t="shared" si="313"/>
        <v>113.3</v>
      </c>
      <c r="U137" s="46">
        <f t="shared" si="314"/>
        <v>10.42</v>
      </c>
      <c r="V137" s="46">
        <v>0</v>
      </c>
      <c r="W137" s="48">
        <f t="shared" si="315"/>
        <v>89.5</v>
      </c>
      <c r="X137" s="48">
        <f t="shared" si="316"/>
        <v>0</v>
      </c>
      <c r="Y137" s="46">
        <f t="shared" si="317"/>
        <v>472.85</v>
      </c>
      <c r="Z137" s="46">
        <f t="shared" si="318"/>
        <v>1621.62525</v>
      </c>
      <c r="AA137" s="46"/>
      <c r="AB137" s="71" t="s">
        <v>91</v>
      </c>
      <c r="AC137" s="11">
        <f t="shared" ref="AC137:AE137" si="334">K137+R137</f>
        <v>62.5185</v>
      </c>
      <c r="AD137" s="11">
        <f t="shared" si="334"/>
        <v>778.894</v>
      </c>
      <c r="AE137" s="11">
        <f t="shared" si="334"/>
        <v>566.48</v>
      </c>
      <c r="AF137" s="11">
        <f t="shared" si="320"/>
        <v>34.73275</v>
      </c>
      <c r="AG137" s="11">
        <f t="shared" ref="AG137:AI137" si="335">O137+W137</f>
        <v>179</v>
      </c>
      <c r="AH137" s="11">
        <f t="shared" si="335"/>
        <v>0</v>
      </c>
      <c r="AI137" s="11">
        <f t="shared" si="335"/>
        <v>1621.62525</v>
      </c>
      <c r="AJ137" s="12" t="s">
        <v>33</v>
      </c>
    </row>
    <row r="138" s="9" customFormat="1" ht="16" customHeight="1" spans="1:36">
      <c r="A138" s="45">
        <f t="shared" si="303"/>
        <v>135</v>
      </c>
      <c r="B138" s="46" t="s">
        <v>337</v>
      </c>
      <c r="C138" s="47" t="s">
        <v>462</v>
      </c>
      <c r="D138" s="46" t="s">
        <v>463</v>
      </c>
      <c r="E138" s="46">
        <v>3473.25</v>
      </c>
      <c r="F138" s="46">
        <v>3245.4</v>
      </c>
      <c r="G138" s="48">
        <v>5664.75</v>
      </c>
      <c r="H138" s="46">
        <v>3473.25</v>
      </c>
      <c r="I138" s="48">
        <v>1790</v>
      </c>
      <c r="J138" s="48"/>
      <c r="K138" s="63">
        <f t="shared" si="304"/>
        <v>62.5185</v>
      </c>
      <c r="L138" s="64">
        <f t="shared" si="305"/>
        <v>519.264</v>
      </c>
      <c r="M138" s="48">
        <f t="shared" si="306"/>
        <v>453.18</v>
      </c>
      <c r="N138" s="46">
        <f t="shared" si="307"/>
        <v>24.31275</v>
      </c>
      <c r="O138" s="48">
        <f t="shared" si="308"/>
        <v>89.5</v>
      </c>
      <c r="P138" s="48">
        <f t="shared" si="309"/>
        <v>0</v>
      </c>
      <c r="Q138" s="48">
        <f t="shared" si="310"/>
        <v>1148.77525</v>
      </c>
      <c r="R138" s="46">
        <f t="shared" si="311"/>
        <v>0</v>
      </c>
      <c r="S138" s="46">
        <f t="shared" si="312"/>
        <v>259.63</v>
      </c>
      <c r="T138" s="48">
        <f t="shared" si="313"/>
        <v>113.3</v>
      </c>
      <c r="U138" s="46">
        <f t="shared" si="314"/>
        <v>10.42</v>
      </c>
      <c r="V138" s="46">
        <v>0</v>
      </c>
      <c r="W138" s="48">
        <f t="shared" si="315"/>
        <v>89.5</v>
      </c>
      <c r="X138" s="48">
        <f t="shared" si="316"/>
        <v>0</v>
      </c>
      <c r="Y138" s="46">
        <f t="shared" si="317"/>
        <v>472.85</v>
      </c>
      <c r="Z138" s="46">
        <f t="shared" si="318"/>
        <v>1621.62525</v>
      </c>
      <c r="AA138" s="46"/>
      <c r="AB138" s="71" t="s">
        <v>97</v>
      </c>
      <c r="AC138" s="11">
        <f t="shared" ref="AC138:AE138" si="336">K138+R138</f>
        <v>62.5185</v>
      </c>
      <c r="AD138" s="11">
        <f t="shared" si="336"/>
        <v>778.894</v>
      </c>
      <c r="AE138" s="11">
        <f t="shared" si="336"/>
        <v>566.48</v>
      </c>
      <c r="AF138" s="11">
        <f t="shared" si="320"/>
        <v>34.73275</v>
      </c>
      <c r="AG138" s="11">
        <f t="shared" ref="AG138:AI138" si="337">O138+W138</f>
        <v>179</v>
      </c>
      <c r="AH138" s="11">
        <f t="shared" si="337"/>
        <v>0</v>
      </c>
      <c r="AI138" s="11">
        <f t="shared" si="337"/>
        <v>1621.62525</v>
      </c>
      <c r="AJ138" s="12" t="s">
        <v>33</v>
      </c>
    </row>
    <row r="139" s="9" customFormat="1" ht="16" customHeight="1" spans="1:36">
      <c r="A139" s="45">
        <f t="shared" si="303"/>
        <v>136</v>
      </c>
      <c r="B139" s="46" t="s">
        <v>337</v>
      </c>
      <c r="C139" s="47" t="s">
        <v>464</v>
      </c>
      <c r="D139" s="46" t="s">
        <v>465</v>
      </c>
      <c r="E139" s="46">
        <v>3473.25</v>
      </c>
      <c r="F139" s="46">
        <v>3245.4</v>
      </c>
      <c r="G139" s="48">
        <v>5664.75</v>
      </c>
      <c r="H139" s="46">
        <v>3473.25</v>
      </c>
      <c r="I139" s="48">
        <v>1790</v>
      </c>
      <c r="J139" s="48"/>
      <c r="K139" s="63">
        <f t="shared" si="304"/>
        <v>62.5185</v>
      </c>
      <c r="L139" s="64">
        <f t="shared" si="305"/>
        <v>519.264</v>
      </c>
      <c r="M139" s="48">
        <f t="shared" si="306"/>
        <v>453.18</v>
      </c>
      <c r="N139" s="46">
        <f t="shared" si="307"/>
        <v>24.31275</v>
      </c>
      <c r="O139" s="48">
        <f t="shared" si="308"/>
        <v>89.5</v>
      </c>
      <c r="P139" s="48">
        <f t="shared" si="309"/>
        <v>0</v>
      </c>
      <c r="Q139" s="48">
        <f t="shared" si="310"/>
        <v>1148.77525</v>
      </c>
      <c r="R139" s="46">
        <f t="shared" si="311"/>
        <v>0</v>
      </c>
      <c r="S139" s="46">
        <f t="shared" si="312"/>
        <v>259.63</v>
      </c>
      <c r="T139" s="48">
        <f t="shared" si="313"/>
        <v>113.3</v>
      </c>
      <c r="U139" s="46">
        <f t="shared" si="314"/>
        <v>10.42</v>
      </c>
      <c r="V139" s="46">
        <v>0</v>
      </c>
      <c r="W139" s="48">
        <f t="shared" si="315"/>
        <v>89.5</v>
      </c>
      <c r="X139" s="48">
        <f t="shared" si="316"/>
        <v>0</v>
      </c>
      <c r="Y139" s="46">
        <f t="shared" si="317"/>
        <v>472.85</v>
      </c>
      <c r="Z139" s="46">
        <f t="shared" si="318"/>
        <v>1621.62525</v>
      </c>
      <c r="AA139" s="46"/>
      <c r="AB139" s="71" t="s">
        <v>97</v>
      </c>
      <c r="AC139" s="11">
        <f t="shared" ref="AC139:AE139" si="338">K139+R139</f>
        <v>62.5185</v>
      </c>
      <c r="AD139" s="11">
        <f t="shared" si="338"/>
        <v>778.894</v>
      </c>
      <c r="AE139" s="11">
        <f t="shared" si="338"/>
        <v>566.48</v>
      </c>
      <c r="AF139" s="11">
        <f t="shared" si="320"/>
        <v>34.73275</v>
      </c>
      <c r="AG139" s="11">
        <f t="shared" ref="AG139:AI139" si="339">O139+W139</f>
        <v>179</v>
      </c>
      <c r="AH139" s="11">
        <f t="shared" si="339"/>
        <v>0</v>
      </c>
      <c r="AI139" s="11">
        <f t="shared" si="339"/>
        <v>1621.62525</v>
      </c>
      <c r="AJ139" s="12" t="s">
        <v>33</v>
      </c>
    </row>
    <row r="140" s="9" customFormat="1" ht="16" customHeight="1" spans="1:36">
      <c r="A140" s="45">
        <f t="shared" si="303"/>
        <v>137</v>
      </c>
      <c r="B140" s="46" t="s">
        <v>337</v>
      </c>
      <c r="C140" s="47" t="s">
        <v>466</v>
      </c>
      <c r="D140" s="46" t="s">
        <v>467</v>
      </c>
      <c r="E140" s="46">
        <v>3473.25</v>
      </c>
      <c r="F140" s="46">
        <v>3245.4</v>
      </c>
      <c r="G140" s="48">
        <v>5664.75</v>
      </c>
      <c r="H140" s="46">
        <v>3473.25</v>
      </c>
      <c r="I140" s="48">
        <v>1790</v>
      </c>
      <c r="J140" s="48"/>
      <c r="K140" s="63">
        <f t="shared" si="304"/>
        <v>62.5185</v>
      </c>
      <c r="L140" s="64">
        <f t="shared" si="305"/>
        <v>519.264</v>
      </c>
      <c r="M140" s="48">
        <f t="shared" si="306"/>
        <v>453.18</v>
      </c>
      <c r="N140" s="46">
        <f t="shared" si="307"/>
        <v>24.31275</v>
      </c>
      <c r="O140" s="48">
        <f t="shared" si="308"/>
        <v>89.5</v>
      </c>
      <c r="P140" s="48">
        <f t="shared" si="309"/>
        <v>0</v>
      </c>
      <c r="Q140" s="48">
        <f t="shared" si="310"/>
        <v>1148.77525</v>
      </c>
      <c r="R140" s="46">
        <f t="shared" si="311"/>
        <v>0</v>
      </c>
      <c r="S140" s="46">
        <f t="shared" si="312"/>
        <v>259.63</v>
      </c>
      <c r="T140" s="48">
        <f t="shared" si="313"/>
        <v>113.3</v>
      </c>
      <c r="U140" s="46">
        <f t="shared" si="314"/>
        <v>10.42</v>
      </c>
      <c r="V140" s="46">
        <v>0</v>
      </c>
      <c r="W140" s="48">
        <f t="shared" si="315"/>
        <v>89.5</v>
      </c>
      <c r="X140" s="48">
        <f t="shared" si="316"/>
        <v>0</v>
      </c>
      <c r="Y140" s="46">
        <f t="shared" si="317"/>
        <v>472.85</v>
      </c>
      <c r="Z140" s="46">
        <f t="shared" si="318"/>
        <v>1621.62525</v>
      </c>
      <c r="AA140" s="46"/>
      <c r="AB140" s="71" t="s">
        <v>97</v>
      </c>
      <c r="AC140" s="11">
        <f t="shared" ref="AC140:AE140" si="340">K140+R140</f>
        <v>62.5185</v>
      </c>
      <c r="AD140" s="11">
        <f t="shared" si="340"/>
        <v>778.894</v>
      </c>
      <c r="AE140" s="11">
        <f t="shared" si="340"/>
        <v>566.48</v>
      </c>
      <c r="AF140" s="11">
        <f t="shared" si="320"/>
        <v>34.73275</v>
      </c>
      <c r="AG140" s="11">
        <f t="shared" ref="AG140:AI140" si="341">O140+W140</f>
        <v>179</v>
      </c>
      <c r="AH140" s="11">
        <f t="shared" si="341"/>
        <v>0</v>
      </c>
      <c r="AI140" s="11">
        <f t="shared" si="341"/>
        <v>1621.62525</v>
      </c>
      <c r="AJ140" s="12" t="s">
        <v>33</v>
      </c>
    </row>
    <row r="141" s="9" customFormat="1" ht="16" customHeight="1" spans="1:36">
      <c r="A141" s="45">
        <f t="shared" si="303"/>
        <v>138</v>
      </c>
      <c r="B141" s="46" t="s">
        <v>337</v>
      </c>
      <c r="C141" s="47" t="s">
        <v>468</v>
      </c>
      <c r="D141" s="46" t="s">
        <v>469</v>
      </c>
      <c r="E141" s="46">
        <v>3473.25</v>
      </c>
      <c r="F141" s="46">
        <v>3245.4</v>
      </c>
      <c r="G141" s="48">
        <v>5664.75</v>
      </c>
      <c r="H141" s="46">
        <v>3473.25</v>
      </c>
      <c r="I141" s="48">
        <v>1790</v>
      </c>
      <c r="J141" s="48"/>
      <c r="K141" s="63">
        <f t="shared" si="304"/>
        <v>62.5185</v>
      </c>
      <c r="L141" s="64">
        <f t="shared" si="305"/>
        <v>519.264</v>
      </c>
      <c r="M141" s="48">
        <f t="shared" si="306"/>
        <v>453.18</v>
      </c>
      <c r="N141" s="46">
        <f t="shared" si="307"/>
        <v>24.31275</v>
      </c>
      <c r="O141" s="48">
        <f t="shared" si="308"/>
        <v>89.5</v>
      </c>
      <c r="P141" s="48">
        <f t="shared" si="309"/>
        <v>0</v>
      </c>
      <c r="Q141" s="48">
        <f t="shared" si="310"/>
        <v>1148.77525</v>
      </c>
      <c r="R141" s="46">
        <f t="shared" si="311"/>
        <v>0</v>
      </c>
      <c r="S141" s="46">
        <f t="shared" si="312"/>
        <v>259.63</v>
      </c>
      <c r="T141" s="48">
        <f t="shared" si="313"/>
        <v>113.3</v>
      </c>
      <c r="U141" s="46">
        <f t="shared" si="314"/>
        <v>10.42</v>
      </c>
      <c r="V141" s="46">
        <v>0</v>
      </c>
      <c r="W141" s="48">
        <f t="shared" si="315"/>
        <v>89.5</v>
      </c>
      <c r="X141" s="48">
        <f t="shared" si="316"/>
        <v>0</v>
      </c>
      <c r="Y141" s="46">
        <f t="shared" si="317"/>
        <v>472.85</v>
      </c>
      <c r="Z141" s="46">
        <f t="shared" si="318"/>
        <v>1621.62525</v>
      </c>
      <c r="AA141" s="46"/>
      <c r="AB141" s="71" t="s">
        <v>97</v>
      </c>
      <c r="AC141" s="11">
        <f t="shared" ref="AC141:AE141" si="342">K141+R141</f>
        <v>62.5185</v>
      </c>
      <c r="AD141" s="11">
        <f t="shared" si="342"/>
        <v>778.894</v>
      </c>
      <c r="AE141" s="11">
        <f t="shared" si="342"/>
        <v>566.48</v>
      </c>
      <c r="AF141" s="11">
        <f t="shared" si="320"/>
        <v>34.73275</v>
      </c>
      <c r="AG141" s="11">
        <f t="shared" ref="AG141:AI141" si="343">O141+W141</f>
        <v>179</v>
      </c>
      <c r="AH141" s="11">
        <f t="shared" si="343"/>
        <v>0</v>
      </c>
      <c r="AI141" s="11">
        <f t="shared" si="343"/>
        <v>1621.62525</v>
      </c>
      <c r="AJ141" s="12" t="s">
        <v>33</v>
      </c>
    </row>
    <row r="142" s="9" customFormat="1" ht="16" customHeight="1" spans="1:36">
      <c r="A142" s="45">
        <f t="shared" si="303"/>
        <v>139</v>
      </c>
      <c r="B142" s="46" t="s">
        <v>337</v>
      </c>
      <c r="C142" s="47" t="s">
        <v>470</v>
      </c>
      <c r="D142" s="46" t="s">
        <v>471</v>
      </c>
      <c r="E142" s="46">
        <v>3473.25</v>
      </c>
      <c r="F142" s="46">
        <v>3245.4</v>
      </c>
      <c r="G142" s="48">
        <v>5664.75</v>
      </c>
      <c r="H142" s="46">
        <v>3473.25</v>
      </c>
      <c r="I142" s="48">
        <v>1790</v>
      </c>
      <c r="J142" s="48"/>
      <c r="K142" s="63">
        <f t="shared" si="304"/>
        <v>62.5185</v>
      </c>
      <c r="L142" s="64">
        <f t="shared" si="305"/>
        <v>519.264</v>
      </c>
      <c r="M142" s="48">
        <f t="shared" si="306"/>
        <v>453.18</v>
      </c>
      <c r="N142" s="46">
        <f t="shared" si="307"/>
        <v>24.31275</v>
      </c>
      <c r="O142" s="48">
        <f t="shared" si="308"/>
        <v>89.5</v>
      </c>
      <c r="P142" s="48">
        <f t="shared" si="309"/>
        <v>0</v>
      </c>
      <c r="Q142" s="48">
        <f t="shared" si="310"/>
        <v>1148.77525</v>
      </c>
      <c r="R142" s="46">
        <f t="shared" si="311"/>
        <v>0</v>
      </c>
      <c r="S142" s="46">
        <f t="shared" si="312"/>
        <v>259.63</v>
      </c>
      <c r="T142" s="48">
        <f t="shared" si="313"/>
        <v>113.3</v>
      </c>
      <c r="U142" s="46">
        <f t="shared" si="314"/>
        <v>10.42</v>
      </c>
      <c r="V142" s="46">
        <v>0</v>
      </c>
      <c r="W142" s="48">
        <f t="shared" si="315"/>
        <v>89.5</v>
      </c>
      <c r="X142" s="48">
        <f t="shared" si="316"/>
        <v>0</v>
      </c>
      <c r="Y142" s="46">
        <f t="shared" si="317"/>
        <v>472.85</v>
      </c>
      <c r="Z142" s="46">
        <f t="shared" si="318"/>
        <v>1621.62525</v>
      </c>
      <c r="AA142" s="46"/>
      <c r="AB142" s="71" t="s">
        <v>88</v>
      </c>
      <c r="AC142" s="11">
        <f t="shared" ref="AC142:AE142" si="344">K142+R142</f>
        <v>62.5185</v>
      </c>
      <c r="AD142" s="11">
        <f t="shared" si="344"/>
        <v>778.894</v>
      </c>
      <c r="AE142" s="11">
        <f t="shared" si="344"/>
        <v>566.48</v>
      </c>
      <c r="AF142" s="11">
        <f t="shared" si="320"/>
        <v>34.73275</v>
      </c>
      <c r="AG142" s="11">
        <f t="shared" ref="AG142:AI142" si="345">O142+W142</f>
        <v>179</v>
      </c>
      <c r="AH142" s="11">
        <f t="shared" si="345"/>
        <v>0</v>
      </c>
      <c r="AI142" s="11">
        <f t="shared" si="345"/>
        <v>1621.62525</v>
      </c>
      <c r="AJ142" s="12" t="s">
        <v>33</v>
      </c>
    </row>
    <row r="143" s="9" customFormat="1" ht="16" customHeight="1" spans="1:36">
      <c r="A143" s="45">
        <f t="shared" si="303"/>
        <v>140</v>
      </c>
      <c r="B143" s="46" t="s">
        <v>337</v>
      </c>
      <c r="C143" s="47" t="s">
        <v>472</v>
      </c>
      <c r="D143" s="46" t="s">
        <v>473</v>
      </c>
      <c r="E143" s="46">
        <v>3473.25</v>
      </c>
      <c r="F143" s="46">
        <v>3245.4</v>
      </c>
      <c r="G143" s="48">
        <v>5664.75</v>
      </c>
      <c r="H143" s="46">
        <v>3473.25</v>
      </c>
      <c r="I143" s="48">
        <v>1790</v>
      </c>
      <c r="J143" s="48"/>
      <c r="K143" s="63">
        <f t="shared" si="304"/>
        <v>62.5185</v>
      </c>
      <c r="L143" s="64">
        <f t="shared" si="305"/>
        <v>519.264</v>
      </c>
      <c r="M143" s="48">
        <f t="shared" si="306"/>
        <v>453.18</v>
      </c>
      <c r="N143" s="46">
        <f t="shared" si="307"/>
        <v>24.31275</v>
      </c>
      <c r="O143" s="48">
        <f t="shared" si="308"/>
        <v>89.5</v>
      </c>
      <c r="P143" s="48">
        <f t="shared" si="309"/>
        <v>0</v>
      </c>
      <c r="Q143" s="48">
        <f t="shared" si="310"/>
        <v>1148.77525</v>
      </c>
      <c r="R143" s="46">
        <f t="shared" si="311"/>
        <v>0</v>
      </c>
      <c r="S143" s="46">
        <f t="shared" si="312"/>
        <v>259.63</v>
      </c>
      <c r="T143" s="48">
        <f t="shared" si="313"/>
        <v>113.3</v>
      </c>
      <c r="U143" s="46">
        <f t="shared" si="314"/>
        <v>10.42</v>
      </c>
      <c r="V143" s="46">
        <v>0</v>
      </c>
      <c r="W143" s="48">
        <f t="shared" si="315"/>
        <v>89.5</v>
      </c>
      <c r="X143" s="48">
        <f t="shared" si="316"/>
        <v>0</v>
      </c>
      <c r="Y143" s="46">
        <f t="shared" si="317"/>
        <v>472.85</v>
      </c>
      <c r="Z143" s="46">
        <f t="shared" si="318"/>
        <v>1621.62525</v>
      </c>
      <c r="AA143" s="46"/>
      <c r="AB143" s="71" t="s">
        <v>97</v>
      </c>
      <c r="AC143" s="11">
        <f t="shared" ref="AC143:AE143" si="346">K143+R143</f>
        <v>62.5185</v>
      </c>
      <c r="AD143" s="11">
        <f t="shared" si="346"/>
        <v>778.894</v>
      </c>
      <c r="AE143" s="11">
        <f t="shared" si="346"/>
        <v>566.48</v>
      </c>
      <c r="AF143" s="11">
        <f t="shared" si="320"/>
        <v>34.73275</v>
      </c>
      <c r="AG143" s="11">
        <f t="shared" ref="AG143:AI143" si="347">O143+W143</f>
        <v>179</v>
      </c>
      <c r="AH143" s="11">
        <f t="shared" si="347"/>
        <v>0</v>
      </c>
      <c r="AI143" s="11">
        <f t="shared" si="347"/>
        <v>1621.62525</v>
      </c>
      <c r="AJ143" s="12" t="s">
        <v>33</v>
      </c>
    </row>
    <row r="144" s="9" customFormat="1" ht="16" customHeight="1" spans="1:36">
      <c r="A144" s="45">
        <f t="shared" si="303"/>
        <v>141</v>
      </c>
      <c r="B144" s="46" t="s">
        <v>337</v>
      </c>
      <c r="C144" s="47" t="s">
        <v>474</v>
      </c>
      <c r="D144" s="46" t="s">
        <v>475</v>
      </c>
      <c r="E144" s="46">
        <v>3473.25</v>
      </c>
      <c r="F144" s="46">
        <v>3245.4</v>
      </c>
      <c r="G144" s="48">
        <v>5664.75</v>
      </c>
      <c r="H144" s="46">
        <v>3473.25</v>
      </c>
      <c r="I144" s="48">
        <v>1790</v>
      </c>
      <c r="J144" s="48"/>
      <c r="K144" s="63">
        <f t="shared" si="304"/>
        <v>62.5185</v>
      </c>
      <c r="L144" s="64">
        <f t="shared" si="305"/>
        <v>519.264</v>
      </c>
      <c r="M144" s="48">
        <f t="shared" si="306"/>
        <v>453.18</v>
      </c>
      <c r="N144" s="46">
        <f t="shared" si="307"/>
        <v>24.31275</v>
      </c>
      <c r="O144" s="48">
        <f t="shared" si="308"/>
        <v>89.5</v>
      </c>
      <c r="P144" s="48">
        <f t="shared" si="309"/>
        <v>0</v>
      </c>
      <c r="Q144" s="48">
        <f t="shared" si="310"/>
        <v>1148.77525</v>
      </c>
      <c r="R144" s="46">
        <f t="shared" si="311"/>
        <v>0</v>
      </c>
      <c r="S144" s="46">
        <f t="shared" si="312"/>
        <v>259.63</v>
      </c>
      <c r="T144" s="48">
        <f t="shared" si="313"/>
        <v>113.3</v>
      </c>
      <c r="U144" s="46">
        <f t="shared" si="314"/>
        <v>10.42</v>
      </c>
      <c r="V144" s="46">
        <v>0</v>
      </c>
      <c r="W144" s="48">
        <f t="shared" si="315"/>
        <v>89.5</v>
      </c>
      <c r="X144" s="48">
        <f t="shared" si="316"/>
        <v>0</v>
      </c>
      <c r="Y144" s="46">
        <f t="shared" si="317"/>
        <v>472.85</v>
      </c>
      <c r="Z144" s="46">
        <f t="shared" si="318"/>
        <v>1621.62525</v>
      </c>
      <c r="AA144" s="46"/>
      <c r="AB144" s="71" t="s">
        <v>97</v>
      </c>
      <c r="AC144" s="11">
        <f t="shared" ref="AC144:AE144" si="348">K144+R144</f>
        <v>62.5185</v>
      </c>
      <c r="AD144" s="11">
        <f t="shared" si="348"/>
        <v>778.894</v>
      </c>
      <c r="AE144" s="11">
        <f t="shared" si="348"/>
        <v>566.48</v>
      </c>
      <c r="AF144" s="11">
        <f t="shared" si="320"/>
        <v>34.73275</v>
      </c>
      <c r="AG144" s="11">
        <f t="shared" ref="AG144:AI144" si="349">O144+W144</f>
        <v>179</v>
      </c>
      <c r="AH144" s="11">
        <f t="shared" si="349"/>
        <v>0</v>
      </c>
      <c r="AI144" s="11">
        <f t="shared" si="349"/>
        <v>1621.62525</v>
      </c>
      <c r="AJ144" s="12" t="s">
        <v>33</v>
      </c>
    </row>
    <row r="145" s="9" customFormat="1" ht="16" customHeight="1" spans="1:36">
      <c r="A145" s="45">
        <f t="shared" si="303"/>
        <v>142</v>
      </c>
      <c r="B145" s="46" t="s">
        <v>337</v>
      </c>
      <c r="C145" s="47" t="s">
        <v>476</v>
      </c>
      <c r="D145" s="46" t="s">
        <v>477</v>
      </c>
      <c r="E145" s="46">
        <v>3473.25</v>
      </c>
      <c r="F145" s="46">
        <v>3245.4</v>
      </c>
      <c r="G145" s="48">
        <v>5664.75</v>
      </c>
      <c r="H145" s="46">
        <v>3473.25</v>
      </c>
      <c r="I145" s="48">
        <v>1790</v>
      </c>
      <c r="J145" s="48"/>
      <c r="K145" s="63">
        <f t="shared" si="304"/>
        <v>62.5185</v>
      </c>
      <c r="L145" s="64">
        <f t="shared" si="305"/>
        <v>519.264</v>
      </c>
      <c r="M145" s="48">
        <f t="shared" si="306"/>
        <v>453.18</v>
      </c>
      <c r="N145" s="46">
        <f t="shared" si="307"/>
        <v>24.31275</v>
      </c>
      <c r="O145" s="48">
        <f t="shared" si="308"/>
        <v>89.5</v>
      </c>
      <c r="P145" s="48">
        <f t="shared" si="309"/>
        <v>0</v>
      </c>
      <c r="Q145" s="48">
        <f t="shared" si="310"/>
        <v>1148.77525</v>
      </c>
      <c r="R145" s="46">
        <f t="shared" si="311"/>
        <v>0</v>
      </c>
      <c r="S145" s="46">
        <f t="shared" si="312"/>
        <v>259.63</v>
      </c>
      <c r="T145" s="48">
        <f t="shared" si="313"/>
        <v>113.3</v>
      </c>
      <c r="U145" s="46">
        <f t="shared" si="314"/>
        <v>10.42</v>
      </c>
      <c r="V145" s="46">
        <v>0</v>
      </c>
      <c r="W145" s="48">
        <f t="shared" si="315"/>
        <v>89.5</v>
      </c>
      <c r="X145" s="48">
        <f t="shared" si="316"/>
        <v>0</v>
      </c>
      <c r="Y145" s="46">
        <f t="shared" si="317"/>
        <v>472.85</v>
      </c>
      <c r="Z145" s="46">
        <f t="shared" si="318"/>
        <v>1621.62525</v>
      </c>
      <c r="AA145" s="46"/>
      <c r="AB145" s="71" t="s">
        <v>97</v>
      </c>
      <c r="AC145" s="11">
        <f t="shared" ref="AC145:AE145" si="350">K145+R145</f>
        <v>62.5185</v>
      </c>
      <c r="AD145" s="11">
        <f t="shared" si="350"/>
        <v>778.894</v>
      </c>
      <c r="AE145" s="11">
        <f t="shared" si="350"/>
        <v>566.48</v>
      </c>
      <c r="AF145" s="11">
        <f t="shared" si="320"/>
        <v>34.73275</v>
      </c>
      <c r="AG145" s="11">
        <f t="shared" ref="AG145:AI145" si="351">O145+W145</f>
        <v>179</v>
      </c>
      <c r="AH145" s="11">
        <f t="shared" si="351"/>
        <v>0</v>
      </c>
      <c r="AI145" s="11">
        <f t="shared" si="351"/>
        <v>1621.62525</v>
      </c>
      <c r="AJ145" s="12" t="s">
        <v>33</v>
      </c>
    </row>
    <row r="146" s="9" customFormat="1" ht="16" customHeight="1" spans="1:36">
      <c r="A146" s="45">
        <f t="shared" si="303"/>
        <v>143</v>
      </c>
      <c r="B146" s="46" t="s">
        <v>337</v>
      </c>
      <c r="C146" s="47" t="s">
        <v>478</v>
      </c>
      <c r="D146" s="46" t="s">
        <v>479</v>
      </c>
      <c r="E146" s="46">
        <v>3473.25</v>
      </c>
      <c r="F146" s="46">
        <v>3245.4</v>
      </c>
      <c r="G146" s="48">
        <v>5664.75</v>
      </c>
      <c r="H146" s="46">
        <v>3473.25</v>
      </c>
      <c r="I146" s="48">
        <v>1790</v>
      </c>
      <c r="J146" s="48"/>
      <c r="K146" s="63">
        <f t="shared" si="304"/>
        <v>62.5185</v>
      </c>
      <c r="L146" s="64">
        <f t="shared" si="305"/>
        <v>519.264</v>
      </c>
      <c r="M146" s="48">
        <f t="shared" si="306"/>
        <v>453.18</v>
      </c>
      <c r="N146" s="46">
        <f t="shared" si="307"/>
        <v>24.31275</v>
      </c>
      <c r="O146" s="48">
        <f t="shared" si="308"/>
        <v>89.5</v>
      </c>
      <c r="P146" s="48">
        <f t="shared" si="309"/>
        <v>0</v>
      </c>
      <c r="Q146" s="48">
        <f t="shared" si="310"/>
        <v>1148.77525</v>
      </c>
      <c r="R146" s="46">
        <f t="shared" si="311"/>
        <v>0</v>
      </c>
      <c r="S146" s="46">
        <f t="shared" si="312"/>
        <v>259.63</v>
      </c>
      <c r="T146" s="48">
        <f t="shared" si="313"/>
        <v>113.3</v>
      </c>
      <c r="U146" s="46">
        <f t="shared" si="314"/>
        <v>10.42</v>
      </c>
      <c r="V146" s="46">
        <v>0</v>
      </c>
      <c r="W146" s="48">
        <f t="shared" si="315"/>
        <v>89.5</v>
      </c>
      <c r="X146" s="48">
        <f t="shared" si="316"/>
        <v>0</v>
      </c>
      <c r="Y146" s="46">
        <f t="shared" si="317"/>
        <v>472.85</v>
      </c>
      <c r="Z146" s="46">
        <f t="shared" si="318"/>
        <v>1621.62525</v>
      </c>
      <c r="AA146" s="46"/>
      <c r="AB146" s="71" t="s">
        <v>97</v>
      </c>
      <c r="AC146" s="11">
        <f t="shared" ref="AC146:AE146" si="352">K146+R146</f>
        <v>62.5185</v>
      </c>
      <c r="AD146" s="11">
        <f t="shared" si="352"/>
        <v>778.894</v>
      </c>
      <c r="AE146" s="11">
        <f t="shared" si="352"/>
        <v>566.48</v>
      </c>
      <c r="AF146" s="11">
        <f t="shared" si="320"/>
        <v>34.73275</v>
      </c>
      <c r="AG146" s="11">
        <f t="shared" ref="AG146:AI146" si="353">O146+W146</f>
        <v>179</v>
      </c>
      <c r="AH146" s="11">
        <f t="shared" si="353"/>
        <v>0</v>
      </c>
      <c r="AI146" s="11">
        <f t="shared" si="353"/>
        <v>1621.62525</v>
      </c>
      <c r="AJ146" s="12" t="s">
        <v>33</v>
      </c>
    </row>
    <row r="147" s="9" customFormat="1" ht="16" customHeight="1" spans="1:36">
      <c r="A147" s="45">
        <f t="shared" si="303"/>
        <v>144</v>
      </c>
      <c r="B147" s="46" t="s">
        <v>337</v>
      </c>
      <c r="C147" s="47" t="s">
        <v>480</v>
      </c>
      <c r="D147" s="46" t="s">
        <v>481</v>
      </c>
      <c r="E147" s="46">
        <v>3473.25</v>
      </c>
      <c r="F147" s="46">
        <v>3245.4</v>
      </c>
      <c r="G147" s="48">
        <v>5664.75</v>
      </c>
      <c r="H147" s="46">
        <v>3473.25</v>
      </c>
      <c r="I147" s="48">
        <v>1790</v>
      </c>
      <c r="J147" s="48"/>
      <c r="K147" s="63">
        <f t="shared" si="304"/>
        <v>62.5185</v>
      </c>
      <c r="L147" s="64">
        <f t="shared" si="305"/>
        <v>519.264</v>
      </c>
      <c r="M147" s="48">
        <f t="shared" si="306"/>
        <v>453.18</v>
      </c>
      <c r="N147" s="46">
        <f t="shared" si="307"/>
        <v>24.31275</v>
      </c>
      <c r="O147" s="48">
        <f t="shared" si="308"/>
        <v>89.5</v>
      </c>
      <c r="P147" s="48">
        <f t="shared" si="309"/>
        <v>0</v>
      </c>
      <c r="Q147" s="48">
        <f t="shared" si="310"/>
        <v>1148.77525</v>
      </c>
      <c r="R147" s="46">
        <f t="shared" si="311"/>
        <v>0</v>
      </c>
      <c r="S147" s="46">
        <f t="shared" si="312"/>
        <v>259.63</v>
      </c>
      <c r="T147" s="48">
        <f t="shared" si="313"/>
        <v>113.3</v>
      </c>
      <c r="U147" s="46">
        <f t="shared" si="314"/>
        <v>10.42</v>
      </c>
      <c r="V147" s="46">
        <v>0</v>
      </c>
      <c r="W147" s="48">
        <f t="shared" si="315"/>
        <v>89.5</v>
      </c>
      <c r="X147" s="48">
        <f t="shared" si="316"/>
        <v>0</v>
      </c>
      <c r="Y147" s="46">
        <f t="shared" si="317"/>
        <v>472.85</v>
      </c>
      <c r="Z147" s="46">
        <f t="shared" si="318"/>
        <v>1621.62525</v>
      </c>
      <c r="AA147" s="46"/>
      <c r="AB147" s="71" t="s">
        <v>97</v>
      </c>
      <c r="AC147" s="11">
        <f t="shared" ref="AC147:AE147" si="354">K147+R147</f>
        <v>62.5185</v>
      </c>
      <c r="AD147" s="11">
        <f t="shared" si="354"/>
        <v>778.894</v>
      </c>
      <c r="AE147" s="11">
        <f t="shared" si="354"/>
        <v>566.48</v>
      </c>
      <c r="AF147" s="11">
        <f t="shared" si="320"/>
        <v>34.73275</v>
      </c>
      <c r="AG147" s="11">
        <f t="shared" ref="AG147:AI147" si="355">O147+W147</f>
        <v>179</v>
      </c>
      <c r="AH147" s="11">
        <f t="shared" si="355"/>
        <v>0</v>
      </c>
      <c r="AI147" s="11">
        <f t="shared" si="355"/>
        <v>1621.62525</v>
      </c>
      <c r="AJ147" s="12" t="s">
        <v>33</v>
      </c>
    </row>
    <row r="148" s="9" customFormat="1" ht="16" customHeight="1" spans="1:36">
      <c r="A148" s="45">
        <f t="shared" si="303"/>
        <v>145</v>
      </c>
      <c r="B148" s="46" t="s">
        <v>337</v>
      </c>
      <c r="C148" s="47" t="s">
        <v>482</v>
      </c>
      <c r="D148" s="345" t="s">
        <v>483</v>
      </c>
      <c r="E148" s="46">
        <v>3473.25</v>
      </c>
      <c r="F148" s="46">
        <v>3245.4</v>
      </c>
      <c r="G148" s="48">
        <v>5664.75</v>
      </c>
      <c r="H148" s="46">
        <v>3473.25</v>
      </c>
      <c r="I148" s="48">
        <v>1790</v>
      </c>
      <c r="J148" s="48"/>
      <c r="K148" s="63">
        <f t="shared" si="304"/>
        <v>62.5185</v>
      </c>
      <c r="L148" s="64">
        <f t="shared" si="305"/>
        <v>519.264</v>
      </c>
      <c r="M148" s="48">
        <f t="shared" si="306"/>
        <v>453.18</v>
      </c>
      <c r="N148" s="46">
        <f t="shared" si="307"/>
        <v>24.31275</v>
      </c>
      <c r="O148" s="48">
        <f t="shared" si="308"/>
        <v>89.5</v>
      </c>
      <c r="P148" s="48">
        <f t="shared" si="309"/>
        <v>0</v>
      </c>
      <c r="Q148" s="48">
        <f t="shared" si="310"/>
        <v>1148.77525</v>
      </c>
      <c r="R148" s="46">
        <f t="shared" si="311"/>
        <v>0</v>
      </c>
      <c r="S148" s="46">
        <f t="shared" si="312"/>
        <v>259.63</v>
      </c>
      <c r="T148" s="48">
        <f t="shared" si="313"/>
        <v>113.3</v>
      </c>
      <c r="U148" s="46">
        <f t="shared" si="314"/>
        <v>10.42</v>
      </c>
      <c r="V148" s="46">
        <v>0</v>
      </c>
      <c r="W148" s="48">
        <f t="shared" si="315"/>
        <v>89.5</v>
      </c>
      <c r="X148" s="48">
        <f t="shared" si="316"/>
        <v>0</v>
      </c>
      <c r="Y148" s="46">
        <f t="shared" si="317"/>
        <v>472.85</v>
      </c>
      <c r="Z148" s="46">
        <f t="shared" si="318"/>
        <v>1621.62525</v>
      </c>
      <c r="AA148" s="46"/>
      <c r="AB148" s="71" t="s">
        <v>97</v>
      </c>
      <c r="AC148" s="11">
        <f t="shared" ref="AC148:AE148" si="356">K148+R148</f>
        <v>62.5185</v>
      </c>
      <c r="AD148" s="11">
        <f t="shared" si="356"/>
        <v>778.894</v>
      </c>
      <c r="AE148" s="11">
        <f t="shared" si="356"/>
        <v>566.48</v>
      </c>
      <c r="AF148" s="11">
        <f t="shared" si="320"/>
        <v>34.73275</v>
      </c>
      <c r="AG148" s="11">
        <f t="shared" ref="AG148:AI148" si="357">O148+W148</f>
        <v>179</v>
      </c>
      <c r="AH148" s="11">
        <f t="shared" si="357"/>
        <v>0</v>
      </c>
      <c r="AI148" s="11">
        <f t="shared" si="357"/>
        <v>1621.62525</v>
      </c>
      <c r="AJ148" s="12" t="s">
        <v>33</v>
      </c>
    </row>
    <row r="149" s="9" customFormat="1" ht="16" customHeight="1" spans="1:36">
      <c r="A149" s="45">
        <f t="shared" si="303"/>
        <v>146</v>
      </c>
      <c r="B149" s="46" t="s">
        <v>484</v>
      </c>
      <c r="C149" s="51" t="s">
        <v>485</v>
      </c>
      <c r="D149" s="76" t="s">
        <v>486</v>
      </c>
      <c r="E149" s="46">
        <v>3473.25</v>
      </c>
      <c r="F149" s="46">
        <v>3245.4</v>
      </c>
      <c r="G149" s="48">
        <v>5664.75</v>
      </c>
      <c r="H149" s="46">
        <v>3473.25</v>
      </c>
      <c r="I149" s="48">
        <v>1790</v>
      </c>
      <c r="J149" s="48"/>
      <c r="K149" s="63">
        <f t="shared" si="304"/>
        <v>62.5185</v>
      </c>
      <c r="L149" s="64">
        <f t="shared" si="305"/>
        <v>519.264</v>
      </c>
      <c r="M149" s="48">
        <f t="shared" si="306"/>
        <v>453.18</v>
      </c>
      <c r="N149" s="46">
        <f t="shared" si="307"/>
        <v>24.31275</v>
      </c>
      <c r="O149" s="48">
        <f t="shared" si="308"/>
        <v>89.5</v>
      </c>
      <c r="P149" s="48">
        <f t="shared" si="309"/>
        <v>0</v>
      </c>
      <c r="Q149" s="48">
        <f t="shared" si="310"/>
        <v>1148.77525</v>
      </c>
      <c r="R149" s="46">
        <f t="shared" si="311"/>
        <v>0</v>
      </c>
      <c r="S149" s="46">
        <f t="shared" si="312"/>
        <v>259.63</v>
      </c>
      <c r="T149" s="48">
        <f t="shared" si="313"/>
        <v>113.3</v>
      </c>
      <c r="U149" s="46">
        <f t="shared" si="314"/>
        <v>10.42</v>
      </c>
      <c r="V149" s="46">
        <v>0</v>
      </c>
      <c r="W149" s="48">
        <f t="shared" si="315"/>
        <v>89.5</v>
      </c>
      <c r="X149" s="48">
        <f t="shared" si="316"/>
        <v>0</v>
      </c>
      <c r="Y149" s="46">
        <f t="shared" si="317"/>
        <v>472.85</v>
      </c>
      <c r="Z149" s="46">
        <f t="shared" si="318"/>
        <v>1621.62525</v>
      </c>
      <c r="AA149" s="78"/>
      <c r="AB149" s="71" t="s">
        <v>94</v>
      </c>
      <c r="AC149" s="11">
        <f t="shared" ref="AC149:AE149" si="358">K149+R149</f>
        <v>62.5185</v>
      </c>
      <c r="AD149" s="11">
        <f t="shared" si="358"/>
        <v>778.894</v>
      </c>
      <c r="AE149" s="11">
        <f t="shared" si="358"/>
        <v>566.48</v>
      </c>
      <c r="AF149" s="11">
        <f t="shared" si="320"/>
        <v>34.73275</v>
      </c>
      <c r="AG149" s="11">
        <f t="shared" ref="AG149:AI149" si="359">O149+W149</f>
        <v>179</v>
      </c>
      <c r="AH149" s="11">
        <f t="shared" si="359"/>
        <v>0</v>
      </c>
      <c r="AI149" s="11">
        <f t="shared" si="359"/>
        <v>1621.62525</v>
      </c>
      <c r="AJ149" s="12" t="s">
        <v>33</v>
      </c>
    </row>
    <row r="150" s="9" customFormat="1" ht="16" customHeight="1" spans="1:36">
      <c r="A150" s="45">
        <f t="shared" si="303"/>
        <v>147</v>
      </c>
      <c r="B150" s="46" t="s">
        <v>337</v>
      </c>
      <c r="C150" s="51" t="s">
        <v>487</v>
      </c>
      <c r="D150" s="348" t="s">
        <v>488</v>
      </c>
      <c r="E150" s="46">
        <v>3473.25</v>
      </c>
      <c r="F150" s="46">
        <v>3245.4</v>
      </c>
      <c r="G150" s="48">
        <v>5664.75</v>
      </c>
      <c r="H150" s="46">
        <v>3473.25</v>
      </c>
      <c r="I150" s="48">
        <v>1790</v>
      </c>
      <c r="J150" s="48"/>
      <c r="K150" s="63">
        <f t="shared" si="304"/>
        <v>62.5185</v>
      </c>
      <c r="L150" s="64">
        <f t="shared" si="305"/>
        <v>519.264</v>
      </c>
      <c r="M150" s="48">
        <f t="shared" si="306"/>
        <v>453.18</v>
      </c>
      <c r="N150" s="46">
        <f t="shared" si="307"/>
        <v>24.31275</v>
      </c>
      <c r="O150" s="48">
        <f t="shared" si="308"/>
        <v>89.5</v>
      </c>
      <c r="P150" s="48">
        <f t="shared" si="309"/>
        <v>0</v>
      </c>
      <c r="Q150" s="48">
        <f t="shared" si="310"/>
        <v>1148.77525</v>
      </c>
      <c r="R150" s="46">
        <f t="shared" si="311"/>
        <v>0</v>
      </c>
      <c r="S150" s="46">
        <f t="shared" si="312"/>
        <v>259.63</v>
      </c>
      <c r="T150" s="48">
        <f t="shared" si="313"/>
        <v>113.3</v>
      </c>
      <c r="U150" s="46">
        <f t="shared" si="314"/>
        <v>10.42</v>
      </c>
      <c r="V150" s="46">
        <v>0</v>
      </c>
      <c r="W150" s="48">
        <f t="shared" si="315"/>
        <v>89.5</v>
      </c>
      <c r="X150" s="48">
        <f t="shared" si="316"/>
        <v>0</v>
      </c>
      <c r="Y150" s="46">
        <f t="shared" si="317"/>
        <v>472.85</v>
      </c>
      <c r="Z150" s="46">
        <f t="shared" si="318"/>
        <v>1621.62525</v>
      </c>
      <c r="AA150" s="78"/>
      <c r="AB150" s="71" t="s">
        <v>97</v>
      </c>
      <c r="AC150" s="11">
        <f t="shared" ref="AC150:AE150" si="360">K150+R150</f>
        <v>62.5185</v>
      </c>
      <c r="AD150" s="11">
        <f t="shared" si="360"/>
        <v>778.894</v>
      </c>
      <c r="AE150" s="11">
        <f t="shared" si="360"/>
        <v>566.48</v>
      </c>
      <c r="AF150" s="11">
        <f t="shared" si="320"/>
        <v>34.73275</v>
      </c>
      <c r="AG150" s="11">
        <f t="shared" ref="AG150:AI150" si="361">O150+W150</f>
        <v>179</v>
      </c>
      <c r="AH150" s="11">
        <f t="shared" si="361"/>
        <v>0</v>
      </c>
      <c r="AI150" s="11">
        <f t="shared" si="361"/>
        <v>1621.62525</v>
      </c>
      <c r="AJ150" s="12" t="s">
        <v>33</v>
      </c>
    </row>
    <row r="151" s="9" customFormat="1" ht="16" customHeight="1" spans="1:36">
      <c r="A151" s="45">
        <f t="shared" si="303"/>
        <v>148</v>
      </c>
      <c r="B151" s="46" t="s">
        <v>484</v>
      </c>
      <c r="C151" s="47" t="s">
        <v>491</v>
      </c>
      <c r="D151" s="46" t="s">
        <v>492</v>
      </c>
      <c r="E151" s="46">
        <v>3473.25</v>
      </c>
      <c r="F151" s="46">
        <v>3245.4</v>
      </c>
      <c r="G151" s="48">
        <v>5664.75</v>
      </c>
      <c r="H151" s="46">
        <v>3473.25</v>
      </c>
      <c r="I151" s="48">
        <v>1790</v>
      </c>
      <c r="J151" s="48"/>
      <c r="K151" s="63">
        <f t="shared" si="304"/>
        <v>62.5185</v>
      </c>
      <c r="L151" s="64">
        <f t="shared" si="305"/>
        <v>519.264</v>
      </c>
      <c r="M151" s="48">
        <f t="shared" si="306"/>
        <v>453.18</v>
      </c>
      <c r="N151" s="46">
        <f t="shared" si="307"/>
        <v>24.31275</v>
      </c>
      <c r="O151" s="48">
        <f t="shared" si="308"/>
        <v>89.5</v>
      </c>
      <c r="P151" s="48">
        <f t="shared" si="309"/>
        <v>0</v>
      </c>
      <c r="Q151" s="48">
        <f t="shared" si="310"/>
        <v>1148.77525</v>
      </c>
      <c r="R151" s="46">
        <f t="shared" si="311"/>
        <v>0</v>
      </c>
      <c r="S151" s="46">
        <f t="shared" si="312"/>
        <v>259.63</v>
      </c>
      <c r="T151" s="48">
        <f t="shared" si="313"/>
        <v>113.3</v>
      </c>
      <c r="U151" s="46">
        <f t="shared" si="314"/>
        <v>10.42</v>
      </c>
      <c r="V151" s="46">
        <v>0</v>
      </c>
      <c r="W151" s="48">
        <f t="shared" si="315"/>
        <v>89.5</v>
      </c>
      <c r="X151" s="48">
        <f t="shared" si="316"/>
        <v>0</v>
      </c>
      <c r="Y151" s="46">
        <f t="shared" si="317"/>
        <v>472.85</v>
      </c>
      <c r="Z151" s="46">
        <f t="shared" si="318"/>
        <v>1621.62525</v>
      </c>
      <c r="AA151" s="46"/>
      <c r="AB151" s="71" t="s">
        <v>94</v>
      </c>
      <c r="AC151" s="11">
        <f t="shared" ref="AC151:AE151" si="362">K151+R151</f>
        <v>62.5185</v>
      </c>
      <c r="AD151" s="11">
        <f t="shared" si="362"/>
        <v>778.894</v>
      </c>
      <c r="AE151" s="11">
        <f t="shared" si="362"/>
        <v>566.48</v>
      </c>
      <c r="AF151" s="11">
        <f t="shared" si="320"/>
        <v>34.73275</v>
      </c>
      <c r="AG151" s="11">
        <f t="shared" ref="AG151:AI151" si="363">O151+W151</f>
        <v>179</v>
      </c>
      <c r="AH151" s="11">
        <f t="shared" si="363"/>
        <v>0</v>
      </c>
      <c r="AI151" s="11">
        <f t="shared" si="363"/>
        <v>1621.62525</v>
      </c>
      <c r="AJ151" s="12" t="s">
        <v>33</v>
      </c>
    </row>
    <row r="152" s="9" customFormat="1" ht="16" customHeight="1" spans="1:36">
      <c r="A152" s="45">
        <f t="shared" si="303"/>
        <v>149</v>
      </c>
      <c r="B152" s="46" t="s">
        <v>484</v>
      </c>
      <c r="C152" s="47" t="s">
        <v>493</v>
      </c>
      <c r="D152" s="46" t="s">
        <v>494</v>
      </c>
      <c r="E152" s="46">
        <v>3473.25</v>
      </c>
      <c r="F152" s="46">
        <v>3245.4</v>
      </c>
      <c r="G152" s="48">
        <v>5664.75</v>
      </c>
      <c r="H152" s="46">
        <v>3473.25</v>
      </c>
      <c r="I152" s="48">
        <v>1790</v>
      </c>
      <c r="J152" s="48"/>
      <c r="K152" s="63">
        <f t="shared" si="304"/>
        <v>62.5185</v>
      </c>
      <c r="L152" s="64">
        <f t="shared" si="305"/>
        <v>519.264</v>
      </c>
      <c r="M152" s="48">
        <f t="shared" si="306"/>
        <v>453.18</v>
      </c>
      <c r="N152" s="46">
        <f t="shared" si="307"/>
        <v>24.31275</v>
      </c>
      <c r="O152" s="48">
        <f t="shared" si="308"/>
        <v>89.5</v>
      </c>
      <c r="P152" s="48">
        <f t="shared" si="309"/>
        <v>0</v>
      </c>
      <c r="Q152" s="48">
        <f t="shared" si="310"/>
        <v>1148.77525</v>
      </c>
      <c r="R152" s="46">
        <f t="shared" si="311"/>
        <v>0</v>
      </c>
      <c r="S152" s="46">
        <f t="shared" si="312"/>
        <v>259.63</v>
      </c>
      <c r="T152" s="48">
        <f t="shared" si="313"/>
        <v>113.3</v>
      </c>
      <c r="U152" s="46">
        <f t="shared" si="314"/>
        <v>10.42</v>
      </c>
      <c r="V152" s="46">
        <v>0</v>
      </c>
      <c r="W152" s="48">
        <f t="shared" si="315"/>
        <v>89.5</v>
      </c>
      <c r="X152" s="48">
        <f t="shared" si="316"/>
        <v>0</v>
      </c>
      <c r="Y152" s="46">
        <f t="shared" si="317"/>
        <v>472.85</v>
      </c>
      <c r="Z152" s="46">
        <f t="shared" si="318"/>
        <v>1621.62525</v>
      </c>
      <c r="AA152" s="46"/>
      <c r="AB152" s="71" t="s">
        <v>94</v>
      </c>
      <c r="AC152" s="11">
        <f t="shared" ref="AC152:AE152" si="364">K152+R152</f>
        <v>62.5185</v>
      </c>
      <c r="AD152" s="11">
        <f t="shared" si="364"/>
        <v>778.894</v>
      </c>
      <c r="AE152" s="11">
        <f t="shared" si="364"/>
        <v>566.48</v>
      </c>
      <c r="AF152" s="11">
        <f t="shared" si="320"/>
        <v>34.73275</v>
      </c>
      <c r="AG152" s="11">
        <f t="shared" ref="AG152:AI152" si="365">O152+W152</f>
        <v>179</v>
      </c>
      <c r="AH152" s="11">
        <f t="shared" si="365"/>
        <v>0</v>
      </c>
      <c r="AI152" s="11">
        <f t="shared" si="365"/>
        <v>1621.62525</v>
      </c>
      <c r="AJ152" s="12" t="s">
        <v>33</v>
      </c>
    </row>
    <row r="153" s="9" customFormat="1" ht="16" customHeight="1" spans="1:36">
      <c r="A153" s="45">
        <f t="shared" si="303"/>
        <v>150</v>
      </c>
      <c r="B153" s="46" t="s">
        <v>484</v>
      </c>
      <c r="C153" s="47" t="s">
        <v>495</v>
      </c>
      <c r="D153" s="46" t="s">
        <v>496</v>
      </c>
      <c r="E153" s="46">
        <v>3473.25</v>
      </c>
      <c r="F153" s="46">
        <v>3245.4</v>
      </c>
      <c r="G153" s="48">
        <v>5664.75</v>
      </c>
      <c r="H153" s="46">
        <v>3473.25</v>
      </c>
      <c r="I153" s="48">
        <v>1790</v>
      </c>
      <c r="J153" s="48"/>
      <c r="K153" s="63">
        <f t="shared" si="304"/>
        <v>62.5185</v>
      </c>
      <c r="L153" s="64">
        <f t="shared" si="305"/>
        <v>519.264</v>
      </c>
      <c r="M153" s="48">
        <f t="shared" si="306"/>
        <v>453.18</v>
      </c>
      <c r="N153" s="46">
        <f t="shared" si="307"/>
        <v>24.31275</v>
      </c>
      <c r="O153" s="48">
        <f t="shared" si="308"/>
        <v>89.5</v>
      </c>
      <c r="P153" s="48">
        <f t="shared" si="309"/>
        <v>0</v>
      </c>
      <c r="Q153" s="48">
        <f t="shared" si="310"/>
        <v>1148.77525</v>
      </c>
      <c r="R153" s="46">
        <f t="shared" si="311"/>
        <v>0</v>
      </c>
      <c r="S153" s="46">
        <f t="shared" si="312"/>
        <v>259.63</v>
      </c>
      <c r="T153" s="48">
        <f t="shared" si="313"/>
        <v>113.3</v>
      </c>
      <c r="U153" s="46">
        <f t="shared" si="314"/>
        <v>10.42</v>
      </c>
      <c r="V153" s="46">
        <v>0</v>
      </c>
      <c r="W153" s="48">
        <f t="shared" si="315"/>
        <v>89.5</v>
      </c>
      <c r="X153" s="48">
        <f t="shared" si="316"/>
        <v>0</v>
      </c>
      <c r="Y153" s="46">
        <f t="shared" si="317"/>
        <v>472.85</v>
      </c>
      <c r="Z153" s="46">
        <f t="shared" si="318"/>
        <v>1621.62525</v>
      </c>
      <c r="AA153" s="46"/>
      <c r="AB153" s="71" t="s">
        <v>94</v>
      </c>
      <c r="AC153" s="11">
        <f t="shared" ref="AC153:AE153" si="366">K153+R153</f>
        <v>62.5185</v>
      </c>
      <c r="AD153" s="11">
        <f t="shared" si="366"/>
        <v>778.894</v>
      </c>
      <c r="AE153" s="11">
        <f t="shared" si="366"/>
        <v>566.48</v>
      </c>
      <c r="AF153" s="11">
        <f t="shared" si="320"/>
        <v>34.73275</v>
      </c>
      <c r="AG153" s="11">
        <f t="shared" ref="AG153:AI153" si="367">O153+W153</f>
        <v>179</v>
      </c>
      <c r="AH153" s="11">
        <f t="shared" si="367"/>
        <v>0</v>
      </c>
      <c r="AI153" s="11">
        <f t="shared" si="367"/>
        <v>1621.62525</v>
      </c>
      <c r="AJ153" s="12" t="s">
        <v>33</v>
      </c>
    </row>
    <row r="154" s="9" customFormat="1" ht="16" customHeight="1" spans="1:36">
      <c r="A154" s="45">
        <f t="shared" si="303"/>
        <v>151</v>
      </c>
      <c r="B154" s="46" t="s">
        <v>484</v>
      </c>
      <c r="C154" s="47" t="s">
        <v>497</v>
      </c>
      <c r="D154" s="46" t="s">
        <v>498</v>
      </c>
      <c r="E154" s="46">
        <v>3473.25</v>
      </c>
      <c r="F154" s="46">
        <v>3245.4</v>
      </c>
      <c r="G154" s="48">
        <v>5664.75</v>
      </c>
      <c r="H154" s="46">
        <v>3473.25</v>
      </c>
      <c r="I154" s="48">
        <v>1790</v>
      </c>
      <c r="J154" s="48"/>
      <c r="K154" s="63">
        <f t="shared" si="304"/>
        <v>62.5185</v>
      </c>
      <c r="L154" s="64">
        <f t="shared" si="305"/>
        <v>519.264</v>
      </c>
      <c r="M154" s="48">
        <f t="shared" si="306"/>
        <v>453.18</v>
      </c>
      <c r="N154" s="46">
        <f t="shared" si="307"/>
        <v>24.31275</v>
      </c>
      <c r="O154" s="48">
        <f t="shared" si="308"/>
        <v>89.5</v>
      </c>
      <c r="P154" s="48">
        <f t="shared" si="309"/>
        <v>0</v>
      </c>
      <c r="Q154" s="48">
        <f t="shared" si="310"/>
        <v>1148.77525</v>
      </c>
      <c r="R154" s="46">
        <f t="shared" si="311"/>
        <v>0</v>
      </c>
      <c r="S154" s="46">
        <f t="shared" si="312"/>
        <v>259.63</v>
      </c>
      <c r="T154" s="48">
        <f t="shared" si="313"/>
        <v>113.3</v>
      </c>
      <c r="U154" s="46">
        <f t="shared" si="314"/>
        <v>10.42</v>
      </c>
      <c r="V154" s="46">
        <v>0</v>
      </c>
      <c r="W154" s="48">
        <f t="shared" si="315"/>
        <v>89.5</v>
      </c>
      <c r="X154" s="48">
        <f t="shared" si="316"/>
        <v>0</v>
      </c>
      <c r="Y154" s="46">
        <f t="shared" si="317"/>
        <v>472.85</v>
      </c>
      <c r="Z154" s="46">
        <f t="shared" si="318"/>
        <v>1621.62525</v>
      </c>
      <c r="AA154" s="46"/>
      <c r="AB154" s="71" t="s">
        <v>94</v>
      </c>
      <c r="AC154" s="11">
        <f t="shared" ref="AC154:AE154" si="368">K154+R154</f>
        <v>62.5185</v>
      </c>
      <c r="AD154" s="11">
        <f t="shared" si="368"/>
        <v>778.894</v>
      </c>
      <c r="AE154" s="11">
        <f t="shared" si="368"/>
        <v>566.48</v>
      </c>
      <c r="AF154" s="11">
        <f t="shared" si="320"/>
        <v>34.73275</v>
      </c>
      <c r="AG154" s="11">
        <f t="shared" ref="AG154:AI154" si="369">O154+W154</f>
        <v>179</v>
      </c>
      <c r="AH154" s="11">
        <f t="shared" si="369"/>
        <v>0</v>
      </c>
      <c r="AI154" s="11">
        <f t="shared" si="369"/>
        <v>1621.62525</v>
      </c>
      <c r="AJ154" s="12" t="s">
        <v>33</v>
      </c>
    </row>
    <row r="155" s="9" customFormat="1" ht="16" customHeight="1" spans="1:36">
      <c r="A155" s="45">
        <f t="shared" si="303"/>
        <v>152</v>
      </c>
      <c r="B155" s="46" t="s">
        <v>289</v>
      </c>
      <c r="C155" s="47" t="s">
        <v>499</v>
      </c>
      <c r="D155" s="46" t="s">
        <v>500</v>
      </c>
      <c r="E155" s="46">
        <v>3473.25</v>
      </c>
      <c r="F155" s="46">
        <v>3245.4</v>
      </c>
      <c r="G155" s="48">
        <v>5664.75</v>
      </c>
      <c r="H155" s="46">
        <v>3473.25</v>
      </c>
      <c r="I155" s="48">
        <v>1790</v>
      </c>
      <c r="J155" s="48"/>
      <c r="K155" s="63">
        <f t="shared" si="304"/>
        <v>62.5185</v>
      </c>
      <c r="L155" s="64">
        <f t="shared" si="305"/>
        <v>519.264</v>
      </c>
      <c r="M155" s="48">
        <f t="shared" si="306"/>
        <v>453.18</v>
      </c>
      <c r="N155" s="46">
        <f t="shared" si="307"/>
        <v>24.31275</v>
      </c>
      <c r="O155" s="48">
        <f t="shared" si="308"/>
        <v>89.5</v>
      </c>
      <c r="P155" s="48">
        <f t="shared" si="309"/>
        <v>0</v>
      </c>
      <c r="Q155" s="48">
        <f t="shared" si="310"/>
        <v>1148.77525</v>
      </c>
      <c r="R155" s="46">
        <f t="shared" si="311"/>
        <v>0</v>
      </c>
      <c r="S155" s="46">
        <f t="shared" si="312"/>
        <v>259.63</v>
      </c>
      <c r="T155" s="48">
        <f t="shared" si="313"/>
        <v>113.3</v>
      </c>
      <c r="U155" s="46">
        <f t="shared" si="314"/>
        <v>10.42</v>
      </c>
      <c r="V155" s="46">
        <v>0</v>
      </c>
      <c r="W155" s="48">
        <f t="shared" si="315"/>
        <v>89.5</v>
      </c>
      <c r="X155" s="48">
        <f t="shared" si="316"/>
        <v>0</v>
      </c>
      <c r="Y155" s="46">
        <f t="shared" si="317"/>
        <v>472.85</v>
      </c>
      <c r="Z155" s="46">
        <f t="shared" si="318"/>
        <v>1621.62525</v>
      </c>
      <c r="AA155" s="46"/>
      <c r="AB155" s="71" t="s">
        <v>115</v>
      </c>
      <c r="AC155" s="11">
        <f t="shared" ref="AC155:AE155" si="370">K155+R155</f>
        <v>62.5185</v>
      </c>
      <c r="AD155" s="11">
        <f t="shared" si="370"/>
        <v>778.894</v>
      </c>
      <c r="AE155" s="11">
        <f t="shared" si="370"/>
        <v>566.48</v>
      </c>
      <c r="AF155" s="11">
        <f t="shared" si="320"/>
        <v>34.73275</v>
      </c>
      <c r="AG155" s="11">
        <f t="shared" ref="AG155:AI155" si="371">O155+W155</f>
        <v>179</v>
      </c>
      <c r="AH155" s="11">
        <f t="shared" si="371"/>
        <v>0</v>
      </c>
      <c r="AI155" s="11">
        <f t="shared" si="371"/>
        <v>1621.62525</v>
      </c>
      <c r="AJ155" s="12" t="s">
        <v>33</v>
      </c>
    </row>
    <row r="156" s="9" customFormat="1" ht="16" customHeight="1" spans="1:36">
      <c r="A156" s="45">
        <f t="shared" si="303"/>
        <v>153</v>
      </c>
      <c r="B156" s="46" t="s">
        <v>289</v>
      </c>
      <c r="C156" s="47" t="s">
        <v>501</v>
      </c>
      <c r="D156" s="46" t="s">
        <v>502</v>
      </c>
      <c r="E156" s="46">
        <v>3473.25</v>
      </c>
      <c r="F156" s="46">
        <v>3245.4</v>
      </c>
      <c r="G156" s="48">
        <v>5664.75</v>
      </c>
      <c r="H156" s="46">
        <v>3473.25</v>
      </c>
      <c r="I156" s="48">
        <v>1790</v>
      </c>
      <c r="J156" s="48"/>
      <c r="K156" s="63">
        <f t="shared" si="304"/>
        <v>62.5185</v>
      </c>
      <c r="L156" s="64">
        <f t="shared" si="305"/>
        <v>519.264</v>
      </c>
      <c r="M156" s="48">
        <f t="shared" si="306"/>
        <v>453.18</v>
      </c>
      <c r="N156" s="46">
        <f t="shared" si="307"/>
        <v>24.31275</v>
      </c>
      <c r="O156" s="48">
        <f t="shared" si="308"/>
        <v>89.5</v>
      </c>
      <c r="P156" s="48">
        <f t="shared" si="309"/>
        <v>0</v>
      </c>
      <c r="Q156" s="48">
        <f t="shared" si="310"/>
        <v>1148.77525</v>
      </c>
      <c r="R156" s="46">
        <f t="shared" si="311"/>
        <v>0</v>
      </c>
      <c r="S156" s="46">
        <f t="shared" si="312"/>
        <v>259.63</v>
      </c>
      <c r="T156" s="48">
        <f t="shared" si="313"/>
        <v>113.3</v>
      </c>
      <c r="U156" s="46">
        <f t="shared" si="314"/>
        <v>10.42</v>
      </c>
      <c r="V156" s="46">
        <v>0</v>
      </c>
      <c r="W156" s="48">
        <f t="shared" si="315"/>
        <v>89.5</v>
      </c>
      <c r="X156" s="48">
        <f t="shared" si="316"/>
        <v>0</v>
      </c>
      <c r="Y156" s="46">
        <f t="shared" si="317"/>
        <v>472.85</v>
      </c>
      <c r="Z156" s="46">
        <f t="shared" si="318"/>
        <v>1621.62525</v>
      </c>
      <c r="AA156" s="46"/>
      <c r="AB156" s="71" t="s">
        <v>115</v>
      </c>
      <c r="AC156" s="11">
        <f t="shared" ref="AC156:AE156" si="372">K156+R156</f>
        <v>62.5185</v>
      </c>
      <c r="AD156" s="11">
        <f t="shared" si="372"/>
        <v>778.894</v>
      </c>
      <c r="AE156" s="11">
        <f t="shared" si="372"/>
        <v>566.48</v>
      </c>
      <c r="AF156" s="11">
        <f t="shared" si="320"/>
        <v>34.73275</v>
      </c>
      <c r="AG156" s="11">
        <f t="shared" ref="AG156:AI156" si="373">O156+W156</f>
        <v>179</v>
      </c>
      <c r="AH156" s="11">
        <f t="shared" si="373"/>
        <v>0</v>
      </c>
      <c r="AI156" s="11">
        <f t="shared" si="373"/>
        <v>1621.62525</v>
      </c>
      <c r="AJ156" s="12" t="s">
        <v>33</v>
      </c>
    </row>
    <row r="157" s="9" customFormat="1" ht="16" customHeight="1" spans="1:36">
      <c r="A157" s="45">
        <f t="shared" si="303"/>
        <v>154</v>
      </c>
      <c r="B157" s="46" t="s">
        <v>289</v>
      </c>
      <c r="C157" s="47" t="s">
        <v>503</v>
      </c>
      <c r="D157" s="46" t="s">
        <v>504</v>
      </c>
      <c r="E157" s="46">
        <v>3473.25</v>
      </c>
      <c r="F157" s="46">
        <v>3245.4</v>
      </c>
      <c r="G157" s="48">
        <v>5664.75</v>
      </c>
      <c r="H157" s="46">
        <v>3473.25</v>
      </c>
      <c r="I157" s="48">
        <v>1790</v>
      </c>
      <c r="J157" s="48"/>
      <c r="K157" s="63">
        <f t="shared" si="304"/>
        <v>62.5185</v>
      </c>
      <c r="L157" s="64">
        <f t="shared" si="305"/>
        <v>519.264</v>
      </c>
      <c r="M157" s="48">
        <f t="shared" si="306"/>
        <v>453.18</v>
      </c>
      <c r="N157" s="46">
        <f t="shared" si="307"/>
        <v>24.31275</v>
      </c>
      <c r="O157" s="48">
        <f t="shared" si="308"/>
        <v>89.5</v>
      </c>
      <c r="P157" s="48">
        <f t="shared" si="309"/>
        <v>0</v>
      </c>
      <c r="Q157" s="48">
        <f t="shared" si="310"/>
        <v>1148.77525</v>
      </c>
      <c r="R157" s="46">
        <f t="shared" si="311"/>
        <v>0</v>
      </c>
      <c r="S157" s="46">
        <f t="shared" si="312"/>
        <v>259.63</v>
      </c>
      <c r="T157" s="48">
        <f t="shared" si="313"/>
        <v>113.3</v>
      </c>
      <c r="U157" s="46">
        <f t="shared" si="314"/>
        <v>10.42</v>
      </c>
      <c r="V157" s="46">
        <v>0</v>
      </c>
      <c r="W157" s="48">
        <f t="shared" si="315"/>
        <v>89.5</v>
      </c>
      <c r="X157" s="48">
        <f t="shared" si="316"/>
        <v>0</v>
      </c>
      <c r="Y157" s="46">
        <f t="shared" si="317"/>
        <v>472.85</v>
      </c>
      <c r="Z157" s="46">
        <f t="shared" si="318"/>
        <v>1621.62525</v>
      </c>
      <c r="AA157" s="46"/>
      <c r="AB157" s="71" t="s">
        <v>115</v>
      </c>
      <c r="AC157" s="11">
        <f t="shared" ref="AC157:AE157" si="374">K157+R157</f>
        <v>62.5185</v>
      </c>
      <c r="AD157" s="11">
        <f t="shared" si="374"/>
        <v>778.894</v>
      </c>
      <c r="AE157" s="11">
        <f t="shared" si="374"/>
        <v>566.48</v>
      </c>
      <c r="AF157" s="11">
        <f t="shared" si="320"/>
        <v>34.73275</v>
      </c>
      <c r="AG157" s="11">
        <f t="shared" ref="AG157:AI157" si="375">O157+W157</f>
        <v>179</v>
      </c>
      <c r="AH157" s="11">
        <f t="shared" si="375"/>
        <v>0</v>
      </c>
      <c r="AI157" s="11">
        <f t="shared" si="375"/>
        <v>1621.62525</v>
      </c>
      <c r="AJ157" s="12" t="s">
        <v>33</v>
      </c>
    </row>
    <row r="158" s="9" customFormat="1" ht="16" customHeight="1" spans="1:36">
      <c r="A158" s="45">
        <f t="shared" si="303"/>
        <v>155</v>
      </c>
      <c r="B158" s="46" t="s">
        <v>289</v>
      </c>
      <c r="C158" s="47" t="s">
        <v>505</v>
      </c>
      <c r="D158" s="46" t="s">
        <v>506</v>
      </c>
      <c r="E158" s="46">
        <v>3473.25</v>
      </c>
      <c r="F158" s="46">
        <v>3245.4</v>
      </c>
      <c r="G158" s="48">
        <v>5664.75</v>
      </c>
      <c r="H158" s="46">
        <v>3473.25</v>
      </c>
      <c r="I158" s="48">
        <v>1790</v>
      </c>
      <c r="J158" s="48"/>
      <c r="K158" s="63">
        <f t="shared" si="304"/>
        <v>62.5185</v>
      </c>
      <c r="L158" s="64">
        <f t="shared" si="305"/>
        <v>519.264</v>
      </c>
      <c r="M158" s="48">
        <f t="shared" si="306"/>
        <v>453.18</v>
      </c>
      <c r="N158" s="46">
        <f t="shared" si="307"/>
        <v>24.31275</v>
      </c>
      <c r="O158" s="48">
        <f t="shared" si="308"/>
        <v>89.5</v>
      </c>
      <c r="P158" s="48">
        <f t="shared" si="309"/>
        <v>0</v>
      </c>
      <c r="Q158" s="48">
        <f t="shared" si="310"/>
        <v>1148.77525</v>
      </c>
      <c r="R158" s="46">
        <f t="shared" si="311"/>
        <v>0</v>
      </c>
      <c r="S158" s="46">
        <f t="shared" si="312"/>
        <v>259.63</v>
      </c>
      <c r="T158" s="48">
        <f t="shared" si="313"/>
        <v>113.3</v>
      </c>
      <c r="U158" s="46">
        <f t="shared" si="314"/>
        <v>10.42</v>
      </c>
      <c r="V158" s="46">
        <v>0</v>
      </c>
      <c r="W158" s="48">
        <f t="shared" si="315"/>
        <v>89.5</v>
      </c>
      <c r="X158" s="48">
        <f t="shared" si="316"/>
        <v>0</v>
      </c>
      <c r="Y158" s="46">
        <f t="shared" si="317"/>
        <v>472.85</v>
      </c>
      <c r="Z158" s="46">
        <f t="shared" si="318"/>
        <v>1621.62525</v>
      </c>
      <c r="AA158" s="46"/>
      <c r="AB158" s="71" t="s">
        <v>115</v>
      </c>
      <c r="AC158" s="11">
        <f t="shared" ref="AC158:AE158" si="376">K158+R158</f>
        <v>62.5185</v>
      </c>
      <c r="AD158" s="11">
        <f t="shared" si="376"/>
        <v>778.894</v>
      </c>
      <c r="AE158" s="11">
        <f t="shared" si="376"/>
        <v>566.48</v>
      </c>
      <c r="AF158" s="11">
        <f t="shared" si="320"/>
        <v>34.73275</v>
      </c>
      <c r="AG158" s="11">
        <f t="shared" ref="AG158:AI158" si="377">O158+W158</f>
        <v>179</v>
      </c>
      <c r="AH158" s="11">
        <f t="shared" si="377"/>
        <v>0</v>
      </c>
      <c r="AI158" s="11">
        <f t="shared" si="377"/>
        <v>1621.62525</v>
      </c>
      <c r="AJ158" s="12" t="s">
        <v>33</v>
      </c>
    </row>
    <row r="159" s="9" customFormat="1" ht="16" customHeight="1" spans="1:36">
      <c r="A159" s="45">
        <f t="shared" si="303"/>
        <v>156</v>
      </c>
      <c r="B159" s="46" t="s">
        <v>289</v>
      </c>
      <c r="C159" s="51" t="s">
        <v>507</v>
      </c>
      <c r="D159" s="52" t="s">
        <v>508</v>
      </c>
      <c r="E159" s="46">
        <v>3473.25</v>
      </c>
      <c r="F159" s="46">
        <v>3245.4</v>
      </c>
      <c r="G159" s="48">
        <v>5664.75</v>
      </c>
      <c r="H159" s="46">
        <v>3473.25</v>
      </c>
      <c r="I159" s="48">
        <v>1790</v>
      </c>
      <c r="J159" s="48"/>
      <c r="K159" s="63">
        <f t="shared" si="304"/>
        <v>62.5185</v>
      </c>
      <c r="L159" s="64">
        <f t="shared" si="305"/>
        <v>519.264</v>
      </c>
      <c r="M159" s="48">
        <f t="shared" si="306"/>
        <v>453.18</v>
      </c>
      <c r="N159" s="46">
        <f t="shared" si="307"/>
        <v>24.31275</v>
      </c>
      <c r="O159" s="48">
        <f t="shared" si="308"/>
        <v>89.5</v>
      </c>
      <c r="P159" s="48">
        <f t="shared" si="309"/>
        <v>0</v>
      </c>
      <c r="Q159" s="48">
        <f t="shared" si="310"/>
        <v>1148.77525</v>
      </c>
      <c r="R159" s="46">
        <f t="shared" si="311"/>
        <v>0</v>
      </c>
      <c r="S159" s="46">
        <f t="shared" si="312"/>
        <v>259.63</v>
      </c>
      <c r="T159" s="48">
        <f t="shared" si="313"/>
        <v>113.3</v>
      </c>
      <c r="U159" s="46">
        <f t="shared" si="314"/>
        <v>10.42</v>
      </c>
      <c r="V159" s="46">
        <v>0</v>
      </c>
      <c r="W159" s="48">
        <f t="shared" si="315"/>
        <v>89.5</v>
      </c>
      <c r="X159" s="48">
        <f t="shared" si="316"/>
        <v>0</v>
      </c>
      <c r="Y159" s="46">
        <f t="shared" si="317"/>
        <v>472.85</v>
      </c>
      <c r="Z159" s="46">
        <f t="shared" si="318"/>
        <v>1621.62525</v>
      </c>
      <c r="AA159" s="78"/>
      <c r="AB159" s="71" t="s">
        <v>115</v>
      </c>
      <c r="AC159" s="11">
        <f t="shared" ref="AC159:AE159" si="378">K159+R159</f>
        <v>62.5185</v>
      </c>
      <c r="AD159" s="11">
        <f t="shared" si="378"/>
        <v>778.894</v>
      </c>
      <c r="AE159" s="11">
        <f t="shared" si="378"/>
        <v>566.48</v>
      </c>
      <c r="AF159" s="11">
        <f t="shared" si="320"/>
        <v>34.73275</v>
      </c>
      <c r="AG159" s="11">
        <f t="shared" ref="AG159:AI159" si="379">O159+W159</f>
        <v>179</v>
      </c>
      <c r="AH159" s="11">
        <f t="shared" si="379"/>
        <v>0</v>
      </c>
      <c r="AI159" s="11">
        <f t="shared" si="379"/>
        <v>1621.62525</v>
      </c>
      <c r="AJ159" s="12" t="s">
        <v>33</v>
      </c>
    </row>
    <row r="160" s="9" customFormat="1" ht="16" customHeight="1" spans="1:36">
      <c r="A160" s="45">
        <f t="shared" si="303"/>
        <v>157</v>
      </c>
      <c r="B160" s="46" t="s">
        <v>509</v>
      </c>
      <c r="C160" s="47" t="s">
        <v>510</v>
      </c>
      <c r="D160" s="46" t="s">
        <v>511</v>
      </c>
      <c r="E160" s="46">
        <v>3473.25</v>
      </c>
      <c r="F160" s="46">
        <v>3245.4</v>
      </c>
      <c r="G160" s="48">
        <v>5664.75</v>
      </c>
      <c r="H160" s="46">
        <v>3473.25</v>
      </c>
      <c r="I160" s="48">
        <v>1790</v>
      </c>
      <c r="J160" s="48"/>
      <c r="K160" s="63">
        <f t="shared" si="304"/>
        <v>62.5185</v>
      </c>
      <c r="L160" s="64">
        <f t="shared" si="305"/>
        <v>519.264</v>
      </c>
      <c r="M160" s="48">
        <f t="shared" si="306"/>
        <v>453.18</v>
      </c>
      <c r="N160" s="46">
        <f t="shared" si="307"/>
        <v>24.31275</v>
      </c>
      <c r="O160" s="48">
        <f t="shared" si="308"/>
        <v>89.5</v>
      </c>
      <c r="P160" s="48">
        <f t="shared" si="309"/>
        <v>0</v>
      </c>
      <c r="Q160" s="48">
        <f t="shared" si="310"/>
        <v>1148.77525</v>
      </c>
      <c r="R160" s="46">
        <f t="shared" si="311"/>
        <v>0</v>
      </c>
      <c r="S160" s="46">
        <f t="shared" si="312"/>
        <v>259.63</v>
      </c>
      <c r="T160" s="48">
        <f t="shared" si="313"/>
        <v>113.3</v>
      </c>
      <c r="U160" s="46">
        <f t="shared" si="314"/>
        <v>10.42</v>
      </c>
      <c r="V160" s="46">
        <v>0</v>
      </c>
      <c r="W160" s="48">
        <f t="shared" si="315"/>
        <v>89.5</v>
      </c>
      <c r="X160" s="48">
        <f t="shared" si="316"/>
        <v>0</v>
      </c>
      <c r="Y160" s="46">
        <f t="shared" si="317"/>
        <v>472.85</v>
      </c>
      <c r="Z160" s="46">
        <f t="shared" si="318"/>
        <v>1621.62525</v>
      </c>
      <c r="AA160" s="46"/>
      <c r="AB160" s="71" t="s">
        <v>118</v>
      </c>
      <c r="AC160" s="11">
        <f t="shared" ref="AC160:AE160" si="380">K160+R160</f>
        <v>62.5185</v>
      </c>
      <c r="AD160" s="11">
        <f t="shared" si="380"/>
        <v>778.894</v>
      </c>
      <c r="AE160" s="11">
        <f t="shared" si="380"/>
        <v>566.48</v>
      </c>
      <c r="AF160" s="11">
        <f t="shared" si="320"/>
        <v>34.73275</v>
      </c>
      <c r="AG160" s="11">
        <f t="shared" ref="AG160:AI160" si="381">O160+W160</f>
        <v>179</v>
      </c>
      <c r="AH160" s="11">
        <f t="shared" si="381"/>
        <v>0</v>
      </c>
      <c r="AI160" s="11">
        <f t="shared" si="381"/>
        <v>1621.62525</v>
      </c>
      <c r="AJ160" s="12" t="s">
        <v>33</v>
      </c>
    </row>
    <row r="161" s="9" customFormat="1" ht="16" customHeight="1" spans="1:36">
      <c r="A161" s="45">
        <f t="shared" si="303"/>
        <v>158</v>
      </c>
      <c r="B161" s="46" t="s">
        <v>509</v>
      </c>
      <c r="C161" s="47" t="s">
        <v>512</v>
      </c>
      <c r="D161" s="46" t="s">
        <v>513</v>
      </c>
      <c r="E161" s="46">
        <v>3473.25</v>
      </c>
      <c r="F161" s="46">
        <v>3245.4</v>
      </c>
      <c r="G161" s="48">
        <v>5664.75</v>
      </c>
      <c r="H161" s="46">
        <v>3473.25</v>
      </c>
      <c r="I161" s="48">
        <v>1790</v>
      </c>
      <c r="J161" s="48"/>
      <c r="K161" s="63">
        <f t="shared" si="304"/>
        <v>62.5185</v>
      </c>
      <c r="L161" s="64">
        <f t="shared" si="305"/>
        <v>519.264</v>
      </c>
      <c r="M161" s="48">
        <f t="shared" si="306"/>
        <v>453.18</v>
      </c>
      <c r="N161" s="46">
        <f t="shared" si="307"/>
        <v>24.31275</v>
      </c>
      <c r="O161" s="48">
        <f t="shared" si="308"/>
        <v>89.5</v>
      </c>
      <c r="P161" s="48">
        <f t="shared" si="309"/>
        <v>0</v>
      </c>
      <c r="Q161" s="48">
        <f t="shared" si="310"/>
        <v>1148.77525</v>
      </c>
      <c r="R161" s="46">
        <f t="shared" si="311"/>
        <v>0</v>
      </c>
      <c r="S161" s="46">
        <f t="shared" si="312"/>
        <v>259.63</v>
      </c>
      <c r="T161" s="48">
        <f t="shared" si="313"/>
        <v>113.3</v>
      </c>
      <c r="U161" s="46">
        <f t="shared" si="314"/>
        <v>10.42</v>
      </c>
      <c r="V161" s="46">
        <v>0</v>
      </c>
      <c r="W161" s="48">
        <f t="shared" si="315"/>
        <v>89.5</v>
      </c>
      <c r="X161" s="48">
        <f t="shared" si="316"/>
        <v>0</v>
      </c>
      <c r="Y161" s="46">
        <f t="shared" si="317"/>
        <v>472.85</v>
      </c>
      <c r="Z161" s="46">
        <f t="shared" si="318"/>
        <v>1621.62525</v>
      </c>
      <c r="AA161" s="46"/>
      <c r="AB161" s="71" t="s">
        <v>118</v>
      </c>
      <c r="AC161" s="11">
        <f t="shared" ref="AC161:AE161" si="382">K161+R161</f>
        <v>62.5185</v>
      </c>
      <c r="AD161" s="11">
        <f t="shared" si="382"/>
        <v>778.894</v>
      </c>
      <c r="AE161" s="11">
        <f t="shared" si="382"/>
        <v>566.48</v>
      </c>
      <c r="AF161" s="11">
        <f t="shared" si="320"/>
        <v>34.73275</v>
      </c>
      <c r="AG161" s="11">
        <f t="shared" ref="AG161:AI161" si="383">O161+W161</f>
        <v>179</v>
      </c>
      <c r="AH161" s="11">
        <f t="shared" si="383"/>
        <v>0</v>
      </c>
      <c r="AI161" s="11">
        <f t="shared" si="383"/>
        <v>1621.62525</v>
      </c>
      <c r="AJ161" s="12" t="s">
        <v>33</v>
      </c>
    </row>
    <row r="162" s="9" customFormat="1" ht="16" customHeight="1" spans="1:36">
      <c r="A162" s="45">
        <f t="shared" si="303"/>
        <v>159</v>
      </c>
      <c r="B162" s="46" t="s">
        <v>509</v>
      </c>
      <c r="C162" s="47" t="s">
        <v>514</v>
      </c>
      <c r="D162" s="46" t="s">
        <v>515</v>
      </c>
      <c r="E162" s="46">
        <v>3473.25</v>
      </c>
      <c r="F162" s="46">
        <v>3245.4</v>
      </c>
      <c r="G162" s="48">
        <v>5664.75</v>
      </c>
      <c r="H162" s="46">
        <v>3473.25</v>
      </c>
      <c r="I162" s="48">
        <v>1790</v>
      </c>
      <c r="J162" s="48"/>
      <c r="K162" s="63">
        <f t="shared" si="304"/>
        <v>62.5185</v>
      </c>
      <c r="L162" s="64">
        <f t="shared" si="305"/>
        <v>519.264</v>
      </c>
      <c r="M162" s="48">
        <f t="shared" si="306"/>
        <v>453.18</v>
      </c>
      <c r="N162" s="46">
        <f t="shared" si="307"/>
        <v>24.31275</v>
      </c>
      <c r="O162" s="48">
        <f t="shared" si="308"/>
        <v>89.5</v>
      </c>
      <c r="P162" s="48">
        <f t="shared" si="309"/>
        <v>0</v>
      </c>
      <c r="Q162" s="48">
        <f t="shared" si="310"/>
        <v>1148.77525</v>
      </c>
      <c r="R162" s="46">
        <f t="shared" si="311"/>
        <v>0</v>
      </c>
      <c r="S162" s="46">
        <f t="shared" si="312"/>
        <v>259.63</v>
      </c>
      <c r="T162" s="48">
        <f t="shared" si="313"/>
        <v>113.3</v>
      </c>
      <c r="U162" s="46">
        <f t="shared" si="314"/>
        <v>10.42</v>
      </c>
      <c r="V162" s="46">
        <v>0</v>
      </c>
      <c r="W162" s="48">
        <f t="shared" si="315"/>
        <v>89.5</v>
      </c>
      <c r="X162" s="48">
        <f t="shared" si="316"/>
        <v>0</v>
      </c>
      <c r="Y162" s="46">
        <f t="shared" si="317"/>
        <v>472.85</v>
      </c>
      <c r="Z162" s="46">
        <f t="shared" si="318"/>
        <v>1621.62525</v>
      </c>
      <c r="AA162" s="46"/>
      <c r="AB162" s="71" t="s">
        <v>118</v>
      </c>
      <c r="AC162" s="11">
        <f t="shared" ref="AC162:AE162" si="384">K162+R162</f>
        <v>62.5185</v>
      </c>
      <c r="AD162" s="11">
        <f t="shared" si="384"/>
        <v>778.894</v>
      </c>
      <c r="AE162" s="11">
        <f t="shared" si="384"/>
        <v>566.48</v>
      </c>
      <c r="AF162" s="11">
        <f t="shared" si="320"/>
        <v>34.73275</v>
      </c>
      <c r="AG162" s="11">
        <f t="shared" ref="AG162:AI162" si="385">O162+W162</f>
        <v>179</v>
      </c>
      <c r="AH162" s="11">
        <f t="shared" si="385"/>
        <v>0</v>
      </c>
      <c r="AI162" s="11">
        <f t="shared" si="385"/>
        <v>1621.62525</v>
      </c>
      <c r="AJ162" s="12" t="s">
        <v>33</v>
      </c>
    </row>
    <row r="163" s="9" customFormat="1" ht="16" customHeight="1" spans="1:36">
      <c r="A163" s="45">
        <f t="shared" si="303"/>
        <v>160</v>
      </c>
      <c r="B163" s="46" t="s">
        <v>509</v>
      </c>
      <c r="C163" s="47" t="s">
        <v>516</v>
      </c>
      <c r="D163" s="46" t="s">
        <v>517</v>
      </c>
      <c r="E163" s="46">
        <v>3473.25</v>
      </c>
      <c r="F163" s="46">
        <v>3245.4</v>
      </c>
      <c r="G163" s="48">
        <v>5664.75</v>
      </c>
      <c r="H163" s="46">
        <v>3473.25</v>
      </c>
      <c r="I163" s="48">
        <v>1790</v>
      </c>
      <c r="J163" s="48"/>
      <c r="K163" s="63">
        <f t="shared" si="304"/>
        <v>62.5185</v>
      </c>
      <c r="L163" s="64">
        <f t="shared" si="305"/>
        <v>519.264</v>
      </c>
      <c r="M163" s="48">
        <f t="shared" si="306"/>
        <v>453.18</v>
      </c>
      <c r="N163" s="46">
        <f t="shared" si="307"/>
        <v>24.31275</v>
      </c>
      <c r="O163" s="48">
        <f t="shared" si="308"/>
        <v>89.5</v>
      </c>
      <c r="P163" s="48">
        <f t="shared" si="309"/>
        <v>0</v>
      </c>
      <c r="Q163" s="48">
        <f t="shared" si="310"/>
        <v>1148.77525</v>
      </c>
      <c r="R163" s="46">
        <f t="shared" si="311"/>
        <v>0</v>
      </c>
      <c r="S163" s="46">
        <f t="shared" si="312"/>
        <v>259.63</v>
      </c>
      <c r="T163" s="48">
        <f t="shared" si="313"/>
        <v>113.3</v>
      </c>
      <c r="U163" s="46">
        <f t="shared" si="314"/>
        <v>10.42</v>
      </c>
      <c r="V163" s="46">
        <v>0</v>
      </c>
      <c r="W163" s="48">
        <f t="shared" si="315"/>
        <v>89.5</v>
      </c>
      <c r="X163" s="48">
        <f t="shared" si="316"/>
        <v>0</v>
      </c>
      <c r="Y163" s="46">
        <f t="shared" si="317"/>
        <v>472.85</v>
      </c>
      <c r="Z163" s="46">
        <f t="shared" si="318"/>
        <v>1621.62525</v>
      </c>
      <c r="AA163" s="46"/>
      <c r="AB163" s="71" t="s">
        <v>118</v>
      </c>
      <c r="AC163" s="11">
        <f t="shared" ref="AC163:AE163" si="386">K163+R163</f>
        <v>62.5185</v>
      </c>
      <c r="AD163" s="11">
        <f t="shared" si="386"/>
        <v>778.894</v>
      </c>
      <c r="AE163" s="11">
        <f t="shared" si="386"/>
        <v>566.48</v>
      </c>
      <c r="AF163" s="11">
        <f t="shared" si="320"/>
        <v>34.73275</v>
      </c>
      <c r="AG163" s="11">
        <f t="shared" ref="AG163:AI163" si="387">O163+W163</f>
        <v>179</v>
      </c>
      <c r="AH163" s="11">
        <f t="shared" si="387"/>
        <v>0</v>
      </c>
      <c r="AI163" s="11">
        <f t="shared" si="387"/>
        <v>1621.62525</v>
      </c>
      <c r="AJ163" s="12" t="s">
        <v>33</v>
      </c>
    </row>
    <row r="164" s="9" customFormat="1" ht="16" customHeight="1" spans="1:36">
      <c r="A164" s="45">
        <f t="shared" si="303"/>
        <v>161</v>
      </c>
      <c r="B164" s="46" t="s">
        <v>509</v>
      </c>
      <c r="C164" s="47" t="s">
        <v>518</v>
      </c>
      <c r="D164" s="46" t="s">
        <v>519</v>
      </c>
      <c r="E164" s="46">
        <v>3473.25</v>
      </c>
      <c r="F164" s="46">
        <v>3245.4</v>
      </c>
      <c r="G164" s="48">
        <v>5664.75</v>
      </c>
      <c r="H164" s="46">
        <v>3473.25</v>
      </c>
      <c r="I164" s="48">
        <v>1790</v>
      </c>
      <c r="J164" s="48"/>
      <c r="K164" s="63">
        <f t="shared" si="304"/>
        <v>62.5185</v>
      </c>
      <c r="L164" s="64">
        <f t="shared" si="305"/>
        <v>519.264</v>
      </c>
      <c r="M164" s="48">
        <f t="shared" si="306"/>
        <v>453.18</v>
      </c>
      <c r="N164" s="46">
        <f t="shared" si="307"/>
        <v>24.31275</v>
      </c>
      <c r="O164" s="48">
        <f t="shared" si="308"/>
        <v>89.5</v>
      </c>
      <c r="P164" s="48">
        <f t="shared" si="309"/>
        <v>0</v>
      </c>
      <c r="Q164" s="48">
        <f t="shared" si="310"/>
        <v>1148.77525</v>
      </c>
      <c r="R164" s="46">
        <f t="shared" si="311"/>
        <v>0</v>
      </c>
      <c r="S164" s="46">
        <f t="shared" si="312"/>
        <v>259.63</v>
      </c>
      <c r="T164" s="48">
        <f t="shared" si="313"/>
        <v>113.3</v>
      </c>
      <c r="U164" s="46">
        <f t="shared" si="314"/>
        <v>10.42</v>
      </c>
      <c r="V164" s="46">
        <v>0</v>
      </c>
      <c r="W164" s="48">
        <f t="shared" si="315"/>
        <v>89.5</v>
      </c>
      <c r="X164" s="48">
        <f t="shared" si="316"/>
        <v>0</v>
      </c>
      <c r="Y164" s="46">
        <f t="shared" si="317"/>
        <v>472.85</v>
      </c>
      <c r="Z164" s="46">
        <f t="shared" si="318"/>
        <v>1621.62525</v>
      </c>
      <c r="AA164" s="46"/>
      <c r="AB164" s="71" t="s">
        <v>118</v>
      </c>
      <c r="AC164" s="11">
        <f t="shared" ref="AC164:AE164" si="388">K164+R164</f>
        <v>62.5185</v>
      </c>
      <c r="AD164" s="11">
        <f t="shared" si="388"/>
        <v>778.894</v>
      </c>
      <c r="AE164" s="11">
        <f t="shared" si="388"/>
        <v>566.48</v>
      </c>
      <c r="AF164" s="11">
        <f t="shared" si="320"/>
        <v>34.73275</v>
      </c>
      <c r="AG164" s="11">
        <f t="shared" ref="AG164:AI164" si="389">O164+W164</f>
        <v>179</v>
      </c>
      <c r="AH164" s="11">
        <f t="shared" si="389"/>
        <v>0</v>
      </c>
      <c r="AI164" s="11">
        <f t="shared" si="389"/>
        <v>1621.62525</v>
      </c>
      <c r="AJ164" s="12" t="s">
        <v>33</v>
      </c>
    </row>
    <row r="165" s="9" customFormat="1" ht="16" customHeight="1" spans="1:36">
      <c r="A165" s="45">
        <f t="shared" si="303"/>
        <v>162</v>
      </c>
      <c r="B165" s="46" t="s">
        <v>509</v>
      </c>
      <c r="C165" s="47" t="s">
        <v>520</v>
      </c>
      <c r="D165" s="46" t="s">
        <v>521</v>
      </c>
      <c r="E165" s="46">
        <v>3473.25</v>
      </c>
      <c r="F165" s="46">
        <v>3245.4</v>
      </c>
      <c r="G165" s="48">
        <v>5664.75</v>
      </c>
      <c r="H165" s="46">
        <v>3473.25</v>
      </c>
      <c r="I165" s="48">
        <v>1790</v>
      </c>
      <c r="J165" s="48"/>
      <c r="K165" s="63">
        <f t="shared" si="304"/>
        <v>62.5185</v>
      </c>
      <c r="L165" s="64">
        <f t="shared" si="305"/>
        <v>519.264</v>
      </c>
      <c r="M165" s="48">
        <f t="shared" si="306"/>
        <v>453.18</v>
      </c>
      <c r="N165" s="46">
        <f t="shared" si="307"/>
        <v>24.31275</v>
      </c>
      <c r="O165" s="48">
        <f t="shared" si="308"/>
        <v>89.5</v>
      </c>
      <c r="P165" s="48">
        <f t="shared" si="309"/>
        <v>0</v>
      </c>
      <c r="Q165" s="48">
        <f t="shared" si="310"/>
        <v>1148.77525</v>
      </c>
      <c r="R165" s="46">
        <f t="shared" si="311"/>
        <v>0</v>
      </c>
      <c r="S165" s="46">
        <f t="shared" si="312"/>
        <v>259.63</v>
      </c>
      <c r="T165" s="48">
        <f t="shared" si="313"/>
        <v>113.3</v>
      </c>
      <c r="U165" s="46">
        <f t="shared" si="314"/>
        <v>10.42</v>
      </c>
      <c r="V165" s="46">
        <v>0</v>
      </c>
      <c r="W165" s="48">
        <f t="shared" si="315"/>
        <v>89.5</v>
      </c>
      <c r="X165" s="48">
        <f t="shared" si="316"/>
        <v>0</v>
      </c>
      <c r="Y165" s="46">
        <f t="shared" si="317"/>
        <v>472.85</v>
      </c>
      <c r="Z165" s="46">
        <f t="shared" si="318"/>
        <v>1621.62525</v>
      </c>
      <c r="AA165" s="46"/>
      <c r="AB165" s="71" t="s">
        <v>118</v>
      </c>
      <c r="AC165" s="11">
        <f t="shared" ref="AC165:AE165" si="390">K165+R165</f>
        <v>62.5185</v>
      </c>
      <c r="AD165" s="11">
        <f t="shared" si="390"/>
        <v>778.894</v>
      </c>
      <c r="AE165" s="11">
        <f t="shared" si="390"/>
        <v>566.48</v>
      </c>
      <c r="AF165" s="11">
        <f t="shared" si="320"/>
        <v>34.73275</v>
      </c>
      <c r="AG165" s="11">
        <f t="shared" ref="AG165:AI165" si="391">O165+W165</f>
        <v>179</v>
      </c>
      <c r="AH165" s="11">
        <f t="shared" si="391"/>
        <v>0</v>
      </c>
      <c r="AI165" s="11">
        <f t="shared" si="391"/>
        <v>1621.62525</v>
      </c>
      <c r="AJ165" s="12" t="s">
        <v>33</v>
      </c>
    </row>
    <row r="166" s="9" customFormat="1" ht="16" customHeight="1" spans="1:36">
      <c r="A166" s="45">
        <f t="shared" si="303"/>
        <v>163</v>
      </c>
      <c r="B166" s="46" t="s">
        <v>509</v>
      </c>
      <c r="C166" s="47" t="s">
        <v>522</v>
      </c>
      <c r="D166" s="46" t="s">
        <v>523</v>
      </c>
      <c r="E166" s="46">
        <v>3473.25</v>
      </c>
      <c r="F166" s="46">
        <v>3245.4</v>
      </c>
      <c r="G166" s="48">
        <v>5664.75</v>
      </c>
      <c r="H166" s="46">
        <v>3473.25</v>
      </c>
      <c r="I166" s="48">
        <v>1790</v>
      </c>
      <c r="J166" s="48"/>
      <c r="K166" s="63">
        <f t="shared" si="304"/>
        <v>62.5185</v>
      </c>
      <c r="L166" s="64">
        <f t="shared" si="305"/>
        <v>519.264</v>
      </c>
      <c r="M166" s="48">
        <f t="shared" si="306"/>
        <v>453.18</v>
      </c>
      <c r="N166" s="46">
        <f t="shared" si="307"/>
        <v>24.31275</v>
      </c>
      <c r="O166" s="48">
        <f t="shared" si="308"/>
        <v>89.5</v>
      </c>
      <c r="P166" s="48">
        <f t="shared" si="309"/>
        <v>0</v>
      </c>
      <c r="Q166" s="48">
        <f t="shared" si="310"/>
        <v>1148.77525</v>
      </c>
      <c r="R166" s="46">
        <f t="shared" si="311"/>
        <v>0</v>
      </c>
      <c r="S166" s="46">
        <f t="shared" si="312"/>
        <v>259.63</v>
      </c>
      <c r="T166" s="48">
        <f t="shared" si="313"/>
        <v>113.3</v>
      </c>
      <c r="U166" s="46">
        <f t="shared" si="314"/>
        <v>10.42</v>
      </c>
      <c r="V166" s="46">
        <v>0</v>
      </c>
      <c r="W166" s="48">
        <f t="shared" si="315"/>
        <v>89.5</v>
      </c>
      <c r="X166" s="48">
        <f t="shared" si="316"/>
        <v>0</v>
      </c>
      <c r="Y166" s="46">
        <f t="shared" si="317"/>
        <v>472.85</v>
      </c>
      <c r="Z166" s="46">
        <f t="shared" si="318"/>
        <v>1621.62525</v>
      </c>
      <c r="AA166" s="46"/>
      <c r="AB166" s="71" t="s">
        <v>118</v>
      </c>
      <c r="AC166" s="11">
        <f t="shared" ref="AC166:AE166" si="392">K166+R166</f>
        <v>62.5185</v>
      </c>
      <c r="AD166" s="11">
        <f t="shared" si="392"/>
        <v>778.894</v>
      </c>
      <c r="AE166" s="11">
        <f t="shared" si="392"/>
        <v>566.48</v>
      </c>
      <c r="AF166" s="11">
        <f t="shared" si="320"/>
        <v>34.73275</v>
      </c>
      <c r="AG166" s="11">
        <f t="shared" ref="AG166:AI166" si="393">O166+W166</f>
        <v>179</v>
      </c>
      <c r="AH166" s="11">
        <f t="shared" si="393"/>
        <v>0</v>
      </c>
      <c r="AI166" s="11">
        <f t="shared" si="393"/>
        <v>1621.62525</v>
      </c>
      <c r="AJ166" s="12" t="s">
        <v>33</v>
      </c>
    </row>
    <row r="167" s="9" customFormat="1" ht="16" customHeight="1" spans="1:36">
      <c r="A167" s="45">
        <f t="shared" si="303"/>
        <v>164</v>
      </c>
      <c r="B167" s="46" t="s">
        <v>509</v>
      </c>
      <c r="C167" s="47" t="s">
        <v>524</v>
      </c>
      <c r="D167" s="46" t="s">
        <v>525</v>
      </c>
      <c r="E167" s="46">
        <v>3473.25</v>
      </c>
      <c r="F167" s="46">
        <v>3245.4</v>
      </c>
      <c r="G167" s="48">
        <v>5664.75</v>
      </c>
      <c r="H167" s="46">
        <v>3473.25</v>
      </c>
      <c r="I167" s="48">
        <v>1790</v>
      </c>
      <c r="J167" s="48"/>
      <c r="K167" s="63">
        <f t="shared" si="304"/>
        <v>62.5185</v>
      </c>
      <c r="L167" s="64">
        <f t="shared" si="305"/>
        <v>519.264</v>
      </c>
      <c r="M167" s="48">
        <f t="shared" si="306"/>
        <v>453.18</v>
      </c>
      <c r="N167" s="46">
        <f t="shared" si="307"/>
        <v>24.31275</v>
      </c>
      <c r="O167" s="48">
        <f t="shared" si="308"/>
        <v>89.5</v>
      </c>
      <c r="P167" s="48">
        <f t="shared" si="309"/>
        <v>0</v>
      </c>
      <c r="Q167" s="48">
        <f t="shared" si="310"/>
        <v>1148.77525</v>
      </c>
      <c r="R167" s="46">
        <f t="shared" si="311"/>
        <v>0</v>
      </c>
      <c r="S167" s="46">
        <f t="shared" si="312"/>
        <v>259.63</v>
      </c>
      <c r="T167" s="48">
        <f t="shared" si="313"/>
        <v>113.3</v>
      </c>
      <c r="U167" s="46">
        <f t="shared" si="314"/>
        <v>10.42</v>
      </c>
      <c r="V167" s="46">
        <v>0</v>
      </c>
      <c r="W167" s="48">
        <f t="shared" si="315"/>
        <v>89.5</v>
      </c>
      <c r="X167" s="48">
        <f t="shared" si="316"/>
        <v>0</v>
      </c>
      <c r="Y167" s="46">
        <f t="shared" si="317"/>
        <v>472.85</v>
      </c>
      <c r="Z167" s="46">
        <f t="shared" si="318"/>
        <v>1621.62525</v>
      </c>
      <c r="AA167" s="46"/>
      <c r="AB167" s="71" t="s">
        <v>118</v>
      </c>
      <c r="AC167" s="11">
        <f t="shared" ref="AC167:AE167" si="394">K167+R167</f>
        <v>62.5185</v>
      </c>
      <c r="AD167" s="11">
        <f t="shared" si="394"/>
        <v>778.894</v>
      </c>
      <c r="AE167" s="11">
        <f t="shared" si="394"/>
        <v>566.48</v>
      </c>
      <c r="AF167" s="11">
        <f t="shared" si="320"/>
        <v>34.73275</v>
      </c>
      <c r="AG167" s="11">
        <f t="shared" ref="AG167:AI167" si="395">O167+W167</f>
        <v>179</v>
      </c>
      <c r="AH167" s="11">
        <f t="shared" si="395"/>
        <v>0</v>
      </c>
      <c r="AI167" s="11">
        <f t="shared" si="395"/>
        <v>1621.62525</v>
      </c>
      <c r="AJ167" s="12" t="s">
        <v>33</v>
      </c>
    </row>
    <row r="168" s="9" customFormat="1" ht="16" customHeight="1" spans="1:36">
      <c r="A168" s="45">
        <f t="shared" si="303"/>
        <v>165</v>
      </c>
      <c r="B168" s="46" t="s">
        <v>509</v>
      </c>
      <c r="C168" s="47" t="s">
        <v>526</v>
      </c>
      <c r="D168" s="46" t="s">
        <v>527</v>
      </c>
      <c r="E168" s="46">
        <v>3473.25</v>
      </c>
      <c r="F168" s="46">
        <v>3245.4</v>
      </c>
      <c r="G168" s="48">
        <v>5664.75</v>
      </c>
      <c r="H168" s="46">
        <v>3473.25</v>
      </c>
      <c r="I168" s="48">
        <v>1790</v>
      </c>
      <c r="J168" s="48"/>
      <c r="K168" s="63">
        <f t="shared" si="304"/>
        <v>62.5185</v>
      </c>
      <c r="L168" s="64">
        <f t="shared" si="305"/>
        <v>519.264</v>
      </c>
      <c r="M168" s="48">
        <f t="shared" si="306"/>
        <v>453.18</v>
      </c>
      <c r="N168" s="46">
        <f t="shared" si="307"/>
        <v>24.31275</v>
      </c>
      <c r="O168" s="48">
        <f t="shared" si="308"/>
        <v>89.5</v>
      </c>
      <c r="P168" s="48">
        <f t="shared" si="309"/>
        <v>0</v>
      </c>
      <c r="Q168" s="48">
        <f t="shared" si="310"/>
        <v>1148.77525</v>
      </c>
      <c r="R168" s="46">
        <f t="shared" si="311"/>
        <v>0</v>
      </c>
      <c r="S168" s="46">
        <f t="shared" si="312"/>
        <v>259.63</v>
      </c>
      <c r="T168" s="48">
        <f t="shared" si="313"/>
        <v>113.3</v>
      </c>
      <c r="U168" s="46">
        <f t="shared" si="314"/>
        <v>10.42</v>
      </c>
      <c r="V168" s="46">
        <v>0</v>
      </c>
      <c r="W168" s="48">
        <f t="shared" si="315"/>
        <v>89.5</v>
      </c>
      <c r="X168" s="48">
        <f t="shared" si="316"/>
        <v>0</v>
      </c>
      <c r="Y168" s="46">
        <f t="shared" si="317"/>
        <v>472.85</v>
      </c>
      <c r="Z168" s="46">
        <f t="shared" si="318"/>
        <v>1621.62525</v>
      </c>
      <c r="AA168" s="46"/>
      <c r="AB168" s="71" t="s">
        <v>118</v>
      </c>
      <c r="AC168" s="11">
        <f t="shared" ref="AC168:AE168" si="396">K168+R168</f>
        <v>62.5185</v>
      </c>
      <c r="AD168" s="11">
        <f t="shared" si="396"/>
        <v>778.894</v>
      </c>
      <c r="AE168" s="11">
        <f t="shared" si="396"/>
        <v>566.48</v>
      </c>
      <c r="AF168" s="11">
        <f t="shared" si="320"/>
        <v>34.73275</v>
      </c>
      <c r="AG168" s="11">
        <f t="shared" ref="AG168:AI168" si="397">O168+W168</f>
        <v>179</v>
      </c>
      <c r="AH168" s="11">
        <f t="shared" si="397"/>
        <v>0</v>
      </c>
      <c r="AI168" s="11">
        <f t="shared" si="397"/>
        <v>1621.62525</v>
      </c>
      <c r="AJ168" s="12" t="s">
        <v>33</v>
      </c>
    </row>
    <row r="169" s="9" customFormat="1" ht="16" customHeight="1" spans="1:36">
      <c r="A169" s="45">
        <f t="shared" si="303"/>
        <v>166</v>
      </c>
      <c r="B169" s="46" t="s">
        <v>509</v>
      </c>
      <c r="C169" s="47" t="s">
        <v>528</v>
      </c>
      <c r="D169" s="46" t="s">
        <v>529</v>
      </c>
      <c r="E169" s="46">
        <v>3473.25</v>
      </c>
      <c r="F169" s="46">
        <v>3245.4</v>
      </c>
      <c r="G169" s="48">
        <v>5664.75</v>
      </c>
      <c r="H169" s="46">
        <v>3473.25</v>
      </c>
      <c r="I169" s="48">
        <v>1790</v>
      </c>
      <c r="J169" s="48"/>
      <c r="K169" s="63">
        <f t="shared" si="304"/>
        <v>62.5185</v>
      </c>
      <c r="L169" s="64">
        <f t="shared" si="305"/>
        <v>519.264</v>
      </c>
      <c r="M169" s="48">
        <f t="shared" si="306"/>
        <v>453.18</v>
      </c>
      <c r="N169" s="46">
        <f t="shared" si="307"/>
        <v>24.31275</v>
      </c>
      <c r="O169" s="48">
        <f t="shared" si="308"/>
        <v>89.5</v>
      </c>
      <c r="P169" s="48">
        <f t="shared" si="309"/>
        <v>0</v>
      </c>
      <c r="Q169" s="48">
        <f t="shared" si="310"/>
        <v>1148.77525</v>
      </c>
      <c r="R169" s="46">
        <f t="shared" si="311"/>
        <v>0</v>
      </c>
      <c r="S169" s="46">
        <f t="shared" si="312"/>
        <v>259.63</v>
      </c>
      <c r="T169" s="48">
        <f t="shared" si="313"/>
        <v>113.3</v>
      </c>
      <c r="U169" s="46">
        <f t="shared" si="314"/>
        <v>10.42</v>
      </c>
      <c r="V169" s="46">
        <v>0</v>
      </c>
      <c r="W169" s="48">
        <f t="shared" si="315"/>
        <v>89.5</v>
      </c>
      <c r="X169" s="48">
        <f t="shared" si="316"/>
        <v>0</v>
      </c>
      <c r="Y169" s="46">
        <f t="shared" si="317"/>
        <v>472.85</v>
      </c>
      <c r="Z169" s="46">
        <f t="shared" si="318"/>
        <v>1621.62525</v>
      </c>
      <c r="AA169" s="46"/>
      <c r="AB169" s="71" t="s">
        <v>118</v>
      </c>
      <c r="AC169" s="11">
        <f t="shared" ref="AC169:AE169" si="398">K169+R169</f>
        <v>62.5185</v>
      </c>
      <c r="AD169" s="11">
        <f t="shared" si="398"/>
        <v>778.894</v>
      </c>
      <c r="AE169" s="11">
        <f t="shared" si="398"/>
        <v>566.48</v>
      </c>
      <c r="AF169" s="11">
        <f t="shared" si="320"/>
        <v>34.73275</v>
      </c>
      <c r="AG169" s="11">
        <f t="shared" ref="AG169:AI169" si="399">O169+W169</f>
        <v>179</v>
      </c>
      <c r="AH169" s="11">
        <f t="shared" si="399"/>
        <v>0</v>
      </c>
      <c r="AI169" s="11">
        <f t="shared" si="399"/>
        <v>1621.62525</v>
      </c>
      <c r="AJ169" s="12" t="s">
        <v>33</v>
      </c>
    </row>
    <row r="170" s="9" customFormat="1" ht="16" customHeight="1" spans="1:36">
      <c r="A170" s="45">
        <f t="shared" si="303"/>
        <v>167</v>
      </c>
      <c r="B170" s="46" t="s">
        <v>509</v>
      </c>
      <c r="C170" s="47" t="s">
        <v>530</v>
      </c>
      <c r="D170" s="46" t="s">
        <v>531</v>
      </c>
      <c r="E170" s="46">
        <v>3473.25</v>
      </c>
      <c r="F170" s="46">
        <v>3245.4</v>
      </c>
      <c r="G170" s="48">
        <v>5664.75</v>
      </c>
      <c r="H170" s="46">
        <v>3473.25</v>
      </c>
      <c r="I170" s="48">
        <v>1790</v>
      </c>
      <c r="J170" s="48"/>
      <c r="K170" s="63">
        <f t="shared" si="304"/>
        <v>62.5185</v>
      </c>
      <c r="L170" s="64">
        <f t="shared" si="305"/>
        <v>519.264</v>
      </c>
      <c r="M170" s="48">
        <f t="shared" si="306"/>
        <v>453.18</v>
      </c>
      <c r="N170" s="46">
        <f t="shared" si="307"/>
        <v>24.31275</v>
      </c>
      <c r="O170" s="48">
        <f t="shared" si="308"/>
        <v>89.5</v>
      </c>
      <c r="P170" s="48">
        <f t="shared" si="309"/>
        <v>0</v>
      </c>
      <c r="Q170" s="48">
        <f t="shared" si="310"/>
        <v>1148.77525</v>
      </c>
      <c r="R170" s="46">
        <f t="shared" si="311"/>
        <v>0</v>
      </c>
      <c r="S170" s="46">
        <f t="shared" si="312"/>
        <v>259.63</v>
      </c>
      <c r="T170" s="48">
        <f t="shared" si="313"/>
        <v>113.3</v>
      </c>
      <c r="U170" s="46">
        <f t="shared" si="314"/>
        <v>10.42</v>
      </c>
      <c r="V170" s="46">
        <v>0</v>
      </c>
      <c r="W170" s="48">
        <f t="shared" si="315"/>
        <v>89.5</v>
      </c>
      <c r="X170" s="48">
        <f t="shared" si="316"/>
        <v>0</v>
      </c>
      <c r="Y170" s="46">
        <f t="shared" si="317"/>
        <v>472.85</v>
      </c>
      <c r="Z170" s="46">
        <f t="shared" si="318"/>
        <v>1621.62525</v>
      </c>
      <c r="AA170" s="46"/>
      <c r="AB170" s="71" t="s">
        <v>118</v>
      </c>
      <c r="AC170" s="11">
        <f t="shared" ref="AC170:AE170" si="400">K170+R170</f>
        <v>62.5185</v>
      </c>
      <c r="AD170" s="11">
        <f t="shared" si="400"/>
        <v>778.894</v>
      </c>
      <c r="AE170" s="11">
        <f t="shared" si="400"/>
        <v>566.48</v>
      </c>
      <c r="AF170" s="11">
        <f t="shared" si="320"/>
        <v>34.73275</v>
      </c>
      <c r="AG170" s="11">
        <f t="shared" ref="AG170:AI170" si="401">O170+W170</f>
        <v>179</v>
      </c>
      <c r="AH170" s="11">
        <f t="shared" si="401"/>
        <v>0</v>
      </c>
      <c r="AI170" s="11">
        <f t="shared" si="401"/>
        <v>1621.62525</v>
      </c>
      <c r="AJ170" s="12" t="s">
        <v>33</v>
      </c>
    </row>
    <row r="171" s="9" customFormat="1" ht="16" customHeight="1" spans="1:36">
      <c r="A171" s="45">
        <f t="shared" si="303"/>
        <v>168</v>
      </c>
      <c r="B171" s="46" t="s">
        <v>509</v>
      </c>
      <c r="C171" s="47" t="s">
        <v>532</v>
      </c>
      <c r="D171" s="46" t="s">
        <v>533</v>
      </c>
      <c r="E171" s="46">
        <v>3473.25</v>
      </c>
      <c r="F171" s="46">
        <v>3245.4</v>
      </c>
      <c r="G171" s="48">
        <v>5664.75</v>
      </c>
      <c r="H171" s="46">
        <v>3473.25</v>
      </c>
      <c r="I171" s="48">
        <v>1790</v>
      </c>
      <c r="J171" s="48"/>
      <c r="K171" s="63">
        <f t="shared" si="304"/>
        <v>62.5185</v>
      </c>
      <c r="L171" s="64">
        <f t="shared" si="305"/>
        <v>519.264</v>
      </c>
      <c r="M171" s="48">
        <f t="shared" si="306"/>
        <v>453.18</v>
      </c>
      <c r="N171" s="46">
        <f t="shared" si="307"/>
        <v>24.31275</v>
      </c>
      <c r="O171" s="48">
        <f t="shared" si="308"/>
        <v>89.5</v>
      </c>
      <c r="P171" s="48">
        <f t="shared" si="309"/>
        <v>0</v>
      </c>
      <c r="Q171" s="48">
        <f t="shared" si="310"/>
        <v>1148.77525</v>
      </c>
      <c r="R171" s="46">
        <f t="shared" si="311"/>
        <v>0</v>
      </c>
      <c r="S171" s="46">
        <f t="shared" si="312"/>
        <v>259.63</v>
      </c>
      <c r="T171" s="48">
        <f t="shared" si="313"/>
        <v>113.3</v>
      </c>
      <c r="U171" s="46">
        <f t="shared" si="314"/>
        <v>10.42</v>
      </c>
      <c r="V171" s="46">
        <v>0</v>
      </c>
      <c r="W171" s="48">
        <f t="shared" si="315"/>
        <v>89.5</v>
      </c>
      <c r="X171" s="48">
        <f t="shared" si="316"/>
        <v>0</v>
      </c>
      <c r="Y171" s="46">
        <f t="shared" si="317"/>
        <v>472.85</v>
      </c>
      <c r="Z171" s="46">
        <f t="shared" si="318"/>
        <v>1621.62525</v>
      </c>
      <c r="AA171" s="46"/>
      <c r="AB171" s="71" t="s">
        <v>118</v>
      </c>
      <c r="AC171" s="11">
        <f t="shared" ref="AC171:AE171" si="402">K171+R171</f>
        <v>62.5185</v>
      </c>
      <c r="AD171" s="11">
        <f t="shared" si="402"/>
        <v>778.894</v>
      </c>
      <c r="AE171" s="11">
        <f t="shared" si="402"/>
        <v>566.48</v>
      </c>
      <c r="AF171" s="11">
        <f t="shared" si="320"/>
        <v>34.73275</v>
      </c>
      <c r="AG171" s="11">
        <f t="shared" ref="AG171:AI171" si="403">O171+W171</f>
        <v>179</v>
      </c>
      <c r="AH171" s="11">
        <f t="shared" si="403"/>
        <v>0</v>
      </c>
      <c r="AI171" s="11">
        <f t="shared" si="403"/>
        <v>1621.62525</v>
      </c>
      <c r="AJ171" s="12" t="s">
        <v>33</v>
      </c>
    </row>
    <row r="172" s="9" customFormat="1" ht="16" customHeight="1" spans="1:36">
      <c r="A172" s="45">
        <f t="shared" si="303"/>
        <v>169</v>
      </c>
      <c r="B172" s="46" t="s">
        <v>509</v>
      </c>
      <c r="C172" s="47" t="s">
        <v>534</v>
      </c>
      <c r="D172" s="46" t="s">
        <v>535</v>
      </c>
      <c r="E172" s="46">
        <v>3473.25</v>
      </c>
      <c r="F172" s="46">
        <v>3245.4</v>
      </c>
      <c r="G172" s="48">
        <v>5664.75</v>
      </c>
      <c r="H172" s="46">
        <v>3473.25</v>
      </c>
      <c r="I172" s="48">
        <v>1790</v>
      </c>
      <c r="J172" s="48"/>
      <c r="K172" s="63">
        <f t="shared" si="304"/>
        <v>62.5185</v>
      </c>
      <c r="L172" s="64">
        <f t="shared" si="305"/>
        <v>519.264</v>
      </c>
      <c r="M172" s="48">
        <f t="shared" si="306"/>
        <v>453.18</v>
      </c>
      <c r="N172" s="46">
        <f t="shared" si="307"/>
        <v>24.31275</v>
      </c>
      <c r="O172" s="48">
        <f t="shared" si="308"/>
        <v>89.5</v>
      </c>
      <c r="P172" s="48">
        <f t="shared" si="309"/>
        <v>0</v>
      </c>
      <c r="Q172" s="48">
        <f t="shared" si="310"/>
        <v>1148.77525</v>
      </c>
      <c r="R172" s="46">
        <f t="shared" si="311"/>
        <v>0</v>
      </c>
      <c r="S172" s="46">
        <f t="shared" si="312"/>
        <v>259.63</v>
      </c>
      <c r="T172" s="48">
        <f t="shared" si="313"/>
        <v>113.3</v>
      </c>
      <c r="U172" s="46">
        <f t="shared" si="314"/>
        <v>10.42</v>
      </c>
      <c r="V172" s="46">
        <v>0</v>
      </c>
      <c r="W172" s="48">
        <f t="shared" si="315"/>
        <v>89.5</v>
      </c>
      <c r="X172" s="48">
        <f t="shared" si="316"/>
        <v>0</v>
      </c>
      <c r="Y172" s="46">
        <f t="shared" si="317"/>
        <v>472.85</v>
      </c>
      <c r="Z172" s="46">
        <f t="shared" si="318"/>
        <v>1621.62525</v>
      </c>
      <c r="AA172" s="46"/>
      <c r="AB172" s="71" t="s">
        <v>118</v>
      </c>
      <c r="AC172" s="11">
        <f t="shared" ref="AC172:AE172" si="404">K172+R172</f>
        <v>62.5185</v>
      </c>
      <c r="AD172" s="11">
        <f t="shared" si="404"/>
        <v>778.894</v>
      </c>
      <c r="AE172" s="11">
        <f t="shared" si="404"/>
        <v>566.48</v>
      </c>
      <c r="AF172" s="11">
        <f t="shared" si="320"/>
        <v>34.73275</v>
      </c>
      <c r="AG172" s="11">
        <f t="shared" ref="AG172:AI172" si="405">O172+W172</f>
        <v>179</v>
      </c>
      <c r="AH172" s="11">
        <f t="shared" si="405"/>
        <v>0</v>
      </c>
      <c r="AI172" s="11">
        <f t="shared" si="405"/>
        <v>1621.62525</v>
      </c>
      <c r="AJ172" s="12" t="s">
        <v>33</v>
      </c>
    </row>
    <row r="173" s="9" customFormat="1" ht="16" customHeight="1" spans="1:36">
      <c r="A173" s="45">
        <f t="shared" si="303"/>
        <v>170</v>
      </c>
      <c r="B173" s="46" t="s">
        <v>509</v>
      </c>
      <c r="C173" s="47" t="s">
        <v>536</v>
      </c>
      <c r="D173" s="46" t="s">
        <v>537</v>
      </c>
      <c r="E173" s="46">
        <v>3473.25</v>
      </c>
      <c r="F173" s="46">
        <v>3245.4</v>
      </c>
      <c r="G173" s="48">
        <v>5664.75</v>
      </c>
      <c r="H173" s="46">
        <v>3473.25</v>
      </c>
      <c r="I173" s="48">
        <v>1790</v>
      </c>
      <c r="J173" s="48"/>
      <c r="K173" s="63">
        <f t="shared" si="304"/>
        <v>62.5185</v>
      </c>
      <c r="L173" s="64">
        <f t="shared" si="305"/>
        <v>519.264</v>
      </c>
      <c r="M173" s="48">
        <f t="shared" si="306"/>
        <v>453.18</v>
      </c>
      <c r="N173" s="46">
        <f t="shared" si="307"/>
        <v>24.31275</v>
      </c>
      <c r="O173" s="48">
        <f t="shared" si="308"/>
        <v>89.5</v>
      </c>
      <c r="P173" s="48">
        <f t="shared" si="309"/>
        <v>0</v>
      </c>
      <c r="Q173" s="48">
        <f t="shared" si="310"/>
        <v>1148.77525</v>
      </c>
      <c r="R173" s="46">
        <f t="shared" si="311"/>
        <v>0</v>
      </c>
      <c r="S173" s="46">
        <f t="shared" si="312"/>
        <v>259.63</v>
      </c>
      <c r="T173" s="48">
        <f t="shared" si="313"/>
        <v>113.3</v>
      </c>
      <c r="U173" s="46">
        <f t="shared" si="314"/>
        <v>10.42</v>
      </c>
      <c r="V173" s="46">
        <v>0</v>
      </c>
      <c r="W173" s="48">
        <f t="shared" si="315"/>
        <v>89.5</v>
      </c>
      <c r="X173" s="48">
        <f t="shared" si="316"/>
        <v>0</v>
      </c>
      <c r="Y173" s="46">
        <f t="shared" si="317"/>
        <v>472.85</v>
      </c>
      <c r="Z173" s="46">
        <f t="shared" si="318"/>
        <v>1621.62525</v>
      </c>
      <c r="AA173" s="46"/>
      <c r="AB173" s="71" t="s">
        <v>118</v>
      </c>
      <c r="AC173" s="11">
        <f t="shared" ref="AC173:AE173" si="406">K173+R173</f>
        <v>62.5185</v>
      </c>
      <c r="AD173" s="11">
        <f t="shared" si="406"/>
        <v>778.894</v>
      </c>
      <c r="AE173" s="11">
        <f t="shared" si="406"/>
        <v>566.48</v>
      </c>
      <c r="AF173" s="11">
        <f t="shared" si="320"/>
        <v>34.73275</v>
      </c>
      <c r="AG173" s="11">
        <f t="shared" ref="AG173:AI173" si="407">O173+W173</f>
        <v>179</v>
      </c>
      <c r="AH173" s="11">
        <f t="shared" si="407"/>
        <v>0</v>
      </c>
      <c r="AI173" s="11">
        <f t="shared" si="407"/>
        <v>1621.62525</v>
      </c>
      <c r="AJ173" s="12" t="s">
        <v>33</v>
      </c>
    </row>
    <row r="174" s="9" customFormat="1" ht="16" customHeight="1" spans="1:36">
      <c r="A174" s="45">
        <f t="shared" si="303"/>
        <v>171</v>
      </c>
      <c r="B174" s="46" t="s">
        <v>509</v>
      </c>
      <c r="C174" s="47" t="s">
        <v>538</v>
      </c>
      <c r="D174" s="46" t="s">
        <v>539</v>
      </c>
      <c r="E174" s="46">
        <v>3473.25</v>
      </c>
      <c r="F174" s="46">
        <v>3245.4</v>
      </c>
      <c r="G174" s="48">
        <v>5664.75</v>
      </c>
      <c r="H174" s="46">
        <v>3473.25</v>
      </c>
      <c r="I174" s="48">
        <v>1790</v>
      </c>
      <c r="J174" s="48"/>
      <c r="K174" s="63">
        <f t="shared" si="304"/>
        <v>62.5185</v>
      </c>
      <c r="L174" s="64">
        <f t="shared" si="305"/>
        <v>519.264</v>
      </c>
      <c r="M174" s="48">
        <f t="shared" si="306"/>
        <v>453.18</v>
      </c>
      <c r="N174" s="46">
        <f t="shared" si="307"/>
        <v>24.31275</v>
      </c>
      <c r="O174" s="48">
        <f t="shared" si="308"/>
        <v>89.5</v>
      </c>
      <c r="P174" s="48">
        <f t="shared" si="309"/>
        <v>0</v>
      </c>
      <c r="Q174" s="48">
        <f t="shared" si="310"/>
        <v>1148.77525</v>
      </c>
      <c r="R174" s="46">
        <f t="shared" si="311"/>
        <v>0</v>
      </c>
      <c r="S174" s="46">
        <f t="shared" si="312"/>
        <v>259.63</v>
      </c>
      <c r="T174" s="48">
        <f t="shared" si="313"/>
        <v>113.3</v>
      </c>
      <c r="U174" s="46">
        <f t="shared" si="314"/>
        <v>10.42</v>
      </c>
      <c r="V174" s="46">
        <v>0</v>
      </c>
      <c r="W174" s="48">
        <f t="shared" si="315"/>
        <v>89.5</v>
      </c>
      <c r="X174" s="48">
        <f t="shared" si="316"/>
        <v>0</v>
      </c>
      <c r="Y174" s="46">
        <f t="shared" si="317"/>
        <v>472.85</v>
      </c>
      <c r="Z174" s="46">
        <f t="shared" si="318"/>
        <v>1621.62525</v>
      </c>
      <c r="AA174" s="46"/>
      <c r="AB174" s="71" t="s">
        <v>112</v>
      </c>
      <c r="AC174" s="11">
        <f t="shared" ref="AC174:AE174" si="408">K174+R174</f>
        <v>62.5185</v>
      </c>
      <c r="AD174" s="11">
        <f t="shared" si="408"/>
        <v>778.894</v>
      </c>
      <c r="AE174" s="11">
        <f t="shared" si="408"/>
        <v>566.48</v>
      </c>
      <c r="AF174" s="11">
        <f t="shared" si="320"/>
        <v>34.73275</v>
      </c>
      <c r="AG174" s="11">
        <f t="shared" ref="AG174:AI174" si="409">O174+W174</f>
        <v>179</v>
      </c>
      <c r="AH174" s="11">
        <f t="shared" si="409"/>
        <v>0</v>
      </c>
      <c r="AI174" s="11">
        <f t="shared" si="409"/>
        <v>1621.62525</v>
      </c>
      <c r="AJ174" s="12" t="s">
        <v>33</v>
      </c>
    </row>
    <row r="175" s="9" customFormat="1" ht="16" customHeight="1" spans="1:36">
      <c r="A175" s="45">
        <f t="shared" si="303"/>
        <v>172</v>
      </c>
      <c r="B175" s="46" t="s">
        <v>509</v>
      </c>
      <c r="C175" s="47" t="s">
        <v>540</v>
      </c>
      <c r="D175" s="46" t="s">
        <v>541</v>
      </c>
      <c r="E175" s="46">
        <v>3473.25</v>
      </c>
      <c r="F175" s="46">
        <v>3245.4</v>
      </c>
      <c r="G175" s="48">
        <v>5664.75</v>
      </c>
      <c r="H175" s="46">
        <v>3473.25</v>
      </c>
      <c r="I175" s="48">
        <v>1790</v>
      </c>
      <c r="J175" s="48"/>
      <c r="K175" s="63">
        <f t="shared" si="304"/>
        <v>62.5185</v>
      </c>
      <c r="L175" s="64">
        <f t="shared" si="305"/>
        <v>519.264</v>
      </c>
      <c r="M175" s="48">
        <f t="shared" si="306"/>
        <v>453.18</v>
      </c>
      <c r="N175" s="46">
        <f t="shared" si="307"/>
        <v>24.31275</v>
      </c>
      <c r="O175" s="48">
        <f t="shared" si="308"/>
        <v>89.5</v>
      </c>
      <c r="P175" s="48">
        <f t="shared" si="309"/>
        <v>0</v>
      </c>
      <c r="Q175" s="48">
        <f t="shared" si="310"/>
        <v>1148.77525</v>
      </c>
      <c r="R175" s="46">
        <f t="shared" si="311"/>
        <v>0</v>
      </c>
      <c r="S175" s="46">
        <f t="shared" si="312"/>
        <v>259.63</v>
      </c>
      <c r="T175" s="48">
        <f t="shared" si="313"/>
        <v>113.3</v>
      </c>
      <c r="U175" s="46">
        <f t="shared" si="314"/>
        <v>10.42</v>
      </c>
      <c r="V175" s="46">
        <v>0</v>
      </c>
      <c r="W175" s="48">
        <f t="shared" si="315"/>
        <v>89.5</v>
      </c>
      <c r="X175" s="48">
        <f t="shared" si="316"/>
        <v>0</v>
      </c>
      <c r="Y175" s="46">
        <f t="shared" si="317"/>
        <v>472.85</v>
      </c>
      <c r="Z175" s="46">
        <f t="shared" si="318"/>
        <v>1621.62525</v>
      </c>
      <c r="AA175" s="46"/>
      <c r="AB175" s="71" t="s">
        <v>118</v>
      </c>
      <c r="AC175" s="11">
        <f t="shared" ref="AC175:AE175" si="410">K175+R175</f>
        <v>62.5185</v>
      </c>
      <c r="AD175" s="11">
        <f t="shared" si="410"/>
        <v>778.894</v>
      </c>
      <c r="AE175" s="11">
        <f t="shared" si="410"/>
        <v>566.48</v>
      </c>
      <c r="AF175" s="11">
        <f t="shared" si="320"/>
        <v>34.73275</v>
      </c>
      <c r="AG175" s="11">
        <f t="shared" ref="AG175:AI175" si="411">O175+W175</f>
        <v>179</v>
      </c>
      <c r="AH175" s="11">
        <f t="shared" si="411"/>
        <v>0</v>
      </c>
      <c r="AI175" s="11">
        <f t="shared" si="411"/>
        <v>1621.62525</v>
      </c>
      <c r="AJ175" s="12" t="s">
        <v>33</v>
      </c>
    </row>
    <row r="176" s="9" customFormat="1" ht="16" customHeight="1" spans="1:36">
      <c r="A176" s="45">
        <f t="shared" si="303"/>
        <v>173</v>
      </c>
      <c r="B176" s="46" t="s">
        <v>509</v>
      </c>
      <c r="C176" s="47" t="s">
        <v>542</v>
      </c>
      <c r="D176" s="46" t="s">
        <v>543</v>
      </c>
      <c r="E176" s="46">
        <v>3473.25</v>
      </c>
      <c r="F176" s="46">
        <v>3245.4</v>
      </c>
      <c r="G176" s="48">
        <v>5664.75</v>
      </c>
      <c r="H176" s="46">
        <v>3473.25</v>
      </c>
      <c r="I176" s="48">
        <v>1790</v>
      </c>
      <c r="J176" s="48"/>
      <c r="K176" s="63">
        <f t="shared" si="304"/>
        <v>62.5185</v>
      </c>
      <c r="L176" s="64">
        <f t="shared" si="305"/>
        <v>519.264</v>
      </c>
      <c r="M176" s="48">
        <f t="shared" si="306"/>
        <v>453.18</v>
      </c>
      <c r="N176" s="46">
        <f t="shared" si="307"/>
        <v>24.31275</v>
      </c>
      <c r="O176" s="48">
        <f t="shared" si="308"/>
        <v>89.5</v>
      </c>
      <c r="P176" s="48">
        <f t="shared" si="309"/>
        <v>0</v>
      </c>
      <c r="Q176" s="48">
        <f t="shared" si="310"/>
        <v>1148.77525</v>
      </c>
      <c r="R176" s="46">
        <f t="shared" si="311"/>
        <v>0</v>
      </c>
      <c r="S176" s="46">
        <f t="shared" si="312"/>
        <v>259.63</v>
      </c>
      <c r="T176" s="48">
        <f t="shared" si="313"/>
        <v>113.3</v>
      </c>
      <c r="U176" s="46">
        <f t="shared" si="314"/>
        <v>10.42</v>
      </c>
      <c r="V176" s="46">
        <v>0</v>
      </c>
      <c r="W176" s="48">
        <f t="shared" si="315"/>
        <v>89.5</v>
      </c>
      <c r="X176" s="48">
        <f t="shared" si="316"/>
        <v>0</v>
      </c>
      <c r="Y176" s="46">
        <f t="shared" si="317"/>
        <v>472.85</v>
      </c>
      <c r="Z176" s="46">
        <f t="shared" si="318"/>
        <v>1621.62525</v>
      </c>
      <c r="AA176" s="46"/>
      <c r="AB176" s="71" t="s">
        <v>118</v>
      </c>
      <c r="AC176" s="11">
        <f t="shared" ref="AC176:AE176" si="412">K176+R176</f>
        <v>62.5185</v>
      </c>
      <c r="AD176" s="11">
        <f t="shared" si="412"/>
        <v>778.894</v>
      </c>
      <c r="AE176" s="11">
        <f t="shared" si="412"/>
        <v>566.48</v>
      </c>
      <c r="AF176" s="11">
        <f t="shared" si="320"/>
        <v>34.73275</v>
      </c>
      <c r="AG176" s="11">
        <f t="shared" ref="AG176:AI176" si="413">O176+W176</f>
        <v>179</v>
      </c>
      <c r="AH176" s="11">
        <f t="shared" si="413"/>
        <v>0</v>
      </c>
      <c r="AI176" s="11">
        <f t="shared" si="413"/>
        <v>1621.62525</v>
      </c>
      <c r="AJ176" s="12" t="s">
        <v>33</v>
      </c>
    </row>
    <row r="177" s="9" customFormat="1" ht="16" customHeight="1" spans="1:36">
      <c r="A177" s="45">
        <f t="shared" si="303"/>
        <v>174</v>
      </c>
      <c r="B177" s="46" t="s">
        <v>509</v>
      </c>
      <c r="C177" s="47" t="s">
        <v>544</v>
      </c>
      <c r="D177" s="46" t="s">
        <v>545</v>
      </c>
      <c r="E177" s="46">
        <v>3473.25</v>
      </c>
      <c r="F177" s="46">
        <v>3245.4</v>
      </c>
      <c r="G177" s="48">
        <v>5664.75</v>
      </c>
      <c r="H177" s="46">
        <v>3473.25</v>
      </c>
      <c r="I177" s="48">
        <v>1790</v>
      </c>
      <c r="J177" s="48"/>
      <c r="K177" s="63">
        <f t="shared" si="304"/>
        <v>62.5185</v>
      </c>
      <c r="L177" s="64">
        <f t="shared" si="305"/>
        <v>519.264</v>
      </c>
      <c r="M177" s="48">
        <f t="shared" si="306"/>
        <v>453.18</v>
      </c>
      <c r="N177" s="46">
        <f t="shared" si="307"/>
        <v>24.31275</v>
      </c>
      <c r="O177" s="48">
        <f t="shared" si="308"/>
        <v>89.5</v>
      </c>
      <c r="P177" s="48">
        <f t="shared" si="309"/>
        <v>0</v>
      </c>
      <c r="Q177" s="48">
        <f t="shared" si="310"/>
        <v>1148.77525</v>
      </c>
      <c r="R177" s="46">
        <f t="shared" si="311"/>
        <v>0</v>
      </c>
      <c r="S177" s="46">
        <f t="shared" si="312"/>
        <v>259.63</v>
      </c>
      <c r="T177" s="48">
        <f t="shared" si="313"/>
        <v>113.3</v>
      </c>
      <c r="U177" s="46">
        <f t="shared" si="314"/>
        <v>10.42</v>
      </c>
      <c r="V177" s="46">
        <v>0</v>
      </c>
      <c r="W177" s="48">
        <f t="shared" si="315"/>
        <v>89.5</v>
      </c>
      <c r="X177" s="48">
        <f t="shared" si="316"/>
        <v>0</v>
      </c>
      <c r="Y177" s="46">
        <f t="shared" si="317"/>
        <v>472.85</v>
      </c>
      <c r="Z177" s="46">
        <f t="shared" si="318"/>
        <v>1621.62525</v>
      </c>
      <c r="AA177" s="46"/>
      <c r="AB177" s="71" t="s">
        <v>118</v>
      </c>
      <c r="AC177" s="11">
        <f t="shared" ref="AC177:AE177" si="414">K177+R177</f>
        <v>62.5185</v>
      </c>
      <c r="AD177" s="11">
        <f t="shared" si="414"/>
        <v>778.894</v>
      </c>
      <c r="AE177" s="11">
        <f t="shared" si="414"/>
        <v>566.48</v>
      </c>
      <c r="AF177" s="11">
        <f t="shared" si="320"/>
        <v>34.73275</v>
      </c>
      <c r="AG177" s="11">
        <f t="shared" ref="AG177:AI177" si="415">O177+W177</f>
        <v>179</v>
      </c>
      <c r="AH177" s="11">
        <f t="shared" si="415"/>
        <v>0</v>
      </c>
      <c r="AI177" s="11">
        <f t="shared" si="415"/>
        <v>1621.62525</v>
      </c>
      <c r="AJ177" s="12" t="s">
        <v>33</v>
      </c>
    </row>
    <row r="178" s="9" customFormat="1" ht="16" customHeight="1" spans="1:36">
      <c r="A178" s="45">
        <f t="shared" si="303"/>
        <v>175</v>
      </c>
      <c r="B178" s="46" t="s">
        <v>509</v>
      </c>
      <c r="C178" s="47" t="s">
        <v>546</v>
      </c>
      <c r="D178" s="46" t="s">
        <v>547</v>
      </c>
      <c r="E178" s="46">
        <v>3473.25</v>
      </c>
      <c r="F178" s="46">
        <v>3245.4</v>
      </c>
      <c r="G178" s="48">
        <v>5664.75</v>
      </c>
      <c r="H178" s="46">
        <v>3473.25</v>
      </c>
      <c r="I178" s="48">
        <v>1790</v>
      </c>
      <c r="J178" s="48"/>
      <c r="K178" s="63">
        <f t="shared" si="304"/>
        <v>62.5185</v>
      </c>
      <c r="L178" s="64">
        <f t="shared" si="305"/>
        <v>519.264</v>
      </c>
      <c r="M178" s="48">
        <f t="shared" si="306"/>
        <v>453.18</v>
      </c>
      <c r="N178" s="46">
        <f t="shared" si="307"/>
        <v>24.31275</v>
      </c>
      <c r="O178" s="48">
        <f t="shared" si="308"/>
        <v>89.5</v>
      </c>
      <c r="P178" s="48">
        <f t="shared" si="309"/>
        <v>0</v>
      </c>
      <c r="Q178" s="48">
        <f t="shared" si="310"/>
        <v>1148.77525</v>
      </c>
      <c r="R178" s="46">
        <f t="shared" si="311"/>
        <v>0</v>
      </c>
      <c r="S178" s="46">
        <f t="shared" si="312"/>
        <v>259.63</v>
      </c>
      <c r="T178" s="48">
        <f t="shared" si="313"/>
        <v>113.3</v>
      </c>
      <c r="U178" s="46">
        <f t="shared" si="314"/>
        <v>10.42</v>
      </c>
      <c r="V178" s="46">
        <v>0</v>
      </c>
      <c r="W178" s="48">
        <f t="shared" si="315"/>
        <v>89.5</v>
      </c>
      <c r="X178" s="48">
        <f t="shared" si="316"/>
        <v>0</v>
      </c>
      <c r="Y178" s="46">
        <f t="shared" si="317"/>
        <v>472.85</v>
      </c>
      <c r="Z178" s="46">
        <f t="shared" si="318"/>
        <v>1621.62525</v>
      </c>
      <c r="AA178" s="46"/>
      <c r="AB178" s="71" t="s">
        <v>118</v>
      </c>
      <c r="AC178" s="11">
        <f t="shared" ref="AC178:AE178" si="416">K178+R178</f>
        <v>62.5185</v>
      </c>
      <c r="AD178" s="11">
        <f t="shared" si="416"/>
        <v>778.894</v>
      </c>
      <c r="AE178" s="11">
        <f t="shared" si="416"/>
        <v>566.48</v>
      </c>
      <c r="AF178" s="11">
        <f t="shared" si="320"/>
        <v>34.73275</v>
      </c>
      <c r="AG178" s="11">
        <f t="shared" ref="AG178:AI178" si="417">O178+W178</f>
        <v>179</v>
      </c>
      <c r="AH178" s="11">
        <f t="shared" si="417"/>
        <v>0</v>
      </c>
      <c r="AI178" s="11">
        <f t="shared" si="417"/>
        <v>1621.62525</v>
      </c>
      <c r="AJ178" s="12" t="s">
        <v>33</v>
      </c>
    </row>
    <row r="179" s="9" customFormat="1" ht="16" customHeight="1" spans="1:36">
      <c r="A179" s="45">
        <f t="shared" si="303"/>
        <v>176</v>
      </c>
      <c r="B179" s="46" t="s">
        <v>509</v>
      </c>
      <c r="C179" s="47" t="s">
        <v>548</v>
      </c>
      <c r="D179" s="46" t="s">
        <v>549</v>
      </c>
      <c r="E179" s="46">
        <v>3473.25</v>
      </c>
      <c r="F179" s="46">
        <v>3245.4</v>
      </c>
      <c r="G179" s="48">
        <v>5664.75</v>
      </c>
      <c r="H179" s="46">
        <v>3473.25</v>
      </c>
      <c r="I179" s="48">
        <v>1790</v>
      </c>
      <c r="J179" s="48"/>
      <c r="K179" s="63">
        <f t="shared" si="304"/>
        <v>62.5185</v>
      </c>
      <c r="L179" s="64">
        <f t="shared" si="305"/>
        <v>519.264</v>
      </c>
      <c r="M179" s="48">
        <f t="shared" si="306"/>
        <v>453.18</v>
      </c>
      <c r="N179" s="46">
        <f t="shared" si="307"/>
        <v>24.31275</v>
      </c>
      <c r="O179" s="48">
        <f t="shared" si="308"/>
        <v>89.5</v>
      </c>
      <c r="P179" s="48">
        <f t="shared" si="309"/>
        <v>0</v>
      </c>
      <c r="Q179" s="48">
        <f t="shared" si="310"/>
        <v>1148.77525</v>
      </c>
      <c r="R179" s="46">
        <f t="shared" si="311"/>
        <v>0</v>
      </c>
      <c r="S179" s="46">
        <f t="shared" si="312"/>
        <v>259.63</v>
      </c>
      <c r="T179" s="48">
        <f t="shared" si="313"/>
        <v>113.3</v>
      </c>
      <c r="U179" s="46">
        <f t="shared" si="314"/>
        <v>10.42</v>
      </c>
      <c r="V179" s="46">
        <v>0</v>
      </c>
      <c r="W179" s="48">
        <f t="shared" si="315"/>
        <v>89.5</v>
      </c>
      <c r="X179" s="48">
        <f t="shared" si="316"/>
        <v>0</v>
      </c>
      <c r="Y179" s="46">
        <f t="shared" si="317"/>
        <v>472.85</v>
      </c>
      <c r="Z179" s="46">
        <f t="shared" si="318"/>
        <v>1621.62525</v>
      </c>
      <c r="AA179" s="46"/>
      <c r="AB179" s="71" t="s">
        <v>118</v>
      </c>
      <c r="AC179" s="11">
        <f t="shared" ref="AC179:AE179" si="418">K179+R179</f>
        <v>62.5185</v>
      </c>
      <c r="AD179" s="11">
        <f t="shared" si="418"/>
        <v>778.894</v>
      </c>
      <c r="AE179" s="11">
        <f t="shared" si="418"/>
        <v>566.48</v>
      </c>
      <c r="AF179" s="11">
        <f t="shared" si="320"/>
        <v>34.73275</v>
      </c>
      <c r="AG179" s="11">
        <f t="shared" ref="AG179:AI179" si="419">O179+W179</f>
        <v>179</v>
      </c>
      <c r="AH179" s="11">
        <f t="shared" si="419"/>
        <v>0</v>
      </c>
      <c r="AI179" s="11">
        <f t="shared" si="419"/>
        <v>1621.62525</v>
      </c>
      <c r="AJ179" s="12" t="s">
        <v>33</v>
      </c>
    </row>
    <row r="180" s="9" customFormat="1" ht="16" customHeight="1" spans="1:36">
      <c r="A180" s="45">
        <f t="shared" si="303"/>
        <v>177</v>
      </c>
      <c r="B180" s="46" t="s">
        <v>509</v>
      </c>
      <c r="C180" s="47" t="s">
        <v>550</v>
      </c>
      <c r="D180" s="46" t="s">
        <v>551</v>
      </c>
      <c r="E180" s="46">
        <v>3473.25</v>
      </c>
      <c r="F180" s="46">
        <v>3245.4</v>
      </c>
      <c r="G180" s="48">
        <v>5664.75</v>
      </c>
      <c r="H180" s="46">
        <v>3473.25</v>
      </c>
      <c r="I180" s="48">
        <v>1790</v>
      </c>
      <c r="J180" s="48"/>
      <c r="K180" s="63">
        <f t="shared" si="304"/>
        <v>62.5185</v>
      </c>
      <c r="L180" s="64">
        <f t="shared" si="305"/>
        <v>519.264</v>
      </c>
      <c r="M180" s="48">
        <f t="shared" si="306"/>
        <v>453.18</v>
      </c>
      <c r="N180" s="46">
        <f t="shared" si="307"/>
        <v>24.31275</v>
      </c>
      <c r="O180" s="48">
        <f t="shared" si="308"/>
        <v>89.5</v>
      </c>
      <c r="P180" s="48">
        <f t="shared" si="309"/>
        <v>0</v>
      </c>
      <c r="Q180" s="48">
        <f t="shared" si="310"/>
        <v>1148.77525</v>
      </c>
      <c r="R180" s="46">
        <f t="shared" si="311"/>
        <v>0</v>
      </c>
      <c r="S180" s="46">
        <f t="shared" si="312"/>
        <v>259.63</v>
      </c>
      <c r="T180" s="48">
        <f t="shared" si="313"/>
        <v>113.3</v>
      </c>
      <c r="U180" s="46">
        <f t="shared" si="314"/>
        <v>10.42</v>
      </c>
      <c r="V180" s="46">
        <v>0</v>
      </c>
      <c r="W180" s="48">
        <f t="shared" si="315"/>
        <v>89.5</v>
      </c>
      <c r="X180" s="48">
        <f t="shared" si="316"/>
        <v>0</v>
      </c>
      <c r="Y180" s="46">
        <f t="shared" si="317"/>
        <v>472.85</v>
      </c>
      <c r="Z180" s="46">
        <f t="shared" si="318"/>
        <v>1621.62525</v>
      </c>
      <c r="AA180" s="46"/>
      <c r="AB180" s="71" t="s">
        <v>118</v>
      </c>
      <c r="AC180" s="11">
        <f t="shared" ref="AC180:AE180" si="420">K180+R180</f>
        <v>62.5185</v>
      </c>
      <c r="AD180" s="11">
        <f t="shared" si="420"/>
        <v>778.894</v>
      </c>
      <c r="AE180" s="11">
        <f t="shared" si="420"/>
        <v>566.48</v>
      </c>
      <c r="AF180" s="11">
        <f t="shared" si="320"/>
        <v>34.73275</v>
      </c>
      <c r="AG180" s="11">
        <f t="shared" ref="AG180:AI180" si="421">O180+W180</f>
        <v>179</v>
      </c>
      <c r="AH180" s="11">
        <f t="shared" si="421"/>
        <v>0</v>
      </c>
      <c r="AI180" s="11">
        <f t="shared" si="421"/>
        <v>1621.62525</v>
      </c>
      <c r="AJ180" s="12" t="s">
        <v>33</v>
      </c>
    </row>
    <row r="181" s="9" customFormat="1" ht="16" customHeight="1" spans="1:36">
      <c r="A181" s="45">
        <f t="shared" si="303"/>
        <v>178</v>
      </c>
      <c r="B181" s="46" t="s">
        <v>509</v>
      </c>
      <c r="C181" s="47" t="s">
        <v>552</v>
      </c>
      <c r="D181" s="46" t="s">
        <v>553</v>
      </c>
      <c r="E181" s="46">
        <v>3473.25</v>
      </c>
      <c r="F181" s="46">
        <v>3245.4</v>
      </c>
      <c r="G181" s="48">
        <v>5664.75</v>
      </c>
      <c r="H181" s="46">
        <v>3473.25</v>
      </c>
      <c r="I181" s="48">
        <v>1790</v>
      </c>
      <c r="J181" s="48"/>
      <c r="K181" s="63">
        <f t="shared" si="304"/>
        <v>62.5185</v>
      </c>
      <c r="L181" s="64">
        <f t="shared" si="305"/>
        <v>519.264</v>
      </c>
      <c r="M181" s="48">
        <f t="shared" si="306"/>
        <v>453.18</v>
      </c>
      <c r="N181" s="46">
        <f t="shared" si="307"/>
        <v>24.31275</v>
      </c>
      <c r="O181" s="48">
        <f t="shared" si="308"/>
        <v>89.5</v>
      </c>
      <c r="P181" s="48">
        <f t="shared" si="309"/>
        <v>0</v>
      </c>
      <c r="Q181" s="48">
        <f t="shared" si="310"/>
        <v>1148.77525</v>
      </c>
      <c r="R181" s="46">
        <f t="shared" si="311"/>
        <v>0</v>
      </c>
      <c r="S181" s="46">
        <f t="shared" si="312"/>
        <v>259.63</v>
      </c>
      <c r="T181" s="48">
        <f t="shared" si="313"/>
        <v>113.3</v>
      </c>
      <c r="U181" s="46">
        <f t="shared" si="314"/>
        <v>10.42</v>
      </c>
      <c r="V181" s="46">
        <v>0</v>
      </c>
      <c r="W181" s="48">
        <f t="shared" si="315"/>
        <v>89.5</v>
      </c>
      <c r="X181" s="48">
        <f t="shared" si="316"/>
        <v>0</v>
      </c>
      <c r="Y181" s="46">
        <f t="shared" si="317"/>
        <v>472.85</v>
      </c>
      <c r="Z181" s="46">
        <f t="shared" si="318"/>
        <v>1621.62525</v>
      </c>
      <c r="AA181" s="46"/>
      <c r="AB181" s="71" t="s">
        <v>118</v>
      </c>
      <c r="AC181" s="11">
        <f t="shared" ref="AC181:AE181" si="422">K181+R181</f>
        <v>62.5185</v>
      </c>
      <c r="AD181" s="11">
        <f t="shared" si="422"/>
        <v>778.894</v>
      </c>
      <c r="AE181" s="11">
        <f t="shared" si="422"/>
        <v>566.48</v>
      </c>
      <c r="AF181" s="11">
        <f t="shared" si="320"/>
        <v>34.73275</v>
      </c>
      <c r="AG181" s="11">
        <f t="shared" ref="AG181:AI181" si="423">O181+W181</f>
        <v>179</v>
      </c>
      <c r="AH181" s="11">
        <f t="shared" si="423"/>
        <v>0</v>
      </c>
      <c r="AI181" s="11">
        <f t="shared" si="423"/>
        <v>1621.62525</v>
      </c>
      <c r="AJ181" s="12" t="s">
        <v>33</v>
      </c>
    </row>
    <row r="182" s="9" customFormat="1" ht="16" customHeight="1" spans="1:36">
      <c r="A182" s="45">
        <f t="shared" si="303"/>
        <v>179</v>
      </c>
      <c r="B182" s="46" t="s">
        <v>509</v>
      </c>
      <c r="C182" s="47" t="s">
        <v>554</v>
      </c>
      <c r="D182" s="46" t="s">
        <v>555</v>
      </c>
      <c r="E182" s="46">
        <v>3473.25</v>
      </c>
      <c r="F182" s="46">
        <v>3245.4</v>
      </c>
      <c r="G182" s="48">
        <v>5664.75</v>
      </c>
      <c r="H182" s="46">
        <v>3473.25</v>
      </c>
      <c r="I182" s="48">
        <v>1790</v>
      </c>
      <c r="J182" s="48"/>
      <c r="K182" s="63">
        <f t="shared" si="304"/>
        <v>62.5185</v>
      </c>
      <c r="L182" s="64">
        <f t="shared" si="305"/>
        <v>519.264</v>
      </c>
      <c r="M182" s="48">
        <f t="shared" si="306"/>
        <v>453.18</v>
      </c>
      <c r="N182" s="46">
        <f t="shared" si="307"/>
        <v>24.31275</v>
      </c>
      <c r="O182" s="48">
        <f t="shared" si="308"/>
        <v>89.5</v>
      </c>
      <c r="P182" s="48">
        <f t="shared" si="309"/>
        <v>0</v>
      </c>
      <c r="Q182" s="48">
        <f t="shared" si="310"/>
        <v>1148.77525</v>
      </c>
      <c r="R182" s="46">
        <f t="shared" si="311"/>
        <v>0</v>
      </c>
      <c r="S182" s="46">
        <f t="shared" si="312"/>
        <v>259.63</v>
      </c>
      <c r="T182" s="48">
        <f t="shared" si="313"/>
        <v>113.3</v>
      </c>
      <c r="U182" s="46">
        <f t="shared" si="314"/>
        <v>10.42</v>
      </c>
      <c r="V182" s="46">
        <v>0</v>
      </c>
      <c r="W182" s="48">
        <f t="shared" si="315"/>
        <v>89.5</v>
      </c>
      <c r="X182" s="48">
        <f t="shared" si="316"/>
        <v>0</v>
      </c>
      <c r="Y182" s="46">
        <f t="shared" si="317"/>
        <v>472.85</v>
      </c>
      <c r="Z182" s="46">
        <f t="shared" si="318"/>
        <v>1621.62525</v>
      </c>
      <c r="AA182" s="46"/>
      <c r="AB182" s="71" t="s">
        <v>118</v>
      </c>
      <c r="AC182" s="11">
        <f t="shared" ref="AC182:AE182" si="424">K182+R182</f>
        <v>62.5185</v>
      </c>
      <c r="AD182" s="11">
        <f t="shared" si="424"/>
        <v>778.894</v>
      </c>
      <c r="AE182" s="11">
        <f t="shared" si="424"/>
        <v>566.48</v>
      </c>
      <c r="AF182" s="11">
        <f t="shared" si="320"/>
        <v>34.73275</v>
      </c>
      <c r="AG182" s="11">
        <f t="shared" ref="AG182:AI182" si="425">O182+W182</f>
        <v>179</v>
      </c>
      <c r="AH182" s="11">
        <f t="shared" si="425"/>
        <v>0</v>
      </c>
      <c r="AI182" s="11">
        <f t="shared" si="425"/>
        <v>1621.62525</v>
      </c>
      <c r="AJ182" s="12" t="s">
        <v>33</v>
      </c>
    </row>
    <row r="183" s="9" customFormat="1" ht="16" customHeight="1" spans="1:36">
      <c r="A183" s="45">
        <f t="shared" si="303"/>
        <v>180</v>
      </c>
      <c r="B183" s="46" t="s">
        <v>509</v>
      </c>
      <c r="C183" s="51" t="s">
        <v>556</v>
      </c>
      <c r="D183" s="55" t="s">
        <v>557</v>
      </c>
      <c r="E183" s="46">
        <v>3473.25</v>
      </c>
      <c r="F183" s="46">
        <v>3245.4</v>
      </c>
      <c r="G183" s="48">
        <v>5664.75</v>
      </c>
      <c r="H183" s="46">
        <v>3473.25</v>
      </c>
      <c r="I183" s="48">
        <v>1790</v>
      </c>
      <c r="J183" s="48"/>
      <c r="K183" s="63">
        <f t="shared" si="304"/>
        <v>62.5185</v>
      </c>
      <c r="L183" s="64">
        <f t="shared" si="305"/>
        <v>519.264</v>
      </c>
      <c r="M183" s="48">
        <f t="shared" si="306"/>
        <v>453.18</v>
      </c>
      <c r="N183" s="46">
        <f t="shared" si="307"/>
        <v>24.31275</v>
      </c>
      <c r="O183" s="48">
        <f t="shared" si="308"/>
        <v>89.5</v>
      </c>
      <c r="P183" s="48">
        <f t="shared" si="309"/>
        <v>0</v>
      </c>
      <c r="Q183" s="48">
        <f t="shared" si="310"/>
        <v>1148.77525</v>
      </c>
      <c r="R183" s="46">
        <f t="shared" si="311"/>
        <v>0</v>
      </c>
      <c r="S183" s="46">
        <f t="shared" si="312"/>
        <v>259.63</v>
      </c>
      <c r="T183" s="48">
        <f t="shared" si="313"/>
        <v>113.3</v>
      </c>
      <c r="U183" s="46">
        <f t="shared" si="314"/>
        <v>10.42</v>
      </c>
      <c r="V183" s="46">
        <v>0</v>
      </c>
      <c r="W183" s="48">
        <f t="shared" si="315"/>
        <v>89.5</v>
      </c>
      <c r="X183" s="48">
        <f t="shared" si="316"/>
        <v>0</v>
      </c>
      <c r="Y183" s="46">
        <f t="shared" si="317"/>
        <v>472.85</v>
      </c>
      <c r="Z183" s="46">
        <f t="shared" si="318"/>
        <v>1621.62525</v>
      </c>
      <c r="AA183" s="46"/>
      <c r="AB183" s="71" t="s">
        <v>118</v>
      </c>
      <c r="AC183" s="11">
        <f t="shared" ref="AC183:AE183" si="426">K183+R183</f>
        <v>62.5185</v>
      </c>
      <c r="AD183" s="11">
        <f t="shared" si="426"/>
        <v>778.894</v>
      </c>
      <c r="AE183" s="11">
        <f t="shared" si="426"/>
        <v>566.48</v>
      </c>
      <c r="AF183" s="11">
        <f t="shared" si="320"/>
        <v>34.73275</v>
      </c>
      <c r="AG183" s="11">
        <f t="shared" ref="AG183:AI183" si="427">O183+W183</f>
        <v>179</v>
      </c>
      <c r="AH183" s="11">
        <f t="shared" si="427"/>
        <v>0</v>
      </c>
      <c r="AI183" s="11">
        <f t="shared" si="427"/>
        <v>1621.62525</v>
      </c>
      <c r="AJ183" s="12" t="s">
        <v>33</v>
      </c>
    </row>
    <row r="184" s="9" customFormat="1" ht="16" customHeight="1" spans="1:36">
      <c r="A184" s="45">
        <f t="shared" si="303"/>
        <v>181</v>
      </c>
      <c r="B184" s="46" t="s">
        <v>558</v>
      </c>
      <c r="C184" s="47" t="s">
        <v>559</v>
      </c>
      <c r="D184" s="46" t="s">
        <v>560</v>
      </c>
      <c r="E184" s="46">
        <v>3473.25</v>
      </c>
      <c r="F184" s="46">
        <v>3245.4</v>
      </c>
      <c r="G184" s="48">
        <v>5664.75</v>
      </c>
      <c r="H184" s="46">
        <v>3473.25</v>
      </c>
      <c r="I184" s="48">
        <v>1790</v>
      </c>
      <c r="J184" s="48"/>
      <c r="K184" s="63">
        <f t="shared" si="304"/>
        <v>62.5185</v>
      </c>
      <c r="L184" s="64">
        <f t="shared" si="305"/>
        <v>519.264</v>
      </c>
      <c r="M184" s="48">
        <f t="shared" si="306"/>
        <v>453.18</v>
      </c>
      <c r="N184" s="46">
        <f t="shared" si="307"/>
        <v>24.31275</v>
      </c>
      <c r="O184" s="48">
        <f t="shared" si="308"/>
        <v>89.5</v>
      </c>
      <c r="P184" s="48">
        <f t="shared" si="309"/>
        <v>0</v>
      </c>
      <c r="Q184" s="48">
        <f t="shared" si="310"/>
        <v>1148.77525</v>
      </c>
      <c r="R184" s="46">
        <f t="shared" si="311"/>
        <v>0</v>
      </c>
      <c r="S184" s="46">
        <f t="shared" si="312"/>
        <v>259.63</v>
      </c>
      <c r="T184" s="48">
        <f t="shared" si="313"/>
        <v>113.3</v>
      </c>
      <c r="U184" s="46">
        <f t="shared" si="314"/>
        <v>10.42</v>
      </c>
      <c r="V184" s="46">
        <v>0</v>
      </c>
      <c r="W184" s="48">
        <f t="shared" si="315"/>
        <v>89.5</v>
      </c>
      <c r="X184" s="48">
        <f t="shared" si="316"/>
        <v>0</v>
      </c>
      <c r="Y184" s="46">
        <f t="shared" si="317"/>
        <v>472.85</v>
      </c>
      <c r="Z184" s="46">
        <f t="shared" si="318"/>
        <v>1621.62525</v>
      </c>
      <c r="AA184" s="46"/>
      <c r="AB184" s="71" t="s">
        <v>50</v>
      </c>
      <c r="AC184" s="11">
        <f t="shared" ref="AC184:AE184" si="428">K184+R184</f>
        <v>62.5185</v>
      </c>
      <c r="AD184" s="11">
        <f t="shared" si="428"/>
        <v>778.894</v>
      </c>
      <c r="AE184" s="11">
        <f t="shared" si="428"/>
        <v>566.48</v>
      </c>
      <c r="AF184" s="11">
        <f t="shared" si="320"/>
        <v>34.73275</v>
      </c>
      <c r="AG184" s="11">
        <f t="shared" ref="AG184:AI184" si="429">O184+W184</f>
        <v>179</v>
      </c>
      <c r="AH184" s="11">
        <f t="shared" si="429"/>
        <v>0</v>
      </c>
      <c r="AI184" s="11">
        <f t="shared" si="429"/>
        <v>1621.62525</v>
      </c>
      <c r="AJ184" s="12" t="s">
        <v>33</v>
      </c>
    </row>
    <row r="185" s="9" customFormat="1" ht="16" customHeight="1" spans="1:36">
      <c r="A185" s="45">
        <f t="shared" si="303"/>
        <v>182</v>
      </c>
      <c r="B185" s="46" t="s">
        <v>558</v>
      </c>
      <c r="C185" s="47" t="s">
        <v>561</v>
      </c>
      <c r="D185" s="46" t="s">
        <v>562</v>
      </c>
      <c r="E185" s="46">
        <v>3473.25</v>
      </c>
      <c r="F185" s="46">
        <v>3245.4</v>
      </c>
      <c r="G185" s="48">
        <v>5664.75</v>
      </c>
      <c r="H185" s="46">
        <v>3473.25</v>
      </c>
      <c r="I185" s="48">
        <v>1790</v>
      </c>
      <c r="J185" s="48"/>
      <c r="K185" s="63">
        <f t="shared" si="304"/>
        <v>62.5185</v>
      </c>
      <c r="L185" s="64">
        <f t="shared" si="305"/>
        <v>519.264</v>
      </c>
      <c r="M185" s="48">
        <f t="shared" si="306"/>
        <v>453.18</v>
      </c>
      <c r="N185" s="46">
        <f t="shared" si="307"/>
        <v>24.31275</v>
      </c>
      <c r="O185" s="48">
        <f t="shared" si="308"/>
        <v>89.5</v>
      </c>
      <c r="P185" s="48">
        <f t="shared" si="309"/>
        <v>0</v>
      </c>
      <c r="Q185" s="48">
        <f t="shared" si="310"/>
        <v>1148.77525</v>
      </c>
      <c r="R185" s="46">
        <f t="shared" si="311"/>
        <v>0</v>
      </c>
      <c r="S185" s="46">
        <f t="shared" si="312"/>
        <v>259.63</v>
      </c>
      <c r="T185" s="48">
        <f t="shared" si="313"/>
        <v>113.3</v>
      </c>
      <c r="U185" s="46">
        <f t="shared" si="314"/>
        <v>10.42</v>
      </c>
      <c r="V185" s="46">
        <v>0</v>
      </c>
      <c r="W185" s="48">
        <f t="shared" si="315"/>
        <v>89.5</v>
      </c>
      <c r="X185" s="48">
        <f t="shared" si="316"/>
        <v>0</v>
      </c>
      <c r="Y185" s="46">
        <f t="shared" si="317"/>
        <v>472.85</v>
      </c>
      <c r="Z185" s="46">
        <f t="shared" si="318"/>
        <v>1621.62525</v>
      </c>
      <c r="AA185" s="46"/>
      <c r="AB185" s="71" t="s">
        <v>140</v>
      </c>
      <c r="AC185" s="11">
        <f t="shared" ref="AC185:AE185" si="430">K185+R185</f>
        <v>62.5185</v>
      </c>
      <c r="AD185" s="11">
        <f t="shared" si="430"/>
        <v>778.894</v>
      </c>
      <c r="AE185" s="11">
        <f t="shared" si="430"/>
        <v>566.48</v>
      </c>
      <c r="AF185" s="11">
        <f t="shared" si="320"/>
        <v>34.73275</v>
      </c>
      <c r="AG185" s="11">
        <f t="shared" ref="AG185:AI185" si="431">O185+W185</f>
        <v>179</v>
      </c>
      <c r="AH185" s="11">
        <f t="shared" si="431"/>
        <v>0</v>
      </c>
      <c r="AI185" s="11">
        <f t="shared" si="431"/>
        <v>1621.62525</v>
      </c>
      <c r="AJ185" s="12" t="s">
        <v>33</v>
      </c>
    </row>
    <row r="186" s="9" customFormat="1" ht="16" customHeight="1" spans="1:36">
      <c r="A186" s="45">
        <f t="shared" si="303"/>
        <v>183</v>
      </c>
      <c r="B186" s="46" t="s">
        <v>558</v>
      </c>
      <c r="C186" s="47" t="s">
        <v>563</v>
      </c>
      <c r="D186" s="46" t="s">
        <v>564</v>
      </c>
      <c r="E186" s="46">
        <v>3473.25</v>
      </c>
      <c r="F186" s="46">
        <v>3245.4</v>
      </c>
      <c r="G186" s="48">
        <v>5664.75</v>
      </c>
      <c r="H186" s="46">
        <v>3473.25</v>
      </c>
      <c r="I186" s="48">
        <v>1790</v>
      </c>
      <c r="J186" s="48"/>
      <c r="K186" s="63">
        <f t="shared" si="304"/>
        <v>62.5185</v>
      </c>
      <c r="L186" s="64">
        <f t="shared" si="305"/>
        <v>519.264</v>
      </c>
      <c r="M186" s="48">
        <f t="shared" si="306"/>
        <v>453.18</v>
      </c>
      <c r="N186" s="46">
        <f t="shared" si="307"/>
        <v>24.31275</v>
      </c>
      <c r="O186" s="48">
        <f t="shared" si="308"/>
        <v>89.5</v>
      </c>
      <c r="P186" s="48">
        <f t="shared" si="309"/>
        <v>0</v>
      </c>
      <c r="Q186" s="48">
        <f t="shared" si="310"/>
        <v>1148.77525</v>
      </c>
      <c r="R186" s="46">
        <f t="shared" si="311"/>
        <v>0</v>
      </c>
      <c r="S186" s="46">
        <f t="shared" si="312"/>
        <v>259.63</v>
      </c>
      <c r="T186" s="48">
        <f t="shared" si="313"/>
        <v>113.3</v>
      </c>
      <c r="U186" s="46">
        <f t="shared" si="314"/>
        <v>10.42</v>
      </c>
      <c r="V186" s="46">
        <v>0</v>
      </c>
      <c r="W186" s="48">
        <f t="shared" si="315"/>
        <v>89.5</v>
      </c>
      <c r="X186" s="48">
        <f t="shared" si="316"/>
        <v>0</v>
      </c>
      <c r="Y186" s="46">
        <f t="shared" si="317"/>
        <v>472.85</v>
      </c>
      <c r="Z186" s="46">
        <f t="shared" si="318"/>
        <v>1621.62525</v>
      </c>
      <c r="AA186" s="46"/>
      <c r="AB186" s="71" t="s">
        <v>121</v>
      </c>
      <c r="AC186" s="11">
        <f t="shared" ref="AC186:AE186" si="432">K186+R186</f>
        <v>62.5185</v>
      </c>
      <c r="AD186" s="11">
        <f t="shared" si="432"/>
        <v>778.894</v>
      </c>
      <c r="AE186" s="11">
        <f t="shared" si="432"/>
        <v>566.48</v>
      </c>
      <c r="AF186" s="11">
        <f t="shared" si="320"/>
        <v>34.73275</v>
      </c>
      <c r="AG186" s="11">
        <f t="shared" ref="AG186:AI186" si="433">O186+W186</f>
        <v>179</v>
      </c>
      <c r="AH186" s="11">
        <f t="shared" si="433"/>
        <v>0</v>
      </c>
      <c r="AI186" s="11">
        <f t="shared" si="433"/>
        <v>1621.62525</v>
      </c>
      <c r="AJ186" s="12" t="s">
        <v>33</v>
      </c>
    </row>
    <row r="187" s="9" customFormat="1" ht="16" customHeight="1" spans="1:36">
      <c r="A187" s="45">
        <f t="shared" si="303"/>
        <v>184</v>
      </c>
      <c r="B187" s="46" t="s">
        <v>558</v>
      </c>
      <c r="C187" s="47" t="s">
        <v>565</v>
      </c>
      <c r="D187" s="46" t="s">
        <v>566</v>
      </c>
      <c r="E187" s="46">
        <v>3473.25</v>
      </c>
      <c r="F187" s="46">
        <v>3245.4</v>
      </c>
      <c r="G187" s="48">
        <v>5664.75</v>
      </c>
      <c r="H187" s="46">
        <v>3473.25</v>
      </c>
      <c r="I187" s="48">
        <v>4180</v>
      </c>
      <c r="J187" s="48"/>
      <c r="K187" s="63">
        <f t="shared" si="304"/>
        <v>62.5185</v>
      </c>
      <c r="L187" s="64">
        <f t="shared" si="305"/>
        <v>519.264</v>
      </c>
      <c r="M187" s="48">
        <f t="shared" si="306"/>
        <v>453.18</v>
      </c>
      <c r="N187" s="46">
        <f t="shared" si="307"/>
        <v>24.31275</v>
      </c>
      <c r="O187" s="48">
        <f t="shared" si="308"/>
        <v>209</v>
      </c>
      <c r="P187" s="48">
        <f t="shared" si="309"/>
        <v>0</v>
      </c>
      <c r="Q187" s="48">
        <f t="shared" si="310"/>
        <v>1268.27525</v>
      </c>
      <c r="R187" s="46">
        <f t="shared" si="311"/>
        <v>0</v>
      </c>
      <c r="S187" s="46">
        <f t="shared" si="312"/>
        <v>259.63</v>
      </c>
      <c r="T187" s="48">
        <f t="shared" si="313"/>
        <v>113.3</v>
      </c>
      <c r="U187" s="46">
        <f t="shared" si="314"/>
        <v>10.42</v>
      </c>
      <c r="V187" s="46">
        <v>0</v>
      </c>
      <c r="W187" s="48">
        <f t="shared" si="315"/>
        <v>209</v>
      </c>
      <c r="X187" s="48">
        <f t="shared" si="316"/>
        <v>0</v>
      </c>
      <c r="Y187" s="46">
        <f t="shared" si="317"/>
        <v>592.35</v>
      </c>
      <c r="Z187" s="46">
        <f t="shared" si="318"/>
        <v>1860.62525</v>
      </c>
      <c r="AA187" s="46"/>
      <c r="AB187" s="71" t="s">
        <v>50</v>
      </c>
      <c r="AC187" s="11">
        <f t="shared" ref="AC187:AE187" si="434">K187+R187</f>
        <v>62.5185</v>
      </c>
      <c r="AD187" s="11">
        <f t="shared" si="434"/>
        <v>778.894</v>
      </c>
      <c r="AE187" s="11">
        <f t="shared" si="434"/>
        <v>566.48</v>
      </c>
      <c r="AF187" s="11">
        <f t="shared" si="320"/>
        <v>34.73275</v>
      </c>
      <c r="AG187" s="11">
        <f t="shared" ref="AG187:AI187" si="435">O187+W187</f>
        <v>418</v>
      </c>
      <c r="AH187" s="11">
        <f t="shared" si="435"/>
        <v>0</v>
      </c>
      <c r="AI187" s="11">
        <f t="shared" si="435"/>
        <v>1860.62525</v>
      </c>
      <c r="AJ187" s="12" t="s">
        <v>33</v>
      </c>
    </row>
    <row r="188" s="9" customFormat="1" ht="16" customHeight="1" spans="1:36">
      <c r="A188" s="45">
        <f t="shared" si="303"/>
        <v>185</v>
      </c>
      <c r="B188" s="46" t="s">
        <v>558</v>
      </c>
      <c r="C188" s="47" t="s">
        <v>567</v>
      </c>
      <c r="D188" s="46" t="s">
        <v>568</v>
      </c>
      <c r="E188" s="46">
        <v>3473.25</v>
      </c>
      <c r="F188" s="46">
        <v>3245.4</v>
      </c>
      <c r="G188" s="48">
        <v>5664.75</v>
      </c>
      <c r="H188" s="46">
        <v>3473.25</v>
      </c>
      <c r="I188" s="48">
        <v>4180</v>
      </c>
      <c r="J188" s="48"/>
      <c r="K188" s="63">
        <f t="shared" si="304"/>
        <v>62.5185</v>
      </c>
      <c r="L188" s="64">
        <f t="shared" si="305"/>
        <v>519.264</v>
      </c>
      <c r="M188" s="48">
        <f t="shared" si="306"/>
        <v>453.18</v>
      </c>
      <c r="N188" s="46">
        <f t="shared" si="307"/>
        <v>24.31275</v>
      </c>
      <c r="O188" s="48">
        <f t="shared" si="308"/>
        <v>209</v>
      </c>
      <c r="P188" s="48">
        <f t="shared" si="309"/>
        <v>0</v>
      </c>
      <c r="Q188" s="48">
        <f t="shared" si="310"/>
        <v>1268.27525</v>
      </c>
      <c r="R188" s="46">
        <f t="shared" si="311"/>
        <v>0</v>
      </c>
      <c r="S188" s="46">
        <f t="shared" si="312"/>
        <v>259.63</v>
      </c>
      <c r="T188" s="48">
        <f t="shared" si="313"/>
        <v>113.3</v>
      </c>
      <c r="U188" s="46">
        <f t="shared" si="314"/>
        <v>10.42</v>
      </c>
      <c r="V188" s="46">
        <v>0</v>
      </c>
      <c r="W188" s="48">
        <f t="shared" si="315"/>
        <v>209</v>
      </c>
      <c r="X188" s="48">
        <f t="shared" si="316"/>
        <v>0</v>
      </c>
      <c r="Y188" s="46">
        <f t="shared" si="317"/>
        <v>592.35</v>
      </c>
      <c r="Z188" s="46">
        <f t="shared" si="318"/>
        <v>1860.62525</v>
      </c>
      <c r="AA188" s="46"/>
      <c r="AB188" s="71" t="s">
        <v>112</v>
      </c>
      <c r="AC188" s="11">
        <f t="shared" ref="AC188:AE188" si="436">K188+R188</f>
        <v>62.5185</v>
      </c>
      <c r="AD188" s="11">
        <f t="shared" si="436"/>
        <v>778.894</v>
      </c>
      <c r="AE188" s="11">
        <f t="shared" si="436"/>
        <v>566.48</v>
      </c>
      <c r="AF188" s="11">
        <f t="shared" si="320"/>
        <v>34.73275</v>
      </c>
      <c r="AG188" s="11">
        <f t="shared" ref="AG188:AI188" si="437">O188+W188</f>
        <v>418</v>
      </c>
      <c r="AH188" s="11">
        <f t="shared" si="437"/>
        <v>0</v>
      </c>
      <c r="AI188" s="11">
        <f t="shared" si="437"/>
        <v>1860.62525</v>
      </c>
      <c r="AJ188" s="12" t="s">
        <v>33</v>
      </c>
    </row>
    <row r="189" s="9" customFormat="1" ht="16" customHeight="1" spans="1:36">
      <c r="A189" s="45">
        <f t="shared" si="303"/>
        <v>186</v>
      </c>
      <c r="B189" s="46" t="s">
        <v>558</v>
      </c>
      <c r="C189" s="47" t="s">
        <v>569</v>
      </c>
      <c r="D189" s="46" t="s">
        <v>570</v>
      </c>
      <c r="E189" s="46">
        <v>3473.25</v>
      </c>
      <c r="F189" s="46">
        <v>3245.4</v>
      </c>
      <c r="G189" s="48">
        <v>5664.75</v>
      </c>
      <c r="H189" s="46">
        <v>3473.25</v>
      </c>
      <c r="I189" s="48">
        <v>4180</v>
      </c>
      <c r="J189" s="48"/>
      <c r="K189" s="63">
        <f t="shared" si="304"/>
        <v>62.5185</v>
      </c>
      <c r="L189" s="64">
        <f t="shared" si="305"/>
        <v>519.264</v>
      </c>
      <c r="M189" s="48">
        <f t="shared" si="306"/>
        <v>453.18</v>
      </c>
      <c r="N189" s="46">
        <f t="shared" si="307"/>
        <v>24.31275</v>
      </c>
      <c r="O189" s="48">
        <f t="shared" si="308"/>
        <v>209</v>
      </c>
      <c r="P189" s="48">
        <f t="shared" si="309"/>
        <v>0</v>
      </c>
      <c r="Q189" s="48">
        <f t="shared" si="310"/>
        <v>1268.27525</v>
      </c>
      <c r="R189" s="46">
        <f t="shared" si="311"/>
        <v>0</v>
      </c>
      <c r="S189" s="46">
        <f t="shared" si="312"/>
        <v>259.63</v>
      </c>
      <c r="T189" s="48">
        <f t="shared" si="313"/>
        <v>113.3</v>
      </c>
      <c r="U189" s="46">
        <f t="shared" si="314"/>
        <v>10.42</v>
      </c>
      <c r="V189" s="46">
        <v>0</v>
      </c>
      <c r="W189" s="48">
        <f t="shared" si="315"/>
        <v>209</v>
      </c>
      <c r="X189" s="48">
        <f t="shared" si="316"/>
        <v>0</v>
      </c>
      <c r="Y189" s="46">
        <f t="shared" si="317"/>
        <v>592.35</v>
      </c>
      <c r="Z189" s="46">
        <f t="shared" si="318"/>
        <v>1860.62525</v>
      </c>
      <c r="AA189" s="46"/>
      <c r="AB189" s="71" t="s">
        <v>50</v>
      </c>
      <c r="AC189" s="11">
        <f t="shared" ref="AC189:AE189" si="438">K189+R189</f>
        <v>62.5185</v>
      </c>
      <c r="AD189" s="11">
        <f t="shared" si="438"/>
        <v>778.894</v>
      </c>
      <c r="AE189" s="11">
        <f t="shared" si="438"/>
        <v>566.48</v>
      </c>
      <c r="AF189" s="11">
        <f t="shared" si="320"/>
        <v>34.73275</v>
      </c>
      <c r="AG189" s="11">
        <f t="shared" ref="AG189:AI189" si="439">O189+W189</f>
        <v>418</v>
      </c>
      <c r="AH189" s="11">
        <f t="shared" si="439"/>
        <v>0</v>
      </c>
      <c r="AI189" s="11">
        <f t="shared" si="439"/>
        <v>1860.62525</v>
      </c>
      <c r="AJ189" s="12" t="s">
        <v>33</v>
      </c>
    </row>
    <row r="190" s="9" customFormat="1" ht="16" customHeight="1" spans="1:36">
      <c r="A190" s="45">
        <f t="shared" si="303"/>
        <v>187</v>
      </c>
      <c r="B190" s="46" t="s">
        <v>233</v>
      </c>
      <c r="C190" s="47" t="s">
        <v>571</v>
      </c>
      <c r="D190" s="46" t="s">
        <v>572</v>
      </c>
      <c r="E190" s="46">
        <v>3473.25</v>
      </c>
      <c r="F190" s="46">
        <v>3245.4</v>
      </c>
      <c r="G190" s="48">
        <v>5664.75</v>
      </c>
      <c r="H190" s="46">
        <v>3473.25</v>
      </c>
      <c r="I190" s="48">
        <v>4180</v>
      </c>
      <c r="J190" s="48"/>
      <c r="K190" s="63">
        <f t="shared" si="304"/>
        <v>62.5185</v>
      </c>
      <c r="L190" s="64">
        <f t="shared" si="305"/>
        <v>519.264</v>
      </c>
      <c r="M190" s="48">
        <f t="shared" si="306"/>
        <v>453.18</v>
      </c>
      <c r="N190" s="46">
        <f t="shared" si="307"/>
        <v>24.31275</v>
      </c>
      <c r="O190" s="48">
        <f t="shared" si="308"/>
        <v>209</v>
      </c>
      <c r="P190" s="48">
        <f t="shared" si="309"/>
        <v>0</v>
      </c>
      <c r="Q190" s="48">
        <f t="shared" si="310"/>
        <v>1268.27525</v>
      </c>
      <c r="R190" s="46">
        <f t="shared" si="311"/>
        <v>0</v>
      </c>
      <c r="S190" s="46">
        <f t="shared" si="312"/>
        <v>259.63</v>
      </c>
      <c r="T190" s="48">
        <f t="shared" si="313"/>
        <v>113.3</v>
      </c>
      <c r="U190" s="46">
        <f t="shared" si="314"/>
        <v>10.42</v>
      </c>
      <c r="V190" s="46">
        <v>0</v>
      </c>
      <c r="W190" s="48">
        <f t="shared" si="315"/>
        <v>209</v>
      </c>
      <c r="X190" s="48">
        <f t="shared" si="316"/>
        <v>0</v>
      </c>
      <c r="Y190" s="46">
        <f t="shared" si="317"/>
        <v>592.35</v>
      </c>
      <c r="Z190" s="46">
        <f t="shared" si="318"/>
        <v>1860.62525</v>
      </c>
      <c r="AA190" s="46"/>
      <c r="AB190" s="71" t="s">
        <v>124</v>
      </c>
      <c r="AC190" s="11">
        <f t="shared" ref="AC190:AE190" si="440">K190+R190</f>
        <v>62.5185</v>
      </c>
      <c r="AD190" s="11">
        <f t="shared" si="440"/>
        <v>778.894</v>
      </c>
      <c r="AE190" s="11">
        <f t="shared" si="440"/>
        <v>566.48</v>
      </c>
      <c r="AF190" s="11">
        <f t="shared" si="320"/>
        <v>34.73275</v>
      </c>
      <c r="AG190" s="11">
        <f t="shared" ref="AG190:AI190" si="441">O190+W190</f>
        <v>418</v>
      </c>
      <c r="AH190" s="11">
        <f t="shared" si="441"/>
        <v>0</v>
      </c>
      <c r="AI190" s="11">
        <f t="shared" si="441"/>
        <v>1860.62525</v>
      </c>
      <c r="AJ190" s="12" t="s">
        <v>34</v>
      </c>
    </row>
    <row r="191" s="9" customFormat="1" ht="16" customHeight="1" spans="1:36">
      <c r="A191" s="45">
        <f t="shared" si="303"/>
        <v>188</v>
      </c>
      <c r="B191" s="46" t="s">
        <v>558</v>
      </c>
      <c r="C191" s="47" t="s">
        <v>573</v>
      </c>
      <c r="D191" s="46" t="s">
        <v>574</v>
      </c>
      <c r="E191" s="46">
        <v>3473.25</v>
      </c>
      <c r="F191" s="46">
        <v>3245.4</v>
      </c>
      <c r="G191" s="48">
        <v>5664.75</v>
      </c>
      <c r="H191" s="46">
        <v>3473.25</v>
      </c>
      <c r="I191" s="48">
        <v>4180</v>
      </c>
      <c r="J191" s="48"/>
      <c r="K191" s="63">
        <f t="shared" si="304"/>
        <v>62.5185</v>
      </c>
      <c r="L191" s="64">
        <f t="shared" si="305"/>
        <v>519.264</v>
      </c>
      <c r="M191" s="48">
        <f t="shared" si="306"/>
        <v>453.18</v>
      </c>
      <c r="N191" s="46">
        <f t="shared" si="307"/>
        <v>24.31275</v>
      </c>
      <c r="O191" s="48">
        <f t="shared" si="308"/>
        <v>209</v>
      </c>
      <c r="P191" s="48">
        <f t="shared" si="309"/>
        <v>0</v>
      </c>
      <c r="Q191" s="48">
        <f t="shared" si="310"/>
        <v>1268.27525</v>
      </c>
      <c r="R191" s="46">
        <f t="shared" si="311"/>
        <v>0</v>
      </c>
      <c r="S191" s="46">
        <f t="shared" si="312"/>
        <v>259.63</v>
      </c>
      <c r="T191" s="48">
        <f t="shared" si="313"/>
        <v>113.3</v>
      </c>
      <c r="U191" s="46">
        <f t="shared" si="314"/>
        <v>10.42</v>
      </c>
      <c r="V191" s="46">
        <v>0</v>
      </c>
      <c r="W191" s="48">
        <f t="shared" si="315"/>
        <v>209</v>
      </c>
      <c r="X191" s="48">
        <f t="shared" si="316"/>
        <v>0</v>
      </c>
      <c r="Y191" s="46">
        <f t="shared" si="317"/>
        <v>592.35</v>
      </c>
      <c r="Z191" s="46">
        <f t="shared" si="318"/>
        <v>1860.62525</v>
      </c>
      <c r="AA191" s="46"/>
      <c r="AB191" s="71" t="s">
        <v>121</v>
      </c>
      <c r="AC191" s="11">
        <f t="shared" ref="AC191:AE191" si="442">K191+R191</f>
        <v>62.5185</v>
      </c>
      <c r="AD191" s="11">
        <f t="shared" si="442"/>
        <v>778.894</v>
      </c>
      <c r="AE191" s="11">
        <f t="shared" si="442"/>
        <v>566.48</v>
      </c>
      <c r="AF191" s="11">
        <f t="shared" si="320"/>
        <v>34.73275</v>
      </c>
      <c r="AG191" s="11">
        <f t="shared" ref="AG191:AI191" si="443">O191+W191</f>
        <v>418</v>
      </c>
      <c r="AH191" s="11">
        <f t="shared" si="443"/>
        <v>0</v>
      </c>
      <c r="AI191" s="11">
        <f t="shared" si="443"/>
        <v>1860.62525</v>
      </c>
      <c r="AJ191" s="12" t="s">
        <v>33</v>
      </c>
    </row>
    <row r="192" s="9" customFormat="1" ht="16" customHeight="1" spans="1:36">
      <c r="A192" s="45">
        <f t="shared" si="303"/>
        <v>189</v>
      </c>
      <c r="B192" s="46" t="s">
        <v>558</v>
      </c>
      <c r="C192" s="47" t="s">
        <v>575</v>
      </c>
      <c r="D192" s="46" t="s">
        <v>576</v>
      </c>
      <c r="E192" s="46">
        <v>3473.25</v>
      </c>
      <c r="F192" s="46">
        <v>3245.4</v>
      </c>
      <c r="G192" s="48">
        <v>5664.75</v>
      </c>
      <c r="H192" s="46">
        <v>3473.25</v>
      </c>
      <c r="I192" s="48">
        <v>4180</v>
      </c>
      <c r="J192" s="48"/>
      <c r="K192" s="63">
        <f t="shared" si="304"/>
        <v>62.5185</v>
      </c>
      <c r="L192" s="64">
        <f t="shared" si="305"/>
        <v>519.264</v>
      </c>
      <c r="M192" s="48">
        <f t="shared" si="306"/>
        <v>453.18</v>
      </c>
      <c r="N192" s="46">
        <f t="shared" si="307"/>
        <v>24.31275</v>
      </c>
      <c r="O192" s="48">
        <f t="shared" si="308"/>
        <v>209</v>
      </c>
      <c r="P192" s="48">
        <f t="shared" si="309"/>
        <v>0</v>
      </c>
      <c r="Q192" s="48">
        <f t="shared" si="310"/>
        <v>1268.27525</v>
      </c>
      <c r="R192" s="46">
        <f t="shared" si="311"/>
        <v>0</v>
      </c>
      <c r="S192" s="46">
        <f t="shared" si="312"/>
        <v>259.63</v>
      </c>
      <c r="T192" s="48">
        <f t="shared" si="313"/>
        <v>113.3</v>
      </c>
      <c r="U192" s="46">
        <f t="shared" si="314"/>
        <v>10.42</v>
      </c>
      <c r="V192" s="46">
        <v>0</v>
      </c>
      <c r="W192" s="48">
        <f t="shared" si="315"/>
        <v>209</v>
      </c>
      <c r="X192" s="48">
        <f t="shared" si="316"/>
        <v>0</v>
      </c>
      <c r="Y192" s="46">
        <f t="shared" si="317"/>
        <v>592.35</v>
      </c>
      <c r="Z192" s="46">
        <f t="shared" si="318"/>
        <v>1860.62525</v>
      </c>
      <c r="AA192" s="46"/>
      <c r="AB192" s="71" t="s">
        <v>121</v>
      </c>
      <c r="AC192" s="11">
        <f t="shared" ref="AC192:AE192" si="444">K192+R192</f>
        <v>62.5185</v>
      </c>
      <c r="AD192" s="11">
        <f t="shared" si="444"/>
        <v>778.894</v>
      </c>
      <c r="AE192" s="11">
        <f t="shared" si="444"/>
        <v>566.48</v>
      </c>
      <c r="AF192" s="11">
        <f t="shared" si="320"/>
        <v>34.73275</v>
      </c>
      <c r="AG192" s="11">
        <f t="shared" ref="AG192:AI192" si="445">O192+W192</f>
        <v>418</v>
      </c>
      <c r="AH192" s="11">
        <f t="shared" si="445"/>
        <v>0</v>
      </c>
      <c r="AI192" s="11">
        <f t="shared" si="445"/>
        <v>1860.62525</v>
      </c>
      <c r="AJ192" s="12" t="s">
        <v>33</v>
      </c>
    </row>
    <row r="193" s="9" customFormat="1" ht="16" customHeight="1" spans="1:36">
      <c r="A193" s="45">
        <f t="shared" si="303"/>
        <v>190</v>
      </c>
      <c r="B193" s="46" t="s">
        <v>558</v>
      </c>
      <c r="C193" s="47" t="s">
        <v>577</v>
      </c>
      <c r="D193" s="46" t="s">
        <v>578</v>
      </c>
      <c r="E193" s="46">
        <v>3473.25</v>
      </c>
      <c r="F193" s="46">
        <v>3245.4</v>
      </c>
      <c r="G193" s="48">
        <v>5664.75</v>
      </c>
      <c r="H193" s="46">
        <v>3473.25</v>
      </c>
      <c r="I193" s="48">
        <v>1790</v>
      </c>
      <c r="J193" s="48"/>
      <c r="K193" s="63">
        <f t="shared" si="304"/>
        <v>62.5185</v>
      </c>
      <c r="L193" s="64">
        <f t="shared" si="305"/>
        <v>519.264</v>
      </c>
      <c r="M193" s="48">
        <f t="shared" si="306"/>
        <v>453.18</v>
      </c>
      <c r="N193" s="46">
        <f t="shared" si="307"/>
        <v>24.31275</v>
      </c>
      <c r="O193" s="48">
        <f t="shared" si="308"/>
        <v>89.5</v>
      </c>
      <c r="P193" s="48">
        <f t="shared" si="309"/>
        <v>0</v>
      </c>
      <c r="Q193" s="48">
        <f t="shared" si="310"/>
        <v>1148.77525</v>
      </c>
      <c r="R193" s="46">
        <f t="shared" si="311"/>
        <v>0</v>
      </c>
      <c r="S193" s="46">
        <f t="shared" si="312"/>
        <v>259.63</v>
      </c>
      <c r="T193" s="48">
        <f t="shared" si="313"/>
        <v>113.3</v>
      </c>
      <c r="U193" s="46">
        <f t="shared" si="314"/>
        <v>10.42</v>
      </c>
      <c r="V193" s="46">
        <v>0</v>
      </c>
      <c r="W193" s="48">
        <f t="shared" si="315"/>
        <v>89.5</v>
      </c>
      <c r="X193" s="48">
        <f t="shared" si="316"/>
        <v>0</v>
      </c>
      <c r="Y193" s="46">
        <f t="shared" si="317"/>
        <v>472.85</v>
      </c>
      <c r="Z193" s="46">
        <f t="shared" si="318"/>
        <v>1621.62525</v>
      </c>
      <c r="AA193" s="46"/>
      <c r="AB193" s="71" t="s">
        <v>112</v>
      </c>
      <c r="AC193" s="11">
        <f t="shared" ref="AC193:AE193" si="446">K193+R193</f>
        <v>62.5185</v>
      </c>
      <c r="AD193" s="11">
        <f t="shared" si="446"/>
        <v>778.894</v>
      </c>
      <c r="AE193" s="11">
        <f t="shared" si="446"/>
        <v>566.48</v>
      </c>
      <c r="AF193" s="11">
        <f t="shared" si="320"/>
        <v>34.73275</v>
      </c>
      <c r="AG193" s="11">
        <f t="shared" ref="AG193:AI193" si="447">O193+W193</f>
        <v>179</v>
      </c>
      <c r="AH193" s="11">
        <f t="shared" si="447"/>
        <v>0</v>
      </c>
      <c r="AI193" s="11">
        <f t="shared" si="447"/>
        <v>1621.62525</v>
      </c>
      <c r="AJ193" s="12" t="s">
        <v>33</v>
      </c>
    </row>
    <row r="194" s="9" customFormat="1" ht="16" customHeight="1" spans="1:36">
      <c r="A194" s="45">
        <f t="shared" ref="A194:A209" si="448">ROW()-3</f>
        <v>191</v>
      </c>
      <c r="B194" s="46" t="s">
        <v>230</v>
      </c>
      <c r="C194" s="47" t="s">
        <v>579</v>
      </c>
      <c r="D194" s="46" t="s">
        <v>580</v>
      </c>
      <c r="E194" s="46">
        <v>3473.25</v>
      </c>
      <c r="F194" s="46">
        <v>3245.4</v>
      </c>
      <c r="G194" s="48">
        <v>5664.75</v>
      </c>
      <c r="H194" s="46">
        <v>3473.25</v>
      </c>
      <c r="I194" s="48">
        <v>1790</v>
      </c>
      <c r="J194" s="48"/>
      <c r="K194" s="63">
        <f t="shared" ref="K194:K209" si="449">E194*0.018</f>
        <v>62.5185</v>
      </c>
      <c r="L194" s="64">
        <f t="shared" ref="L194:L209" si="450">F194*0.16</f>
        <v>519.264</v>
      </c>
      <c r="M194" s="48">
        <f t="shared" ref="M194:M209" si="451">ROUND(G194*0.08,2)</f>
        <v>453.18</v>
      </c>
      <c r="N194" s="46">
        <f t="shared" ref="N194:N209" si="452">H194*0.007</f>
        <v>24.31275</v>
      </c>
      <c r="O194" s="48">
        <f t="shared" ref="O194:O209" si="453">I194*5%</f>
        <v>89.5</v>
      </c>
      <c r="P194" s="48">
        <f t="shared" ref="P194:P209" si="454">J194*50%</f>
        <v>0</v>
      </c>
      <c r="Q194" s="48">
        <f t="shared" ref="Q194:Q209" si="455">SUM(K194:P194)</f>
        <v>1148.77525</v>
      </c>
      <c r="R194" s="46">
        <f t="shared" ref="R194:R209" si="456">E194*0</f>
        <v>0</v>
      </c>
      <c r="S194" s="46">
        <f t="shared" ref="S194:S209" si="457">ROUND(F194*0.08,2)</f>
        <v>259.63</v>
      </c>
      <c r="T194" s="48">
        <f t="shared" ref="T194:T209" si="458">ROUND(G194*0.02,2)</f>
        <v>113.3</v>
      </c>
      <c r="U194" s="46">
        <f t="shared" ref="U194:U209" si="459">ROUND(H194*0.003,2)</f>
        <v>10.42</v>
      </c>
      <c r="V194" s="46">
        <v>0</v>
      </c>
      <c r="W194" s="48">
        <f t="shared" ref="W194:W209" si="460">I194*5%</f>
        <v>89.5</v>
      </c>
      <c r="X194" s="48">
        <f t="shared" ref="X194:X209" si="461">J194*50%</f>
        <v>0</v>
      </c>
      <c r="Y194" s="46">
        <f t="shared" ref="Y194:Y209" si="462">SUM(R194:X194)</f>
        <v>472.85</v>
      </c>
      <c r="Z194" s="46">
        <f t="shared" ref="Z194:Z209" si="463">Q194+Y194</f>
        <v>1621.62525</v>
      </c>
      <c r="AA194" s="46"/>
      <c r="AB194" s="71" t="s">
        <v>134</v>
      </c>
      <c r="AC194" s="11">
        <f t="shared" ref="AC194:AE194" si="464">K194+R194</f>
        <v>62.5185</v>
      </c>
      <c r="AD194" s="11">
        <f t="shared" si="464"/>
        <v>778.894</v>
      </c>
      <c r="AE194" s="11">
        <f t="shared" si="464"/>
        <v>566.48</v>
      </c>
      <c r="AF194" s="11">
        <f t="shared" ref="AF194:AF209" si="465">N194+U194+V194</f>
        <v>34.73275</v>
      </c>
      <c r="AG194" s="11">
        <f t="shared" ref="AG194:AI194" si="466">O194+W194</f>
        <v>179</v>
      </c>
      <c r="AH194" s="11">
        <f t="shared" si="466"/>
        <v>0</v>
      </c>
      <c r="AI194" s="11">
        <f t="shared" si="466"/>
        <v>1621.62525</v>
      </c>
      <c r="AJ194" s="12" t="s">
        <v>32</v>
      </c>
    </row>
    <row r="195" s="9" customFormat="1" ht="16" customHeight="1" spans="1:36">
      <c r="A195" s="45">
        <f t="shared" si="448"/>
        <v>192</v>
      </c>
      <c r="B195" s="46" t="s">
        <v>558</v>
      </c>
      <c r="C195" s="47" t="s">
        <v>581</v>
      </c>
      <c r="D195" s="343" t="s">
        <v>582</v>
      </c>
      <c r="E195" s="46">
        <v>3473.25</v>
      </c>
      <c r="F195" s="46">
        <v>3245.4</v>
      </c>
      <c r="G195" s="48">
        <v>5664.75</v>
      </c>
      <c r="H195" s="46">
        <v>3473.25</v>
      </c>
      <c r="I195" s="48">
        <v>1790</v>
      </c>
      <c r="J195" s="48"/>
      <c r="K195" s="63">
        <f t="shared" si="449"/>
        <v>62.5185</v>
      </c>
      <c r="L195" s="64">
        <f t="shared" si="450"/>
        <v>519.264</v>
      </c>
      <c r="M195" s="48">
        <f t="shared" si="451"/>
        <v>453.18</v>
      </c>
      <c r="N195" s="46">
        <f t="shared" si="452"/>
        <v>24.31275</v>
      </c>
      <c r="O195" s="48">
        <f t="shared" si="453"/>
        <v>89.5</v>
      </c>
      <c r="P195" s="48">
        <f t="shared" si="454"/>
        <v>0</v>
      </c>
      <c r="Q195" s="48">
        <f t="shared" si="455"/>
        <v>1148.77525</v>
      </c>
      <c r="R195" s="46">
        <f t="shared" si="456"/>
        <v>0</v>
      </c>
      <c r="S195" s="46">
        <f t="shared" si="457"/>
        <v>259.63</v>
      </c>
      <c r="T195" s="48">
        <f t="shared" si="458"/>
        <v>113.3</v>
      </c>
      <c r="U195" s="46">
        <f t="shared" si="459"/>
        <v>10.42</v>
      </c>
      <c r="V195" s="46">
        <v>0</v>
      </c>
      <c r="W195" s="48">
        <f t="shared" si="460"/>
        <v>89.5</v>
      </c>
      <c r="X195" s="48">
        <f t="shared" si="461"/>
        <v>0</v>
      </c>
      <c r="Y195" s="46">
        <f t="shared" si="462"/>
        <v>472.85</v>
      </c>
      <c r="Z195" s="46">
        <f t="shared" si="463"/>
        <v>1621.62525</v>
      </c>
      <c r="AA195" s="46"/>
      <c r="AB195" s="71" t="s">
        <v>50</v>
      </c>
      <c r="AC195" s="11">
        <f t="shared" ref="AC195:AE195" si="467">K195+R195</f>
        <v>62.5185</v>
      </c>
      <c r="AD195" s="11">
        <f t="shared" si="467"/>
        <v>778.894</v>
      </c>
      <c r="AE195" s="11">
        <f t="shared" si="467"/>
        <v>566.48</v>
      </c>
      <c r="AF195" s="11">
        <f t="shared" si="465"/>
        <v>34.73275</v>
      </c>
      <c r="AG195" s="11">
        <f t="shared" ref="AG195:AI195" si="468">O195+W195</f>
        <v>179</v>
      </c>
      <c r="AH195" s="11">
        <f t="shared" si="468"/>
        <v>0</v>
      </c>
      <c r="AI195" s="11">
        <f t="shared" si="468"/>
        <v>1621.62525</v>
      </c>
      <c r="AJ195" s="12" t="s">
        <v>33</v>
      </c>
    </row>
    <row r="196" s="9" customFormat="1" ht="16" customHeight="1" spans="1:36">
      <c r="A196" s="45">
        <f t="shared" si="448"/>
        <v>193</v>
      </c>
      <c r="B196" s="46" t="s">
        <v>558</v>
      </c>
      <c r="C196" s="47" t="s">
        <v>583</v>
      </c>
      <c r="D196" s="46" t="s">
        <v>584</v>
      </c>
      <c r="E196" s="46">
        <v>3473.25</v>
      </c>
      <c r="F196" s="46">
        <v>3245.4</v>
      </c>
      <c r="G196" s="48">
        <v>5664.75</v>
      </c>
      <c r="H196" s="46">
        <v>3473.25</v>
      </c>
      <c r="I196" s="48">
        <v>3180</v>
      </c>
      <c r="J196" s="48"/>
      <c r="K196" s="63">
        <f t="shared" si="449"/>
        <v>62.5185</v>
      </c>
      <c r="L196" s="64">
        <f t="shared" si="450"/>
        <v>519.264</v>
      </c>
      <c r="M196" s="48">
        <f t="shared" si="451"/>
        <v>453.18</v>
      </c>
      <c r="N196" s="46">
        <f t="shared" si="452"/>
        <v>24.31275</v>
      </c>
      <c r="O196" s="48">
        <f t="shared" si="453"/>
        <v>159</v>
      </c>
      <c r="P196" s="48">
        <f t="shared" si="454"/>
        <v>0</v>
      </c>
      <c r="Q196" s="48">
        <f t="shared" si="455"/>
        <v>1218.27525</v>
      </c>
      <c r="R196" s="46">
        <f t="shared" si="456"/>
        <v>0</v>
      </c>
      <c r="S196" s="46">
        <f t="shared" si="457"/>
        <v>259.63</v>
      </c>
      <c r="T196" s="48">
        <f t="shared" si="458"/>
        <v>113.3</v>
      </c>
      <c r="U196" s="46">
        <f t="shared" si="459"/>
        <v>10.42</v>
      </c>
      <c r="V196" s="46">
        <v>0</v>
      </c>
      <c r="W196" s="48">
        <f t="shared" si="460"/>
        <v>159</v>
      </c>
      <c r="X196" s="48">
        <f t="shared" si="461"/>
        <v>0</v>
      </c>
      <c r="Y196" s="46">
        <f t="shared" si="462"/>
        <v>542.35</v>
      </c>
      <c r="Z196" s="46">
        <f t="shared" si="463"/>
        <v>1760.62525</v>
      </c>
      <c r="AA196" s="46"/>
      <c r="AB196" s="71" t="s">
        <v>112</v>
      </c>
      <c r="AC196" s="11">
        <f t="shared" ref="AC196:AE196" si="469">K196+R196</f>
        <v>62.5185</v>
      </c>
      <c r="AD196" s="11">
        <f t="shared" si="469"/>
        <v>778.894</v>
      </c>
      <c r="AE196" s="11">
        <f t="shared" si="469"/>
        <v>566.48</v>
      </c>
      <c r="AF196" s="11">
        <f t="shared" si="465"/>
        <v>34.73275</v>
      </c>
      <c r="AG196" s="11">
        <f t="shared" ref="AG196:AI196" si="470">O196+W196</f>
        <v>318</v>
      </c>
      <c r="AH196" s="11">
        <f t="shared" si="470"/>
        <v>0</v>
      </c>
      <c r="AI196" s="11">
        <f t="shared" si="470"/>
        <v>1760.62525</v>
      </c>
      <c r="AJ196" s="12" t="s">
        <v>33</v>
      </c>
    </row>
    <row r="197" s="9" customFormat="1" ht="16" customHeight="1" spans="1:36">
      <c r="A197" s="45">
        <f t="shared" si="448"/>
        <v>194</v>
      </c>
      <c r="B197" s="46" t="s">
        <v>558</v>
      </c>
      <c r="C197" s="47" t="s">
        <v>585</v>
      </c>
      <c r="D197" s="349" t="s">
        <v>586</v>
      </c>
      <c r="E197" s="46">
        <v>3473.25</v>
      </c>
      <c r="F197" s="46">
        <v>3245.4</v>
      </c>
      <c r="G197" s="48">
        <v>5664.75</v>
      </c>
      <c r="H197" s="46">
        <v>3473.25</v>
      </c>
      <c r="I197" s="48">
        <v>1790</v>
      </c>
      <c r="J197" s="48"/>
      <c r="K197" s="63">
        <f t="shared" si="449"/>
        <v>62.5185</v>
      </c>
      <c r="L197" s="64">
        <f t="shared" si="450"/>
        <v>519.264</v>
      </c>
      <c r="M197" s="48">
        <f t="shared" si="451"/>
        <v>453.18</v>
      </c>
      <c r="N197" s="46">
        <f t="shared" si="452"/>
        <v>24.31275</v>
      </c>
      <c r="O197" s="48">
        <f t="shared" si="453"/>
        <v>89.5</v>
      </c>
      <c r="P197" s="48">
        <f t="shared" si="454"/>
        <v>0</v>
      </c>
      <c r="Q197" s="48">
        <f t="shared" si="455"/>
        <v>1148.77525</v>
      </c>
      <c r="R197" s="46">
        <f t="shared" si="456"/>
        <v>0</v>
      </c>
      <c r="S197" s="46">
        <f t="shared" si="457"/>
        <v>259.63</v>
      </c>
      <c r="T197" s="48">
        <f t="shared" si="458"/>
        <v>113.3</v>
      </c>
      <c r="U197" s="46">
        <f t="shared" si="459"/>
        <v>10.42</v>
      </c>
      <c r="V197" s="46">
        <v>0</v>
      </c>
      <c r="W197" s="48">
        <f t="shared" si="460"/>
        <v>89.5</v>
      </c>
      <c r="X197" s="48">
        <f t="shared" si="461"/>
        <v>0</v>
      </c>
      <c r="Y197" s="46">
        <f t="shared" si="462"/>
        <v>472.85</v>
      </c>
      <c r="Z197" s="46">
        <f t="shared" si="463"/>
        <v>1621.62525</v>
      </c>
      <c r="AA197" s="46"/>
      <c r="AB197" s="71" t="s">
        <v>50</v>
      </c>
      <c r="AC197" s="11">
        <f t="shared" ref="AC197:AE197" si="471">K197+R197</f>
        <v>62.5185</v>
      </c>
      <c r="AD197" s="11">
        <f t="shared" si="471"/>
        <v>778.894</v>
      </c>
      <c r="AE197" s="11">
        <f t="shared" si="471"/>
        <v>566.48</v>
      </c>
      <c r="AF197" s="11">
        <f t="shared" si="465"/>
        <v>34.73275</v>
      </c>
      <c r="AG197" s="11">
        <f t="shared" ref="AG197:AI197" si="472">O197+W197</f>
        <v>179</v>
      </c>
      <c r="AH197" s="11">
        <f t="shared" si="472"/>
        <v>0</v>
      </c>
      <c r="AI197" s="11">
        <f t="shared" si="472"/>
        <v>1621.62525</v>
      </c>
      <c r="AJ197" s="12" t="s">
        <v>33</v>
      </c>
    </row>
    <row r="198" s="9" customFormat="1" ht="16" customHeight="1" spans="1:36">
      <c r="A198" s="45">
        <f t="shared" si="448"/>
        <v>195</v>
      </c>
      <c r="B198" s="46" t="s">
        <v>558</v>
      </c>
      <c r="C198" s="51" t="s">
        <v>587</v>
      </c>
      <c r="D198" s="52" t="s">
        <v>588</v>
      </c>
      <c r="E198" s="46">
        <v>3473.25</v>
      </c>
      <c r="F198" s="46">
        <v>3245.4</v>
      </c>
      <c r="G198" s="48">
        <v>5664.75</v>
      </c>
      <c r="H198" s="46">
        <v>3473.25</v>
      </c>
      <c r="I198" s="48">
        <v>0</v>
      </c>
      <c r="J198" s="48"/>
      <c r="K198" s="63">
        <f t="shared" si="449"/>
        <v>62.5185</v>
      </c>
      <c r="L198" s="64">
        <f t="shared" si="450"/>
        <v>519.264</v>
      </c>
      <c r="M198" s="48">
        <f t="shared" si="451"/>
        <v>453.18</v>
      </c>
      <c r="N198" s="46">
        <f t="shared" si="452"/>
        <v>24.31275</v>
      </c>
      <c r="O198" s="48">
        <f t="shared" si="453"/>
        <v>0</v>
      </c>
      <c r="P198" s="48">
        <f t="shared" si="454"/>
        <v>0</v>
      </c>
      <c r="Q198" s="48">
        <f t="shared" si="455"/>
        <v>1059.27525</v>
      </c>
      <c r="R198" s="46">
        <f t="shared" si="456"/>
        <v>0</v>
      </c>
      <c r="S198" s="46">
        <f t="shared" si="457"/>
        <v>259.63</v>
      </c>
      <c r="T198" s="48">
        <f t="shared" si="458"/>
        <v>113.3</v>
      </c>
      <c r="U198" s="46">
        <f t="shared" si="459"/>
        <v>10.42</v>
      </c>
      <c r="V198" s="46">
        <v>0</v>
      </c>
      <c r="W198" s="48">
        <f t="shared" si="460"/>
        <v>0</v>
      </c>
      <c r="X198" s="48">
        <f t="shared" si="461"/>
        <v>0</v>
      </c>
      <c r="Y198" s="46">
        <f t="shared" si="462"/>
        <v>383.35</v>
      </c>
      <c r="Z198" s="46">
        <f t="shared" si="463"/>
        <v>1442.62525</v>
      </c>
      <c r="AA198" s="46"/>
      <c r="AB198" s="71" t="s">
        <v>121</v>
      </c>
      <c r="AC198" s="11">
        <f t="shared" ref="AC198:AE198" si="473">K198+R198</f>
        <v>62.5185</v>
      </c>
      <c r="AD198" s="11">
        <f t="shared" si="473"/>
        <v>778.894</v>
      </c>
      <c r="AE198" s="11">
        <f t="shared" si="473"/>
        <v>566.48</v>
      </c>
      <c r="AF198" s="11">
        <f t="shared" si="465"/>
        <v>34.73275</v>
      </c>
      <c r="AG198" s="11">
        <f t="shared" ref="AG198:AI198" si="474">O198+W198</f>
        <v>0</v>
      </c>
      <c r="AH198" s="11">
        <f t="shared" si="474"/>
        <v>0</v>
      </c>
      <c r="AI198" s="11">
        <f t="shared" si="474"/>
        <v>1442.62525</v>
      </c>
      <c r="AJ198" s="12" t="s">
        <v>33</v>
      </c>
    </row>
    <row r="199" s="9" customFormat="1" ht="16" customHeight="1" spans="1:36">
      <c r="A199" s="45">
        <f t="shared" si="448"/>
        <v>196</v>
      </c>
      <c r="B199" s="46" t="s">
        <v>558</v>
      </c>
      <c r="C199" s="51" t="s">
        <v>593</v>
      </c>
      <c r="D199" s="52" t="s">
        <v>594</v>
      </c>
      <c r="E199" s="46">
        <v>3473.25</v>
      </c>
      <c r="F199" s="46">
        <v>3245.4</v>
      </c>
      <c r="G199" s="48">
        <v>5664.75</v>
      </c>
      <c r="H199" s="46">
        <v>3473.25</v>
      </c>
      <c r="I199" s="48">
        <v>1790</v>
      </c>
      <c r="J199" s="48"/>
      <c r="K199" s="63">
        <f t="shared" si="449"/>
        <v>62.5185</v>
      </c>
      <c r="L199" s="64">
        <f t="shared" si="450"/>
        <v>519.264</v>
      </c>
      <c r="M199" s="48">
        <f t="shared" si="451"/>
        <v>453.18</v>
      </c>
      <c r="N199" s="46">
        <f t="shared" si="452"/>
        <v>24.31275</v>
      </c>
      <c r="O199" s="48">
        <f t="shared" si="453"/>
        <v>89.5</v>
      </c>
      <c r="P199" s="48">
        <f t="shared" si="454"/>
        <v>0</v>
      </c>
      <c r="Q199" s="48">
        <f t="shared" si="455"/>
        <v>1148.77525</v>
      </c>
      <c r="R199" s="46">
        <f t="shared" si="456"/>
        <v>0</v>
      </c>
      <c r="S199" s="46">
        <f t="shared" si="457"/>
        <v>259.63</v>
      </c>
      <c r="T199" s="48">
        <f t="shared" si="458"/>
        <v>113.3</v>
      </c>
      <c r="U199" s="46">
        <f t="shared" si="459"/>
        <v>10.42</v>
      </c>
      <c r="V199" s="46">
        <v>0</v>
      </c>
      <c r="W199" s="48">
        <f t="shared" si="460"/>
        <v>89.5</v>
      </c>
      <c r="X199" s="48">
        <f t="shared" si="461"/>
        <v>0</v>
      </c>
      <c r="Y199" s="46">
        <f t="shared" si="462"/>
        <v>472.85</v>
      </c>
      <c r="Z199" s="46">
        <f t="shared" si="463"/>
        <v>1621.62525</v>
      </c>
      <c r="AA199" s="46"/>
      <c r="AB199" s="71" t="s">
        <v>112</v>
      </c>
      <c r="AC199" s="11">
        <f t="shared" ref="AC199:AE199" si="475">K199+R199</f>
        <v>62.5185</v>
      </c>
      <c r="AD199" s="11">
        <f t="shared" si="475"/>
        <v>778.894</v>
      </c>
      <c r="AE199" s="11">
        <f t="shared" si="475"/>
        <v>566.48</v>
      </c>
      <c r="AF199" s="11">
        <f t="shared" si="465"/>
        <v>34.73275</v>
      </c>
      <c r="AG199" s="11">
        <f t="shared" ref="AG199:AI199" si="476">O199+W199</f>
        <v>179</v>
      </c>
      <c r="AH199" s="11">
        <f t="shared" si="476"/>
        <v>0</v>
      </c>
      <c r="AI199" s="11">
        <f t="shared" si="476"/>
        <v>1621.62525</v>
      </c>
      <c r="AJ199" s="12" t="s">
        <v>33</v>
      </c>
    </row>
    <row r="200" s="9" customFormat="1" ht="16" customHeight="1" spans="1:36">
      <c r="A200" s="45">
        <f t="shared" si="448"/>
        <v>197</v>
      </c>
      <c r="B200" s="46" t="s">
        <v>558</v>
      </c>
      <c r="C200" s="51" t="s">
        <v>595</v>
      </c>
      <c r="D200" s="52" t="s">
        <v>596</v>
      </c>
      <c r="E200" s="46">
        <v>3473.25</v>
      </c>
      <c r="F200" s="46">
        <v>3245.4</v>
      </c>
      <c r="G200" s="48">
        <v>5664.75</v>
      </c>
      <c r="H200" s="46">
        <v>3473.25</v>
      </c>
      <c r="I200" s="48">
        <v>1790</v>
      </c>
      <c r="J200" s="48"/>
      <c r="K200" s="63">
        <f t="shared" si="449"/>
        <v>62.5185</v>
      </c>
      <c r="L200" s="64">
        <f t="shared" si="450"/>
        <v>519.264</v>
      </c>
      <c r="M200" s="48">
        <f t="shared" si="451"/>
        <v>453.18</v>
      </c>
      <c r="N200" s="46">
        <f t="shared" si="452"/>
        <v>24.31275</v>
      </c>
      <c r="O200" s="48">
        <f t="shared" si="453"/>
        <v>89.5</v>
      </c>
      <c r="P200" s="48">
        <f t="shared" si="454"/>
        <v>0</v>
      </c>
      <c r="Q200" s="48">
        <f t="shared" si="455"/>
        <v>1148.77525</v>
      </c>
      <c r="R200" s="46">
        <f t="shared" si="456"/>
        <v>0</v>
      </c>
      <c r="S200" s="46">
        <f t="shared" si="457"/>
        <v>259.63</v>
      </c>
      <c r="T200" s="48">
        <f t="shared" si="458"/>
        <v>113.3</v>
      </c>
      <c r="U200" s="46">
        <f t="shared" si="459"/>
        <v>10.42</v>
      </c>
      <c r="V200" s="46">
        <v>0</v>
      </c>
      <c r="W200" s="48">
        <f t="shared" si="460"/>
        <v>89.5</v>
      </c>
      <c r="X200" s="48">
        <f t="shared" si="461"/>
        <v>0</v>
      </c>
      <c r="Y200" s="46">
        <f t="shared" si="462"/>
        <v>472.85</v>
      </c>
      <c r="Z200" s="46">
        <f t="shared" si="463"/>
        <v>1621.62525</v>
      </c>
      <c r="AA200" s="46"/>
      <c r="AB200" s="71" t="s">
        <v>121</v>
      </c>
      <c r="AC200" s="11">
        <f t="shared" ref="AC200:AE200" si="477">K200+R200</f>
        <v>62.5185</v>
      </c>
      <c r="AD200" s="11">
        <f t="shared" si="477"/>
        <v>778.894</v>
      </c>
      <c r="AE200" s="11">
        <f t="shared" si="477"/>
        <v>566.48</v>
      </c>
      <c r="AF200" s="11">
        <f t="shared" si="465"/>
        <v>34.73275</v>
      </c>
      <c r="AG200" s="11">
        <f t="shared" ref="AG200:AI200" si="478">O200+W200</f>
        <v>179</v>
      </c>
      <c r="AH200" s="11">
        <f t="shared" si="478"/>
        <v>0</v>
      </c>
      <c r="AI200" s="11">
        <f t="shared" si="478"/>
        <v>1621.62525</v>
      </c>
      <c r="AJ200" s="12" t="s">
        <v>33</v>
      </c>
    </row>
    <row r="201" s="9" customFormat="1" ht="16" customHeight="1" spans="1:36">
      <c r="A201" s="45">
        <f t="shared" si="448"/>
        <v>198</v>
      </c>
      <c r="B201" s="46" t="s">
        <v>558</v>
      </c>
      <c r="C201" s="51" t="s">
        <v>597</v>
      </c>
      <c r="D201" s="52" t="s">
        <v>598</v>
      </c>
      <c r="E201" s="46">
        <v>3473.25</v>
      </c>
      <c r="F201" s="46">
        <v>3245.4</v>
      </c>
      <c r="G201" s="48">
        <v>5664.75</v>
      </c>
      <c r="H201" s="46">
        <v>3473.25</v>
      </c>
      <c r="I201" s="48">
        <v>1790</v>
      </c>
      <c r="J201" s="48"/>
      <c r="K201" s="89">
        <f t="shared" si="449"/>
        <v>62.5185</v>
      </c>
      <c r="L201" s="90">
        <f t="shared" si="450"/>
        <v>519.264</v>
      </c>
      <c r="M201" s="91">
        <f t="shared" si="451"/>
        <v>453.18</v>
      </c>
      <c r="N201" s="92">
        <f t="shared" si="452"/>
        <v>24.31275</v>
      </c>
      <c r="O201" s="91">
        <f t="shared" si="453"/>
        <v>89.5</v>
      </c>
      <c r="P201" s="91">
        <f t="shared" si="454"/>
        <v>0</v>
      </c>
      <c r="Q201" s="48">
        <f t="shared" si="455"/>
        <v>1148.77525</v>
      </c>
      <c r="R201" s="92">
        <f t="shared" si="456"/>
        <v>0</v>
      </c>
      <c r="S201" s="92">
        <f t="shared" si="457"/>
        <v>259.63</v>
      </c>
      <c r="T201" s="91">
        <f t="shared" si="458"/>
        <v>113.3</v>
      </c>
      <c r="U201" s="92">
        <f t="shared" si="459"/>
        <v>10.42</v>
      </c>
      <c r="V201" s="46">
        <v>0</v>
      </c>
      <c r="W201" s="91">
        <f t="shared" si="460"/>
        <v>89.5</v>
      </c>
      <c r="X201" s="91">
        <f t="shared" si="461"/>
        <v>0</v>
      </c>
      <c r="Y201" s="46">
        <f t="shared" si="462"/>
        <v>472.85</v>
      </c>
      <c r="Z201" s="46">
        <f t="shared" si="463"/>
        <v>1621.62525</v>
      </c>
      <c r="AA201" s="46"/>
      <c r="AB201" s="71" t="s">
        <v>140</v>
      </c>
      <c r="AC201" s="11">
        <f t="shared" ref="AC201:AE201" si="479">K201+R201</f>
        <v>62.5185</v>
      </c>
      <c r="AD201" s="11">
        <f t="shared" si="479"/>
        <v>778.894</v>
      </c>
      <c r="AE201" s="11">
        <f t="shared" si="479"/>
        <v>566.48</v>
      </c>
      <c r="AF201" s="11">
        <f t="shared" si="465"/>
        <v>34.73275</v>
      </c>
      <c r="AG201" s="11">
        <f t="shared" ref="AG201:AI201" si="480">O201+W201</f>
        <v>179</v>
      </c>
      <c r="AH201" s="11">
        <f t="shared" si="480"/>
        <v>0</v>
      </c>
      <c r="AI201" s="11">
        <f t="shared" si="480"/>
        <v>1621.62525</v>
      </c>
      <c r="AJ201" s="12" t="s">
        <v>33</v>
      </c>
    </row>
    <row r="202" s="9" customFormat="1" ht="16" customHeight="1" spans="1:36">
      <c r="A202" s="45">
        <f t="shared" si="448"/>
        <v>199</v>
      </c>
      <c r="B202" s="46" t="s">
        <v>558</v>
      </c>
      <c r="C202" s="51" t="s">
        <v>599</v>
      </c>
      <c r="D202" s="52" t="s">
        <v>600</v>
      </c>
      <c r="E202" s="46">
        <v>3473.25</v>
      </c>
      <c r="F202" s="46">
        <v>3245.4</v>
      </c>
      <c r="G202" s="48">
        <v>5664.75</v>
      </c>
      <c r="H202" s="46">
        <v>3473.25</v>
      </c>
      <c r="I202" s="48">
        <v>1790</v>
      </c>
      <c r="J202" s="48"/>
      <c r="K202" s="63">
        <f t="shared" si="449"/>
        <v>62.5185</v>
      </c>
      <c r="L202" s="64">
        <f t="shared" si="450"/>
        <v>519.264</v>
      </c>
      <c r="M202" s="48">
        <f t="shared" si="451"/>
        <v>453.18</v>
      </c>
      <c r="N202" s="46">
        <f t="shared" si="452"/>
        <v>24.31275</v>
      </c>
      <c r="O202" s="48">
        <f t="shared" si="453"/>
        <v>89.5</v>
      </c>
      <c r="P202" s="48">
        <f t="shared" si="454"/>
        <v>0</v>
      </c>
      <c r="Q202" s="48">
        <f t="shared" si="455"/>
        <v>1148.77525</v>
      </c>
      <c r="R202" s="46">
        <f t="shared" si="456"/>
        <v>0</v>
      </c>
      <c r="S202" s="46">
        <f t="shared" si="457"/>
        <v>259.63</v>
      </c>
      <c r="T202" s="48">
        <f t="shared" si="458"/>
        <v>113.3</v>
      </c>
      <c r="U202" s="46">
        <f t="shared" si="459"/>
        <v>10.42</v>
      </c>
      <c r="V202" s="46">
        <v>0</v>
      </c>
      <c r="W202" s="48">
        <f t="shared" si="460"/>
        <v>89.5</v>
      </c>
      <c r="X202" s="48">
        <f t="shared" si="461"/>
        <v>0</v>
      </c>
      <c r="Y202" s="46">
        <f t="shared" si="462"/>
        <v>472.85</v>
      </c>
      <c r="Z202" s="46">
        <f t="shared" si="463"/>
        <v>1621.62525</v>
      </c>
      <c r="AA202" s="46"/>
      <c r="AB202" s="71" t="s">
        <v>115</v>
      </c>
      <c r="AC202" s="11">
        <f t="shared" ref="AC202:AE202" si="481">K202+R202</f>
        <v>62.5185</v>
      </c>
      <c r="AD202" s="11">
        <f t="shared" si="481"/>
        <v>778.894</v>
      </c>
      <c r="AE202" s="11">
        <f t="shared" si="481"/>
        <v>566.48</v>
      </c>
      <c r="AF202" s="11">
        <f t="shared" si="465"/>
        <v>34.73275</v>
      </c>
      <c r="AG202" s="11">
        <f t="shared" ref="AG202:AI202" si="482">O202+W202</f>
        <v>179</v>
      </c>
      <c r="AH202" s="11">
        <f t="shared" si="482"/>
        <v>0</v>
      </c>
      <c r="AI202" s="11">
        <f t="shared" si="482"/>
        <v>1621.62525</v>
      </c>
      <c r="AJ202" s="12" t="s">
        <v>33</v>
      </c>
    </row>
    <row r="203" s="9" customFormat="1" ht="16" customHeight="1" spans="1:36">
      <c r="A203" s="45">
        <f t="shared" si="448"/>
        <v>200</v>
      </c>
      <c r="B203" s="46" t="s">
        <v>558</v>
      </c>
      <c r="C203" s="51" t="s">
        <v>601</v>
      </c>
      <c r="D203" s="55" t="s">
        <v>602</v>
      </c>
      <c r="E203" s="46">
        <v>3473.25</v>
      </c>
      <c r="F203" s="46">
        <v>3245.4</v>
      </c>
      <c r="G203" s="48">
        <v>5664.75</v>
      </c>
      <c r="H203" s="46">
        <v>3473.25</v>
      </c>
      <c r="I203" s="48">
        <v>1790</v>
      </c>
      <c r="J203" s="48"/>
      <c r="K203" s="63">
        <f t="shared" si="449"/>
        <v>62.5185</v>
      </c>
      <c r="L203" s="64">
        <f t="shared" si="450"/>
        <v>519.264</v>
      </c>
      <c r="M203" s="48">
        <f t="shared" si="451"/>
        <v>453.18</v>
      </c>
      <c r="N203" s="46">
        <f t="shared" si="452"/>
        <v>24.31275</v>
      </c>
      <c r="O203" s="48">
        <f t="shared" si="453"/>
        <v>89.5</v>
      </c>
      <c r="P203" s="48">
        <f t="shared" si="454"/>
        <v>0</v>
      </c>
      <c r="Q203" s="48">
        <f t="shared" si="455"/>
        <v>1148.77525</v>
      </c>
      <c r="R203" s="46">
        <f t="shared" si="456"/>
        <v>0</v>
      </c>
      <c r="S203" s="46">
        <f t="shared" si="457"/>
        <v>259.63</v>
      </c>
      <c r="T203" s="48">
        <f t="shared" si="458"/>
        <v>113.3</v>
      </c>
      <c r="U203" s="46">
        <f t="shared" si="459"/>
        <v>10.42</v>
      </c>
      <c r="V203" s="46">
        <v>0</v>
      </c>
      <c r="W203" s="48">
        <f t="shared" si="460"/>
        <v>89.5</v>
      </c>
      <c r="X203" s="48">
        <f t="shared" si="461"/>
        <v>0</v>
      </c>
      <c r="Y203" s="46">
        <f t="shared" si="462"/>
        <v>472.85</v>
      </c>
      <c r="Z203" s="46">
        <f t="shared" si="463"/>
        <v>1621.62525</v>
      </c>
      <c r="AA203" s="46"/>
      <c r="AB203" s="71" t="s">
        <v>140</v>
      </c>
      <c r="AC203" s="11">
        <f t="shared" ref="AC203:AE203" si="483">K203+R203</f>
        <v>62.5185</v>
      </c>
      <c r="AD203" s="11">
        <f t="shared" si="483"/>
        <v>778.894</v>
      </c>
      <c r="AE203" s="11">
        <f t="shared" si="483"/>
        <v>566.48</v>
      </c>
      <c r="AF203" s="11">
        <f t="shared" si="465"/>
        <v>34.73275</v>
      </c>
      <c r="AG203" s="11">
        <f t="shared" ref="AG203:AI203" si="484">O203+W203</f>
        <v>179</v>
      </c>
      <c r="AH203" s="11">
        <f t="shared" si="484"/>
        <v>0</v>
      </c>
      <c r="AI203" s="11">
        <f t="shared" si="484"/>
        <v>1621.62525</v>
      </c>
      <c r="AJ203" s="12" t="s">
        <v>33</v>
      </c>
    </row>
    <row r="204" s="9" customFormat="1" ht="16" customHeight="1" spans="1:36">
      <c r="A204" s="45">
        <f t="shared" si="448"/>
        <v>201</v>
      </c>
      <c r="B204" s="46" t="s">
        <v>558</v>
      </c>
      <c r="C204" s="51" t="s">
        <v>607</v>
      </c>
      <c r="D204" s="55" t="s">
        <v>608</v>
      </c>
      <c r="E204" s="46">
        <v>3473.25</v>
      </c>
      <c r="F204" s="46">
        <v>3245.4</v>
      </c>
      <c r="G204" s="48">
        <v>5664.75</v>
      </c>
      <c r="H204" s="46">
        <v>3473.25</v>
      </c>
      <c r="I204" s="48">
        <v>1790</v>
      </c>
      <c r="J204" s="48"/>
      <c r="K204" s="63">
        <f t="shared" si="449"/>
        <v>62.5185</v>
      </c>
      <c r="L204" s="64">
        <f t="shared" si="450"/>
        <v>519.264</v>
      </c>
      <c r="M204" s="48">
        <f t="shared" si="451"/>
        <v>453.18</v>
      </c>
      <c r="N204" s="46">
        <f t="shared" si="452"/>
        <v>24.31275</v>
      </c>
      <c r="O204" s="48">
        <f t="shared" si="453"/>
        <v>89.5</v>
      </c>
      <c r="P204" s="48">
        <f t="shared" si="454"/>
        <v>0</v>
      </c>
      <c r="Q204" s="48">
        <f t="shared" si="455"/>
        <v>1148.77525</v>
      </c>
      <c r="R204" s="46">
        <f t="shared" si="456"/>
        <v>0</v>
      </c>
      <c r="S204" s="46">
        <f t="shared" si="457"/>
        <v>259.63</v>
      </c>
      <c r="T204" s="48">
        <f t="shared" si="458"/>
        <v>113.3</v>
      </c>
      <c r="U204" s="46">
        <f t="shared" si="459"/>
        <v>10.42</v>
      </c>
      <c r="V204" s="46">
        <v>0</v>
      </c>
      <c r="W204" s="48">
        <f t="shared" si="460"/>
        <v>89.5</v>
      </c>
      <c r="X204" s="48">
        <f t="shared" si="461"/>
        <v>0</v>
      </c>
      <c r="Y204" s="46">
        <f t="shared" si="462"/>
        <v>472.85</v>
      </c>
      <c r="Z204" s="46">
        <f t="shared" si="463"/>
        <v>1621.62525</v>
      </c>
      <c r="AA204" s="46"/>
      <c r="AB204" s="71" t="s">
        <v>50</v>
      </c>
      <c r="AC204" s="11">
        <f t="shared" ref="AC204:AE204" si="485">K204+R204</f>
        <v>62.5185</v>
      </c>
      <c r="AD204" s="11">
        <f t="shared" si="485"/>
        <v>778.894</v>
      </c>
      <c r="AE204" s="11">
        <f t="shared" si="485"/>
        <v>566.48</v>
      </c>
      <c r="AF204" s="11">
        <f t="shared" si="465"/>
        <v>34.73275</v>
      </c>
      <c r="AG204" s="11">
        <f t="shared" ref="AG204:AI204" si="486">O204+W204</f>
        <v>179</v>
      </c>
      <c r="AH204" s="11">
        <f t="shared" si="486"/>
        <v>0</v>
      </c>
      <c r="AI204" s="11">
        <f t="shared" si="486"/>
        <v>1621.62525</v>
      </c>
      <c r="AJ204" s="12" t="s">
        <v>33</v>
      </c>
    </row>
    <row r="205" s="9" customFormat="1" ht="16" customHeight="1" spans="1:36">
      <c r="A205" s="45">
        <f t="shared" si="448"/>
        <v>202</v>
      </c>
      <c r="B205" s="46" t="s">
        <v>794</v>
      </c>
      <c r="C205" s="79" t="s">
        <v>609</v>
      </c>
      <c r="D205" s="80" t="s">
        <v>610</v>
      </c>
      <c r="E205" s="48">
        <v>3820</v>
      </c>
      <c r="F205" s="46">
        <v>3820</v>
      </c>
      <c r="G205" s="48">
        <v>5664.75</v>
      </c>
      <c r="H205" s="48">
        <v>3820</v>
      </c>
      <c r="I205" s="48">
        <v>4180</v>
      </c>
      <c r="J205" s="48"/>
      <c r="K205" s="93">
        <f t="shared" si="449"/>
        <v>68.76</v>
      </c>
      <c r="L205" s="94">
        <f t="shared" si="450"/>
        <v>611.2</v>
      </c>
      <c r="M205" s="48">
        <f t="shared" si="451"/>
        <v>453.18</v>
      </c>
      <c r="N205" s="48">
        <f t="shared" si="452"/>
        <v>26.74</v>
      </c>
      <c r="O205" s="48">
        <f t="shared" si="453"/>
        <v>209</v>
      </c>
      <c r="P205" s="48">
        <f t="shared" si="454"/>
        <v>0</v>
      </c>
      <c r="Q205" s="48">
        <f t="shared" si="455"/>
        <v>1368.88</v>
      </c>
      <c r="R205" s="46">
        <f t="shared" si="456"/>
        <v>0</v>
      </c>
      <c r="S205" s="48">
        <f t="shared" si="457"/>
        <v>305.6</v>
      </c>
      <c r="T205" s="48">
        <f t="shared" si="458"/>
        <v>113.3</v>
      </c>
      <c r="U205" s="48">
        <f t="shared" si="459"/>
        <v>11.46</v>
      </c>
      <c r="V205" s="46">
        <v>0</v>
      </c>
      <c r="W205" s="48">
        <f t="shared" si="460"/>
        <v>209</v>
      </c>
      <c r="X205" s="48">
        <f t="shared" si="461"/>
        <v>0</v>
      </c>
      <c r="Y205" s="46">
        <f t="shared" si="462"/>
        <v>639.36</v>
      </c>
      <c r="Z205" s="48">
        <f t="shared" si="463"/>
        <v>2008.24</v>
      </c>
      <c r="AA205" s="48"/>
      <c r="AB205" s="71" t="s">
        <v>106</v>
      </c>
      <c r="AC205" s="11">
        <f t="shared" ref="AC205:AE205" si="487">K205+R205</f>
        <v>68.76</v>
      </c>
      <c r="AD205" s="11">
        <f t="shared" si="487"/>
        <v>916.8</v>
      </c>
      <c r="AE205" s="11">
        <f t="shared" si="487"/>
        <v>566.48</v>
      </c>
      <c r="AF205" s="11">
        <f t="shared" si="465"/>
        <v>38.2</v>
      </c>
      <c r="AG205" s="11">
        <f t="shared" ref="AG205:AI205" si="488">O205+W205</f>
        <v>418</v>
      </c>
      <c r="AH205" s="11">
        <f t="shared" si="488"/>
        <v>0</v>
      </c>
      <c r="AI205" s="11">
        <f t="shared" si="488"/>
        <v>2008.24</v>
      </c>
      <c r="AJ205" s="12" t="s">
        <v>36</v>
      </c>
    </row>
    <row r="206" s="9" customFormat="1" ht="16" customHeight="1" spans="1:36">
      <c r="A206" s="45">
        <f t="shared" si="448"/>
        <v>203</v>
      </c>
      <c r="B206" s="46" t="s">
        <v>337</v>
      </c>
      <c r="C206" s="79" t="s">
        <v>611</v>
      </c>
      <c r="D206" s="81" t="s">
        <v>612</v>
      </c>
      <c r="E206" s="48">
        <v>3473.25</v>
      </c>
      <c r="F206" s="46">
        <v>3245.5</v>
      </c>
      <c r="G206" s="48">
        <v>5664.75</v>
      </c>
      <c r="H206" s="48">
        <v>3473.25</v>
      </c>
      <c r="I206" s="48">
        <v>1790</v>
      </c>
      <c r="J206" s="48"/>
      <c r="K206" s="93">
        <f t="shared" si="449"/>
        <v>62.5185</v>
      </c>
      <c r="L206" s="94">
        <f t="shared" si="450"/>
        <v>519.28</v>
      </c>
      <c r="M206" s="48">
        <f t="shared" si="451"/>
        <v>453.18</v>
      </c>
      <c r="N206" s="48">
        <f t="shared" si="452"/>
        <v>24.31275</v>
      </c>
      <c r="O206" s="48">
        <f t="shared" si="453"/>
        <v>89.5</v>
      </c>
      <c r="P206" s="48">
        <f t="shared" si="454"/>
        <v>0</v>
      </c>
      <c r="Q206" s="48">
        <f t="shared" si="455"/>
        <v>1148.79125</v>
      </c>
      <c r="R206" s="46">
        <f t="shared" si="456"/>
        <v>0</v>
      </c>
      <c r="S206" s="48">
        <f t="shared" si="457"/>
        <v>259.64</v>
      </c>
      <c r="T206" s="48">
        <f t="shared" si="458"/>
        <v>113.3</v>
      </c>
      <c r="U206" s="48">
        <f t="shared" si="459"/>
        <v>10.42</v>
      </c>
      <c r="V206" s="46">
        <v>0</v>
      </c>
      <c r="W206" s="48">
        <f t="shared" si="460"/>
        <v>89.5</v>
      </c>
      <c r="X206" s="48">
        <f t="shared" si="461"/>
        <v>0</v>
      </c>
      <c r="Y206" s="46">
        <f t="shared" si="462"/>
        <v>472.86</v>
      </c>
      <c r="Z206" s="48">
        <f t="shared" si="463"/>
        <v>1621.65125</v>
      </c>
      <c r="AA206" s="48"/>
      <c r="AB206" s="71" t="s">
        <v>97</v>
      </c>
      <c r="AC206" s="11">
        <f t="shared" ref="AC206:AE206" si="489">K206+R206</f>
        <v>62.5185</v>
      </c>
      <c r="AD206" s="11">
        <f t="shared" si="489"/>
        <v>778.92</v>
      </c>
      <c r="AE206" s="11">
        <f t="shared" si="489"/>
        <v>566.48</v>
      </c>
      <c r="AF206" s="11">
        <f t="shared" si="465"/>
        <v>34.73275</v>
      </c>
      <c r="AG206" s="11">
        <f t="shared" ref="AG206:AI206" si="490">O206+W206</f>
        <v>179</v>
      </c>
      <c r="AH206" s="11">
        <f t="shared" si="490"/>
        <v>0</v>
      </c>
      <c r="AI206" s="11">
        <f t="shared" si="490"/>
        <v>1621.65125</v>
      </c>
      <c r="AJ206" s="12" t="s">
        <v>33</v>
      </c>
    </row>
    <row r="207" s="9" customFormat="1" ht="16" customHeight="1" spans="1:36">
      <c r="A207" s="45">
        <f t="shared" si="448"/>
        <v>204</v>
      </c>
      <c r="B207" s="46" t="s">
        <v>363</v>
      </c>
      <c r="C207" s="79" t="s">
        <v>615</v>
      </c>
      <c r="D207" s="80" t="s">
        <v>616</v>
      </c>
      <c r="E207" s="48">
        <v>3473.25</v>
      </c>
      <c r="F207" s="46">
        <v>3245.5</v>
      </c>
      <c r="G207" s="48">
        <v>5664.75</v>
      </c>
      <c r="H207" s="48">
        <v>3473.25</v>
      </c>
      <c r="I207" s="48">
        <v>1790</v>
      </c>
      <c r="J207" s="48"/>
      <c r="K207" s="178">
        <f t="shared" si="449"/>
        <v>62.5185</v>
      </c>
      <c r="L207" s="179">
        <f t="shared" si="450"/>
        <v>519.28</v>
      </c>
      <c r="M207" s="91">
        <f t="shared" si="451"/>
        <v>453.18</v>
      </c>
      <c r="N207" s="91">
        <f t="shared" si="452"/>
        <v>24.31275</v>
      </c>
      <c r="O207" s="91">
        <f t="shared" si="453"/>
        <v>89.5</v>
      </c>
      <c r="P207" s="91">
        <f t="shared" si="454"/>
        <v>0</v>
      </c>
      <c r="Q207" s="48">
        <f t="shared" si="455"/>
        <v>1148.79125</v>
      </c>
      <c r="R207" s="92">
        <f t="shared" si="456"/>
        <v>0</v>
      </c>
      <c r="S207" s="91">
        <f t="shared" si="457"/>
        <v>259.64</v>
      </c>
      <c r="T207" s="91">
        <f t="shared" si="458"/>
        <v>113.3</v>
      </c>
      <c r="U207" s="91">
        <f t="shared" si="459"/>
        <v>10.42</v>
      </c>
      <c r="V207" s="46">
        <v>0</v>
      </c>
      <c r="W207" s="91">
        <f t="shared" si="460"/>
        <v>89.5</v>
      </c>
      <c r="X207" s="91">
        <f t="shared" si="461"/>
        <v>0</v>
      </c>
      <c r="Y207" s="46">
        <f t="shared" si="462"/>
        <v>472.86</v>
      </c>
      <c r="Z207" s="48">
        <f t="shared" si="463"/>
        <v>1621.65125</v>
      </c>
      <c r="AA207" s="48"/>
      <c r="AB207" s="71" t="s">
        <v>103</v>
      </c>
      <c r="AC207" s="11">
        <f t="shared" ref="AC207:AE207" si="491">K207+R207</f>
        <v>62.5185</v>
      </c>
      <c r="AD207" s="11">
        <f t="shared" si="491"/>
        <v>778.92</v>
      </c>
      <c r="AE207" s="11">
        <f t="shared" si="491"/>
        <v>566.48</v>
      </c>
      <c r="AF207" s="11">
        <f t="shared" si="465"/>
        <v>34.73275</v>
      </c>
      <c r="AG207" s="11">
        <f t="shared" ref="AG207:AI207" si="492">O207+W207</f>
        <v>179</v>
      </c>
      <c r="AH207" s="11">
        <f t="shared" si="492"/>
        <v>0</v>
      </c>
      <c r="AI207" s="11">
        <f t="shared" si="492"/>
        <v>1621.65125</v>
      </c>
      <c r="AJ207" s="12" t="s">
        <v>33</v>
      </c>
    </row>
    <row r="208" s="9" customFormat="1" ht="16" customHeight="1" spans="1:36">
      <c r="A208" s="45">
        <f t="shared" si="448"/>
        <v>205</v>
      </c>
      <c r="B208" s="46" t="s">
        <v>363</v>
      </c>
      <c r="C208" s="79" t="s">
        <v>617</v>
      </c>
      <c r="D208" s="80" t="s">
        <v>618</v>
      </c>
      <c r="E208" s="48">
        <v>3473.25</v>
      </c>
      <c r="F208" s="46">
        <v>3245.5</v>
      </c>
      <c r="G208" s="48">
        <v>5664.75</v>
      </c>
      <c r="H208" s="48">
        <v>3473.25</v>
      </c>
      <c r="I208" s="48">
        <v>1790</v>
      </c>
      <c r="J208" s="48"/>
      <c r="K208" s="93">
        <f t="shared" si="449"/>
        <v>62.5185</v>
      </c>
      <c r="L208" s="94">
        <f t="shared" si="450"/>
        <v>519.28</v>
      </c>
      <c r="M208" s="48">
        <f t="shared" si="451"/>
        <v>453.18</v>
      </c>
      <c r="N208" s="48">
        <f t="shared" si="452"/>
        <v>24.31275</v>
      </c>
      <c r="O208" s="48">
        <f t="shared" si="453"/>
        <v>89.5</v>
      </c>
      <c r="P208" s="48">
        <f t="shared" si="454"/>
        <v>0</v>
      </c>
      <c r="Q208" s="48">
        <f t="shared" si="455"/>
        <v>1148.79125</v>
      </c>
      <c r="R208" s="46">
        <f t="shared" si="456"/>
        <v>0</v>
      </c>
      <c r="S208" s="48">
        <f t="shared" si="457"/>
        <v>259.64</v>
      </c>
      <c r="T208" s="48">
        <f t="shared" si="458"/>
        <v>113.3</v>
      </c>
      <c r="U208" s="48">
        <f t="shared" si="459"/>
        <v>10.42</v>
      </c>
      <c r="V208" s="46">
        <v>0</v>
      </c>
      <c r="W208" s="48">
        <f t="shared" si="460"/>
        <v>89.5</v>
      </c>
      <c r="X208" s="48">
        <f t="shared" si="461"/>
        <v>0</v>
      </c>
      <c r="Y208" s="46">
        <f t="shared" si="462"/>
        <v>472.86</v>
      </c>
      <c r="Z208" s="48">
        <f t="shared" si="463"/>
        <v>1621.65125</v>
      </c>
      <c r="AA208" s="48"/>
      <c r="AB208" s="71" t="s">
        <v>103</v>
      </c>
      <c r="AC208" s="11">
        <f t="shared" ref="AC208:AE208" si="493">K208+R208</f>
        <v>62.5185</v>
      </c>
      <c r="AD208" s="11">
        <f t="shared" si="493"/>
        <v>778.92</v>
      </c>
      <c r="AE208" s="11">
        <f t="shared" si="493"/>
        <v>566.48</v>
      </c>
      <c r="AF208" s="11">
        <f t="shared" si="465"/>
        <v>34.73275</v>
      </c>
      <c r="AG208" s="11">
        <f t="shared" ref="AG208:AI208" si="494">O208+W208</f>
        <v>179</v>
      </c>
      <c r="AH208" s="11">
        <f t="shared" si="494"/>
        <v>0</v>
      </c>
      <c r="AI208" s="11">
        <f t="shared" si="494"/>
        <v>1621.65125</v>
      </c>
      <c r="AJ208" s="12" t="s">
        <v>33</v>
      </c>
    </row>
    <row r="209" s="9" customFormat="1" ht="16" customHeight="1" spans="1:36">
      <c r="A209" s="45">
        <f t="shared" si="448"/>
        <v>206</v>
      </c>
      <c r="B209" s="46" t="s">
        <v>363</v>
      </c>
      <c r="C209" s="79" t="s">
        <v>619</v>
      </c>
      <c r="D209" s="80" t="s">
        <v>620</v>
      </c>
      <c r="E209" s="48">
        <v>3473.25</v>
      </c>
      <c r="F209" s="46">
        <v>3245.5</v>
      </c>
      <c r="G209" s="48">
        <v>5664.75</v>
      </c>
      <c r="H209" s="48">
        <v>3473.25</v>
      </c>
      <c r="I209" s="48">
        <v>1790</v>
      </c>
      <c r="J209" s="48"/>
      <c r="K209" s="93">
        <f t="shared" si="449"/>
        <v>62.5185</v>
      </c>
      <c r="L209" s="94">
        <f t="shared" si="450"/>
        <v>519.28</v>
      </c>
      <c r="M209" s="48">
        <f t="shared" si="451"/>
        <v>453.18</v>
      </c>
      <c r="N209" s="48">
        <f t="shared" si="452"/>
        <v>24.31275</v>
      </c>
      <c r="O209" s="48">
        <f t="shared" si="453"/>
        <v>89.5</v>
      </c>
      <c r="P209" s="48">
        <f t="shared" si="454"/>
        <v>0</v>
      </c>
      <c r="Q209" s="48">
        <f t="shared" si="455"/>
        <v>1148.79125</v>
      </c>
      <c r="R209" s="46">
        <f t="shared" si="456"/>
        <v>0</v>
      </c>
      <c r="S209" s="48">
        <f t="shared" si="457"/>
        <v>259.64</v>
      </c>
      <c r="T209" s="48">
        <f t="shared" si="458"/>
        <v>113.3</v>
      </c>
      <c r="U209" s="48">
        <f t="shared" si="459"/>
        <v>10.42</v>
      </c>
      <c r="V209" s="46">
        <v>0</v>
      </c>
      <c r="W209" s="48">
        <f t="shared" si="460"/>
        <v>89.5</v>
      </c>
      <c r="X209" s="48">
        <f t="shared" si="461"/>
        <v>0</v>
      </c>
      <c r="Y209" s="46">
        <f t="shared" si="462"/>
        <v>472.86</v>
      </c>
      <c r="Z209" s="48">
        <f t="shared" si="463"/>
        <v>1621.65125</v>
      </c>
      <c r="AA209" s="48"/>
      <c r="AB209" s="71" t="s">
        <v>103</v>
      </c>
      <c r="AC209" s="11">
        <f t="shared" ref="AC209:AE209" si="495">K209+R209</f>
        <v>62.5185</v>
      </c>
      <c r="AD209" s="11">
        <f t="shared" si="495"/>
        <v>778.92</v>
      </c>
      <c r="AE209" s="11">
        <f t="shared" si="495"/>
        <v>566.48</v>
      </c>
      <c r="AF209" s="11">
        <f t="shared" si="465"/>
        <v>34.73275</v>
      </c>
      <c r="AG209" s="11">
        <f t="shared" ref="AG209:AI209" si="496">O209+W209</f>
        <v>179</v>
      </c>
      <c r="AH209" s="11">
        <f t="shared" si="496"/>
        <v>0</v>
      </c>
      <c r="AI209" s="11">
        <f t="shared" si="496"/>
        <v>1621.65125</v>
      </c>
      <c r="AJ209" s="12" t="s">
        <v>33</v>
      </c>
    </row>
    <row r="210" s="21" customFormat="1" ht="16" customHeight="1" spans="1:36">
      <c r="A210" s="45">
        <f t="shared" ref="A210:A273" si="497">ROW()-3</f>
        <v>207</v>
      </c>
      <c r="B210" s="46" t="s">
        <v>558</v>
      </c>
      <c r="C210" s="79" t="s">
        <v>623</v>
      </c>
      <c r="D210" s="80" t="s">
        <v>624</v>
      </c>
      <c r="E210" s="48">
        <v>3473.25</v>
      </c>
      <c r="F210" s="46">
        <v>3245.5</v>
      </c>
      <c r="G210" s="48">
        <v>5664.75</v>
      </c>
      <c r="H210" s="48">
        <v>3473.25</v>
      </c>
      <c r="I210" s="48">
        <v>1790</v>
      </c>
      <c r="J210" s="48"/>
      <c r="K210" s="93">
        <f t="shared" ref="K210:K273" si="498">E210*0.018</f>
        <v>62.5185</v>
      </c>
      <c r="L210" s="94">
        <f t="shared" ref="L210:L273" si="499">F210*0.16</f>
        <v>519.28</v>
      </c>
      <c r="M210" s="48">
        <f t="shared" ref="M210:M273" si="500">ROUND(G210*0.08,2)</f>
        <v>453.18</v>
      </c>
      <c r="N210" s="48">
        <f t="shared" ref="N210:N273" si="501">H210*0.007</f>
        <v>24.31275</v>
      </c>
      <c r="O210" s="48">
        <f t="shared" ref="O210:O273" si="502">I210*5%</f>
        <v>89.5</v>
      </c>
      <c r="P210" s="48">
        <f t="shared" ref="P210:P273" si="503">J210*50%</f>
        <v>0</v>
      </c>
      <c r="Q210" s="48">
        <f t="shared" ref="Q210:Q273" si="504">SUM(K210:P210)</f>
        <v>1148.79125</v>
      </c>
      <c r="R210" s="46">
        <f t="shared" ref="R210:R273" si="505">E210*0</f>
        <v>0</v>
      </c>
      <c r="S210" s="48">
        <f t="shared" ref="S210:S273" si="506">ROUND(F210*0.08,2)</f>
        <v>259.64</v>
      </c>
      <c r="T210" s="48">
        <f t="shared" ref="T210:T273" si="507">ROUND(G210*0.02,2)</f>
        <v>113.3</v>
      </c>
      <c r="U210" s="48">
        <f t="shared" ref="U210:U273" si="508">ROUND(H210*0.003,2)</f>
        <v>10.42</v>
      </c>
      <c r="V210" s="46">
        <v>0</v>
      </c>
      <c r="W210" s="48">
        <f t="shared" ref="W210:W273" si="509">I210*5%</f>
        <v>89.5</v>
      </c>
      <c r="X210" s="48">
        <f t="shared" ref="X210:X273" si="510">J210*50%</f>
        <v>0</v>
      </c>
      <c r="Y210" s="46">
        <f t="shared" ref="Y210:Y273" si="511">SUM(R210:X210)</f>
        <v>472.86</v>
      </c>
      <c r="Z210" s="48">
        <f t="shared" ref="Z210:Z273" si="512">Q210+Y210</f>
        <v>1621.65125</v>
      </c>
      <c r="AA210" s="48"/>
      <c r="AB210" s="71" t="s">
        <v>121</v>
      </c>
      <c r="AC210" s="11">
        <f t="shared" ref="AC210:AE210" si="513">K210+R210</f>
        <v>62.5185</v>
      </c>
      <c r="AD210" s="11">
        <f t="shared" si="513"/>
        <v>778.92</v>
      </c>
      <c r="AE210" s="11">
        <f t="shared" si="513"/>
        <v>566.48</v>
      </c>
      <c r="AF210" s="11">
        <f t="shared" ref="AF210:AF273" si="514">N210+U210+V210</f>
        <v>34.73275</v>
      </c>
      <c r="AG210" s="11">
        <f t="shared" ref="AG210:AI210" si="515">O210+W210</f>
        <v>179</v>
      </c>
      <c r="AH210" s="11">
        <f t="shared" si="515"/>
        <v>0</v>
      </c>
      <c r="AI210" s="11">
        <f t="shared" si="515"/>
        <v>1621.65125</v>
      </c>
      <c r="AJ210" s="12" t="s">
        <v>33</v>
      </c>
    </row>
    <row r="211" s="21" customFormat="1" ht="16" customHeight="1" spans="1:36">
      <c r="A211" s="45">
        <f t="shared" si="497"/>
        <v>208</v>
      </c>
      <c r="B211" s="46" t="s">
        <v>625</v>
      </c>
      <c r="C211" s="79" t="s">
        <v>626</v>
      </c>
      <c r="D211" s="80" t="s">
        <v>627</v>
      </c>
      <c r="E211" s="48">
        <v>3473.25</v>
      </c>
      <c r="F211" s="46">
        <v>3245.5</v>
      </c>
      <c r="G211" s="48">
        <v>5664.75</v>
      </c>
      <c r="H211" s="48">
        <v>3473.25</v>
      </c>
      <c r="I211" s="48">
        <v>3180</v>
      </c>
      <c r="J211" s="48"/>
      <c r="K211" s="93">
        <f t="shared" si="498"/>
        <v>62.5185</v>
      </c>
      <c r="L211" s="94">
        <f t="shared" si="499"/>
        <v>519.28</v>
      </c>
      <c r="M211" s="48">
        <f t="shared" si="500"/>
        <v>453.18</v>
      </c>
      <c r="N211" s="48">
        <f t="shared" si="501"/>
        <v>24.31275</v>
      </c>
      <c r="O211" s="48">
        <f t="shared" si="502"/>
        <v>159</v>
      </c>
      <c r="P211" s="48">
        <f t="shared" si="503"/>
        <v>0</v>
      </c>
      <c r="Q211" s="48">
        <f t="shared" si="504"/>
        <v>1218.29125</v>
      </c>
      <c r="R211" s="46">
        <f t="shared" si="505"/>
        <v>0</v>
      </c>
      <c r="S211" s="48">
        <f t="shared" si="506"/>
        <v>259.64</v>
      </c>
      <c r="T211" s="48">
        <f t="shared" si="507"/>
        <v>113.3</v>
      </c>
      <c r="U211" s="48">
        <f t="shared" si="508"/>
        <v>10.42</v>
      </c>
      <c r="V211" s="46">
        <v>0</v>
      </c>
      <c r="W211" s="48">
        <f t="shared" si="509"/>
        <v>159</v>
      </c>
      <c r="X211" s="48">
        <f t="shared" si="510"/>
        <v>0</v>
      </c>
      <c r="Y211" s="46">
        <f t="shared" si="511"/>
        <v>542.36</v>
      </c>
      <c r="Z211" s="48">
        <f t="shared" si="512"/>
        <v>1760.65125</v>
      </c>
      <c r="AA211" s="48"/>
      <c r="AB211" s="71" t="s">
        <v>134</v>
      </c>
      <c r="AC211" s="11">
        <f t="shared" ref="AC211:AE211" si="516">K211+R211</f>
        <v>62.5185</v>
      </c>
      <c r="AD211" s="11">
        <f t="shared" si="516"/>
        <v>778.92</v>
      </c>
      <c r="AE211" s="11">
        <f t="shared" si="516"/>
        <v>566.48</v>
      </c>
      <c r="AF211" s="11">
        <f t="shared" si="514"/>
        <v>34.73275</v>
      </c>
      <c r="AG211" s="11">
        <f t="shared" ref="AG211:AI211" si="517">O211+W211</f>
        <v>318</v>
      </c>
      <c r="AH211" s="11">
        <f t="shared" si="517"/>
        <v>0</v>
      </c>
      <c r="AI211" s="11">
        <f t="shared" si="517"/>
        <v>1760.65125</v>
      </c>
      <c r="AJ211" s="12" t="s">
        <v>34</v>
      </c>
    </row>
    <row r="212" s="21" customFormat="1" ht="16" customHeight="1" spans="1:36">
      <c r="A212" s="45">
        <f t="shared" si="497"/>
        <v>209</v>
      </c>
      <c r="B212" s="46" t="s">
        <v>328</v>
      </c>
      <c r="C212" s="79" t="s">
        <v>630</v>
      </c>
      <c r="D212" s="80" t="s">
        <v>631</v>
      </c>
      <c r="E212" s="48">
        <v>3820</v>
      </c>
      <c r="F212" s="46">
        <v>3820</v>
      </c>
      <c r="G212" s="48">
        <v>5664.75</v>
      </c>
      <c r="H212" s="48">
        <v>3820</v>
      </c>
      <c r="I212" s="48">
        <v>4180</v>
      </c>
      <c r="J212" s="48"/>
      <c r="K212" s="93">
        <f t="shared" si="498"/>
        <v>68.76</v>
      </c>
      <c r="L212" s="94">
        <f t="shared" si="499"/>
        <v>611.2</v>
      </c>
      <c r="M212" s="48">
        <f t="shared" si="500"/>
        <v>453.18</v>
      </c>
      <c r="N212" s="48">
        <f t="shared" si="501"/>
        <v>26.74</v>
      </c>
      <c r="O212" s="48">
        <f t="shared" si="502"/>
        <v>209</v>
      </c>
      <c r="P212" s="48">
        <f t="shared" si="503"/>
        <v>0</v>
      </c>
      <c r="Q212" s="48">
        <f t="shared" si="504"/>
        <v>1368.88</v>
      </c>
      <c r="R212" s="46">
        <f t="shared" si="505"/>
        <v>0</v>
      </c>
      <c r="S212" s="48">
        <f t="shared" si="506"/>
        <v>305.6</v>
      </c>
      <c r="T212" s="48">
        <f t="shared" si="507"/>
        <v>113.3</v>
      </c>
      <c r="U212" s="48">
        <f t="shared" si="508"/>
        <v>11.46</v>
      </c>
      <c r="V212" s="46">
        <v>0</v>
      </c>
      <c r="W212" s="48">
        <f t="shared" si="509"/>
        <v>209</v>
      </c>
      <c r="X212" s="48">
        <f t="shared" si="510"/>
        <v>0</v>
      </c>
      <c r="Y212" s="46">
        <f t="shared" si="511"/>
        <v>639.36</v>
      </c>
      <c r="Z212" s="48">
        <f t="shared" si="512"/>
        <v>2008.24</v>
      </c>
      <c r="AA212" s="48"/>
      <c r="AB212" s="71" t="s">
        <v>133</v>
      </c>
      <c r="AC212" s="11">
        <f t="shared" ref="AC212:AE212" si="518">K212+R212</f>
        <v>68.76</v>
      </c>
      <c r="AD212" s="11">
        <f t="shared" si="518"/>
        <v>916.8</v>
      </c>
      <c r="AE212" s="11">
        <f t="shared" si="518"/>
        <v>566.48</v>
      </c>
      <c r="AF212" s="11">
        <f t="shared" si="514"/>
        <v>38.2</v>
      </c>
      <c r="AG212" s="11">
        <f t="shared" ref="AG212:AI212" si="519">O212+W212</f>
        <v>418</v>
      </c>
      <c r="AH212" s="11">
        <f t="shared" si="519"/>
        <v>0</v>
      </c>
      <c r="AI212" s="11">
        <f t="shared" si="519"/>
        <v>2008.24</v>
      </c>
      <c r="AJ212" s="12" t="s">
        <v>35</v>
      </c>
    </row>
    <row r="213" s="21" customFormat="1" ht="16" customHeight="1" spans="1:36">
      <c r="A213" s="45">
        <f t="shared" si="497"/>
        <v>210</v>
      </c>
      <c r="B213" s="46" t="s">
        <v>53</v>
      </c>
      <c r="C213" s="82" t="s">
        <v>632</v>
      </c>
      <c r="D213" s="46" t="s">
        <v>633</v>
      </c>
      <c r="E213" s="46">
        <v>3473.25</v>
      </c>
      <c r="F213" s="46">
        <v>3245.4</v>
      </c>
      <c r="G213" s="48">
        <v>5664.75</v>
      </c>
      <c r="H213" s="46">
        <v>3473.25</v>
      </c>
      <c r="I213" s="48">
        <v>4180</v>
      </c>
      <c r="J213" s="48"/>
      <c r="K213" s="63">
        <f t="shared" si="498"/>
        <v>62.5185</v>
      </c>
      <c r="L213" s="64">
        <f t="shared" si="499"/>
        <v>519.264</v>
      </c>
      <c r="M213" s="48">
        <f t="shared" si="500"/>
        <v>453.18</v>
      </c>
      <c r="N213" s="46">
        <f t="shared" si="501"/>
        <v>24.31275</v>
      </c>
      <c r="O213" s="48">
        <f t="shared" si="502"/>
        <v>209</v>
      </c>
      <c r="P213" s="48">
        <f t="shared" si="503"/>
        <v>0</v>
      </c>
      <c r="Q213" s="48">
        <f t="shared" si="504"/>
        <v>1268.27525</v>
      </c>
      <c r="R213" s="46">
        <f t="shared" si="505"/>
        <v>0</v>
      </c>
      <c r="S213" s="46">
        <f t="shared" si="506"/>
        <v>259.63</v>
      </c>
      <c r="T213" s="48">
        <f t="shared" si="507"/>
        <v>113.3</v>
      </c>
      <c r="U213" s="46">
        <f t="shared" si="508"/>
        <v>10.42</v>
      </c>
      <c r="V213" s="46">
        <v>0</v>
      </c>
      <c r="W213" s="48">
        <f t="shared" si="509"/>
        <v>209</v>
      </c>
      <c r="X213" s="48">
        <f t="shared" si="510"/>
        <v>0</v>
      </c>
      <c r="Y213" s="46">
        <f t="shared" si="511"/>
        <v>592.35</v>
      </c>
      <c r="Z213" s="46">
        <f t="shared" si="512"/>
        <v>1860.62525</v>
      </c>
      <c r="AA213" s="46"/>
      <c r="AB213" s="71" t="s">
        <v>53</v>
      </c>
      <c r="AC213" s="11">
        <f t="shared" ref="AC213:AE213" si="520">K213+R213</f>
        <v>62.5185</v>
      </c>
      <c r="AD213" s="11">
        <f t="shared" si="520"/>
        <v>778.894</v>
      </c>
      <c r="AE213" s="11">
        <f t="shared" si="520"/>
        <v>566.48</v>
      </c>
      <c r="AF213" s="11">
        <f t="shared" si="514"/>
        <v>34.73275</v>
      </c>
      <c r="AG213" s="11">
        <f t="shared" ref="AG213:AI213" si="521">O213+W213</f>
        <v>418</v>
      </c>
      <c r="AH213" s="11">
        <f t="shared" si="521"/>
        <v>0</v>
      </c>
      <c r="AI213" s="11">
        <f t="shared" si="521"/>
        <v>1860.62525</v>
      </c>
      <c r="AJ213" s="12" t="s">
        <v>32</v>
      </c>
    </row>
    <row r="214" s="21" customFormat="1" ht="16" customHeight="1" spans="1:36">
      <c r="A214" s="45">
        <f t="shared" si="497"/>
        <v>211</v>
      </c>
      <c r="B214" s="46" t="s">
        <v>210</v>
      </c>
      <c r="C214" s="82" t="s">
        <v>634</v>
      </c>
      <c r="D214" s="46" t="s">
        <v>635</v>
      </c>
      <c r="E214" s="46">
        <v>3473.25</v>
      </c>
      <c r="F214" s="46">
        <v>3245.4</v>
      </c>
      <c r="G214" s="48">
        <v>5664.75</v>
      </c>
      <c r="H214" s="46">
        <v>3473.25</v>
      </c>
      <c r="I214" s="48">
        <v>4180</v>
      </c>
      <c r="J214" s="48"/>
      <c r="K214" s="63">
        <f t="shared" si="498"/>
        <v>62.5185</v>
      </c>
      <c r="L214" s="64">
        <f t="shared" si="499"/>
        <v>519.264</v>
      </c>
      <c r="M214" s="48">
        <f t="shared" si="500"/>
        <v>453.18</v>
      </c>
      <c r="N214" s="46">
        <f t="shared" si="501"/>
        <v>24.31275</v>
      </c>
      <c r="O214" s="48">
        <f t="shared" si="502"/>
        <v>209</v>
      </c>
      <c r="P214" s="48">
        <f t="shared" si="503"/>
        <v>0</v>
      </c>
      <c r="Q214" s="48">
        <f t="shared" si="504"/>
        <v>1268.27525</v>
      </c>
      <c r="R214" s="46">
        <f t="shared" si="505"/>
        <v>0</v>
      </c>
      <c r="S214" s="46">
        <f t="shared" si="506"/>
        <v>259.63</v>
      </c>
      <c r="T214" s="48">
        <f t="shared" si="507"/>
        <v>113.3</v>
      </c>
      <c r="U214" s="46">
        <f t="shared" si="508"/>
        <v>10.42</v>
      </c>
      <c r="V214" s="46">
        <v>0</v>
      </c>
      <c r="W214" s="48">
        <f t="shared" si="509"/>
        <v>209</v>
      </c>
      <c r="X214" s="48">
        <f t="shared" si="510"/>
        <v>0</v>
      </c>
      <c r="Y214" s="46">
        <f t="shared" si="511"/>
        <v>592.35</v>
      </c>
      <c r="Z214" s="46">
        <f t="shared" si="512"/>
        <v>1860.62525</v>
      </c>
      <c r="AA214" s="46"/>
      <c r="AB214" s="71" t="s">
        <v>142</v>
      </c>
      <c r="AC214" s="11">
        <f t="shared" ref="AC214:AE214" si="522">K214+R214</f>
        <v>62.5185</v>
      </c>
      <c r="AD214" s="11">
        <f t="shared" si="522"/>
        <v>778.894</v>
      </c>
      <c r="AE214" s="11">
        <f t="shared" si="522"/>
        <v>566.48</v>
      </c>
      <c r="AF214" s="11">
        <f t="shared" si="514"/>
        <v>34.73275</v>
      </c>
      <c r="AG214" s="11">
        <f t="shared" ref="AG214:AI214" si="523">O214+W214</f>
        <v>418</v>
      </c>
      <c r="AH214" s="11">
        <f t="shared" si="523"/>
        <v>0</v>
      </c>
      <c r="AI214" s="11">
        <f t="shared" si="523"/>
        <v>1860.62525</v>
      </c>
      <c r="AJ214" s="12" t="s">
        <v>32</v>
      </c>
    </row>
    <row r="215" s="21" customFormat="1" ht="16" customHeight="1" spans="1:36">
      <c r="A215" s="45">
        <f t="shared" si="497"/>
        <v>212</v>
      </c>
      <c r="B215" s="46" t="s">
        <v>176</v>
      </c>
      <c r="C215" s="56" t="s">
        <v>636</v>
      </c>
      <c r="D215" s="83" t="s">
        <v>637</v>
      </c>
      <c r="E215" s="46">
        <v>3473.25</v>
      </c>
      <c r="F215" s="46">
        <v>3245.4</v>
      </c>
      <c r="G215" s="48">
        <v>5664.75</v>
      </c>
      <c r="H215" s="46">
        <v>3473.25</v>
      </c>
      <c r="I215" s="48">
        <v>3180</v>
      </c>
      <c r="J215" s="48"/>
      <c r="K215" s="63">
        <f t="shared" si="498"/>
        <v>62.5185</v>
      </c>
      <c r="L215" s="64">
        <f t="shared" si="499"/>
        <v>519.264</v>
      </c>
      <c r="M215" s="48">
        <f t="shared" si="500"/>
        <v>453.18</v>
      </c>
      <c r="N215" s="46">
        <f t="shared" si="501"/>
        <v>24.31275</v>
      </c>
      <c r="O215" s="48">
        <f t="shared" si="502"/>
        <v>159</v>
      </c>
      <c r="P215" s="48">
        <f t="shared" si="503"/>
        <v>0</v>
      </c>
      <c r="Q215" s="48">
        <f t="shared" si="504"/>
        <v>1218.27525</v>
      </c>
      <c r="R215" s="46">
        <f t="shared" si="505"/>
        <v>0</v>
      </c>
      <c r="S215" s="46">
        <f t="shared" si="506"/>
        <v>259.63</v>
      </c>
      <c r="T215" s="48">
        <f t="shared" si="507"/>
        <v>113.3</v>
      </c>
      <c r="U215" s="46">
        <f t="shared" si="508"/>
        <v>10.42</v>
      </c>
      <c r="V215" s="46">
        <v>0</v>
      </c>
      <c r="W215" s="48">
        <f t="shared" si="509"/>
        <v>159</v>
      </c>
      <c r="X215" s="48">
        <f t="shared" si="510"/>
        <v>0</v>
      </c>
      <c r="Y215" s="46">
        <f t="shared" si="511"/>
        <v>542.35</v>
      </c>
      <c r="Z215" s="46">
        <f t="shared" si="512"/>
        <v>1760.62525</v>
      </c>
      <c r="AA215" s="46"/>
      <c r="AB215" s="71" t="s">
        <v>76</v>
      </c>
      <c r="AC215" s="11">
        <f t="shared" ref="AC215:AE215" si="524">K215+R215</f>
        <v>62.5185</v>
      </c>
      <c r="AD215" s="11">
        <f t="shared" si="524"/>
        <v>778.894</v>
      </c>
      <c r="AE215" s="11">
        <f t="shared" si="524"/>
        <v>566.48</v>
      </c>
      <c r="AF215" s="11">
        <f t="shared" si="514"/>
        <v>34.73275</v>
      </c>
      <c r="AG215" s="11">
        <f t="shared" ref="AG215:AI215" si="525">O215+W215</f>
        <v>318</v>
      </c>
      <c r="AH215" s="11">
        <f t="shared" si="525"/>
        <v>0</v>
      </c>
      <c r="AI215" s="11">
        <f t="shared" si="525"/>
        <v>1760.62525</v>
      </c>
      <c r="AJ215" s="12" t="s">
        <v>35</v>
      </c>
    </row>
    <row r="216" s="21" customFormat="1" ht="16" customHeight="1" spans="1:36">
      <c r="A216" s="45">
        <f t="shared" si="497"/>
        <v>213</v>
      </c>
      <c r="B216" s="46" t="s">
        <v>173</v>
      </c>
      <c r="C216" s="56" t="s">
        <v>638</v>
      </c>
      <c r="D216" s="83" t="s">
        <v>639</v>
      </c>
      <c r="E216" s="46">
        <v>3473.25</v>
      </c>
      <c r="F216" s="46">
        <v>3245.4</v>
      </c>
      <c r="G216" s="48">
        <v>5664.75</v>
      </c>
      <c r="H216" s="46">
        <v>3473.25</v>
      </c>
      <c r="I216" s="48">
        <v>3180</v>
      </c>
      <c r="J216" s="48"/>
      <c r="K216" s="63">
        <f t="shared" si="498"/>
        <v>62.5185</v>
      </c>
      <c r="L216" s="64">
        <f t="shared" si="499"/>
        <v>519.264</v>
      </c>
      <c r="M216" s="48">
        <f t="shared" si="500"/>
        <v>453.18</v>
      </c>
      <c r="N216" s="46">
        <f t="shared" si="501"/>
        <v>24.31275</v>
      </c>
      <c r="O216" s="48">
        <f t="shared" si="502"/>
        <v>159</v>
      </c>
      <c r="P216" s="48">
        <f t="shared" si="503"/>
        <v>0</v>
      </c>
      <c r="Q216" s="48">
        <f t="shared" si="504"/>
        <v>1218.27525</v>
      </c>
      <c r="R216" s="46">
        <f t="shared" si="505"/>
        <v>0</v>
      </c>
      <c r="S216" s="46">
        <f t="shared" si="506"/>
        <v>259.63</v>
      </c>
      <c r="T216" s="48">
        <f t="shared" si="507"/>
        <v>113.3</v>
      </c>
      <c r="U216" s="46">
        <f t="shared" si="508"/>
        <v>10.42</v>
      </c>
      <c r="V216" s="46">
        <v>0</v>
      </c>
      <c r="W216" s="48">
        <f t="shared" si="509"/>
        <v>159</v>
      </c>
      <c r="X216" s="48">
        <f t="shared" si="510"/>
        <v>0</v>
      </c>
      <c r="Y216" s="46">
        <f t="shared" si="511"/>
        <v>542.35</v>
      </c>
      <c r="Z216" s="46">
        <f t="shared" si="512"/>
        <v>1760.62525</v>
      </c>
      <c r="AA216" s="46"/>
      <c r="AB216" s="71" t="s">
        <v>76</v>
      </c>
      <c r="AC216" s="11">
        <f t="shared" ref="AC216:AE216" si="526">K216+R216</f>
        <v>62.5185</v>
      </c>
      <c r="AD216" s="11">
        <f t="shared" si="526"/>
        <v>778.894</v>
      </c>
      <c r="AE216" s="11">
        <f t="shared" si="526"/>
        <v>566.48</v>
      </c>
      <c r="AF216" s="11">
        <f t="shared" si="514"/>
        <v>34.73275</v>
      </c>
      <c r="AG216" s="11">
        <f t="shared" ref="AG216:AI216" si="527">O216+W216</f>
        <v>318</v>
      </c>
      <c r="AH216" s="11">
        <f t="shared" si="527"/>
        <v>0</v>
      </c>
      <c r="AI216" s="11">
        <f t="shared" si="527"/>
        <v>1760.62525</v>
      </c>
      <c r="AJ216" s="12" t="s">
        <v>35</v>
      </c>
    </row>
    <row r="217" s="21" customFormat="1" ht="16" customHeight="1" spans="1:36">
      <c r="A217" s="45">
        <f t="shared" si="497"/>
        <v>214</v>
      </c>
      <c r="B217" s="46" t="s">
        <v>640</v>
      </c>
      <c r="C217" s="56" t="s">
        <v>641</v>
      </c>
      <c r="D217" s="83" t="s">
        <v>642</v>
      </c>
      <c r="E217" s="46">
        <v>3473.25</v>
      </c>
      <c r="F217" s="46">
        <v>3245.4</v>
      </c>
      <c r="G217" s="48">
        <v>5664.75</v>
      </c>
      <c r="H217" s="46">
        <v>3473.25</v>
      </c>
      <c r="I217" s="48">
        <v>3180</v>
      </c>
      <c r="J217" s="48"/>
      <c r="K217" s="63">
        <f t="shared" si="498"/>
        <v>62.5185</v>
      </c>
      <c r="L217" s="64">
        <f t="shared" si="499"/>
        <v>519.264</v>
      </c>
      <c r="M217" s="48">
        <f t="shared" si="500"/>
        <v>453.18</v>
      </c>
      <c r="N217" s="46">
        <f t="shared" si="501"/>
        <v>24.31275</v>
      </c>
      <c r="O217" s="48">
        <f t="shared" si="502"/>
        <v>159</v>
      </c>
      <c r="P217" s="48">
        <f t="shared" si="503"/>
        <v>0</v>
      </c>
      <c r="Q217" s="48">
        <f t="shared" si="504"/>
        <v>1218.27525</v>
      </c>
      <c r="R217" s="46">
        <f t="shared" si="505"/>
        <v>0</v>
      </c>
      <c r="S217" s="46">
        <f t="shared" si="506"/>
        <v>259.63</v>
      </c>
      <c r="T217" s="48">
        <f t="shared" si="507"/>
        <v>113.3</v>
      </c>
      <c r="U217" s="46">
        <f t="shared" si="508"/>
        <v>10.42</v>
      </c>
      <c r="V217" s="46">
        <v>0</v>
      </c>
      <c r="W217" s="48">
        <f t="shared" si="509"/>
        <v>159</v>
      </c>
      <c r="X217" s="48">
        <f t="shared" si="510"/>
        <v>0</v>
      </c>
      <c r="Y217" s="46">
        <f t="shared" si="511"/>
        <v>542.35</v>
      </c>
      <c r="Z217" s="46">
        <f t="shared" si="512"/>
        <v>1760.62525</v>
      </c>
      <c r="AA217" s="46"/>
      <c r="AB217" s="71" t="s">
        <v>67</v>
      </c>
      <c r="AC217" s="11">
        <f t="shared" ref="AC217:AE217" si="528">K217+R217</f>
        <v>62.5185</v>
      </c>
      <c r="AD217" s="11">
        <f t="shared" si="528"/>
        <v>778.894</v>
      </c>
      <c r="AE217" s="11">
        <f t="shared" si="528"/>
        <v>566.48</v>
      </c>
      <c r="AF217" s="11">
        <f t="shared" si="514"/>
        <v>34.73275</v>
      </c>
      <c r="AG217" s="11">
        <f t="shared" ref="AG217:AI217" si="529">O217+W217</f>
        <v>318</v>
      </c>
      <c r="AH217" s="11">
        <f t="shared" si="529"/>
        <v>0</v>
      </c>
      <c r="AI217" s="11">
        <f t="shared" si="529"/>
        <v>1760.62525</v>
      </c>
      <c r="AJ217" s="12" t="s">
        <v>33</v>
      </c>
    </row>
    <row r="218" s="21" customFormat="1" ht="16" customHeight="1" spans="1:36">
      <c r="A218" s="45">
        <f t="shared" si="497"/>
        <v>215</v>
      </c>
      <c r="B218" s="46" t="s">
        <v>328</v>
      </c>
      <c r="C218" s="56" t="s">
        <v>643</v>
      </c>
      <c r="D218" s="83" t="s">
        <v>644</v>
      </c>
      <c r="E218" s="46">
        <v>3473.25</v>
      </c>
      <c r="F218" s="46">
        <v>3245.4</v>
      </c>
      <c r="G218" s="48">
        <v>5664.75</v>
      </c>
      <c r="H218" s="46">
        <v>3473.25</v>
      </c>
      <c r="I218" s="48">
        <v>4180</v>
      </c>
      <c r="J218" s="48"/>
      <c r="K218" s="63">
        <f t="shared" si="498"/>
        <v>62.5185</v>
      </c>
      <c r="L218" s="64">
        <f t="shared" si="499"/>
        <v>519.264</v>
      </c>
      <c r="M218" s="48">
        <f t="shared" si="500"/>
        <v>453.18</v>
      </c>
      <c r="N218" s="46">
        <f t="shared" si="501"/>
        <v>24.31275</v>
      </c>
      <c r="O218" s="48">
        <f t="shared" si="502"/>
        <v>209</v>
      </c>
      <c r="P218" s="48">
        <f t="shared" si="503"/>
        <v>0</v>
      </c>
      <c r="Q218" s="48">
        <f t="shared" si="504"/>
        <v>1268.27525</v>
      </c>
      <c r="R218" s="46">
        <f t="shared" si="505"/>
        <v>0</v>
      </c>
      <c r="S218" s="46">
        <f t="shared" si="506"/>
        <v>259.63</v>
      </c>
      <c r="T218" s="48">
        <f t="shared" si="507"/>
        <v>113.3</v>
      </c>
      <c r="U218" s="46">
        <f t="shared" si="508"/>
        <v>10.42</v>
      </c>
      <c r="V218" s="46">
        <v>0</v>
      </c>
      <c r="W218" s="48">
        <f t="shared" si="509"/>
        <v>209</v>
      </c>
      <c r="X218" s="48">
        <f t="shared" si="510"/>
        <v>0</v>
      </c>
      <c r="Y218" s="46">
        <f t="shared" si="511"/>
        <v>592.35</v>
      </c>
      <c r="Z218" s="46">
        <f t="shared" si="512"/>
        <v>1860.62525</v>
      </c>
      <c r="AA218" s="46"/>
      <c r="AB218" s="71" t="s">
        <v>76</v>
      </c>
      <c r="AC218" s="11">
        <f t="shared" ref="AC218:AE218" si="530">K218+R218</f>
        <v>62.5185</v>
      </c>
      <c r="AD218" s="11">
        <f t="shared" si="530"/>
        <v>778.894</v>
      </c>
      <c r="AE218" s="11">
        <f t="shared" si="530"/>
        <v>566.48</v>
      </c>
      <c r="AF218" s="11">
        <f t="shared" si="514"/>
        <v>34.73275</v>
      </c>
      <c r="AG218" s="11">
        <f t="shared" ref="AG218:AI218" si="531">O218+W218</f>
        <v>418</v>
      </c>
      <c r="AH218" s="11">
        <f t="shared" si="531"/>
        <v>0</v>
      </c>
      <c r="AI218" s="11">
        <f t="shared" si="531"/>
        <v>1860.62525</v>
      </c>
      <c r="AJ218" s="12" t="s">
        <v>35</v>
      </c>
    </row>
    <row r="219" s="21" customFormat="1" ht="16" customHeight="1" spans="1:36">
      <c r="A219" s="45">
        <f t="shared" si="497"/>
        <v>216</v>
      </c>
      <c r="B219" s="46" t="s">
        <v>230</v>
      </c>
      <c r="C219" s="56" t="s">
        <v>645</v>
      </c>
      <c r="D219" s="83" t="s">
        <v>646</v>
      </c>
      <c r="E219" s="46">
        <v>3473.25</v>
      </c>
      <c r="F219" s="46">
        <v>3245.4</v>
      </c>
      <c r="G219" s="48">
        <v>5664.75</v>
      </c>
      <c r="H219" s="46">
        <v>3473.25</v>
      </c>
      <c r="I219" s="48">
        <v>1790</v>
      </c>
      <c r="J219" s="48"/>
      <c r="K219" s="63">
        <f t="shared" si="498"/>
        <v>62.5185</v>
      </c>
      <c r="L219" s="64">
        <f t="shared" si="499"/>
        <v>519.264</v>
      </c>
      <c r="M219" s="48">
        <f t="shared" si="500"/>
        <v>453.18</v>
      </c>
      <c r="N219" s="46">
        <f t="shared" si="501"/>
        <v>24.31275</v>
      </c>
      <c r="O219" s="48">
        <f t="shared" si="502"/>
        <v>89.5</v>
      </c>
      <c r="P219" s="48">
        <f t="shared" si="503"/>
        <v>0</v>
      </c>
      <c r="Q219" s="48">
        <f t="shared" si="504"/>
        <v>1148.77525</v>
      </c>
      <c r="R219" s="46">
        <f t="shared" si="505"/>
        <v>0</v>
      </c>
      <c r="S219" s="46">
        <f t="shared" si="506"/>
        <v>259.63</v>
      </c>
      <c r="T219" s="48">
        <f t="shared" si="507"/>
        <v>113.3</v>
      </c>
      <c r="U219" s="46">
        <f t="shared" si="508"/>
        <v>10.42</v>
      </c>
      <c r="V219" s="46">
        <v>0</v>
      </c>
      <c r="W219" s="48">
        <f t="shared" si="509"/>
        <v>89.5</v>
      </c>
      <c r="X219" s="48">
        <f t="shared" si="510"/>
        <v>0</v>
      </c>
      <c r="Y219" s="46">
        <f t="shared" si="511"/>
        <v>472.85</v>
      </c>
      <c r="Z219" s="46">
        <f t="shared" si="512"/>
        <v>1621.62525</v>
      </c>
      <c r="AA219" s="46"/>
      <c r="AB219" s="71" t="s">
        <v>62</v>
      </c>
      <c r="AC219" s="11">
        <f t="shared" ref="AC219:AE219" si="532">K219+R219</f>
        <v>62.5185</v>
      </c>
      <c r="AD219" s="11">
        <f t="shared" si="532"/>
        <v>778.894</v>
      </c>
      <c r="AE219" s="11">
        <f t="shared" si="532"/>
        <v>566.48</v>
      </c>
      <c r="AF219" s="11">
        <f t="shared" si="514"/>
        <v>34.73275</v>
      </c>
      <c r="AG219" s="11">
        <f t="shared" ref="AG219:AI219" si="533">O219+W219</f>
        <v>179</v>
      </c>
      <c r="AH219" s="11">
        <f t="shared" si="533"/>
        <v>0</v>
      </c>
      <c r="AI219" s="11">
        <f t="shared" si="533"/>
        <v>1621.62525</v>
      </c>
      <c r="AJ219" s="12" t="s">
        <v>32</v>
      </c>
    </row>
    <row r="220" s="21" customFormat="1" ht="16" customHeight="1" spans="1:36">
      <c r="A220" s="45">
        <f t="shared" si="497"/>
        <v>217</v>
      </c>
      <c r="B220" s="46" t="s">
        <v>227</v>
      </c>
      <c r="C220" s="56" t="s">
        <v>647</v>
      </c>
      <c r="D220" s="83" t="s">
        <v>648</v>
      </c>
      <c r="E220" s="46">
        <v>3473.25</v>
      </c>
      <c r="F220" s="46">
        <v>3245.4</v>
      </c>
      <c r="G220" s="48">
        <v>5664.75</v>
      </c>
      <c r="H220" s="46">
        <v>3473.25</v>
      </c>
      <c r="I220" s="48">
        <v>3180</v>
      </c>
      <c r="J220" s="48"/>
      <c r="K220" s="63">
        <f t="shared" si="498"/>
        <v>62.5185</v>
      </c>
      <c r="L220" s="64">
        <f t="shared" si="499"/>
        <v>519.264</v>
      </c>
      <c r="M220" s="48">
        <f t="shared" si="500"/>
        <v>453.18</v>
      </c>
      <c r="N220" s="46">
        <f t="shared" si="501"/>
        <v>24.31275</v>
      </c>
      <c r="O220" s="48">
        <f t="shared" si="502"/>
        <v>159</v>
      </c>
      <c r="P220" s="48">
        <f t="shared" si="503"/>
        <v>0</v>
      </c>
      <c r="Q220" s="48">
        <f t="shared" si="504"/>
        <v>1218.27525</v>
      </c>
      <c r="R220" s="46">
        <f t="shared" si="505"/>
        <v>0</v>
      </c>
      <c r="S220" s="46">
        <f t="shared" si="506"/>
        <v>259.63</v>
      </c>
      <c r="T220" s="48">
        <f t="shared" si="507"/>
        <v>113.3</v>
      </c>
      <c r="U220" s="46">
        <f t="shared" si="508"/>
        <v>10.42</v>
      </c>
      <c r="V220" s="46">
        <v>0</v>
      </c>
      <c r="W220" s="48">
        <f t="shared" si="509"/>
        <v>159</v>
      </c>
      <c r="X220" s="48">
        <f t="shared" si="510"/>
        <v>0</v>
      </c>
      <c r="Y220" s="46">
        <f t="shared" si="511"/>
        <v>542.35</v>
      </c>
      <c r="Z220" s="46">
        <f t="shared" si="512"/>
        <v>1760.62525</v>
      </c>
      <c r="AA220" s="46"/>
      <c r="AB220" s="71" t="s">
        <v>79</v>
      </c>
      <c r="AC220" s="11">
        <f t="shared" ref="AC220:AE220" si="534">K220+R220</f>
        <v>62.5185</v>
      </c>
      <c r="AD220" s="11">
        <f t="shared" si="534"/>
        <v>778.894</v>
      </c>
      <c r="AE220" s="11">
        <f t="shared" si="534"/>
        <v>566.48</v>
      </c>
      <c r="AF220" s="11">
        <f t="shared" si="514"/>
        <v>34.73275</v>
      </c>
      <c r="AG220" s="11">
        <f t="shared" ref="AG220:AI220" si="535">O220+W220</f>
        <v>318</v>
      </c>
      <c r="AH220" s="11">
        <f t="shared" si="535"/>
        <v>0</v>
      </c>
      <c r="AI220" s="11">
        <f t="shared" si="535"/>
        <v>1760.62525</v>
      </c>
      <c r="AJ220" s="12" t="s">
        <v>34</v>
      </c>
    </row>
    <row r="221" s="9" customFormat="1" ht="16" customHeight="1" spans="1:36">
      <c r="A221" s="45">
        <f t="shared" si="497"/>
        <v>218</v>
      </c>
      <c r="B221" s="46" t="s">
        <v>230</v>
      </c>
      <c r="C221" s="56" t="s">
        <v>649</v>
      </c>
      <c r="D221" s="46" t="s">
        <v>650</v>
      </c>
      <c r="E221" s="46">
        <v>3473.25</v>
      </c>
      <c r="F221" s="46">
        <v>3342.69</v>
      </c>
      <c r="G221" s="48">
        <v>5664.75</v>
      </c>
      <c r="H221" s="46">
        <v>3473.25</v>
      </c>
      <c r="I221" s="48">
        <v>3180</v>
      </c>
      <c r="J221" s="48"/>
      <c r="K221" s="63">
        <f t="shared" si="498"/>
        <v>62.5185</v>
      </c>
      <c r="L221" s="64">
        <f t="shared" si="499"/>
        <v>534.8304</v>
      </c>
      <c r="M221" s="48">
        <f t="shared" si="500"/>
        <v>453.18</v>
      </c>
      <c r="N221" s="46">
        <f t="shared" si="501"/>
        <v>24.31275</v>
      </c>
      <c r="O221" s="48">
        <f t="shared" si="502"/>
        <v>159</v>
      </c>
      <c r="P221" s="48">
        <f t="shared" si="503"/>
        <v>0</v>
      </c>
      <c r="Q221" s="48">
        <f t="shared" si="504"/>
        <v>1233.84165</v>
      </c>
      <c r="R221" s="46">
        <f t="shared" si="505"/>
        <v>0</v>
      </c>
      <c r="S221" s="46">
        <f t="shared" si="506"/>
        <v>267.42</v>
      </c>
      <c r="T221" s="48">
        <f t="shared" si="507"/>
        <v>113.3</v>
      </c>
      <c r="U221" s="46">
        <f t="shared" si="508"/>
        <v>10.42</v>
      </c>
      <c r="V221" s="46">
        <v>0</v>
      </c>
      <c r="W221" s="48">
        <f t="shared" si="509"/>
        <v>159</v>
      </c>
      <c r="X221" s="48">
        <f t="shared" si="510"/>
        <v>0</v>
      </c>
      <c r="Y221" s="46">
        <f t="shared" si="511"/>
        <v>550.14</v>
      </c>
      <c r="Z221" s="46">
        <f t="shared" si="512"/>
        <v>1783.98165</v>
      </c>
      <c r="AA221" s="46"/>
      <c r="AB221" s="71" t="s">
        <v>79</v>
      </c>
      <c r="AC221" s="11">
        <f t="shared" ref="AC221:AE221" si="536">K221+R221</f>
        <v>62.5185</v>
      </c>
      <c r="AD221" s="11">
        <f t="shared" si="536"/>
        <v>802.2504</v>
      </c>
      <c r="AE221" s="11">
        <f t="shared" si="536"/>
        <v>566.48</v>
      </c>
      <c r="AF221" s="11">
        <f t="shared" si="514"/>
        <v>34.73275</v>
      </c>
      <c r="AG221" s="11">
        <f t="shared" ref="AG221:AI221" si="537">O221+W221</f>
        <v>318</v>
      </c>
      <c r="AH221" s="11">
        <f t="shared" si="537"/>
        <v>0</v>
      </c>
      <c r="AI221" s="11">
        <f t="shared" si="537"/>
        <v>1783.98165</v>
      </c>
      <c r="AJ221" s="12" t="s">
        <v>32</v>
      </c>
    </row>
    <row r="222" s="9" customFormat="1" ht="16" customHeight="1" spans="1:36">
      <c r="A222" s="45">
        <f t="shared" si="497"/>
        <v>219</v>
      </c>
      <c r="B222" s="46" t="s">
        <v>230</v>
      </c>
      <c r="C222" s="56" t="s">
        <v>651</v>
      </c>
      <c r="D222" s="46" t="s">
        <v>652</v>
      </c>
      <c r="E222" s="46">
        <v>3473.25</v>
      </c>
      <c r="F222" s="46">
        <v>3245.4</v>
      </c>
      <c r="G222" s="48">
        <v>5664.75</v>
      </c>
      <c r="H222" s="46">
        <v>3473.25</v>
      </c>
      <c r="I222" s="48">
        <v>3180</v>
      </c>
      <c r="J222" s="48"/>
      <c r="K222" s="63">
        <f t="shared" si="498"/>
        <v>62.5185</v>
      </c>
      <c r="L222" s="64">
        <f t="shared" si="499"/>
        <v>519.264</v>
      </c>
      <c r="M222" s="48">
        <f t="shared" si="500"/>
        <v>453.18</v>
      </c>
      <c r="N222" s="46">
        <f t="shared" si="501"/>
        <v>24.31275</v>
      </c>
      <c r="O222" s="48">
        <f t="shared" si="502"/>
        <v>159</v>
      </c>
      <c r="P222" s="48">
        <f t="shared" si="503"/>
        <v>0</v>
      </c>
      <c r="Q222" s="48">
        <f t="shared" si="504"/>
        <v>1218.27525</v>
      </c>
      <c r="R222" s="46">
        <f t="shared" si="505"/>
        <v>0</v>
      </c>
      <c r="S222" s="46">
        <f t="shared" si="506"/>
        <v>259.63</v>
      </c>
      <c r="T222" s="48">
        <f t="shared" si="507"/>
        <v>113.3</v>
      </c>
      <c r="U222" s="46">
        <f t="shared" si="508"/>
        <v>10.42</v>
      </c>
      <c r="V222" s="46">
        <v>0</v>
      </c>
      <c r="W222" s="48">
        <f t="shared" si="509"/>
        <v>159</v>
      </c>
      <c r="X222" s="48">
        <f t="shared" si="510"/>
        <v>0</v>
      </c>
      <c r="Y222" s="46">
        <f t="shared" si="511"/>
        <v>542.35</v>
      </c>
      <c r="Z222" s="46">
        <f t="shared" si="512"/>
        <v>1760.62525</v>
      </c>
      <c r="AA222" s="46"/>
      <c r="AB222" s="71" t="s">
        <v>79</v>
      </c>
      <c r="AC222" s="11">
        <f t="shared" ref="AC222:AE222" si="538">K222+R222</f>
        <v>62.5185</v>
      </c>
      <c r="AD222" s="11">
        <f t="shared" si="538"/>
        <v>778.894</v>
      </c>
      <c r="AE222" s="11">
        <f t="shared" si="538"/>
        <v>566.48</v>
      </c>
      <c r="AF222" s="11">
        <f t="shared" si="514"/>
        <v>34.73275</v>
      </c>
      <c r="AG222" s="11">
        <f t="shared" ref="AG222:AI222" si="539">O222+W222</f>
        <v>318</v>
      </c>
      <c r="AH222" s="11">
        <f t="shared" si="539"/>
        <v>0</v>
      </c>
      <c r="AI222" s="11">
        <f t="shared" si="539"/>
        <v>1760.62525</v>
      </c>
      <c r="AJ222" s="12" t="s">
        <v>32</v>
      </c>
    </row>
    <row r="223" s="9" customFormat="1" ht="16" customHeight="1" spans="1:36">
      <c r="A223" s="45">
        <f t="shared" si="497"/>
        <v>220</v>
      </c>
      <c r="B223" s="46" t="s">
        <v>653</v>
      </c>
      <c r="C223" s="56" t="s">
        <v>654</v>
      </c>
      <c r="D223" s="46" t="s">
        <v>655</v>
      </c>
      <c r="E223" s="46">
        <v>3820</v>
      </c>
      <c r="F223" s="46">
        <v>3820</v>
      </c>
      <c r="G223" s="48">
        <v>5664.75</v>
      </c>
      <c r="H223" s="46">
        <v>3820</v>
      </c>
      <c r="I223" s="48">
        <v>4180</v>
      </c>
      <c r="J223" s="48"/>
      <c r="K223" s="63">
        <f t="shared" si="498"/>
        <v>68.76</v>
      </c>
      <c r="L223" s="64">
        <f t="shared" si="499"/>
        <v>611.2</v>
      </c>
      <c r="M223" s="48">
        <f t="shared" si="500"/>
        <v>453.18</v>
      </c>
      <c r="N223" s="46">
        <f t="shared" si="501"/>
        <v>26.74</v>
      </c>
      <c r="O223" s="48">
        <f t="shared" si="502"/>
        <v>209</v>
      </c>
      <c r="P223" s="48">
        <f t="shared" si="503"/>
        <v>0</v>
      </c>
      <c r="Q223" s="48">
        <f t="shared" si="504"/>
        <v>1368.88</v>
      </c>
      <c r="R223" s="46">
        <f t="shared" si="505"/>
        <v>0</v>
      </c>
      <c r="S223" s="46">
        <f t="shared" si="506"/>
        <v>305.6</v>
      </c>
      <c r="T223" s="48">
        <f t="shared" si="507"/>
        <v>113.3</v>
      </c>
      <c r="U223" s="46">
        <f t="shared" si="508"/>
        <v>11.46</v>
      </c>
      <c r="V223" s="46">
        <v>0</v>
      </c>
      <c r="W223" s="48">
        <f t="shared" si="509"/>
        <v>209</v>
      </c>
      <c r="X223" s="48">
        <f t="shared" si="510"/>
        <v>0</v>
      </c>
      <c r="Y223" s="46">
        <f t="shared" si="511"/>
        <v>639.36</v>
      </c>
      <c r="Z223" s="46">
        <f t="shared" si="512"/>
        <v>2008.24</v>
      </c>
      <c r="AA223" s="46"/>
      <c r="AB223" s="71" t="s">
        <v>135</v>
      </c>
      <c r="AC223" s="11">
        <f t="shared" ref="AC223:AE223" si="540">K223+R223</f>
        <v>68.76</v>
      </c>
      <c r="AD223" s="11">
        <f t="shared" si="540"/>
        <v>916.8</v>
      </c>
      <c r="AE223" s="11">
        <f t="shared" si="540"/>
        <v>566.48</v>
      </c>
      <c r="AF223" s="11">
        <f t="shared" si="514"/>
        <v>38.2</v>
      </c>
      <c r="AG223" s="11">
        <f t="shared" ref="AG223:AI223" si="541">O223+W223</f>
        <v>418</v>
      </c>
      <c r="AH223" s="11">
        <f t="shared" si="541"/>
        <v>0</v>
      </c>
      <c r="AI223" s="11">
        <f t="shared" si="541"/>
        <v>2008.24</v>
      </c>
      <c r="AJ223" s="12" t="s">
        <v>32</v>
      </c>
    </row>
    <row r="224" s="9" customFormat="1" ht="16" customHeight="1" spans="1:36">
      <c r="A224" s="45">
        <f t="shared" si="497"/>
        <v>221</v>
      </c>
      <c r="B224" s="46" t="s">
        <v>625</v>
      </c>
      <c r="C224" s="56" t="s">
        <v>656</v>
      </c>
      <c r="D224" s="46" t="s">
        <v>657</v>
      </c>
      <c r="E224" s="46">
        <v>3820</v>
      </c>
      <c r="F224" s="46">
        <v>3820</v>
      </c>
      <c r="G224" s="48">
        <v>5664.75</v>
      </c>
      <c r="H224" s="46">
        <v>3820</v>
      </c>
      <c r="I224" s="48">
        <v>4180</v>
      </c>
      <c r="J224" s="48"/>
      <c r="K224" s="63">
        <f t="shared" si="498"/>
        <v>68.76</v>
      </c>
      <c r="L224" s="64">
        <f t="shared" si="499"/>
        <v>611.2</v>
      </c>
      <c r="M224" s="48">
        <f t="shared" si="500"/>
        <v>453.18</v>
      </c>
      <c r="N224" s="46">
        <f t="shared" si="501"/>
        <v>26.74</v>
      </c>
      <c r="O224" s="48">
        <f t="shared" si="502"/>
        <v>209</v>
      </c>
      <c r="P224" s="48">
        <f t="shared" si="503"/>
        <v>0</v>
      </c>
      <c r="Q224" s="48">
        <f t="shared" si="504"/>
        <v>1368.88</v>
      </c>
      <c r="R224" s="46">
        <f t="shared" si="505"/>
        <v>0</v>
      </c>
      <c r="S224" s="46">
        <f t="shared" si="506"/>
        <v>305.6</v>
      </c>
      <c r="T224" s="48">
        <f t="shared" si="507"/>
        <v>113.3</v>
      </c>
      <c r="U224" s="46">
        <f t="shared" si="508"/>
        <v>11.46</v>
      </c>
      <c r="V224" s="46">
        <v>0</v>
      </c>
      <c r="W224" s="48">
        <f t="shared" si="509"/>
        <v>209</v>
      </c>
      <c r="X224" s="48">
        <f t="shared" si="510"/>
        <v>0</v>
      </c>
      <c r="Y224" s="46">
        <f t="shared" si="511"/>
        <v>639.36</v>
      </c>
      <c r="Z224" s="46">
        <f t="shared" si="512"/>
        <v>2008.24</v>
      </c>
      <c r="AA224" s="46"/>
      <c r="AB224" s="71" t="s">
        <v>134</v>
      </c>
      <c r="AC224" s="11">
        <f t="shared" ref="AC224:AE224" si="542">K224+R224</f>
        <v>68.76</v>
      </c>
      <c r="AD224" s="11">
        <f t="shared" si="542"/>
        <v>916.8</v>
      </c>
      <c r="AE224" s="11">
        <f t="shared" si="542"/>
        <v>566.48</v>
      </c>
      <c r="AF224" s="11">
        <f t="shared" si="514"/>
        <v>38.2</v>
      </c>
      <c r="AG224" s="11">
        <f t="shared" ref="AG224:AI224" si="543">O224+W224</f>
        <v>418</v>
      </c>
      <c r="AH224" s="11">
        <f t="shared" si="543"/>
        <v>0</v>
      </c>
      <c r="AI224" s="11">
        <f t="shared" si="543"/>
        <v>2008.24</v>
      </c>
      <c r="AJ224" s="12" t="s">
        <v>34</v>
      </c>
    </row>
    <row r="225" s="9" customFormat="1" ht="16" customHeight="1" spans="1:36">
      <c r="A225" s="45">
        <f t="shared" si="497"/>
        <v>222</v>
      </c>
      <c r="B225" s="46" t="s">
        <v>233</v>
      </c>
      <c r="C225" s="56" t="s">
        <v>658</v>
      </c>
      <c r="D225" s="46" t="s">
        <v>659</v>
      </c>
      <c r="E225" s="46">
        <v>3473.25</v>
      </c>
      <c r="F225" s="46">
        <v>3245.4</v>
      </c>
      <c r="G225" s="48">
        <v>5664.75</v>
      </c>
      <c r="H225" s="46">
        <v>3473.25</v>
      </c>
      <c r="I225" s="48">
        <v>3180</v>
      </c>
      <c r="J225" s="48"/>
      <c r="K225" s="63">
        <f t="shared" si="498"/>
        <v>62.5185</v>
      </c>
      <c r="L225" s="64">
        <f t="shared" si="499"/>
        <v>519.264</v>
      </c>
      <c r="M225" s="48">
        <f t="shared" si="500"/>
        <v>453.18</v>
      </c>
      <c r="N225" s="46">
        <f t="shared" si="501"/>
        <v>24.31275</v>
      </c>
      <c r="O225" s="48">
        <f t="shared" si="502"/>
        <v>159</v>
      </c>
      <c r="P225" s="48">
        <f t="shared" si="503"/>
        <v>0</v>
      </c>
      <c r="Q225" s="48">
        <f t="shared" si="504"/>
        <v>1218.27525</v>
      </c>
      <c r="R225" s="46">
        <f t="shared" si="505"/>
        <v>0</v>
      </c>
      <c r="S225" s="46">
        <f t="shared" si="506"/>
        <v>259.63</v>
      </c>
      <c r="T225" s="48">
        <f t="shared" si="507"/>
        <v>113.3</v>
      </c>
      <c r="U225" s="46">
        <f t="shared" si="508"/>
        <v>10.42</v>
      </c>
      <c r="V225" s="46">
        <v>0</v>
      </c>
      <c r="W225" s="48">
        <f t="shared" si="509"/>
        <v>159</v>
      </c>
      <c r="X225" s="48">
        <f t="shared" si="510"/>
        <v>0</v>
      </c>
      <c r="Y225" s="46">
        <f t="shared" si="511"/>
        <v>542.35</v>
      </c>
      <c r="Z225" s="46">
        <f t="shared" si="512"/>
        <v>1760.62525</v>
      </c>
      <c r="AA225" s="46"/>
      <c r="AB225" s="71" t="s">
        <v>70</v>
      </c>
      <c r="AC225" s="11">
        <f t="shared" ref="AC225:AE225" si="544">K225+R225</f>
        <v>62.5185</v>
      </c>
      <c r="AD225" s="11">
        <f t="shared" si="544"/>
        <v>778.894</v>
      </c>
      <c r="AE225" s="11">
        <f t="shared" si="544"/>
        <v>566.48</v>
      </c>
      <c r="AF225" s="11">
        <f t="shared" si="514"/>
        <v>34.73275</v>
      </c>
      <c r="AG225" s="11">
        <f t="shared" ref="AG225:AI225" si="545">O225+W225</f>
        <v>318</v>
      </c>
      <c r="AH225" s="11">
        <f t="shared" si="545"/>
        <v>0</v>
      </c>
      <c r="AI225" s="11">
        <f t="shared" si="545"/>
        <v>1760.62525</v>
      </c>
      <c r="AJ225" s="12" t="s">
        <v>34</v>
      </c>
    </row>
    <row r="226" s="9" customFormat="1" ht="16" customHeight="1" spans="1:36">
      <c r="A226" s="45">
        <f t="shared" si="497"/>
        <v>223</v>
      </c>
      <c r="B226" s="46" t="s">
        <v>227</v>
      </c>
      <c r="C226" s="56" t="s">
        <v>662</v>
      </c>
      <c r="D226" s="46" t="s">
        <v>663</v>
      </c>
      <c r="E226" s="46">
        <v>3473.25</v>
      </c>
      <c r="F226" s="46">
        <v>3245.4</v>
      </c>
      <c r="G226" s="48">
        <v>5664.75</v>
      </c>
      <c r="H226" s="46">
        <v>3473.25</v>
      </c>
      <c r="I226" s="48">
        <v>3180</v>
      </c>
      <c r="J226" s="48"/>
      <c r="K226" s="63">
        <f t="shared" si="498"/>
        <v>62.5185</v>
      </c>
      <c r="L226" s="64">
        <f t="shared" si="499"/>
        <v>519.264</v>
      </c>
      <c r="M226" s="48">
        <f t="shared" si="500"/>
        <v>453.18</v>
      </c>
      <c r="N226" s="46">
        <f t="shared" si="501"/>
        <v>24.31275</v>
      </c>
      <c r="O226" s="48">
        <f t="shared" si="502"/>
        <v>159</v>
      </c>
      <c r="P226" s="48">
        <f t="shared" si="503"/>
        <v>0</v>
      </c>
      <c r="Q226" s="48">
        <f t="shared" si="504"/>
        <v>1218.27525</v>
      </c>
      <c r="R226" s="46">
        <f t="shared" si="505"/>
        <v>0</v>
      </c>
      <c r="S226" s="46">
        <f t="shared" si="506"/>
        <v>259.63</v>
      </c>
      <c r="T226" s="48">
        <f t="shared" si="507"/>
        <v>113.3</v>
      </c>
      <c r="U226" s="46">
        <f t="shared" si="508"/>
        <v>10.42</v>
      </c>
      <c r="V226" s="46">
        <v>0</v>
      </c>
      <c r="W226" s="48">
        <f t="shared" si="509"/>
        <v>159</v>
      </c>
      <c r="X226" s="48">
        <f t="shared" si="510"/>
        <v>0</v>
      </c>
      <c r="Y226" s="46">
        <f t="shared" si="511"/>
        <v>542.35</v>
      </c>
      <c r="Z226" s="46">
        <f t="shared" si="512"/>
        <v>1760.62525</v>
      </c>
      <c r="AA226" s="46"/>
      <c r="AB226" s="71" t="s">
        <v>73</v>
      </c>
      <c r="AC226" s="11">
        <f t="shared" ref="AC226:AE226" si="546">K226+R226</f>
        <v>62.5185</v>
      </c>
      <c r="AD226" s="11">
        <f t="shared" si="546"/>
        <v>778.894</v>
      </c>
      <c r="AE226" s="11">
        <f t="shared" si="546"/>
        <v>566.48</v>
      </c>
      <c r="AF226" s="11">
        <f t="shared" si="514"/>
        <v>34.73275</v>
      </c>
      <c r="AG226" s="11">
        <f t="shared" ref="AG226:AI226" si="547">O226+W226</f>
        <v>318</v>
      </c>
      <c r="AH226" s="11">
        <f t="shared" si="547"/>
        <v>0</v>
      </c>
      <c r="AI226" s="11">
        <f t="shared" si="547"/>
        <v>1760.62525</v>
      </c>
      <c r="AJ226" s="12" t="s">
        <v>34</v>
      </c>
    </row>
    <row r="227" s="9" customFormat="1" ht="16" customHeight="1" spans="1:36">
      <c r="A227" s="45">
        <f t="shared" si="497"/>
        <v>224</v>
      </c>
      <c r="B227" s="46" t="s">
        <v>173</v>
      </c>
      <c r="C227" s="56" t="s">
        <v>664</v>
      </c>
      <c r="D227" s="46" t="s">
        <v>665</v>
      </c>
      <c r="E227" s="46">
        <v>3473.25</v>
      </c>
      <c r="F227" s="46">
        <v>3245.4</v>
      </c>
      <c r="G227" s="48">
        <v>5664.75</v>
      </c>
      <c r="H227" s="46">
        <v>3473.25</v>
      </c>
      <c r="I227" s="48">
        <v>3180</v>
      </c>
      <c r="J227" s="48"/>
      <c r="K227" s="63">
        <f t="shared" si="498"/>
        <v>62.5185</v>
      </c>
      <c r="L227" s="64">
        <f t="shared" si="499"/>
        <v>519.264</v>
      </c>
      <c r="M227" s="48">
        <f t="shared" si="500"/>
        <v>453.18</v>
      </c>
      <c r="N227" s="46">
        <f t="shared" si="501"/>
        <v>24.31275</v>
      </c>
      <c r="O227" s="48">
        <f t="shared" si="502"/>
        <v>159</v>
      </c>
      <c r="P227" s="48">
        <f t="shared" si="503"/>
        <v>0</v>
      </c>
      <c r="Q227" s="48">
        <f t="shared" si="504"/>
        <v>1218.27525</v>
      </c>
      <c r="R227" s="46">
        <f t="shared" si="505"/>
        <v>0</v>
      </c>
      <c r="S227" s="46">
        <f t="shared" si="506"/>
        <v>259.63</v>
      </c>
      <c r="T227" s="48">
        <f t="shared" si="507"/>
        <v>113.3</v>
      </c>
      <c r="U227" s="46">
        <f t="shared" si="508"/>
        <v>10.42</v>
      </c>
      <c r="V227" s="46">
        <v>0</v>
      </c>
      <c r="W227" s="48">
        <f t="shared" si="509"/>
        <v>159</v>
      </c>
      <c r="X227" s="48">
        <f t="shared" si="510"/>
        <v>0</v>
      </c>
      <c r="Y227" s="46">
        <f t="shared" si="511"/>
        <v>542.35</v>
      </c>
      <c r="Z227" s="46">
        <f t="shared" si="512"/>
        <v>1760.62525</v>
      </c>
      <c r="AA227" s="46"/>
      <c r="AB227" s="71" t="s">
        <v>76</v>
      </c>
      <c r="AC227" s="11">
        <f t="shared" ref="AC227:AE227" si="548">K227+R227</f>
        <v>62.5185</v>
      </c>
      <c r="AD227" s="11">
        <f t="shared" si="548"/>
        <v>778.894</v>
      </c>
      <c r="AE227" s="11">
        <f t="shared" si="548"/>
        <v>566.48</v>
      </c>
      <c r="AF227" s="11">
        <f t="shared" si="514"/>
        <v>34.73275</v>
      </c>
      <c r="AG227" s="11">
        <f t="shared" ref="AG227:AI227" si="549">O227+W227</f>
        <v>318</v>
      </c>
      <c r="AH227" s="11">
        <f t="shared" si="549"/>
        <v>0</v>
      </c>
      <c r="AI227" s="11">
        <f t="shared" si="549"/>
        <v>1760.62525</v>
      </c>
      <c r="AJ227" s="12" t="s">
        <v>35</v>
      </c>
    </row>
    <row r="228" s="9" customFormat="1" ht="16" customHeight="1" spans="1:36">
      <c r="A228" s="45">
        <f t="shared" si="497"/>
        <v>225</v>
      </c>
      <c r="B228" s="46" t="s">
        <v>328</v>
      </c>
      <c r="C228" s="56" t="s">
        <v>668</v>
      </c>
      <c r="D228" s="343" t="s">
        <v>669</v>
      </c>
      <c r="E228" s="46">
        <v>3473.25</v>
      </c>
      <c r="F228" s="46">
        <v>3245.4</v>
      </c>
      <c r="G228" s="48">
        <v>5664.75</v>
      </c>
      <c r="H228" s="46">
        <v>3473.25</v>
      </c>
      <c r="I228" s="48">
        <v>4180</v>
      </c>
      <c r="J228" s="48"/>
      <c r="K228" s="63">
        <f t="shared" si="498"/>
        <v>62.5185</v>
      </c>
      <c r="L228" s="64">
        <f t="shared" si="499"/>
        <v>519.264</v>
      </c>
      <c r="M228" s="48">
        <f t="shared" si="500"/>
        <v>453.18</v>
      </c>
      <c r="N228" s="46">
        <f t="shared" si="501"/>
        <v>24.31275</v>
      </c>
      <c r="O228" s="48">
        <f t="shared" si="502"/>
        <v>209</v>
      </c>
      <c r="P228" s="48">
        <f t="shared" si="503"/>
        <v>0</v>
      </c>
      <c r="Q228" s="48">
        <f t="shared" si="504"/>
        <v>1268.27525</v>
      </c>
      <c r="R228" s="46">
        <f t="shared" si="505"/>
        <v>0</v>
      </c>
      <c r="S228" s="46">
        <f t="shared" si="506"/>
        <v>259.63</v>
      </c>
      <c r="T228" s="48">
        <f t="shared" si="507"/>
        <v>113.3</v>
      </c>
      <c r="U228" s="46">
        <f t="shared" si="508"/>
        <v>10.42</v>
      </c>
      <c r="V228" s="46">
        <v>0</v>
      </c>
      <c r="W228" s="48">
        <f t="shared" si="509"/>
        <v>209</v>
      </c>
      <c r="X228" s="48">
        <f t="shared" si="510"/>
        <v>0</v>
      </c>
      <c r="Y228" s="46">
        <f t="shared" si="511"/>
        <v>592.35</v>
      </c>
      <c r="Z228" s="46">
        <f t="shared" si="512"/>
        <v>1860.62525</v>
      </c>
      <c r="AA228" s="46"/>
      <c r="AB228" s="71" t="s">
        <v>76</v>
      </c>
      <c r="AC228" s="11">
        <f t="shared" ref="AC228:AE228" si="550">K228+R228</f>
        <v>62.5185</v>
      </c>
      <c r="AD228" s="11">
        <f t="shared" si="550"/>
        <v>778.894</v>
      </c>
      <c r="AE228" s="11">
        <f t="shared" si="550"/>
        <v>566.48</v>
      </c>
      <c r="AF228" s="11">
        <f t="shared" si="514"/>
        <v>34.73275</v>
      </c>
      <c r="AG228" s="11">
        <f t="shared" ref="AG228:AI228" si="551">O228+W228</f>
        <v>418</v>
      </c>
      <c r="AH228" s="11">
        <f t="shared" si="551"/>
        <v>0</v>
      </c>
      <c r="AI228" s="11">
        <f t="shared" si="551"/>
        <v>1860.62525</v>
      </c>
      <c r="AJ228" s="12" t="s">
        <v>35</v>
      </c>
    </row>
    <row r="229" s="9" customFormat="1" ht="16" customHeight="1" spans="1:36">
      <c r="A229" s="45">
        <f t="shared" si="497"/>
        <v>226</v>
      </c>
      <c r="B229" s="46" t="s">
        <v>670</v>
      </c>
      <c r="C229" s="56" t="s">
        <v>671</v>
      </c>
      <c r="D229" s="46" t="s">
        <v>672</v>
      </c>
      <c r="E229" s="46">
        <v>3473.25</v>
      </c>
      <c r="F229" s="46">
        <v>3245.4</v>
      </c>
      <c r="G229" s="48">
        <v>5664.75</v>
      </c>
      <c r="H229" s="46">
        <v>3473.25</v>
      </c>
      <c r="I229" s="48">
        <v>1790</v>
      </c>
      <c r="J229" s="48"/>
      <c r="K229" s="63">
        <f t="shared" si="498"/>
        <v>62.5185</v>
      </c>
      <c r="L229" s="64">
        <f t="shared" si="499"/>
        <v>519.264</v>
      </c>
      <c r="M229" s="48">
        <f t="shared" si="500"/>
        <v>453.18</v>
      </c>
      <c r="N229" s="46">
        <f t="shared" si="501"/>
        <v>24.31275</v>
      </c>
      <c r="O229" s="48">
        <f t="shared" si="502"/>
        <v>89.5</v>
      </c>
      <c r="P229" s="48">
        <f t="shared" si="503"/>
        <v>0</v>
      </c>
      <c r="Q229" s="48">
        <f t="shared" si="504"/>
        <v>1148.77525</v>
      </c>
      <c r="R229" s="46">
        <f t="shared" si="505"/>
        <v>0</v>
      </c>
      <c r="S229" s="46">
        <f t="shared" si="506"/>
        <v>259.63</v>
      </c>
      <c r="T229" s="48">
        <f t="shared" si="507"/>
        <v>113.3</v>
      </c>
      <c r="U229" s="46">
        <f t="shared" si="508"/>
        <v>10.42</v>
      </c>
      <c r="V229" s="46">
        <v>0</v>
      </c>
      <c r="W229" s="48">
        <f t="shared" si="509"/>
        <v>89.5</v>
      </c>
      <c r="X229" s="48">
        <f t="shared" si="510"/>
        <v>0</v>
      </c>
      <c r="Y229" s="46">
        <f t="shared" si="511"/>
        <v>472.85</v>
      </c>
      <c r="Z229" s="46">
        <f t="shared" si="512"/>
        <v>1621.62525</v>
      </c>
      <c r="AA229" s="46"/>
      <c r="AB229" s="71" t="s">
        <v>64</v>
      </c>
      <c r="AC229" s="11">
        <f t="shared" ref="AC229:AE229" si="552">K229+R229</f>
        <v>62.5185</v>
      </c>
      <c r="AD229" s="11">
        <f t="shared" si="552"/>
        <v>778.894</v>
      </c>
      <c r="AE229" s="11">
        <f t="shared" si="552"/>
        <v>566.48</v>
      </c>
      <c r="AF229" s="11">
        <f t="shared" si="514"/>
        <v>34.73275</v>
      </c>
      <c r="AG229" s="11">
        <f t="shared" ref="AG229:AI229" si="553">O229+W229</f>
        <v>179</v>
      </c>
      <c r="AH229" s="11">
        <f t="shared" si="553"/>
        <v>0</v>
      </c>
      <c r="AI229" s="11">
        <f t="shared" si="553"/>
        <v>1621.62525</v>
      </c>
      <c r="AJ229" s="12" t="s">
        <v>33</v>
      </c>
    </row>
    <row r="230" s="9" customFormat="1" ht="16" customHeight="1" spans="1:36">
      <c r="A230" s="45">
        <f t="shared" si="497"/>
        <v>227</v>
      </c>
      <c r="B230" s="46" t="s">
        <v>670</v>
      </c>
      <c r="C230" s="56" t="s">
        <v>673</v>
      </c>
      <c r="D230" s="46" t="s">
        <v>674</v>
      </c>
      <c r="E230" s="46">
        <v>3473.25</v>
      </c>
      <c r="F230" s="46">
        <v>3245.4</v>
      </c>
      <c r="G230" s="48">
        <v>5664.75</v>
      </c>
      <c r="H230" s="46">
        <v>3473.25</v>
      </c>
      <c r="I230" s="48">
        <v>1790</v>
      </c>
      <c r="J230" s="48"/>
      <c r="K230" s="63">
        <f t="shared" si="498"/>
        <v>62.5185</v>
      </c>
      <c r="L230" s="64">
        <f t="shared" si="499"/>
        <v>519.264</v>
      </c>
      <c r="M230" s="48">
        <f t="shared" si="500"/>
        <v>453.18</v>
      </c>
      <c r="N230" s="46">
        <f t="shared" si="501"/>
        <v>24.31275</v>
      </c>
      <c r="O230" s="48">
        <f t="shared" si="502"/>
        <v>89.5</v>
      </c>
      <c r="P230" s="48">
        <f t="shared" si="503"/>
        <v>0</v>
      </c>
      <c r="Q230" s="48">
        <f t="shared" si="504"/>
        <v>1148.77525</v>
      </c>
      <c r="R230" s="46">
        <f t="shared" si="505"/>
        <v>0</v>
      </c>
      <c r="S230" s="46">
        <f t="shared" si="506"/>
        <v>259.63</v>
      </c>
      <c r="T230" s="48">
        <f t="shared" si="507"/>
        <v>113.3</v>
      </c>
      <c r="U230" s="46">
        <f t="shared" si="508"/>
        <v>10.42</v>
      </c>
      <c r="V230" s="46">
        <v>0</v>
      </c>
      <c r="W230" s="48">
        <f t="shared" si="509"/>
        <v>89.5</v>
      </c>
      <c r="X230" s="48">
        <f t="shared" si="510"/>
        <v>0</v>
      </c>
      <c r="Y230" s="46">
        <f t="shared" si="511"/>
        <v>472.85</v>
      </c>
      <c r="Z230" s="46">
        <f t="shared" si="512"/>
        <v>1621.62525</v>
      </c>
      <c r="AA230" s="46"/>
      <c r="AB230" s="71" t="s">
        <v>64</v>
      </c>
      <c r="AC230" s="11">
        <f t="shared" ref="AC230:AE230" si="554">K230+R230</f>
        <v>62.5185</v>
      </c>
      <c r="AD230" s="11">
        <f t="shared" si="554"/>
        <v>778.894</v>
      </c>
      <c r="AE230" s="11">
        <f t="shared" si="554"/>
        <v>566.48</v>
      </c>
      <c r="AF230" s="11">
        <f t="shared" si="514"/>
        <v>34.73275</v>
      </c>
      <c r="AG230" s="11">
        <f t="shared" ref="AG230:AI230" si="555">O230+W230</f>
        <v>179</v>
      </c>
      <c r="AH230" s="11">
        <f t="shared" si="555"/>
        <v>0</v>
      </c>
      <c r="AI230" s="11">
        <f t="shared" si="555"/>
        <v>1621.62525</v>
      </c>
      <c r="AJ230" s="12" t="s">
        <v>33</v>
      </c>
    </row>
    <row r="231" s="9" customFormat="1" ht="16" customHeight="1" spans="1:36">
      <c r="A231" s="45">
        <f t="shared" si="497"/>
        <v>228</v>
      </c>
      <c r="B231" s="46" t="s">
        <v>670</v>
      </c>
      <c r="C231" s="56" t="s">
        <v>675</v>
      </c>
      <c r="D231" s="46" t="s">
        <v>676</v>
      </c>
      <c r="E231" s="46">
        <v>3473.25</v>
      </c>
      <c r="F231" s="46">
        <v>3245.4</v>
      </c>
      <c r="G231" s="48">
        <v>5664.75</v>
      </c>
      <c r="H231" s="46">
        <v>3473.25</v>
      </c>
      <c r="I231" s="48">
        <v>3180</v>
      </c>
      <c r="J231" s="48"/>
      <c r="K231" s="63">
        <f t="shared" si="498"/>
        <v>62.5185</v>
      </c>
      <c r="L231" s="64">
        <f t="shared" si="499"/>
        <v>519.264</v>
      </c>
      <c r="M231" s="48">
        <f t="shared" si="500"/>
        <v>453.18</v>
      </c>
      <c r="N231" s="46">
        <f t="shared" si="501"/>
        <v>24.31275</v>
      </c>
      <c r="O231" s="48">
        <f t="shared" si="502"/>
        <v>159</v>
      </c>
      <c r="P231" s="48">
        <f t="shared" si="503"/>
        <v>0</v>
      </c>
      <c r="Q231" s="48">
        <f t="shared" si="504"/>
        <v>1218.27525</v>
      </c>
      <c r="R231" s="46">
        <f t="shared" si="505"/>
        <v>0</v>
      </c>
      <c r="S231" s="46">
        <f t="shared" si="506"/>
        <v>259.63</v>
      </c>
      <c r="T231" s="48">
        <f t="shared" si="507"/>
        <v>113.3</v>
      </c>
      <c r="U231" s="46">
        <f t="shared" si="508"/>
        <v>10.42</v>
      </c>
      <c r="V231" s="46">
        <v>0</v>
      </c>
      <c r="W231" s="48">
        <f t="shared" si="509"/>
        <v>159</v>
      </c>
      <c r="X231" s="48">
        <f t="shared" si="510"/>
        <v>0</v>
      </c>
      <c r="Y231" s="46">
        <f t="shared" si="511"/>
        <v>542.35</v>
      </c>
      <c r="Z231" s="46">
        <f t="shared" si="512"/>
        <v>1760.62525</v>
      </c>
      <c r="AA231" s="46"/>
      <c r="AB231" s="71" t="s">
        <v>64</v>
      </c>
      <c r="AC231" s="11">
        <f t="shared" ref="AC231:AE231" si="556">K231+R231</f>
        <v>62.5185</v>
      </c>
      <c r="AD231" s="11">
        <f t="shared" si="556"/>
        <v>778.894</v>
      </c>
      <c r="AE231" s="11">
        <f t="shared" si="556"/>
        <v>566.48</v>
      </c>
      <c r="AF231" s="11">
        <f t="shared" si="514"/>
        <v>34.73275</v>
      </c>
      <c r="AG231" s="11">
        <f t="shared" ref="AG231:AI231" si="557">O231+W231</f>
        <v>318</v>
      </c>
      <c r="AH231" s="11">
        <f t="shared" si="557"/>
        <v>0</v>
      </c>
      <c r="AI231" s="11">
        <f t="shared" si="557"/>
        <v>1760.62525</v>
      </c>
      <c r="AJ231" s="12" t="s">
        <v>35</v>
      </c>
    </row>
    <row r="232" s="9" customFormat="1" ht="16" customHeight="1" spans="1:36">
      <c r="A232" s="45">
        <f t="shared" si="497"/>
        <v>229</v>
      </c>
      <c r="B232" s="46" t="s">
        <v>670</v>
      </c>
      <c r="C232" s="56" t="s">
        <v>677</v>
      </c>
      <c r="D232" s="46" t="s">
        <v>678</v>
      </c>
      <c r="E232" s="46">
        <v>3473.25</v>
      </c>
      <c r="F232" s="46">
        <v>3245.4</v>
      </c>
      <c r="G232" s="48">
        <v>5664.75</v>
      </c>
      <c r="H232" s="46">
        <v>3473.25</v>
      </c>
      <c r="I232" s="48">
        <v>1790</v>
      </c>
      <c r="J232" s="48"/>
      <c r="K232" s="63">
        <f t="shared" si="498"/>
        <v>62.5185</v>
      </c>
      <c r="L232" s="64">
        <f t="shared" si="499"/>
        <v>519.264</v>
      </c>
      <c r="M232" s="48">
        <f t="shared" si="500"/>
        <v>453.18</v>
      </c>
      <c r="N232" s="46">
        <f t="shared" si="501"/>
        <v>24.31275</v>
      </c>
      <c r="O232" s="48">
        <f t="shared" si="502"/>
        <v>89.5</v>
      </c>
      <c r="P232" s="48">
        <f t="shared" si="503"/>
        <v>0</v>
      </c>
      <c r="Q232" s="48">
        <f t="shared" si="504"/>
        <v>1148.77525</v>
      </c>
      <c r="R232" s="46">
        <f t="shared" si="505"/>
        <v>0</v>
      </c>
      <c r="S232" s="46">
        <f t="shared" si="506"/>
        <v>259.63</v>
      </c>
      <c r="T232" s="48">
        <f t="shared" si="507"/>
        <v>113.3</v>
      </c>
      <c r="U232" s="46">
        <f t="shared" si="508"/>
        <v>10.42</v>
      </c>
      <c r="V232" s="46">
        <v>0</v>
      </c>
      <c r="W232" s="48">
        <f t="shared" si="509"/>
        <v>89.5</v>
      </c>
      <c r="X232" s="48">
        <f t="shared" si="510"/>
        <v>0</v>
      </c>
      <c r="Y232" s="46">
        <f t="shared" si="511"/>
        <v>472.85</v>
      </c>
      <c r="Z232" s="46">
        <f t="shared" si="512"/>
        <v>1621.62525</v>
      </c>
      <c r="AA232" s="46"/>
      <c r="AB232" s="71" t="s">
        <v>64</v>
      </c>
      <c r="AC232" s="11">
        <f t="shared" ref="AC232:AE232" si="558">K232+R232</f>
        <v>62.5185</v>
      </c>
      <c r="AD232" s="11">
        <f t="shared" si="558"/>
        <v>778.894</v>
      </c>
      <c r="AE232" s="11">
        <f t="shared" si="558"/>
        <v>566.48</v>
      </c>
      <c r="AF232" s="11">
        <f t="shared" si="514"/>
        <v>34.73275</v>
      </c>
      <c r="AG232" s="11">
        <f t="shared" ref="AG232:AI232" si="559">O232+W232</f>
        <v>179</v>
      </c>
      <c r="AH232" s="11">
        <f t="shared" si="559"/>
        <v>0</v>
      </c>
      <c r="AI232" s="11">
        <f t="shared" si="559"/>
        <v>1621.62525</v>
      </c>
      <c r="AJ232" s="12" t="s">
        <v>33</v>
      </c>
    </row>
    <row r="233" s="9" customFormat="1" ht="16" customHeight="1" spans="1:36">
      <c r="A233" s="45">
        <f t="shared" si="497"/>
        <v>230</v>
      </c>
      <c r="B233" s="46" t="s">
        <v>670</v>
      </c>
      <c r="C233" s="56" t="s">
        <v>679</v>
      </c>
      <c r="D233" s="46" t="s">
        <v>680</v>
      </c>
      <c r="E233" s="46">
        <v>3473.25</v>
      </c>
      <c r="F233" s="46">
        <v>3245.4</v>
      </c>
      <c r="G233" s="48">
        <v>5664.75</v>
      </c>
      <c r="H233" s="46">
        <v>3473.25</v>
      </c>
      <c r="I233" s="48">
        <v>3180</v>
      </c>
      <c r="J233" s="48"/>
      <c r="K233" s="63">
        <f t="shared" si="498"/>
        <v>62.5185</v>
      </c>
      <c r="L233" s="64">
        <f t="shared" si="499"/>
        <v>519.264</v>
      </c>
      <c r="M233" s="48">
        <f t="shared" si="500"/>
        <v>453.18</v>
      </c>
      <c r="N233" s="46">
        <f t="shared" si="501"/>
        <v>24.31275</v>
      </c>
      <c r="O233" s="48">
        <f t="shared" si="502"/>
        <v>159</v>
      </c>
      <c r="P233" s="48">
        <f t="shared" si="503"/>
        <v>0</v>
      </c>
      <c r="Q233" s="48">
        <f t="shared" si="504"/>
        <v>1218.27525</v>
      </c>
      <c r="R233" s="46">
        <f t="shared" si="505"/>
        <v>0</v>
      </c>
      <c r="S233" s="46">
        <f t="shared" si="506"/>
        <v>259.63</v>
      </c>
      <c r="T233" s="48">
        <f t="shared" si="507"/>
        <v>113.3</v>
      </c>
      <c r="U233" s="46">
        <f t="shared" si="508"/>
        <v>10.42</v>
      </c>
      <c r="V233" s="46">
        <v>0</v>
      </c>
      <c r="W233" s="48">
        <f t="shared" si="509"/>
        <v>159</v>
      </c>
      <c r="X233" s="48">
        <f t="shared" si="510"/>
        <v>0</v>
      </c>
      <c r="Y233" s="46">
        <f t="shared" si="511"/>
        <v>542.35</v>
      </c>
      <c r="Z233" s="46">
        <f t="shared" si="512"/>
        <v>1760.62525</v>
      </c>
      <c r="AA233" s="46"/>
      <c r="AB233" s="71" t="s">
        <v>64</v>
      </c>
      <c r="AC233" s="11">
        <f t="shared" ref="AC233:AE233" si="560">K233+R233</f>
        <v>62.5185</v>
      </c>
      <c r="AD233" s="11">
        <f t="shared" si="560"/>
        <v>778.894</v>
      </c>
      <c r="AE233" s="11">
        <f t="shared" si="560"/>
        <v>566.48</v>
      </c>
      <c r="AF233" s="11">
        <f t="shared" si="514"/>
        <v>34.73275</v>
      </c>
      <c r="AG233" s="11">
        <f t="shared" ref="AG233:AI233" si="561">O233+W233</f>
        <v>318</v>
      </c>
      <c r="AH233" s="11">
        <f t="shared" si="561"/>
        <v>0</v>
      </c>
      <c r="AI233" s="11">
        <f t="shared" si="561"/>
        <v>1760.62525</v>
      </c>
      <c r="AJ233" s="12" t="s">
        <v>35</v>
      </c>
    </row>
    <row r="234" s="9" customFormat="1" ht="16" customHeight="1" spans="1:36">
      <c r="A234" s="45">
        <f t="shared" si="497"/>
        <v>231</v>
      </c>
      <c r="B234" s="46" t="s">
        <v>640</v>
      </c>
      <c r="C234" s="84" t="s">
        <v>681</v>
      </c>
      <c r="D234" s="46" t="s">
        <v>682</v>
      </c>
      <c r="E234" s="46">
        <v>3473.25</v>
      </c>
      <c r="F234" s="46">
        <v>3245.4</v>
      </c>
      <c r="G234" s="48">
        <v>5664.75</v>
      </c>
      <c r="H234" s="46">
        <v>3473.25</v>
      </c>
      <c r="I234" s="48">
        <v>1790</v>
      </c>
      <c r="J234" s="48"/>
      <c r="K234" s="63">
        <f t="shared" si="498"/>
        <v>62.5185</v>
      </c>
      <c r="L234" s="64">
        <f t="shared" si="499"/>
        <v>519.264</v>
      </c>
      <c r="M234" s="48">
        <f t="shared" si="500"/>
        <v>453.18</v>
      </c>
      <c r="N234" s="46">
        <f t="shared" si="501"/>
        <v>24.31275</v>
      </c>
      <c r="O234" s="48">
        <f t="shared" si="502"/>
        <v>89.5</v>
      </c>
      <c r="P234" s="48">
        <f t="shared" si="503"/>
        <v>0</v>
      </c>
      <c r="Q234" s="48">
        <f t="shared" si="504"/>
        <v>1148.77525</v>
      </c>
      <c r="R234" s="46">
        <f t="shared" si="505"/>
        <v>0</v>
      </c>
      <c r="S234" s="46">
        <f t="shared" si="506"/>
        <v>259.63</v>
      </c>
      <c r="T234" s="48">
        <f t="shared" si="507"/>
        <v>113.3</v>
      </c>
      <c r="U234" s="46">
        <f t="shared" si="508"/>
        <v>10.42</v>
      </c>
      <c r="V234" s="46">
        <v>0</v>
      </c>
      <c r="W234" s="48">
        <f t="shared" si="509"/>
        <v>89.5</v>
      </c>
      <c r="X234" s="48">
        <f t="shared" si="510"/>
        <v>0</v>
      </c>
      <c r="Y234" s="46">
        <f t="shared" si="511"/>
        <v>472.85</v>
      </c>
      <c r="Z234" s="46">
        <f t="shared" si="512"/>
        <v>1621.62525</v>
      </c>
      <c r="AA234" s="46"/>
      <c r="AB234" s="71" t="s">
        <v>67</v>
      </c>
      <c r="AC234" s="11">
        <f t="shared" ref="AC234:AE234" si="562">K234+R234</f>
        <v>62.5185</v>
      </c>
      <c r="AD234" s="11">
        <f t="shared" si="562"/>
        <v>778.894</v>
      </c>
      <c r="AE234" s="11">
        <f t="shared" si="562"/>
        <v>566.48</v>
      </c>
      <c r="AF234" s="11">
        <f t="shared" si="514"/>
        <v>34.73275</v>
      </c>
      <c r="AG234" s="11">
        <f t="shared" ref="AG234:AI234" si="563">O234+W234</f>
        <v>179</v>
      </c>
      <c r="AH234" s="11">
        <f t="shared" si="563"/>
        <v>0</v>
      </c>
      <c r="AI234" s="11">
        <f t="shared" si="563"/>
        <v>1621.62525</v>
      </c>
      <c r="AJ234" s="12" t="s">
        <v>33</v>
      </c>
    </row>
    <row r="235" s="9" customFormat="1" ht="16" customHeight="1" spans="1:36">
      <c r="A235" s="45">
        <f t="shared" si="497"/>
        <v>232</v>
      </c>
      <c r="B235" s="46" t="s">
        <v>640</v>
      </c>
      <c r="C235" s="56" t="s">
        <v>683</v>
      </c>
      <c r="D235" s="46" t="s">
        <v>684</v>
      </c>
      <c r="E235" s="46">
        <v>3473.25</v>
      </c>
      <c r="F235" s="46">
        <v>3245.4</v>
      </c>
      <c r="G235" s="48">
        <v>5664.75</v>
      </c>
      <c r="H235" s="46">
        <v>3473.25</v>
      </c>
      <c r="I235" s="48">
        <v>1790</v>
      </c>
      <c r="J235" s="48"/>
      <c r="K235" s="63">
        <f t="shared" si="498"/>
        <v>62.5185</v>
      </c>
      <c r="L235" s="64">
        <f t="shared" si="499"/>
        <v>519.264</v>
      </c>
      <c r="M235" s="48">
        <f t="shared" si="500"/>
        <v>453.18</v>
      </c>
      <c r="N235" s="46">
        <f t="shared" si="501"/>
        <v>24.31275</v>
      </c>
      <c r="O235" s="48">
        <f t="shared" si="502"/>
        <v>89.5</v>
      </c>
      <c r="P235" s="48">
        <f t="shared" si="503"/>
        <v>0</v>
      </c>
      <c r="Q235" s="48">
        <f t="shared" si="504"/>
        <v>1148.77525</v>
      </c>
      <c r="R235" s="46">
        <f t="shared" si="505"/>
        <v>0</v>
      </c>
      <c r="S235" s="46">
        <f t="shared" si="506"/>
        <v>259.63</v>
      </c>
      <c r="T235" s="48">
        <f t="shared" si="507"/>
        <v>113.3</v>
      </c>
      <c r="U235" s="46">
        <f t="shared" si="508"/>
        <v>10.42</v>
      </c>
      <c r="V235" s="46">
        <v>0</v>
      </c>
      <c r="W235" s="48">
        <f t="shared" si="509"/>
        <v>89.5</v>
      </c>
      <c r="X235" s="48">
        <f t="shared" si="510"/>
        <v>0</v>
      </c>
      <c r="Y235" s="46">
        <f t="shared" si="511"/>
        <v>472.85</v>
      </c>
      <c r="Z235" s="46">
        <f t="shared" si="512"/>
        <v>1621.62525</v>
      </c>
      <c r="AA235" s="46"/>
      <c r="AB235" s="71" t="s">
        <v>67</v>
      </c>
      <c r="AC235" s="11">
        <f t="shared" ref="AC235:AE235" si="564">K235+R235</f>
        <v>62.5185</v>
      </c>
      <c r="AD235" s="11">
        <f t="shared" si="564"/>
        <v>778.894</v>
      </c>
      <c r="AE235" s="11">
        <f t="shared" si="564"/>
        <v>566.48</v>
      </c>
      <c r="AF235" s="11">
        <f t="shared" si="514"/>
        <v>34.73275</v>
      </c>
      <c r="AG235" s="11">
        <f t="shared" ref="AG235:AI235" si="565">O235+W235</f>
        <v>179</v>
      </c>
      <c r="AH235" s="11">
        <f t="shared" si="565"/>
        <v>0</v>
      </c>
      <c r="AI235" s="11">
        <f t="shared" si="565"/>
        <v>1621.62525</v>
      </c>
      <c r="AJ235" s="12" t="s">
        <v>33</v>
      </c>
    </row>
    <row r="236" s="9" customFormat="1" ht="16" customHeight="1" spans="1:36">
      <c r="A236" s="45">
        <f t="shared" si="497"/>
        <v>233</v>
      </c>
      <c r="B236" s="46" t="s">
        <v>685</v>
      </c>
      <c r="C236" s="56" t="s">
        <v>686</v>
      </c>
      <c r="D236" s="46" t="s">
        <v>687</v>
      </c>
      <c r="E236" s="46">
        <v>3473.25</v>
      </c>
      <c r="F236" s="46">
        <v>3245.4</v>
      </c>
      <c r="G236" s="48">
        <v>5664.75</v>
      </c>
      <c r="H236" s="46">
        <v>3473.25</v>
      </c>
      <c r="I236" s="48">
        <v>1790</v>
      </c>
      <c r="J236" s="48"/>
      <c r="K236" s="63">
        <f t="shared" si="498"/>
        <v>62.5185</v>
      </c>
      <c r="L236" s="64">
        <f t="shared" si="499"/>
        <v>519.264</v>
      </c>
      <c r="M236" s="48">
        <f t="shared" si="500"/>
        <v>453.18</v>
      </c>
      <c r="N236" s="46">
        <f t="shared" si="501"/>
        <v>24.31275</v>
      </c>
      <c r="O236" s="48">
        <f t="shared" si="502"/>
        <v>89.5</v>
      </c>
      <c r="P236" s="48">
        <f t="shared" si="503"/>
        <v>0</v>
      </c>
      <c r="Q236" s="48">
        <f t="shared" si="504"/>
        <v>1148.77525</v>
      </c>
      <c r="R236" s="46">
        <f t="shared" si="505"/>
        <v>0</v>
      </c>
      <c r="S236" s="46">
        <f t="shared" si="506"/>
        <v>259.63</v>
      </c>
      <c r="T236" s="48">
        <f t="shared" si="507"/>
        <v>113.3</v>
      </c>
      <c r="U236" s="46">
        <f t="shared" si="508"/>
        <v>10.42</v>
      </c>
      <c r="V236" s="46">
        <v>0</v>
      </c>
      <c r="W236" s="48">
        <f t="shared" si="509"/>
        <v>89.5</v>
      </c>
      <c r="X236" s="48">
        <f t="shared" si="510"/>
        <v>0</v>
      </c>
      <c r="Y236" s="46">
        <f t="shared" si="511"/>
        <v>472.85</v>
      </c>
      <c r="Z236" s="46">
        <f t="shared" si="512"/>
        <v>1621.62525</v>
      </c>
      <c r="AA236" s="46"/>
      <c r="AB236" s="71" t="s">
        <v>62</v>
      </c>
      <c r="AC236" s="11">
        <f t="shared" ref="AC236:AE236" si="566">K236+R236</f>
        <v>62.5185</v>
      </c>
      <c r="AD236" s="11">
        <f t="shared" si="566"/>
        <v>778.894</v>
      </c>
      <c r="AE236" s="11">
        <f t="shared" si="566"/>
        <v>566.48</v>
      </c>
      <c r="AF236" s="11">
        <f t="shared" si="514"/>
        <v>34.73275</v>
      </c>
      <c r="AG236" s="11">
        <f t="shared" ref="AG236:AI236" si="567">O236+W236</f>
        <v>179</v>
      </c>
      <c r="AH236" s="11">
        <f t="shared" si="567"/>
        <v>0</v>
      </c>
      <c r="AI236" s="11">
        <f t="shared" si="567"/>
        <v>1621.62525</v>
      </c>
      <c r="AJ236" s="12" t="s">
        <v>33</v>
      </c>
    </row>
    <row r="237" s="9" customFormat="1" ht="16" customHeight="1" spans="1:36">
      <c r="A237" s="45">
        <f t="shared" si="497"/>
        <v>234</v>
      </c>
      <c r="B237" s="46" t="s">
        <v>685</v>
      </c>
      <c r="C237" s="56" t="s">
        <v>688</v>
      </c>
      <c r="D237" s="46" t="s">
        <v>689</v>
      </c>
      <c r="E237" s="46">
        <v>3473.25</v>
      </c>
      <c r="F237" s="46">
        <v>3245.4</v>
      </c>
      <c r="G237" s="48">
        <v>5664.75</v>
      </c>
      <c r="H237" s="46">
        <v>3473.25</v>
      </c>
      <c r="I237" s="48">
        <v>1790</v>
      </c>
      <c r="J237" s="48"/>
      <c r="K237" s="63">
        <f t="shared" si="498"/>
        <v>62.5185</v>
      </c>
      <c r="L237" s="64">
        <f t="shared" si="499"/>
        <v>519.264</v>
      </c>
      <c r="M237" s="48">
        <f t="shared" si="500"/>
        <v>453.18</v>
      </c>
      <c r="N237" s="46">
        <f t="shared" si="501"/>
        <v>24.31275</v>
      </c>
      <c r="O237" s="48">
        <f t="shared" si="502"/>
        <v>89.5</v>
      </c>
      <c r="P237" s="48">
        <f t="shared" si="503"/>
        <v>0</v>
      </c>
      <c r="Q237" s="48">
        <f t="shared" si="504"/>
        <v>1148.77525</v>
      </c>
      <c r="R237" s="46">
        <f t="shared" si="505"/>
        <v>0</v>
      </c>
      <c r="S237" s="46">
        <f t="shared" si="506"/>
        <v>259.63</v>
      </c>
      <c r="T237" s="48">
        <f t="shared" si="507"/>
        <v>113.3</v>
      </c>
      <c r="U237" s="46">
        <f t="shared" si="508"/>
        <v>10.42</v>
      </c>
      <c r="V237" s="46">
        <v>0</v>
      </c>
      <c r="W237" s="48">
        <f t="shared" si="509"/>
        <v>89.5</v>
      </c>
      <c r="X237" s="48">
        <f t="shared" si="510"/>
        <v>0</v>
      </c>
      <c r="Y237" s="46">
        <f t="shared" si="511"/>
        <v>472.85</v>
      </c>
      <c r="Z237" s="46">
        <f t="shared" si="512"/>
        <v>1621.62525</v>
      </c>
      <c r="AA237" s="46"/>
      <c r="AB237" s="71" t="s">
        <v>59</v>
      </c>
      <c r="AC237" s="11">
        <f t="shared" ref="AC237:AE237" si="568">K237+R237</f>
        <v>62.5185</v>
      </c>
      <c r="AD237" s="11">
        <f t="shared" si="568"/>
        <v>778.894</v>
      </c>
      <c r="AE237" s="11">
        <f t="shared" si="568"/>
        <v>566.48</v>
      </c>
      <c r="AF237" s="11">
        <f t="shared" si="514"/>
        <v>34.73275</v>
      </c>
      <c r="AG237" s="11">
        <f t="shared" ref="AG237:AI237" si="569">O237+W237</f>
        <v>179</v>
      </c>
      <c r="AH237" s="11">
        <f t="shared" si="569"/>
        <v>0</v>
      </c>
      <c r="AI237" s="11">
        <f t="shared" si="569"/>
        <v>1621.62525</v>
      </c>
      <c r="AJ237" s="12" t="s">
        <v>33</v>
      </c>
    </row>
    <row r="238" s="9" customFormat="1" ht="16" customHeight="1" spans="1:36">
      <c r="A238" s="45">
        <f t="shared" si="497"/>
        <v>235</v>
      </c>
      <c r="B238" s="46" t="s">
        <v>558</v>
      </c>
      <c r="C238" s="56" t="s">
        <v>690</v>
      </c>
      <c r="D238" s="46" t="s">
        <v>691</v>
      </c>
      <c r="E238" s="46">
        <v>3473.25</v>
      </c>
      <c r="F238" s="46">
        <v>3245.4</v>
      </c>
      <c r="G238" s="48">
        <v>5664.75</v>
      </c>
      <c r="H238" s="46">
        <v>3473.25</v>
      </c>
      <c r="I238" s="48">
        <v>1790</v>
      </c>
      <c r="J238" s="48"/>
      <c r="K238" s="63">
        <f t="shared" si="498"/>
        <v>62.5185</v>
      </c>
      <c r="L238" s="64">
        <f t="shared" si="499"/>
        <v>519.264</v>
      </c>
      <c r="M238" s="48">
        <f t="shared" si="500"/>
        <v>453.18</v>
      </c>
      <c r="N238" s="46">
        <f t="shared" si="501"/>
        <v>24.31275</v>
      </c>
      <c r="O238" s="48">
        <f t="shared" si="502"/>
        <v>89.5</v>
      </c>
      <c r="P238" s="48">
        <f t="shared" si="503"/>
        <v>0</v>
      </c>
      <c r="Q238" s="48">
        <f t="shared" si="504"/>
        <v>1148.77525</v>
      </c>
      <c r="R238" s="46">
        <f t="shared" si="505"/>
        <v>0</v>
      </c>
      <c r="S238" s="46">
        <f t="shared" si="506"/>
        <v>259.63</v>
      </c>
      <c r="T238" s="48">
        <f t="shared" si="507"/>
        <v>113.3</v>
      </c>
      <c r="U238" s="46">
        <f t="shared" si="508"/>
        <v>10.42</v>
      </c>
      <c r="V238" s="46">
        <v>0</v>
      </c>
      <c r="W238" s="48">
        <f t="shared" si="509"/>
        <v>89.5</v>
      </c>
      <c r="X238" s="48">
        <f t="shared" si="510"/>
        <v>0</v>
      </c>
      <c r="Y238" s="46">
        <f t="shared" si="511"/>
        <v>472.85</v>
      </c>
      <c r="Z238" s="46">
        <f t="shared" si="512"/>
        <v>1621.62525</v>
      </c>
      <c r="AA238" s="46"/>
      <c r="AB238" s="71" t="s">
        <v>56</v>
      </c>
      <c r="AC238" s="11">
        <f t="shared" ref="AC238:AE238" si="570">K238+R238</f>
        <v>62.5185</v>
      </c>
      <c r="AD238" s="11">
        <f t="shared" si="570"/>
        <v>778.894</v>
      </c>
      <c r="AE238" s="11">
        <f t="shared" si="570"/>
        <v>566.48</v>
      </c>
      <c r="AF238" s="11">
        <f t="shared" si="514"/>
        <v>34.73275</v>
      </c>
      <c r="AG238" s="11">
        <f t="shared" ref="AG238:AI238" si="571">O238+W238</f>
        <v>179</v>
      </c>
      <c r="AH238" s="11">
        <f t="shared" si="571"/>
        <v>0</v>
      </c>
      <c r="AI238" s="11">
        <f t="shared" si="571"/>
        <v>1621.62525</v>
      </c>
      <c r="AJ238" s="12" t="s">
        <v>33</v>
      </c>
    </row>
    <row r="239" s="9" customFormat="1" ht="16" customHeight="1" spans="1:36">
      <c r="A239" s="45">
        <f t="shared" si="497"/>
        <v>236</v>
      </c>
      <c r="B239" s="46" t="s">
        <v>685</v>
      </c>
      <c r="C239" s="56" t="s">
        <v>692</v>
      </c>
      <c r="D239" s="46" t="s">
        <v>693</v>
      </c>
      <c r="E239" s="46">
        <v>3473.25</v>
      </c>
      <c r="F239" s="46">
        <v>3245.4</v>
      </c>
      <c r="G239" s="48">
        <v>5664.75</v>
      </c>
      <c r="H239" s="46">
        <v>3473.25</v>
      </c>
      <c r="I239" s="48">
        <v>1790</v>
      </c>
      <c r="J239" s="48"/>
      <c r="K239" s="63">
        <f t="shared" si="498"/>
        <v>62.5185</v>
      </c>
      <c r="L239" s="64">
        <f t="shared" si="499"/>
        <v>519.264</v>
      </c>
      <c r="M239" s="48">
        <f t="shared" si="500"/>
        <v>453.18</v>
      </c>
      <c r="N239" s="46">
        <f t="shared" si="501"/>
        <v>24.31275</v>
      </c>
      <c r="O239" s="48">
        <f t="shared" si="502"/>
        <v>89.5</v>
      </c>
      <c r="P239" s="48">
        <f t="shared" si="503"/>
        <v>0</v>
      </c>
      <c r="Q239" s="48">
        <f t="shared" si="504"/>
        <v>1148.77525</v>
      </c>
      <c r="R239" s="46">
        <f t="shared" si="505"/>
        <v>0</v>
      </c>
      <c r="S239" s="46">
        <f t="shared" si="506"/>
        <v>259.63</v>
      </c>
      <c r="T239" s="48">
        <f t="shared" si="507"/>
        <v>113.3</v>
      </c>
      <c r="U239" s="46">
        <f t="shared" si="508"/>
        <v>10.42</v>
      </c>
      <c r="V239" s="46">
        <v>0</v>
      </c>
      <c r="W239" s="48">
        <f t="shared" si="509"/>
        <v>89.5</v>
      </c>
      <c r="X239" s="48">
        <f t="shared" si="510"/>
        <v>0</v>
      </c>
      <c r="Y239" s="46">
        <f t="shared" si="511"/>
        <v>472.85</v>
      </c>
      <c r="Z239" s="46">
        <f t="shared" si="512"/>
        <v>1621.62525</v>
      </c>
      <c r="AA239" s="46"/>
      <c r="AB239" s="71" t="s">
        <v>62</v>
      </c>
      <c r="AC239" s="11">
        <f t="shared" ref="AC239:AE239" si="572">K239+R239</f>
        <v>62.5185</v>
      </c>
      <c r="AD239" s="11">
        <f t="shared" si="572"/>
        <v>778.894</v>
      </c>
      <c r="AE239" s="11">
        <f t="shared" si="572"/>
        <v>566.48</v>
      </c>
      <c r="AF239" s="11">
        <f t="shared" si="514"/>
        <v>34.73275</v>
      </c>
      <c r="AG239" s="11">
        <f t="shared" ref="AG239:AI239" si="573">O239+W239</f>
        <v>179</v>
      </c>
      <c r="AH239" s="11">
        <f t="shared" si="573"/>
        <v>0</v>
      </c>
      <c r="AI239" s="11">
        <f t="shared" si="573"/>
        <v>1621.62525</v>
      </c>
      <c r="AJ239" s="12" t="s">
        <v>33</v>
      </c>
    </row>
    <row r="240" s="9" customFormat="1" ht="16" customHeight="1" spans="1:36">
      <c r="A240" s="45">
        <f t="shared" si="497"/>
        <v>237</v>
      </c>
      <c r="B240" s="46" t="s">
        <v>685</v>
      </c>
      <c r="C240" s="56" t="s">
        <v>694</v>
      </c>
      <c r="D240" s="46" t="s">
        <v>695</v>
      </c>
      <c r="E240" s="46">
        <v>3473.25</v>
      </c>
      <c r="F240" s="46">
        <v>3245.4</v>
      </c>
      <c r="G240" s="48">
        <v>5664.75</v>
      </c>
      <c r="H240" s="46">
        <v>3473.25</v>
      </c>
      <c r="I240" s="48">
        <v>1790</v>
      </c>
      <c r="J240" s="48"/>
      <c r="K240" s="63">
        <f t="shared" si="498"/>
        <v>62.5185</v>
      </c>
      <c r="L240" s="64">
        <f t="shared" si="499"/>
        <v>519.264</v>
      </c>
      <c r="M240" s="48">
        <f t="shared" si="500"/>
        <v>453.18</v>
      </c>
      <c r="N240" s="46">
        <f t="shared" si="501"/>
        <v>24.31275</v>
      </c>
      <c r="O240" s="48">
        <f t="shared" si="502"/>
        <v>89.5</v>
      </c>
      <c r="P240" s="48">
        <f t="shared" si="503"/>
        <v>0</v>
      </c>
      <c r="Q240" s="48">
        <f t="shared" si="504"/>
        <v>1148.77525</v>
      </c>
      <c r="R240" s="46">
        <f t="shared" si="505"/>
        <v>0</v>
      </c>
      <c r="S240" s="46">
        <f t="shared" si="506"/>
        <v>259.63</v>
      </c>
      <c r="T240" s="48">
        <f t="shared" si="507"/>
        <v>113.3</v>
      </c>
      <c r="U240" s="46">
        <f t="shared" si="508"/>
        <v>10.42</v>
      </c>
      <c r="V240" s="46">
        <v>0</v>
      </c>
      <c r="W240" s="48">
        <f t="shared" si="509"/>
        <v>89.5</v>
      </c>
      <c r="X240" s="48">
        <f t="shared" si="510"/>
        <v>0</v>
      </c>
      <c r="Y240" s="46">
        <f t="shared" si="511"/>
        <v>472.85</v>
      </c>
      <c r="Z240" s="46">
        <f t="shared" si="512"/>
        <v>1621.62525</v>
      </c>
      <c r="AA240" s="46"/>
      <c r="AB240" s="71" t="s">
        <v>59</v>
      </c>
      <c r="AC240" s="11">
        <f t="shared" ref="AC240:AE240" si="574">K240+R240</f>
        <v>62.5185</v>
      </c>
      <c r="AD240" s="11">
        <f t="shared" si="574"/>
        <v>778.894</v>
      </c>
      <c r="AE240" s="11">
        <f t="shared" si="574"/>
        <v>566.48</v>
      </c>
      <c r="AF240" s="11">
        <f t="shared" si="514"/>
        <v>34.73275</v>
      </c>
      <c r="AG240" s="11">
        <f t="shared" ref="AG240:AI240" si="575">O240+W240</f>
        <v>179</v>
      </c>
      <c r="AH240" s="11">
        <f t="shared" si="575"/>
        <v>0</v>
      </c>
      <c r="AI240" s="11">
        <f t="shared" si="575"/>
        <v>1621.62525</v>
      </c>
      <c r="AJ240" s="12" t="s">
        <v>33</v>
      </c>
    </row>
    <row r="241" s="9" customFormat="1" ht="16" customHeight="1" spans="1:36">
      <c r="A241" s="45">
        <f t="shared" si="497"/>
        <v>238</v>
      </c>
      <c r="B241" s="46" t="s">
        <v>685</v>
      </c>
      <c r="C241" s="56" t="s">
        <v>696</v>
      </c>
      <c r="D241" s="46" t="s">
        <v>697</v>
      </c>
      <c r="E241" s="46">
        <v>3473.25</v>
      </c>
      <c r="F241" s="46">
        <v>3245.4</v>
      </c>
      <c r="G241" s="48">
        <v>5664.75</v>
      </c>
      <c r="H241" s="46">
        <v>3473.25</v>
      </c>
      <c r="I241" s="48">
        <v>1790</v>
      </c>
      <c r="J241" s="48"/>
      <c r="K241" s="63">
        <f t="shared" si="498"/>
        <v>62.5185</v>
      </c>
      <c r="L241" s="64">
        <f t="shared" si="499"/>
        <v>519.264</v>
      </c>
      <c r="M241" s="48">
        <f t="shared" si="500"/>
        <v>453.18</v>
      </c>
      <c r="N241" s="46">
        <f t="shared" si="501"/>
        <v>24.31275</v>
      </c>
      <c r="O241" s="48">
        <f t="shared" si="502"/>
        <v>89.5</v>
      </c>
      <c r="P241" s="48">
        <f t="shared" si="503"/>
        <v>0</v>
      </c>
      <c r="Q241" s="48">
        <f t="shared" si="504"/>
        <v>1148.77525</v>
      </c>
      <c r="R241" s="92">
        <f t="shared" si="505"/>
        <v>0</v>
      </c>
      <c r="S241" s="92">
        <f t="shared" si="506"/>
        <v>259.63</v>
      </c>
      <c r="T241" s="91">
        <f t="shared" si="507"/>
        <v>113.3</v>
      </c>
      <c r="U241" s="92">
        <f t="shared" si="508"/>
        <v>10.42</v>
      </c>
      <c r="V241" s="46">
        <v>0</v>
      </c>
      <c r="W241" s="91">
        <f t="shared" si="509"/>
        <v>89.5</v>
      </c>
      <c r="X241" s="91">
        <f t="shared" si="510"/>
        <v>0</v>
      </c>
      <c r="Y241" s="46">
        <f t="shared" si="511"/>
        <v>472.85</v>
      </c>
      <c r="Z241" s="46">
        <f t="shared" si="512"/>
        <v>1621.62525</v>
      </c>
      <c r="AA241" s="46"/>
      <c r="AB241" s="71" t="s">
        <v>59</v>
      </c>
      <c r="AC241" s="11">
        <f t="shared" ref="AC241:AE241" si="576">K241+R241</f>
        <v>62.5185</v>
      </c>
      <c r="AD241" s="11">
        <f t="shared" si="576"/>
        <v>778.894</v>
      </c>
      <c r="AE241" s="11">
        <f t="shared" si="576"/>
        <v>566.48</v>
      </c>
      <c r="AF241" s="11">
        <f t="shared" si="514"/>
        <v>34.73275</v>
      </c>
      <c r="AG241" s="11">
        <f t="shared" ref="AG241:AI241" si="577">O241+W241</f>
        <v>179</v>
      </c>
      <c r="AH241" s="11">
        <f t="shared" si="577"/>
        <v>0</v>
      </c>
      <c r="AI241" s="11">
        <f t="shared" si="577"/>
        <v>1621.62525</v>
      </c>
      <c r="AJ241" s="12" t="s">
        <v>33</v>
      </c>
    </row>
    <row r="242" s="9" customFormat="1" ht="16" customHeight="1" spans="1:36">
      <c r="A242" s="45">
        <f t="shared" si="497"/>
        <v>239</v>
      </c>
      <c r="B242" s="46" t="s">
        <v>685</v>
      </c>
      <c r="C242" s="56" t="s">
        <v>698</v>
      </c>
      <c r="D242" s="46" t="s">
        <v>699</v>
      </c>
      <c r="E242" s="46">
        <v>3473.25</v>
      </c>
      <c r="F242" s="46">
        <v>3245.4</v>
      </c>
      <c r="G242" s="48">
        <v>5664.75</v>
      </c>
      <c r="H242" s="46">
        <v>3473.25</v>
      </c>
      <c r="I242" s="48">
        <v>1790</v>
      </c>
      <c r="J242" s="48"/>
      <c r="K242" s="63">
        <f t="shared" si="498"/>
        <v>62.5185</v>
      </c>
      <c r="L242" s="64">
        <f t="shared" si="499"/>
        <v>519.264</v>
      </c>
      <c r="M242" s="48">
        <f t="shared" si="500"/>
        <v>453.18</v>
      </c>
      <c r="N242" s="46">
        <f t="shared" si="501"/>
        <v>24.31275</v>
      </c>
      <c r="O242" s="48">
        <f t="shared" si="502"/>
        <v>89.5</v>
      </c>
      <c r="P242" s="48">
        <f t="shared" si="503"/>
        <v>0</v>
      </c>
      <c r="Q242" s="48">
        <f t="shared" si="504"/>
        <v>1148.77525</v>
      </c>
      <c r="R242" s="46">
        <f t="shared" si="505"/>
        <v>0</v>
      </c>
      <c r="S242" s="46">
        <f t="shared" si="506"/>
        <v>259.63</v>
      </c>
      <c r="T242" s="48">
        <f t="shared" si="507"/>
        <v>113.3</v>
      </c>
      <c r="U242" s="46">
        <f t="shared" si="508"/>
        <v>10.42</v>
      </c>
      <c r="V242" s="46">
        <v>0</v>
      </c>
      <c r="W242" s="48">
        <f t="shared" si="509"/>
        <v>89.5</v>
      </c>
      <c r="X242" s="48">
        <f t="shared" si="510"/>
        <v>0</v>
      </c>
      <c r="Y242" s="46">
        <f t="shared" si="511"/>
        <v>472.85</v>
      </c>
      <c r="Z242" s="46">
        <f t="shared" si="512"/>
        <v>1621.62525</v>
      </c>
      <c r="AA242" s="46"/>
      <c r="AB242" s="71" t="s">
        <v>62</v>
      </c>
      <c r="AC242" s="11">
        <f t="shared" ref="AC242:AE242" si="578">K242+R242</f>
        <v>62.5185</v>
      </c>
      <c r="AD242" s="11">
        <f t="shared" si="578"/>
        <v>778.894</v>
      </c>
      <c r="AE242" s="11">
        <f t="shared" si="578"/>
        <v>566.48</v>
      </c>
      <c r="AF242" s="11">
        <f t="shared" si="514"/>
        <v>34.73275</v>
      </c>
      <c r="AG242" s="11">
        <f t="shared" ref="AG242:AI242" si="579">O242+W242</f>
        <v>179</v>
      </c>
      <c r="AH242" s="11">
        <f t="shared" si="579"/>
        <v>0</v>
      </c>
      <c r="AI242" s="11">
        <f t="shared" si="579"/>
        <v>1621.62525</v>
      </c>
      <c r="AJ242" s="12" t="s">
        <v>33</v>
      </c>
    </row>
    <row r="243" s="9" customFormat="1" ht="16" customHeight="1" spans="1:36">
      <c r="A243" s="45">
        <f t="shared" si="497"/>
        <v>240</v>
      </c>
      <c r="B243" s="46" t="s">
        <v>685</v>
      </c>
      <c r="C243" s="56" t="s">
        <v>700</v>
      </c>
      <c r="D243" s="46" t="s">
        <v>701</v>
      </c>
      <c r="E243" s="46">
        <v>3473.25</v>
      </c>
      <c r="F243" s="46">
        <v>3245.4</v>
      </c>
      <c r="G243" s="48">
        <v>5664.75</v>
      </c>
      <c r="H243" s="46">
        <v>3473.25</v>
      </c>
      <c r="I243" s="48">
        <v>1790</v>
      </c>
      <c r="J243" s="48"/>
      <c r="K243" s="63">
        <f t="shared" si="498"/>
        <v>62.5185</v>
      </c>
      <c r="L243" s="64">
        <f t="shared" si="499"/>
        <v>519.264</v>
      </c>
      <c r="M243" s="48">
        <f t="shared" si="500"/>
        <v>453.18</v>
      </c>
      <c r="N243" s="46">
        <f t="shared" si="501"/>
        <v>24.31275</v>
      </c>
      <c r="O243" s="48">
        <f t="shared" si="502"/>
        <v>89.5</v>
      </c>
      <c r="P243" s="48">
        <f t="shared" si="503"/>
        <v>0</v>
      </c>
      <c r="Q243" s="48">
        <f t="shared" si="504"/>
        <v>1148.77525</v>
      </c>
      <c r="R243" s="46">
        <f t="shared" si="505"/>
        <v>0</v>
      </c>
      <c r="S243" s="46">
        <f t="shared" si="506"/>
        <v>259.63</v>
      </c>
      <c r="T243" s="48">
        <f t="shared" si="507"/>
        <v>113.3</v>
      </c>
      <c r="U243" s="46">
        <f t="shared" si="508"/>
        <v>10.42</v>
      </c>
      <c r="V243" s="46">
        <v>0</v>
      </c>
      <c r="W243" s="48">
        <f t="shared" si="509"/>
        <v>89.5</v>
      </c>
      <c r="X243" s="48">
        <f t="shared" si="510"/>
        <v>0</v>
      </c>
      <c r="Y243" s="46">
        <f t="shared" si="511"/>
        <v>472.85</v>
      </c>
      <c r="Z243" s="46">
        <f t="shared" si="512"/>
        <v>1621.62525</v>
      </c>
      <c r="AA243" s="46"/>
      <c r="AB243" s="71" t="s">
        <v>59</v>
      </c>
      <c r="AC243" s="11">
        <f t="shared" ref="AC243:AE243" si="580">K243+R243</f>
        <v>62.5185</v>
      </c>
      <c r="AD243" s="11">
        <f t="shared" si="580"/>
        <v>778.894</v>
      </c>
      <c r="AE243" s="11">
        <f t="shared" si="580"/>
        <v>566.48</v>
      </c>
      <c r="AF243" s="11">
        <f t="shared" si="514"/>
        <v>34.73275</v>
      </c>
      <c r="AG243" s="11">
        <f t="shared" ref="AG243:AI243" si="581">O243+W243</f>
        <v>179</v>
      </c>
      <c r="AH243" s="11">
        <f t="shared" si="581"/>
        <v>0</v>
      </c>
      <c r="AI243" s="11">
        <f t="shared" si="581"/>
        <v>1621.62525</v>
      </c>
      <c r="AJ243" s="12" t="s">
        <v>33</v>
      </c>
    </row>
    <row r="244" s="9" customFormat="1" ht="16" customHeight="1" spans="1:36">
      <c r="A244" s="45">
        <f t="shared" si="497"/>
        <v>241</v>
      </c>
      <c r="B244" s="46" t="s">
        <v>685</v>
      </c>
      <c r="C244" s="56" t="s">
        <v>702</v>
      </c>
      <c r="D244" s="46" t="s">
        <v>703</v>
      </c>
      <c r="E244" s="46">
        <v>3473.25</v>
      </c>
      <c r="F244" s="46">
        <v>3245.4</v>
      </c>
      <c r="G244" s="48">
        <v>5664.75</v>
      </c>
      <c r="H244" s="46">
        <v>3473.25</v>
      </c>
      <c r="I244" s="48">
        <v>1790</v>
      </c>
      <c r="J244" s="48"/>
      <c r="K244" s="63">
        <f t="shared" si="498"/>
        <v>62.5185</v>
      </c>
      <c r="L244" s="64">
        <f t="shared" si="499"/>
        <v>519.264</v>
      </c>
      <c r="M244" s="48">
        <f t="shared" si="500"/>
        <v>453.18</v>
      </c>
      <c r="N244" s="46">
        <f t="shared" si="501"/>
        <v>24.31275</v>
      </c>
      <c r="O244" s="48">
        <f t="shared" si="502"/>
        <v>89.5</v>
      </c>
      <c r="P244" s="48">
        <f t="shared" si="503"/>
        <v>0</v>
      </c>
      <c r="Q244" s="48">
        <f t="shared" si="504"/>
        <v>1148.77525</v>
      </c>
      <c r="R244" s="46">
        <f t="shared" si="505"/>
        <v>0</v>
      </c>
      <c r="S244" s="46">
        <f t="shared" si="506"/>
        <v>259.63</v>
      </c>
      <c r="T244" s="48">
        <f t="shared" si="507"/>
        <v>113.3</v>
      </c>
      <c r="U244" s="46">
        <f t="shared" si="508"/>
        <v>10.42</v>
      </c>
      <c r="V244" s="46">
        <v>0</v>
      </c>
      <c r="W244" s="48">
        <f t="shared" si="509"/>
        <v>89.5</v>
      </c>
      <c r="X244" s="48">
        <f t="shared" si="510"/>
        <v>0</v>
      </c>
      <c r="Y244" s="46">
        <f t="shared" si="511"/>
        <v>472.85</v>
      </c>
      <c r="Z244" s="46">
        <f t="shared" si="512"/>
        <v>1621.62525</v>
      </c>
      <c r="AA244" s="46"/>
      <c r="AB244" s="71" t="s">
        <v>62</v>
      </c>
      <c r="AC244" s="11">
        <f t="shared" ref="AC244:AE244" si="582">K244+R244</f>
        <v>62.5185</v>
      </c>
      <c r="AD244" s="11">
        <f t="shared" si="582"/>
        <v>778.894</v>
      </c>
      <c r="AE244" s="11">
        <f t="shared" si="582"/>
        <v>566.48</v>
      </c>
      <c r="AF244" s="11">
        <f t="shared" si="514"/>
        <v>34.73275</v>
      </c>
      <c r="AG244" s="11">
        <f t="shared" ref="AG244:AI244" si="583">O244+W244</f>
        <v>179</v>
      </c>
      <c r="AH244" s="11">
        <f t="shared" si="583"/>
        <v>0</v>
      </c>
      <c r="AI244" s="11">
        <f t="shared" si="583"/>
        <v>1621.62525</v>
      </c>
      <c r="AJ244" s="12" t="s">
        <v>33</v>
      </c>
    </row>
    <row r="245" s="9" customFormat="1" ht="16" customHeight="1" spans="1:36">
      <c r="A245" s="45">
        <f t="shared" si="497"/>
        <v>242</v>
      </c>
      <c r="B245" s="46" t="s">
        <v>558</v>
      </c>
      <c r="C245" s="56" t="s">
        <v>704</v>
      </c>
      <c r="D245" s="46" t="s">
        <v>705</v>
      </c>
      <c r="E245" s="46">
        <v>3473.25</v>
      </c>
      <c r="F245" s="46">
        <v>3245.4</v>
      </c>
      <c r="G245" s="48">
        <v>5664.75</v>
      </c>
      <c r="H245" s="46">
        <v>3473.25</v>
      </c>
      <c r="I245" s="48">
        <v>3180</v>
      </c>
      <c r="J245" s="48"/>
      <c r="K245" s="63">
        <f t="shared" si="498"/>
        <v>62.5185</v>
      </c>
      <c r="L245" s="64">
        <f t="shared" si="499"/>
        <v>519.264</v>
      </c>
      <c r="M245" s="48">
        <f t="shared" si="500"/>
        <v>453.18</v>
      </c>
      <c r="N245" s="46">
        <f t="shared" si="501"/>
        <v>24.31275</v>
      </c>
      <c r="O245" s="48">
        <f t="shared" si="502"/>
        <v>159</v>
      </c>
      <c r="P245" s="48">
        <f t="shared" si="503"/>
        <v>0</v>
      </c>
      <c r="Q245" s="48">
        <f t="shared" si="504"/>
        <v>1218.27525</v>
      </c>
      <c r="R245" s="46">
        <f t="shared" si="505"/>
        <v>0</v>
      </c>
      <c r="S245" s="46">
        <f t="shared" si="506"/>
        <v>259.63</v>
      </c>
      <c r="T245" s="48">
        <f t="shared" si="507"/>
        <v>113.3</v>
      </c>
      <c r="U245" s="46">
        <f t="shared" si="508"/>
        <v>10.42</v>
      </c>
      <c r="V245" s="46">
        <v>0</v>
      </c>
      <c r="W245" s="48">
        <f t="shared" si="509"/>
        <v>159</v>
      </c>
      <c r="X245" s="48">
        <f t="shared" si="510"/>
        <v>0</v>
      </c>
      <c r="Y245" s="46">
        <f t="shared" si="511"/>
        <v>542.35</v>
      </c>
      <c r="Z245" s="46">
        <f t="shared" si="512"/>
        <v>1760.62525</v>
      </c>
      <c r="AA245" s="46"/>
      <c r="AB245" s="71" t="s">
        <v>140</v>
      </c>
      <c r="AC245" s="11">
        <f t="shared" ref="AC245:AE245" si="584">K245+R245</f>
        <v>62.5185</v>
      </c>
      <c r="AD245" s="11">
        <f t="shared" si="584"/>
        <v>778.894</v>
      </c>
      <c r="AE245" s="11">
        <f t="shared" si="584"/>
        <v>566.48</v>
      </c>
      <c r="AF245" s="11">
        <f t="shared" si="514"/>
        <v>34.73275</v>
      </c>
      <c r="AG245" s="11">
        <f t="shared" ref="AG245:AI245" si="585">O245+W245</f>
        <v>318</v>
      </c>
      <c r="AH245" s="11">
        <f t="shared" si="585"/>
        <v>0</v>
      </c>
      <c r="AI245" s="11">
        <f t="shared" si="585"/>
        <v>1760.62525</v>
      </c>
      <c r="AJ245" s="12" t="s">
        <v>33</v>
      </c>
    </row>
    <row r="246" s="20" customFormat="1" ht="16" customHeight="1" spans="1:36">
      <c r="A246" s="57">
        <f t="shared" si="497"/>
        <v>243</v>
      </c>
      <c r="B246" s="58" t="s">
        <v>685</v>
      </c>
      <c r="C246" s="154" t="s">
        <v>706</v>
      </c>
      <c r="D246" s="58" t="s">
        <v>707</v>
      </c>
      <c r="E246" s="58">
        <v>3473.25</v>
      </c>
      <c r="F246" s="58">
        <v>0</v>
      </c>
      <c r="G246" s="58">
        <v>0</v>
      </c>
      <c r="H246" s="58">
        <v>0</v>
      </c>
      <c r="I246" s="58">
        <v>0</v>
      </c>
      <c r="J246" s="60"/>
      <c r="K246" s="65">
        <f t="shared" si="498"/>
        <v>62.5185</v>
      </c>
      <c r="L246" s="66">
        <f t="shared" si="499"/>
        <v>0</v>
      </c>
      <c r="M246" s="60">
        <f t="shared" si="500"/>
        <v>0</v>
      </c>
      <c r="N246" s="58">
        <f t="shared" si="501"/>
        <v>0</v>
      </c>
      <c r="O246" s="60">
        <f t="shared" si="502"/>
        <v>0</v>
      </c>
      <c r="P246" s="60">
        <f t="shared" si="503"/>
        <v>0</v>
      </c>
      <c r="Q246" s="60">
        <f t="shared" si="504"/>
        <v>62.5185</v>
      </c>
      <c r="R246" s="58">
        <f t="shared" si="505"/>
        <v>0</v>
      </c>
      <c r="S246" s="58">
        <f t="shared" si="506"/>
        <v>0</v>
      </c>
      <c r="T246" s="60">
        <f t="shared" si="507"/>
        <v>0</v>
      </c>
      <c r="U246" s="58">
        <f t="shared" si="508"/>
        <v>0</v>
      </c>
      <c r="V246" s="58">
        <v>0</v>
      </c>
      <c r="W246" s="60">
        <f t="shared" si="509"/>
        <v>0</v>
      </c>
      <c r="X246" s="60">
        <f t="shared" si="510"/>
        <v>0</v>
      </c>
      <c r="Y246" s="58">
        <f t="shared" si="511"/>
        <v>0</v>
      </c>
      <c r="Z246" s="58">
        <f t="shared" si="512"/>
        <v>62.5185</v>
      </c>
      <c r="AA246" s="58"/>
      <c r="AB246" s="71" t="s">
        <v>59</v>
      </c>
      <c r="AC246" s="15">
        <f t="shared" ref="AC246:AE246" si="586">K246+R246</f>
        <v>62.5185</v>
      </c>
      <c r="AD246" s="15">
        <f t="shared" si="586"/>
        <v>0</v>
      </c>
      <c r="AE246" s="15">
        <f t="shared" si="586"/>
        <v>0</v>
      </c>
      <c r="AF246" s="15">
        <f t="shared" si="514"/>
        <v>0</v>
      </c>
      <c r="AG246" s="15">
        <f t="shared" ref="AG246:AI246" si="587">O246+W246</f>
        <v>0</v>
      </c>
      <c r="AH246" s="15">
        <f t="shared" si="587"/>
        <v>0</v>
      </c>
      <c r="AI246" s="15">
        <f t="shared" si="587"/>
        <v>62.5185</v>
      </c>
      <c r="AJ246" s="16" t="s">
        <v>33</v>
      </c>
    </row>
    <row r="247" s="9" customFormat="1" ht="16" customHeight="1" spans="1:36">
      <c r="A247" s="45">
        <f t="shared" si="497"/>
        <v>244</v>
      </c>
      <c r="B247" s="46" t="s">
        <v>685</v>
      </c>
      <c r="C247" s="56" t="s">
        <v>708</v>
      </c>
      <c r="D247" s="46" t="s">
        <v>709</v>
      </c>
      <c r="E247" s="46">
        <v>3473.25</v>
      </c>
      <c r="F247" s="46">
        <v>3245.4</v>
      </c>
      <c r="G247" s="48">
        <v>5664.75</v>
      </c>
      <c r="H247" s="46">
        <v>3473.25</v>
      </c>
      <c r="I247" s="48">
        <v>1790</v>
      </c>
      <c r="J247" s="48"/>
      <c r="K247" s="63">
        <f t="shared" si="498"/>
        <v>62.5185</v>
      </c>
      <c r="L247" s="64">
        <f t="shared" si="499"/>
        <v>519.264</v>
      </c>
      <c r="M247" s="48">
        <f t="shared" si="500"/>
        <v>453.18</v>
      </c>
      <c r="N247" s="46">
        <f t="shared" si="501"/>
        <v>24.31275</v>
      </c>
      <c r="O247" s="48">
        <f t="shared" si="502"/>
        <v>89.5</v>
      </c>
      <c r="P247" s="48">
        <f t="shared" si="503"/>
        <v>0</v>
      </c>
      <c r="Q247" s="48">
        <f t="shared" si="504"/>
        <v>1148.77525</v>
      </c>
      <c r="R247" s="46">
        <f t="shared" si="505"/>
        <v>0</v>
      </c>
      <c r="S247" s="46">
        <f t="shared" si="506"/>
        <v>259.63</v>
      </c>
      <c r="T247" s="48">
        <f t="shared" si="507"/>
        <v>113.3</v>
      </c>
      <c r="U247" s="46">
        <f t="shared" si="508"/>
        <v>10.42</v>
      </c>
      <c r="V247" s="46">
        <v>0</v>
      </c>
      <c r="W247" s="48">
        <f t="shared" si="509"/>
        <v>89.5</v>
      </c>
      <c r="X247" s="48">
        <f t="shared" si="510"/>
        <v>0</v>
      </c>
      <c r="Y247" s="46">
        <f t="shared" si="511"/>
        <v>472.85</v>
      </c>
      <c r="Z247" s="46">
        <f t="shared" si="512"/>
        <v>1621.62525</v>
      </c>
      <c r="AA247" s="46"/>
      <c r="AB247" s="71" t="s">
        <v>59</v>
      </c>
      <c r="AC247" s="11">
        <f t="shared" ref="AC247:AE247" si="588">K247+R247</f>
        <v>62.5185</v>
      </c>
      <c r="AD247" s="11">
        <f t="shared" si="588"/>
        <v>778.894</v>
      </c>
      <c r="AE247" s="11">
        <f t="shared" si="588"/>
        <v>566.48</v>
      </c>
      <c r="AF247" s="11">
        <f t="shared" si="514"/>
        <v>34.73275</v>
      </c>
      <c r="AG247" s="11">
        <f t="shared" ref="AG247:AI247" si="589">O247+W247</f>
        <v>179</v>
      </c>
      <c r="AH247" s="11">
        <f t="shared" si="589"/>
        <v>0</v>
      </c>
      <c r="AI247" s="11">
        <f t="shared" si="589"/>
        <v>1621.62525</v>
      </c>
      <c r="AJ247" s="12" t="s">
        <v>33</v>
      </c>
    </row>
    <row r="248" s="9" customFormat="1" ht="16" customHeight="1" spans="1:36">
      <c r="A248" s="45">
        <f t="shared" si="497"/>
        <v>245</v>
      </c>
      <c r="B248" s="46" t="s">
        <v>685</v>
      </c>
      <c r="C248" s="56" t="s">
        <v>710</v>
      </c>
      <c r="D248" s="46" t="s">
        <v>711</v>
      </c>
      <c r="E248" s="46">
        <v>3473.25</v>
      </c>
      <c r="F248" s="46">
        <v>3245.4</v>
      </c>
      <c r="G248" s="48">
        <v>5664.75</v>
      </c>
      <c r="H248" s="46">
        <v>3473.25</v>
      </c>
      <c r="I248" s="48">
        <v>1790</v>
      </c>
      <c r="J248" s="48"/>
      <c r="K248" s="63">
        <f t="shared" si="498"/>
        <v>62.5185</v>
      </c>
      <c r="L248" s="64">
        <f t="shared" si="499"/>
        <v>519.264</v>
      </c>
      <c r="M248" s="48">
        <f t="shared" si="500"/>
        <v>453.18</v>
      </c>
      <c r="N248" s="46">
        <f t="shared" si="501"/>
        <v>24.31275</v>
      </c>
      <c r="O248" s="48">
        <f t="shared" si="502"/>
        <v>89.5</v>
      </c>
      <c r="P248" s="48">
        <f t="shared" si="503"/>
        <v>0</v>
      </c>
      <c r="Q248" s="48">
        <f t="shared" si="504"/>
        <v>1148.77525</v>
      </c>
      <c r="R248" s="46">
        <f t="shared" si="505"/>
        <v>0</v>
      </c>
      <c r="S248" s="46">
        <f t="shared" si="506"/>
        <v>259.63</v>
      </c>
      <c r="T248" s="48">
        <f t="shared" si="507"/>
        <v>113.3</v>
      </c>
      <c r="U248" s="46">
        <f t="shared" si="508"/>
        <v>10.42</v>
      </c>
      <c r="V248" s="46">
        <v>0</v>
      </c>
      <c r="W248" s="48">
        <f t="shared" si="509"/>
        <v>89.5</v>
      </c>
      <c r="X248" s="48">
        <f t="shared" si="510"/>
        <v>0</v>
      </c>
      <c r="Y248" s="46">
        <f t="shared" si="511"/>
        <v>472.85</v>
      </c>
      <c r="Z248" s="46">
        <f t="shared" si="512"/>
        <v>1621.62525</v>
      </c>
      <c r="AA248" s="46"/>
      <c r="AB248" s="71" t="s">
        <v>59</v>
      </c>
      <c r="AC248" s="11">
        <f t="shared" ref="AC248:AE248" si="590">K248+R248</f>
        <v>62.5185</v>
      </c>
      <c r="AD248" s="11">
        <f t="shared" si="590"/>
        <v>778.894</v>
      </c>
      <c r="AE248" s="11">
        <f t="shared" si="590"/>
        <v>566.48</v>
      </c>
      <c r="AF248" s="11">
        <f t="shared" si="514"/>
        <v>34.73275</v>
      </c>
      <c r="AG248" s="11">
        <f t="shared" ref="AG248:AI248" si="591">O248+W248</f>
        <v>179</v>
      </c>
      <c r="AH248" s="11">
        <f t="shared" si="591"/>
        <v>0</v>
      </c>
      <c r="AI248" s="11">
        <f t="shared" si="591"/>
        <v>1621.62525</v>
      </c>
      <c r="AJ248" s="12" t="s">
        <v>33</v>
      </c>
    </row>
    <row r="249" s="9" customFormat="1" ht="16" customHeight="1" spans="1:36">
      <c r="A249" s="45">
        <f t="shared" si="497"/>
        <v>246</v>
      </c>
      <c r="B249" s="46" t="s">
        <v>685</v>
      </c>
      <c r="C249" s="56" t="s">
        <v>712</v>
      </c>
      <c r="D249" s="46" t="s">
        <v>713</v>
      </c>
      <c r="E249" s="46">
        <v>3473.25</v>
      </c>
      <c r="F249" s="46">
        <v>3245.4</v>
      </c>
      <c r="G249" s="48">
        <v>5664.75</v>
      </c>
      <c r="H249" s="46">
        <v>3473.25</v>
      </c>
      <c r="I249" s="48">
        <v>1790</v>
      </c>
      <c r="J249" s="48"/>
      <c r="K249" s="63">
        <f t="shared" si="498"/>
        <v>62.5185</v>
      </c>
      <c r="L249" s="64">
        <f t="shared" si="499"/>
        <v>519.264</v>
      </c>
      <c r="M249" s="48">
        <f t="shared" si="500"/>
        <v>453.18</v>
      </c>
      <c r="N249" s="46">
        <f t="shared" si="501"/>
        <v>24.31275</v>
      </c>
      <c r="O249" s="48">
        <f t="shared" si="502"/>
        <v>89.5</v>
      </c>
      <c r="P249" s="48">
        <f t="shared" si="503"/>
        <v>0</v>
      </c>
      <c r="Q249" s="48">
        <f t="shared" si="504"/>
        <v>1148.77525</v>
      </c>
      <c r="R249" s="46">
        <f t="shared" si="505"/>
        <v>0</v>
      </c>
      <c r="S249" s="46">
        <f t="shared" si="506"/>
        <v>259.63</v>
      </c>
      <c r="T249" s="48">
        <f t="shared" si="507"/>
        <v>113.3</v>
      </c>
      <c r="U249" s="46">
        <f t="shared" si="508"/>
        <v>10.42</v>
      </c>
      <c r="V249" s="46">
        <v>0</v>
      </c>
      <c r="W249" s="48">
        <f t="shared" si="509"/>
        <v>89.5</v>
      </c>
      <c r="X249" s="48">
        <f t="shared" si="510"/>
        <v>0</v>
      </c>
      <c r="Y249" s="46">
        <f t="shared" si="511"/>
        <v>472.85</v>
      </c>
      <c r="Z249" s="46">
        <f t="shared" si="512"/>
        <v>1621.62525</v>
      </c>
      <c r="AA249" s="46"/>
      <c r="AB249" s="71" t="s">
        <v>62</v>
      </c>
      <c r="AC249" s="11">
        <f t="shared" ref="AC249:AE249" si="592">K249+R249</f>
        <v>62.5185</v>
      </c>
      <c r="AD249" s="11">
        <f t="shared" si="592"/>
        <v>778.894</v>
      </c>
      <c r="AE249" s="11">
        <f t="shared" si="592"/>
        <v>566.48</v>
      </c>
      <c r="AF249" s="11">
        <f t="shared" si="514"/>
        <v>34.73275</v>
      </c>
      <c r="AG249" s="11">
        <f t="shared" ref="AG249:AI249" si="593">O249+W249</f>
        <v>179</v>
      </c>
      <c r="AH249" s="11">
        <f t="shared" si="593"/>
        <v>0</v>
      </c>
      <c r="AI249" s="11">
        <f t="shared" si="593"/>
        <v>1621.62525</v>
      </c>
      <c r="AJ249" s="12" t="s">
        <v>33</v>
      </c>
    </row>
    <row r="250" s="9" customFormat="1" ht="16" customHeight="1" spans="1:36">
      <c r="A250" s="45">
        <f t="shared" si="497"/>
        <v>247</v>
      </c>
      <c r="B250" s="46" t="s">
        <v>685</v>
      </c>
      <c r="C250" s="56" t="s">
        <v>714</v>
      </c>
      <c r="D250" s="46" t="s">
        <v>715</v>
      </c>
      <c r="E250" s="46">
        <v>3473.25</v>
      </c>
      <c r="F250" s="46">
        <v>3245.4</v>
      </c>
      <c r="G250" s="48">
        <v>5664.75</v>
      </c>
      <c r="H250" s="46">
        <v>3473.25</v>
      </c>
      <c r="I250" s="48">
        <v>1790</v>
      </c>
      <c r="J250" s="48"/>
      <c r="K250" s="63">
        <f t="shared" si="498"/>
        <v>62.5185</v>
      </c>
      <c r="L250" s="64">
        <f t="shared" si="499"/>
        <v>519.264</v>
      </c>
      <c r="M250" s="48">
        <f t="shared" si="500"/>
        <v>453.18</v>
      </c>
      <c r="N250" s="46">
        <f t="shared" si="501"/>
        <v>24.31275</v>
      </c>
      <c r="O250" s="48">
        <f t="shared" si="502"/>
        <v>89.5</v>
      </c>
      <c r="P250" s="48">
        <f t="shared" si="503"/>
        <v>0</v>
      </c>
      <c r="Q250" s="48">
        <f t="shared" si="504"/>
        <v>1148.77525</v>
      </c>
      <c r="R250" s="46">
        <f t="shared" si="505"/>
        <v>0</v>
      </c>
      <c r="S250" s="46">
        <f t="shared" si="506"/>
        <v>259.63</v>
      </c>
      <c r="T250" s="48">
        <f t="shared" si="507"/>
        <v>113.3</v>
      </c>
      <c r="U250" s="46">
        <f t="shared" si="508"/>
        <v>10.42</v>
      </c>
      <c r="V250" s="46">
        <v>0</v>
      </c>
      <c r="W250" s="48">
        <f t="shared" si="509"/>
        <v>89.5</v>
      </c>
      <c r="X250" s="48">
        <f t="shared" si="510"/>
        <v>0</v>
      </c>
      <c r="Y250" s="46">
        <f t="shared" si="511"/>
        <v>472.85</v>
      </c>
      <c r="Z250" s="46">
        <f t="shared" si="512"/>
        <v>1621.62525</v>
      </c>
      <c r="AA250" s="46"/>
      <c r="AB250" s="71" t="s">
        <v>59</v>
      </c>
      <c r="AC250" s="11">
        <f t="shared" ref="AC250:AE250" si="594">K250+R250</f>
        <v>62.5185</v>
      </c>
      <c r="AD250" s="11">
        <f t="shared" si="594"/>
        <v>778.894</v>
      </c>
      <c r="AE250" s="11">
        <f t="shared" si="594"/>
        <v>566.48</v>
      </c>
      <c r="AF250" s="11">
        <f t="shared" si="514"/>
        <v>34.73275</v>
      </c>
      <c r="AG250" s="11">
        <f t="shared" ref="AG250:AI250" si="595">O250+W250</f>
        <v>179</v>
      </c>
      <c r="AH250" s="11">
        <f t="shared" si="595"/>
        <v>0</v>
      </c>
      <c r="AI250" s="11">
        <f t="shared" si="595"/>
        <v>1621.62525</v>
      </c>
      <c r="AJ250" s="12" t="s">
        <v>33</v>
      </c>
    </row>
    <row r="251" s="9" customFormat="1" ht="16" customHeight="1" spans="1:36">
      <c r="A251" s="45">
        <f t="shared" si="497"/>
        <v>248</v>
      </c>
      <c r="B251" s="46" t="s">
        <v>685</v>
      </c>
      <c r="C251" s="56" t="s">
        <v>720</v>
      </c>
      <c r="D251" s="46" t="s">
        <v>721</v>
      </c>
      <c r="E251" s="46">
        <v>3473.25</v>
      </c>
      <c r="F251" s="46">
        <v>3245.4</v>
      </c>
      <c r="G251" s="48">
        <v>5664.75</v>
      </c>
      <c r="H251" s="46">
        <v>3473.25</v>
      </c>
      <c r="I251" s="48">
        <v>1790</v>
      </c>
      <c r="J251" s="48"/>
      <c r="K251" s="63">
        <f t="shared" si="498"/>
        <v>62.5185</v>
      </c>
      <c r="L251" s="64">
        <f t="shared" si="499"/>
        <v>519.264</v>
      </c>
      <c r="M251" s="48">
        <f t="shared" si="500"/>
        <v>453.18</v>
      </c>
      <c r="N251" s="46">
        <f t="shared" si="501"/>
        <v>24.31275</v>
      </c>
      <c r="O251" s="48">
        <f t="shared" si="502"/>
        <v>89.5</v>
      </c>
      <c r="P251" s="48">
        <f t="shared" si="503"/>
        <v>0</v>
      </c>
      <c r="Q251" s="48">
        <f t="shared" si="504"/>
        <v>1148.77525</v>
      </c>
      <c r="R251" s="46">
        <f t="shared" si="505"/>
        <v>0</v>
      </c>
      <c r="S251" s="46">
        <f t="shared" si="506"/>
        <v>259.63</v>
      </c>
      <c r="T251" s="48">
        <f t="shared" si="507"/>
        <v>113.3</v>
      </c>
      <c r="U251" s="46">
        <f t="shared" si="508"/>
        <v>10.42</v>
      </c>
      <c r="V251" s="46">
        <v>0</v>
      </c>
      <c r="W251" s="48">
        <f t="shared" si="509"/>
        <v>89.5</v>
      </c>
      <c r="X251" s="48">
        <f t="shared" si="510"/>
        <v>0</v>
      </c>
      <c r="Y251" s="46">
        <f t="shared" si="511"/>
        <v>472.85</v>
      </c>
      <c r="Z251" s="46">
        <f t="shared" si="512"/>
        <v>1621.62525</v>
      </c>
      <c r="AA251" s="46"/>
      <c r="AB251" s="71" t="s">
        <v>59</v>
      </c>
      <c r="AC251" s="11">
        <f t="shared" ref="AC251:AE251" si="596">K251+R251</f>
        <v>62.5185</v>
      </c>
      <c r="AD251" s="11">
        <f t="shared" si="596"/>
        <v>778.894</v>
      </c>
      <c r="AE251" s="11">
        <f t="shared" si="596"/>
        <v>566.48</v>
      </c>
      <c r="AF251" s="11">
        <f t="shared" si="514"/>
        <v>34.73275</v>
      </c>
      <c r="AG251" s="11">
        <f t="shared" ref="AG251:AI251" si="597">O251+W251</f>
        <v>179</v>
      </c>
      <c r="AH251" s="11">
        <f t="shared" si="597"/>
        <v>0</v>
      </c>
      <c r="AI251" s="11">
        <f t="shared" si="597"/>
        <v>1621.62525</v>
      </c>
      <c r="AJ251" s="12" t="s">
        <v>33</v>
      </c>
    </row>
    <row r="252" s="9" customFormat="1" ht="16" customHeight="1" spans="1:36">
      <c r="A252" s="45">
        <f t="shared" si="497"/>
        <v>249</v>
      </c>
      <c r="B252" s="46" t="s">
        <v>685</v>
      </c>
      <c r="C252" s="56" t="s">
        <v>722</v>
      </c>
      <c r="D252" s="46" t="s">
        <v>723</v>
      </c>
      <c r="E252" s="46">
        <v>3473.25</v>
      </c>
      <c r="F252" s="46">
        <v>3245.4</v>
      </c>
      <c r="G252" s="48">
        <v>5664.75</v>
      </c>
      <c r="H252" s="46">
        <v>3473.25</v>
      </c>
      <c r="I252" s="48">
        <v>1790</v>
      </c>
      <c r="J252" s="48"/>
      <c r="K252" s="63">
        <f t="shared" si="498"/>
        <v>62.5185</v>
      </c>
      <c r="L252" s="64">
        <f t="shared" si="499"/>
        <v>519.264</v>
      </c>
      <c r="M252" s="48">
        <f t="shared" si="500"/>
        <v>453.18</v>
      </c>
      <c r="N252" s="46">
        <f t="shared" si="501"/>
        <v>24.31275</v>
      </c>
      <c r="O252" s="48">
        <f t="shared" si="502"/>
        <v>89.5</v>
      </c>
      <c r="P252" s="48">
        <f t="shared" si="503"/>
        <v>0</v>
      </c>
      <c r="Q252" s="48">
        <f t="shared" si="504"/>
        <v>1148.77525</v>
      </c>
      <c r="R252" s="46">
        <f t="shared" si="505"/>
        <v>0</v>
      </c>
      <c r="S252" s="46">
        <f t="shared" si="506"/>
        <v>259.63</v>
      </c>
      <c r="T252" s="48">
        <f t="shared" si="507"/>
        <v>113.3</v>
      </c>
      <c r="U252" s="46">
        <f t="shared" si="508"/>
        <v>10.42</v>
      </c>
      <c r="V252" s="46">
        <v>0</v>
      </c>
      <c r="W252" s="48">
        <f t="shared" si="509"/>
        <v>89.5</v>
      </c>
      <c r="X252" s="48">
        <f t="shared" si="510"/>
        <v>0</v>
      </c>
      <c r="Y252" s="46">
        <f t="shared" si="511"/>
        <v>472.85</v>
      </c>
      <c r="Z252" s="46">
        <f t="shared" si="512"/>
        <v>1621.62525</v>
      </c>
      <c r="AA252" s="46"/>
      <c r="AB252" s="71" t="s">
        <v>59</v>
      </c>
      <c r="AC252" s="11">
        <f t="shared" ref="AC252:AE252" si="598">K252+R252</f>
        <v>62.5185</v>
      </c>
      <c r="AD252" s="11">
        <f t="shared" si="598"/>
        <v>778.894</v>
      </c>
      <c r="AE252" s="11">
        <f t="shared" si="598"/>
        <v>566.48</v>
      </c>
      <c r="AF252" s="11">
        <f t="shared" si="514"/>
        <v>34.73275</v>
      </c>
      <c r="AG252" s="11">
        <f t="shared" ref="AG252:AI252" si="599">O252+W252</f>
        <v>179</v>
      </c>
      <c r="AH252" s="11">
        <f t="shared" si="599"/>
        <v>0</v>
      </c>
      <c r="AI252" s="11">
        <f t="shared" si="599"/>
        <v>1621.62525</v>
      </c>
      <c r="AJ252" s="12" t="s">
        <v>33</v>
      </c>
    </row>
    <row r="253" s="9" customFormat="1" ht="16" customHeight="1" spans="1:36">
      <c r="A253" s="45">
        <f t="shared" si="497"/>
        <v>250</v>
      </c>
      <c r="B253" s="46" t="s">
        <v>685</v>
      </c>
      <c r="C253" s="56" t="s">
        <v>724</v>
      </c>
      <c r="D253" s="46" t="s">
        <v>725</v>
      </c>
      <c r="E253" s="46">
        <v>3473.25</v>
      </c>
      <c r="F253" s="46">
        <v>3245.4</v>
      </c>
      <c r="G253" s="48">
        <v>5664.75</v>
      </c>
      <c r="H253" s="46">
        <v>3473.25</v>
      </c>
      <c r="I253" s="48">
        <v>1790</v>
      </c>
      <c r="J253" s="48"/>
      <c r="K253" s="63">
        <f t="shared" si="498"/>
        <v>62.5185</v>
      </c>
      <c r="L253" s="64">
        <f t="shared" si="499"/>
        <v>519.264</v>
      </c>
      <c r="M253" s="48">
        <f t="shared" si="500"/>
        <v>453.18</v>
      </c>
      <c r="N253" s="46">
        <f t="shared" si="501"/>
        <v>24.31275</v>
      </c>
      <c r="O253" s="48">
        <f t="shared" si="502"/>
        <v>89.5</v>
      </c>
      <c r="P253" s="48">
        <f t="shared" si="503"/>
        <v>0</v>
      </c>
      <c r="Q253" s="48">
        <f t="shared" si="504"/>
        <v>1148.77525</v>
      </c>
      <c r="R253" s="46">
        <f t="shared" si="505"/>
        <v>0</v>
      </c>
      <c r="S253" s="46">
        <f t="shared" si="506"/>
        <v>259.63</v>
      </c>
      <c r="T253" s="48">
        <f t="shared" si="507"/>
        <v>113.3</v>
      </c>
      <c r="U253" s="46">
        <f t="shared" si="508"/>
        <v>10.42</v>
      </c>
      <c r="V253" s="46">
        <v>0</v>
      </c>
      <c r="W253" s="48">
        <f t="shared" si="509"/>
        <v>89.5</v>
      </c>
      <c r="X253" s="48">
        <f t="shared" si="510"/>
        <v>0</v>
      </c>
      <c r="Y253" s="46">
        <f t="shared" si="511"/>
        <v>472.85</v>
      </c>
      <c r="Z253" s="46">
        <f t="shared" si="512"/>
        <v>1621.62525</v>
      </c>
      <c r="AA253" s="46"/>
      <c r="AB253" s="71" t="s">
        <v>62</v>
      </c>
      <c r="AC253" s="11">
        <f t="shared" ref="AC253:AE253" si="600">K253+R253</f>
        <v>62.5185</v>
      </c>
      <c r="AD253" s="11">
        <f t="shared" si="600"/>
        <v>778.894</v>
      </c>
      <c r="AE253" s="11">
        <f t="shared" si="600"/>
        <v>566.48</v>
      </c>
      <c r="AF253" s="11">
        <f t="shared" si="514"/>
        <v>34.73275</v>
      </c>
      <c r="AG253" s="11">
        <f t="shared" ref="AG253:AI253" si="601">O253+W253</f>
        <v>179</v>
      </c>
      <c r="AH253" s="11">
        <f t="shared" si="601"/>
        <v>0</v>
      </c>
      <c r="AI253" s="11">
        <f t="shared" si="601"/>
        <v>1621.62525</v>
      </c>
      <c r="AJ253" s="12" t="s">
        <v>33</v>
      </c>
    </row>
    <row r="254" s="9" customFormat="1" ht="16" customHeight="1" spans="1:36">
      <c r="A254" s="45">
        <f t="shared" si="497"/>
        <v>251</v>
      </c>
      <c r="B254" s="46" t="s">
        <v>230</v>
      </c>
      <c r="C254" s="56" t="s">
        <v>726</v>
      </c>
      <c r="D254" s="46" t="s">
        <v>727</v>
      </c>
      <c r="E254" s="46">
        <v>3473.25</v>
      </c>
      <c r="F254" s="46">
        <v>3245.4</v>
      </c>
      <c r="G254" s="48">
        <v>5664.75</v>
      </c>
      <c r="H254" s="46">
        <v>3473.25</v>
      </c>
      <c r="I254" s="48">
        <v>3180</v>
      </c>
      <c r="J254" s="48"/>
      <c r="K254" s="63">
        <f t="shared" si="498"/>
        <v>62.5185</v>
      </c>
      <c r="L254" s="64">
        <f t="shared" si="499"/>
        <v>519.264</v>
      </c>
      <c r="M254" s="48">
        <f t="shared" si="500"/>
        <v>453.18</v>
      </c>
      <c r="N254" s="46">
        <f t="shared" si="501"/>
        <v>24.31275</v>
      </c>
      <c r="O254" s="48">
        <f t="shared" si="502"/>
        <v>159</v>
      </c>
      <c r="P254" s="48">
        <f t="shared" si="503"/>
        <v>0</v>
      </c>
      <c r="Q254" s="48">
        <f t="shared" si="504"/>
        <v>1218.27525</v>
      </c>
      <c r="R254" s="46">
        <f t="shared" si="505"/>
        <v>0</v>
      </c>
      <c r="S254" s="46">
        <f t="shared" si="506"/>
        <v>259.63</v>
      </c>
      <c r="T254" s="48">
        <f t="shared" si="507"/>
        <v>113.3</v>
      </c>
      <c r="U254" s="46">
        <f t="shared" si="508"/>
        <v>10.42</v>
      </c>
      <c r="V254" s="46">
        <v>0</v>
      </c>
      <c r="W254" s="48">
        <f t="shared" si="509"/>
        <v>159</v>
      </c>
      <c r="X254" s="48">
        <f t="shared" si="510"/>
        <v>0</v>
      </c>
      <c r="Y254" s="46">
        <f t="shared" si="511"/>
        <v>542.35</v>
      </c>
      <c r="Z254" s="46">
        <f t="shared" si="512"/>
        <v>1760.62525</v>
      </c>
      <c r="AA254" s="46"/>
      <c r="AB254" s="71" t="s">
        <v>79</v>
      </c>
      <c r="AC254" s="11">
        <f t="shared" ref="AC254:AE254" si="602">K254+R254</f>
        <v>62.5185</v>
      </c>
      <c r="AD254" s="11">
        <f t="shared" si="602"/>
        <v>778.894</v>
      </c>
      <c r="AE254" s="11">
        <f t="shared" si="602"/>
        <v>566.48</v>
      </c>
      <c r="AF254" s="11">
        <f t="shared" si="514"/>
        <v>34.73275</v>
      </c>
      <c r="AG254" s="11">
        <f t="shared" ref="AG254:AI254" si="603">O254+W254</f>
        <v>318</v>
      </c>
      <c r="AH254" s="11">
        <f t="shared" si="603"/>
        <v>0</v>
      </c>
      <c r="AI254" s="11">
        <f t="shared" si="603"/>
        <v>1760.62525</v>
      </c>
      <c r="AJ254" s="12" t="s">
        <v>32</v>
      </c>
    </row>
    <row r="255" s="9" customFormat="1" ht="16" customHeight="1" spans="1:36">
      <c r="A255" s="45">
        <f t="shared" si="497"/>
        <v>252</v>
      </c>
      <c r="B255" s="46" t="s">
        <v>210</v>
      </c>
      <c r="C255" s="56" t="s">
        <v>728</v>
      </c>
      <c r="D255" s="46" t="s">
        <v>729</v>
      </c>
      <c r="E255" s="46">
        <v>3473.25</v>
      </c>
      <c r="F255" s="46">
        <v>3245.4</v>
      </c>
      <c r="G255" s="48">
        <v>5664.75</v>
      </c>
      <c r="H255" s="46">
        <v>3473.25</v>
      </c>
      <c r="I255" s="48">
        <v>3180</v>
      </c>
      <c r="J255" s="48"/>
      <c r="K255" s="63">
        <f t="shared" si="498"/>
        <v>62.5185</v>
      </c>
      <c r="L255" s="64">
        <f t="shared" si="499"/>
        <v>519.264</v>
      </c>
      <c r="M255" s="48">
        <f t="shared" si="500"/>
        <v>453.18</v>
      </c>
      <c r="N255" s="46">
        <f t="shared" si="501"/>
        <v>24.31275</v>
      </c>
      <c r="O255" s="48">
        <f t="shared" si="502"/>
        <v>159</v>
      </c>
      <c r="P255" s="48">
        <f t="shared" si="503"/>
        <v>0</v>
      </c>
      <c r="Q255" s="48">
        <f t="shared" si="504"/>
        <v>1218.27525</v>
      </c>
      <c r="R255" s="46">
        <f t="shared" si="505"/>
        <v>0</v>
      </c>
      <c r="S255" s="46">
        <f t="shared" si="506"/>
        <v>259.63</v>
      </c>
      <c r="T255" s="48">
        <f t="shared" si="507"/>
        <v>113.3</v>
      </c>
      <c r="U255" s="46">
        <f t="shared" si="508"/>
        <v>10.42</v>
      </c>
      <c r="V255" s="46">
        <v>0</v>
      </c>
      <c r="W255" s="48">
        <f t="shared" si="509"/>
        <v>159</v>
      </c>
      <c r="X255" s="48">
        <f t="shared" si="510"/>
        <v>0</v>
      </c>
      <c r="Y255" s="46">
        <f t="shared" si="511"/>
        <v>542.35</v>
      </c>
      <c r="Z255" s="46">
        <f t="shared" si="512"/>
        <v>1760.62525</v>
      </c>
      <c r="AA255" s="46"/>
      <c r="AB255" s="71" t="s">
        <v>143</v>
      </c>
      <c r="AC255" s="11">
        <f t="shared" ref="AC255:AE255" si="604">K255+R255</f>
        <v>62.5185</v>
      </c>
      <c r="AD255" s="11">
        <f t="shared" si="604"/>
        <v>778.894</v>
      </c>
      <c r="AE255" s="11">
        <f t="shared" si="604"/>
        <v>566.48</v>
      </c>
      <c r="AF255" s="11">
        <f t="shared" si="514"/>
        <v>34.73275</v>
      </c>
      <c r="AG255" s="11">
        <f t="shared" ref="AG255:AI255" si="605">O255+W255</f>
        <v>318</v>
      </c>
      <c r="AH255" s="11">
        <f t="shared" si="605"/>
        <v>0</v>
      </c>
      <c r="AI255" s="11">
        <f t="shared" si="605"/>
        <v>1760.62525</v>
      </c>
      <c r="AJ255" s="12" t="s">
        <v>31</v>
      </c>
    </row>
    <row r="256" s="9" customFormat="1" ht="16" customHeight="1" spans="1:36">
      <c r="A256" s="45">
        <f t="shared" si="497"/>
        <v>253</v>
      </c>
      <c r="B256" s="46" t="s">
        <v>640</v>
      </c>
      <c r="C256" s="56" t="s">
        <v>730</v>
      </c>
      <c r="D256" s="46" t="s">
        <v>731</v>
      </c>
      <c r="E256" s="46">
        <v>3473.25</v>
      </c>
      <c r="F256" s="46">
        <v>3245.4</v>
      </c>
      <c r="G256" s="48">
        <v>5664.75</v>
      </c>
      <c r="H256" s="46">
        <v>3473.25</v>
      </c>
      <c r="I256" s="48">
        <v>1790</v>
      </c>
      <c r="J256" s="48"/>
      <c r="K256" s="63">
        <f t="shared" si="498"/>
        <v>62.5185</v>
      </c>
      <c r="L256" s="64">
        <f t="shared" si="499"/>
        <v>519.264</v>
      </c>
      <c r="M256" s="48">
        <f t="shared" si="500"/>
        <v>453.18</v>
      </c>
      <c r="N256" s="46">
        <f t="shared" si="501"/>
        <v>24.31275</v>
      </c>
      <c r="O256" s="48">
        <f t="shared" si="502"/>
        <v>89.5</v>
      </c>
      <c r="P256" s="48">
        <f t="shared" si="503"/>
        <v>0</v>
      </c>
      <c r="Q256" s="48">
        <f t="shared" si="504"/>
        <v>1148.77525</v>
      </c>
      <c r="R256" s="46">
        <f t="shared" si="505"/>
        <v>0</v>
      </c>
      <c r="S256" s="46">
        <f t="shared" si="506"/>
        <v>259.63</v>
      </c>
      <c r="T256" s="48">
        <f t="shared" si="507"/>
        <v>113.3</v>
      </c>
      <c r="U256" s="46">
        <f t="shared" si="508"/>
        <v>10.42</v>
      </c>
      <c r="V256" s="46">
        <v>0</v>
      </c>
      <c r="W256" s="48">
        <f t="shared" si="509"/>
        <v>89.5</v>
      </c>
      <c r="X256" s="48">
        <f t="shared" si="510"/>
        <v>0</v>
      </c>
      <c r="Y256" s="46">
        <f t="shared" si="511"/>
        <v>472.85</v>
      </c>
      <c r="Z256" s="46">
        <f t="shared" si="512"/>
        <v>1621.62525</v>
      </c>
      <c r="AA256" s="46"/>
      <c r="AB256" s="71" t="s">
        <v>67</v>
      </c>
      <c r="AC256" s="11">
        <f t="shared" ref="AC256:AE256" si="606">K256+R256</f>
        <v>62.5185</v>
      </c>
      <c r="AD256" s="11">
        <f t="shared" si="606"/>
        <v>778.894</v>
      </c>
      <c r="AE256" s="11">
        <f t="shared" si="606"/>
        <v>566.48</v>
      </c>
      <c r="AF256" s="11">
        <f t="shared" si="514"/>
        <v>34.73275</v>
      </c>
      <c r="AG256" s="11">
        <f t="shared" ref="AG256:AI256" si="607">O256+W256</f>
        <v>179</v>
      </c>
      <c r="AH256" s="11">
        <f t="shared" si="607"/>
        <v>0</v>
      </c>
      <c r="AI256" s="11">
        <f t="shared" si="607"/>
        <v>1621.62525</v>
      </c>
      <c r="AJ256" s="12" t="s">
        <v>33</v>
      </c>
    </row>
    <row r="257" s="9" customFormat="1" ht="16" customHeight="1" spans="1:36">
      <c r="A257" s="45">
        <f t="shared" si="497"/>
        <v>254</v>
      </c>
      <c r="B257" s="46" t="s">
        <v>685</v>
      </c>
      <c r="C257" s="56" t="s">
        <v>732</v>
      </c>
      <c r="D257" s="46" t="s">
        <v>733</v>
      </c>
      <c r="E257" s="46">
        <v>3473.25</v>
      </c>
      <c r="F257" s="46">
        <v>3245.4</v>
      </c>
      <c r="G257" s="48">
        <v>5664.75</v>
      </c>
      <c r="H257" s="46">
        <v>3473.25</v>
      </c>
      <c r="I257" s="48">
        <v>1790</v>
      </c>
      <c r="J257" s="48"/>
      <c r="K257" s="63">
        <f t="shared" si="498"/>
        <v>62.5185</v>
      </c>
      <c r="L257" s="64">
        <f t="shared" si="499"/>
        <v>519.264</v>
      </c>
      <c r="M257" s="48">
        <f t="shared" si="500"/>
        <v>453.18</v>
      </c>
      <c r="N257" s="46">
        <f t="shared" si="501"/>
        <v>24.31275</v>
      </c>
      <c r="O257" s="48">
        <f t="shared" si="502"/>
        <v>89.5</v>
      </c>
      <c r="P257" s="48">
        <f t="shared" si="503"/>
        <v>0</v>
      </c>
      <c r="Q257" s="48">
        <f t="shared" si="504"/>
        <v>1148.77525</v>
      </c>
      <c r="R257" s="46">
        <f t="shared" si="505"/>
        <v>0</v>
      </c>
      <c r="S257" s="46">
        <f t="shared" si="506"/>
        <v>259.63</v>
      </c>
      <c r="T257" s="48">
        <f t="shared" si="507"/>
        <v>113.3</v>
      </c>
      <c r="U257" s="46">
        <f t="shared" si="508"/>
        <v>10.42</v>
      </c>
      <c r="V257" s="46">
        <v>0</v>
      </c>
      <c r="W257" s="48">
        <f t="shared" si="509"/>
        <v>89.5</v>
      </c>
      <c r="X257" s="48">
        <f t="shared" si="510"/>
        <v>0</v>
      </c>
      <c r="Y257" s="46">
        <f t="shared" si="511"/>
        <v>472.85</v>
      </c>
      <c r="Z257" s="46">
        <f t="shared" si="512"/>
        <v>1621.62525</v>
      </c>
      <c r="AA257" s="46"/>
      <c r="AB257" s="71" t="s">
        <v>62</v>
      </c>
      <c r="AC257" s="11">
        <f t="shared" ref="AC257:AE257" si="608">K257+R257</f>
        <v>62.5185</v>
      </c>
      <c r="AD257" s="11">
        <f t="shared" si="608"/>
        <v>778.894</v>
      </c>
      <c r="AE257" s="11">
        <f t="shared" si="608"/>
        <v>566.48</v>
      </c>
      <c r="AF257" s="11">
        <f t="shared" si="514"/>
        <v>34.73275</v>
      </c>
      <c r="AG257" s="11">
        <f t="shared" ref="AG257:AI257" si="609">O257+W257</f>
        <v>179</v>
      </c>
      <c r="AH257" s="11">
        <f t="shared" si="609"/>
        <v>0</v>
      </c>
      <c r="AI257" s="11">
        <f t="shared" si="609"/>
        <v>1621.62525</v>
      </c>
      <c r="AJ257" s="12" t="s">
        <v>33</v>
      </c>
    </row>
    <row r="258" s="9" customFormat="1" ht="16" customHeight="1" spans="1:36">
      <c r="A258" s="45">
        <f t="shared" si="497"/>
        <v>255</v>
      </c>
      <c r="B258" s="46" t="s">
        <v>685</v>
      </c>
      <c r="C258" s="56" t="s">
        <v>734</v>
      </c>
      <c r="D258" s="46" t="s">
        <v>735</v>
      </c>
      <c r="E258" s="46">
        <v>3473.25</v>
      </c>
      <c r="F258" s="46">
        <v>3245.4</v>
      </c>
      <c r="G258" s="48">
        <v>5664.75</v>
      </c>
      <c r="H258" s="46">
        <v>3473.25</v>
      </c>
      <c r="I258" s="48">
        <v>1790</v>
      </c>
      <c r="J258" s="48"/>
      <c r="K258" s="63">
        <f t="shared" si="498"/>
        <v>62.5185</v>
      </c>
      <c r="L258" s="64">
        <f t="shared" si="499"/>
        <v>519.264</v>
      </c>
      <c r="M258" s="48">
        <f t="shared" si="500"/>
        <v>453.18</v>
      </c>
      <c r="N258" s="46">
        <f t="shared" si="501"/>
        <v>24.31275</v>
      </c>
      <c r="O258" s="48">
        <f t="shared" si="502"/>
        <v>89.5</v>
      </c>
      <c r="P258" s="48">
        <f t="shared" si="503"/>
        <v>0</v>
      </c>
      <c r="Q258" s="48">
        <f t="shared" si="504"/>
        <v>1148.77525</v>
      </c>
      <c r="R258" s="46">
        <f t="shared" si="505"/>
        <v>0</v>
      </c>
      <c r="S258" s="46">
        <f t="shared" si="506"/>
        <v>259.63</v>
      </c>
      <c r="T258" s="48">
        <f t="shared" si="507"/>
        <v>113.3</v>
      </c>
      <c r="U258" s="46">
        <f t="shared" si="508"/>
        <v>10.42</v>
      </c>
      <c r="V258" s="46">
        <v>0</v>
      </c>
      <c r="W258" s="48">
        <f t="shared" si="509"/>
        <v>89.5</v>
      </c>
      <c r="X258" s="48">
        <f t="shared" si="510"/>
        <v>0</v>
      </c>
      <c r="Y258" s="46">
        <f t="shared" si="511"/>
        <v>472.85</v>
      </c>
      <c r="Z258" s="46">
        <f t="shared" si="512"/>
        <v>1621.62525</v>
      </c>
      <c r="AA258" s="46"/>
      <c r="AB258" s="71" t="s">
        <v>62</v>
      </c>
      <c r="AC258" s="11">
        <f t="shared" ref="AC258:AE258" si="610">K258+R258</f>
        <v>62.5185</v>
      </c>
      <c r="AD258" s="11">
        <f t="shared" si="610"/>
        <v>778.894</v>
      </c>
      <c r="AE258" s="11">
        <f t="shared" si="610"/>
        <v>566.48</v>
      </c>
      <c r="AF258" s="11">
        <f t="shared" si="514"/>
        <v>34.73275</v>
      </c>
      <c r="AG258" s="11">
        <f t="shared" ref="AG258:AI258" si="611">O258+W258</f>
        <v>179</v>
      </c>
      <c r="AH258" s="11">
        <f t="shared" si="611"/>
        <v>0</v>
      </c>
      <c r="AI258" s="11">
        <f t="shared" si="611"/>
        <v>1621.62525</v>
      </c>
      <c r="AJ258" s="12" t="s">
        <v>33</v>
      </c>
    </row>
    <row r="259" s="9" customFormat="1" ht="16" customHeight="1" spans="1:36">
      <c r="A259" s="45">
        <f t="shared" si="497"/>
        <v>256</v>
      </c>
      <c r="B259" s="46" t="s">
        <v>685</v>
      </c>
      <c r="C259" s="85" t="s">
        <v>736</v>
      </c>
      <c r="D259" s="46" t="s">
        <v>737</v>
      </c>
      <c r="E259" s="46">
        <v>3473.25</v>
      </c>
      <c r="F259" s="46">
        <v>3245.4</v>
      </c>
      <c r="G259" s="48">
        <v>5664.75</v>
      </c>
      <c r="H259" s="46">
        <v>3473.25</v>
      </c>
      <c r="I259" s="48">
        <v>1790</v>
      </c>
      <c r="J259" s="48"/>
      <c r="K259" s="63">
        <f t="shared" si="498"/>
        <v>62.5185</v>
      </c>
      <c r="L259" s="64">
        <f t="shared" si="499"/>
        <v>519.264</v>
      </c>
      <c r="M259" s="48">
        <f t="shared" si="500"/>
        <v>453.18</v>
      </c>
      <c r="N259" s="46">
        <f t="shared" si="501"/>
        <v>24.31275</v>
      </c>
      <c r="O259" s="48">
        <f t="shared" si="502"/>
        <v>89.5</v>
      </c>
      <c r="P259" s="48">
        <f t="shared" si="503"/>
        <v>0</v>
      </c>
      <c r="Q259" s="48">
        <f t="shared" si="504"/>
        <v>1148.77525</v>
      </c>
      <c r="R259" s="46">
        <f t="shared" si="505"/>
        <v>0</v>
      </c>
      <c r="S259" s="46">
        <f t="shared" si="506"/>
        <v>259.63</v>
      </c>
      <c r="T259" s="48">
        <f t="shared" si="507"/>
        <v>113.3</v>
      </c>
      <c r="U259" s="46">
        <f t="shared" si="508"/>
        <v>10.42</v>
      </c>
      <c r="V259" s="46">
        <v>0</v>
      </c>
      <c r="W259" s="48">
        <f t="shared" si="509"/>
        <v>89.5</v>
      </c>
      <c r="X259" s="48">
        <f t="shared" si="510"/>
        <v>0</v>
      </c>
      <c r="Y259" s="46">
        <f t="shared" si="511"/>
        <v>472.85</v>
      </c>
      <c r="Z259" s="46">
        <f t="shared" si="512"/>
        <v>1621.62525</v>
      </c>
      <c r="AA259" s="46"/>
      <c r="AB259" s="71" t="s">
        <v>62</v>
      </c>
      <c r="AC259" s="11">
        <f t="shared" ref="AC259:AE259" si="612">K259+R259</f>
        <v>62.5185</v>
      </c>
      <c r="AD259" s="11">
        <f t="shared" si="612"/>
        <v>778.894</v>
      </c>
      <c r="AE259" s="11">
        <f t="shared" si="612"/>
        <v>566.48</v>
      </c>
      <c r="AF259" s="11">
        <f t="shared" si="514"/>
        <v>34.73275</v>
      </c>
      <c r="AG259" s="11">
        <f t="shared" ref="AG259:AI259" si="613">O259+W259</f>
        <v>179</v>
      </c>
      <c r="AH259" s="11">
        <f t="shared" si="613"/>
        <v>0</v>
      </c>
      <c r="AI259" s="11">
        <f t="shared" si="613"/>
        <v>1621.62525</v>
      </c>
      <c r="AJ259" s="12" t="s">
        <v>33</v>
      </c>
    </row>
    <row r="260" s="9" customFormat="1" ht="16" customHeight="1" spans="1:36">
      <c r="A260" s="45">
        <f t="shared" si="497"/>
        <v>257</v>
      </c>
      <c r="B260" s="46" t="s">
        <v>640</v>
      </c>
      <c r="C260" s="51" t="s">
        <v>738</v>
      </c>
      <c r="D260" s="55" t="s">
        <v>739</v>
      </c>
      <c r="E260" s="46">
        <v>3473.25</v>
      </c>
      <c r="F260" s="46">
        <v>3245.4</v>
      </c>
      <c r="G260" s="48">
        <v>5664.75</v>
      </c>
      <c r="H260" s="46">
        <v>3473.25</v>
      </c>
      <c r="I260" s="48">
        <v>1790</v>
      </c>
      <c r="J260" s="48"/>
      <c r="K260" s="63">
        <f t="shared" si="498"/>
        <v>62.5185</v>
      </c>
      <c r="L260" s="64">
        <f t="shared" si="499"/>
        <v>519.264</v>
      </c>
      <c r="M260" s="48">
        <f t="shared" si="500"/>
        <v>453.18</v>
      </c>
      <c r="N260" s="46">
        <f t="shared" si="501"/>
        <v>24.31275</v>
      </c>
      <c r="O260" s="48">
        <f t="shared" si="502"/>
        <v>89.5</v>
      </c>
      <c r="P260" s="48">
        <f t="shared" si="503"/>
        <v>0</v>
      </c>
      <c r="Q260" s="48">
        <f t="shared" si="504"/>
        <v>1148.77525</v>
      </c>
      <c r="R260" s="46">
        <f t="shared" si="505"/>
        <v>0</v>
      </c>
      <c r="S260" s="46">
        <f t="shared" si="506"/>
        <v>259.63</v>
      </c>
      <c r="T260" s="48">
        <f t="shared" si="507"/>
        <v>113.3</v>
      </c>
      <c r="U260" s="46">
        <f t="shared" si="508"/>
        <v>10.42</v>
      </c>
      <c r="V260" s="46">
        <v>0</v>
      </c>
      <c r="W260" s="48">
        <f t="shared" si="509"/>
        <v>89.5</v>
      </c>
      <c r="X260" s="48">
        <f t="shared" si="510"/>
        <v>0</v>
      </c>
      <c r="Y260" s="46">
        <f t="shared" si="511"/>
        <v>472.85</v>
      </c>
      <c r="Z260" s="46">
        <f t="shared" si="512"/>
        <v>1621.62525</v>
      </c>
      <c r="AA260" s="46"/>
      <c r="AB260" s="71" t="s">
        <v>67</v>
      </c>
      <c r="AC260" s="11">
        <f t="shared" ref="AC260:AE260" si="614">K260+R260</f>
        <v>62.5185</v>
      </c>
      <c r="AD260" s="11">
        <f t="shared" si="614"/>
        <v>778.894</v>
      </c>
      <c r="AE260" s="11">
        <f t="shared" si="614"/>
        <v>566.48</v>
      </c>
      <c r="AF260" s="11">
        <f t="shared" si="514"/>
        <v>34.73275</v>
      </c>
      <c r="AG260" s="11">
        <f t="shared" ref="AG260:AI260" si="615">O260+W260</f>
        <v>179</v>
      </c>
      <c r="AH260" s="11">
        <f t="shared" si="615"/>
        <v>0</v>
      </c>
      <c r="AI260" s="11">
        <f t="shared" si="615"/>
        <v>1621.62525</v>
      </c>
      <c r="AJ260" s="12" t="s">
        <v>33</v>
      </c>
    </row>
    <row r="261" s="9" customFormat="1" ht="16" customHeight="1" spans="1:36">
      <c r="A261" s="45">
        <f t="shared" si="497"/>
        <v>258</v>
      </c>
      <c r="B261" s="46" t="s">
        <v>685</v>
      </c>
      <c r="C261" s="51" t="s">
        <v>740</v>
      </c>
      <c r="D261" s="55" t="s">
        <v>741</v>
      </c>
      <c r="E261" s="46">
        <v>3473.25</v>
      </c>
      <c r="F261" s="46">
        <v>3245.4</v>
      </c>
      <c r="G261" s="48">
        <v>5664.75</v>
      </c>
      <c r="H261" s="46">
        <v>3473.25</v>
      </c>
      <c r="I261" s="48">
        <v>1790</v>
      </c>
      <c r="J261" s="48"/>
      <c r="K261" s="63">
        <f t="shared" si="498"/>
        <v>62.5185</v>
      </c>
      <c r="L261" s="64">
        <f t="shared" si="499"/>
        <v>519.264</v>
      </c>
      <c r="M261" s="48">
        <f t="shared" si="500"/>
        <v>453.18</v>
      </c>
      <c r="N261" s="46">
        <f t="shared" si="501"/>
        <v>24.31275</v>
      </c>
      <c r="O261" s="48">
        <f t="shared" si="502"/>
        <v>89.5</v>
      </c>
      <c r="P261" s="48">
        <f t="shared" si="503"/>
        <v>0</v>
      </c>
      <c r="Q261" s="48">
        <f t="shared" si="504"/>
        <v>1148.77525</v>
      </c>
      <c r="R261" s="46">
        <f t="shared" si="505"/>
        <v>0</v>
      </c>
      <c r="S261" s="46">
        <f t="shared" si="506"/>
        <v>259.63</v>
      </c>
      <c r="T261" s="48">
        <f t="shared" si="507"/>
        <v>113.3</v>
      </c>
      <c r="U261" s="46">
        <f t="shared" si="508"/>
        <v>10.42</v>
      </c>
      <c r="V261" s="46">
        <v>0</v>
      </c>
      <c r="W261" s="48">
        <f t="shared" si="509"/>
        <v>89.5</v>
      </c>
      <c r="X261" s="48">
        <f t="shared" si="510"/>
        <v>0</v>
      </c>
      <c r="Y261" s="46">
        <f t="shared" si="511"/>
        <v>472.85</v>
      </c>
      <c r="Z261" s="46">
        <f t="shared" si="512"/>
        <v>1621.62525</v>
      </c>
      <c r="AA261" s="46"/>
      <c r="AB261" s="71" t="s">
        <v>62</v>
      </c>
      <c r="AC261" s="11">
        <f t="shared" ref="AC261:AE261" si="616">K261+R261</f>
        <v>62.5185</v>
      </c>
      <c r="AD261" s="11">
        <f t="shared" si="616"/>
        <v>778.894</v>
      </c>
      <c r="AE261" s="11">
        <f t="shared" si="616"/>
        <v>566.48</v>
      </c>
      <c r="AF261" s="11">
        <f t="shared" si="514"/>
        <v>34.73275</v>
      </c>
      <c r="AG261" s="11">
        <f t="shared" ref="AG261:AI261" si="617">O261+W261</f>
        <v>179</v>
      </c>
      <c r="AH261" s="11">
        <f t="shared" si="617"/>
        <v>0</v>
      </c>
      <c r="AI261" s="11">
        <f t="shared" si="617"/>
        <v>1621.62525</v>
      </c>
      <c r="AJ261" s="12" t="s">
        <v>33</v>
      </c>
    </row>
    <row r="262" s="9" customFormat="1" ht="16" customHeight="1" spans="1:36">
      <c r="A262" s="45">
        <f t="shared" si="497"/>
        <v>259</v>
      </c>
      <c r="B262" s="46" t="s">
        <v>230</v>
      </c>
      <c r="C262" s="86" t="s">
        <v>742</v>
      </c>
      <c r="D262" s="87" t="s">
        <v>743</v>
      </c>
      <c r="E262" s="46">
        <v>3473.25</v>
      </c>
      <c r="F262" s="46">
        <v>3245.4</v>
      </c>
      <c r="G262" s="48">
        <v>5664.75</v>
      </c>
      <c r="H262" s="46">
        <v>3473.25</v>
      </c>
      <c r="I262" s="48">
        <v>3180</v>
      </c>
      <c r="J262" s="48"/>
      <c r="K262" s="63">
        <f t="shared" si="498"/>
        <v>62.5185</v>
      </c>
      <c r="L262" s="64">
        <f t="shared" si="499"/>
        <v>519.264</v>
      </c>
      <c r="M262" s="48">
        <f t="shared" si="500"/>
        <v>453.18</v>
      </c>
      <c r="N262" s="46">
        <f t="shared" si="501"/>
        <v>24.31275</v>
      </c>
      <c r="O262" s="48">
        <f t="shared" si="502"/>
        <v>159</v>
      </c>
      <c r="P262" s="48">
        <f t="shared" si="503"/>
        <v>0</v>
      </c>
      <c r="Q262" s="48">
        <f t="shared" si="504"/>
        <v>1218.27525</v>
      </c>
      <c r="R262" s="46">
        <f t="shared" si="505"/>
        <v>0</v>
      </c>
      <c r="S262" s="46">
        <f t="shared" si="506"/>
        <v>259.63</v>
      </c>
      <c r="T262" s="48">
        <f t="shared" si="507"/>
        <v>113.3</v>
      </c>
      <c r="U262" s="46">
        <f t="shared" si="508"/>
        <v>10.42</v>
      </c>
      <c r="V262" s="46">
        <v>0</v>
      </c>
      <c r="W262" s="48">
        <f t="shared" si="509"/>
        <v>159</v>
      </c>
      <c r="X262" s="48">
        <f t="shared" si="510"/>
        <v>0</v>
      </c>
      <c r="Y262" s="46">
        <f t="shared" si="511"/>
        <v>542.35</v>
      </c>
      <c r="Z262" s="46">
        <f t="shared" si="512"/>
        <v>1760.62525</v>
      </c>
      <c r="AA262" s="46"/>
      <c r="AB262" s="71" t="s">
        <v>106</v>
      </c>
      <c r="AC262" s="11">
        <f t="shared" ref="AC262:AE262" si="618">K262+R262</f>
        <v>62.5185</v>
      </c>
      <c r="AD262" s="11">
        <f t="shared" si="618"/>
        <v>778.894</v>
      </c>
      <c r="AE262" s="11">
        <f t="shared" si="618"/>
        <v>566.48</v>
      </c>
      <c r="AF262" s="11">
        <f t="shared" si="514"/>
        <v>34.73275</v>
      </c>
      <c r="AG262" s="11">
        <f t="shared" ref="AG262:AI262" si="619">O262+W262</f>
        <v>318</v>
      </c>
      <c r="AH262" s="11">
        <f t="shared" si="619"/>
        <v>0</v>
      </c>
      <c r="AI262" s="11">
        <f t="shared" si="619"/>
        <v>1760.62525</v>
      </c>
      <c r="AJ262" s="12" t="s">
        <v>32</v>
      </c>
    </row>
    <row r="263" s="9" customFormat="1" ht="16" customHeight="1" spans="1:36">
      <c r="A263" s="45">
        <f t="shared" si="497"/>
        <v>260</v>
      </c>
      <c r="B263" s="46" t="s">
        <v>640</v>
      </c>
      <c r="C263" s="51" t="s">
        <v>746</v>
      </c>
      <c r="D263" s="88" t="s">
        <v>747</v>
      </c>
      <c r="E263" s="46">
        <v>3473.25</v>
      </c>
      <c r="F263" s="46">
        <v>3245.4</v>
      </c>
      <c r="G263" s="48">
        <v>5664.75</v>
      </c>
      <c r="H263" s="46">
        <v>3473.25</v>
      </c>
      <c r="I263" s="48">
        <v>1790</v>
      </c>
      <c r="J263" s="48"/>
      <c r="K263" s="63">
        <f t="shared" si="498"/>
        <v>62.5185</v>
      </c>
      <c r="L263" s="64">
        <f t="shared" si="499"/>
        <v>519.264</v>
      </c>
      <c r="M263" s="48">
        <f t="shared" si="500"/>
        <v>453.18</v>
      </c>
      <c r="N263" s="46">
        <f t="shared" si="501"/>
        <v>24.31275</v>
      </c>
      <c r="O263" s="48">
        <f t="shared" si="502"/>
        <v>89.5</v>
      </c>
      <c r="P263" s="48">
        <f t="shared" si="503"/>
        <v>0</v>
      </c>
      <c r="Q263" s="48">
        <f t="shared" si="504"/>
        <v>1148.77525</v>
      </c>
      <c r="R263" s="46">
        <f t="shared" si="505"/>
        <v>0</v>
      </c>
      <c r="S263" s="46">
        <f t="shared" si="506"/>
        <v>259.63</v>
      </c>
      <c r="T263" s="48">
        <f t="shared" si="507"/>
        <v>113.3</v>
      </c>
      <c r="U263" s="46">
        <f t="shared" si="508"/>
        <v>10.42</v>
      </c>
      <c r="V263" s="46">
        <v>0</v>
      </c>
      <c r="W263" s="48">
        <f t="shared" si="509"/>
        <v>89.5</v>
      </c>
      <c r="X263" s="48">
        <f t="shared" si="510"/>
        <v>0</v>
      </c>
      <c r="Y263" s="46">
        <f t="shared" si="511"/>
        <v>472.85</v>
      </c>
      <c r="Z263" s="46">
        <f t="shared" si="512"/>
        <v>1621.62525</v>
      </c>
      <c r="AA263" s="46"/>
      <c r="AB263" s="71" t="s">
        <v>67</v>
      </c>
      <c r="AC263" s="11">
        <f t="shared" ref="AC263:AE263" si="620">K263+R263</f>
        <v>62.5185</v>
      </c>
      <c r="AD263" s="11">
        <f t="shared" si="620"/>
        <v>778.894</v>
      </c>
      <c r="AE263" s="11">
        <f t="shared" si="620"/>
        <v>566.48</v>
      </c>
      <c r="AF263" s="11">
        <f t="shared" si="514"/>
        <v>34.73275</v>
      </c>
      <c r="AG263" s="11">
        <f t="shared" ref="AG263:AI263" si="621">O263+W263</f>
        <v>179</v>
      </c>
      <c r="AH263" s="11">
        <f t="shared" si="621"/>
        <v>0</v>
      </c>
      <c r="AI263" s="11">
        <f t="shared" si="621"/>
        <v>1621.62525</v>
      </c>
      <c r="AJ263" s="12" t="s">
        <v>33</v>
      </c>
    </row>
    <row r="264" s="9" customFormat="1" ht="16" customHeight="1" spans="1:36">
      <c r="A264" s="45">
        <f t="shared" si="497"/>
        <v>261</v>
      </c>
      <c r="B264" s="46" t="s">
        <v>558</v>
      </c>
      <c r="C264" s="51" t="s">
        <v>758</v>
      </c>
      <c r="D264" s="76" t="s">
        <v>759</v>
      </c>
      <c r="E264" s="95">
        <v>3473.25</v>
      </c>
      <c r="F264" s="46">
        <v>3245.5</v>
      </c>
      <c r="G264" s="96">
        <v>5664.75</v>
      </c>
      <c r="H264" s="95">
        <v>3473.25</v>
      </c>
      <c r="I264" s="96">
        <v>1790</v>
      </c>
      <c r="J264" s="48"/>
      <c r="K264" s="63">
        <f t="shared" si="498"/>
        <v>62.5185</v>
      </c>
      <c r="L264" s="64">
        <f t="shared" si="499"/>
        <v>519.28</v>
      </c>
      <c r="M264" s="48">
        <f t="shared" si="500"/>
        <v>453.18</v>
      </c>
      <c r="N264" s="46">
        <f t="shared" si="501"/>
        <v>24.31275</v>
      </c>
      <c r="O264" s="48">
        <f t="shared" si="502"/>
        <v>89.5</v>
      </c>
      <c r="P264" s="48">
        <f t="shared" si="503"/>
        <v>0</v>
      </c>
      <c r="Q264" s="48">
        <f t="shared" si="504"/>
        <v>1148.79125</v>
      </c>
      <c r="R264" s="46">
        <f t="shared" si="505"/>
        <v>0</v>
      </c>
      <c r="S264" s="46">
        <f t="shared" si="506"/>
        <v>259.64</v>
      </c>
      <c r="T264" s="48">
        <f t="shared" si="507"/>
        <v>113.3</v>
      </c>
      <c r="U264" s="46">
        <f t="shared" si="508"/>
        <v>10.42</v>
      </c>
      <c r="V264" s="46">
        <v>0</v>
      </c>
      <c r="W264" s="48">
        <f t="shared" si="509"/>
        <v>89.5</v>
      </c>
      <c r="X264" s="48">
        <f t="shared" si="510"/>
        <v>0</v>
      </c>
      <c r="Y264" s="46">
        <f t="shared" si="511"/>
        <v>472.86</v>
      </c>
      <c r="Z264" s="46">
        <f t="shared" si="512"/>
        <v>1621.65125</v>
      </c>
      <c r="AA264" s="46"/>
      <c r="AB264" s="71" t="s">
        <v>121</v>
      </c>
      <c r="AC264" s="11">
        <f t="shared" ref="AC264:AE264" si="622">K264+R264</f>
        <v>62.5185</v>
      </c>
      <c r="AD264" s="11">
        <f t="shared" si="622"/>
        <v>778.92</v>
      </c>
      <c r="AE264" s="11">
        <f t="shared" si="622"/>
        <v>566.48</v>
      </c>
      <c r="AF264" s="11">
        <f t="shared" si="514"/>
        <v>34.73275</v>
      </c>
      <c r="AG264" s="11">
        <f t="shared" ref="AG264:AI264" si="623">O264+W264</f>
        <v>179</v>
      </c>
      <c r="AH264" s="11">
        <f t="shared" si="623"/>
        <v>0</v>
      </c>
      <c r="AI264" s="11">
        <f t="shared" si="623"/>
        <v>1621.65125</v>
      </c>
      <c r="AJ264" s="12" t="s">
        <v>33</v>
      </c>
    </row>
    <row r="265" s="9" customFormat="1" ht="16" customHeight="1" spans="1:36">
      <c r="A265" s="45">
        <f t="shared" si="497"/>
        <v>262</v>
      </c>
      <c r="B265" s="46" t="s">
        <v>230</v>
      </c>
      <c r="C265" s="79" t="s">
        <v>762</v>
      </c>
      <c r="D265" s="55" t="s">
        <v>763</v>
      </c>
      <c r="E265" s="95">
        <v>3473.25</v>
      </c>
      <c r="F265" s="46">
        <v>3245.5</v>
      </c>
      <c r="G265" s="96">
        <v>5664.75</v>
      </c>
      <c r="H265" s="95">
        <v>3473.25</v>
      </c>
      <c r="I265" s="48">
        <v>3180</v>
      </c>
      <c r="J265" s="48"/>
      <c r="K265" s="63">
        <f t="shared" si="498"/>
        <v>62.5185</v>
      </c>
      <c r="L265" s="64">
        <f t="shared" si="499"/>
        <v>519.28</v>
      </c>
      <c r="M265" s="48">
        <f t="shared" si="500"/>
        <v>453.18</v>
      </c>
      <c r="N265" s="46">
        <f t="shared" si="501"/>
        <v>24.31275</v>
      </c>
      <c r="O265" s="48">
        <f t="shared" si="502"/>
        <v>159</v>
      </c>
      <c r="P265" s="48">
        <f t="shared" si="503"/>
        <v>0</v>
      </c>
      <c r="Q265" s="48">
        <f t="shared" si="504"/>
        <v>1218.29125</v>
      </c>
      <c r="R265" s="46">
        <f t="shared" si="505"/>
        <v>0</v>
      </c>
      <c r="S265" s="46">
        <f t="shared" si="506"/>
        <v>259.64</v>
      </c>
      <c r="T265" s="48">
        <f t="shared" si="507"/>
        <v>113.3</v>
      </c>
      <c r="U265" s="46">
        <f t="shared" si="508"/>
        <v>10.42</v>
      </c>
      <c r="V265" s="46">
        <v>0</v>
      </c>
      <c r="W265" s="48">
        <f t="shared" si="509"/>
        <v>159</v>
      </c>
      <c r="X265" s="48">
        <f t="shared" si="510"/>
        <v>0</v>
      </c>
      <c r="Y265" s="46">
        <f t="shared" si="511"/>
        <v>542.36</v>
      </c>
      <c r="Z265" s="46">
        <f t="shared" si="512"/>
        <v>1760.65125</v>
      </c>
      <c r="AA265" s="46"/>
      <c r="AB265" s="71" t="s">
        <v>79</v>
      </c>
      <c r="AC265" s="11">
        <f t="shared" ref="AC265:AE265" si="624">K265+R265</f>
        <v>62.5185</v>
      </c>
      <c r="AD265" s="11">
        <f t="shared" si="624"/>
        <v>778.92</v>
      </c>
      <c r="AE265" s="11">
        <f t="shared" si="624"/>
        <v>566.48</v>
      </c>
      <c r="AF265" s="11">
        <f t="shared" si="514"/>
        <v>34.73275</v>
      </c>
      <c r="AG265" s="11">
        <f t="shared" ref="AG265:AI265" si="625">O265+W265</f>
        <v>318</v>
      </c>
      <c r="AH265" s="11">
        <f t="shared" si="625"/>
        <v>0</v>
      </c>
      <c r="AI265" s="11">
        <f t="shared" si="625"/>
        <v>1760.65125</v>
      </c>
      <c r="AJ265" s="12" t="s">
        <v>32</v>
      </c>
    </row>
    <row r="266" s="9" customFormat="1" ht="16" customHeight="1" spans="1:36">
      <c r="A266" s="45">
        <f t="shared" si="497"/>
        <v>263</v>
      </c>
      <c r="B266" s="46" t="s">
        <v>230</v>
      </c>
      <c r="C266" s="79" t="s">
        <v>764</v>
      </c>
      <c r="D266" s="55" t="s">
        <v>765</v>
      </c>
      <c r="E266" s="95">
        <v>3473.25</v>
      </c>
      <c r="F266" s="46">
        <v>3245.5</v>
      </c>
      <c r="G266" s="96">
        <v>5664.75</v>
      </c>
      <c r="H266" s="95">
        <v>3473.25</v>
      </c>
      <c r="I266" s="48">
        <v>3180</v>
      </c>
      <c r="J266" s="48"/>
      <c r="K266" s="63">
        <f t="shared" si="498"/>
        <v>62.5185</v>
      </c>
      <c r="L266" s="64">
        <f t="shared" si="499"/>
        <v>519.28</v>
      </c>
      <c r="M266" s="48">
        <f t="shared" si="500"/>
        <v>453.18</v>
      </c>
      <c r="N266" s="46">
        <f t="shared" si="501"/>
        <v>24.31275</v>
      </c>
      <c r="O266" s="48">
        <f t="shared" si="502"/>
        <v>159</v>
      </c>
      <c r="P266" s="48">
        <f t="shared" si="503"/>
        <v>0</v>
      </c>
      <c r="Q266" s="48">
        <f t="shared" si="504"/>
        <v>1218.29125</v>
      </c>
      <c r="R266" s="46">
        <f t="shared" si="505"/>
        <v>0</v>
      </c>
      <c r="S266" s="46">
        <f t="shared" si="506"/>
        <v>259.64</v>
      </c>
      <c r="T266" s="48">
        <f t="shared" si="507"/>
        <v>113.3</v>
      </c>
      <c r="U266" s="46">
        <f t="shared" si="508"/>
        <v>10.42</v>
      </c>
      <c r="V266" s="46">
        <v>0</v>
      </c>
      <c r="W266" s="48">
        <f t="shared" si="509"/>
        <v>159</v>
      </c>
      <c r="X266" s="48">
        <f t="shared" si="510"/>
        <v>0</v>
      </c>
      <c r="Y266" s="46">
        <f t="shared" si="511"/>
        <v>542.36</v>
      </c>
      <c r="Z266" s="46">
        <f t="shared" si="512"/>
        <v>1760.65125</v>
      </c>
      <c r="AA266" s="46"/>
      <c r="AB266" s="71" t="s">
        <v>79</v>
      </c>
      <c r="AC266" s="11">
        <f t="shared" ref="AC266:AE266" si="626">K266+R266</f>
        <v>62.5185</v>
      </c>
      <c r="AD266" s="11">
        <f t="shared" si="626"/>
        <v>778.92</v>
      </c>
      <c r="AE266" s="11">
        <f t="shared" si="626"/>
        <v>566.48</v>
      </c>
      <c r="AF266" s="11">
        <f t="shared" si="514"/>
        <v>34.73275</v>
      </c>
      <c r="AG266" s="11">
        <f t="shared" ref="AG266:AI266" si="627">O266+W266</f>
        <v>318</v>
      </c>
      <c r="AH266" s="11">
        <f t="shared" si="627"/>
        <v>0</v>
      </c>
      <c r="AI266" s="11">
        <f t="shared" si="627"/>
        <v>1760.65125</v>
      </c>
      <c r="AJ266" s="12" t="s">
        <v>32</v>
      </c>
    </row>
    <row r="267" s="9" customFormat="1" ht="16" customHeight="1" spans="1:36">
      <c r="A267" s="45">
        <f t="shared" si="497"/>
        <v>264</v>
      </c>
      <c r="B267" s="46" t="s">
        <v>230</v>
      </c>
      <c r="C267" s="79" t="s">
        <v>766</v>
      </c>
      <c r="D267" s="81" t="s">
        <v>767</v>
      </c>
      <c r="E267" s="96">
        <v>3473.25</v>
      </c>
      <c r="F267" s="46">
        <v>3245.5</v>
      </c>
      <c r="G267" s="96">
        <v>5664.75</v>
      </c>
      <c r="H267" s="96">
        <v>3473.25</v>
      </c>
      <c r="I267" s="48">
        <v>3180</v>
      </c>
      <c r="J267" s="48"/>
      <c r="K267" s="93">
        <f t="shared" si="498"/>
        <v>62.5185</v>
      </c>
      <c r="L267" s="94">
        <f t="shared" si="499"/>
        <v>519.28</v>
      </c>
      <c r="M267" s="48">
        <f t="shared" si="500"/>
        <v>453.18</v>
      </c>
      <c r="N267" s="48">
        <f t="shared" si="501"/>
        <v>24.31275</v>
      </c>
      <c r="O267" s="48">
        <f t="shared" si="502"/>
        <v>159</v>
      </c>
      <c r="P267" s="48">
        <f t="shared" si="503"/>
        <v>0</v>
      </c>
      <c r="Q267" s="48">
        <f t="shared" si="504"/>
        <v>1218.29125</v>
      </c>
      <c r="R267" s="46">
        <f t="shared" si="505"/>
        <v>0</v>
      </c>
      <c r="S267" s="48">
        <f t="shared" si="506"/>
        <v>259.64</v>
      </c>
      <c r="T267" s="48">
        <f t="shared" si="507"/>
        <v>113.3</v>
      </c>
      <c r="U267" s="48">
        <f t="shared" si="508"/>
        <v>10.42</v>
      </c>
      <c r="V267" s="46">
        <v>0</v>
      </c>
      <c r="W267" s="48">
        <f t="shared" si="509"/>
        <v>159</v>
      </c>
      <c r="X267" s="48">
        <f t="shared" si="510"/>
        <v>0</v>
      </c>
      <c r="Y267" s="46">
        <f t="shared" si="511"/>
        <v>542.36</v>
      </c>
      <c r="Z267" s="48">
        <f t="shared" si="512"/>
        <v>1760.65125</v>
      </c>
      <c r="AA267" s="48"/>
      <c r="AB267" s="71" t="s">
        <v>106</v>
      </c>
      <c r="AC267" s="11">
        <f t="shared" ref="AC267:AE267" si="628">K267+R267</f>
        <v>62.5185</v>
      </c>
      <c r="AD267" s="11">
        <f t="shared" si="628"/>
        <v>778.92</v>
      </c>
      <c r="AE267" s="11">
        <f t="shared" si="628"/>
        <v>566.48</v>
      </c>
      <c r="AF267" s="11">
        <f t="shared" si="514"/>
        <v>34.73275</v>
      </c>
      <c r="AG267" s="11">
        <f t="shared" ref="AG267:AI267" si="629">O267+W267</f>
        <v>318</v>
      </c>
      <c r="AH267" s="11">
        <f t="shared" si="629"/>
        <v>0</v>
      </c>
      <c r="AI267" s="11">
        <f t="shared" si="629"/>
        <v>1760.65125</v>
      </c>
      <c r="AJ267" s="12" t="s">
        <v>32</v>
      </c>
    </row>
    <row r="268" s="9" customFormat="1" ht="16" customHeight="1" spans="1:36">
      <c r="A268" s="45">
        <f t="shared" si="497"/>
        <v>265</v>
      </c>
      <c r="B268" s="46" t="s">
        <v>509</v>
      </c>
      <c r="C268" s="51" t="s">
        <v>768</v>
      </c>
      <c r="D268" s="348" t="s">
        <v>769</v>
      </c>
      <c r="E268" s="95">
        <v>3473.25</v>
      </c>
      <c r="F268" s="46">
        <v>3245.5</v>
      </c>
      <c r="G268" s="96">
        <v>5664.75</v>
      </c>
      <c r="H268" s="95">
        <v>3473.25</v>
      </c>
      <c r="I268" s="48">
        <v>1790</v>
      </c>
      <c r="J268" s="48"/>
      <c r="K268" s="63">
        <f t="shared" si="498"/>
        <v>62.5185</v>
      </c>
      <c r="L268" s="64">
        <f t="shared" si="499"/>
        <v>519.28</v>
      </c>
      <c r="M268" s="48">
        <f t="shared" si="500"/>
        <v>453.18</v>
      </c>
      <c r="N268" s="46">
        <f t="shared" si="501"/>
        <v>24.31275</v>
      </c>
      <c r="O268" s="48">
        <f t="shared" si="502"/>
        <v>89.5</v>
      </c>
      <c r="P268" s="48">
        <f t="shared" si="503"/>
        <v>0</v>
      </c>
      <c r="Q268" s="48">
        <f t="shared" si="504"/>
        <v>1148.79125</v>
      </c>
      <c r="R268" s="46">
        <f t="shared" si="505"/>
        <v>0</v>
      </c>
      <c r="S268" s="46">
        <f t="shared" si="506"/>
        <v>259.64</v>
      </c>
      <c r="T268" s="48">
        <f t="shared" si="507"/>
        <v>113.3</v>
      </c>
      <c r="U268" s="46">
        <f t="shared" si="508"/>
        <v>10.42</v>
      </c>
      <c r="V268" s="46">
        <v>0</v>
      </c>
      <c r="W268" s="48">
        <f t="shared" si="509"/>
        <v>89.5</v>
      </c>
      <c r="X268" s="48">
        <f t="shared" si="510"/>
        <v>0</v>
      </c>
      <c r="Y268" s="46">
        <f t="shared" si="511"/>
        <v>472.86</v>
      </c>
      <c r="Z268" s="46">
        <f t="shared" si="512"/>
        <v>1621.65125</v>
      </c>
      <c r="AA268" s="46"/>
      <c r="AB268" s="71" t="s">
        <v>118</v>
      </c>
      <c r="AC268" s="11">
        <f t="shared" ref="AC268:AE268" si="630">K268+R268</f>
        <v>62.5185</v>
      </c>
      <c r="AD268" s="11">
        <f t="shared" si="630"/>
        <v>778.92</v>
      </c>
      <c r="AE268" s="11">
        <f t="shared" si="630"/>
        <v>566.48</v>
      </c>
      <c r="AF268" s="11">
        <f t="shared" si="514"/>
        <v>34.73275</v>
      </c>
      <c r="AG268" s="11">
        <f t="shared" ref="AG268:AI268" si="631">O268+W268</f>
        <v>179</v>
      </c>
      <c r="AH268" s="11">
        <f t="shared" si="631"/>
        <v>0</v>
      </c>
      <c r="AI268" s="11">
        <f t="shared" si="631"/>
        <v>1621.65125</v>
      </c>
      <c r="AJ268" s="12" t="s">
        <v>33</v>
      </c>
    </row>
    <row r="269" s="9" customFormat="1" ht="16" customHeight="1" spans="1:36">
      <c r="A269" s="45">
        <f t="shared" si="497"/>
        <v>266</v>
      </c>
      <c r="B269" s="46" t="s">
        <v>337</v>
      </c>
      <c r="C269" s="51" t="s">
        <v>770</v>
      </c>
      <c r="D269" s="348" t="s">
        <v>771</v>
      </c>
      <c r="E269" s="95">
        <v>3473.25</v>
      </c>
      <c r="F269" s="46">
        <v>3245.5</v>
      </c>
      <c r="G269" s="96">
        <v>5664.75</v>
      </c>
      <c r="H269" s="95">
        <v>3473.25</v>
      </c>
      <c r="I269" s="48">
        <v>1790</v>
      </c>
      <c r="J269" s="48"/>
      <c r="K269" s="63">
        <f t="shared" si="498"/>
        <v>62.5185</v>
      </c>
      <c r="L269" s="64">
        <f t="shared" si="499"/>
        <v>519.28</v>
      </c>
      <c r="M269" s="48">
        <f t="shared" si="500"/>
        <v>453.18</v>
      </c>
      <c r="N269" s="46">
        <f t="shared" si="501"/>
        <v>24.31275</v>
      </c>
      <c r="O269" s="48">
        <f t="shared" si="502"/>
        <v>89.5</v>
      </c>
      <c r="P269" s="48">
        <f t="shared" si="503"/>
        <v>0</v>
      </c>
      <c r="Q269" s="48">
        <f t="shared" si="504"/>
        <v>1148.79125</v>
      </c>
      <c r="R269" s="46">
        <f t="shared" si="505"/>
        <v>0</v>
      </c>
      <c r="S269" s="46">
        <f t="shared" si="506"/>
        <v>259.64</v>
      </c>
      <c r="T269" s="48">
        <f t="shared" si="507"/>
        <v>113.3</v>
      </c>
      <c r="U269" s="46">
        <f t="shared" si="508"/>
        <v>10.42</v>
      </c>
      <c r="V269" s="46">
        <v>0</v>
      </c>
      <c r="W269" s="48">
        <f t="shared" si="509"/>
        <v>89.5</v>
      </c>
      <c r="X269" s="48">
        <f t="shared" si="510"/>
        <v>0</v>
      </c>
      <c r="Y269" s="46">
        <f t="shared" si="511"/>
        <v>472.86</v>
      </c>
      <c r="Z269" s="46">
        <f t="shared" si="512"/>
        <v>1621.65125</v>
      </c>
      <c r="AA269" s="46"/>
      <c r="AB269" s="71" t="s">
        <v>97</v>
      </c>
      <c r="AC269" s="11">
        <f t="shared" ref="AC269:AE269" si="632">K269+R269</f>
        <v>62.5185</v>
      </c>
      <c r="AD269" s="11">
        <f t="shared" si="632"/>
        <v>778.92</v>
      </c>
      <c r="AE269" s="11">
        <f t="shared" si="632"/>
        <v>566.48</v>
      </c>
      <c r="AF269" s="11">
        <f t="shared" si="514"/>
        <v>34.73275</v>
      </c>
      <c r="AG269" s="11">
        <f t="shared" ref="AG269:AI269" si="633">O269+W269</f>
        <v>179</v>
      </c>
      <c r="AH269" s="11">
        <f t="shared" si="633"/>
        <v>0</v>
      </c>
      <c r="AI269" s="11">
        <f t="shared" si="633"/>
        <v>1621.65125</v>
      </c>
      <c r="AJ269" s="12" t="s">
        <v>33</v>
      </c>
    </row>
    <row r="270" s="9" customFormat="1" ht="16" customHeight="1" spans="1:36">
      <c r="A270" s="45">
        <f t="shared" si="497"/>
        <v>267</v>
      </c>
      <c r="B270" s="46" t="s">
        <v>363</v>
      </c>
      <c r="C270" s="97" t="s">
        <v>774</v>
      </c>
      <c r="D270" s="351" t="s">
        <v>775</v>
      </c>
      <c r="E270" s="95">
        <v>3473.25</v>
      </c>
      <c r="F270" s="46">
        <v>3245.5</v>
      </c>
      <c r="G270" s="96">
        <v>5664.75</v>
      </c>
      <c r="H270" s="95">
        <v>3473.25</v>
      </c>
      <c r="I270" s="48">
        <v>1790</v>
      </c>
      <c r="J270" s="48"/>
      <c r="K270" s="63">
        <f t="shared" si="498"/>
        <v>62.5185</v>
      </c>
      <c r="L270" s="64">
        <f t="shared" si="499"/>
        <v>519.28</v>
      </c>
      <c r="M270" s="48">
        <f t="shared" si="500"/>
        <v>453.18</v>
      </c>
      <c r="N270" s="46">
        <f t="shared" si="501"/>
        <v>24.31275</v>
      </c>
      <c r="O270" s="48">
        <f t="shared" si="502"/>
        <v>89.5</v>
      </c>
      <c r="P270" s="48">
        <f t="shared" si="503"/>
        <v>0</v>
      </c>
      <c r="Q270" s="48">
        <f t="shared" si="504"/>
        <v>1148.79125</v>
      </c>
      <c r="R270" s="46">
        <f t="shared" si="505"/>
        <v>0</v>
      </c>
      <c r="S270" s="46">
        <f t="shared" si="506"/>
        <v>259.64</v>
      </c>
      <c r="T270" s="48">
        <f t="shared" si="507"/>
        <v>113.3</v>
      </c>
      <c r="U270" s="46">
        <f t="shared" si="508"/>
        <v>10.42</v>
      </c>
      <c r="V270" s="46">
        <v>0</v>
      </c>
      <c r="W270" s="48">
        <f t="shared" si="509"/>
        <v>89.5</v>
      </c>
      <c r="X270" s="48">
        <f t="shared" si="510"/>
        <v>0</v>
      </c>
      <c r="Y270" s="46">
        <f t="shared" si="511"/>
        <v>472.86</v>
      </c>
      <c r="Z270" s="46">
        <f t="shared" si="512"/>
        <v>1621.65125</v>
      </c>
      <c r="AA270" s="46"/>
      <c r="AB270" s="71" t="s">
        <v>103</v>
      </c>
      <c r="AC270" s="11">
        <f t="shared" ref="AC270:AE270" si="634">K270+R270</f>
        <v>62.5185</v>
      </c>
      <c r="AD270" s="11">
        <f t="shared" si="634"/>
        <v>778.92</v>
      </c>
      <c r="AE270" s="11">
        <f t="shared" si="634"/>
        <v>566.48</v>
      </c>
      <c r="AF270" s="11">
        <f t="shared" si="514"/>
        <v>34.73275</v>
      </c>
      <c r="AG270" s="11">
        <f t="shared" ref="AG270:AI270" si="635">O270+W270</f>
        <v>179</v>
      </c>
      <c r="AH270" s="11">
        <f t="shared" si="635"/>
        <v>0</v>
      </c>
      <c r="AI270" s="11">
        <f t="shared" si="635"/>
        <v>1621.65125</v>
      </c>
      <c r="AJ270" s="12" t="s">
        <v>33</v>
      </c>
    </row>
    <row r="271" s="21" customFormat="1" ht="16" customHeight="1" spans="1:36">
      <c r="A271" s="45">
        <f t="shared" si="497"/>
        <v>268</v>
      </c>
      <c r="B271" s="46" t="s">
        <v>337</v>
      </c>
      <c r="C271" s="51" t="s">
        <v>776</v>
      </c>
      <c r="D271" s="352" t="s">
        <v>777</v>
      </c>
      <c r="E271" s="46">
        <v>3473.25</v>
      </c>
      <c r="F271" s="46">
        <v>3245.5</v>
      </c>
      <c r="G271" s="48">
        <v>5664.75</v>
      </c>
      <c r="H271" s="46">
        <v>3473.25</v>
      </c>
      <c r="I271" s="48">
        <v>1790</v>
      </c>
      <c r="J271" s="48"/>
      <c r="K271" s="63">
        <f t="shared" si="498"/>
        <v>62.5185</v>
      </c>
      <c r="L271" s="64">
        <f t="shared" si="499"/>
        <v>519.28</v>
      </c>
      <c r="M271" s="48">
        <f t="shared" si="500"/>
        <v>453.18</v>
      </c>
      <c r="N271" s="46">
        <f t="shared" si="501"/>
        <v>24.31275</v>
      </c>
      <c r="O271" s="48">
        <f t="shared" si="502"/>
        <v>89.5</v>
      </c>
      <c r="P271" s="48">
        <f t="shared" si="503"/>
        <v>0</v>
      </c>
      <c r="Q271" s="48">
        <f t="shared" si="504"/>
        <v>1148.79125</v>
      </c>
      <c r="R271" s="46">
        <f t="shared" si="505"/>
        <v>0</v>
      </c>
      <c r="S271" s="46">
        <f t="shared" si="506"/>
        <v>259.64</v>
      </c>
      <c r="T271" s="48">
        <f t="shared" si="507"/>
        <v>113.3</v>
      </c>
      <c r="U271" s="46">
        <f t="shared" si="508"/>
        <v>10.42</v>
      </c>
      <c r="V271" s="46">
        <v>0</v>
      </c>
      <c r="W271" s="48">
        <f t="shared" si="509"/>
        <v>89.5</v>
      </c>
      <c r="X271" s="48">
        <f t="shared" si="510"/>
        <v>0</v>
      </c>
      <c r="Y271" s="46">
        <f t="shared" si="511"/>
        <v>472.86</v>
      </c>
      <c r="Z271" s="46">
        <f t="shared" si="512"/>
        <v>1621.65125</v>
      </c>
      <c r="AA271" s="46"/>
      <c r="AB271" s="71" t="s">
        <v>97</v>
      </c>
      <c r="AC271" s="11">
        <f t="shared" ref="AC271:AE271" si="636">K271+R271</f>
        <v>62.5185</v>
      </c>
      <c r="AD271" s="11">
        <f t="shared" si="636"/>
        <v>778.92</v>
      </c>
      <c r="AE271" s="11">
        <f t="shared" si="636"/>
        <v>566.48</v>
      </c>
      <c r="AF271" s="11">
        <f t="shared" si="514"/>
        <v>34.73275</v>
      </c>
      <c r="AG271" s="11">
        <f t="shared" ref="AG271:AI271" si="637">O271+W271</f>
        <v>179</v>
      </c>
      <c r="AH271" s="11">
        <f t="shared" si="637"/>
        <v>0</v>
      </c>
      <c r="AI271" s="11">
        <f t="shared" si="637"/>
        <v>1621.65125</v>
      </c>
      <c r="AJ271" s="12" t="s">
        <v>33</v>
      </c>
    </row>
    <row r="272" s="9" customFormat="1" ht="16" customHeight="1" spans="1:36">
      <c r="A272" s="45">
        <f t="shared" si="497"/>
        <v>269</v>
      </c>
      <c r="B272" s="46" t="s">
        <v>193</v>
      </c>
      <c r="C272" s="100" t="s">
        <v>780</v>
      </c>
      <c r="D272" s="55" t="s">
        <v>781</v>
      </c>
      <c r="E272" s="95">
        <v>3473.25</v>
      </c>
      <c r="F272" s="46">
        <v>3245.5</v>
      </c>
      <c r="G272" s="96">
        <v>5664.75</v>
      </c>
      <c r="H272" s="95">
        <v>3473.25</v>
      </c>
      <c r="I272" s="48">
        <v>3180</v>
      </c>
      <c r="J272" s="48"/>
      <c r="K272" s="63">
        <f t="shared" si="498"/>
        <v>62.5185</v>
      </c>
      <c r="L272" s="64">
        <f t="shared" si="499"/>
        <v>519.28</v>
      </c>
      <c r="M272" s="48">
        <f t="shared" si="500"/>
        <v>453.18</v>
      </c>
      <c r="N272" s="46">
        <f t="shared" si="501"/>
        <v>24.31275</v>
      </c>
      <c r="O272" s="48">
        <f t="shared" si="502"/>
        <v>159</v>
      </c>
      <c r="P272" s="48">
        <f t="shared" si="503"/>
        <v>0</v>
      </c>
      <c r="Q272" s="48">
        <f t="shared" si="504"/>
        <v>1218.29125</v>
      </c>
      <c r="R272" s="46">
        <f t="shared" si="505"/>
        <v>0</v>
      </c>
      <c r="S272" s="46">
        <f t="shared" si="506"/>
        <v>259.64</v>
      </c>
      <c r="T272" s="48">
        <f t="shared" si="507"/>
        <v>113.3</v>
      </c>
      <c r="U272" s="46">
        <f t="shared" si="508"/>
        <v>10.42</v>
      </c>
      <c r="V272" s="46">
        <v>0</v>
      </c>
      <c r="W272" s="48">
        <f t="shared" si="509"/>
        <v>159</v>
      </c>
      <c r="X272" s="48">
        <f t="shared" si="510"/>
        <v>0</v>
      </c>
      <c r="Y272" s="46">
        <f t="shared" si="511"/>
        <v>542.36</v>
      </c>
      <c r="Z272" s="46">
        <f t="shared" si="512"/>
        <v>1760.65125</v>
      </c>
      <c r="AA272" s="46"/>
      <c r="AB272" s="71" t="s">
        <v>138</v>
      </c>
      <c r="AC272" s="11">
        <f t="shared" ref="AC272:AE272" si="638">K272+R272</f>
        <v>62.5185</v>
      </c>
      <c r="AD272" s="11">
        <f t="shared" si="638"/>
        <v>778.92</v>
      </c>
      <c r="AE272" s="11">
        <f t="shared" si="638"/>
        <v>566.48</v>
      </c>
      <c r="AF272" s="11">
        <f t="shared" si="514"/>
        <v>34.73275</v>
      </c>
      <c r="AG272" s="11">
        <f t="shared" ref="AG272:AI272" si="639">O272+W272</f>
        <v>318</v>
      </c>
      <c r="AH272" s="11">
        <f t="shared" si="639"/>
        <v>0</v>
      </c>
      <c r="AI272" s="11">
        <f t="shared" si="639"/>
        <v>1760.65125</v>
      </c>
      <c r="AJ272" s="12" t="s">
        <v>35</v>
      </c>
    </row>
    <row r="273" s="9" customFormat="1" ht="16" customHeight="1" spans="1:36">
      <c r="A273" s="45">
        <f t="shared" si="497"/>
        <v>270</v>
      </c>
      <c r="B273" s="46" t="s">
        <v>227</v>
      </c>
      <c r="C273" s="100" t="s">
        <v>782</v>
      </c>
      <c r="D273" s="55" t="s">
        <v>783</v>
      </c>
      <c r="E273" s="95">
        <v>3473.25</v>
      </c>
      <c r="F273" s="46">
        <v>3245.5</v>
      </c>
      <c r="G273" s="96">
        <v>5664.75</v>
      </c>
      <c r="H273" s="95">
        <v>3473.25</v>
      </c>
      <c r="I273" s="48">
        <v>3180</v>
      </c>
      <c r="J273" s="48"/>
      <c r="K273" s="63">
        <f t="shared" si="498"/>
        <v>62.5185</v>
      </c>
      <c r="L273" s="64">
        <f t="shared" si="499"/>
        <v>519.28</v>
      </c>
      <c r="M273" s="48">
        <f t="shared" si="500"/>
        <v>453.18</v>
      </c>
      <c r="N273" s="46">
        <f t="shared" si="501"/>
        <v>24.31275</v>
      </c>
      <c r="O273" s="48">
        <f t="shared" si="502"/>
        <v>159</v>
      </c>
      <c r="P273" s="48">
        <f t="shared" si="503"/>
        <v>0</v>
      </c>
      <c r="Q273" s="48">
        <f t="shared" si="504"/>
        <v>1218.29125</v>
      </c>
      <c r="R273" s="46">
        <f t="shared" si="505"/>
        <v>0</v>
      </c>
      <c r="S273" s="46">
        <f t="shared" si="506"/>
        <v>259.64</v>
      </c>
      <c r="T273" s="48">
        <f t="shared" si="507"/>
        <v>113.3</v>
      </c>
      <c r="U273" s="46">
        <f t="shared" si="508"/>
        <v>10.42</v>
      </c>
      <c r="V273" s="46">
        <v>0</v>
      </c>
      <c r="W273" s="48">
        <f t="shared" si="509"/>
        <v>159</v>
      </c>
      <c r="X273" s="48">
        <f t="shared" si="510"/>
        <v>0</v>
      </c>
      <c r="Y273" s="46">
        <f t="shared" si="511"/>
        <v>542.36</v>
      </c>
      <c r="Z273" s="46">
        <f t="shared" si="512"/>
        <v>1760.65125</v>
      </c>
      <c r="AA273" s="46"/>
      <c r="AB273" s="71" t="s">
        <v>127</v>
      </c>
      <c r="AC273" s="11">
        <f t="shared" ref="AC273:AE273" si="640">K273+R273</f>
        <v>62.5185</v>
      </c>
      <c r="AD273" s="11">
        <f t="shared" si="640"/>
        <v>778.92</v>
      </c>
      <c r="AE273" s="11">
        <f t="shared" si="640"/>
        <v>566.48</v>
      </c>
      <c r="AF273" s="11">
        <f t="shared" si="514"/>
        <v>34.73275</v>
      </c>
      <c r="AG273" s="11">
        <f t="shared" ref="AG273:AI273" si="641">O273+W273</f>
        <v>318</v>
      </c>
      <c r="AH273" s="11">
        <f t="shared" si="641"/>
        <v>0</v>
      </c>
      <c r="AI273" s="11">
        <f t="shared" si="641"/>
        <v>1760.65125</v>
      </c>
      <c r="AJ273" s="12" t="s">
        <v>34</v>
      </c>
    </row>
    <row r="274" s="9" customFormat="1" ht="16" customHeight="1" spans="1:36">
      <c r="A274" s="45">
        <f>ROW()-3</f>
        <v>271</v>
      </c>
      <c r="B274" s="46" t="s">
        <v>176</v>
      </c>
      <c r="C274" s="101" t="s">
        <v>786</v>
      </c>
      <c r="D274" s="353" t="s">
        <v>787</v>
      </c>
      <c r="E274" s="95">
        <v>3473.25</v>
      </c>
      <c r="F274" s="46">
        <v>3245.5</v>
      </c>
      <c r="G274" s="96">
        <v>5664.75</v>
      </c>
      <c r="H274" s="95">
        <v>3473.25</v>
      </c>
      <c r="I274" s="48">
        <v>3180</v>
      </c>
      <c r="J274" s="48"/>
      <c r="K274" s="63">
        <f>E274*0.018</f>
        <v>62.5185</v>
      </c>
      <c r="L274" s="64">
        <f>F274*0.16</f>
        <v>519.28</v>
      </c>
      <c r="M274" s="48">
        <f>ROUND(G274*0.08,2)</f>
        <v>453.18</v>
      </c>
      <c r="N274" s="46">
        <f>H274*0.007</f>
        <v>24.31275</v>
      </c>
      <c r="O274" s="48">
        <f>I274*5%</f>
        <v>159</v>
      </c>
      <c r="P274" s="48">
        <f>J274*50%</f>
        <v>0</v>
      </c>
      <c r="Q274" s="48">
        <f>SUM(K274:P274)</f>
        <v>1218.29125</v>
      </c>
      <c r="R274" s="46">
        <f>E274*0</f>
        <v>0</v>
      </c>
      <c r="S274" s="46">
        <f>ROUND(F274*0.08,2)</f>
        <v>259.64</v>
      </c>
      <c r="T274" s="48">
        <f>ROUND(G274*0.02,2)</f>
        <v>113.3</v>
      </c>
      <c r="U274" s="46">
        <f>ROUND(H274*0.003,2)</f>
        <v>10.42</v>
      </c>
      <c r="V274" s="46">
        <v>0</v>
      </c>
      <c r="W274" s="48">
        <f>I274*5%</f>
        <v>159</v>
      </c>
      <c r="X274" s="48">
        <f>J274*50%</f>
        <v>0</v>
      </c>
      <c r="Y274" s="46">
        <f>SUM(R274:X274)</f>
        <v>542.36</v>
      </c>
      <c r="Z274" s="46">
        <f>Q274+Y274</f>
        <v>1760.65125</v>
      </c>
      <c r="AA274" s="46"/>
      <c r="AB274" s="71" t="s">
        <v>133</v>
      </c>
      <c r="AC274" s="11">
        <f t="shared" ref="AC274:AE274" si="642">K274+R274</f>
        <v>62.5185</v>
      </c>
      <c r="AD274" s="11">
        <f t="shared" si="642"/>
        <v>778.92</v>
      </c>
      <c r="AE274" s="11">
        <f t="shared" si="642"/>
        <v>566.48</v>
      </c>
      <c r="AF274" s="11">
        <f>N274+U274+V274</f>
        <v>34.73275</v>
      </c>
      <c r="AG274" s="11">
        <f t="shared" ref="AG274:AI274" si="643">O274+W274</f>
        <v>318</v>
      </c>
      <c r="AH274" s="11">
        <f t="shared" si="643"/>
        <v>0</v>
      </c>
      <c r="AI274" s="11">
        <f t="shared" si="643"/>
        <v>1760.65125</v>
      </c>
      <c r="AJ274" s="12" t="s">
        <v>35</v>
      </c>
    </row>
    <row r="275" s="9" customFormat="1" ht="16" customHeight="1" spans="1:36">
      <c r="A275" s="45">
        <f>ROW()-3</f>
        <v>272</v>
      </c>
      <c r="B275" s="46" t="s">
        <v>509</v>
      </c>
      <c r="C275" s="100" t="s">
        <v>788</v>
      </c>
      <c r="D275" s="346" t="s">
        <v>789</v>
      </c>
      <c r="E275" s="95">
        <v>3473.25</v>
      </c>
      <c r="F275" s="46">
        <v>3245.5</v>
      </c>
      <c r="G275" s="96">
        <v>5664.75</v>
      </c>
      <c r="H275" s="95">
        <v>3473.25</v>
      </c>
      <c r="I275" s="48">
        <v>1790</v>
      </c>
      <c r="J275" s="48"/>
      <c r="K275" s="63">
        <f>E275*0.018</f>
        <v>62.5185</v>
      </c>
      <c r="L275" s="64">
        <f>F275*0.16</f>
        <v>519.28</v>
      </c>
      <c r="M275" s="48">
        <f>ROUND(G275*0.08,2)</f>
        <v>453.18</v>
      </c>
      <c r="N275" s="46">
        <f>H275*0.007</f>
        <v>24.31275</v>
      </c>
      <c r="O275" s="48">
        <f>I275*5%</f>
        <v>89.5</v>
      </c>
      <c r="P275" s="48">
        <f>J275*50%</f>
        <v>0</v>
      </c>
      <c r="Q275" s="48">
        <f>SUM(K275:P275)</f>
        <v>1148.79125</v>
      </c>
      <c r="R275" s="46">
        <f>E275*0</f>
        <v>0</v>
      </c>
      <c r="S275" s="46">
        <f>ROUND(F275*0.08,2)</f>
        <v>259.64</v>
      </c>
      <c r="T275" s="48">
        <f>ROUND(G275*0.02,2)</f>
        <v>113.3</v>
      </c>
      <c r="U275" s="46">
        <f>ROUND(H275*0.003,2)</f>
        <v>10.42</v>
      </c>
      <c r="V275" s="46">
        <v>0</v>
      </c>
      <c r="W275" s="48">
        <f>I275*5%</f>
        <v>89.5</v>
      </c>
      <c r="X275" s="48">
        <f>J275*50%</f>
        <v>0</v>
      </c>
      <c r="Y275" s="46">
        <f>SUM(R275:X275)</f>
        <v>472.86</v>
      </c>
      <c r="Z275" s="46">
        <f>Q275+Y275</f>
        <v>1621.65125</v>
      </c>
      <c r="AA275" s="46"/>
      <c r="AB275" s="71" t="s">
        <v>118</v>
      </c>
      <c r="AC275" s="11">
        <f t="shared" ref="AC275:AE275" si="644">K275+R275</f>
        <v>62.5185</v>
      </c>
      <c r="AD275" s="11">
        <f t="shared" si="644"/>
        <v>778.92</v>
      </c>
      <c r="AE275" s="11">
        <f t="shared" si="644"/>
        <v>566.48</v>
      </c>
      <c r="AF275" s="11">
        <f>N275+U275+V275</f>
        <v>34.73275</v>
      </c>
      <c r="AG275" s="11">
        <f t="shared" ref="AG275:AI275" si="645">O275+W275</f>
        <v>179</v>
      </c>
      <c r="AH275" s="11">
        <f t="shared" si="645"/>
        <v>0</v>
      </c>
      <c r="AI275" s="11">
        <f t="shared" si="645"/>
        <v>1621.65125</v>
      </c>
      <c r="AJ275" s="12" t="s">
        <v>33</v>
      </c>
    </row>
    <row r="276" s="9" customFormat="1" ht="16" customHeight="1" spans="1:36">
      <c r="A276" s="45">
        <f t="shared" ref="A276:A339" si="646">ROW()-3</f>
        <v>273</v>
      </c>
      <c r="B276" s="46" t="s">
        <v>363</v>
      </c>
      <c r="C276" s="52" t="s">
        <v>792</v>
      </c>
      <c r="D276" s="346" t="s">
        <v>793</v>
      </c>
      <c r="E276" s="95">
        <v>3473.25</v>
      </c>
      <c r="F276" s="46">
        <v>3245.5</v>
      </c>
      <c r="G276" s="96">
        <v>5664.75</v>
      </c>
      <c r="H276" s="95">
        <v>3473.25</v>
      </c>
      <c r="I276" s="48">
        <v>1790</v>
      </c>
      <c r="J276" s="48"/>
      <c r="K276" s="63">
        <f t="shared" ref="K276:K339" si="647">E276*0.018</f>
        <v>62.5185</v>
      </c>
      <c r="L276" s="64">
        <f t="shared" ref="L276:L339" si="648">F276*0.16</f>
        <v>519.28</v>
      </c>
      <c r="M276" s="48">
        <f t="shared" ref="M276:M339" si="649">ROUND(G276*0.08,2)</f>
        <v>453.18</v>
      </c>
      <c r="N276" s="46">
        <f t="shared" ref="N276:N339" si="650">H276*0.007</f>
        <v>24.31275</v>
      </c>
      <c r="O276" s="48">
        <f t="shared" ref="O276:O339" si="651">I276*5%</f>
        <v>89.5</v>
      </c>
      <c r="P276" s="48">
        <f t="shared" ref="P276:P339" si="652">J276*50%</f>
        <v>0</v>
      </c>
      <c r="Q276" s="48">
        <f t="shared" ref="Q276:Q339" si="653">SUM(K276:P276)</f>
        <v>1148.79125</v>
      </c>
      <c r="R276" s="46">
        <f t="shared" ref="R276:R339" si="654">E276*0</f>
        <v>0</v>
      </c>
      <c r="S276" s="46">
        <f t="shared" ref="S276:S339" si="655">ROUND(F276*0.08,2)</f>
        <v>259.64</v>
      </c>
      <c r="T276" s="48">
        <f t="shared" ref="T276:T339" si="656">ROUND(G276*0.02,2)</f>
        <v>113.3</v>
      </c>
      <c r="U276" s="46">
        <f t="shared" ref="U276:U339" si="657">ROUND(H276*0.003,2)</f>
        <v>10.42</v>
      </c>
      <c r="V276" s="46">
        <v>0</v>
      </c>
      <c r="W276" s="48">
        <f t="shared" ref="W276:W339" si="658">I276*5%</f>
        <v>89.5</v>
      </c>
      <c r="X276" s="48">
        <f t="shared" ref="X276:X339" si="659">J276*50%</f>
        <v>0</v>
      </c>
      <c r="Y276" s="46">
        <f t="shared" ref="Y276:Y339" si="660">SUM(R276:X276)</f>
        <v>472.86</v>
      </c>
      <c r="Z276" s="46">
        <f t="shared" ref="Z276:Z339" si="661">Q276+Y276</f>
        <v>1621.65125</v>
      </c>
      <c r="AA276" s="46"/>
      <c r="AB276" s="71" t="s">
        <v>103</v>
      </c>
      <c r="AC276" s="11">
        <f t="shared" ref="AC276:AE276" si="662">K276+R276</f>
        <v>62.5185</v>
      </c>
      <c r="AD276" s="11">
        <f t="shared" si="662"/>
        <v>778.92</v>
      </c>
      <c r="AE276" s="11">
        <f t="shared" si="662"/>
        <v>566.48</v>
      </c>
      <c r="AF276" s="11">
        <f t="shared" ref="AF276:AF339" si="663">N276+U276+V276</f>
        <v>34.73275</v>
      </c>
      <c r="AG276" s="11">
        <f t="shared" ref="AG276:AI276" si="664">O276+W276</f>
        <v>179</v>
      </c>
      <c r="AH276" s="11">
        <f t="shared" si="664"/>
        <v>0</v>
      </c>
      <c r="AI276" s="11">
        <f t="shared" si="664"/>
        <v>1621.65125</v>
      </c>
      <c r="AJ276" s="12" t="s">
        <v>33</v>
      </c>
    </row>
    <row r="277" s="9" customFormat="1" ht="16" customHeight="1" spans="1:36">
      <c r="A277" s="45">
        <f t="shared" si="646"/>
        <v>274</v>
      </c>
      <c r="B277" s="46" t="s">
        <v>794</v>
      </c>
      <c r="C277" s="100" t="s">
        <v>795</v>
      </c>
      <c r="D277" s="55" t="s">
        <v>796</v>
      </c>
      <c r="E277" s="95">
        <v>3473.25</v>
      </c>
      <c r="F277" s="46">
        <v>3245.5</v>
      </c>
      <c r="G277" s="96">
        <v>5664.75</v>
      </c>
      <c r="H277" s="95">
        <v>3473.25</v>
      </c>
      <c r="I277" s="48">
        <v>3180</v>
      </c>
      <c r="J277" s="48"/>
      <c r="K277" s="63">
        <f t="shared" si="647"/>
        <v>62.5185</v>
      </c>
      <c r="L277" s="64">
        <f t="shared" si="648"/>
        <v>519.28</v>
      </c>
      <c r="M277" s="48">
        <f t="shared" si="649"/>
        <v>453.18</v>
      </c>
      <c r="N277" s="46">
        <f t="shared" si="650"/>
        <v>24.31275</v>
      </c>
      <c r="O277" s="48">
        <f t="shared" si="651"/>
        <v>159</v>
      </c>
      <c r="P277" s="48">
        <f t="shared" si="652"/>
        <v>0</v>
      </c>
      <c r="Q277" s="48">
        <f t="shared" si="653"/>
        <v>1218.29125</v>
      </c>
      <c r="R277" s="46">
        <f t="shared" si="654"/>
        <v>0</v>
      </c>
      <c r="S277" s="46">
        <f t="shared" si="655"/>
        <v>259.64</v>
      </c>
      <c r="T277" s="48">
        <f t="shared" si="656"/>
        <v>113.3</v>
      </c>
      <c r="U277" s="46">
        <f t="shared" si="657"/>
        <v>10.42</v>
      </c>
      <c r="V277" s="46">
        <v>0</v>
      </c>
      <c r="W277" s="48">
        <f t="shared" si="658"/>
        <v>159</v>
      </c>
      <c r="X277" s="48">
        <f t="shared" si="659"/>
        <v>0</v>
      </c>
      <c r="Y277" s="46">
        <f t="shared" si="660"/>
        <v>542.36</v>
      </c>
      <c r="Z277" s="46">
        <f t="shared" si="661"/>
        <v>1760.65125</v>
      </c>
      <c r="AA277" s="46"/>
      <c r="AB277" s="71" t="s">
        <v>121</v>
      </c>
      <c r="AC277" s="11">
        <f t="shared" ref="AC277:AE277" si="665">K277+R277</f>
        <v>62.5185</v>
      </c>
      <c r="AD277" s="11">
        <f t="shared" si="665"/>
        <v>778.92</v>
      </c>
      <c r="AE277" s="11">
        <f t="shared" si="665"/>
        <v>566.48</v>
      </c>
      <c r="AF277" s="11">
        <f t="shared" si="663"/>
        <v>34.73275</v>
      </c>
      <c r="AG277" s="11">
        <f t="shared" ref="AG277:AI277" si="666">O277+W277</f>
        <v>318</v>
      </c>
      <c r="AH277" s="11">
        <f t="shared" si="666"/>
        <v>0</v>
      </c>
      <c r="AI277" s="11">
        <f t="shared" si="666"/>
        <v>1760.65125</v>
      </c>
      <c r="AJ277" s="12" t="s">
        <v>36</v>
      </c>
    </row>
    <row r="278" s="9" customFormat="1" ht="16" customHeight="1" spans="1:36">
      <c r="A278" s="45">
        <f t="shared" si="646"/>
        <v>275</v>
      </c>
      <c r="B278" s="46" t="s">
        <v>363</v>
      </c>
      <c r="C278" s="52" t="s">
        <v>797</v>
      </c>
      <c r="D278" s="344" t="s">
        <v>798</v>
      </c>
      <c r="E278" s="95">
        <v>3473.25</v>
      </c>
      <c r="F278" s="46">
        <v>3245.5</v>
      </c>
      <c r="G278" s="96">
        <v>5664.75</v>
      </c>
      <c r="H278" s="95">
        <v>3473.25</v>
      </c>
      <c r="I278" s="48">
        <v>0</v>
      </c>
      <c r="J278" s="48"/>
      <c r="K278" s="63">
        <f t="shared" si="647"/>
        <v>62.5185</v>
      </c>
      <c r="L278" s="64">
        <f t="shared" si="648"/>
        <v>519.28</v>
      </c>
      <c r="M278" s="48">
        <f t="shared" si="649"/>
        <v>453.18</v>
      </c>
      <c r="N278" s="46">
        <f t="shared" si="650"/>
        <v>24.31275</v>
      </c>
      <c r="O278" s="48">
        <f t="shared" si="651"/>
        <v>0</v>
      </c>
      <c r="P278" s="48">
        <f t="shared" si="652"/>
        <v>0</v>
      </c>
      <c r="Q278" s="48">
        <f t="shared" si="653"/>
        <v>1059.29125</v>
      </c>
      <c r="R278" s="46">
        <f t="shared" si="654"/>
        <v>0</v>
      </c>
      <c r="S278" s="46">
        <f t="shared" si="655"/>
        <v>259.64</v>
      </c>
      <c r="T278" s="48">
        <f t="shared" si="656"/>
        <v>113.3</v>
      </c>
      <c r="U278" s="46">
        <f t="shared" si="657"/>
        <v>10.42</v>
      </c>
      <c r="V278" s="46">
        <v>0</v>
      </c>
      <c r="W278" s="48">
        <f t="shared" si="658"/>
        <v>0</v>
      </c>
      <c r="X278" s="48">
        <f t="shared" si="659"/>
        <v>0</v>
      </c>
      <c r="Y278" s="46">
        <f t="shared" si="660"/>
        <v>383.36</v>
      </c>
      <c r="Z278" s="46">
        <f t="shared" si="661"/>
        <v>1442.65125</v>
      </c>
      <c r="AA278" s="46"/>
      <c r="AB278" s="71" t="s">
        <v>91</v>
      </c>
      <c r="AC278" s="11">
        <f t="shared" ref="AC278:AE278" si="667">K278+R278</f>
        <v>62.5185</v>
      </c>
      <c r="AD278" s="11">
        <f t="shared" si="667"/>
        <v>778.92</v>
      </c>
      <c r="AE278" s="11">
        <f t="shared" si="667"/>
        <v>566.48</v>
      </c>
      <c r="AF278" s="11">
        <f t="shared" si="663"/>
        <v>34.73275</v>
      </c>
      <c r="AG278" s="11">
        <f t="shared" ref="AG278:AI278" si="668">O278+W278</f>
        <v>0</v>
      </c>
      <c r="AH278" s="11">
        <f t="shared" si="668"/>
        <v>0</v>
      </c>
      <c r="AI278" s="11">
        <f t="shared" si="668"/>
        <v>1442.65125</v>
      </c>
      <c r="AJ278" s="12" t="s">
        <v>33</v>
      </c>
    </row>
    <row r="279" s="9" customFormat="1" ht="16" customHeight="1" spans="1:36">
      <c r="A279" s="45">
        <f t="shared" si="646"/>
        <v>276</v>
      </c>
      <c r="B279" s="46" t="s">
        <v>230</v>
      </c>
      <c r="C279" s="52" t="s">
        <v>799</v>
      </c>
      <c r="D279" s="344" t="s">
        <v>800</v>
      </c>
      <c r="E279" s="95">
        <v>3473.25</v>
      </c>
      <c r="F279" s="46">
        <v>3245.5</v>
      </c>
      <c r="G279" s="96">
        <v>5664.75</v>
      </c>
      <c r="H279" s="95">
        <v>3473.25</v>
      </c>
      <c r="I279" s="48">
        <v>3180</v>
      </c>
      <c r="J279" s="48"/>
      <c r="K279" s="63">
        <f t="shared" si="647"/>
        <v>62.5185</v>
      </c>
      <c r="L279" s="64">
        <f t="shared" si="648"/>
        <v>519.28</v>
      </c>
      <c r="M279" s="48">
        <f t="shared" si="649"/>
        <v>453.18</v>
      </c>
      <c r="N279" s="46">
        <f t="shared" si="650"/>
        <v>24.31275</v>
      </c>
      <c r="O279" s="48">
        <f t="shared" si="651"/>
        <v>159</v>
      </c>
      <c r="P279" s="48">
        <f t="shared" si="652"/>
        <v>0</v>
      </c>
      <c r="Q279" s="48">
        <f t="shared" si="653"/>
        <v>1218.29125</v>
      </c>
      <c r="R279" s="46">
        <f t="shared" si="654"/>
        <v>0</v>
      </c>
      <c r="S279" s="46">
        <f t="shared" si="655"/>
        <v>259.64</v>
      </c>
      <c r="T279" s="48">
        <f t="shared" si="656"/>
        <v>113.3</v>
      </c>
      <c r="U279" s="46">
        <f t="shared" si="657"/>
        <v>10.42</v>
      </c>
      <c r="V279" s="46">
        <v>0</v>
      </c>
      <c r="W279" s="48">
        <f t="shared" si="658"/>
        <v>159</v>
      </c>
      <c r="X279" s="48">
        <f t="shared" si="659"/>
        <v>0</v>
      </c>
      <c r="Y279" s="46">
        <f t="shared" si="660"/>
        <v>542.36</v>
      </c>
      <c r="Z279" s="46">
        <f t="shared" si="661"/>
        <v>1760.65125</v>
      </c>
      <c r="AA279" s="46"/>
      <c r="AB279" s="71" t="s">
        <v>79</v>
      </c>
      <c r="AC279" s="11">
        <f t="shared" ref="AC279:AE279" si="669">K279+R279</f>
        <v>62.5185</v>
      </c>
      <c r="AD279" s="11">
        <f t="shared" si="669"/>
        <v>778.92</v>
      </c>
      <c r="AE279" s="11">
        <f t="shared" si="669"/>
        <v>566.48</v>
      </c>
      <c r="AF279" s="11">
        <f t="shared" si="663"/>
        <v>34.73275</v>
      </c>
      <c r="AG279" s="11">
        <f t="shared" ref="AG279:AI279" si="670">O279+W279</f>
        <v>318</v>
      </c>
      <c r="AH279" s="11">
        <f t="shared" si="670"/>
        <v>0</v>
      </c>
      <c r="AI279" s="11">
        <f t="shared" si="670"/>
        <v>1760.65125</v>
      </c>
      <c r="AJ279" s="12" t="s">
        <v>32</v>
      </c>
    </row>
    <row r="280" s="9" customFormat="1" ht="16" customHeight="1" spans="1:36">
      <c r="A280" s="45">
        <f t="shared" si="646"/>
        <v>277</v>
      </c>
      <c r="B280" s="46" t="s">
        <v>670</v>
      </c>
      <c r="C280" s="52" t="s">
        <v>801</v>
      </c>
      <c r="D280" s="55" t="s">
        <v>802</v>
      </c>
      <c r="E280" s="95">
        <v>3473.25</v>
      </c>
      <c r="F280" s="46">
        <v>3245.5</v>
      </c>
      <c r="G280" s="96">
        <v>5664.75</v>
      </c>
      <c r="H280" s="95">
        <v>3473.25</v>
      </c>
      <c r="I280" s="48">
        <v>1790</v>
      </c>
      <c r="J280" s="48"/>
      <c r="K280" s="63">
        <f t="shared" si="647"/>
        <v>62.5185</v>
      </c>
      <c r="L280" s="64">
        <f t="shared" si="648"/>
        <v>519.28</v>
      </c>
      <c r="M280" s="48">
        <f t="shared" si="649"/>
        <v>453.18</v>
      </c>
      <c r="N280" s="46">
        <f t="shared" si="650"/>
        <v>24.31275</v>
      </c>
      <c r="O280" s="48">
        <f t="shared" si="651"/>
        <v>89.5</v>
      </c>
      <c r="P280" s="48">
        <f t="shared" si="652"/>
        <v>0</v>
      </c>
      <c r="Q280" s="48">
        <f t="shared" si="653"/>
        <v>1148.79125</v>
      </c>
      <c r="R280" s="46">
        <f t="shared" si="654"/>
        <v>0</v>
      </c>
      <c r="S280" s="46">
        <f t="shared" si="655"/>
        <v>259.64</v>
      </c>
      <c r="T280" s="48">
        <f t="shared" si="656"/>
        <v>113.3</v>
      </c>
      <c r="U280" s="46">
        <f t="shared" si="657"/>
        <v>10.42</v>
      </c>
      <c r="V280" s="46">
        <v>0</v>
      </c>
      <c r="W280" s="48">
        <f t="shared" si="658"/>
        <v>89.5</v>
      </c>
      <c r="X280" s="48">
        <f t="shared" si="659"/>
        <v>0</v>
      </c>
      <c r="Y280" s="46">
        <f t="shared" si="660"/>
        <v>472.86</v>
      </c>
      <c r="Z280" s="46">
        <f t="shared" si="661"/>
        <v>1621.65125</v>
      </c>
      <c r="AA280" s="46"/>
      <c r="AB280" s="71" t="s">
        <v>64</v>
      </c>
      <c r="AC280" s="11">
        <f t="shared" ref="AC280:AE280" si="671">K280+R280</f>
        <v>62.5185</v>
      </c>
      <c r="AD280" s="11">
        <f t="shared" si="671"/>
        <v>778.92</v>
      </c>
      <c r="AE280" s="11">
        <f t="shared" si="671"/>
        <v>566.48</v>
      </c>
      <c r="AF280" s="11">
        <f t="shared" si="663"/>
        <v>34.73275</v>
      </c>
      <c r="AG280" s="11">
        <f t="shared" ref="AG280:AI280" si="672">O280+W280</f>
        <v>179</v>
      </c>
      <c r="AH280" s="11">
        <f t="shared" si="672"/>
        <v>0</v>
      </c>
      <c r="AI280" s="11">
        <f t="shared" si="672"/>
        <v>1621.65125</v>
      </c>
      <c r="AJ280" s="12" t="s">
        <v>33</v>
      </c>
    </row>
    <row r="281" s="9" customFormat="1" ht="16" customHeight="1" spans="1:36">
      <c r="A281" s="45">
        <f t="shared" si="646"/>
        <v>278</v>
      </c>
      <c r="B281" s="46" t="s">
        <v>230</v>
      </c>
      <c r="C281" s="52" t="s">
        <v>803</v>
      </c>
      <c r="D281" s="55" t="s">
        <v>804</v>
      </c>
      <c r="E281" s="95">
        <v>3473.25</v>
      </c>
      <c r="F281" s="46">
        <v>3245.5</v>
      </c>
      <c r="G281" s="96">
        <v>5664.75</v>
      </c>
      <c r="H281" s="95">
        <v>3473.25</v>
      </c>
      <c r="I281" s="48">
        <v>3180</v>
      </c>
      <c r="J281" s="48"/>
      <c r="K281" s="63">
        <f t="shared" si="647"/>
        <v>62.5185</v>
      </c>
      <c r="L281" s="64">
        <f t="shared" si="648"/>
        <v>519.28</v>
      </c>
      <c r="M281" s="48">
        <f t="shared" si="649"/>
        <v>453.18</v>
      </c>
      <c r="N281" s="46">
        <f t="shared" si="650"/>
        <v>24.31275</v>
      </c>
      <c r="O281" s="48">
        <f t="shared" si="651"/>
        <v>159</v>
      </c>
      <c r="P281" s="48">
        <f t="shared" si="652"/>
        <v>0</v>
      </c>
      <c r="Q281" s="48">
        <f t="shared" si="653"/>
        <v>1218.29125</v>
      </c>
      <c r="R281" s="46">
        <f t="shared" si="654"/>
        <v>0</v>
      </c>
      <c r="S281" s="46">
        <f t="shared" si="655"/>
        <v>259.64</v>
      </c>
      <c r="T281" s="48">
        <f t="shared" si="656"/>
        <v>113.3</v>
      </c>
      <c r="U281" s="46">
        <f t="shared" si="657"/>
        <v>10.42</v>
      </c>
      <c r="V281" s="46">
        <v>0</v>
      </c>
      <c r="W281" s="48">
        <f t="shared" si="658"/>
        <v>159</v>
      </c>
      <c r="X281" s="48">
        <f t="shared" si="659"/>
        <v>0</v>
      </c>
      <c r="Y281" s="46">
        <f t="shared" si="660"/>
        <v>542.36</v>
      </c>
      <c r="Z281" s="46">
        <f t="shared" si="661"/>
        <v>1760.65125</v>
      </c>
      <c r="AA281" s="46"/>
      <c r="AB281" s="71" t="s">
        <v>134</v>
      </c>
      <c r="AC281" s="11">
        <f t="shared" ref="AC281:AE281" si="673">K281+R281</f>
        <v>62.5185</v>
      </c>
      <c r="AD281" s="11">
        <f t="shared" si="673"/>
        <v>778.92</v>
      </c>
      <c r="AE281" s="11">
        <f t="shared" si="673"/>
        <v>566.48</v>
      </c>
      <c r="AF281" s="11">
        <f t="shared" si="663"/>
        <v>34.73275</v>
      </c>
      <c r="AG281" s="11">
        <f t="shared" ref="AG281:AI281" si="674">O281+W281</f>
        <v>318</v>
      </c>
      <c r="AH281" s="11">
        <f t="shared" si="674"/>
        <v>0</v>
      </c>
      <c r="AI281" s="11">
        <f t="shared" si="674"/>
        <v>1760.65125</v>
      </c>
      <c r="AJ281" s="12" t="s">
        <v>32</v>
      </c>
    </row>
    <row r="282" s="9" customFormat="1" ht="16" customHeight="1" spans="1:36">
      <c r="A282" s="45">
        <f t="shared" si="646"/>
        <v>279</v>
      </c>
      <c r="B282" s="46" t="s">
        <v>558</v>
      </c>
      <c r="C282" s="52" t="s">
        <v>805</v>
      </c>
      <c r="D282" s="55" t="s">
        <v>806</v>
      </c>
      <c r="E282" s="95">
        <v>3473.25</v>
      </c>
      <c r="F282" s="46">
        <v>3245.5</v>
      </c>
      <c r="G282" s="96">
        <v>5664.75</v>
      </c>
      <c r="H282" s="95">
        <v>3473.25</v>
      </c>
      <c r="I282" s="48">
        <v>1790</v>
      </c>
      <c r="J282" s="48"/>
      <c r="K282" s="63">
        <f t="shared" si="647"/>
        <v>62.5185</v>
      </c>
      <c r="L282" s="64">
        <f t="shared" si="648"/>
        <v>519.28</v>
      </c>
      <c r="M282" s="48">
        <f t="shared" si="649"/>
        <v>453.18</v>
      </c>
      <c r="N282" s="46">
        <f t="shared" si="650"/>
        <v>24.31275</v>
      </c>
      <c r="O282" s="48">
        <f t="shared" si="651"/>
        <v>89.5</v>
      </c>
      <c r="P282" s="48">
        <f t="shared" si="652"/>
        <v>0</v>
      </c>
      <c r="Q282" s="48">
        <f t="shared" si="653"/>
        <v>1148.79125</v>
      </c>
      <c r="R282" s="46">
        <f t="shared" si="654"/>
        <v>0</v>
      </c>
      <c r="S282" s="46">
        <f t="shared" si="655"/>
        <v>259.64</v>
      </c>
      <c r="T282" s="48">
        <f t="shared" si="656"/>
        <v>113.3</v>
      </c>
      <c r="U282" s="46">
        <f t="shared" si="657"/>
        <v>10.42</v>
      </c>
      <c r="V282" s="46">
        <v>0</v>
      </c>
      <c r="W282" s="48">
        <f t="shared" si="658"/>
        <v>89.5</v>
      </c>
      <c r="X282" s="48">
        <f t="shared" si="659"/>
        <v>0</v>
      </c>
      <c r="Y282" s="46">
        <f t="shared" si="660"/>
        <v>472.86</v>
      </c>
      <c r="Z282" s="46">
        <f t="shared" si="661"/>
        <v>1621.65125</v>
      </c>
      <c r="AA282" s="46"/>
      <c r="AB282" s="71" t="s">
        <v>50</v>
      </c>
      <c r="AC282" s="11">
        <f t="shared" ref="AC282:AE282" si="675">K282+R282</f>
        <v>62.5185</v>
      </c>
      <c r="AD282" s="11">
        <f t="shared" si="675"/>
        <v>778.92</v>
      </c>
      <c r="AE282" s="11">
        <f t="shared" si="675"/>
        <v>566.48</v>
      </c>
      <c r="AF282" s="11">
        <f t="shared" si="663"/>
        <v>34.73275</v>
      </c>
      <c r="AG282" s="11">
        <f t="shared" ref="AG282:AI282" si="676">O282+W282</f>
        <v>179</v>
      </c>
      <c r="AH282" s="11">
        <f t="shared" si="676"/>
        <v>0</v>
      </c>
      <c r="AI282" s="11">
        <f t="shared" si="676"/>
        <v>1621.65125</v>
      </c>
      <c r="AJ282" s="12" t="s">
        <v>33</v>
      </c>
    </row>
    <row r="283" s="9" customFormat="1" ht="16" customHeight="1" spans="1:36">
      <c r="A283" s="45">
        <f t="shared" si="646"/>
        <v>280</v>
      </c>
      <c r="B283" s="46" t="s">
        <v>558</v>
      </c>
      <c r="C283" s="52" t="s">
        <v>807</v>
      </c>
      <c r="D283" s="55" t="s">
        <v>808</v>
      </c>
      <c r="E283" s="95">
        <v>3473.25</v>
      </c>
      <c r="F283" s="46">
        <v>3245.5</v>
      </c>
      <c r="G283" s="96">
        <v>5664.75</v>
      </c>
      <c r="H283" s="95">
        <v>3473.25</v>
      </c>
      <c r="I283" s="48">
        <v>1790</v>
      </c>
      <c r="J283" s="48"/>
      <c r="K283" s="63">
        <f t="shared" si="647"/>
        <v>62.5185</v>
      </c>
      <c r="L283" s="64">
        <f t="shared" si="648"/>
        <v>519.28</v>
      </c>
      <c r="M283" s="48">
        <f t="shared" si="649"/>
        <v>453.18</v>
      </c>
      <c r="N283" s="46">
        <f t="shared" si="650"/>
        <v>24.31275</v>
      </c>
      <c r="O283" s="48">
        <f t="shared" si="651"/>
        <v>89.5</v>
      </c>
      <c r="P283" s="48">
        <f t="shared" si="652"/>
        <v>0</v>
      </c>
      <c r="Q283" s="48">
        <f t="shared" si="653"/>
        <v>1148.79125</v>
      </c>
      <c r="R283" s="46">
        <f t="shared" si="654"/>
        <v>0</v>
      </c>
      <c r="S283" s="46">
        <f t="shared" si="655"/>
        <v>259.64</v>
      </c>
      <c r="T283" s="48">
        <f t="shared" si="656"/>
        <v>113.3</v>
      </c>
      <c r="U283" s="46">
        <f t="shared" si="657"/>
        <v>10.42</v>
      </c>
      <c r="V283" s="46">
        <v>0</v>
      </c>
      <c r="W283" s="48">
        <f t="shared" si="658"/>
        <v>89.5</v>
      </c>
      <c r="X283" s="48">
        <f t="shared" si="659"/>
        <v>0</v>
      </c>
      <c r="Y283" s="46">
        <f t="shared" si="660"/>
        <v>472.86</v>
      </c>
      <c r="Z283" s="46">
        <f t="shared" si="661"/>
        <v>1621.65125</v>
      </c>
      <c r="AA283" s="46"/>
      <c r="AB283" s="71" t="s">
        <v>56</v>
      </c>
      <c r="AC283" s="11">
        <f t="shared" ref="AC283:AE283" si="677">K283+R283</f>
        <v>62.5185</v>
      </c>
      <c r="AD283" s="11">
        <f t="shared" si="677"/>
        <v>778.92</v>
      </c>
      <c r="AE283" s="11">
        <f t="shared" si="677"/>
        <v>566.48</v>
      </c>
      <c r="AF283" s="11">
        <f t="shared" si="663"/>
        <v>34.73275</v>
      </c>
      <c r="AG283" s="11">
        <f t="shared" ref="AG283:AI283" si="678">O283+W283</f>
        <v>179</v>
      </c>
      <c r="AH283" s="11">
        <f t="shared" si="678"/>
        <v>0</v>
      </c>
      <c r="AI283" s="11">
        <f t="shared" si="678"/>
        <v>1621.65125</v>
      </c>
      <c r="AJ283" s="12" t="s">
        <v>33</v>
      </c>
    </row>
    <row r="284" s="9" customFormat="1" ht="16" customHeight="1" spans="1:36">
      <c r="A284" s="45">
        <f t="shared" si="646"/>
        <v>281</v>
      </c>
      <c r="B284" s="46" t="s">
        <v>558</v>
      </c>
      <c r="C284" s="52" t="s">
        <v>809</v>
      </c>
      <c r="D284" s="55" t="s">
        <v>810</v>
      </c>
      <c r="E284" s="95">
        <v>3473.25</v>
      </c>
      <c r="F284" s="46">
        <v>3245.5</v>
      </c>
      <c r="G284" s="96">
        <v>5664.75</v>
      </c>
      <c r="H284" s="95">
        <v>3473.25</v>
      </c>
      <c r="I284" s="48">
        <v>1790</v>
      </c>
      <c r="J284" s="48"/>
      <c r="K284" s="63">
        <f t="shared" si="647"/>
        <v>62.5185</v>
      </c>
      <c r="L284" s="64">
        <f t="shared" si="648"/>
        <v>519.28</v>
      </c>
      <c r="M284" s="48">
        <f t="shared" si="649"/>
        <v>453.18</v>
      </c>
      <c r="N284" s="46">
        <f t="shared" si="650"/>
        <v>24.31275</v>
      </c>
      <c r="O284" s="48">
        <f t="shared" si="651"/>
        <v>89.5</v>
      </c>
      <c r="P284" s="48">
        <f t="shared" si="652"/>
        <v>0</v>
      </c>
      <c r="Q284" s="48">
        <f t="shared" si="653"/>
        <v>1148.79125</v>
      </c>
      <c r="R284" s="46">
        <f t="shared" si="654"/>
        <v>0</v>
      </c>
      <c r="S284" s="46">
        <f t="shared" si="655"/>
        <v>259.64</v>
      </c>
      <c r="T284" s="48">
        <f t="shared" si="656"/>
        <v>113.3</v>
      </c>
      <c r="U284" s="46">
        <f t="shared" si="657"/>
        <v>10.42</v>
      </c>
      <c r="V284" s="46">
        <v>0</v>
      </c>
      <c r="W284" s="48">
        <f t="shared" si="658"/>
        <v>89.5</v>
      </c>
      <c r="X284" s="48">
        <f t="shared" si="659"/>
        <v>0</v>
      </c>
      <c r="Y284" s="46">
        <f t="shared" si="660"/>
        <v>472.86</v>
      </c>
      <c r="Z284" s="46">
        <f t="shared" si="661"/>
        <v>1621.65125</v>
      </c>
      <c r="AA284" s="46"/>
      <c r="AB284" s="71" t="s">
        <v>140</v>
      </c>
      <c r="AC284" s="11">
        <f t="shared" ref="AC284:AE284" si="679">K284+R284</f>
        <v>62.5185</v>
      </c>
      <c r="AD284" s="11">
        <f t="shared" si="679"/>
        <v>778.92</v>
      </c>
      <c r="AE284" s="11">
        <f t="shared" si="679"/>
        <v>566.48</v>
      </c>
      <c r="AF284" s="11">
        <f t="shared" si="663"/>
        <v>34.73275</v>
      </c>
      <c r="AG284" s="11">
        <f t="shared" ref="AG284:AI284" si="680">O284+W284</f>
        <v>179</v>
      </c>
      <c r="AH284" s="11">
        <f t="shared" si="680"/>
        <v>0</v>
      </c>
      <c r="AI284" s="11">
        <f t="shared" si="680"/>
        <v>1621.65125</v>
      </c>
      <c r="AJ284" s="12" t="s">
        <v>33</v>
      </c>
    </row>
    <row r="285" s="9" customFormat="1" ht="16" customHeight="1" spans="1:36">
      <c r="A285" s="45">
        <f t="shared" si="646"/>
        <v>282</v>
      </c>
      <c r="B285" s="46" t="s">
        <v>794</v>
      </c>
      <c r="C285" s="52" t="s">
        <v>811</v>
      </c>
      <c r="D285" s="55" t="s">
        <v>812</v>
      </c>
      <c r="E285" s="95">
        <v>3473.25</v>
      </c>
      <c r="F285" s="46">
        <v>3245.5</v>
      </c>
      <c r="G285" s="96">
        <v>5664.75</v>
      </c>
      <c r="H285" s="95">
        <v>3473.25</v>
      </c>
      <c r="I285" s="48">
        <v>3180</v>
      </c>
      <c r="J285" s="48"/>
      <c r="K285" s="63">
        <f t="shared" si="647"/>
        <v>62.5185</v>
      </c>
      <c r="L285" s="64">
        <f t="shared" si="648"/>
        <v>519.28</v>
      </c>
      <c r="M285" s="48">
        <f t="shared" si="649"/>
        <v>453.18</v>
      </c>
      <c r="N285" s="46">
        <f t="shared" si="650"/>
        <v>24.31275</v>
      </c>
      <c r="O285" s="48">
        <f t="shared" si="651"/>
        <v>159</v>
      </c>
      <c r="P285" s="48">
        <f t="shared" si="652"/>
        <v>0</v>
      </c>
      <c r="Q285" s="48">
        <f t="shared" si="653"/>
        <v>1218.29125</v>
      </c>
      <c r="R285" s="46">
        <f t="shared" si="654"/>
        <v>0</v>
      </c>
      <c r="S285" s="46">
        <f t="shared" si="655"/>
        <v>259.64</v>
      </c>
      <c r="T285" s="48">
        <f t="shared" si="656"/>
        <v>113.3</v>
      </c>
      <c r="U285" s="46">
        <f t="shared" si="657"/>
        <v>10.42</v>
      </c>
      <c r="V285" s="46">
        <v>0</v>
      </c>
      <c r="W285" s="48">
        <f t="shared" si="658"/>
        <v>159</v>
      </c>
      <c r="X285" s="48">
        <f t="shared" si="659"/>
        <v>0</v>
      </c>
      <c r="Y285" s="46">
        <f t="shared" si="660"/>
        <v>542.36</v>
      </c>
      <c r="Z285" s="46">
        <f t="shared" si="661"/>
        <v>1760.65125</v>
      </c>
      <c r="AA285" s="46"/>
      <c r="AB285" s="71" t="s">
        <v>106</v>
      </c>
      <c r="AC285" s="11">
        <f t="shared" ref="AC285:AE285" si="681">K285+R285</f>
        <v>62.5185</v>
      </c>
      <c r="AD285" s="11">
        <f t="shared" si="681"/>
        <v>778.92</v>
      </c>
      <c r="AE285" s="11">
        <f t="shared" si="681"/>
        <v>566.48</v>
      </c>
      <c r="AF285" s="11">
        <f t="shared" si="663"/>
        <v>34.73275</v>
      </c>
      <c r="AG285" s="11">
        <f t="shared" ref="AG285:AI285" si="682">O285+W285</f>
        <v>318</v>
      </c>
      <c r="AH285" s="11">
        <f t="shared" si="682"/>
        <v>0</v>
      </c>
      <c r="AI285" s="11">
        <f t="shared" si="682"/>
        <v>1760.65125</v>
      </c>
      <c r="AJ285" s="12" t="s">
        <v>32</v>
      </c>
    </row>
    <row r="286" s="9" customFormat="1" ht="16" customHeight="1" spans="1:36">
      <c r="A286" s="45">
        <f t="shared" si="646"/>
        <v>283</v>
      </c>
      <c r="B286" s="46" t="s">
        <v>230</v>
      </c>
      <c r="C286" s="100" t="s">
        <v>813</v>
      </c>
      <c r="D286" s="55" t="s">
        <v>814</v>
      </c>
      <c r="E286" s="95">
        <v>3473.25</v>
      </c>
      <c r="F286" s="46">
        <v>3245.5</v>
      </c>
      <c r="G286" s="96">
        <v>5664.75</v>
      </c>
      <c r="H286" s="95">
        <v>3473.25</v>
      </c>
      <c r="I286" s="48">
        <v>3180</v>
      </c>
      <c r="J286" s="48"/>
      <c r="K286" s="63">
        <f t="shared" si="647"/>
        <v>62.5185</v>
      </c>
      <c r="L286" s="64">
        <f t="shared" si="648"/>
        <v>519.28</v>
      </c>
      <c r="M286" s="48">
        <f t="shared" si="649"/>
        <v>453.18</v>
      </c>
      <c r="N286" s="46">
        <f t="shared" si="650"/>
        <v>24.31275</v>
      </c>
      <c r="O286" s="48">
        <f t="shared" si="651"/>
        <v>159</v>
      </c>
      <c r="P286" s="48">
        <f t="shared" si="652"/>
        <v>0</v>
      </c>
      <c r="Q286" s="48">
        <f t="shared" si="653"/>
        <v>1218.29125</v>
      </c>
      <c r="R286" s="46">
        <f t="shared" si="654"/>
        <v>0</v>
      </c>
      <c r="S286" s="46">
        <f t="shared" si="655"/>
        <v>259.64</v>
      </c>
      <c r="T286" s="48">
        <f t="shared" si="656"/>
        <v>113.3</v>
      </c>
      <c r="U286" s="46">
        <f t="shared" si="657"/>
        <v>10.42</v>
      </c>
      <c r="V286" s="46">
        <v>0</v>
      </c>
      <c r="W286" s="48">
        <f t="shared" si="658"/>
        <v>159</v>
      </c>
      <c r="X286" s="48">
        <f t="shared" si="659"/>
        <v>0</v>
      </c>
      <c r="Y286" s="46">
        <f t="shared" si="660"/>
        <v>542.36</v>
      </c>
      <c r="Z286" s="46">
        <f t="shared" si="661"/>
        <v>1760.65125</v>
      </c>
      <c r="AA286" s="46"/>
      <c r="AB286" s="71" t="s">
        <v>79</v>
      </c>
      <c r="AC286" s="11">
        <f t="shared" ref="AC286:AE286" si="683">K286+R286</f>
        <v>62.5185</v>
      </c>
      <c r="AD286" s="11">
        <f t="shared" si="683"/>
        <v>778.92</v>
      </c>
      <c r="AE286" s="11">
        <f t="shared" si="683"/>
        <v>566.48</v>
      </c>
      <c r="AF286" s="11">
        <f t="shared" si="663"/>
        <v>34.73275</v>
      </c>
      <c r="AG286" s="11">
        <f t="shared" ref="AG286:AI286" si="684">O286+W286</f>
        <v>318</v>
      </c>
      <c r="AH286" s="11">
        <f t="shared" si="684"/>
        <v>0</v>
      </c>
      <c r="AI286" s="11">
        <f t="shared" si="684"/>
        <v>1760.65125</v>
      </c>
      <c r="AJ286" s="12" t="s">
        <v>32</v>
      </c>
    </row>
    <row r="287" s="9" customFormat="1" ht="16" customHeight="1" spans="1:36">
      <c r="A287" s="45">
        <f t="shared" si="646"/>
        <v>284</v>
      </c>
      <c r="B287" s="46" t="s">
        <v>685</v>
      </c>
      <c r="C287" s="100" t="s">
        <v>815</v>
      </c>
      <c r="D287" s="55" t="s">
        <v>816</v>
      </c>
      <c r="E287" s="95">
        <v>3473.25</v>
      </c>
      <c r="F287" s="46">
        <v>3245.5</v>
      </c>
      <c r="G287" s="96">
        <v>5664.75</v>
      </c>
      <c r="H287" s="95">
        <v>3473.25</v>
      </c>
      <c r="I287" s="48">
        <v>1790</v>
      </c>
      <c r="J287" s="48"/>
      <c r="K287" s="63">
        <f t="shared" si="647"/>
        <v>62.5185</v>
      </c>
      <c r="L287" s="64">
        <f t="shared" si="648"/>
        <v>519.28</v>
      </c>
      <c r="M287" s="48">
        <f t="shared" si="649"/>
        <v>453.18</v>
      </c>
      <c r="N287" s="46">
        <f t="shared" si="650"/>
        <v>24.31275</v>
      </c>
      <c r="O287" s="48">
        <f t="shared" si="651"/>
        <v>89.5</v>
      </c>
      <c r="P287" s="48">
        <f t="shared" si="652"/>
        <v>0</v>
      </c>
      <c r="Q287" s="48">
        <f t="shared" si="653"/>
        <v>1148.79125</v>
      </c>
      <c r="R287" s="46">
        <f t="shared" si="654"/>
        <v>0</v>
      </c>
      <c r="S287" s="46">
        <f t="shared" si="655"/>
        <v>259.64</v>
      </c>
      <c r="T287" s="48">
        <f t="shared" si="656"/>
        <v>113.3</v>
      </c>
      <c r="U287" s="46">
        <f t="shared" si="657"/>
        <v>10.42</v>
      </c>
      <c r="V287" s="46">
        <v>0</v>
      </c>
      <c r="W287" s="48">
        <f t="shared" si="658"/>
        <v>89.5</v>
      </c>
      <c r="X287" s="48">
        <f t="shared" si="659"/>
        <v>0</v>
      </c>
      <c r="Y287" s="46">
        <f t="shared" si="660"/>
        <v>472.86</v>
      </c>
      <c r="Z287" s="46">
        <f t="shared" si="661"/>
        <v>1621.65125</v>
      </c>
      <c r="AA287" s="46"/>
      <c r="AB287" s="71" t="s">
        <v>59</v>
      </c>
      <c r="AC287" s="11">
        <f t="shared" ref="AC287:AE287" si="685">K287+R287</f>
        <v>62.5185</v>
      </c>
      <c r="AD287" s="11">
        <f t="shared" si="685"/>
        <v>778.92</v>
      </c>
      <c r="AE287" s="11">
        <f t="shared" si="685"/>
        <v>566.48</v>
      </c>
      <c r="AF287" s="11">
        <f t="shared" si="663"/>
        <v>34.73275</v>
      </c>
      <c r="AG287" s="11">
        <f t="shared" ref="AG287:AI287" si="686">O287+W287</f>
        <v>179</v>
      </c>
      <c r="AH287" s="11">
        <f t="shared" si="686"/>
        <v>0</v>
      </c>
      <c r="AI287" s="11">
        <f t="shared" si="686"/>
        <v>1621.65125</v>
      </c>
      <c r="AJ287" s="12" t="s">
        <v>33</v>
      </c>
    </row>
    <row r="288" s="9" customFormat="1" ht="16" customHeight="1" spans="1:36">
      <c r="A288" s="45">
        <f t="shared" si="646"/>
        <v>285</v>
      </c>
      <c r="B288" s="46" t="s">
        <v>558</v>
      </c>
      <c r="C288" s="100" t="s">
        <v>817</v>
      </c>
      <c r="D288" s="55" t="s">
        <v>818</v>
      </c>
      <c r="E288" s="95">
        <v>3473.25</v>
      </c>
      <c r="F288" s="46">
        <v>3245.5</v>
      </c>
      <c r="G288" s="96">
        <v>5664.75</v>
      </c>
      <c r="H288" s="95">
        <v>3473.25</v>
      </c>
      <c r="I288" s="48">
        <v>1790</v>
      </c>
      <c r="J288" s="48"/>
      <c r="K288" s="63">
        <f t="shared" si="647"/>
        <v>62.5185</v>
      </c>
      <c r="L288" s="64">
        <f t="shared" si="648"/>
        <v>519.28</v>
      </c>
      <c r="M288" s="48">
        <f t="shared" si="649"/>
        <v>453.18</v>
      </c>
      <c r="N288" s="46">
        <f t="shared" si="650"/>
        <v>24.31275</v>
      </c>
      <c r="O288" s="48">
        <f t="shared" si="651"/>
        <v>89.5</v>
      </c>
      <c r="P288" s="48">
        <f t="shared" si="652"/>
        <v>0</v>
      </c>
      <c r="Q288" s="48">
        <f t="shared" si="653"/>
        <v>1148.79125</v>
      </c>
      <c r="R288" s="46">
        <f t="shared" si="654"/>
        <v>0</v>
      </c>
      <c r="S288" s="46">
        <f t="shared" si="655"/>
        <v>259.64</v>
      </c>
      <c r="T288" s="48">
        <f t="shared" si="656"/>
        <v>113.3</v>
      </c>
      <c r="U288" s="46">
        <f t="shared" si="657"/>
        <v>10.42</v>
      </c>
      <c r="V288" s="46">
        <v>0</v>
      </c>
      <c r="W288" s="48">
        <f t="shared" si="658"/>
        <v>89.5</v>
      </c>
      <c r="X288" s="48">
        <f t="shared" si="659"/>
        <v>0</v>
      </c>
      <c r="Y288" s="46">
        <f t="shared" si="660"/>
        <v>472.86</v>
      </c>
      <c r="Z288" s="46">
        <f t="shared" si="661"/>
        <v>1621.65125</v>
      </c>
      <c r="AA288" s="46"/>
      <c r="AB288" s="71" t="s">
        <v>50</v>
      </c>
      <c r="AC288" s="11">
        <f t="shared" ref="AC288:AE288" si="687">K288+R288</f>
        <v>62.5185</v>
      </c>
      <c r="AD288" s="11">
        <f t="shared" si="687"/>
        <v>778.92</v>
      </c>
      <c r="AE288" s="11">
        <f t="shared" si="687"/>
        <v>566.48</v>
      </c>
      <c r="AF288" s="11">
        <f t="shared" si="663"/>
        <v>34.73275</v>
      </c>
      <c r="AG288" s="11">
        <f t="shared" ref="AG288:AI288" si="688">O288+W288</f>
        <v>179</v>
      </c>
      <c r="AH288" s="11">
        <f t="shared" si="688"/>
        <v>0</v>
      </c>
      <c r="AI288" s="11">
        <f t="shared" si="688"/>
        <v>1621.65125</v>
      </c>
      <c r="AJ288" s="12" t="s">
        <v>33</v>
      </c>
    </row>
    <row r="289" s="9" customFormat="1" ht="16" customHeight="1" spans="1:36">
      <c r="A289" s="45">
        <f t="shared" si="646"/>
        <v>286</v>
      </c>
      <c r="B289" s="46" t="s">
        <v>230</v>
      </c>
      <c r="C289" s="100" t="s">
        <v>821</v>
      </c>
      <c r="D289" s="55" t="s">
        <v>822</v>
      </c>
      <c r="E289" s="95">
        <v>3473.25</v>
      </c>
      <c r="F289" s="46">
        <v>3245.5</v>
      </c>
      <c r="G289" s="96">
        <v>5664.75</v>
      </c>
      <c r="H289" s="95">
        <v>3473.25</v>
      </c>
      <c r="I289" s="48">
        <v>3180</v>
      </c>
      <c r="J289" s="48"/>
      <c r="K289" s="63">
        <f t="shared" si="647"/>
        <v>62.5185</v>
      </c>
      <c r="L289" s="64">
        <f t="shared" si="648"/>
        <v>519.28</v>
      </c>
      <c r="M289" s="48">
        <f t="shared" si="649"/>
        <v>453.18</v>
      </c>
      <c r="N289" s="46">
        <f t="shared" si="650"/>
        <v>24.31275</v>
      </c>
      <c r="O289" s="48">
        <f t="shared" si="651"/>
        <v>159</v>
      </c>
      <c r="P289" s="48">
        <f t="shared" si="652"/>
        <v>0</v>
      </c>
      <c r="Q289" s="48">
        <f t="shared" si="653"/>
        <v>1218.29125</v>
      </c>
      <c r="R289" s="46">
        <f t="shared" si="654"/>
        <v>0</v>
      </c>
      <c r="S289" s="46">
        <f t="shared" si="655"/>
        <v>259.64</v>
      </c>
      <c r="T289" s="48">
        <f t="shared" si="656"/>
        <v>113.3</v>
      </c>
      <c r="U289" s="46">
        <f t="shared" si="657"/>
        <v>10.42</v>
      </c>
      <c r="V289" s="46">
        <v>0</v>
      </c>
      <c r="W289" s="48">
        <f t="shared" si="658"/>
        <v>159</v>
      </c>
      <c r="X289" s="48">
        <f t="shared" si="659"/>
        <v>0</v>
      </c>
      <c r="Y289" s="46">
        <f t="shared" si="660"/>
        <v>542.36</v>
      </c>
      <c r="Z289" s="46">
        <f t="shared" si="661"/>
        <v>1760.65125</v>
      </c>
      <c r="AA289" s="46"/>
      <c r="AB289" s="71" t="s">
        <v>85</v>
      </c>
      <c r="AC289" s="11">
        <f t="shared" ref="AC289:AE289" si="689">K289+R289</f>
        <v>62.5185</v>
      </c>
      <c r="AD289" s="11">
        <f t="shared" si="689"/>
        <v>778.92</v>
      </c>
      <c r="AE289" s="11">
        <f t="shared" si="689"/>
        <v>566.48</v>
      </c>
      <c r="AF289" s="11">
        <f t="shared" si="663"/>
        <v>34.73275</v>
      </c>
      <c r="AG289" s="11">
        <f t="shared" ref="AG289:AI289" si="690">O289+W289</f>
        <v>318</v>
      </c>
      <c r="AH289" s="11">
        <f t="shared" si="690"/>
        <v>0</v>
      </c>
      <c r="AI289" s="11">
        <f t="shared" si="690"/>
        <v>1760.65125</v>
      </c>
      <c r="AJ289" s="12" t="s">
        <v>32</v>
      </c>
    </row>
    <row r="290" s="9" customFormat="1" ht="16" customHeight="1" spans="1:36">
      <c r="A290" s="45">
        <f t="shared" si="646"/>
        <v>287</v>
      </c>
      <c r="B290" s="46" t="s">
        <v>173</v>
      </c>
      <c r="C290" s="52" t="s">
        <v>827</v>
      </c>
      <c r="D290" s="76" t="s">
        <v>828</v>
      </c>
      <c r="E290" s="95">
        <v>3473.25</v>
      </c>
      <c r="F290" s="46">
        <v>3245.5</v>
      </c>
      <c r="G290" s="96">
        <v>5664.75</v>
      </c>
      <c r="H290" s="95">
        <v>3473.25</v>
      </c>
      <c r="I290" s="48">
        <v>3180</v>
      </c>
      <c r="J290" s="48"/>
      <c r="K290" s="63">
        <f t="shared" si="647"/>
        <v>62.5185</v>
      </c>
      <c r="L290" s="64">
        <f t="shared" si="648"/>
        <v>519.28</v>
      </c>
      <c r="M290" s="48">
        <f t="shared" si="649"/>
        <v>453.18</v>
      </c>
      <c r="N290" s="46">
        <f t="shared" si="650"/>
        <v>24.31275</v>
      </c>
      <c r="O290" s="48">
        <f t="shared" si="651"/>
        <v>159</v>
      </c>
      <c r="P290" s="48">
        <f t="shared" si="652"/>
        <v>0</v>
      </c>
      <c r="Q290" s="48">
        <f t="shared" si="653"/>
        <v>1218.29125</v>
      </c>
      <c r="R290" s="46">
        <f t="shared" si="654"/>
        <v>0</v>
      </c>
      <c r="S290" s="46">
        <f t="shared" si="655"/>
        <v>259.64</v>
      </c>
      <c r="T290" s="48">
        <f t="shared" si="656"/>
        <v>113.3</v>
      </c>
      <c r="U290" s="46">
        <f t="shared" si="657"/>
        <v>10.42</v>
      </c>
      <c r="V290" s="46">
        <v>0</v>
      </c>
      <c r="W290" s="48">
        <f t="shared" si="658"/>
        <v>159</v>
      </c>
      <c r="X290" s="48">
        <f t="shared" si="659"/>
        <v>0</v>
      </c>
      <c r="Y290" s="46">
        <f t="shared" si="660"/>
        <v>542.36</v>
      </c>
      <c r="Z290" s="46">
        <f t="shared" si="661"/>
        <v>1760.65125</v>
      </c>
      <c r="AA290" s="46"/>
      <c r="AB290" s="71" t="s">
        <v>139</v>
      </c>
      <c r="AC290" s="11">
        <f t="shared" ref="AC290:AE290" si="691">K290+R290</f>
        <v>62.5185</v>
      </c>
      <c r="AD290" s="11">
        <f t="shared" si="691"/>
        <v>778.92</v>
      </c>
      <c r="AE290" s="11">
        <f t="shared" si="691"/>
        <v>566.48</v>
      </c>
      <c r="AF290" s="11">
        <f t="shared" si="663"/>
        <v>34.73275</v>
      </c>
      <c r="AG290" s="11">
        <f t="shared" ref="AG290:AI290" si="692">O290+W290</f>
        <v>318</v>
      </c>
      <c r="AH290" s="11">
        <f t="shared" si="692"/>
        <v>0</v>
      </c>
      <c r="AI290" s="11">
        <f t="shared" si="692"/>
        <v>1760.65125</v>
      </c>
      <c r="AJ290" s="12" t="s">
        <v>35</v>
      </c>
    </row>
    <row r="291" s="9" customFormat="1" ht="16" customHeight="1" spans="1:36">
      <c r="A291" s="45">
        <f t="shared" si="646"/>
        <v>288</v>
      </c>
      <c r="B291" s="46" t="s">
        <v>173</v>
      </c>
      <c r="C291" s="52" t="s">
        <v>829</v>
      </c>
      <c r="D291" s="348" t="s">
        <v>830</v>
      </c>
      <c r="E291" s="95">
        <v>3473.25</v>
      </c>
      <c r="F291" s="46">
        <v>3245.5</v>
      </c>
      <c r="G291" s="96">
        <v>5664.75</v>
      </c>
      <c r="H291" s="95">
        <v>3473.25</v>
      </c>
      <c r="I291" s="48">
        <v>3180</v>
      </c>
      <c r="J291" s="48"/>
      <c r="K291" s="63">
        <f t="shared" si="647"/>
        <v>62.5185</v>
      </c>
      <c r="L291" s="64">
        <f t="shared" si="648"/>
        <v>519.28</v>
      </c>
      <c r="M291" s="48">
        <f t="shared" si="649"/>
        <v>453.18</v>
      </c>
      <c r="N291" s="46">
        <f t="shared" si="650"/>
        <v>24.31275</v>
      </c>
      <c r="O291" s="48">
        <f t="shared" si="651"/>
        <v>159</v>
      </c>
      <c r="P291" s="48">
        <f t="shared" si="652"/>
        <v>0</v>
      </c>
      <c r="Q291" s="48">
        <f t="shared" si="653"/>
        <v>1218.29125</v>
      </c>
      <c r="R291" s="46">
        <f t="shared" si="654"/>
        <v>0</v>
      </c>
      <c r="S291" s="46">
        <f t="shared" si="655"/>
        <v>259.64</v>
      </c>
      <c r="T291" s="48">
        <f t="shared" si="656"/>
        <v>113.3</v>
      </c>
      <c r="U291" s="46">
        <f t="shared" si="657"/>
        <v>10.42</v>
      </c>
      <c r="V291" s="46">
        <v>0</v>
      </c>
      <c r="W291" s="48">
        <f t="shared" si="658"/>
        <v>159</v>
      </c>
      <c r="X291" s="48">
        <f t="shared" si="659"/>
        <v>0</v>
      </c>
      <c r="Y291" s="46">
        <f t="shared" si="660"/>
        <v>542.36</v>
      </c>
      <c r="Z291" s="46">
        <f t="shared" si="661"/>
        <v>1760.65125</v>
      </c>
      <c r="AA291" s="46"/>
      <c r="AB291" s="71" t="s">
        <v>139</v>
      </c>
      <c r="AC291" s="11">
        <f t="shared" ref="AC291:AE291" si="693">K291+R291</f>
        <v>62.5185</v>
      </c>
      <c r="AD291" s="11">
        <f t="shared" si="693"/>
        <v>778.92</v>
      </c>
      <c r="AE291" s="11">
        <f t="shared" si="693"/>
        <v>566.48</v>
      </c>
      <c r="AF291" s="11">
        <f t="shared" si="663"/>
        <v>34.73275</v>
      </c>
      <c r="AG291" s="11">
        <f t="shared" ref="AG291:AI291" si="694">O291+W291</f>
        <v>318</v>
      </c>
      <c r="AH291" s="11">
        <f t="shared" si="694"/>
        <v>0</v>
      </c>
      <c r="AI291" s="11">
        <f t="shared" si="694"/>
        <v>1760.65125</v>
      </c>
      <c r="AJ291" s="12" t="s">
        <v>35</v>
      </c>
    </row>
    <row r="292" s="9" customFormat="1" ht="16" customHeight="1" spans="1:36">
      <c r="A292" s="45">
        <f t="shared" si="646"/>
        <v>289</v>
      </c>
      <c r="B292" s="46" t="s">
        <v>558</v>
      </c>
      <c r="C292" s="52" t="s">
        <v>833</v>
      </c>
      <c r="D292" s="348" t="s">
        <v>834</v>
      </c>
      <c r="E292" s="95">
        <v>3473.25</v>
      </c>
      <c r="F292" s="46">
        <v>3245.5</v>
      </c>
      <c r="G292" s="96">
        <v>5664.75</v>
      </c>
      <c r="H292" s="95">
        <v>3473.25</v>
      </c>
      <c r="I292" s="48">
        <v>1790</v>
      </c>
      <c r="J292" s="48"/>
      <c r="K292" s="63">
        <f t="shared" si="647"/>
        <v>62.5185</v>
      </c>
      <c r="L292" s="64">
        <f t="shared" si="648"/>
        <v>519.28</v>
      </c>
      <c r="M292" s="48">
        <f t="shared" si="649"/>
        <v>453.18</v>
      </c>
      <c r="N292" s="46">
        <f t="shared" si="650"/>
        <v>24.31275</v>
      </c>
      <c r="O292" s="48">
        <f t="shared" si="651"/>
        <v>89.5</v>
      </c>
      <c r="P292" s="48">
        <f t="shared" si="652"/>
        <v>0</v>
      </c>
      <c r="Q292" s="48">
        <f t="shared" si="653"/>
        <v>1148.79125</v>
      </c>
      <c r="R292" s="46">
        <f t="shared" si="654"/>
        <v>0</v>
      </c>
      <c r="S292" s="46">
        <f t="shared" si="655"/>
        <v>259.64</v>
      </c>
      <c r="T292" s="48">
        <f t="shared" si="656"/>
        <v>113.3</v>
      </c>
      <c r="U292" s="46">
        <f t="shared" si="657"/>
        <v>10.42</v>
      </c>
      <c r="V292" s="46">
        <v>0</v>
      </c>
      <c r="W292" s="48">
        <f t="shared" si="658"/>
        <v>89.5</v>
      </c>
      <c r="X292" s="48">
        <f t="shared" si="659"/>
        <v>0</v>
      </c>
      <c r="Y292" s="46">
        <f t="shared" si="660"/>
        <v>472.86</v>
      </c>
      <c r="Z292" s="46">
        <f t="shared" si="661"/>
        <v>1621.65125</v>
      </c>
      <c r="AA292" s="46"/>
      <c r="AB292" s="71" t="s">
        <v>88</v>
      </c>
      <c r="AC292" s="11">
        <f t="shared" ref="AC292:AE292" si="695">K292+R292</f>
        <v>62.5185</v>
      </c>
      <c r="AD292" s="11">
        <f t="shared" si="695"/>
        <v>778.92</v>
      </c>
      <c r="AE292" s="11">
        <f t="shared" si="695"/>
        <v>566.48</v>
      </c>
      <c r="AF292" s="11">
        <f t="shared" si="663"/>
        <v>34.73275</v>
      </c>
      <c r="AG292" s="11">
        <f t="shared" ref="AG292:AI292" si="696">O292+W292</f>
        <v>179</v>
      </c>
      <c r="AH292" s="11">
        <f t="shared" si="696"/>
        <v>0</v>
      </c>
      <c r="AI292" s="11">
        <f t="shared" si="696"/>
        <v>1621.65125</v>
      </c>
      <c r="AJ292" s="12" t="s">
        <v>33</v>
      </c>
    </row>
    <row r="293" s="9" customFormat="1" ht="16" customHeight="1" spans="1:36">
      <c r="A293" s="45">
        <f t="shared" si="646"/>
        <v>290</v>
      </c>
      <c r="B293" s="46" t="s">
        <v>558</v>
      </c>
      <c r="C293" s="52" t="s">
        <v>835</v>
      </c>
      <c r="D293" s="76" t="s">
        <v>836</v>
      </c>
      <c r="E293" s="95">
        <v>3473.25</v>
      </c>
      <c r="F293" s="46">
        <v>3245.5</v>
      </c>
      <c r="G293" s="96">
        <v>5664.75</v>
      </c>
      <c r="H293" s="95">
        <v>3473.25</v>
      </c>
      <c r="I293" s="48">
        <v>1790</v>
      </c>
      <c r="J293" s="48"/>
      <c r="K293" s="63">
        <f t="shared" si="647"/>
        <v>62.5185</v>
      </c>
      <c r="L293" s="64">
        <f t="shared" si="648"/>
        <v>519.28</v>
      </c>
      <c r="M293" s="48">
        <f t="shared" si="649"/>
        <v>453.18</v>
      </c>
      <c r="N293" s="46">
        <f t="shared" si="650"/>
        <v>24.31275</v>
      </c>
      <c r="O293" s="48">
        <f t="shared" si="651"/>
        <v>89.5</v>
      </c>
      <c r="P293" s="48">
        <f t="shared" si="652"/>
        <v>0</v>
      </c>
      <c r="Q293" s="48">
        <f t="shared" si="653"/>
        <v>1148.79125</v>
      </c>
      <c r="R293" s="46">
        <f t="shared" si="654"/>
        <v>0</v>
      </c>
      <c r="S293" s="46">
        <f t="shared" si="655"/>
        <v>259.64</v>
      </c>
      <c r="T293" s="48">
        <f t="shared" si="656"/>
        <v>113.3</v>
      </c>
      <c r="U293" s="46">
        <f t="shared" si="657"/>
        <v>10.42</v>
      </c>
      <c r="V293" s="46">
        <v>0</v>
      </c>
      <c r="W293" s="48">
        <f t="shared" si="658"/>
        <v>89.5</v>
      </c>
      <c r="X293" s="48">
        <f t="shared" si="659"/>
        <v>0</v>
      </c>
      <c r="Y293" s="46">
        <f t="shared" si="660"/>
        <v>472.86</v>
      </c>
      <c r="Z293" s="46">
        <f t="shared" si="661"/>
        <v>1621.65125</v>
      </c>
      <c r="AA293" s="46"/>
      <c r="AB293" s="71" t="s">
        <v>115</v>
      </c>
      <c r="AC293" s="11">
        <f t="shared" ref="AC293:AE293" si="697">K293+R293</f>
        <v>62.5185</v>
      </c>
      <c r="AD293" s="11">
        <f t="shared" si="697"/>
        <v>778.92</v>
      </c>
      <c r="AE293" s="11">
        <f t="shared" si="697"/>
        <v>566.48</v>
      </c>
      <c r="AF293" s="11">
        <f t="shared" si="663"/>
        <v>34.73275</v>
      </c>
      <c r="AG293" s="11">
        <f t="shared" ref="AG293:AI293" si="698">O293+W293</f>
        <v>179</v>
      </c>
      <c r="AH293" s="11">
        <f t="shared" si="698"/>
        <v>0</v>
      </c>
      <c r="AI293" s="11">
        <f t="shared" si="698"/>
        <v>1621.65125</v>
      </c>
      <c r="AJ293" s="12" t="s">
        <v>33</v>
      </c>
    </row>
    <row r="294" s="9" customFormat="1" ht="16" customHeight="1" spans="1:36">
      <c r="A294" s="45">
        <f t="shared" si="646"/>
        <v>291</v>
      </c>
      <c r="B294" s="46" t="s">
        <v>558</v>
      </c>
      <c r="C294" s="52" t="s">
        <v>843</v>
      </c>
      <c r="D294" s="348" t="s">
        <v>844</v>
      </c>
      <c r="E294" s="95">
        <v>3473.25</v>
      </c>
      <c r="F294" s="46">
        <v>3245.5</v>
      </c>
      <c r="G294" s="96">
        <v>5664.75</v>
      </c>
      <c r="H294" s="95">
        <v>3473.25</v>
      </c>
      <c r="I294" s="48">
        <v>1790</v>
      </c>
      <c r="J294" s="48"/>
      <c r="K294" s="63">
        <f t="shared" si="647"/>
        <v>62.5185</v>
      </c>
      <c r="L294" s="64">
        <f t="shared" si="648"/>
        <v>519.28</v>
      </c>
      <c r="M294" s="48">
        <f t="shared" si="649"/>
        <v>453.18</v>
      </c>
      <c r="N294" s="46">
        <f t="shared" si="650"/>
        <v>24.31275</v>
      </c>
      <c r="O294" s="48">
        <f t="shared" si="651"/>
        <v>89.5</v>
      </c>
      <c r="P294" s="48">
        <f t="shared" si="652"/>
        <v>0</v>
      </c>
      <c r="Q294" s="48">
        <f t="shared" si="653"/>
        <v>1148.79125</v>
      </c>
      <c r="R294" s="46">
        <f t="shared" si="654"/>
        <v>0</v>
      </c>
      <c r="S294" s="46">
        <f t="shared" si="655"/>
        <v>259.64</v>
      </c>
      <c r="T294" s="48">
        <f t="shared" si="656"/>
        <v>113.3</v>
      </c>
      <c r="U294" s="46">
        <f t="shared" si="657"/>
        <v>10.42</v>
      </c>
      <c r="V294" s="46">
        <v>0</v>
      </c>
      <c r="W294" s="48">
        <f t="shared" si="658"/>
        <v>89.5</v>
      </c>
      <c r="X294" s="48">
        <f t="shared" si="659"/>
        <v>0</v>
      </c>
      <c r="Y294" s="46">
        <f t="shared" si="660"/>
        <v>472.86</v>
      </c>
      <c r="Z294" s="46">
        <f t="shared" si="661"/>
        <v>1621.65125</v>
      </c>
      <c r="AA294" s="46"/>
      <c r="AB294" s="71" t="s">
        <v>50</v>
      </c>
      <c r="AC294" s="11">
        <f t="shared" ref="AC294:AE294" si="699">K294+R294</f>
        <v>62.5185</v>
      </c>
      <c r="AD294" s="11">
        <f t="shared" si="699"/>
        <v>778.92</v>
      </c>
      <c r="AE294" s="11">
        <f t="shared" si="699"/>
        <v>566.48</v>
      </c>
      <c r="AF294" s="11">
        <f t="shared" si="663"/>
        <v>34.73275</v>
      </c>
      <c r="AG294" s="11">
        <f t="shared" ref="AG294:AI294" si="700">O294+W294</f>
        <v>179</v>
      </c>
      <c r="AH294" s="11">
        <f t="shared" si="700"/>
        <v>0</v>
      </c>
      <c r="AI294" s="11">
        <f t="shared" si="700"/>
        <v>1621.65125</v>
      </c>
      <c r="AJ294" s="12" t="s">
        <v>33</v>
      </c>
    </row>
    <row r="295" s="9" customFormat="1" ht="16" customHeight="1" spans="1:36">
      <c r="A295" s="45">
        <f t="shared" si="646"/>
        <v>292</v>
      </c>
      <c r="B295" s="46" t="s">
        <v>193</v>
      </c>
      <c r="C295" s="52" t="s">
        <v>847</v>
      </c>
      <c r="D295" s="348" t="s">
        <v>848</v>
      </c>
      <c r="E295" s="95">
        <v>3473.25</v>
      </c>
      <c r="F295" s="46">
        <v>3245.5</v>
      </c>
      <c r="G295" s="96">
        <v>5664.75</v>
      </c>
      <c r="H295" s="95">
        <v>3473.25</v>
      </c>
      <c r="I295" s="48">
        <v>3180</v>
      </c>
      <c r="J295" s="48"/>
      <c r="K295" s="63">
        <f t="shared" si="647"/>
        <v>62.5185</v>
      </c>
      <c r="L295" s="64">
        <f t="shared" si="648"/>
        <v>519.28</v>
      </c>
      <c r="M295" s="48">
        <f t="shared" si="649"/>
        <v>453.18</v>
      </c>
      <c r="N295" s="46">
        <f t="shared" si="650"/>
        <v>24.31275</v>
      </c>
      <c r="O295" s="48">
        <f t="shared" si="651"/>
        <v>159</v>
      </c>
      <c r="P295" s="48">
        <f t="shared" si="652"/>
        <v>0</v>
      </c>
      <c r="Q295" s="48">
        <f t="shared" si="653"/>
        <v>1218.29125</v>
      </c>
      <c r="R295" s="46">
        <f t="shared" si="654"/>
        <v>0</v>
      </c>
      <c r="S295" s="46">
        <f t="shared" si="655"/>
        <v>259.64</v>
      </c>
      <c r="T295" s="48">
        <f t="shared" si="656"/>
        <v>113.3</v>
      </c>
      <c r="U295" s="46">
        <f t="shared" si="657"/>
        <v>10.42</v>
      </c>
      <c r="V295" s="46">
        <v>0</v>
      </c>
      <c r="W295" s="48">
        <f t="shared" si="658"/>
        <v>159</v>
      </c>
      <c r="X295" s="48">
        <f t="shared" si="659"/>
        <v>0</v>
      </c>
      <c r="Y295" s="46">
        <f t="shared" si="660"/>
        <v>542.36</v>
      </c>
      <c r="Z295" s="46">
        <f t="shared" si="661"/>
        <v>1760.65125</v>
      </c>
      <c r="AA295" s="46"/>
      <c r="AB295" s="71" t="s">
        <v>138</v>
      </c>
      <c r="AC295" s="11">
        <f t="shared" ref="AC295:AE295" si="701">K295+R295</f>
        <v>62.5185</v>
      </c>
      <c r="AD295" s="11">
        <f t="shared" si="701"/>
        <v>778.92</v>
      </c>
      <c r="AE295" s="11">
        <f t="shared" si="701"/>
        <v>566.48</v>
      </c>
      <c r="AF295" s="11">
        <f t="shared" si="663"/>
        <v>34.73275</v>
      </c>
      <c r="AG295" s="11">
        <f t="shared" ref="AG295:AI295" si="702">O295+W295</f>
        <v>318</v>
      </c>
      <c r="AH295" s="11">
        <f t="shared" si="702"/>
        <v>0</v>
      </c>
      <c r="AI295" s="11">
        <f t="shared" si="702"/>
        <v>1760.65125</v>
      </c>
      <c r="AJ295" s="12" t="s">
        <v>35</v>
      </c>
    </row>
    <row r="296" s="9" customFormat="1" ht="16" customHeight="1" spans="1:36">
      <c r="A296" s="45">
        <f t="shared" si="646"/>
        <v>293</v>
      </c>
      <c r="B296" s="46" t="s">
        <v>230</v>
      </c>
      <c r="C296" s="52" t="s">
        <v>853</v>
      </c>
      <c r="D296" s="76" t="s">
        <v>854</v>
      </c>
      <c r="E296" s="95">
        <v>3473.25</v>
      </c>
      <c r="F296" s="46">
        <v>3245.5</v>
      </c>
      <c r="G296" s="96">
        <v>5664.75</v>
      </c>
      <c r="H296" s="95">
        <v>3473.25</v>
      </c>
      <c r="I296" s="48">
        <v>3180</v>
      </c>
      <c r="J296" s="48"/>
      <c r="K296" s="63">
        <f t="shared" si="647"/>
        <v>62.5185</v>
      </c>
      <c r="L296" s="64">
        <f t="shared" si="648"/>
        <v>519.28</v>
      </c>
      <c r="M296" s="48">
        <f t="shared" si="649"/>
        <v>453.18</v>
      </c>
      <c r="N296" s="46">
        <f t="shared" si="650"/>
        <v>24.31275</v>
      </c>
      <c r="O296" s="48">
        <f t="shared" si="651"/>
        <v>159</v>
      </c>
      <c r="P296" s="48">
        <f t="shared" si="652"/>
        <v>0</v>
      </c>
      <c r="Q296" s="48">
        <f t="shared" si="653"/>
        <v>1218.29125</v>
      </c>
      <c r="R296" s="46">
        <f t="shared" si="654"/>
        <v>0</v>
      </c>
      <c r="S296" s="46">
        <f t="shared" si="655"/>
        <v>259.64</v>
      </c>
      <c r="T296" s="48">
        <f t="shared" si="656"/>
        <v>113.3</v>
      </c>
      <c r="U296" s="46">
        <f t="shared" si="657"/>
        <v>10.42</v>
      </c>
      <c r="V296" s="46">
        <v>0</v>
      </c>
      <c r="W296" s="48">
        <f t="shared" si="658"/>
        <v>159</v>
      </c>
      <c r="X296" s="48">
        <f t="shared" si="659"/>
        <v>0</v>
      </c>
      <c r="Y296" s="46">
        <f t="shared" si="660"/>
        <v>542.36</v>
      </c>
      <c r="Z296" s="46">
        <f t="shared" si="661"/>
        <v>1760.65125</v>
      </c>
      <c r="AA296" s="46"/>
      <c r="AB296" s="71" t="s">
        <v>134</v>
      </c>
      <c r="AC296" s="11">
        <f t="shared" ref="AC296:AE296" si="703">K296+R296</f>
        <v>62.5185</v>
      </c>
      <c r="AD296" s="11">
        <f t="shared" si="703"/>
        <v>778.92</v>
      </c>
      <c r="AE296" s="11">
        <f t="shared" si="703"/>
        <v>566.48</v>
      </c>
      <c r="AF296" s="11">
        <f t="shared" si="663"/>
        <v>34.73275</v>
      </c>
      <c r="AG296" s="11">
        <f t="shared" ref="AG296:AI296" si="704">O296+W296</f>
        <v>318</v>
      </c>
      <c r="AH296" s="11">
        <f t="shared" si="704"/>
        <v>0</v>
      </c>
      <c r="AI296" s="11">
        <f t="shared" si="704"/>
        <v>1760.65125</v>
      </c>
      <c r="AJ296" s="12" t="s">
        <v>32</v>
      </c>
    </row>
    <row r="297" s="9" customFormat="1" ht="16" customHeight="1" spans="1:36">
      <c r="A297" s="45">
        <f t="shared" si="646"/>
        <v>294</v>
      </c>
      <c r="B297" s="46" t="s">
        <v>230</v>
      </c>
      <c r="C297" s="52" t="s">
        <v>855</v>
      </c>
      <c r="D297" s="348" t="s">
        <v>856</v>
      </c>
      <c r="E297" s="95">
        <v>3473.25</v>
      </c>
      <c r="F297" s="46">
        <v>3245.5</v>
      </c>
      <c r="G297" s="96">
        <v>5664.75</v>
      </c>
      <c r="H297" s="95">
        <v>3473.25</v>
      </c>
      <c r="I297" s="48">
        <v>3180</v>
      </c>
      <c r="J297" s="48"/>
      <c r="K297" s="63">
        <f t="shared" si="647"/>
        <v>62.5185</v>
      </c>
      <c r="L297" s="64">
        <f t="shared" si="648"/>
        <v>519.28</v>
      </c>
      <c r="M297" s="48">
        <f t="shared" si="649"/>
        <v>453.18</v>
      </c>
      <c r="N297" s="46">
        <f t="shared" si="650"/>
        <v>24.31275</v>
      </c>
      <c r="O297" s="48">
        <f t="shared" si="651"/>
        <v>159</v>
      </c>
      <c r="P297" s="48">
        <f t="shared" si="652"/>
        <v>0</v>
      </c>
      <c r="Q297" s="48">
        <f t="shared" si="653"/>
        <v>1218.29125</v>
      </c>
      <c r="R297" s="46">
        <f t="shared" si="654"/>
        <v>0</v>
      </c>
      <c r="S297" s="46">
        <f t="shared" si="655"/>
        <v>259.64</v>
      </c>
      <c r="T297" s="48">
        <f t="shared" si="656"/>
        <v>113.3</v>
      </c>
      <c r="U297" s="46">
        <f t="shared" si="657"/>
        <v>10.42</v>
      </c>
      <c r="V297" s="46">
        <v>0</v>
      </c>
      <c r="W297" s="48">
        <f t="shared" si="658"/>
        <v>159</v>
      </c>
      <c r="X297" s="48">
        <f t="shared" si="659"/>
        <v>0</v>
      </c>
      <c r="Y297" s="46">
        <f t="shared" si="660"/>
        <v>542.36</v>
      </c>
      <c r="Z297" s="46">
        <f t="shared" si="661"/>
        <v>1760.65125</v>
      </c>
      <c r="AA297" s="46"/>
      <c r="AB297" s="71" t="s">
        <v>134</v>
      </c>
      <c r="AC297" s="11">
        <f t="shared" ref="AC297:AE297" si="705">K297+R297</f>
        <v>62.5185</v>
      </c>
      <c r="AD297" s="11">
        <f t="shared" si="705"/>
        <v>778.92</v>
      </c>
      <c r="AE297" s="11">
        <f t="shared" si="705"/>
        <v>566.48</v>
      </c>
      <c r="AF297" s="11">
        <f t="shared" si="663"/>
        <v>34.73275</v>
      </c>
      <c r="AG297" s="11">
        <f t="shared" ref="AG297:AI297" si="706">O297+W297</f>
        <v>318</v>
      </c>
      <c r="AH297" s="11">
        <f t="shared" si="706"/>
        <v>0</v>
      </c>
      <c r="AI297" s="11">
        <f t="shared" si="706"/>
        <v>1760.65125</v>
      </c>
      <c r="AJ297" s="12" t="s">
        <v>32</v>
      </c>
    </row>
    <row r="298" s="9" customFormat="1" ht="16" customHeight="1" spans="1:36">
      <c r="A298" s="45">
        <f t="shared" si="646"/>
        <v>295</v>
      </c>
      <c r="B298" s="46" t="s">
        <v>230</v>
      </c>
      <c r="C298" s="52" t="s">
        <v>857</v>
      </c>
      <c r="D298" s="348" t="s">
        <v>858</v>
      </c>
      <c r="E298" s="95">
        <v>3473.25</v>
      </c>
      <c r="F298" s="46">
        <v>3245.5</v>
      </c>
      <c r="G298" s="96">
        <v>5664.75</v>
      </c>
      <c r="H298" s="95">
        <v>3473.25</v>
      </c>
      <c r="I298" s="48">
        <v>3180</v>
      </c>
      <c r="J298" s="48"/>
      <c r="K298" s="63">
        <f t="shared" si="647"/>
        <v>62.5185</v>
      </c>
      <c r="L298" s="64">
        <f t="shared" si="648"/>
        <v>519.28</v>
      </c>
      <c r="M298" s="48">
        <f t="shared" si="649"/>
        <v>453.18</v>
      </c>
      <c r="N298" s="46">
        <f t="shared" si="650"/>
        <v>24.31275</v>
      </c>
      <c r="O298" s="48">
        <f t="shared" si="651"/>
        <v>159</v>
      </c>
      <c r="P298" s="48">
        <f t="shared" si="652"/>
        <v>0</v>
      </c>
      <c r="Q298" s="48">
        <f t="shared" si="653"/>
        <v>1218.29125</v>
      </c>
      <c r="R298" s="46">
        <f t="shared" si="654"/>
        <v>0</v>
      </c>
      <c r="S298" s="46">
        <f t="shared" si="655"/>
        <v>259.64</v>
      </c>
      <c r="T298" s="48">
        <f t="shared" si="656"/>
        <v>113.3</v>
      </c>
      <c r="U298" s="46">
        <f t="shared" si="657"/>
        <v>10.42</v>
      </c>
      <c r="V298" s="46">
        <v>0</v>
      </c>
      <c r="W298" s="48">
        <f t="shared" si="658"/>
        <v>159</v>
      </c>
      <c r="X298" s="48">
        <f t="shared" si="659"/>
        <v>0</v>
      </c>
      <c r="Y298" s="46">
        <f t="shared" si="660"/>
        <v>542.36</v>
      </c>
      <c r="Z298" s="46">
        <f t="shared" si="661"/>
        <v>1760.65125</v>
      </c>
      <c r="AA298" s="46"/>
      <c r="AB298" s="71" t="s">
        <v>134</v>
      </c>
      <c r="AC298" s="11">
        <f t="shared" ref="AC298:AE298" si="707">K298+R298</f>
        <v>62.5185</v>
      </c>
      <c r="AD298" s="11">
        <f t="shared" si="707"/>
        <v>778.92</v>
      </c>
      <c r="AE298" s="11">
        <f t="shared" si="707"/>
        <v>566.48</v>
      </c>
      <c r="AF298" s="11">
        <f t="shared" si="663"/>
        <v>34.73275</v>
      </c>
      <c r="AG298" s="11">
        <f t="shared" ref="AG298:AI298" si="708">O298+W298</f>
        <v>318</v>
      </c>
      <c r="AH298" s="11">
        <f t="shared" si="708"/>
        <v>0</v>
      </c>
      <c r="AI298" s="11">
        <f t="shared" si="708"/>
        <v>1760.65125</v>
      </c>
      <c r="AJ298" s="12" t="s">
        <v>32</v>
      </c>
    </row>
    <row r="299" s="9" customFormat="1" ht="16" customHeight="1" spans="1:36">
      <c r="A299" s="45">
        <f t="shared" si="646"/>
        <v>296</v>
      </c>
      <c r="B299" s="46" t="s">
        <v>670</v>
      </c>
      <c r="C299" s="52" t="s">
        <v>859</v>
      </c>
      <c r="D299" s="76" t="s">
        <v>860</v>
      </c>
      <c r="E299" s="95">
        <v>3473.25</v>
      </c>
      <c r="F299" s="46">
        <v>3245.5</v>
      </c>
      <c r="G299" s="96">
        <v>5664.75</v>
      </c>
      <c r="H299" s="95">
        <v>3473.25</v>
      </c>
      <c r="I299" s="48">
        <v>1790</v>
      </c>
      <c r="J299" s="48"/>
      <c r="K299" s="63">
        <f t="shared" si="647"/>
        <v>62.5185</v>
      </c>
      <c r="L299" s="64">
        <f t="shared" si="648"/>
        <v>519.28</v>
      </c>
      <c r="M299" s="48">
        <f t="shared" si="649"/>
        <v>453.18</v>
      </c>
      <c r="N299" s="46">
        <f t="shared" si="650"/>
        <v>24.31275</v>
      </c>
      <c r="O299" s="48">
        <f t="shared" si="651"/>
        <v>89.5</v>
      </c>
      <c r="P299" s="48">
        <f t="shared" si="652"/>
        <v>0</v>
      </c>
      <c r="Q299" s="48">
        <f t="shared" si="653"/>
        <v>1148.79125</v>
      </c>
      <c r="R299" s="46">
        <f t="shared" si="654"/>
        <v>0</v>
      </c>
      <c r="S299" s="46">
        <f t="shared" si="655"/>
        <v>259.64</v>
      </c>
      <c r="T299" s="48">
        <f t="shared" si="656"/>
        <v>113.3</v>
      </c>
      <c r="U299" s="46">
        <f t="shared" si="657"/>
        <v>10.42</v>
      </c>
      <c r="V299" s="46">
        <v>0</v>
      </c>
      <c r="W299" s="48">
        <f t="shared" si="658"/>
        <v>89.5</v>
      </c>
      <c r="X299" s="48">
        <f t="shared" si="659"/>
        <v>0</v>
      </c>
      <c r="Y299" s="46">
        <f t="shared" si="660"/>
        <v>472.86</v>
      </c>
      <c r="Z299" s="46">
        <f t="shared" si="661"/>
        <v>1621.65125</v>
      </c>
      <c r="AA299" s="46"/>
      <c r="AB299" s="71" t="s">
        <v>64</v>
      </c>
      <c r="AC299" s="11">
        <f t="shared" ref="AC299:AE299" si="709">K299+R299</f>
        <v>62.5185</v>
      </c>
      <c r="AD299" s="11">
        <f t="shared" si="709"/>
        <v>778.92</v>
      </c>
      <c r="AE299" s="11">
        <f t="shared" si="709"/>
        <v>566.48</v>
      </c>
      <c r="AF299" s="11">
        <f t="shared" si="663"/>
        <v>34.73275</v>
      </c>
      <c r="AG299" s="11">
        <f t="shared" ref="AG299:AI299" si="710">O299+W299</f>
        <v>179</v>
      </c>
      <c r="AH299" s="11">
        <f t="shared" si="710"/>
        <v>0</v>
      </c>
      <c r="AI299" s="11">
        <f t="shared" si="710"/>
        <v>1621.65125</v>
      </c>
      <c r="AJ299" s="12" t="s">
        <v>33</v>
      </c>
    </row>
    <row r="300" s="9" customFormat="1" ht="16" customHeight="1" spans="1:36">
      <c r="A300" s="45">
        <f t="shared" si="646"/>
        <v>297</v>
      </c>
      <c r="B300" s="46" t="s">
        <v>176</v>
      </c>
      <c r="C300" s="52" t="s">
        <v>861</v>
      </c>
      <c r="D300" s="348" t="s">
        <v>862</v>
      </c>
      <c r="E300" s="95">
        <v>3473.25</v>
      </c>
      <c r="F300" s="46">
        <v>3245.5</v>
      </c>
      <c r="G300" s="96">
        <v>5664.75</v>
      </c>
      <c r="H300" s="95">
        <v>3473.25</v>
      </c>
      <c r="I300" s="48">
        <v>3180</v>
      </c>
      <c r="J300" s="48"/>
      <c r="K300" s="63">
        <f t="shared" si="647"/>
        <v>62.5185</v>
      </c>
      <c r="L300" s="64">
        <f t="shared" si="648"/>
        <v>519.28</v>
      </c>
      <c r="M300" s="48">
        <f t="shared" si="649"/>
        <v>453.18</v>
      </c>
      <c r="N300" s="46">
        <f t="shared" si="650"/>
        <v>24.31275</v>
      </c>
      <c r="O300" s="48">
        <f t="shared" si="651"/>
        <v>159</v>
      </c>
      <c r="P300" s="48">
        <f t="shared" si="652"/>
        <v>0</v>
      </c>
      <c r="Q300" s="48">
        <f t="shared" si="653"/>
        <v>1218.29125</v>
      </c>
      <c r="R300" s="46">
        <f t="shared" si="654"/>
        <v>0</v>
      </c>
      <c r="S300" s="46">
        <f t="shared" si="655"/>
        <v>259.64</v>
      </c>
      <c r="T300" s="48">
        <f t="shared" si="656"/>
        <v>113.3</v>
      </c>
      <c r="U300" s="46">
        <f t="shared" si="657"/>
        <v>10.42</v>
      </c>
      <c r="V300" s="46">
        <v>0</v>
      </c>
      <c r="W300" s="48">
        <f t="shared" si="658"/>
        <v>159</v>
      </c>
      <c r="X300" s="48">
        <f t="shared" si="659"/>
        <v>0</v>
      </c>
      <c r="Y300" s="46">
        <f t="shared" si="660"/>
        <v>542.36</v>
      </c>
      <c r="Z300" s="46">
        <f t="shared" si="661"/>
        <v>1760.65125</v>
      </c>
      <c r="AA300" s="46"/>
      <c r="AB300" s="71" t="s">
        <v>85</v>
      </c>
      <c r="AC300" s="11">
        <f t="shared" ref="AC300:AE300" si="711">K300+R300</f>
        <v>62.5185</v>
      </c>
      <c r="AD300" s="11">
        <f t="shared" si="711"/>
        <v>778.92</v>
      </c>
      <c r="AE300" s="11">
        <f t="shared" si="711"/>
        <v>566.48</v>
      </c>
      <c r="AF300" s="11">
        <f t="shared" si="663"/>
        <v>34.73275</v>
      </c>
      <c r="AG300" s="11">
        <f t="shared" ref="AG300:AI300" si="712">O300+W300</f>
        <v>318</v>
      </c>
      <c r="AH300" s="11">
        <f t="shared" si="712"/>
        <v>0</v>
      </c>
      <c r="AI300" s="11">
        <f t="shared" si="712"/>
        <v>1760.65125</v>
      </c>
      <c r="AJ300" s="12" t="s">
        <v>35</v>
      </c>
    </row>
    <row r="301" s="9" customFormat="1" ht="16" customHeight="1" spans="1:36">
      <c r="A301" s="45">
        <f t="shared" si="646"/>
        <v>298</v>
      </c>
      <c r="B301" s="46" t="s">
        <v>685</v>
      </c>
      <c r="C301" s="52" t="s">
        <v>865</v>
      </c>
      <c r="D301" s="76" t="s">
        <v>866</v>
      </c>
      <c r="E301" s="95">
        <v>3473.25</v>
      </c>
      <c r="F301" s="46">
        <v>3245.5</v>
      </c>
      <c r="G301" s="96">
        <v>5664.75</v>
      </c>
      <c r="H301" s="95">
        <v>3473.25</v>
      </c>
      <c r="I301" s="48">
        <v>1790</v>
      </c>
      <c r="J301" s="48"/>
      <c r="K301" s="63">
        <f t="shared" si="647"/>
        <v>62.5185</v>
      </c>
      <c r="L301" s="64">
        <f t="shared" si="648"/>
        <v>519.28</v>
      </c>
      <c r="M301" s="48">
        <f t="shared" si="649"/>
        <v>453.18</v>
      </c>
      <c r="N301" s="46">
        <f t="shared" si="650"/>
        <v>24.31275</v>
      </c>
      <c r="O301" s="48">
        <f t="shared" si="651"/>
        <v>89.5</v>
      </c>
      <c r="P301" s="48">
        <f t="shared" si="652"/>
        <v>0</v>
      </c>
      <c r="Q301" s="48">
        <f t="shared" si="653"/>
        <v>1148.79125</v>
      </c>
      <c r="R301" s="46">
        <f t="shared" si="654"/>
        <v>0</v>
      </c>
      <c r="S301" s="46">
        <f t="shared" si="655"/>
        <v>259.64</v>
      </c>
      <c r="T301" s="48">
        <f t="shared" si="656"/>
        <v>113.3</v>
      </c>
      <c r="U301" s="46">
        <f t="shared" si="657"/>
        <v>10.42</v>
      </c>
      <c r="V301" s="46">
        <v>0</v>
      </c>
      <c r="W301" s="48">
        <f t="shared" si="658"/>
        <v>89.5</v>
      </c>
      <c r="X301" s="48">
        <f t="shared" si="659"/>
        <v>0</v>
      </c>
      <c r="Y301" s="46">
        <f t="shared" si="660"/>
        <v>472.86</v>
      </c>
      <c r="Z301" s="46">
        <f t="shared" si="661"/>
        <v>1621.65125</v>
      </c>
      <c r="AA301" s="46"/>
      <c r="AB301" s="71" t="s">
        <v>62</v>
      </c>
      <c r="AC301" s="11">
        <f t="shared" ref="AC301:AE301" si="713">K301+R301</f>
        <v>62.5185</v>
      </c>
      <c r="AD301" s="11">
        <f t="shared" si="713"/>
        <v>778.92</v>
      </c>
      <c r="AE301" s="11">
        <f t="shared" si="713"/>
        <v>566.48</v>
      </c>
      <c r="AF301" s="11">
        <f t="shared" si="663"/>
        <v>34.73275</v>
      </c>
      <c r="AG301" s="11">
        <f t="shared" ref="AG301:AI301" si="714">O301+W301</f>
        <v>179</v>
      </c>
      <c r="AH301" s="11">
        <f t="shared" si="714"/>
        <v>0</v>
      </c>
      <c r="AI301" s="11">
        <f t="shared" si="714"/>
        <v>1621.65125</v>
      </c>
      <c r="AJ301" s="12" t="s">
        <v>33</v>
      </c>
    </row>
    <row r="302" s="9" customFormat="1" ht="16" customHeight="1" spans="1:36">
      <c r="A302" s="45">
        <f t="shared" si="646"/>
        <v>299</v>
      </c>
      <c r="B302" s="46" t="s">
        <v>348</v>
      </c>
      <c r="C302" s="52" t="s">
        <v>867</v>
      </c>
      <c r="D302" s="76" t="s">
        <v>868</v>
      </c>
      <c r="E302" s="95">
        <v>3473.25</v>
      </c>
      <c r="F302" s="46">
        <v>3245.5</v>
      </c>
      <c r="G302" s="96">
        <v>5664.75</v>
      </c>
      <c r="H302" s="95">
        <v>3473.25</v>
      </c>
      <c r="I302" s="48">
        <v>1790</v>
      </c>
      <c r="J302" s="48"/>
      <c r="K302" s="63">
        <f t="shared" si="647"/>
        <v>62.5185</v>
      </c>
      <c r="L302" s="64">
        <f t="shared" si="648"/>
        <v>519.28</v>
      </c>
      <c r="M302" s="48">
        <f t="shared" si="649"/>
        <v>453.18</v>
      </c>
      <c r="N302" s="46">
        <f t="shared" si="650"/>
        <v>24.31275</v>
      </c>
      <c r="O302" s="48">
        <f t="shared" si="651"/>
        <v>89.5</v>
      </c>
      <c r="P302" s="48">
        <f t="shared" si="652"/>
        <v>0</v>
      </c>
      <c r="Q302" s="48">
        <f t="shared" si="653"/>
        <v>1148.79125</v>
      </c>
      <c r="R302" s="46">
        <f t="shared" si="654"/>
        <v>0</v>
      </c>
      <c r="S302" s="46">
        <f t="shared" si="655"/>
        <v>259.64</v>
      </c>
      <c r="T302" s="48">
        <f t="shared" si="656"/>
        <v>113.3</v>
      </c>
      <c r="U302" s="46">
        <f t="shared" si="657"/>
        <v>10.42</v>
      </c>
      <c r="V302" s="46">
        <v>0</v>
      </c>
      <c r="W302" s="48">
        <f t="shared" si="658"/>
        <v>89.5</v>
      </c>
      <c r="X302" s="48">
        <f t="shared" si="659"/>
        <v>0</v>
      </c>
      <c r="Y302" s="46">
        <f t="shared" si="660"/>
        <v>472.86</v>
      </c>
      <c r="Z302" s="46">
        <f t="shared" si="661"/>
        <v>1621.65125</v>
      </c>
      <c r="AA302" s="46"/>
      <c r="AB302" s="71" t="s">
        <v>100</v>
      </c>
      <c r="AC302" s="11">
        <f t="shared" ref="AC302:AE302" si="715">K302+R302</f>
        <v>62.5185</v>
      </c>
      <c r="AD302" s="11">
        <f t="shared" si="715"/>
        <v>778.92</v>
      </c>
      <c r="AE302" s="11">
        <f t="shared" si="715"/>
        <v>566.48</v>
      </c>
      <c r="AF302" s="11">
        <f t="shared" si="663"/>
        <v>34.73275</v>
      </c>
      <c r="AG302" s="11">
        <f t="shared" ref="AG302:AI302" si="716">O302+W302</f>
        <v>179</v>
      </c>
      <c r="AH302" s="11">
        <f t="shared" si="716"/>
        <v>0</v>
      </c>
      <c r="AI302" s="11">
        <f t="shared" si="716"/>
        <v>1621.65125</v>
      </c>
      <c r="AJ302" s="12" t="s">
        <v>33</v>
      </c>
    </row>
    <row r="303" s="9" customFormat="1" ht="16" customHeight="1" spans="1:36">
      <c r="A303" s="45">
        <f t="shared" si="646"/>
        <v>300</v>
      </c>
      <c r="B303" s="46" t="s">
        <v>348</v>
      </c>
      <c r="C303" s="52" t="s">
        <v>869</v>
      </c>
      <c r="D303" s="76" t="s">
        <v>870</v>
      </c>
      <c r="E303" s="95">
        <v>3473.25</v>
      </c>
      <c r="F303" s="46">
        <v>3245.5</v>
      </c>
      <c r="G303" s="96">
        <v>5664.75</v>
      </c>
      <c r="H303" s="95">
        <v>3473.25</v>
      </c>
      <c r="I303" s="48">
        <v>1790</v>
      </c>
      <c r="J303" s="48"/>
      <c r="K303" s="63">
        <f t="shared" si="647"/>
        <v>62.5185</v>
      </c>
      <c r="L303" s="64">
        <f t="shared" si="648"/>
        <v>519.28</v>
      </c>
      <c r="M303" s="48">
        <f t="shared" si="649"/>
        <v>453.18</v>
      </c>
      <c r="N303" s="46">
        <f t="shared" si="650"/>
        <v>24.31275</v>
      </c>
      <c r="O303" s="48">
        <f t="shared" si="651"/>
        <v>89.5</v>
      </c>
      <c r="P303" s="48">
        <f t="shared" si="652"/>
        <v>0</v>
      </c>
      <c r="Q303" s="48">
        <f t="shared" si="653"/>
        <v>1148.79125</v>
      </c>
      <c r="R303" s="46">
        <f t="shared" si="654"/>
        <v>0</v>
      </c>
      <c r="S303" s="46">
        <f t="shared" si="655"/>
        <v>259.64</v>
      </c>
      <c r="T303" s="48">
        <f t="shared" si="656"/>
        <v>113.3</v>
      </c>
      <c r="U303" s="46">
        <f t="shared" si="657"/>
        <v>10.42</v>
      </c>
      <c r="V303" s="46">
        <v>0</v>
      </c>
      <c r="W303" s="48">
        <f t="shared" si="658"/>
        <v>89.5</v>
      </c>
      <c r="X303" s="48">
        <f t="shared" si="659"/>
        <v>0</v>
      </c>
      <c r="Y303" s="46">
        <f t="shared" si="660"/>
        <v>472.86</v>
      </c>
      <c r="Z303" s="46">
        <f t="shared" si="661"/>
        <v>1621.65125</v>
      </c>
      <c r="AA303" s="46"/>
      <c r="AB303" s="71" t="s">
        <v>100</v>
      </c>
      <c r="AC303" s="11">
        <f t="shared" ref="AC303:AE303" si="717">K303+R303</f>
        <v>62.5185</v>
      </c>
      <c r="AD303" s="11">
        <f t="shared" si="717"/>
        <v>778.92</v>
      </c>
      <c r="AE303" s="11">
        <f t="shared" si="717"/>
        <v>566.48</v>
      </c>
      <c r="AF303" s="11">
        <f t="shared" si="663"/>
        <v>34.73275</v>
      </c>
      <c r="AG303" s="11">
        <f t="shared" ref="AG303:AI303" si="718">O303+W303</f>
        <v>179</v>
      </c>
      <c r="AH303" s="11">
        <f t="shared" si="718"/>
        <v>0</v>
      </c>
      <c r="AI303" s="11">
        <f t="shared" si="718"/>
        <v>1621.65125</v>
      </c>
      <c r="AJ303" s="12" t="s">
        <v>33</v>
      </c>
    </row>
    <row r="304" s="9" customFormat="1" ht="16" customHeight="1" spans="1:36">
      <c r="A304" s="45">
        <f t="shared" si="646"/>
        <v>301</v>
      </c>
      <c r="B304" s="46" t="s">
        <v>328</v>
      </c>
      <c r="C304" s="52" t="s">
        <v>871</v>
      </c>
      <c r="D304" s="76" t="s">
        <v>872</v>
      </c>
      <c r="E304" s="95">
        <v>3473.25</v>
      </c>
      <c r="F304" s="46">
        <v>3245.5</v>
      </c>
      <c r="G304" s="96">
        <v>5664.75</v>
      </c>
      <c r="H304" s="95">
        <v>3473.25</v>
      </c>
      <c r="I304" s="48">
        <v>4180</v>
      </c>
      <c r="J304" s="48"/>
      <c r="K304" s="63">
        <f t="shared" si="647"/>
        <v>62.5185</v>
      </c>
      <c r="L304" s="64">
        <f t="shared" si="648"/>
        <v>519.28</v>
      </c>
      <c r="M304" s="48">
        <f t="shared" si="649"/>
        <v>453.18</v>
      </c>
      <c r="N304" s="46">
        <f t="shared" si="650"/>
        <v>24.31275</v>
      </c>
      <c r="O304" s="48">
        <f t="shared" si="651"/>
        <v>209</v>
      </c>
      <c r="P304" s="48">
        <f t="shared" si="652"/>
        <v>0</v>
      </c>
      <c r="Q304" s="48">
        <f t="shared" si="653"/>
        <v>1268.29125</v>
      </c>
      <c r="R304" s="46">
        <f t="shared" si="654"/>
        <v>0</v>
      </c>
      <c r="S304" s="46">
        <f t="shared" si="655"/>
        <v>259.64</v>
      </c>
      <c r="T304" s="48">
        <f t="shared" si="656"/>
        <v>113.3</v>
      </c>
      <c r="U304" s="46">
        <f t="shared" si="657"/>
        <v>10.42</v>
      </c>
      <c r="V304" s="46">
        <v>0</v>
      </c>
      <c r="W304" s="48">
        <f t="shared" si="658"/>
        <v>209</v>
      </c>
      <c r="X304" s="48">
        <f t="shared" si="659"/>
        <v>0</v>
      </c>
      <c r="Y304" s="46">
        <f t="shared" si="660"/>
        <v>592.36</v>
      </c>
      <c r="Z304" s="46">
        <f t="shared" si="661"/>
        <v>1860.65125</v>
      </c>
      <c r="AA304" s="46"/>
      <c r="AB304" s="71" t="s">
        <v>85</v>
      </c>
      <c r="AC304" s="11">
        <f t="shared" ref="AC304:AE304" si="719">K304+R304</f>
        <v>62.5185</v>
      </c>
      <c r="AD304" s="11">
        <f t="shared" si="719"/>
        <v>778.92</v>
      </c>
      <c r="AE304" s="11">
        <f t="shared" si="719"/>
        <v>566.48</v>
      </c>
      <c r="AF304" s="11">
        <f t="shared" si="663"/>
        <v>34.73275</v>
      </c>
      <c r="AG304" s="11">
        <f t="shared" ref="AG304:AI304" si="720">O304+W304</f>
        <v>418</v>
      </c>
      <c r="AH304" s="11">
        <f t="shared" si="720"/>
        <v>0</v>
      </c>
      <c r="AI304" s="11">
        <f t="shared" si="720"/>
        <v>1860.65125</v>
      </c>
      <c r="AJ304" s="12" t="s">
        <v>35</v>
      </c>
    </row>
    <row r="305" s="9" customFormat="1" ht="16" customHeight="1" spans="1:36">
      <c r="A305" s="45">
        <f t="shared" si="646"/>
        <v>302</v>
      </c>
      <c r="B305" s="46" t="s">
        <v>640</v>
      </c>
      <c r="C305" s="52" t="s">
        <v>873</v>
      </c>
      <c r="D305" s="348" t="s">
        <v>874</v>
      </c>
      <c r="E305" s="95">
        <v>3473.25</v>
      </c>
      <c r="F305" s="46">
        <v>3245.5</v>
      </c>
      <c r="G305" s="96">
        <v>5664.75</v>
      </c>
      <c r="H305" s="95">
        <v>3473.25</v>
      </c>
      <c r="I305" s="48">
        <v>3180</v>
      </c>
      <c r="J305" s="48"/>
      <c r="K305" s="63">
        <f t="shared" si="647"/>
        <v>62.5185</v>
      </c>
      <c r="L305" s="64">
        <f t="shared" si="648"/>
        <v>519.28</v>
      </c>
      <c r="M305" s="48">
        <f t="shared" si="649"/>
        <v>453.18</v>
      </c>
      <c r="N305" s="46">
        <f t="shared" si="650"/>
        <v>24.31275</v>
      </c>
      <c r="O305" s="48">
        <f t="shared" si="651"/>
        <v>159</v>
      </c>
      <c r="P305" s="48">
        <f t="shared" si="652"/>
        <v>0</v>
      </c>
      <c r="Q305" s="48">
        <f t="shared" si="653"/>
        <v>1218.29125</v>
      </c>
      <c r="R305" s="46">
        <f t="shared" si="654"/>
        <v>0</v>
      </c>
      <c r="S305" s="46">
        <f t="shared" si="655"/>
        <v>259.64</v>
      </c>
      <c r="T305" s="48">
        <f t="shared" si="656"/>
        <v>113.3</v>
      </c>
      <c r="U305" s="46">
        <f t="shared" si="657"/>
        <v>10.42</v>
      </c>
      <c r="V305" s="46">
        <v>0</v>
      </c>
      <c r="W305" s="48">
        <f t="shared" si="658"/>
        <v>159</v>
      </c>
      <c r="X305" s="48">
        <f t="shared" si="659"/>
        <v>0</v>
      </c>
      <c r="Y305" s="46">
        <f t="shared" si="660"/>
        <v>542.36</v>
      </c>
      <c r="Z305" s="46">
        <f t="shared" si="661"/>
        <v>1760.65125</v>
      </c>
      <c r="AA305" s="46"/>
      <c r="AB305" s="71" t="s">
        <v>67</v>
      </c>
      <c r="AC305" s="11">
        <f t="shared" ref="AC305:AE305" si="721">K305+R305</f>
        <v>62.5185</v>
      </c>
      <c r="AD305" s="11">
        <f t="shared" si="721"/>
        <v>778.92</v>
      </c>
      <c r="AE305" s="11">
        <f t="shared" si="721"/>
        <v>566.48</v>
      </c>
      <c r="AF305" s="11">
        <f t="shared" si="663"/>
        <v>34.73275</v>
      </c>
      <c r="AG305" s="11">
        <f t="shared" ref="AG305:AI305" si="722">O305+W305</f>
        <v>318</v>
      </c>
      <c r="AH305" s="11">
        <f t="shared" si="722"/>
        <v>0</v>
      </c>
      <c r="AI305" s="11">
        <f t="shared" si="722"/>
        <v>1760.65125</v>
      </c>
      <c r="AJ305" s="12" t="s">
        <v>33</v>
      </c>
    </row>
    <row r="306" s="9" customFormat="1" ht="16" customHeight="1" spans="1:36">
      <c r="A306" s="45">
        <f t="shared" si="646"/>
        <v>303</v>
      </c>
      <c r="B306" s="46" t="s">
        <v>558</v>
      </c>
      <c r="C306" s="52" t="s">
        <v>877</v>
      </c>
      <c r="D306" s="76" t="s">
        <v>878</v>
      </c>
      <c r="E306" s="95">
        <v>3473.25</v>
      </c>
      <c r="F306" s="46">
        <v>3245.5</v>
      </c>
      <c r="G306" s="95">
        <v>5664.75</v>
      </c>
      <c r="H306" s="95">
        <v>3473.25</v>
      </c>
      <c r="I306" s="48">
        <v>1790</v>
      </c>
      <c r="J306" s="48"/>
      <c r="K306" s="63">
        <f t="shared" si="647"/>
        <v>62.5185</v>
      </c>
      <c r="L306" s="64">
        <f t="shared" si="648"/>
        <v>519.28</v>
      </c>
      <c r="M306" s="48">
        <f t="shared" si="649"/>
        <v>453.18</v>
      </c>
      <c r="N306" s="46">
        <f t="shared" si="650"/>
        <v>24.31275</v>
      </c>
      <c r="O306" s="48">
        <f t="shared" si="651"/>
        <v>89.5</v>
      </c>
      <c r="P306" s="48">
        <f t="shared" si="652"/>
        <v>0</v>
      </c>
      <c r="Q306" s="48">
        <f t="shared" si="653"/>
        <v>1148.79125</v>
      </c>
      <c r="R306" s="46">
        <f t="shared" si="654"/>
        <v>0</v>
      </c>
      <c r="S306" s="46">
        <f t="shared" si="655"/>
        <v>259.64</v>
      </c>
      <c r="T306" s="48">
        <f t="shared" si="656"/>
        <v>113.3</v>
      </c>
      <c r="U306" s="46">
        <f t="shared" si="657"/>
        <v>10.42</v>
      </c>
      <c r="V306" s="46">
        <v>0</v>
      </c>
      <c r="W306" s="48">
        <f t="shared" si="658"/>
        <v>89.5</v>
      </c>
      <c r="X306" s="48">
        <f t="shared" si="659"/>
        <v>0</v>
      </c>
      <c r="Y306" s="46">
        <f t="shared" si="660"/>
        <v>472.86</v>
      </c>
      <c r="Z306" s="46">
        <f t="shared" si="661"/>
        <v>1621.65125</v>
      </c>
      <c r="AA306" s="46"/>
      <c r="AB306" s="71" t="s">
        <v>115</v>
      </c>
      <c r="AC306" s="11">
        <f t="shared" ref="AC306:AE306" si="723">K306+R306</f>
        <v>62.5185</v>
      </c>
      <c r="AD306" s="11">
        <f t="shared" si="723"/>
        <v>778.92</v>
      </c>
      <c r="AE306" s="11">
        <f t="shared" si="723"/>
        <v>566.48</v>
      </c>
      <c r="AF306" s="11">
        <f t="shared" si="663"/>
        <v>34.73275</v>
      </c>
      <c r="AG306" s="11">
        <f t="shared" ref="AG306:AI306" si="724">O306+W306</f>
        <v>179</v>
      </c>
      <c r="AH306" s="11">
        <f t="shared" si="724"/>
        <v>0</v>
      </c>
      <c r="AI306" s="11">
        <f t="shared" si="724"/>
        <v>1621.65125</v>
      </c>
      <c r="AJ306" s="12" t="s">
        <v>33</v>
      </c>
    </row>
    <row r="307" s="9" customFormat="1" ht="16" customHeight="1" spans="1:36">
      <c r="A307" s="45">
        <f t="shared" si="646"/>
        <v>304</v>
      </c>
      <c r="B307" s="46" t="s">
        <v>640</v>
      </c>
      <c r="C307" s="52" t="s">
        <v>879</v>
      </c>
      <c r="D307" s="348" t="s">
        <v>880</v>
      </c>
      <c r="E307" s="95">
        <v>3473.25</v>
      </c>
      <c r="F307" s="46">
        <v>3245.5</v>
      </c>
      <c r="G307" s="95">
        <v>5664.75</v>
      </c>
      <c r="H307" s="95">
        <v>3473.25</v>
      </c>
      <c r="I307" s="48">
        <v>1790</v>
      </c>
      <c r="J307" s="48"/>
      <c r="K307" s="63">
        <f t="shared" si="647"/>
        <v>62.5185</v>
      </c>
      <c r="L307" s="64">
        <f t="shared" si="648"/>
        <v>519.28</v>
      </c>
      <c r="M307" s="48">
        <f t="shared" si="649"/>
        <v>453.18</v>
      </c>
      <c r="N307" s="46">
        <f t="shared" si="650"/>
        <v>24.31275</v>
      </c>
      <c r="O307" s="48">
        <f t="shared" si="651"/>
        <v>89.5</v>
      </c>
      <c r="P307" s="48">
        <f t="shared" si="652"/>
        <v>0</v>
      </c>
      <c r="Q307" s="48">
        <f t="shared" si="653"/>
        <v>1148.79125</v>
      </c>
      <c r="R307" s="46">
        <f t="shared" si="654"/>
        <v>0</v>
      </c>
      <c r="S307" s="46">
        <f t="shared" si="655"/>
        <v>259.64</v>
      </c>
      <c r="T307" s="48">
        <f t="shared" si="656"/>
        <v>113.3</v>
      </c>
      <c r="U307" s="46">
        <f t="shared" si="657"/>
        <v>10.42</v>
      </c>
      <c r="V307" s="46">
        <v>0</v>
      </c>
      <c r="W307" s="48">
        <f t="shared" si="658"/>
        <v>89.5</v>
      </c>
      <c r="X307" s="48">
        <f t="shared" si="659"/>
        <v>0</v>
      </c>
      <c r="Y307" s="46">
        <f t="shared" si="660"/>
        <v>472.86</v>
      </c>
      <c r="Z307" s="46">
        <f t="shared" si="661"/>
        <v>1621.65125</v>
      </c>
      <c r="AA307" s="46"/>
      <c r="AB307" s="71" t="s">
        <v>67</v>
      </c>
      <c r="AC307" s="11">
        <f t="shared" ref="AC307:AE307" si="725">K307+R307</f>
        <v>62.5185</v>
      </c>
      <c r="AD307" s="11">
        <f t="shared" si="725"/>
        <v>778.92</v>
      </c>
      <c r="AE307" s="11">
        <f t="shared" si="725"/>
        <v>566.48</v>
      </c>
      <c r="AF307" s="11">
        <f t="shared" si="663"/>
        <v>34.73275</v>
      </c>
      <c r="AG307" s="11">
        <f t="shared" ref="AG307:AI307" si="726">O307+W307</f>
        <v>179</v>
      </c>
      <c r="AH307" s="11">
        <f t="shared" si="726"/>
        <v>0</v>
      </c>
      <c r="AI307" s="11">
        <f t="shared" si="726"/>
        <v>1621.65125</v>
      </c>
      <c r="AJ307" s="12" t="s">
        <v>33</v>
      </c>
    </row>
    <row r="308" s="9" customFormat="1" ht="16" customHeight="1" spans="1:36">
      <c r="A308" s="45">
        <f t="shared" si="646"/>
        <v>305</v>
      </c>
      <c r="B308" s="46" t="s">
        <v>337</v>
      </c>
      <c r="C308" s="52" t="s">
        <v>883</v>
      </c>
      <c r="D308" s="76" t="s">
        <v>884</v>
      </c>
      <c r="E308" s="95">
        <v>3473.25</v>
      </c>
      <c r="F308" s="46">
        <v>3245.5</v>
      </c>
      <c r="G308" s="95">
        <v>5664.75</v>
      </c>
      <c r="H308" s="95">
        <v>3473.25</v>
      </c>
      <c r="I308" s="78">
        <v>1790</v>
      </c>
      <c r="J308" s="48"/>
      <c r="K308" s="63">
        <f t="shared" si="647"/>
        <v>62.5185</v>
      </c>
      <c r="L308" s="64">
        <f t="shared" si="648"/>
        <v>519.28</v>
      </c>
      <c r="M308" s="48">
        <f t="shared" si="649"/>
        <v>453.18</v>
      </c>
      <c r="N308" s="46">
        <f t="shared" si="650"/>
        <v>24.31275</v>
      </c>
      <c r="O308" s="48">
        <f t="shared" si="651"/>
        <v>89.5</v>
      </c>
      <c r="P308" s="48">
        <f t="shared" si="652"/>
        <v>0</v>
      </c>
      <c r="Q308" s="48">
        <f t="shared" si="653"/>
        <v>1148.79125</v>
      </c>
      <c r="R308" s="46">
        <f t="shared" si="654"/>
        <v>0</v>
      </c>
      <c r="S308" s="46">
        <f t="shared" si="655"/>
        <v>259.64</v>
      </c>
      <c r="T308" s="48">
        <f t="shared" si="656"/>
        <v>113.3</v>
      </c>
      <c r="U308" s="46">
        <f t="shared" si="657"/>
        <v>10.42</v>
      </c>
      <c r="V308" s="46">
        <v>0</v>
      </c>
      <c r="W308" s="48">
        <f t="shared" si="658"/>
        <v>89.5</v>
      </c>
      <c r="X308" s="48">
        <f t="shared" si="659"/>
        <v>0</v>
      </c>
      <c r="Y308" s="46">
        <f t="shared" si="660"/>
        <v>472.86</v>
      </c>
      <c r="Z308" s="46">
        <f t="shared" si="661"/>
        <v>1621.65125</v>
      </c>
      <c r="AA308" s="78"/>
      <c r="AB308" s="71" t="s">
        <v>97</v>
      </c>
      <c r="AC308" s="11">
        <f t="shared" ref="AC308:AE308" si="727">K308+R308</f>
        <v>62.5185</v>
      </c>
      <c r="AD308" s="11">
        <f t="shared" si="727"/>
        <v>778.92</v>
      </c>
      <c r="AE308" s="11">
        <f t="shared" si="727"/>
        <v>566.48</v>
      </c>
      <c r="AF308" s="11">
        <f t="shared" si="663"/>
        <v>34.73275</v>
      </c>
      <c r="AG308" s="11">
        <f t="shared" ref="AG308:AI308" si="728">O308+W308</f>
        <v>179</v>
      </c>
      <c r="AH308" s="11">
        <f t="shared" si="728"/>
        <v>0</v>
      </c>
      <c r="AI308" s="11">
        <f t="shared" si="728"/>
        <v>1621.65125</v>
      </c>
      <c r="AJ308" s="12" t="s">
        <v>33</v>
      </c>
    </row>
    <row r="309" s="9" customFormat="1" ht="16" customHeight="1" spans="1:36">
      <c r="A309" s="45">
        <f t="shared" si="646"/>
        <v>306</v>
      </c>
      <c r="B309" s="46" t="s">
        <v>272</v>
      </c>
      <c r="C309" s="52" t="s">
        <v>885</v>
      </c>
      <c r="D309" s="76" t="s">
        <v>886</v>
      </c>
      <c r="E309" s="95">
        <v>3473.25</v>
      </c>
      <c r="F309" s="46">
        <v>3245.5</v>
      </c>
      <c r="G309" s="95">
        <v>5664.75</v>
      </c>
      <c r="H309" s="95">
        <v>3473.25</v>
      </c>
      <c r="I309" s="78">
        <v>3180</v>
      </c>
      <c r="J309" s="48"/>
      <c r="K309" s="63">
        <f t="shared" si="647"/>
        <v>62.5185</v>
      </c>
      <c r="L309" s="64">
        <f t="shared" si="648"/>
        <v>519.28</v>
      </c>
      <c r="M309" s="48">
        <f t="shared" si="649"/>
        <v>453.18</v>
      </c>
      <c r="N309" s="46">
        <f t="shared" si="650"/>
        <v>24.31275</v>
      </c>
      <c r="O309" s="48">
        <f t="shared" si="651"/>
        <v>159</v>
      </c>
      <c r="P309" s="48">
        <f t="shared" si="652"/>
        <v>0</v>
      </c>
      <c r="Q309" s="48">
        <f t="shared" si="653"/>
        <v>1218.29125</v>
      </c>
      <c r="R309" s="46">
        <f t="shared" si="654"/>
        <v>0</v>
      </c>
      <c r="S309" s="46">
        <f t="shared" si="655"/>
        <v>259.64</v>
      </c>
      <c r="T309" s="48">
        <f t="shared" si="656"/>
        <v>113.3</v>
      </c>
      <c r="U309" s="46">
        <f t="shared" si="657"/>
        <v>10.42</v>
      </c>
      <c r="V309" s="46">
        <v>0</v>
      </c>
      <c r="W309" s="48">
        <f t="shared" si="658"/>
        <v>159</v>
      </c>
      <c r="X309" s="48">
        <f t="shared" si="659"/>
        <v>0</v>
      </c>
      <c r="Y309" s="46">
        <f t="shared" si="660"/>
        <v>542.36</v>
      </c>
      <c r="Z309" s="46">
        <f t="shared" si="661"/>
        <v>1760.65125</v>
      </c>
      <c r="AA309" s="78"/>
      <c r="AB309" s="71" t="s">
        <v>115</v>
      </c>
      <c r="AC309" s="11">
        <f t="shared" ref="AC309:AE309" si="729">K309+R309</f>
        <v>62.5185</v>
      </c>
      <c r="AD309" s="11">
        <f t="shared" si="729"/>
        <v>778.92</v>
      </c>
      <c r="AE309" s="11">
        <f t="shared" si="729"/>
        <v>566.48</v>
      </c>
      <c r="AF309" s="11">
        <f t="shared" si="663"/>
        <v>34.73275</v>
      </c>
      <c r="AG309" s="11">
        <f t="shared" ref="AG309:AI309" si="730">O309+W309</f>
        <v>318</v>
      </c>
      <c r="AH309" s="11">
        <f t="shared" si="730"/>
        <v>0</v>
      </c>
      <c r="AI309" s="11">
        <f t="shared" si="730"/>
        <v>1760.65125</v>
      </c>
      <c r="AJ309" s="12" t="s">
        <v>36</v>
      </c>
    </row>
    <row r="310" s="9" customFormat="1" ht="16" customHeight="1" spans="1:36">
      <c r="A310" s="45">
        <f t="shared" si="646"/>
        <v>307</v>
      </c>
      <c r="B310" s="46" t="s">
        <v>558</v>
      </c>
      <c r="C310" s="52" t="s">
        <v>887</v>
      </c>
      <c r="D310" s="346" t="s">
        <v>888</v>
      </c>
      <c r="E310" s="95">
        <v>3473.25</v>
      </c>
      <c r="F310" s="46">
        <v>3245.5</v>
      </c>
      <c r="G310" s="95">
        <v>5664.75</v>
      </c>
      <c r="H310" s="95">
        <v>3473.25</v>
      </c>
      <c r="I310" s="105">
        <v>1790</v>
      </c>
      <c r="J310" s="48"/>
      <c r="K310" s="63">
        <f t="shared" si="647"/>
        <v>62.5185</v>
      </c>
      <c r="L310" s="64">
        <f t="shared" si="648"/>
        <v>519.28</v>
      </c>
      <c r="M310" s="48">
        <f t="shared" si="649"/>
        <v>453.18</v>
      </c>
      <c r="N310" s="46">
        <f t="shared" si="650"/>
        <v>24.31275</v>
      </c>
      <c r="O310" s="48">
        <f t="shared" si="651"/>
        <v>89.5</v>
      </c>
      <c r="P310" s="48">
        <f t="shared" si="652"/>
        <v>0</v>
      </c>
      <c r="Q310" s="48">
        <f t="shared" si="653"/>
        <v>1148.79125</v>
      </c>
      <c r="R310" s="46">
        <f t="shared" si="654"/>
        <v>0</v>
      </c>
      <c r="S310" s="46">
        <f t="shared" si="655"/>
        <v>259.64</v>
      </c>
      <c r="T310" s="48">
        <f t="shared" si="656"/>
        <v>113.3</v>
      </c>
      <c r="U310" s="46">
        <f t="shared" si="657"/>
        <v>10.42</v>
      </c>
      <c r="V310" s="46">
        <v>0</v>
      </c>
      <c r="W310" s="48">
        <f t="shared" si="658"/>
        <v>89.5</v>
      </c>
      <c r="X310" s="48">
        <f t="shared" si="659"/>
        <v>0</v>
      </c>
      <c r="Y310" s="46">
        <f t="shared" si="660"/>
        <v>472.86</v>
      </c>
      <c r="Z310" s="46">
        <f t="shared" si="661"/>
        <v>1621.65125</v>
      </c>
      <c r="AA310" s="78"/>
      <c r="AB310" s="71" t="s">
        <v>121</v>
      </c>
      <c r="AC310" s="11">
        <f t="shared" ref="AC310:AE310" si="731">K310+R310</f>
        <v>62.5185</v>
      </c>
      <c r="AD310" s="11">
        <f t="shared" si="731"/>
        <v>778.92</v>
      </c>
      <c r="AE310" s="11">
        <f t="shared" si="731"/>
        <v>566.48</v>
      </c>
      <c r="AF310" s="11">
        <f t="shared" si="663"/>
        <v>34.73275</v>
      </c>
      <c r="AG310" s="11">
        <f t="shared" ref="AG310:AI310" si="732">O310+W310</f>
        <v>179</v>
      </c>
      <c r="AH310" s="11">
        <f t="shared" si="732"/>
        <v>0</v>
      </c>
      <c r="AI310" s="11">
        <f t="shared" si="732"/>
        <v>1621.65125</v>
      </c>
      <c r="AJ310" s="12" t="s">
        <v>33</v>
      </c>
    </row>
    <row r="311" s="9" customFormat="1" ht="16" customHeight="1" spans="1:36">
      <c r="A311" s="45">
        <f t="shared" si="646"/>
        <v>308</v>
      </c>
      <c r="B311" s="46" t="s">
        <v>558</v>
      </c>
      <c r="C311" s="52" t="s">
        <v>889</v>
      </c>
      <c r="D311" s="346" t="s">
        <v>890</v>
      </c>
      <c r="E311" s="95">
        <v>3473.25</v>
      </c>
      <c r="F311" s="46">
        <v>3245.5</v>
      </c>
      <c r="G311" s="95">
        <v>5664.75</v>
      </c>
      <c r="H311" s="95">
        <v>3473.25</v>
      </c>
      <c r="I311" s="105">
        <v>1790</v>
      </c>
      <c r="J311" s="48"/>
      <c r="K311" s="63">
        <f t="shared" si="647"/>
        <v>62.5185</v>
      </c>
      <c r="L311" s="64">
        <f t="shared" si="648"/>
        <v>519.28</v>
      </c>
      <c r="M311" s="48">
        <f t="shared" si="649"/>
        <v>453.18</v>
      </c>
      <c r="N311" s="46">
        <f t="shared" si="650"/>
        <v>24.31275</v>
      </c>
      <c r="O311" s="48">
        <f t="shared" si="651"/>
        <v>89.5</v>
      </c>
      <c r="P311" s="48">
        <f t="shared" si="652"/>
        <v>0</v>
      </c>
      <c r="Q311" s="48">
        <f t="shared" si="653"/>
        <v>1148.79125</v>
      </c>
      <c r="R311" s="46">
        <f t="shared" si="654"/>
        <v>0</v>
      </c>
      <c r="S311" s="46">
        <f t="shared" si="655"/>
        <v>259.64</v>
      </c>
      <c r="T311" s="48">
        <f t="shared" si="656"/>
        <v>113.3</v>
      </c>
      <c r="U311" s="46">
        <f t="shared" si="657"/>
        <v>10.42</v>
      </c>
      <c r="V311" s="46">
        <v>0</v>
      </c>
      <c r="W311" s="48">
        <f t="shared" si="658"/>
        <v>89.5</v>
      </c>
      <c r="X311" s="48">
        <f t="shared" si="659"/>
        <v>0</v>
      </c>
      <c r="Y311" s="46">
        <f t="shared" si="660"/>
        <v>472.86</v>
      </c>
      <c r="Z311" s="46">
        <f t="shared" si="661"/>
        <v>1621.65125</v>
      </c>
      <c r="AA311" s="78"/>
      <c r="AB311" s="71" t="s">
        <v>140</v>
      </c>
      <c r="AC311" s="11">
        <f t="shared" ref="AC311:AE311" si="733">K311+R311</f>
        <v>62.5185</v>
      </c>
      <c r="AD311" s="11">
        <f t="shared" si="733"/>
        <v>778.92</v>
      </c>
      <c r="AE311" s="11">
        <f t="shared" si="733"/>
        <v>566.48</v>
      </c>
      <c r="AF311" s="11">
        <f t="shared" si="663"/>
        <v>34.73275</v>
      </c>
      <c r="AG311" s="11">
        <f t="shared" ref="AG311:AI311" si="734">O311+W311</f>
        <v>179</v>
      </c>
      <c r="AH311" s="11">
        <f t="shared" si="734"/>
        <v>0</v>
      </c>
      <c r="AI311" s="11">
        <f t="shared" si="734"/>
        <v>1621.65125</v>
      </c>
      <c r="AJ311" s="12" t="s">
        <v>33</v>
      </c>
    </row>
    <row r="312" s="9" customFormat="1" ht="16" customHeight="1" spans="1:36">
      <c r="A312" s="45">
        <f t="shared" si="646"/>
        <v>309</v>
      </c>
      <c r="B312" s="46" t="s">
        <v>558</v>
      </c>
      <c r="C312" s="52" t="s">
        <v>893</v>
      </c>
      <c r="D312" s="346" t="s">
        <v>894</v>
      </c>
      <c r="E312" s="95">
        <v>3473.25</v>
      </c>
      <c r="F312" s="46">
        <v>3245.5</v>
      </c>
      <c r="G312" s="95">
        <v>5664.75</v>
      </c>
      <c r="H312" s="95">
        <v>3473.25</v>
      </c>
      <c r="I312" s="105">
        <v>1790</v>
      </c>
      <c r="J312" s="48"/>
      <c r="K312" s="63">
        <f t="shared" si="647"/>
        <v>62.5185</v>
      </c>
      <c r="L312" s="64">
        <f t="shared" si="648"/>
        <v>519.28</v>
      </c>
      <c r="M312" s="48">
        <f t="shared" si="649"/>
        <v>453.18</v>
      </c>
      <c r="N312" s="46">
        <f t="shared" si="650"/>
        <v>24.31275</v>
      </c>
      <c r="O312" s="48">
        <f t="shared" si="651"/>
        <v>89.5</v>
      </c>
      <c r="P312" s="48">
        <f t="shared" si="652"/>
        <v>0</v>
      </c>
      <c r="Q312" s="48">
        <f t="shared" si="653"/>
        <v>1148.79125</v>
      </c>
      <c r="R312" s="46">
        <f t="shared" si="654"/>
        <v>0</v>
      </c>
      <c r="S312" s="46">
        <f t="shared" si="655"/>
        <v>259.64</v>
      </c>
      <c r="T312" s="48">
        <f t="shared" si="656"/>
        <v>113.3</v>
      </c>
      <c r="U312" s="46">
        <f t="shared" si="657"/>
        <v>10.42</v>
      </c>
      <c r="V312" s="46">
        <v>0</v>
      </c>
      <c r="W312" s="48">
        <f t="shared" si="658"/>
        <v>89.5</v>
      </c>
      <c r="X312" s="48">
        <f t="shared" si="659"/>
        <v>0</v>
      </c>
      <c r="Y312" s="46">
        <f t="shared" si="660"/>
        <v>472.86</v>
      </c>
      <c r="Z312" s="46">
        <f t="shared" si="661"/>
        <v>1621.65125</v>
      </c>
      <c r="AA312" s="78"/>
      <c r="AB312" s="71" t="s">
        <v>115</v>
      </c>
      <c r="AC312" s="11">
        <f t="shared" ref="AC312:AE312" si="735">K312+R312</f>
        <v>62.5185</v>
      </c>
      <c r="AD312" s="11">
        <f t="shared" si="735"/>
        <v>778.92</v>
      </c>
      <c r="AE312" s="11">
        <f t="shared" si="735"/>
        <v>566.48</v>
      </c>
      <c r="AF312" s="11">
        <f t="shared" si="663"/>
        <v>34.73275</v>
      </c>
      <c r="AG312" s="11">
        <f t="shared" ref="AG312:AI312" si="736">O312+W312</f>
        <v>179</v>
      </c>
      <c r="AH312" s="11">
        <f t="shared" si="736"/>
        <v>0</v>
      </c>
      <c r="AI312" s="11">
        <f t="shared" si="736"/>
        <v>1621.65125</v>
      </c>
      <c r="AJ312" s="12" t="s">
        <v>33</v>
      </c>
    </row>
    <row r="313" s="9" customFormat="1" ht="16" customHeight="1" spans="1:36">
      <c r="A313" s="45">
        <f t="shared" si="646"/>
        <v>310</v>
      </c>
      <c r="B313" s="46" t="s">
        <v>558</v>
      </c>
      <c r="C313" s="52" t="s">
        <v>895</v>
      </c>
      <c r="D313" s="346" t="s">
        <v>896</v>
      </c>
      <c r="E313" s="95">
        <v>3473.25</v>
      </c>
      <c r="F313" s="46">
        <v>3245.5</v>
      </c>
      <c r="G313" s="95">
        <v>5664.75</v>
      </c>
      <c r="H313" s="95">
        <v>3473.25</v>
      </c>
      <c r="I313" s="105">
        <v>1790</v>
      </c>
      <c r="J313" s="48"/>
      <c r="K313" s="63">
        <f t="shared" si="647"/>
        <v>62.5185</v>
      </c>
      <c r="L313" s="64">
        <f t="shared" si="648"/>
        <v>519.28</v>
      </c>
      <c r="M313" s="48">
        <f t="shared" si="649"/>
        <v>453.18</v>
      </c>
      <c r="N313" s="46">
        <f t="shared" si="650"/>
        <v>24.31275</v>
      </c>
      <c r="O313" s="48">
        <f t="shared" si="651"/>
        <v>89.5</v>
      </c>
      <c r="P313" s="48">
        <f t="shared" si="652"/>
        <v>0</v>
      </c>
      <c r="Q313" s="48">
        <f t="shared" si="653"/>
        <v>1148.79125</v>
      </c>
      <c r="R313" s="46">
        <f t="shared" si="654"/>
        <v>0</v>
      </c>
      <c r="S313" s="46">
        <f t="shared" si="655"/>
        <v>259.64</v>
      </c>
      <c r="T313" s="48">
        <f t="shared" si="656"/>
        <v>113.3</v>
      </c>
      <c r="U313" s="46">
        <f t="shared" si="657"/>
        <v>10.42</v>
      </c>
      <c r="V313" s="46">
        <v>0</v>
      </c>
      <c r="W313" s="48">
        <f t="shared" si="658"/>
        <v>89.5</v>
      </c>
      <c r="X313" s="48">
        <f t="shared" si="659"/>
        <v>0</v>
      </c>
      <c r="Y313" s="46">
        <f t="shared" si="660"/>
        <v>472.86</v>
      </c>
      <c r="Z313" s="46">
        <f t="shared" si="661"/>
        <v>1621.65125</v>
      </c>
      <c r="AA313" s="78"/>
      <c r="AB313" s="71" t="s">
        <v>140</v>
      </c>
      <c r="AC313" s="11">
        <f t="shared" ref="AC313:AE313" si="737">K313+R313</f>
        <v>62.5185</v>
      </c>
      <c r="AD313" s="11">
        <f t="shared" si="737"/>
        <v>778.92</v>
      </c>
      <c r="AE313" s="11">
        <f t="shared" si="737"/>
        <v>566.48</v>
      </c>
      <c r="AF313" s="11">
        <f t="shared" si="663"/>
        <v>34.73275</v>
      </c>
      <c r="AG313" s="11">
        <f t="shared" ref="AG313:AI313" si="738">O313+W313</f>
        <v>179</v>
      </c>
      <c r="AH313" s="11">
        <f t="shared" si="738"/>
        <v>0</v>
      </c>
      <c r="AI313" s="11">
        <f t="shared" si="738"/>
        <v>1621.65125</v>
      </c>
      <c r="AJ313" s="12" t="s">
        <v>33</v>
      </c>
    </row>
    <row r="314" s="9" customFormat="1" ht="16" customHeight="1" spans="1:36">
      <c r="A314" s="45">
        <f t="shared" si="646"/>
        <v>311</v>
      </c>
      <c r="B314" s="46" t="s">
        <v>363</v>
      </c>
      <c r="C314" s="52" t="s">
        <v>897</v>
      </c>
      <c r="D314" s="346" t="s">
        <v>898</v>
      </c>
      <c r="E314" s="95">
        <v>3473.25</v>
      </c>
      <c r="F314" s="46">
        <v>3245.5</v>
      </c>
      <c r="G314" s="95">
        <v>5664.75</v>
      </c>
      <c r="H314" s="95">
        <v>3473.25</v>
      </c>
      <c r="I314" s="105">
        <v>3180</v>
      </c>
      <c r="J314" s="48"/>
      <c r="K314" s="63">
        <f t="shared" si="647"/>
        <v>62.5185</v>
      </c>
      <c r="L314" s="64">
        <f t="shared" si="648"/>
        <v>519.28</v>
      </c>
      <c r="M314" s="48">
        <f t="shared" si="649"/>
        <v>453.18</v>
      </c>
      <c r="N314" s="46">
        <f t="shared" si="650"/>
        <v>24.31275</v>
      </c>
      <c r="O314" s="48">
        <f t="shared" si="651"/>
        <v>159</v>
      </c>
      <c r="P314" s="48">
        <f t="shared" si="652"/>
        <v>0</v>
      </c>
      <c r="Q314" s="48">
        <f t="shared" si="653"/>
        <v>1218.29125</v>
      </c>
      <c r="R314" s="46">
        <f t="shared" si="654"/>
        <v>0</v>
      </c>
      <c r="S314" s="46">
        <f t="shared" si="655"/>
        <v>259.64</v>
      </c>
      <c r="T314" s="48">
        <f t="shared" si="656"/>
        <v>113.3</v>
      </c>
      <c r="U314" s="46">
        <f t="shared" si="657"/>
        <v>10.42</v>
      </c>
      <c r="V314" s="46">
        <v>0</v>
      </c>
      <c r="W314" s="48">
        <f t="shared" si="658"/>
        <v>159</v>
      </c>
      <c r="X314" s="48">
        <f t="shared" si="659"/>
        <v>0</v>
      </c>
      <c r="Y314" s="46">
        <f t="shared" si="660"/>
        <v>542.36</v>
      </c>
      <c r="Z314" s="46">
        <f t="shared" si="661"/>
        <v>1760.65125</v>
      </c>
      <c r="AA314" s="78"/>
      <c r="AB314" s="71" t="s">
        <v>91</v>
      </c>
      <c r="AC314" s="11">
        <f t="shared" ref="AC314:AE314" si="739">K314+R314</f>
        <v>62.5185</v>
      </c>
      <c r="AD314" s="11">
        <f t="shared" si="739"/>
        <v>778.92</v>
      </c>
      <c r="AE314" s="11">
        <f t="shared" si="739"/>
        <v>566.48</v>
      </c>
      <c r="AF314" s="11">
        <f t="shared" si="663"/>
        <v>34.73275</v>
      </c>
      <c r="AG314" s="11">
        <f t="shared" ref="AG314:AI314" si="740">O314+W314</f>
        <v>318</v>
      </c>
      <c r="AH314" s="11">
        <f t="shared" si="740"/>
        <v>0</v>
      </c>
      <c r="AI314" s="11">
        <f t="shared" si="740"/>
        <v>1760.65125</v>
      </c>
      <c r="AJ314" s="12" t="s">
        <v>35</v>
      </c>
    </row>
    <row r="315" s="9" customFormat="1" ht="16" customHeight="1" spans="1:36">
      <c r="A315" s="45">
        <f t="shared" si="646"/>
        <v>312</v>
      </c>
      <c r="B315" s="46" t="s">
        <v>230</v>
      </c>
      <c r="C315" s="52" t="s">
        <v>899</v>
      </c>
      <c r="D315" s="346" t="s">
        <v>900</v>
      </c>
      <c r="E315" s="95">
        <v>3820</v>
      </c>
      <c r="F315" s="46">
        <v>3820</v>
      </c>
      <c r="G315" s="95">
        <v>5664.75</v>
      </c>
      <c r="H315" s="95">
        <v>3820</v>
      </c>
      <c r="I315" s="105">
        <v>4180</v>
      </c>
      <c r="J315" s="48"/>
      <c r="K315" s="63">
        <f t="shared" si="647"/>
        <v>68.76</v>
      </c>
      <c r="L315" s="64">
        <f t="shared" si="648"/>
        <v>611.2</v>
      </c>
      <c r="M315" s="48">
        <f t="shared" si="649"/>
        <v>453.18</v>
      </c>
      <c r="N315" s="46">
        <f t="shared" si="650"/>
        <v>26.74</v>
      </c>
      <c r="O315" s="48">
        <f t="shared" si="651"/>
        <v>209</v>
      </c>
      <c r="P315" s="48">
        <f t="shared" si="652"/>
        <v>0</v>
      </c>
      <c r="Q315" s="48">
        <f t="shared" si="653"/>
        <v>1368.88</v>
      </c>
      <c r="R315" s="46">
        <f t="shared" si="654"/>
        <v>0</v>
      </c>
      <c r="S315" s="46">
        <f t="shared" si="655"/>
        <v>305.6</v>
      </c>
      <c r="T315" s="48">
        <f t="shared" si="656"/>
        <v>113.3</v>
      </c>
      <c r="U315" s="46">
        <f t="shared" si="657"/>
        <v>11.46</v>
      </c>
      <c r="V315" s="46">
        <v>0</v>
      </c>
      <c r="W315" s="48">
        <f t="shared" si="658"/>
        <v>209</v>
      </c>
      <c r="X315" s="48">
        <f t="shared" si="659"/>
        <v>0</v>
      </c>
      <c r="Y315" s="46">
        <f t="shared" si="660"/>
        <v>639.36</v>
      </c>
      <c r="Z315" s="46">
        <f t="shared" si="661"/>
        <v>2008.24</v>
      </c>
      <c r="AA315" s="78"/>
      <c r="AB315" s="71" t="s">
        <v>79</v>
      </c>
      <c r="AC315" s="11">
        <f t="shared" ref="AC315:AE315" si="741">K315+R315</f>
        <v>68.76</v>
      </c>
      <c r="AD315" s="11">
        <f t="shared" si="741"/>
        <v>916.8</v>
      </c>
      <c r="AE315" s="11">
        <f t="shared" si="741"/>
        <v>566.48</v>
      </c>
      <c r="AF315" s="11">
        <f t="shared" si="663"/>
        <v>38.2</v>
      </c>
      <c r="AG315" s="11">
        <f t="shared" ref="AG315:AI315" si="742">O315+W315</f>
        <v>418</v>
      </c>
      <c r="AH315" s="11">
        <f t="shared" si="742"/>
        <v>0</v>
      </c>
      <c r="AI315" s="11">
        <f t="shared" si="742"/>
        <v>2008.24</v>
      </c>
      <c r="AJ315" s="12" t="s">
        <v>32</v>
      </c>
    </row>
    <row r="316" s="9" customFormat="1" ht="16" customHeight="1" spans="1:36">
      <c r="A316" s="45">
        <f t="shared" si="646"/>
        <v>313</v>
      </c>
      <c r="B316" s="46" t="s">
        <v>230</v>
      </c>
      <c r="C316" s="52" t="s">
        <v>903</v>
      </c>
      <c r="D316" s="354" t="s">
        <v>904</v>
      </c>
      <c r="E316" s="95">
        <v>3473.25</v>
      </c>
      <c r="F316" s="46">
        <v>3245.5</v>
      </c>
      <c r="G316" s="95">
        <v>5664.75</v>
      </c>
      <c r="H316" s="95">
        <v>3473.25</v>
      </c>
      <c r="I316" s="105">
        <v>3180</v>
      </c>
      <c r="J316" s="48"/>
      <c r="K316" s="63">
        <f t="shared" si="647"/>
        <v>62.5185</v>
      </c>
      <c r="L316" s="64">
        <f t="shared" si="648"/>
        <v>519.28</v>
      </c>
      <c r="M316" s="48">
        <f t="shared" si="649"/>
        <v>453.18</v>
      </c>
      <c r="N316" s="46">
        <f t="shared" si="650"/>
        <v>24.31275</v>
      </c>
      <c r="O316" s="48">
        <f t="shared" si="651"/>
        <v>159</v>
      </c>
      <c r="P316" s="48">
        <f t="shared" si="652"/>
        <v>0</v>
      </c>
      <c r="Q316" s="48">
        <f t="shared" si="653"/>
        <v>1218.29125</v>
      </c>
      <c r="R316" s="46">
        <f t="shared" si="654"/>
        <v>0</v>
      </c>
      <c r="S316" s="46">
        <f t="shared" si="655"/>
        <v>259.64</v>
      </c>
      <c r="T316" s="48">
        <f t="shared" si="656"/>
        <v>113.3</v>
      </c>
      <c r="U316" s="46">
        <f t="shared" si="657"/>
        <v>10.42</v>
      </c>
      <c r="V316" s="46">
        <v>0</v>
      </c>
      <c r="W316" s="48">
        <f t="shared" si="658"/>
        <v>159</v>
      </c>
      <c r="X316" s="48">
        <f t="shared" si="659"/>
        <v>0</v>
      </c>
      <c r="Y316" s="46">
        <f t="shared" si="660"/>
        <v>542.36</v>
      </c>
      <c r="Z316" s="46">
        <f t="shared" si="661"/>
        <v>1760.65125</v>
      </c>
      <c r="AA316" s="78"/>
      <c r="AB316" s="71" t="s">
        <v>134</v>
      </c>
      <c r="AC316" s="11">
        <f t="shared" ref="AC316:AE316" si="743">K316+R316</f>
        <v>62.5185</v>
      </c>
      <c r="AD316" s="11">
        <f t="shared" si="743"/>
        <v>778.92</v>
      </c>
      <c r="AE316" s="11">
        <f t="shared" si="743"/>
        <v>566.48</v>
      </c>
      <c r="AF316" s="11">
        <f t="shared" si="663"/>
        <v>34.73275</v>
      </c>
      <c r="AG316" s="11">
        <f t="shared" ref="AG316:AI316" si="744">O316+W316</f>
        <v>318</v>
      </c>
      <c r="AH316" s="11">
        <f t="shared" si="744"/>
        <v>0</v>
      </c>
      <c r="AI316" s="11">
        <f t="shared" si="744"/>
        <v>1760.65125</v>
      </c>
      <c r="AJ316" s="12" t="s">
        <v>32</v>
      </c>
    </row>
    <row r="317" s="9" customFormat="1" ht="16" customHeight="1" spans="1:36">
      <c r="A317" s="45">
        <f t="shared" si="646"/>
        <v>314</v>
      </c>
      <c r="B317" s="46" t="s">
        <v>230</v>
      </c>
      <c r="C317" s="52" t="s">
        <v>905</v>
      </c>
      <c r="D317" s="354" t="s">
        <v>906</v>
      </c>
      <c r="E317" s="95">
        <v>3473.25</v>
      </c>
      <c r="F317" s="46">
        <v>3245.5</v>
      </c>
      <c r="G317" s="95">
        <v>5664.75</v>
      </c>
      <c r="H317" s="95">
        <v>3473.25</v>
      </c>
      <c r="I317" s="105">
        <v>3180</v>
      </c>
      <c r="J317" s="48"/>
      <c r="K317" s="63">
        <f t="shared" si="647"/>
        <v>62.5185</v>
      </c>
      <c r="L317" s="64">
        <f t="shared" si="648"/>
        <v>519.28</v>
      </c>
      <c r="M317" s="48">
        <f t="shared" si="649"/>
        <v>453.18</v>
      </c>
      <c r="N317" s="46">
        <f t="shared" si="650"/>
        <v>24.31275</v>
      </c>
      <c r="O317" s="48">
        <f t="shared" si="651"/>
        <v>159</v>
      </c>
      <c r="P317" s="48">
        <f t="shared" si="652"/>
        <v>0</v>
      </c>
      <c r="Q317" s="48">
        <f t="shared" si="653"/>
        <v>1218.29125</v>
      </c>
      <c r="R317" s="46">
        <f t="shared" si="654"/>
        <v>0</v>
      </c>
      <c r="S317" s="46">
        <f t="shared" si="655"/>
        <v>259.64</v>
      </c>
      <c r="T317" s="48">
        <f t="shared" si="656"/>
        <v>113.3</v>
      </c>
      <c r="U317" s="46">
        <f t="shared" si="657"/>
        <v>10.42</v>
      </c>
      <c r="V317" s="46">
        <v>0</v>
      </c>
      <c r="W317" s="48">
        <f t="shared" si="658"/>
        <v>159</v>
      </c>
      <c r="X317" s="48">
        <f t="shared" si="659"/>
        <v>0</v>
      </c>
      <c r="Y317" s="46">
        <f t="shared" si="660"/>
        <v>542.36</v>
      </c>
      <c r="Z317" s="46">
        <f t="shared" si="661"/>
        <v>1760.65125</v>
      </c>
      <c r="AA317" s="78"/>
      <c r="AB317" s="71" t="s">
        <v>139</v>
      </c>
      <c r="AC317" s="11">
        <f t="shared" ref="AC317:AE317" si="745">K317+R317</f>
        <v>62.5185</v>
      </c>
      <c r="AD317" s="11">
        <f t="shared" si="745"/>
        <v>778.92</v>
      </c>
      <c r="AE317" s="11">
        <f t="shared" si="745"/>
        <v>566.48</v>
      </c>
      <c r="AF317" s="11">
        <f t="shared" si="663"/>
        <v>34.73275</v>
      </c>
      <c r="AG317" s="11">
        <f t="shared" ref="AG317:AI317" si="746">O317+W317</f>
        <v>318</v>
      </c>
      <c r="AH317" s="11">
        <f t="shared" si="746"/>
        <v>0</v>
      </c>
      <c r="AI317" s="11">
        <f t="shared" si="746"/>
        <v>1760.65125</v>
      </c>
      <c r="AJ317" s="12" t="s">
        <v>32</v>
      </c>
    </row>
    <row r="318" s="9" customFormat="1" ht="16" customHeight="1" spans="1:36">
      <c r="A318" s="45">
        <f t="shared" si="646"/>
        <v>315</v>
      </c>
      <c r="B318" s="46" t="s">
        <v>670</v>
      </c>
      <c r="C318" s="52" t="s">
        <v>907</v>
      </c>
      <c r="D318" s="346" t="s">
        <v>908</v>
      </c>
      <c r="E318" s="95">
        <v>3473.25</v>
      </c>
      <c r="F318" s="46">
        <v>3245.5</v>
      </c>
      <c r="G318" s="95">
        <v>5664.75</v>
      </c>
      <c r="H318" s="95">
        <v>3473.25</v>
      </c>
      <c r="I318" s="105">
        <v>1790</v>
      </c>
      <c r="J318" s="48"/>
      <c r="K318" s="63">
        <f t="shared" si="647"/>
        <v>62.5185</v>
      </c>
      <c r="L318" s="64">
        <f t="shared" si="648"/>
        <v>519.28</v>
      </c>
      <c r="M318" s="48">
        <f t="shared" si="649"/>
        <v>453.18</v>
      </c>
      <c r="N318" s="46">
        <f t="shared" si="650"/>
        <v>24.31275</v>
      </c>
      <c r="O318" s="48">
        <f t="shared" si="651"/>
        <v>89.5</v>
      </c>
      <c r="P318" s="48">
        <f t="shared" si="652"/>
        <v>0</v>
      </c>
      <c r="Q318" s="48">
        <f t="shared" si="653"/>
        <v>1148.79125</v>
      </c>
      <c r="R318" s="46">
        <f t="shared" si="654"/>
        <v>0</v>
      </c>
      <c r="S318" s="46">
        <f t="shared" si="655"/>
        <v>259.64</v>
      </c>
      <c r="T318" s="48">
        <f t="shared" si="656"/>
        <v>113.3</v>
      </c>
      <c r="U318" s="46">
        <f t="shared" si="657"/>
        <v>10.42</v>
      </c>
      <c r="V318" s="46">
        <v>0</v>
      </c>
      <c r="W318" s="48">
        <f t="shared" si="658"/>
        <v>89.5</v>
      </c>
      <c r="X318" s="48">
        <f t="shared" si="659"/>
        <v>0</v>
      </c>
      <c r="Y318" s="46">
        <f t="shared" si="660"/>
        <v>472.86</v>
      </c>
      <c r="Z318" s="46">
        <f t="shared" si="661"/>
        <v>1621.65125</v>
      </c>
      <c r="AA318" s="78"/>
      <c r="AB318" s="71" t="s">
        <v>64</v>
      </c>
      <c r="AC318" s="11">
        <f t="shared" ref="AC318:AE318" si="747">K318+R318</f>
        <v>62.5185</v>
      </c>
      <c r="AD318" s="11">
        <f t="shared" si="747"/>
        <v>778.92</v>
      </c>
      <c r="AE318" s="11">
        <f t="shared" si="747"/>
        <v>566.48</v>
      </c>
      <c r="AF318" s="11">
        <f t="shared" si="663"/>
        <v>34.73275</v>
      </c>
      <c r="AG318" s="11">
        <f t="shared" ref="AG318:AI318" si="748">O318+W318</f>
        <v>179</v>
      </c>
      <c r="AH318" s="11">
        <f t="shared" si="748"/>
        <v>0</v>
      </c>
      <c r="AI318" s="11">
        <f t="shared" si="748"/>
        <v>1621.65125</v>
      </c>
      <c r="AJ318" s="12" t="s">
        <v>33</v>
      </c>
    </row>
    <row r="319" s="9" customFormat="1" ht="16" customHeight="1" spans="1:36">
      <c r="A319" s="45">
        <f t="shared" si="646"/>
        <v>316</v>
      </c>
      <c r="B319" s="46" t="s">
        <v>176</v>
      </c>
      <c r="C319" s="52" t="s">
        <v>909</v>
      </c>
      <c r="D319" s="346" t="s">
        <v>910</v>
      </c>
      <c r="E319" s="95">
        <v>3473.25</v>
      </c>
      <c r="F319" s="46">
        <v>3245.5</v>
      </c>
      <c r="G319" s="95">
        <v>5664.75</v>
      </c>
      <c r="H319" s="95">
        <v>3473.25</v>
      </c>
      <c r="I319" s="105">
        <v>3180</v>
      </c>
      <c r="J319" s="48"/>
      <c r="K319" s="63">
        <f t="shared" si="647"/>
        <v>62.5185</v>
      </c>
      <c r="L319" s="64">
        <f t="shared" si="648"/>
        <v>519.28</v>
      </c>
      <c r="M319" s="48">
        <f t="shared" si="649"/>
        <v>453.18</v>
      </c>
      <c r="N319" s="46">
        <f t="shared" si="650"/>
        <v>24.31275</v>
      </c>
      <c r="O319" s="48">
        <f t="shared" si="651"/>
        <v>159</v>
      </c>
      <c r="P319" s="48">
        <f t="shared" si="652"/>
        <v>0</v>
      </c>
      <c r="Q319" s="48">
        <f t="shared" si="653"/>
        <v>1218.29125</v>
      </c>
      <c r="R319" s="46">
        <f t="shared" si="654"/>
        <v>0</v>
      </c>
      <c r="S319" s="46">
        <f t="shared" si="655"/>
        <v>259.64</v>
      </c>
      <c r="T319" s="48">
        <f t="shared" si="656"/>
        <v>113.3</v>
      </c>
      <c r="U319" s="46">
        <f t="shared" si="657"/>
        <v>10.42</v>
      </c>
      <c r="V319" s="46">
        <v>0</v>
      </c>
      <c r="W319" s="48">
        <f t="shared" si="658"/>
        <v>159</v>
      </c>
      <c r="X319" s="48">
        <f t="shared" si="659"/>
        <v>0</v>
      </c>
      <c r="Y319" s="46">
        <f t="shared" si="660"/>
        <v>542.36</v>
      </c>
      <c r="Z319" s="46">
        <f t="shared" si="661"/>
        <v>1760.65125</v>
      </c>
      <c r="AA319" s="78"/>
      <c r="AB319" s="71" t="s">
        <v>100</v>
      </c>
      <c r="AC319" s="11">
        <f t="shared" ref="AC319:AE319" si="749">K319+R319</f>
        <v>62.5185</v>
      </c>
      <c r="AD319" s="11">
        <f t="shared" si="749"/>
        <v>778.92</v>
      </c>
      <c r="AE319" s="11">
        <f t="shared" si="749"/>
        <v>566.48</v>
      </c>
      <c r="AF319" s="11">
        <f t="shared" si="663"/>
        <v>34.73275</v>
      </c>
      <c r="AG319" s="11">
        <f t="shared" ref="AG319:AI319" si="750">O319+W319</f>
        <v>318</v>
      </c>
      <c r="AH319" s="11">
        <f t="shared" si="750"/>
        <v>0</v>
      </c>
      <c r="AI319" s="11">
        <f t="shared" si="750"/>
        <v>1760.65125</v>
      </c>
      <c r="AJ319" s="12" t="s">
        <v>35</v>
      </c>
    </row>
    <row r="320" s="9" customFormat="1" ht="16" customHeight="1" spans="1:36">
      <c r="A320" s="45">
        <f t="shared" si="646"/>
        <v>317</v>
      </c>
      <c r="B320" s="46" t="s">
        <v>176</v>
      </c>
      <c r="C320" s="52" t="s">
        <v>911</v>
      </c>
      <c r="D320" s="346" t="s">
        <v>912</v>
      </c>
      <c r="E320" s="95">
        <v>3473.25</v>
      </c>
      <c r="F320" s="46">
        <v>3245.5</v>
      </c>
      <c r="G320" s="95">
        <v>5664.75</v>
      </c>
      <c r="H320" s="95">
        <v>3473.25</v>
      </c>
      <c r="I320" s="105">
        <v>3180</v>
      </c>
      <c r="J320" s="48"/>
      <c r="K320" s="63">
        <f t="shared" si="647"/>
        <v>62.5185</v>
      </c>
      <c r="L320" s="64">
        <f t="shared" si="648"/>
        <v>519.28</v>
      </c>
      <c r="M320" s="48">
        <f t="shared" si="649"/>
        <v>453.18</v>
      </c>
      <c r="N320" s="46">
        <f t="shared" si="650"/>
        <v>24.31275</v>
      </c>
      <c r="O320" s="48">
        <f t="shared" si="651"/>
        <v>159</v>
      </c>
      <c r="P320" s="48">
        <f t="shared" si="652"/>
        <v>0</v>
      </c>
      <c r="Q320" s="48">
        <f t="shared" si="653"/>
        <v>1218.29125</v>
      </c>
      <c r="R320" s="46">
        <f t="shared" si="654"/>
        <v>0</v>
      </c>
      <c r="S320" s="46">
        <f t="shared" si="655"/>
        <v>259.64</v>
      </c>
      <c r="T320" s="48">
        <f t="shared" si="656"/>
        <v>113.3</v>
      </c>
      <c r="U320" s="46">
        <f t="shared" si="657"/>
        <v>10.42</v>
      </c>
      <c r="V320" s="46">
        <v>0</v>
      </c>
      <c r="W320" s="48">
        <f t="shared" si="658"/>
        <v>159</v>
      </c>
      <c r="X320" s="48">
        <f t="shared" si="659"/>
        <v>0</v>
      </c>
      <c r="Y320" s="46">
        <f t="shared" si="660"/>
        <v>542.36</v>
      </c>
      <c r="Z320" s="46">
        <f t="shared" si="661"/>
        <v>1760.65125</v>
      </c>
      <c r="AA320" s="78"/>
      <c r="AB320" s="71" t="s">
        <v>85</v>
      </c>
      <c r="AC320" s="11">
        <f t="shared" ref="AC320:AE320" si="751">K320+R320</f>
        <v>62.5185</v>
      </c>
      <c r="AD320" s="11">
        <f t="shared" si="751"/>
        <v>778.92</v>
      </c>
      <c r="AE320" s="11">
        <f t="shared" si="751"/>
        <v>566.48</v>
      </c>
      <c r="AF320" s="11">
        <f t="shared" si="663"/>
        <v>34.73275</v>
      </c>
      <c r="AG320" s="11">
        <f t="shared" ref="AG320:AI320" si="752">O320+W320</f>
        <v>318</v>
      </c>
      <c r="AH320" s="11">
        <f t="shared" si="752"/>
        <v>0</v>
      </c>
      <c r="AI320" s="11">
        <f t="shared" si="752"/>
        <v>1760.65125</v>
      </c>
      <c r="AJ320" s="12" t="s">
        <v>35</v>
      </c>
    </row>
    <row r="321" s="9" customFormat="1" ht="16" customHeight="1" spans="1:36">
      <c r="A321" s="45">
        <f t="shared" si="646"/>
        <v>318</v>
      </c>
      <c r="B321" s="46" t="s">
        <v>348</v>
      </c>
      <c r="C321" s="52" t="s">
        <v>915</v>
      </c>
      <c r="D321" s="346" t="s">
        <v>916</v>
      </c>
      <c r="E321" s="95">
        <v>3473.25</v>
      </c>
      <c r="F321" s="46">
        <v>3245.5</v>
      </c>
      <c r="G321" s="95">
        <v>5664.75</v>
      </c>
      <c r="H321" s="95">
        <v>3473.25</v>
      </c>
      <c r="I321" s="105">
        <v>3180</v>
      </c>
      <c r="J321" s="48"/>
      <c r="K321" s="63">
        <f t="shared" si="647"/>
        <v>62.5185</v>
      </c>
      <c r="L321" s="64">
        <f t="shared" si="648"/>
        <v>519.28</v>
      </c>
      <c r="M321" s="48">
        <f t="shared" si="649"/>
        <v>453.18</v>
      </c>
      <c r="N321" s="46">
        <f t="shared" si="650"/>
        <v>24.31275</v>
      </c>
      <c r="O321" s="48">
        <f t="shared" si="651"/>
        <v>159</v>
      </c>
      <c r="P321" s="48">
        <f t="shared" si="652"/>
        <v>0</v>
      </c>
      <c r="Q321" s="48">
        <f t="shared" si="653"/>
        <v>1218.29125</v>
      </c>
      <c r="R321" s="46">
        <f t="shared" si="654"/>
        <v>0</v>
      </c>
      <c r="S321" s="46">
        <f t="shared" si="655"/>
        <v>259.64</v>
      </c>
      <c r="T321" s="48">
        <f t="shared" si="656"/>
        <v>113.3</v>
      </c>
      <c r="U321" s="46">
        <f t="shared" si="657"/>
        <v>10.42</v>
      </c>
      <c r="V321" s="46">
        <v>0</v>
      </c>
      <c r="W321" s="48">
        <f t="shared" si="658"/>
        <v>159</v>
      </c>
      <c r="X321" s="48">
        <f t="shared" si="659"/>
        <v>0</v>
      </c>
      <c r="Y321" s="46">
        <f t="shared" si="660"/>
        <v>542.36</v>
      </c>
      <c r="Z321" s="46">
        <f t="shared" si="661"/>
        <v>1760.65125</v>
      </c>
      <c r="AA321" s="78"/>
      <c r="AB321" s="71" t="s">
        <v>100</v>
      </c>
      <c r="AC321" s="11">
        <f t="shared" ref="AC321:AE321" si="753">K321+R321</f>
        <v>62.5185</v>
      </c>
      <c r="AD321" s="11">
        <f t="shared" si="753"/>
        <v>778.92</v>
      </c>
      <c r="AE321" s="11">
        <f t="shared" si="753"/>
        <v>566.48</v>
      </c>
      <c r="AF321" s="11">
        <f t="shared" si="663"/>
        <v>34.73275</v>
      </c>
      <c r="AG321" s="11">
        <f t="shared" ref="AG321:AI321" si="754">O321+W321</f>
        <v>318</v>
      </c>
      <c r="AH321" s="11">
        <f t="shared" si="754"/>
        <v>0</v>
      </c>
      <c r="AI321" s="11">
        <f t="shared" si="754"/>
        <v>1760.65125</v>
      </c>
      <c r="AJ321" s="12" t="s">
        <v>35</v>
      </c>
    </row>
    <row r="322" s="9" customFormat="1" ht="16" customHeight="1" spans="1:36">
      <c r="A322" s="45">
        <f t="shared" si="646"/>
        <v>319</v>
      </c>
      <c r="B322" s="46" t="s">
        <v>509</v>
      </c>
      <c r="C322" s="52" t="s">
        <v>917</v>
      </c>
      <c r="D322" s="354" t="s">
        <v>918</v>
      </c>
      <c r="E322" s="95">
        <v>3473.25</v>
      </c>
      <c r="F322" s="46">
        <v>3245.5</v>
      </c>
      <c r="G322" s="95">
        <v>5664.75</v>
      </c>
      <c r="H322" s="95">
        <v>3473.25</v>
      </c>
      <c r="I322" s="105">
        <v>1790</v>
      </c>
      <c r="J322" s="48"/>
      <c r="K322" s="63">
        <f t="shared" si="647"/>
        <v>62.5185</v>
      </c>
      <c r="L322" s="64">
        <f t="shared" si="648"/>
        <v>519.28</v>
      </c>
      <c r="M322" s="48">
        <f t="shared" si="649"/>
        <v>453.18</v>
      </c>
      <c r="N322" s="46">
        <f t="shared" si="650"/>
        <v>24.31275</v>
      </c>
      <c r="O322" s="48">
        <f t="shared" si="651"/>
        <v>89.5</v>
      </c>
      <c r="P322" s="48">
        <f t="shared" si="652"/>
        <v>0</v>
      </c>
      <c r="Q322" s="48">
        <f t="shared" si="653"/>
        <v>1148.79125</v>
      </c>
      <c r="R322" s="46">
        <f t="shared" si="654"/>
        <v>0</v>
      </c>
      <c r="S322" s="46">
        <f t="shared" si="655"/>
        <v>259.64</v>
      </c>
      <c r="T322" s="48">
        <f t="shared" si="656"/>
        <v>113.3</v>
      </c>
      <c r="U322" s="46">
        <f t="shared" si="657"/>
        <v>10.42</v>
      </c>
      <c r="V322" s="46">
        <v>0</v>
      </c>
      <c r="W322" s="48">
        <f t="shared" si="658"/>
        <v>89.5</v>
      </c>
      <c r="X322" s="48">
        <f t="shared" si="659"/>
        <v>0</v>
      </c>
      <c r="Y322" s="46">
        <f t="shared" si="660"/>
        <v>472.86</v>
      </c>
      <c r="Z322" s="46">
        <f t="shared" si="661"/>
        <v>1621.65125</v>
      </c>
      <c r="AA322" s="78"/>
      <c r="AB322" s="71" t="s">
        <v>118</v>
      </c>
      <c r="AC322" s="11">
        <f t="shared" ref="AC322:AE322" si="755">K322+R322</f>
        <v>62.5185</v>
      </c>
      <c r="AD322" s="11">
        <f t="shared" si="755"/>
        <v>778.92</v>
      </c>
      <c r="AE322" s="11">
        <f t="shared" si="755"/>
        <v>566.48</v>
      </c>
      <c r="AF322" s="11">
        <f t="shared" si="663"/>
        <v>34.73275</v>
      </c>
      <c r="AG322" s="11">
        <f t="shared" ref="AG322:AI322" si="756">O322+W322</f>
        <v>179</v>
      </c>
      <c r="AH322" s="11">
        <f t="shared" si="756"/>
        <v>0</v>
      </c>
      <c r="AI322" s="11">
        <f t="shared" si="756"/>
        <v>1621.65125</v>
      </c>
      <c r="AJ322" s="12" t="s">
        <v>33</v>
      </c>
    </row>
    <row r="323" s="9" customFormat="1" ht="16" customHeight="1" spans="1:36">
      <c r="A323" s="45">
        <f t="shared" si="646"/>
        <v>320</v>
      </c>
      <c r="B323" s="46" t="s">
        <v>509</v>
      </c>
      <c r="C323" s="52" t="s">
        <v>919</v>
      </c>
      <c r="D323" s="354" t="s">
        <v>920</v>
      </c>
      <c r="E323" s="95">
        <v>3473.25</v>
      </c>
      <c r="F323" s="46">
        <v>3245.5</v>
      </c>
      <c r="G323" s="95">
        <v>5664.75</v>
      </c>
      <c r="H323" s="95">
        <v>3473.25</v>
      </c>
      <c r="I323" s="105">
        <v>1790</v>
      </c>
      <c r="J323" s="48"/>
      <c r="K323" s="63">
        <f t="shared" si="647"/>
        <v>62.5185</v>
      </c>
      <c r="L323" s="64">
        <f t="shared" si="648"/>
        <v>519.28</v>
      </c>
      <c r="M323" s="48">
        <f t="shared" si="649"/>
        <v>453.18</v>
      </c>
      <c r="N323" s="46">
        <f t="shared" si="650"/>
        <v>24.31275</v>
      </c>
      <c r="O323" s="48">
        <f t="shared" si="651"/>
        <v>89.5</v>
      </c>
      <c r="P323" s="48">
        <f t="shared" si="652"/>
        <v>0</v>
      </c>
      <c r="Q323" s="48">
        <f t="shared" si="653"/>
        <v>1148.79125</v>
      </c>
      <c r="R323" s="46">
        <f t="shared" si="654"/>
        <v>0</v>
      </c>
      <c r="S323" s="46">
        <f t="shared" si="655"/>
        <v>259.64</v>
      </c>
      <c r="T323" s="48">
        <f t="shared" si="656"/>
        <v>113.3</v>
      </c>
      <c r="U323" s="46">
        <f t="shared" si="657"/>
        <v>10.42</v>
      </c>
      <c r="V323" s="46">
        <v>0</v>
      </c>
      <c r="W323" s="48">
        <f t="shared" si="658"/>
        <v>89.5</v>
      </c>
      <c r="X323" s="48">
        <f t="shared" si="659"/>
        <v>0</v>
      </c>
      <c r="Y323" s="46">
        <f t="shared" si="660"/>
        <v>472.86</v>
      </c>
      <c r="Z323" s="46">
        <f t="shared" si="661"/>
        <v>1621.65125</v>
      </c>
      <c r="AA323" s="78"/>
      <c r="AB323" s="71" t="s">
        <v>94</v>
      </c>
      <c r="AC323" s="11">
        <f t="shared" ref="AC323:AE323" si="757">K323+R323</f>
        <v>62.5185</v>
      </c>
      <c r="AD323" s="11">
        <f t="shared" si="757"/>
        <v>778.92</v>
      </c>
      <c r="AE323" s="11">
        <f t="shared" si="757"/>
        <v>566.48</v>
      </c>
      <c r="AF323" s="11">
        <f t="shared" si="663"/>
        <v>34.73275</v>
      </c>
      <c r="AG323" s="11">
        <f t="shared" ref="AG323:AI323" si="758">O323+W323</f>
        <v>179</v>
      </c>
      <c r="AH323" s="11">
        <f t="shared" si="758"/>
        <v>0</v>
      </c>
      <c r="AI323" s="11">
        <f t="shared" si="758"/>
        <v>1621.65125</v>
      </c>
      <c r="AJ323" s="12" t="s">
        <v>33</v>
      </c>
    </row>
    <row r="324" s="9" customFormat="1" ht="16" customHeight="1" spans="1:36">
      <c r="A324" s="45">
        <f t="shared" si="646"/>
        <v>321</v>
      </c>
      <c r="B324" s="46" t="s">
        <v>558</v>
      </c>
      <c r="C324" s="52" t="s">
        <v>921</v>
      </c>
      <c r="D324" s="346" t="s">
        <v>922</v>
      </c>
      <c r="E324" s="95">
        <v>3473.25</v>
      </c>
      <c r="F324" s="46">
        <v>3245.5</v>
      </c>
      <c r="G324" s="95">
        <v>5664.75</v>
      </c>
      <c r="H324" s="95">
        <v>3473.25</v>
      </c>
      <c r="I324" s="105">
        <v>3180</v>
      </c>
      <c r="J324" s="48"/>
      <c r="K324" s="63">
        <f t="shared" si="647"/>
        <v>62.5185</v>
      </c>
      <c r="L324" s="64">
        <f t="shared" si="648"/>
        <v>519.28</v>
      </c>
      <c r="M324" s="48">
        <f t="shared" si="649"/>
        <v>453.18</v>
      </c>
      <c r="N324" s="46">
        <f t="shared" si="650"/>
        <v>24.31275</v>
      </c>
      <c r="O324" s="48">
        <f t="shared" si="651"/>
        <v>159</v>
      </c>
      <c r="P324" s="48">
        <f t="shared" si="652"/>
        <v>0</v>
      </c>
      <c r="Q324" s="48">
        <f t="shared" si="653"/>
        <v>1218.29125</v>
      </c>
      <c r="R324" s="46">
        <f t="shared" si="654"/>
        <v>0</v>
      </c>
      <c r="S324" s="46">
        <f t="shared" si="655"/>
        <v>259.64</v>
      </c>
      <c r="T324" s="48">
        <f t="shared" si="656"/>
        <v>113.3</v>
      </c>
      <c r="U324" s="46">
        <f t="shared" si="657"/>
        <v>10.42</v>
      </c>
      <c r="V324" s="46">
        <v>0</v>
      </c>
      <c r="W324" s="48">
        <f t="shared" si="658"/>
        <v>159</v>
      </c>
      <c r="X324" s="48">
        <f t="shared" si="659"/>
        <v>0</v>
      </c>
      <c r="Y324" s="46">
        <f t="shared" si="660"/>
        <v>542.36</v>
      </c>
      <c r="Z324" s="46">
        <f t="shared" si="661"/>
        <v>1760.65125</v>
      </c>
      <c r="AA324" s="78"/>
      <c r="AB324" s="71" t="s">
        <v>121</v>
      </c>
      <c r="AC324" s="11">
        <f t="shared" ref="AC324:AE324" si="759">K324+R324</f>
        <v>62.5185</v>
      </c>
      <c r="AD324" s="11">
        <f t="shared" si="759"/>
        <v>778.92</v>
      </c>
      <c r="AE324" s="11">
        <f t="shared" si="759"/>
        <v>566.48</v>
      </c>
      <c r="AF324" s="11">
        <f t="shared" si="663"/>
        <v>34.73275</v>
      </c>
      <c r="AG324" s="11">
        <f t="shared" ref="AG324:AI324" si="760">O324+W324</f>
        <v>318</v>
      </c>
      <c r="AH324" s="11">
        <f t="shared" si="760"/>
        <v>0</v>
      </c>
      <c r="AI324" s="11">
        <f t="shared" si="760"/>
        <v>1760.65125</v>
      </c>
      <c r="AJ324" s="12" t="s">
        <v>33</v>
      </c>
    </row>
    <row r="325" s="9" customFormat="1" ht="16" customHeight="1" spans="1:36">
      <c r="A325" s="45">
        <f t="shared" si="646"/>
        <v>322</v>
      </c>
      <c r="B325" s="46" t="s">
        <v>337</v>
      </c>
      <c r="C325" s="52" t="s">
        <v>923</v>
      </c>
      <c r="D325" s="354" t="s">
        <v>924</v>
      </c>
      <c r="E325" s="95">
        <v>3473.25</v>
      </c>
      <c r="F325" s="46">
        <v>3245.5</v>
      </c>
      <c r="G325" s="95">
        <v>5664.75</v>
      </c>
      <c r="H325" s="95">
        <v>3473.25</v>
      </c>
      <c r="I325" s="105">
        <v>1790</v>
      </c>
      <c r="J325" s="48"/>
      <c r="K325" s="63">
        <f t="shared" si="647"/>
        <v>62.5185</v>
      </c>
      <c r="L325" s="64">
        <f t="shared" si="648"/>
        <v>519.28</v>
      </c>
      <c r="M325" s="48">
        <f t="shared" si="649"/>
        <v>453.18</v>
      </c>
      <c r="N325" s="46">
        <f t="shared" si="650"/>
        <v>24.31275</v>
      </c>
      <c r="O325" s="48">
        <f t="shared" si="651"/>
        <v>89.5</v>
      </c>
      <c r="P325" s="48">
        <f t="shared" si="652"/>
        <v>0</v>
      </c>
      <c r="Q325" s="48">
        <f t="shared" si="653"/>
        <v>1148.79125</v>
      </c>
      <c r="R325" s="46">
        <f t="shared" si="654"/>
        <v>0</v>
      </c>
      <c r="S325" s="46">
        <f t="shared" si="655"/>
        <v>259.64</v>
      </c>
      <c r="T325" s="48">
        <f t="shared" si="656"/>
        <v>113.3</v>
      </c>
      <c r="U325" s="46">
        <f t="shared" si="657"/>
        <v>10.42</v>
      </c>
      <c r="V325" s="46">
        <v>0</v>
      </c>
      <c r="W325" s="48">
        <f t="shared" si="658"/>
        <v>89.5</v>
      </c>
      <c r="X325" s="48">
        <f t="shared" si="659"/>
        <v>0</v>
      </c>
      <c r="Y325" s="46">
        <f t="shared" si="660"/>
        <v>472.86</v>
      </c>
      <c r="Z325" s="46">
        <f t="shared" si="661"/>
        <v>1621.65125</v>
      </c>
      <c r="AA325" s="78"/>
      <c r="AB325" s="71" t="s">
        <v>97</v>
      </c>
      <c r="AC325" s="11">
        <f t="shared" ref="AC325:AE325" si="761">K325+R325</f>
        <v>62.5185</v>
      </c>
      <c r="AD325" s="11">
        <f t="shared" si="761"/>
        <v>778.92</v>
      </c>
      <c r="AE325" s="11">
        <f t="shared" si="761"/>
        <v>566.48</v>
      </c>
      <c r="AF325" s="11">
        <f t="shared" si="663"/>
        <v>34.73275</v>
      </c>
      <c r="AG325" s="11">
        <f t="shared" ref="AG325:AI325" si="762">O325+W325</f>
        <v>179</v>
      </c>
      <c r="AH325" s="11">
        <f t="shared" si="762"/>
        <v>0</v>
      </c>
      <c r="AI325" s="11">
        <f t="shared" si="762"/>
        <v>1621.65125</v>
      </c>
      <c r="AJ325" s="12" t="s">
        <v>33</v>
      </c>
    </row>
    <row r="326" s="9" customFormat="1" ht="16" customHeight="1" spans="1:36">
      <c r="A326" s="45">
        <f t="shared" si="646"/>
        <v>323</v>
      </c>
      <c r="B326" s="46" t="s">
        <v>173</v>
      </c>
      <c r="C326" s="52" t="s">
        <v>925</v>
      </c>
      <c r="D326" s="346" t="s">
        <v>926</v>
      </c>
      <c r="E326" s="95">
        <v>3820</v>
      </c>
      <c r="F326" s="46">
        <v>3820</v>
      </c>
      <c r="G326" s="95">
        <v>5664.75</v>
      </c>
      <c r="H326" s="95">
        <v>3820</v>
      </c>
      <c r="I326" s="105">
        <v>4180</v>
      </c>
      <c r="J326" s="48"/>
      <c r="K326" s="63">
        <f t="shared" si="647"/>
        <v>68.76</v>
      </c>
      <c r="L326" s="64">
        <f t="shared" si="648"/>
        <v>611.2</v>
      </c>
      <c r="M326" s="48">
        <f t="shared" si="649"/>
        <v>453.18</v>
      </c>
      <c r="N326" s="46">
        <f t="shared" si="650"/>
        <v>26.74</v>
      </c>
      <c r="O326" s="48">
        <f t="shared" si="651"/>
        <v>209</v>
      </c>
      <c r="P326" s="48">
        <f t="shared" si="652"/>
        <v>0</v>
      </c>
      <c r="Q326" s="48">
        <f t="shared" si="653"/>
        <v>1368.88</v>
      </c>
      <c r="R326" s="46">
        <f t="shared" si="654"/>
        <v>0</v>
      </c>
      <c r="S326" s="46">
        <f t="shared" si="655"/>
        <v>305.6</v>
      </c>
      <c r="T326" s="48">
        <f t="shared" si="656"/>
        <v>113.3</v>
      </c>
      <c r="U326" s="46">
        <f t="shared" si="657"/>
        <v>11.46</v>
      </c>
      <c r="V326" s="46">
        <v>0</v>
      </c>
      <c r="W326" s="48">
        <f t="shared" si="658"/>
        <v>209</v>
      </c>
      <c r="X326" s="48">
        <f t="shared" si="659"/>
        <v>0</v>
      </c>
      <c r="Y326" s="46">
        <f t="shared" si="660"/>
        <v>639.36</v>
      </c>
      <c r="Z326" s="46">
        <f t="shared" si="661"/>
        <v>2008.24</v>
      </c>
      <c r="AA326" s="78"/>
      <c r="AB326" s="71" t="s">
        <v>139</v>
      </c>
      <c r="AC326" s="11">
        <f t="shared" ref="AC326:AE326" si="763">K326+R326</f>
        <v>68.76</v>
      </c>
      <c r="AD326" s="11">
        <f t="shared" si="763"/>
        <v>916.8</v>
      </c>
      <c r="AE326" s="11">
        <f t="shared" si="763"/>
        <v>566.48</v>
      </c>
      <c r="AF326" s="11">
        <f t="shared" si="663"/>
        <v>38.2</v>
      </c>
      <c r="AG326" s="11">
        <f t="shared" ref="AG326:AI326" si="764">O326+W326</f>
        <v>418</v>
      </c>
      <c r="AH326" s="11">
        <f t="shared" si="764"/>
        <v>0</v>
      </c>
      <c r="AI326" s="11">
        <f t="shared" si="764"/>
        <v>2008.24</v>
      </c>
      <c r="AJ326" s="12" t="s">
        <v>35</v>
      </c>
    </row>
    <row r="327" s="9" customFormat="1" ht="16" customHeight="1" spans="1:36">
      <c r="A327" s="45">
        <f t="shared" si="646"/>
        <v>324</v>
      </c>
      <c r="B327" s="46" t="s">
        <v>289</v>
      </c>
      <c r="C327" s="100" t="s">
        <v>927</v>
      </c>
      <c r="D327" s="355" t="s">
        <v>928</v>
      </c>
      <c r="E327" s="95">
        <v>3473.25</v>
      </c>
      <c r="F327" s="46">
        <v>3245.5</v>
      </c>
      <c r="G327" s="95">
        <v>5664.75</v>
      </c>
      <c r="H327" s="95">
        <v>3473.25</v>
      </c>
      <c r="I327" s="105">
        <v>1790</v>
      </c>
      <c r="J327" s="48"/>
      <c r="K327" s="63">
        <f t="shared" si="647"/>
        <v>62.5185</v>
      </c>
      <c r="L327" s="64">
        <f t="shared" si="648"/>
        <v>519.28</v>
      </c>
      <c r="M327" s="48">
        <f t="shared" si="649"/>
        <v>453.18</v>
      </c>
      <c r="N327" s="46">
        <f t="shared" si="650"/>
        <v>24.31275</v>
      </c>
      <c r="O327" s="48">
        <f t="shared" si="651"/>
        <v>89.5</v>
      </c>
      <c r="P327" s="48">
        <f t="shared" si="652"/>
        <v>0</v>
      </c>
      <c r="Q327" s="48">
        <f t="shared" si="653"/>
        <v>1148.79125</v>
      </c>
      <c r="R327" s="46">
        <f t="shared" si="654"/>
        <v>0</v>
      </c>
      <c r="S327" s="46">
        <f t="shared" si="655"/>
        <v>259.64</v>
      </c>
      <c r="T327" s="48">
        <f t="shared" si="656"/>
        <v>113.3</v>
      </c>
      <c r="U327" s="46">
        <f t="shared" si="657"/>
        <v>10.42</v>
      </c>
      <c r="V327" s="46">
        <v>0</v>
      </c>
      <c r="W327" s="48">
        <f t="shared" si="658"/>
        <v>89.5</v>
      </c>
      <c r="X327" s="48">
        <f t="shared" si="659"/>
        <v>0</v>
      </c>
      <c r="Y327" s="46">
        <f t="shared" si="660"/>
        <v>472.86</v>
      </c>
      <c r="Z327" s="46">
        <f t="shared" si="661"/>
        <v>1621.65125</v>
      </c>
      <c r="AA327" s="78"/>
      <c r="AB327" s="71" t="s">
        <v>115</v>
      </c>
      <c r="AC327" s="11">
        <f t="shared" ref="AC327:AE327" si="765">K327+R327</f>
        <v>62.5185</v>
      </c>
      <c r="AD327" s="11">
        <f t="shared" si="765"/>
        <v>778.92</v>
      </c>
      <c r="AE327" s="11">
        <f t="shared" si="765"/>
        <v>566.48</v>
      </c>
      <c r="AF327" s="11">
        <f t="shared" si="663"/>
        <v>34.73275</v>
      </c>
      <c r="AG327" s="11">
        <f t="shared" ref="AG327:AI327" si="766">O327+W327</f>
        <v>179</v>
      </c>
      <c r="AH327" s="11">
        <f t="shared" si="766"/>
        <v>0</v>
      </c>
      <c r="AI327" s="11">
        <f t="shared" si="766"/>
        <v>1621.65125</v>
      </c>
      <c r="AJ327" s="12" t="s">
        <v>33</v>
      </c>
    </row>
    <row r="328" s="9" customFormat="1" ht="16" customHeight="1" spans="1:36">
      <c r="A328" s="45">
        <f t="shared" si="646"/>
        <v>325</v>
      </c>
      <c r="B328" s="46" t="s">
        <v>685</v>
      </c>
      <c r="C328" s="100" t="s">
        <v>929</v>
      </c>
      <c r="D328" s="355" t="s">
        <v>930</v>
      </c>
      <c r="E328" s="95">
        <v>3473.25</v>
      </c>
      <c r="F328" s="46">
        <v>3245.5</v>
      </c>
      <c r="G328" s="95">
        <v>5664.75</v>
      </c>
      <c r="H328" s="95">
        <v>3473.25</v>
      </c>
      <c r="I328" s="105">
        <v>1790</v>
      </c>
      <c r="J328" s="48"/>
      <c r="K328" s="63">
        <f t="shared" si="647"/>
        <v>62.5185</v>
      </c>
      <c r="L328" s="64">
        <f t="shared" si="648"/>
        <v>519.28</v>
      </c>
      <c r="M328" s="48">
        <f t="shared" si="649"/>
        <v>453.18</v>
      </c>
      <c r="N328" s="46">
        <f t="shared" si="650"/>
        <v>24.31275</v>
      </c>
      <c r="O328" s="48">
        <f t="shared" si="651"/>
        <v>89.5</v>
      </c>
      <c r="P328" s="48">
        <f t="shared" si="652"/>
        <v>0</v>
      </c>
      <c r="Q328" s="48">
        <f t="shared" si="653"/>
        <v>1148.79125</v>
      </c>
      <c r="R328" s="46">
        <f t="shared" si="654"/>
        <v>0</v>
      </c>
      <c r="S328" s="46">
        <f t="shared" si="655"/>
        <v>259.64</v>
      </c>
      <c r="T328" s="48">
        <f t="shared" si="656"/>
        <v>113.3</v>
      </c>
      <c r="U328" s="46">
        <f t="shared" si="657"/>
        <v>10.42</v>
      </c>
      <c r="V328" s="46">
        <v>0</v>
      </c>
      <c r="W328" s="48">
        <f t="shared" si="658"/>
        <v>89.5</v>
      </c>
      <c r="X328" s="48">
        <f t="shared" si="659"/>
        <v>0</v>
      </c>
      <c r="Y328" s="46">
        <f t="shared" si="660"/>
        <v>472.86</v>
      </c>
      <c r="Z328" s="46">
        <f t="shared" si="661"/>
        <v>1621.65125</v>
      </c>
      <c r="AA328" s="78"/>
      <c r="AB328" s="71" t="s">
        <v>62</v>
      </c>
      <c r="AC328" s="11">
        <f t="shared" ref="AC328:AE328" si="767">K328+R328</f>
        <v>62.5185</v>
      </c>
      <c r="AD328" s="11">
        <f t="shared" si="767"/>
        <v>778.92</v>
      </c>
      <c r="AE328" s="11">
        <f t="shared" si="767"/>
        <v>566.48</v>
      </c>
      <c r="AF328" s="11">
        <f t="shared" si="663"/>
        <v>34.73275</v>
      </c>
      <c r="AG328" s="11">
        <f t="shared" ref="AG328:AI328" si="768">O328+W328</f>
        <v>179</v>
      </c>
      <c r="AH328" s="11">
        <f t="shared" si="768"/>
        <v>0</v>
      </c>
      <c r="AI328" s="11">
        <f t="shared" si="768"/>
        <v>1621.65125</v>
      </c>
      <c r="AJ328" s="12" t="s">
        <v>33</v>
      </c>
    </row>
    <row r="329" s="9" customFormat="1" ht="16" customHeight="1" spans="1:36">
      <c r="A329" s="45">
        <f t="shared" si="646"/>
        <v>326</v>
      </c>
      <c r="B329" s="46" t="s">
        <v>670</v>
      </c>
      <c r="C329" s="100" t="s">
        <v>931</v>
      </c>
      <c r="D329" s="104" t="s">
        <v>932</v>
      </c>
      <c r="E329" s="95">
        <v>3473.25</v>
      </c>
      <c r="F329" s="46">
        <v>3245.5</v>
      </c>
      <c r="G329" s="95">
        <v>5664.75</v>
      </c>
      <c r="H329" s="95">
        <v>3473.25</v>
      </c>
      <c r="I329" s="105">
        <v>1790</v>
      </c>
      <c r="J329" s="48"/>
      <c r="K329" s="63">
        <f t="shared" si="647"/>
        <v>62.5185</v>
      </c>
      <c r="L329" s="64">
        <f t="shared" si="648"/>
        <v>519.28</v>
      </c>
      <c r="M329" s="48">
        <f t="shared" si="649"/>
        <v>453.18</v>
      </c>
      <c r="N329" s="46">
        <f t="shared" si="650"/>
        <v>24.31275</v>
      </c>
      <c r="O329" s="48">
        <f t="shared" si="651"/>
        <v>89.5</v>
      </c>
      <c r="P329" s="48">
        <f t="shared" si="652"/>
        <v>0</v>
      </c>
      <c r="Q329" s="48">
        <f t="shared" si="653"/>
        <v>1148.79125</v>
      </c>
      <c r="R329" s="46">
        <f t="shared" si="654"/>
        <v>0</v>
      </c>
      <c r="S329" s="46">
        <f t="shared" si="655"/>
        <v>259.64</v>
      </c>
      <c r="T329" s="48">
        <f t="shared" si="656"/>
        <v>113.3</v>
      </c>
      <c r="U329" s="46">
        <f t="shared" si="657"/>
        <v>10.42</v>
      </c>
      <c r="V329" s="46">
        <v>0</v>
      </c>
      <c r="W329" s="48">
        <f t="shared" si="658"/>
        <v>89.5</v>
      </c>
      <c r="X329" s="48">
        <f t="shared" si="659"/>
        <v>0</v>
      </c>
      <c r="Y329" s="46">
        <f t="shared" si="660"/>
        <v>472.86</v>
      </c>
      <c r="Z329" s="46">
        <f t="shared" si="661"/>
        <v>1621.65125</v>
      </c>
      <c r="AA329" s="78"/>
      <c r="AB329" s="71" t="s">
        <v>64</v>
      </c>
      <c r="AC329" s="11">
        <f t="shared" ref="AC329:AE329" si="769">K329+R329</f>
        <v>62.5185</v>
      </c>
      <c r="AD329" s="11">
        <f t="shared" si="769"/>
        <v>778.92</v>
      </c>
      <c r="AE329" s="11">
        <f t="shared" si="769"/>
        <v>566.48</v>
      </c>
      <c r="AF329" s="11">
        <f t="shared" si="663"/>
        <v>34.73275</v>
      </c>
      <c r="AG329" s="11">
        <f t="shared" ref="AG329:AI329" si="770">O329+W329</f>
        <v>179</v>
      </c>
      <c r="AH329" s="11">
        <f t="shared" si="770"/>
        <v>0</v>
      </c>
      <c r="AI329" s="11">
        <f t="shared" si="770"/>
        <v>1621.65125</v>
      </c>
      <c r="AJ329" s="12" t="s">
        <v>33</v>
      </c>
    </row>
    <row r="330" s="9" customFormat="1" ht="16" customHeight="1" spans="1:36">
      <c r="A330" s="45">
        <f t="shared" si="646"/>
        <v>327</v>
      </c>
      <c r="B330" s="46" t="s">
        <v>363</v>
      </c>
      <c r="C330" s="100" t="s">
        <v>933</v>
      </c>
      <c r="D330" s="355" t="s">
        <v>934</v>
      </c>
      <c r="E330" s="95">
        <v>3473.25</v>
      </c>
      <c r="F330" s="46">
        <v>3245.5</v>
      </c>
      <c r="G330" s="95">
        <v>5664.75</v>
      </c>
      <c r="H330" s="95">
        <v>3473.25</v>
      </c>
      <c r="I330" s="105">
        <v>0</v>
      </c>
      <c r="J330" s="48"/>
      <c r="K330" s="63">
        <f t="shared" si="647"/>
        <v>62.5185</v>
      </c>
      <c r="L330" s="64">
        <f t="shared" si="648"/>
        <v>519.28</v>
      </c>
      <c r="M330" s="48">
        <f t="shared" si="649"/>
        <v>453.18</v>
      </c>
      <c r="N330" s="46">
        <f t="shared" si="650"/>
        <v>24.31275</v>
      </c>
      <c r="O330" s="48">
        <f t="shared" si="651"/>
        <v>0</v>
      </c>
      <c r="P330" s="48">
        <f t="shared" si="652"/>
        <v>0</v>
      </c>
      <c r="Q330" s="48">
        <f t="shared" si="653"/>
        <v>1059.29125</v>
      </c>
      <c r="R330" s="46">
        <f t="shared" si="654"/>
        <v>0</v>
      </c>
      <c r="S330" s="46">
        <f t="shared" si="655"/>
        <v>259.64</v>
      </c>
      <c r="T330" s="48">
        <f t="shared" si="656"/>
        <v>113.3</v>
      </c>
      <c r="U330" s="46">
        <f t="shared" si="657"/>
        <v>10.42</v>
      </c>
      <c r="V330" s="46">
        <v>0</v>
      </c>
      <c r="W330" s="48">
        <f t="shared" si="658"/>
        <v>0</v>
      </c>
      <c r="X330" s="48">
        <f t="shared" si="659"/>
        <v>0</v>
      </c>
      <c r="Y330" s="46">
        <f t="shared" si="660"/>
        <v>383.36</v>
      </c>
      <c r="Z330" s="46">
        <f t="shared" si="661"/>
        <v>1442.65125</v>
      </c>
      <c r="AA330" s="78"/>
      <c r="AB330" s="71" t="s">
        <v>103</v>
      </c>
      <c r="AC330" s="11">
        <f t="shared" ref="AC330:AE330" si="771">K330+R330</f>
        <v>62.5185</v>
      </c>
      <c r="AD330" s="11">
        <f t="shared" si="771"/>
        <v>778.92</v>
      </c>
      <c r="AE330" s="11">
        <f t="shared" si="771"/>
        <v>566.48</v>
      </c>
      <c r="AF330" s="11">
        <f t="shared" si="663"/>
        <v>34.73275</v>
      </c>
      <c r="AG330" s="11">
        <f t="shared" ref="AG330:AI330" si="772">O330+W330</f>
        <v>0</v>
      </c>
      <c r="AH330" s="11">
        <f t="shared" si="772"/>
        <v>0</v>
      </c>
      <c r="AI330" s="11">
        <f t="shared" si="772"/>
        <v>1442.65125</v>
      </c>
      <c r="AJ330" s="12" t="s">
        <v>33</v>
      </c>
    </row>
    <row r="331" s="9" customFormat="1" ht="16" customHeight="1" spans="1:36">
      <c r="A331" s="45">
        <f t="shared" si="646"/>
        <v>328</v>
      </c>
      <c r="B331" s="46" t="s">
        <v>363</v>
      </c>
      <c r="C331" s="100" t="s">
        <v>947</v>
      </c>
      <c r="D331" s="355" t="s">
        <v>948</v>
      </c>
      <c r="E331" s="95">
        <v>3473.25</v>
      </c>
      <c r="F331" s="46">
        <v>3245.5</v>
      </c>
      <c r="G331" s="95">
        <v>5664.75</v>
      </c>
      <c r="H331" s="95">
        <v>3473.25</v>
      </c>
      <c r="I331" s="105">
        <v>3180</v>
      </c>
      <c r="J331" s="48"/>
      <c r="K331" s="63">
        <f t="shared" si="647"/>
        <v>62.5185</v>
      </c>
      <c r="L331" s="64">
        <f t="shared" si="648"/>
        <v>519.28</v>
      </c>
      <c r="M331" s="48">
        <f t="shared" si="649"/>
        <v>453.18</v>
      </c>
      <c r="N331" s="46">
        <f t="shared" si="650"/>
        <v>24.31275</v>
      </c>
      <c r="O331" s="48">
        <f t="shared" si="651"/>
        <v>159</v>
      </c>
      <c r="P331" s="48">
        <f t="shared" si="652"/>
        <v>0</v>
      </c>
      <c r="Q331" s="48">
        <f t="shared" si="653"/>
        <v>1218.29125</v>
      </c>
      <c r="R331" s="46">
        <f t="shared" si="654"/>
        <v>0</v>
      </c>
      <c r="S331" s="46">
        <f t="shared" si="655"/>
        <v>259.64</v>
      </c>
      <c r="T331" s="48">
        <f t="shared" si="656"/>
        <v>113.3</v>
      </c>
      <c r="U331" s="46">
        <f t="shared" si="657"/>
        <v>10.42</v>
      </c>
      <c r="V331" s="46">
        <v>0</v>
      </c>
      <c r="W331" s="48">
        <f t="shared" si="658"/>
        <v>159</v>
      </c>
      <c r="X331" s="48">
        <f t="shared" si="659"/>
        <v>0</v>
      </c>
      <c r="Y331" s="46">
        <f t="shared" si="660"/>
        <v>542.36</v>
      </c>
      <c r="Z331" s="46">
        <f t="shared" si="661"/>
        <v>1760.65125</v>
      </c>
      <c r="AA331" s="78"/>
      <c r="AB331" s="71" t="s">
        <v>103</v>
      </c>
      <c r="AC331" s="11">
        <f t="shared" ref="AC331:AE331" si="773">K331+R331</f>
        <v>62.5185</v>
      </c>
      <c r="AD331" s="11">
        <f t="shared" si="773"/>
        <v>778.92</v>
      </c>
      <c r="AE331" s="11">
        <f t="shared" si="773"/>
        <v>566.48</v>
      </c>
      <c r="AF331" s="11">
        <f t="shared" si="663"/>
        <v>34.73275</v>
      </c>
      <c r="AG331" s="11">
        <f t="shared" ref="AG331:AI331" si="774">O331+W331</f>
        <v>318</v>
      </c>
      <c r="AH331" s="11">
        <f t="shared" si="774"/>
        <v>0</v>
      </c>
      <c r="AI331" s="11">
        <f t="shared" si="774"/>
        <v>1760.65125</v>
      </c>
      <c r="AJ331" s="12" t="s">
        <v>35</v>
      </c>
    </row>
    <row r="332" s="9" customFormat="1" ht="16" customHeight="1" spans="1:36">
      <c r="A332" s="45">
        <f t="shared" si="646"/>
        <v>329</v>
      </c>
      <c r="B332" s="46" t="s">
        <v>53</v>
      </c>
      <c r="C332" s="100" t="s">
        <v>957</v>
      </c>
      <c r="D332" s="355" t="s">
        <v>958</v>
      </c>
      <c r="E332" s="95">
        <v>3473.25</v>
      </c>
      <c r="F332" s="46">
        <v>3245.5</v>
      </c>
      <c r="G332" s="95">
        <v>5664.75</v>
      </c>
      <c r="H332" s="95">
        <v>3473.25</v>
      </c>
      <c r="I332" s="105">
        <v>3180</v>
      </c>
      <c r="J332" s="48"/>
      <c r="K332" s="63">
        <f t="shared" si="647"/>
        <v>62.5185</v>
      </c>
      <c r="L332" s="64">
        <f t="shared" si="648"/>
        <v>519.28</v>
      </c>
      <c r="M332" s="48">
        <f t="shared" si="649"/>
        <v>453.18</v>
      </c>
      <c r="N332" s="46">
        <f t="shared" si="650"/>
        <v>24.31275</v>
      </c>
      <c r="O332" s="48">
        <f t="shared" si="651"/>
        <v>159</v>
      </c>
      <c r="P332" s="48">
        <f t="shared" si="652"/>
        <v>0</v>
      </c>
      <c r="Q332" s="48">
        <f t="shared" si="653"/>
        <v>1218.29125</v>
      </c>
      <c r="R332" s="46">
        <f t="shared" si="654"/>
        <v>0</v>
      </c>
      <c r="S332" s="46">
        <f t="shared" si="655"/>
        <v>259.64</v>
      </c>
      <c r="T332" s="48">
        <f t="shared" si="656"/>
        <v>113.3</v>
      </c>
      <c r="U332" s="46">
        <f t="shared" si="657"/>
        <v>10.42</v>
      </c>
      <c r="V332" s="46">
        <v>0</v>
      </c>
      <c r="W332" s="48">
        <f t="shared" si="658"/>
        <v>159</v>
      </c>
      <c r="X332" s="48">
        <f t="shared" si="659"/>
        <v>0</v>
      </c>
      <c r="Y332" s="46">
        <f t="shared" si="660"/>
        <v>542.36</v>
      </c>
      <c r="Z332" s="46">
        <f t="shared" si="661"/>
        <v>1760.65125</v>
      </c>
      <c r="AA332" s="78"/>
      <c r="AB332" s="71" t="s">
        <v>53</v>
      </c>
      <c r="AC332" s="11">
        <f t="shared" ref="AC332:AE332" si="775">K332+R332</f>
        <v>62.5185</v>
      </c>
      <c r="AD332" s="11">
        <f t="shared" si="775"/>
        <v>778.92</v>
      </c>
      <c r="AE332" s="11">
        <f t="shared" si="775"/>
        <v>566.48</v>
      </c>
      <c r="AF332" s="11">
        <f t="shared" si="663"/>
        <v>34.73275</v>
      </c>
      <c r="AG332" s="11">
        <f t="shared" ref="AG332:AI332" si="776">O332+W332</f>
        <v>318</v>
      </c>
      <c r="AH332" s="11">
        <f t="shared" si="776"/>
        <v>0</v>
      </c>
      <c r="AI332" s="11">
        <f t="shared" si="776"/>
        <v>1760.65125</v>
      </c>
      <c r="AJ332" s="12" t="s">
        <v>32</v>
      </c>
    </row>
    <row r="333" s="9" customFormat="1" ht="16" customHeight="1" spans="1:36">
      <c r="A333" s="45">
        <f t="shared" si="646"/>
        <v>330</v>
      </c>
      <c r="B333" s="46" t="s">
        <v>230</v>
      </c>
      <c r="C333" s="51" t="s">
        <v>959</v>
      </c>
      <c r="D333" s="52" t="s">
        <v>960</v>
      </c>
      <c r="E333" s="46">
        <v>3473.25</v>
      </c>
      <c r="F333" s="46">
        <v>3245.4</v>
      </c>
      <c r="G333" s="48">
        <v>5664.75</v>
      </c>
      <c r="H333" s="46">
        <v>3473.25</v>
      </c>
      <c r="I333" s="48">
        <v>1790</v>
      </c>
      <c r="J333" s="48"/>
      <c r="K333" s="63">
        <f t="shared" si="647"/>
        <v>62.5185</v>
      </c>
      <c r="L333" s="64">
        <f t="shared" si="648"/>
        <v>519.264</v>
      </c>
      <c r="M333" s="48">
        <f t="shared" si="649"/>
        <v>453.18</v>
      </c>
      <c r="N333" s="46">
        <f t="shared" si="650"/>
        <v>24.31275</v>
      </c>
      <c r="O333" s="48">
        <f t="shared" si="651"/>
        <v>89.5</v>
      </c>
      <c r="P333" s="48">
        <f t="shared" si="652"/>
        <v>0</v>
      </c>
      <c r="Q333" s="48">
        <f t="shared" si="653"/>
        <v>1148.77525</v>
      </c>
      <c r="R333" s="46">
        <f t="shared" si="654"/>
        <v>0</v>
      </c>
      <c r="S333" s="46">
        <f t="shared" si="655"/>
        <v>259.63</v>
      </c>
      <c r="T333" s="48">
        <f t="shared" si="656"/>
        <v>113.3</v>
      </c>
      <c r="U333" s="46">
        <f t="shared" si="657"/>
        <v>10.42</v>
      </c>
      <c r="V333" s="46">
        <v>0</v>
      </c>
      <c r="W333" s="48">
        <f t="shared" si="658"/>
        <v>89.5</v>
      </c>
      <c r="X333" s="48">
        <f t="shared" si="659"/>
        <v>0</v>
      </c>
      <c r="Y333" s="46">
        <f t="shared" si="660"/>
        <v>472.85</v>
      </c>
      <c r="Z333" s="46">
        <f t="shared" si="661"/>
        <v>1621.62525</v>
      </c>
      <c r="AA333" s="46"/>
      <c r="AB333" s="71" t="s">
        <v>121</v>
      </c>
      <c r="AC333" s="11">
        <f t="shared" ref="AC333:AE333" si="777">K333+R333</f>
        <v>62.5185</v>
      </c>
      <c r="AD333" s="11">
        <f t="shared" si="777"/>
        <v>778.894</v>
      </c>
      <c r="AE333" s="11">
        <f t="shared" si="777"/>
        <v>566.48</v>
      </c>
      <c r="AF333" s="11">
        <f t="shared" si="663"/>
        <v>34.73275</v>
      </c>
      <c r="AG333" s="11">
        <f t="shared" ref="AG333:AI333" si="778">O333+W333</f>
        <v>179</v>
      </c>
      <c r="AH333" s="11">
        <f t="shared" si="778"/>
        <v>0</v>
      </c>
      <c r="AI333" s="11">
        <f t="shared" si="778"/>
        <v>1621.62525</v>
      </c>
      <c r="AJ333" s="12" t="s">
        <v>33</v>
      </c>
    </row>
    <row r="334" s="9" customFormat="1" ht="16" customHeight="1" spans="1:36">
      <c r="A334" s="45">
        <f t="shared" si="646"/>
        <v>331</v>
      </c>
      <c r="B334" s="46" t="s">
        <v>363</v>
      </c>
      <c r="C334" s="52" t="s">
        <v>963</v>
      </c>
      <c r="D334" s="55" t="s">
        <v>964</v>
      </c>
      <c r="E334" s="95">
        <v>3473.25</v>
      </c>
      <c r="F334" s="46">
        <v>3245.5</v>
      </c>
      <c r="G334" s="95">
        <v>5664.75</v>
      </c>
      <c r="H334" s="95">
        <v>3473.25</v>
      </c>
      <c r="I334" s="105">
        <v>1790</v>
      </c>
      <c r="J334" s="48"/>
      <c r="K334" s="63">
        <f t="shared" si="647"/>
        <v>62.5185</v>
      </c>
      <c r="L334" s="64">
        <f t="shared" si="648"/>
        <v>519.28</v>
      </c>
      <c r="M334" s="48">
        <f t="shared" si="649"/>
        <v>453.18</v>
      </c>
      <c r="N334" s="46">
        <f t="shared" si="650"/>
        <v>24.31275</v>
      </c>
      <c r="O334" s="48">
        <f t="shared" si="651"/>
        <v>89.5</v>
      </c>
      <c r="P334" s="48">
        <f t="shared" si="652"/>
        <v>0</v>
      </c>
      <c r="Q334" s="48">
        <f t="shared" si="653"/>
        <v>1148.79125</v>
      </c>
      <c r="R334" s="46">
        <f t="shared" si="654"/>
        <v>0</v>
      </c>
      <c r="S334" s="46">
        <f t="shared" si="655"/>
        <v>259.64</v>
      </c>
      <c r="T334" s="48">
        <f t="shared" si="656"/>
        <v>113.3</v>
      </c>
      <c r="U334" s="46">
        <f t="shared" si="657"/>
        <v>10.42</v>
      </c>
      <c r="V334" s="46">
        <v>0</v>
      </c>
      <c r="W334" s="48">
        <f t="shared" si="658"/>
        <v>89.5</v>
      </c>
      <c r="X334" s="48">
        <f t="shared" si="659"/>
        <v>0</v>
      </c>
      <c r="Y334" s="46">
        <f t="shared" si="660"/>
        <v>472.86</v>
      </c>
      <c r="Z334" s="46">
        <f t="shared" si="661"/>
        <v>1621.65125</v>
      </c>
      <c r="AA334" s="78"/>
      <c r="AB334" s="71" t="s">
        <v>103</v>
      </c>
      <c r="AC334" s="11">
        <f t="shared" ref="AC334:AE334" si="779">K334+R334</f>
        <v>62.5185</v>
      </c>
      <c r="AD334" s="11">
        <f t="shared" si="779"/>
        <v>778.92</v>
      </c>
      <c r="AE334" s="11">
        <f t="shared" si="779"/>
        <v>566.48</v>
      </c>
      <c r="AF334" s="11">
        <f t="shared" si="663"/>
        <v>34.73275</v>
      </c>
      <c r="AG334" s="11">
        <f t="shared" ref="AG334:AI334" si="780">O334+W334</f>
        <v>179</v>
      </c>
      <c r="AH334" s="11">
        <f t="shared" si="780"/>
        <v>0</v>
      </c>
      <c r="AI334" s="11">
        <f t="shared" si="780"/>
        <v>1621.65125</v>
      </c>
      <c r="AJ334" s="12" t="s">
        <v>33</v>
      </c>
    </row>
    <row r="335" s="9" customFormat="1" ht="16" customHeight="1" spans="1:36">
      <c r="A335" s="45">
        <f t="shared" si="646"/>
        <v>332</v>
      </c>
      <c r="B335" s="53" t="s">
        <v>363</v>
      </c>
      <c r="C335" s="106" t="s">
        <v>965</v>
      </c>
      <c r="D335" s="55" t="s">
        <v>966</v>
      </c>
      <c r="E335" s="95">
        <v>3473.25</v>
      </c>
      <c r="F335" s="46">
        <v>3245.5</v>
      </c>
      <c r="G335" s="95">
        <v>5664.75</v>
      </c>
      <c r="H335" s="95">
        <v>3473.25</v>
      </c>
      <c r="I335" s="105">
        <v>0</v>
      </c>
      <c r="J335" s="48"/>
      <c r="K335" s="63">
        <f t="shared" si="647"/>
        <v>62.5185</v>
      </c>
      <c r="L335" s="64">
        <f t="shared" si="648"/>
        <v>519.28</v>
      </c>
      <c r="M335" s="48">
        <f t="shared" si="649"/>
        <v>453.18</v>
      </c>
      <c r="N335" s="46">
        <f t="shared" si="650"/>
        <v>24.31275</v>
      </c>
      <c r="O335" s="48">
        <f t="shared" si="651"/>
        <v>0</v>
      </c>
      <c r="P335" s="48">
        <f t="shared" si="652"/>
        <v>0</v>
      </c>
      <c r="Q335" s="48">
        <f t="shared" si="653"/>
        <v>1059.29125</v>
      </c>
      <c r="R335" s="46">
        <f t="shared" si="654"/>
        <v>0</v>
      </c>
      <c r="S335" s="46">
        <f t="shared" si="655"/>
        <v>259.64</v>
      </c>
      <c r="T335" s="48">
        <f t="shared" si="656"/>
        <v>113.3</v>
      </c>
      <c r="U335" s="46">
        <f t="shared" si="657"/>
        <v>10.42</v>
      </c>
      <c r="V335" s="46">
        <v>0</v>
      </c>
      <c r="W335" s="48">
        <f t="shared" si="658"/>
        <v>0</v>
      </c>
      <c r="X335" s="48">
        <f t="shared" si="659"/>
        <v>0</v>
      </c>
      <c r="Y335" s="46">
        <f t="shared" si="660"/>
        <v>383.36</v>
      </c>
      <c r="Z335" s="46">
        <f t="shared" si="661"/>
        <v>1442.65125</v>
      </c>
      <c r="AA335" s="78"/>
      <c r="AB335" s="71" t="s">
        <v>91</v>
      </c>
      <c r="AC335" s="11">
        <f t="shared" ref="AC335:AE335" si="781">K335+R335</f>
        <v>62.5185</v>
      </c>
      <c r="AD335" s="11">
        <f t="shared" si="781"/>
        <v>778.92</v>
      </c>
      <c r="AE335" s="11">
        <f t="shared" si="781"/>
        <v>566.48</v>
      </c>
      <c r="AF335" s="11">
        <f t="shared" si="663"/>
        <v>34.73275</v>
      </c>
      <c r="AG335" s="11">
        <f t="shared" ref="AG335:AI335" si="782">O335+W335</f>
        <v>0</v>
      </c>
      <c r="AH335" s="11">
        <f t="shared" si="782"/>
        <v>0</v>
      </c>
      <c r="AI335" s="11">
        <f t="shared" si="782"/>
        <v>1442.65125</v>
      </c>
      <c r="AJ335" s="12" t="s">
        <v>33</v>
      </c>
    </row>
    <row r="336" s="9" customFormat="1" ht="16" customHeight="1" spans="1:36">
      <c r="A336" s="45">
        <f t="shared" si="646"/>
        <v>333</v>
      </c>
      <c r="B336" s="46" t="s">
        <v>363</v>
      </c>
      <c r="C336" s="100" t="s">
        <v>967</v>
      </c>
      <c r="D336" s="355" t="s">
        <v>968</v>
      </c>
      <c r="E336" s="95">
        <v>3473.25</v>
      </c>
      <c r="F336" s="46">
        <v>3245.5</v>
      </c>
      <c r="G336" s="95">
        <v>5664.75</v>
      </c>
      <c r="H336" s="95">
        <v>3473.25</v>
      </c>
      <c r="I336" s="105">
        <v>1790</v>
      </c>
      <c r="J336" s="48"/>
      <c r="K336" s="63">
        <f t="shared" si="647"/>
        <v>62.5185</v>
      </c>
      <c r="L336" s="64">
        <f t="shared" si="648"/>
        <v>519.28</v>
      </c>
      <c r="M336" s="48">
        <f t="shared" si="649"/>
        <v>453.18</v>
      </c>
      <c r="N336" s="46">
        <f t="shared" si="650"/>
        <v>24.31275</v>
      </c>
      <c r="O336" s="48">
        <f t="shared" si="651"/>
        <v>89.5</v>
      </c>
      <c r="P336" s="48">
        <f t="shared" si="652"/>
        <v>0</v>
      </c>
      <c r="Q336" s="48">
        <f t="shared" si="653"/>
        <v>1148.79125</v>
      </c>
      <c r="R336" s="46">
        <f t="shared" si="654"/>
        <v>0</v>
      </c>
      <c r="S336" s="46">
        <f t="shared" si="655"/>
        <v>259.64</v>
      </c>
      <c r="T336" s="48">
        <f t="shared" si="656"/>
        <v>113.3</v>
      </c>
      <c r="U336" s="46">
        <f t="shared" si="657"/>
        <v>10.42</v>
      </c>
      <c r="V336" s="46">
        <v>0</v>
      </c>
      <c r="W336" s="48">
        <f t="shared" si="658"/>
        <v>89.5</v>
      </c>
      <c r="X336" s="48">
        <f t="shared" si="659"/>
        <v>0</v>
      </c>
      <c r="Y336" s="46">
        <f t="shared" si="660"/>
        <v>472.86</v>
      </c>
      <c r="Z336" s="46">
        <f t="shared" si="661"/>
        <v>1621.65125</v>
      </c>
      <c r="AA336" s="78"/>
      <c r="AB336" s="71" t="s">
        <v>91</v>
      </c>
      <c r="AC336" s="11">
        <f t="shared" ref="AC336:AE336" si="783">K336+R336</f>
        <v>62.5185</v>
      </c>
      <c r="AD336" s="11">
        <f t="shared" si="783"/>
        <v>778.92</v>
      </c>
      <c r="AE336" s="11">
        <f t="shared" si="783"/>
        <v>566.48</v>
      </c>
      <c r="AF336" s="11">
        <f t="shared" si="663"/>
        <v>34.73275</v>
      </c>
      <c r="AG336" s="11">
        <f t="shared" ref="AG336:AI336" si="784">O336+W336</f>
        <v>179</v>
      </c>
      <c r="AH336" s="11">
        <f t="shared" si="784"/>
        <v>0</v>
      </c>
      <c r="AI336" s="11">
        <f t="shared" si="784"/>
        <v>1621.65125</v>
      </c>
      <c r="AJ336" s="12" t="s">
        <v>33</v>
      </c>
    </row>
    <row r="337" s="9" customFormat="1" ht="16" customHeight="1" spans="1:36">
      <c r="A337" s="45">
        <f t="shared" si="646"/>
        <v>334</v>
      </c>
      <c r="B337" s="46" t="s">
        <v>328</v>
      </c>
      <c r="C337" s="52" t="s">
        <v>969</v>
      </c>
      <c r="D337" s="55" t="s">
        <v>970</v>
      </c>
      <c r="E337" s="95">
        <v>3820</v>
      </c>
      <c r="F337" s="46">
        <v>3820</v>
      </c>
      <c r="G337" s="95">
        <v>5664.75</v>
      </c>
      <c r="H337" s="95">
        <v>3820</v>
      </c>
      <c r="I337" s="105">
        <v>4180</v>
      </c>
      <c r="J337" s="48"/>
      <c r="K337" s="63">
        <f t="shared" si="647"/>
        <v>68.76</v>
      </c>
      <c r="L337" s="64">
        <f t="shared" si="648"/>
        <v>611.2</v>
      </c>
      <c r="M337" s="48">
        <f t="shared" si="649"/>
        <v>453.18</v>
      </c>
      <c r="N337" s="46">
        <f t="shared" si="650"/>
        <v>26.74</v>
      </c>
      <c r="O337" s="48">
        <f t="shared" si="651"/>
        <v>209</v>
      </c>
      <c r="P337" s="48">
        <f t="shared" si="652"/>
        <v>0</v>
      </c>
      <c r="Q337" s="48">
        <f t="shared" si="653"/>
        <v>1368.88</v>
      </c>
      <c r="R337" s="46">
        <f t="shared" si="654"/>
        <v>0</v>
      </c>
      <c r="S337" s="46">
        <f t="shared" si="655"/>
        <v>305.6</v>
      </c>
      <c r="T337" s="48">
        <f t="shared" si="656"/>
        <v>113.3</v>
      </c>
      <c r="U337" s="46">
        <f t="shared" si="657"/>
        <v>11.46</v>
      </c>
      <c r="V337" s="46">
        <v>0</v>
      </c>
      <c r="W337" s="48">
        <f t="shared" si="658"/>
        <v>209</v>
      </c>
      <c r="X337" s="48">
        <f t="shared" si="659"/>
        <v>0</v>
      </c>
      <c r="Y337" s="46">
        <f t="shared" si="660"/>
        <v>639.36</v>
      </c>
      <c r="Z337" s="46">
        <f t="shared" si="661"/>
        <v>2008.24</v>
      </c>
      <c r="AA337" s="78"/>
      <c r="AB337" s="71" t="s">
        <v>85</v>
      </c>
      <c r="AC337" s="11">
        <f t="shared" ref="AC337:AE337" si="785">K337+R337</f>
        <v>68.76</v>
      </c>
      <c r="AD337" s="11">
        <f t="shared" si="785"/>
        <v>916.8</v>
      </c>
      <c r="AE337" s="11">
        <f t="shared" si="785"/>
        <v>566.48</v>
      </c>
      <c r="AF337" s="11">
        <f t="shared" si="663"/>
        <v>38.2</v>
      </c>
      <c r="AG337" s="11">
        <f t="shared" ref="AG337:AI337" si="786">O337+W337</f>
        <v>418</v>
      </c>
      <c r="AH337" s="11">
        <f t="shared" si="786"/>
        <v>0</v>
      </c>
      <c r="AI337" s="11">
        <f t="shared" si="786"/>
        <v>2008.24</v>
      </c>
      <c r="AJ337" s="12" t="s">
        <v>35</v>
      </c>
    </row>
    <row r="338" s="9" customFormat="1" ht="16" customHeight="1" spans="1:36">
      <c r="A338" s="45">
        <f t="shared" si="646"/>
        <v>335</v>
      </c>
      <c r="B338" s="46" t="s">
        <v>558</v>
      </c>
      <c r="C338" s="52" t="s">
        <v>977</v>
      </c>
      <c r="D338" s="344" t="s">
        <v>978</v>
      </c>
      <c r="E338" s="95">
        <v>3473.25</v>
      </c>
      <c r="F338" s="46">
        <v>3245.5</v>
      </c>
      <c r="G338" s="95">
        <v>5664.75</v>
      </c>
      <c r="H338" s="95">
        <v>3473.25</v>
      </c>
      <c r="I338" s="105">
        <v>1790</v>
      </c>
      <c r="J338" s="48"/>
      <c r="K338" s="63">
        <f t="shared" si="647"/>
        <v>62.5185</v>
      </c>
      <c r="L338" s="64">
        <f t="shared" si="648"/>
        <v>519.28</v>
      </c>
      <c r="M338" s="48">
        <f t="shared" si="649"/>
        <v>453.18</v>
      </c>
      <c r="N338" s="46">
        <f t="shared" si="650"/>
        <v>24.31275</v>
      </c>
      <c r="O338" s="48">
        <f t="shared" si="651"/>
        <v>89.5</v>
      </c>
      <c r="P338" s="48">
        <f t="shared" si="652"/>
        <v>0</v>
      </c>
      <c r="Q338" s="48">
        <f t="shared" si="653"/>
        <v>1148.79125</v>
      </c>
      <c r="R338" s="46">
        <f t="shared" si="654"/>
        <v>0</v>
      </c>
      <c r="S338" s="46">
        <f t="shared" si="655"/>
        <v>259.64</v>
      </c>
      <c r="T338" s="48">
        <f t="shared" si="656"/>
        <v>113.3</v>
      </c>
      <c r="U338" s="46">
        <f t="shared" si="657"/>
        <v>10.42</v>
      </c>
      <c r="V338" s="46">
        <v>0</v>
      </c>
      <c r="W338" s="48">
        <f t="shared" si="658"/>
        <v>89.5</v>
      </c>
      <c r="X338" s="48">
        <f t="shared" si="659"/>
        <v>0</v>
      </c>
      <c r="Y338" s="46">
        <f t="shared" si="660"/>
        <v>472.86</v>
      </c>
      <c r="Z338" s="46">
        <f t="shared" si="661"/>
        <v>1621.65125</v>
      </c>
      <c r="AA338" s="78"/>
      <c r="AB338" s="71" t="s">
        <v>127</v>
      </c>
      <c r="AC338" s="11">
        <f t="shared" ref="AC338:AE338" si="787">K338+R338</f>
        <v>62.5185</v>
      </c>
      <c r="AD338" s="11">
        <f t="shared" si="787"/>
        <v>778.92</v>
      </c>
      <c r="AE338" s="11">
        <f t="shared" si="787"/>
        <v>566.48</v>
      </c>
      <c r="AF338" s="11">
        <f t="shared" si="663"/>
        <v>34.73275</v>
      </c>
      <c r="AG338" s="11">
        <f t="shared" ref="AG338:AI338" si="788">O338+W338</f>
        <v>179</v>
      </c>
      <c r="AH338" s="11">
        <f t="shared" si="788"/>
        <v>0</v>
      </c>
      <c r="AI338" s="11">
        <f t="shared" si="788"/>
        <v>1621.65125</v>
      </c>
      <c r="AJ338" s="12" t="s">
        <v>34</v>
      </c>
    </row>
    <row r="339" s="9" customFormat="1" ht="16" customHeight="1" spans="1:36">
      <c r="A339" s="45">
        <f t="shared" si="646"/>
        <v>336</v>
      </c>
      <c r="B339" s="46" t="s">
        <v>558</v>
      </c>
      <c r="C339" s="52" t="s">
        <v>979</v>
      </c>
      <c r="D339" s="344" t="s">
        <v>980</v>
      </c>
      <c r="E339" s="95">
        <v>3473.25</v>
      </c>
      <c r="F339" s="46">
        <v>3245.5</v>
      </c>
      <c r="G339" s="95">
        <v>5664.75</v>
      </c>
      <c r="H339" s="95">
        <v>3473.25</v>
      </c>
      <c r="I339" s="105">
        <v>1790</v>
      </c>
      <c r="J339" s="48"/>
      <c r="K339" s="63">
        <f t="shared" si="647"/>
        <v>62.5185</v>
      </c>
      <c r="L339" s="64">
        <f t="shared" si="648"/>
        <v>519.28</v>
      </c>
      <c r="M339" s="48">
        <f t="shared" si="649"/>
        <v>453.18</v>
      </c>
      <c r="N339" s="46">
        <f t="shared" si="650"/>
        <v>24.31275</v>
      </c>
      <c r="O339" s="48">
        <f t="shared" si="651"/>
        <v>89.5</v>
      </c>
      <c r="P339" s="48">
        <f t="shared" si="652"/>
        <v>0</v>
      </c>
      <c r="Q339" s="48">
        <f t="shared" si="653"/>
        <v>1148.79125</v>
      </c>
      <c r="R339" s="46">
        <f t="shared" si="654"/>
        <v>0</v>
      </c>
      <c r="S339" s="46">
        <f t="shared" si="655"/>
        <v>259.64</v>
      </c>
      <c r="T339" s="48">
        <f t="shared" si="656"/>
        <v>113.3</v>
      </c>
      <c r="U339" s="46">
        <f t="shared" si="657"/>
        <v>10.42</v>
      </c>
      <c r="V339" s="46">
        <v>0</v>
      </c>
      <c r="W339" s="48">
        <f t="shared" si="658"/>
        <v>89.5</v>
      </c>
      <c r="X339" s="48">
        <f t="shared" si="659"/>
        <v>0</v>
      </c>
      <c r="Y339" s="46">
        <f t="shared" si="660"/>
        <v>472.86</v>
      </c>
      <c r="Z339" s="46">
        <f t="shared" si="661"/>
        <v>1621.65125</v>
      </c>
      <c r="AA339" s="78"/>
      <c r="AB339" s="71" t="s">
        <v>112</v>
      </c>
      <c r="AC339" s="11">
        <f t="shared" ref="AC339:AE339" si="789">K339+R339</f>
        <v>62.5185</v>
      </c>
      <c r="AD339" s="11">
        <f t="shared" si="789"/>
        <v>778.92</v>
      </c>
      <c r="AE339" s="11">
        <f t="shared" si="789"/>
        <v>566.48</v>
      </c>
      <c r="AF339" s="11">
        <f t="shared" si="663"/>
        <v>34.73275</v>
      </c>
      <c r="AG339" s="11">
        <f t="shared" ref="AG339:AI339" si="790">O339+W339</f>
        <v>179</v>
      </c>
      <c r="AH339" s="11">
        <f t="shared" si="790"/>
        <v>0</v>
      </c>
      <c r="AI339" s="11">
        <f t="shared" si="790"/>
        <v>1621.65125</v>
      </c>
      <c r="AJ339" s="12" t="s">
        <v>33</v>
      </c>
    </row>
    <row r="340" s="9" customFormat="1" ht="16" customHeight="1" spans="1:36">
      <c r="A340" s="45">
        <f t="shared" ref="A340:A351" si="791">ROW()-3</f>
        <v>337</v>
      </c>
      <c r="B340" s="46" t="s">
        <v>558</v>
      </c>
      <c r="C340" s="100" t="s">
        <v>981</v>
      </c>
      <c r="D340" s="355" t="s">
        <v>982</v>
      </c>
      <c r="E340" s="95">
        <v>3473.25</v>
      </c>
      <c r="F340" s="46">
        <v>3473.25</v>
      </c>
      <c r="G340" s="95">
        <v>5664.75</v>
      </c>
      <c r="H340" s="95">
        <v>3473.25</v>
      </c>
      <c r="I340" s="105">
        <v>1790</v>
      </c>
      <c r="J340" s="48"/>
      <c r="K340" s="63">
        <f t="shared" ref="K340:K351" si="792">E340*0.018</f>
        <v>62.5185</v>
      </c>
      <c r="L340" s="64">
        <f t="shared" ref="L340:L351" si="793">F340*0.16</f>
        <v>555.72</v>
      </c>
      <c r="M340" s="48">
        <f t="shared" ref="M340:M351" si="794">ROUND(G340*0.08,2)</f>
        <v>453.18</v>
      </c>
      <c r="N340" s="46">
        <f t="shared" ref="N340:N351" si="795">H340*0.007</f>
        <v>24.31275</v>
      </c>
      <c r="O340" s="48">
        <f t="shared" ref="O340:O351" si="796">I340*5%</f>
        <v>89.5</v>
      </c>
      <c r="P340" s="48">
        <f t="shared" ref="P340:P351" si="797">J340*50%</f>
        <v>0</v>
      </c>
      <c r="Q340" s="48">
        <f t="shared" ref="Q340:Q351" si="798">SUM(K340:P340)</f>
        <v>1185.23125</v>
      </c>
      <c r="R340" s="46">
        <f t="shared" ref="R340:R351" si="799">E340*0</f>
        <v>0</v>
      </c>
      <c r="S340" s="46">
        <f t="shared" ref="S340:S351" si="800">ROUND(F340*0.08,2)</f>
        <v>277.86</v>
      </c>
      <c r="T340" s="48">
        <f t="shared" ref="T340:T351" si="801">ROUND(G340*0.02,2)</f>
        <v>113.3</v>
      </c>
      <c r="U340" s="46">
        <f t="shared" ref="U340:U351" si="802">ROUND(H340*0.003,2)</f>
        <v>10.42</v>
      </c>
      <c r="V340" s="46">
        <v>0</v>
      </c>
      <c r="W340" s="48">
        <f t="shared" ref="W340:W351" si="803">I340*5%</f>
        <v>89.5</v>
      </c>
      <c r="X340" s="48">
        <f t="shared" ref="X340:X351" si="804">J340*50%</f>
        <v>0</v>
      </c>
      <c r="Y340" s="46">
        <f t="shared" ref="Y340:Y351" si="805">SUM(R340:X340)</f>
        <v>491.08</v>
      </c>
      <c r="Z340" s="46">
        <f t="shared" ref="Z340:Z351" si="806">Q340+Y340</f>
        <v>1676.31125</v>
      </c>
      <c r="AA340" s="78"/>
      <c r="AB340" s="71" t="s">
        <v>85</v>
      </c>
      <c r="AC340" s="11">
        <f t="shared" ref="AC340:AE340" si="807">K340+R340</f>
        <v>62.5185</v>
      </c>
      <c r="AD340" s="11">
        <f t="shared" si="807"/>
        <v>833.58</v>
      </c>
      <c r="AE340" s="11">
        <f t="shared" si="807"/>
        <v>566.48</v>
      </c>
      <c r="AF340" s="11">
        <f t="shared" ref="AF340:AF351" si="808">N340+U340+V340</f>
        <v>34.73275</v>
      </c>
      <c r="AG340" s="11">
        <f t="shared" ref="AG340:AI340" si="809">O340+W340</f>
        <v>179</v>
      </c>
      <c r="AH340" s="11">
        <f t="shared" si="809"/>
        <v>0</v>
      </c>
      <c r="AI340" s="11">
        <f t="shared" si="809"/>
        <v>1676.31125</v>
      </c>
      <c r="AJ340" s="12" t="s">
        <v>32</v>
      </c>
    </row>
    <row r="341" s="9" customFormat="1" ht="16" customHeight="1" spans="1:36">
      <c r="A341" s="45">
        <f t="shared" si="791"/>
        <v>338</v>
      </c>
      <c r="B341" s="46" t="s">
        <v>337</v>
      </c>
      <c r="C341" s="100" t="s">
        <v>983</v>
      </c>
      <c r="D341" s="346" t="s">
        <v>984</v>
      </c>
      <c r="E341" s="95">
        <v>3473.25</v>
      </c>
      <c r="F341" s="46">
        <v>3473.25</v>
      </c>
      <c r="G341" s="95">
        <v>5664.75</v>
      </c>
      <c r="H341" s="95">
        <v>3473.25</v>
      </c>
      <c r="I341" s="105">
        <v>1790</v>
      </c>
      <c r="J341" s="48"/>
      <c r="K341" s="63">
        <f t="shared" si="792"/>
        <v>62.5185</v>
      </c>
      <c r="L341" s="64">
        <f t="shared" si="793"/>
        <v>555.72</v>
      </c>
      <c r="M341" s="48">
        <f t="shared" si="794"/>
        <v>453.18</v>
      </c>
      <c r="N341" s="46">
        <f t="shared" si="795"/>
        <v>24.31275</v>
      </c>
      <c r="O341" s="48">
        <f t="shared" si="796"/>
        <v>89.5</v>
      </c>
      <c r="P341" s="48">
        <f t="shared" si="797"/>
        <v>0</v>
      </c>
      <c r="Q341" s="48">
        <f t="shared" si="798"/>
        <v>1185.23125</v>
      </c>
      <c r="R341" s="46">
        <f t="shared" si="799"/>
        <v>0</v>
      </c>
      <c r="S341" s="46">
        <f t="shared" si="800"/>
        <v>277.86</v>
      </c>
      <c r="T341" s="48">
        <f t="shared" si="801"/>
        <v>113.3</v>
      </c>
      <c r="U341" s="46">
        <f t="shared" si="802"/>
        <v>10.42</v>
      </c>
      <c r="V341" s="46">
        <v>0</v>
      </c>
      <c r="W341" s="48">
        <f t="shared" si="803"/>
        <v>89.5</v>
      </c>
      <c r="X341" s="48">
        <f t="shared" si="804"/>
        <v>0</v>
      </c>
      <c r="Y341" s="46">
        <f t="shared" si="805"/>
        <v>491.08</v>
      </c>
      <c r="Z341" s="46">
        <f t="shared" si="806"/>
        <v>1676.31125</v>
      </c>
      <c r="AA341" s="78"/>
      <c r="AB341" s="71" t="s">
        <v>88</v>
      </c>
      <c r="AC341" s="11">
        <f t="shared" ref="AC341:AE341" si="810">K341+R341</f>
        <v>62.5185</v>
      </c>
      <c r="AD341" s="11">
        <f t="shared" si="810"/>
        <v>833.58</v>
      </c>
      <c r="AE341" s="11">
        <f t="shared" si="810"/>
        <v>566.48</v>
      </c>
      <c r="AF341" s="11">
        <f t="shared" si="808"/>
        <v>34.73275</v>
      </c>
      <c r="AG341" s="11">
        <f t="shared" ref="AG341:AI341" si="811">O341+W341</f>
        <v>179</v>
      </c>
      <c r="AH341" s="11">
        <f t="shared" si="811"/>
        <v>0</v>
      </c>
      <c r="AI341" s="11">
        <f t="shared" si="811"/>
        <v>1676.31125</v>
      </c>
      <c r="AJ341" s="12" t="s">
        <v>33</v>
      </c>
    </row>
    <row r="342" s="9" customFormat="1" ht="16" customHeight="1" spans="1:36">
      <c r="A342" s="45">
        <f t="shared" si="791"/>
        <v>339</v>
      </c>
      <c r="B342" s="46" t="s">
        <v>558</v>
      </c>
      <c r="C342" s="100" t="s">
        <v>993</v>
      </c>
      <c r="D342" s="55" t="s">
        <v>994</v>
      </c>
      <c r="E342" s="95">
        <v>3473.25</v>
      </c>
      <c r="F342" s="46">
        <v>3473.25</v>
      </c>
      <c r="G342" s="95">
        <v>5664.75</v>
      </c>
      <c r="H342" s="95">
        <v>3473.25</v>
      </c>
      <c r="I342" s="105">
        <v>1790</v>
      </c>
      <c r="J342" s="48"/>
      <c r="K342" s="63">
        <f t="shared" si="792"/>
        <v>62.5185</v>
      </c>
      <c r="L342" s="64">
        <f t="shared" si="793"/>
        <v>555.72</v>
      </c>
      <c r="M342" s="48">
        <f t="shared" si="794"/>
        <v>453.18</v>
      </c>
      <c r="N342" s="46">
        <f t="shared" si="795"/>
        <v>24.31275</v>
      </c>
      <c r="O342" s="48">
        <f t="shared" si="796"/>
        <v>89.5</v>
      </c>
      <c r="P342" s="48">
        <f t="shared" si="797"/>
        <v>0</v>
      </c>
      <c r="Q342" s="48">
        <f t="shared" si="798"/>
        <v>1185.23125</v>
      </c>
      <c r="R342" s="46">
        <f t="shared" si="799"/>
        <v>0</v>
      </c>
      <c r="S342" s="46">
        <f t="shared" si="800"/>
        <v>277.86</v>
      </c>
      <c r="T342" s="48">
        <f t="shared" si="801"/>
        <v>113.3</v>
      </c>
      <c r="U342" s="46">
        <f t="shared" si="802"/>
        <v>10.42</v>
      </c>
      <c r="V342" s="46">
        <v>0</v>
      </c>
      <c r="W342" s="48">
        <f t="shared" si="803"/>
        <v>89.5</v>
      </c>
      <c r="X342" s="48">
        <f t="shared" si="804"/>
        <v>0</v>
      </c>
      <c r="Y342" s="46">
        <f t="shared" si="805"/>
        <v>491.08</v>
      </c>
      <c r="Z342" s="46">
        <f t="shared" si="806"/>
        <v>1676.31125</v>
      </c>
      <c r="AA342" s="78"/>
      <c r="AB342" s="71" t="s">
        <v>140</v>
      </c>
      <c r="AC342" s="11">
        <f t="shared" ref="AC342:AE342" si="812">K342+R342</f>
        <v>62.5185</v>
      </c>
      <c r="AD342" s="11">
        <f t="shared" si="812"/>
        <v>833.58</v>
      </c>
      <c r="AE342" s="11">
        <f t="shared" si="812"/>
        <v>566.48</v>
      </c>
      <c r="AF342" s="11">
        <f t="shared" si="808"/>
        <v>34.73275</v>
      </c>
      <c r="AG342" s="11">
        <f t="shared" ref="AG342:AI342" si="813">O342+W342</f>
        <v>179</v>
      </c>
      <c r="AH342" s="11">
        <f t="shared" si="813"/>
        <v>0</v>
      </c>
      <c r="AI342" s="11">
        <f t="shared" si="813"/>
        <v>1676.31125</v>
      </c>
      <c r="AJ342" s="12" t="s">
        <v>33</v>
      </c>
    </row>
    <row r="343" s="9" customFormat="1" ht="16" customHeight="1" spans="1:36">
      <c r="A343" s="45">
        <f t="shared" si="791"/>
        <v>340</v>
      </c>
      <c r="B343" s="46" t="s">
        <v>289</v>
      </c>
      <c r="C343" s="100" t="s">
        <v>995</v>
      </c>
      <c r="D343" s="52" t="s">
        <v>996</v>
      </c>
      <c r="E343" s="95">
        <v>3473.25</v>
      </c>
      <c r="F343" s="46">
        <v>3473.25</v>
      </c>
      <c r="G343" s="95">
        <v>5664.75</v>
      </c>
      <c r="H343" s="95">
        <v>3473.25</v>
      </c>
      <c r="I343" s="105">
        <v>3180</v>
      </c>
      <c r="J343" s="48"/>
      <c r="K343" s="63">
        <f t="shared" si="792"/>
        <v>62.5185</v>
      </c>
      <c r="L343" s="64">
        <f t="shared" si="793"/>
        <v>555.72</v>
      </c>
      <c r="M343" s="48">
        <f t="shared" si="794"/>
        <v>453.18</v>
      </c>
      <c r="N343" s="46">
        <f t="shared" si="795"/>
        <v>24.31275</v>
      </c>
      <c r="O343" s="48">
        <f t="shared" si="796"/>
        <v>159</v>
      </c>
      <c r="P343" s="48">
        <f t="shared" si="797"/>
        <v>0</v>
      </c>
      <c r="Q343" s="48">
        <f t="shared" si="798"/>
        <v>1254.73125</v>
      </c>
      <c r="R343" s="46">
        <f t="shared" si="799"/>
        <v>0</v>
      </c>
      <c r="S343" s="46">
        <f t="shared" si="800"/>
        <v>277.86</v>
      </c>
      <c r="T343" s="48">
        <f t="shared" si="801"/>
        <v>113.3</v>
      </c>
      <c r="U343" s="46">
        <f t="shared" si="802"/>
        <v>10.42</v>
      </c>
      <c r="V343" s="46">
        <v>0</v>
      </c>
      <c r="W343" s="48">
        <f t="shared" si="803"/>
        <v>159</v>
      </c>
      <c r="X343" s="48">
        <f t="shared" si="804"/>
        <v>0</v>
      </c>
      <c r="Y343" s="46">
        <f t="shared" si="805"/>
        <v>560.58</v>
      </c>
      <c r="Z343" s="46">
        <f t="shared" si="806"/>
        <v>1815.31125</v>
      </c>
      <c r="AA343" s="78"/>
      <c r="AB343" s="71" t="s">
        <v>115</v>
      </c>
      <c r="AC343" s="11">
        <f t="shared" ref="AC343:AE343" si="814">K343+R343</f>
        <v>62.5185</v>
      </c>
      <c r="AD343" s="11">
        <f t="shared" si="814"/>
        <v>833.58</v>
      </c>
      <c r="AE343" s="11">
        <f t="shared" si="814"/>
        <v>566.48</v>
      </c>
      <c r="AF343" s="11">
        <f t="shared" si="808"/>
        <v>34.73275</v>
      </c>
      <c r="AG343" s="11">
        <f t="shared" ref="AG343:AI343" si="815">O343+W343</f>
        <v>318</v>
      </c>
      <c r="AH343" s="11">
        <f t="shared" si="815"/>
        <v>0</v>
      </c>
      <c r="AI343" s="11">
        <f t="shared" si="815"/>
        <v>1815.31125</v>
      </c>
      <c r="AJ343" s="12" t="s">
        <v>33</v>
      </c>
    </row>
    <row r="344" s="9" customFormat="1" ht="16" customHeight="1" spans="1:36">
      <c r="A344" s="45">
        <f t="shared" si="791"/>
        <v>341</v>
      </c>
      <c r="B344" s="46" t="s">
        <v>685</v>
      </c>
      <c r="C344" s="100" t="s">
        <v>997</v>
      </c>
      <c r="D344" s="346" t="s">
        <v>998</v>
      </c>
      <c r="E344" s="95">
        <v>3473.25</v>
      </c>
      <c r="F344" s="46">
        <v>3473.25</v>
      </c>
      <c r="G344" s="95">
        <v>5664.75</v>
      </c>
      <c r="H344" s="95">
        <v>3473.25</v>
      </c>
      <c r="I344" s="105">
        <v>1790</v>
      </c>
      <c r="J344" s="48"/>
      <c r="K344" s="63">
        <f t="shared" si="792"/>
        <v>62.5185</v>
      </c>
      <c r="L344" s="64">
        <f t="shared" si="793"/>
        <v>555.72</v>
      </c>
      <c r="M344" s="48">
        <f t="shared" si="794"/>
        <v>453.18</v>
      </c>
      <c r="N344" s="46">
        <f t="shared" si="795"/>
        <v>24.31275</v>
      </c>
      <c r="O344" s="48">
        <f t="shared" si="796"/>
        <v>89.5</v>
      </c>
      <c r="P344" s="48">
        <f t="shared" si="797"/>
        <v>0</v>
      </c>
      <c r="Q344" s="48">
        <f t="shared" si="798"/>
        <v>1185.23125</v>
      </c>
      <c r="R344" s="46">
        <f t="shared" si="799"/>
        <v>0</v>
      </c>
      <c r="S344" s="46">
        <f t="shared" si="800"/>
        <v>277.86</v>
      </c>
      <c r="T344" s="48">
        <f t="shared" si="801"/>
        <v>113.3</v>
      </c>
      <c r="U344" s="46">
        <f t="shared" si="802"/>
        <v>10.42</v>
      </c>
      <c r="V344" s="46">
        <v>0</v>
      </c>
      <c r="W344" s="48">
        <f t="shared" si="803"/>
        <v>89.5</v>
      </c>
      <c r="X344" s="48">
        <f t="shared" si="804"/>
        <v>0</v>
      </c>
      <c r="Y344" s="46">
        <f t="shared" si="805"/>
        <v>491.08</v>
      </c>
      <c r="Z344" s="46">
        <f t="shared" si="806"/>
        <v>1676.31125</v>
      </c>
      <c r="AA344" s="78"/>
      <c r="AB344" s="71" t="s">
        <v>62</v>
      </c>
      <c r="AC344" s="11">
        <f t="shared" ref="AC344:AE344" si="816">K344+R344</f>
        <v>62.5185</v>
      </c>
      <c r="AD344" s="11">
        <f t="shared" si="816"/>
        <v>833.58</v>
      </c>
      <c r="AE344" s="11">
        <f t="shared" si="816"/>
        <v>566.48</v>
      </c>
      <c r="AF344" s="11">
        <f t="shared" si="808"/>
        <v>34.73275</v>
      </c>
      <c r="AG344" s="11">
        <f t="shared" ref="AG344:AI344" si="817">O344+W344</f>
        <v>179</v>
      </c>
      <c r="AH344" s="11">
        <f t="shared" si="817"/>
        <v>0</v>
      </c>
      <c r="AI344" s="11">
        <f t="shared" si="817"/>
        <v>1676.31125</v>
      </c>
      <c r="AJ344" s="12" t="s">
        <v>33</v>
      </c>
    </row>
    <row r="345" s="9" customFormat="1" ht="16" customHeight="1" spans="1:36">
      <c r="A345" s="45">
        <f t="shared" si="791"/>
        <v>342</v>
      </c>
      <c r="B345" s="46" t="s">
        <v>363</v>
      </c>
      <c r="C345" s="100" t="s">
        <v>1003</v>
      </c>
      <c r="D345" s="346" t="s">
        <v>1004</v>
      </c>
      <c r="E345" s="95">
        <v>3473.25</v>
      </c>
      <c r="F345" s="46">
        <v>3473.25</v>
      </c>
      <c r="G345" s="95">
        <v>5664.75</v>
      </c>
      <c r="H345" s="95">
        <v>3473.25</v>
      </c>
      <c r="I345" s="105">
        <v>1790</v>
      </c>
      <c r="J345" s="48"/>
      <c r="K345" s="63">
        <f t="shared" si="792"/>
        <v>62.5185</v>
      </c>
      <c r="L345" s="64">
        <f t="shared" si="793"/>
        <v>555.72</v>
      </c>
      <c r="M345" s="48">
        <f t="shared" si="794"/>
        <v>453.18</v>
      </c>
      <c r="N345" s="46">
        <f t="shared" si="795"/>
        <v>24.31275</v>
      </c>
      <c r="O345" s="48">
        <f t="shared" si="796"/>
        <v>89.5</v>
      </c>
      <c r="P345" s="48">
        <f t="shared" si="797"/>
        <v>0</v>
      </c>
      <c r="Q345" s="48">
        <f t="shared" si="798"/>
        <v>1185.23125</v>
      </c>
      <c r="R345" s="46">
        <f t="shared" si="799"/>
        <v>0</v>
      </c>
      <c r="S345" s="46">
        <f t="shared" si="800"/>
        <v>277.86</v>
      </c>
      <c r="T345" s="48">
        <f t="shared" si="801"/>
        <v>113.3</v>
      </c>
      <c r="U345" s="46">
        <f t="shared" si="802"/>
        <v>10.42</v>
      </c>
      <c r="V345" s="46">
        <v>0</v>
      </c>
      <c r="W345" s="48">
        <f t="shared" si="803"/>
        <v>89.5</v>
      </c>
      <c r="X345" s="48">
        <f t="shared" si="804"/>
        <v>0</v>
      </c>
      <c r="Y345" s="46">
        <f t="shared" si="805"/>
        <v>491.08</v>
      </c>
      <c r="Z345" s="46">
        <f t="shared" si="806"/>
        <v>1676.31125</v>
      </c>
      <c r="AA345" s="78"/>
      <c r="AB345" s="71" t="s">
        <v>91</v>
      </c>
      <c r="AC345" s="11">
        <f t="shared" ref="AC345:AE345" si="818">K345+R345</f>
        <v>62.5185</v>
      </c>
      <c r="AD345" s="11">
        <f t="shared" si="818"/>
        <v>833.58</v>
      </c>
      <c r="AE345" s="11">
        <f t="shared" si="818"/>
        <v>566.48</v>
      </c>
      <c r="AF345" s="11">
        <f t="shared" si="808"/>
        <v>34.73275</v>
      </c>
      <c r="AG345" s="11">
        <f t="shared" ref="AG345:AI345" si="819">O345+W345</f>
        <v>179</v>
      </c>
      <c r="AH345" s="11">
        <f t="shared" si="819"/>
        <v>0</v>
      </c>
      <c r="AI345" s="11">
        <f t="shared" si="819"/>
        <v>1676.31125</v>
      </c>
      <c r="AJ345" s="12" t="s">
        <v>33</v>
      </c>
    </row>
    <row r="346" s="9" customFormat="1" ht="16" customHeight="1" spans="1:36">
      <c r="A346" s="45">
        <f t="shared" si="791"/>
        <v>343</v>
      </c>
      <c r="B346" s="46" t="s">
        <v>363</v>
      </c>
      <c r="C346" s="100" t="s">
        <v>1005</v>
      </c>
      <c r="D346" s="346" t="s">
        <v>1006</v>
      </c>
      <c r="E346" s="95">
        <v>3473.25</v>
      </c>
      <c r="F346" s="46">
        <v>3473.25</v>
      </c>
      <c r="G346" s="95">
        <v>5664.75</v>
      </c>
      <c r="H346" s="95">
        <v>3473.25</v>
      </c>
      <c r="I346" s="105">
        <v>0</v>
      </c>
      <c r="J346" s="48"/>
      <c r="K346" s="63">
        <f t="shared" si="792"/>
        <v>62.5185</v>
      </c>
      <c r="L346" s="64">
        <f t="shared" si="793"/>
        <v>555.72</v>
      </c>
      <c r="M346" s="48">
        <f t="shared" si="794"/>
        <v>453.18</v>
      </c>
      <c r="N346" s="46">
        <f t="shared" si="795"/>
        <v>24.31275</v>
      </c>
      <c r="O346" s="48">
        <f t="shared" si="796"/>
        <v>0</v>
      </c>
      <c r="P346" s="48">
        <f t="shared" si="797"/>
        <v>0</v>
      </c>
      <c r="Q346" s="48">
        <f t="shared" si="798"/>
        <v>1095.73125</v>
      </c>
      <c r="R346" s="46">
        <f t="shared" si="799"/>
        <v>0</v>
      </c>
      <c r="S346" s="46">
        <f t="shared" si="800"/>
        <v>277.86</v>
      </c>
      <c r="T346" s="48">
        <f t="shared" si="801"/>
        <v>113.3</v>
      </c>
      <c r="U346" s="46">
        <f t="shared" si="802"/>
        <v>10.42</v>
      </c>
      <c r="V346" s="46">
        <v>0</v>
      </c>
      <c r="W346" s="48">
        <f t="shared" si="803"/>
        <v>0</v>
      </c>
      <c r="X346" s="48">
        <f t="shared" si="804"/>
        <v>0</v>
      </c>
      <c r="Y346" s="46">
        <f t="shared" si="805"/>
        <v>401.58</v>
      </c>
      <c r="Z346" s="46">
        <f t="shared" si="806"/>
        <v>1497.31125</v>
      </c>
      <c r="AA346" s="78"/>
      <c r="AB346" s="71" t="s">
        <v>91</v>
      </c>
      <c r="AC346" s="11">
        <f t="shared" ref="AC346:AE346" si="820">K346+R346</f>
        <v>62.5185</v>
      </c>
      <c r="AD346" s="11">
        <f t="shared" si="820"/>
        <v>833.58</v>
      </c>
      <c r="AE346" s="11">
        <f t="shared" si="820"/>
        <v>566.48</v>
      </c>
      <c r="AF346" s="11">
        <f t="shared" si="808"/>
        <v>34.73275</v>
      </c>
      <c r="AG346" s="11">
        <f t="shared" ref="AG346:AI346" si="821">O346+W346</f>
        <v>0</v>
      </c>
      <c r="AH346" s="11">
        <f t="shared" si="821"/>
        <v>0</v>
      </c>
      <c r="AI346" s="11">
        <f t="shared" si="821"/>
        <v>1497.31125</v>
      </c>
      <c r="AJ346" s="12" t="s">
        <v>33</v>
      </c>
    </row>
    <row r="347" s="9" customFormat="1" ht="16" customHeight="1" spans="1:36">
      <c r="A347" s="45">
        <f t="shared" si="791"/>
        <v>344</v>
      </c>
      <c r="B347" s="46" t="s">
        <v>328</v>
      </c>
      <c r="C347" s="100" t="s">
        <v>1015</v>
      </c>
      <c r="D347" s="346" t="s">
        <v>1016</v>
      </c>
      <c r="E347" s="95">
        <v>3820</v>
      </c>
      <c r="F347" s="46">
        <v>3820</v>
      </c>
      <c r="G347" s="95">
        <v>5664.75</v>
      </c>
      <c r="H347" s="95">
        <v>3820</v>
      </c>
      <c r="I347" s="105">
        <v>4180</v>
      </c>
      <c r="J347" s="48"/>
      <c r="K347" s="63">
        <f t="shared" si="792"/>
        <v>68.76</v>
      </c>
      <c r="L347" s="64">
        <f t="shared" si="793"/>
        <v>611.2</v>
      </c>
      <c r="M347" s="48">
        <f t="shared" si="794"/>
        <v>453.18</v>
      </c>
      <c r="N347" s="46">
        <f t="shared" si="795"/>
        <v>26.74</v>
      </c>
      <c r="O347" s="48">
        <f t="shared" si="796"/>
        <v>209</v>
      </c>
      <c r="P347" s="48">
        <f t="shared" si="797"/>
        <v>0</v>
      </c>
      <c r="Q347" s="48">
        <f t="shared" si="798"/>
        <v>1368.88</v>
      </c>
      <c r="R347" s="46">
        <f t="shared" si="799"/>
        <v>0</v>
      </c>
      <c r="S347" s="46">
        <f t="shared" si="800"/>
        <v>305.6</v>
      </c>
      <c r="T347" s="48">
        <f t="shared" si="801"/>
        <v>113.3</v>
      </c>
      <c r="U347" s="46">
        <f t="shared" si="802"/>
        <v>11.46</v>
      </c>
      <c r="V347" s="46">
        <v>0</v>
      </c>
      <c r="W347" s="48">
        <f t="shared" si="803"/>
        <v>209</v>
      </c>
      <c r="X347" s="48">
        <f t="shared" si="804"/>
        <v>0</v>
      </c>
      <c r="Y347" s="46">
        <f t="shared" si="805"/>
        <v>639.36</v>
      </c>
      <c r="Z347" s="46">
        <f t="shared" si="806"/>
        <v>2008.24</v>
      </c>
      <c r="AA347" s="78"/>
      <c r="AB347" s="71" t="s">
        <v>85</v>
      </c>
      <c r="AC347" s="11">
        <f t="shared" ref="AC347:AE347" si="822">K347+R347</f>
        <v>68.76</v>
      </c>
      <c r="AD347" s="11">
        <f t="shared" si="822"/>
        <v>916.8</v>
      </c>
      <c r="AE347" s="11">
        <f t="shared" si="822"/>
        <v>566.48</v>
      </c>
      <c r="AF347" s="11">
        <f t="shared" si="808"/>
        <v>38.2</v>
      </c>
      <c r="AG347" s="11">
        <f t="shared" ref="AG347:AI347" si="823">O347+W347</f>
        <v>418</v>
      </c>
      <c r="AH347" s="11">
        <f t="shared" si="823"/>
        <v>0</v>
      </c>
      <c r="AI347" s="11">
        <f t="shared" si="823"/>
        <v>2008.24</v>
      </c>
      <c r="AJ347" s="12" t="s">
        <v>35</v>
      </c>
    </row>
    <row r="348" s="9" customFormat="1" ht="16" customHeight="1" spans="1:36">
      <c r="A348" s="45">
        <f t="shared" si="791"/>
        <v>345</v>
      </c>
      <c r="B348" s="46" t="s">
        <v>558</v>
      </c>
      <c r="C348" s="107" t="s">
        <v>1019</v>
      </c>
      <c r="D348" s="108" t="s">
        <v>1020</v>
      </c>
      <c r="E348" s="95">
        <v>3473.25</v>
      </c>
      <c r="F348" s="46">
        <v>3473.25</v>
      </c>
      <c r="G348" s="95">
        <v>5664.75</v>
      </c>
      <c r="H348" s="95">
        <v>3473.25</v>
      </c>
      <c r="I348" s="105">
        <v>1790</v>
      </c>
      <c r="J348" s="48"/>
      <c r="K348" s="63">
        <f t="shared" si="792"/>
        <v>62.5185</v>
      </c>
      <c r="L348" s="64">
        <f t="shared" si="793"/>
        <v>555.72</v>
      </c>
      <c r="M348" s="48">
        <f t="shared" si="794"/>
        <v>453.18</v>
      </c>
      <c r="N348" s="46">
        <f t="shared" si="795"/>
        <v>24.31275</v>
      </c>
      <c r="O348" s="48">
        <f t="shared" si="796"/>
        <v>89.5</v>
      </c>
      <c r="P348" s="48">
        <f t="shared" si="797"/>
        <v>0</v>
      </c>
      <c r="Q348" s="48">
        <f t="shared" si="798"/>
        <v>1185.23125</v>
      </c>
      <c r="R348" s="46">
        <f t="shared" si="799"/>
        <v>0</v>
      </c>
      <c r="S348" s="46">
        <f t="shared" si="800"/>
        <v>277.86</v>
      </c>
      <c r="T348" s="48">
        <f t="shared" si="801"/>
        <v>113.3</v>
      </c>
      <c r="U348" s="46">
        <f t="shared" si="802"/>
        <v>10.42</v>
      </c>
      <c r="V348" s="46">
        <v>0</v>
      </c>
      <c r="W348" s="48">
        <f t="shared" si="803"/>
        <v>89.5</v>
      </c>
      <c r="X348" s="48">
        <f t="shared" si="804"/>
        <v>0</v>
      </c>
      <c r="Y348" s="46">
        <f t="shared" si="805"/>
        <v>491.08</v>
      </c>
      <c r="Z348" s="46">
        <f t="shared" si="806"/>
        <v>1676.31125</v>
      </c>
      <c r="AA348" s="78"/>
      <c r="AB348" s="71" t="s">
        <v>121</v>
      </c>
      <c r="AC348" s="11">
        <f t="shared" ref="AC348:AE348" si="824">K348+R348</f>
        <v>62.5185</v>
      </c>
      <c r="AD348" s="11">
        <f t="shared" si="824"/>
        <v>833.58</v>
      </c>
      <c r="AE348" s="11">
        <f t="shared" si="824"/>
        <v>566.48</v>
      </c>
      <c r="AF348" s="11">
        <f t="shared" si="808"/>
        <v>34.73275</v>
      </c>
      <c r="AG348" s="11">
        <f t="shared" ref="AG348:AI348" si="825">O348+W348</f>
        <v>179</v>
      </c>
      <c r="AH348" s="11">
        <f t="shared" si="825"/>
        <v>0</v>
      </c>
      <c r="AI348" s="11">
        <f t="shared" si="825"/>
        <v>1676.31125</v>
      </c>
      <c r="AJ348" s="12" t="s">
        <v>33</v>
      </c>
    </row>
    <row r="349" s="9" customFormat="1" ht="16" customHeight="1" spans="1:36">
      <c r="A349" s="45">
        <f t="shared" si="791"/>
        <v>346</v>
      </c>
      <c r="B349" s="46" t="s">
        <v>193</v>
      </c>
      <c r="C349" s="100" t="s">
        <v>1021</v>
      </c>
      <c r="D349" s="346" t="s">
        <v>1022</v>
      </c>
      <c r="E349" s="95">
        <v>3473.25</v>
      </c>
      <c r="F349" s="46">
        <v>3473.25</v>
      </c>
      <c r="G349" s="95">
        <v>5664.75</v>
      </c>
      <c r="H349" s="95">
        <v>3473.25</v>
      </c>
      <c r="I349" s="105">
        <v>1790</v>
      </c>
      <c r="J349" s="48"/>
      <c r="K349" s="63">
        <f t="shared" si="792"/>
        <v>62.5185</v>
      </c>
      <c r="L349" s="64">
        <f t="shared" si="793"/>
        <v>555.72</v>
      </c>
      <c r="M349" s="48">
        <f t="shared" si="794"/>
        <v>453.18</v>
      </c>
      <c r="N349" s="46">
        <f t="shared" si="795"/>
        <v>24.31275</v>
      </c>
      <c r="O349" s="48">
        <f t="shared" si="796"/>
        <v>89.5</v>
      </c>
      <c r="P349" s="48">
        <f t="shared" si="797"/>
        <v>0</v>
      </c>
      <c r="Q349" s="48">
        <f t="shared" si="798"/>
        <v>1185.23125</v>
      </c>
      <c r="R349" s="46">
        <f t="shared" si="799"/>
        <v>0</v>
      </c>
      <c r="S349" s="46">
        <f t="shared" si="800"/>
        <v>277.86</v>
      </c>
      <c r="T349" s="48">
        <f t="shared" si="801"/>
        <v>113.3</v>
      </c>
      <c r="U349" s="46">
        <f t="shared" si="802"/>
        <v>10.42</v>
      </c>
      <c r="V349" s="46">
        <v>0</v>
      </c>
      <c r="W349" s="48">
        <f t="shared" si="803"/>
        <v>89.5</v>
      </c>
      <c r="X349" s="48">
        <f t="shared" si="804"/>
        <v>0</v>
      </c>
      <c r="Y349" s="46">
        <f t="shared" si="805"/>
        <v>491.08</v>
      </c>
      <c r="Z349" s="46">
        <f t="shared" si="806"/>
        <v>1676.31125</v>
      </c>
      <c r="AA349" s="78"/>
      <c r="AB349" s="71" t="s">
        <v>139</v>
      </c>
      <c r="AC349" s="11">
        <f t="shared" ref="AC349:AE349" si="826">K349+R349</f>
        <v>62.5185</v>
      </c>
      <c r="AD349" s="11">
        <f t="shared" si="826"/>
        <v>833.58</v>
      </c>
      <c r="AE349" s="11">
        <f t="shared" si="826"/>
        <v>566.48</v>
      </c>
      <c r="AF349" s="11">
        <f t="shared" si="808"/>
        <v>34.73275</v>
      </c>
      <c r="AG349" s="11">
        <f t="shared" ref="AG349:AI349" si="827">O349+W349</f>
        <v>179</v>
      </c>
      <c r="AH349" s="11">
        <f t="shared" si="827"/>
        <v>0</v>
      </c>
      <c r="AI349" s="11">
        <f t="shared" si="827"/>
        <v>1676.31125</v>
      </c>
      <c r="AJ349" s="12" t="s">
        <v>35</v>
      </c>
    </row>
    <row r="350" s="9" customFormat="1" ht="16" customHeight="1" spans="1:36">
      <c r="A350" s="45">
        <f t="shared" si="791"/>
        <v>347</v>
      </c>
      <c r="B350" s="46" t="s">
        <v>176</v>
      </c>
      <c r="C350" s="100" t="s">
        <v>1023</v>
      </c>
      <c r="D350" s="55" t="s">
        <v>1024</v>
      </c>
      <c r="E350" s="95">
        <v>3473.25</v>
      </c>
      <c r="F350" s="46">
        <v>3473.25</v>
      </c>
      <c r="G350" s="95">
        <v>5664.75</v>
      </c>
      <c r="H350" s="95">
        <v>3473.25</v>
      </c>
      <c r="I350" s="105">
        <v>3180</v>
      </c>
      <c r="J350" s="48"/>
      <c r="K350" s="63">
        <f t="shared" si="792"/>
        <v>62.5185</v>
      </c>
      <c r="L350" s="64">
        <f t="shared" si="793"/>
        <v>555.72</v>
      </c>
      <c r="M350" s="48">
        <f t="shared" si="794"/>
        <v>453.18</v>
      </c>
      <c r="N350" s="46">
        <f t="shared" si="795"/>
        <v>24.31275</v>
      </c>
      <c r="O350" s="48">
        <f t="shared" si="796"/>
        <v>159</v>
      </c>
      <c r="P350" s="48">
        <f t="shared" si="797"/>
        <v>0</v>
      </c>
      <c r="Q350" s="48">
        <f t="shared" si="798"/>
        <v>1254.73125</v>
      </c>
      <c r="R350" s="46">
        <f t="shared" si="799"/>
        <v>0</v>
      </c>
      <c r="S350" s="46">
        <f t="shared" si="800"/>
        <v>277.86</v>
      </c>
      <c r="T350" s="48">
        <f t="shared" si="801"/>
        <v>113.3</v>
      </c>
      <c r="U350" s="46">
        <f t="shared" si="802"/>
        <v>10.42</v>
      </c>
      <c r="V350" s="46">
        <v>0</v>
      </c>
      <c r="W350" s="48">
        <f t="shared" si="803"/>
        <v>159</v>
      </c>
      <c r="X350" s="48">
        <f t="shared" si="804"/>
        <v>0</v>
      </c>
      <c r="Y350" s="46">
        <f t="shared" si="805"/>
        <v>560.58</v>
      </c>
      <c r="Z350" s="46">
        <f t="shared" si="806"/>
        <v>1815.31125</v>
      </c>
      <c r="AA350" s="78"/>
      <c r="AB350" s="71" t="s">
        <v>137</v>
      </c>
      <c r="AC350" s="11">
        <f t="shared" ref="AC350:AE350" si="828">K350+R350</f>
        <v>62.5185</v>
      </c>
      <c r="AD350" s="11">
        <f t="shared" si="828"/>
        <v>833.58</v>
      </c>
      <c r="AE350" s="11">
        <f t="shared" si="828"/>
        <v>566.48</v>
      </c>
      <c r="AF350" s="11">
        <f t="shared" si="808"/>
        <v>34.73275</v>
      </c>
      <c r="AG350" s="11">
        <f t="shared" ref="AG350:AI350" si="829">O350+W350</f>
        <v>318</v>
      </c>
      <c r="AH350" s="11">
        <f t="shared" si="829"/>
        <v>0</v>
      </c>
      <c r="AI350" s="11">
        <f t="shared" si="829"/>
        <v>1815.31125</v>
      </c>
      <c r="AJ350" s="12" t="s">
        <v>35</v>
      </c>
    </row>
    <row r="351" s="9" customFormat="1" ht="16" customHeight="1" spans="1:36">
      <c r="A351" s="45">
        <f t="shared" si="791"/>
        <v>348</v>
      </c>
      <c r="B351" s="52" t="s">
        <v>363</v>
      </c>
      <c r="C351" s="52" t="s">
        <v>1027</v>
      </c>
      <c r="D351" s="55" t="s">
        <v>1028</v>
      </c>
      <c r="E351" s="109">
        <v>3473.25</v>
      </c>
      <c r="F351" s="46">
        <v>3473.25</v>
      </c>
      <c r="G351" s="95">
        <v>5664.75</v>
      </c>
      <c r="H351" s="95">
        <v>3473.25</v>
      </c>
      <c r="I351" s="105">
        <v>1790</v>
      </c>
      <c r="J351" s="48"/>
      <c r="K351" s="63">
        <f t="shared" si="792"/>
        <v>62.5185</v>
      </c>
      <c r="L351" s="64">
        <f t="shared" si="793"/>
        <v>555.72</v>
      </c>
      <c r="M351" s="48">
        <f t="shared" si="794"/>
        <v>453.18</v>
      </c>
      <c r="N351" s="46">
        <f t="shared" si="795"/>
        <v>24.31275</v>
      </c>
      <c r="O351" s="48">
        <f t="shared" si="796"/>
        <v>89.5</v>
      </c>
      <c r="P351" s="48">
        <f t="shared" si="797"/>
        <v>0</v>
      </c>
      <c r="Q351" s="48">
        <f t="shared" si="798"/>
        <v>1185.23125</v>
      </c>
      <c r="R351" s="46">
        <f t="shared" si="799"/>
        <v>0</v>
      </c>
      <c r="S351" s="46">
        <f t="shared" si="800"/>
        <v>277.86</v>
      </c>
      <c r="T351" s="48">
        <f t="shared" si="801"/>
        <v>113.3</v>
      </c>
      <c r="U351" s="46">
        <f t="shared" si="802"/>
        <v>10.42</v>
      </c>
      <c r="V351" s="46">
        <v>0</v>
      </c>
      <c r="W351" s="48">
        <f t="shared" si="803"/>
        <v>89.5</v>
      </c>
      <c r="X351" s="48">
        <f t="shared" si="804"/>
        <v>0</v>
      </c>
      <c r="Y351" s="46">
        <f t="shared" si="805"/>
        <v>491.08</v>
      </c>
      <c r="Z351" s="46">
        <f t="shared" si="806"/>
        <v>1676.31125</v>
      </c>
      <c r="AA351" s="78"/>
      <c r="AB351" s="71" t="s">
        <v>91</v>
      </c>
      <c r="AC351" s="11">
        <f t="shared" ref="AC351:AE351" si="830">K351+R351</f>
        <v>62.5185</v>
      </c>
      <c r="AD351" s="11">
        <f t="shared" si="830"/>
        <v>833.58</v>
      </c>
      <c r="AE351" s="11">
        <f t="shared" si="830"/>
        <v>566.48</v>
      </c>
      <c r="AF351" s="11">
        <f t="shared" si="808"/>
        <v>34.73275</v>
      </c>
      <c r="AG351" s="11">
        <f t="shared" ref="AG351:AI351" si="831">O351+W351</f>
        <v>179</v>
      </c>
      <c r="AH351" s="11">
        <f t="shared" si="831"/>
        <v>0</v>
      </c>
      <c r="AI351" s="11">
        <f t="shared" si="831"/>
        <v>1676.31125</v>
      </c>
      <c r="AJ351" s="12" t="s">
        <v>33</v>
      </c>
    </row>
    <row r="352" s="9" customFormat="1" ht="16" customHeight="1" spans="1:36">
      <c r="A352" s="45">
        <f t="shared" ref="A352:A378" si="832">ROW()-3</f>
        <v>349</v>
      </c>
      <c r="B352" s="52" t="s">
        <v>289</v>
      </c>
      <c r="C352" s="52" t="s">
        <v>1036</v>
      </c>
      <c r="D352" s="55" t="s">
        <v>1037</v>
      </c>
      <c r="E352" s="109">
        <v>3473.25</v>
      </c>
      <c r="F352" s="46">
        <v>3473.25</v>
      </c>
      <c r="G352" s="95">
        <v>5664.75</v>
      </c>
      <c r="H352" s="95">
        <v>3473.25</v>
      </c>
      <c r="I352" s="105">
        <v>1790</v>
      </c>
      <c r="J352" s="48"/>
      <c r="K352" s="63">
        <f t="shared" ref="K352:K378" si="833">E352*0.018</f>
        <v>62.5185</v>
      </c>
      <c r="L352" s="64">
        <f t="shared" ref="L352:L378" si="834">F352*0.16</f>
        <v>555.72</v>
      </c>
      <c r="M352" s="48">
        <f t="shared" ref="M352:M378" si="835">ROUND(G352*0.08,2)</f>
        <v>453.18</v>
      </c>
      <c r="N352" s="46">
        <f t="shared" ref="N352:N378" si="836">H352*0.007</f>
        <v>24.31275</v>
      </c>
      <c r="O352" s="48">
        <f t="shared" ref="O352:O378" si="837">I352*5%</f>
        <v>89.5</v>
      </c>
      <c r="P352" s="48">
        <f t="shared" ref="P352:P378" si="838">J352*50%</f>
        <v>0</v>
      </c>
      <c r="Q352" s="48">
        <f t="shared" ref="Q352:Q378" si="839">SUM(K352:P352)</f>
        <v>1185.23125</v>
      </c>
      <c r="R352" s="46">
        <f t="shared" ref="R352:R378" si="840">E352*0</f>
        <v>0</v>
      </c>
      <c r="S352" s="46">
        <f t="shared" ref="S352:S378" si="841">ROUND(F352*0.08,2)</f>
        <v>277.86</v>
      </c>
      <c r="T352" s="48">
        <f t="shared" ref="T352:T378" si="842">ROUND(G352*0.02,2)</f>
        <v>113.3</v>
      </c>
      <c r="U352" s="46">
        <f t="shared" ref="U352:U378" si="843">ROUND(H352*0.003,2)</f>
        <v>10.42</v>
      </c>
      <c r="V352" s="46">
        <v>0</v>
      </c>
      <c r="W352" s="48">
        <f t="shared" ref="W352:W378" si="844">I352*5%</f>
        <v>89.5</v>
      </c>
      <c r="X352" s="48">
        <f t="shared" ref="X352:X378" si="845">J352*50%</f>
        <v>0</v>
      </c>
      <c r="Y352" s="46">
        <f t="shared" ref="Y352:Y378" si="846">SUM(R352:X352)</f>
        <v>491.08</v>
      </c>
      <c r="Z352" s="46">
        <f t="shared" ref="Z352:Z378" si="847">Q352+Y352</f>
        <v>1676.31125</v>
      </c>
      <c r="AA352" s="78"/>
      <c r="AB352" s="71" t="s">
        <v>115</v>
      </c>
      <c r="AC352" s="11">
        <f t="shared" ref="AC352:AE352" si="848">K352+R352</f>
        <v>62.5185</v>
      </c>
      <c r="AD352" s="11">
        <f t="shared" si="848"/>
        <v>833.58</v>
      </c>
      <c r="AE352" s="11">
        <f t="shared" si="848"/>
        <v>566.48</v>
      </c>
      <c r="AF352" s="11">
        <f t="shared" ref="AF352:AF378" si="849">N352+U352+V352</f>
        <v>34.73275</v>
      </c>
      <c r="AG352" s="11">
        <f t="shared" ref="AG352:AI352" si="850">O352+W352</f>
        <v>179</v>
      </c>
      <c r="AH352" s="11">
        <f t="shared" si="850"/>
        <v>0</v>
      </c>
      <c r="AI352" s="11">
        <f t="shared" si="850"/>
        <v>1676.31125</v>
      </c>
      <c r="AJ352" s="12" t="s">
        <v>33</v>
      </c>
    </row>
    <row r="353" s="9" customFormat="1" ht="16" customHeight="1" spans="1:36">
      <c r="A353" s="45">
        <f t="shared" si="832"/>
        <v>350</v>
      </c>
      <c r="B353" s="52" t="s">
        <v>289</v>
      </c>
      <c r="C353" s="52" t="s">
        <v>1040</v>
      </c>
      <c r="D353" s="55" t="s">
        <v>1041</v>
      </c>
      <c r="E353" s="109">
        <v>3473.25</v>
      </c>
      <c r="F353" s="46">
        <v>3473.25</v>
      </c>
      <c r="G353" s="95">
        <v>5664.75</v>
      </c>
      <c r="H353" s="95">
        <v>3473.25</v>
      </c>
      <c r="I353" s="105">
        <v>1790</v>
      </c>
      <c r="J353" s="48"/>
      <c r="K353" s="63">
        <f t="shared" si="833"/>
        <v>62.5185</v>
      </c>
      <c r="L353" s="64">
        <f t="shared" si="834"/>
        <v>555.72</v>
      </c>
      <c r="M353" s="48">
        <f t="shared" si="835"/>
        <v>453.18</v>
      </c>
      <c r="N353" s="46">
        <f t="shared" si="836"/>
        <v>24.31275</v>
      </c>
      <c r="O353" s="48">
        <f t="shared" si="837"/>
        <v>89.5</v>
      </c>
      <c r="P353" s="48">
        <f t="shared" si="838"/>
        <v>0</v>
      </c>
      <c r="Q353" s="48">
        <f t="shared" si="839"/>
        <v>1185.23125</v>
      </c>
      <c r="R353" s="46">
        <f t="shared" si="840"/>
        <v>0</v>
      </c>
      <c r="S353" s="46">
        <f t="shared" si="841"/>
        <v>277.86</v>
      </c>
      <c r="T353" s="48">
        <f t="shared" si="842"/>
        <v>113.3</v>
      </c>
      <c r="U353" s="46">
        <f t="shared" si="843"/>
        <v>10.42</v>
      </c>
      <c r="V353" s="46">
        <v>0</v>
      </c>
      <c r="W353" s="48">
        <f t="shared" si="844"/>
        <v>89.5</v>
      </c>
      <c r="X353" s="48">
        <f t="shared" si="845"/>
        <v>0</v>
      </c>
      <c r="Y353" s="46">
        <f t="shared" si="846"/>
        <v>491.08</v>
      </c>
      <c r="Z353" s="46">
        <f t="shared" si="847"/>
        <v>1676.31125</v>
      </c>
      <c r="AA353" s="78"/>
      <c r="AB353" s="71" t="s">
        <v>115</v>
      </c>
      <c r="AC353" s="11">
        <f t="shared" ref="AC353:AE353" si="851">K353+R353</f>
        <v>62.5185</v>
      </c>
      <c r="AD353" s="11">
        <f t="shared" si="851"/>
        <v>833.58</v>
      </c>
      <c r="AE353" s="11">
        <f t="shared" si="851"/>
        <v>566.48</v>
      </c>
      <c r="AF353" s="11">
        <f t="shared" si="849"/>
        <v>34.73275</v>
      </c>
      <c r="AG353" s="11">
        <f t="shared" ref="AG353:AI353" si="852">O353+W353</f>
        <v>179</v>
      </c>
      <c r="AH353" s="11">
        <f t="shared" si="852"/>
        <v>0</v>
      </c>
      <c r="AI353" s="11">
        <f t="shared" si="852"/>
        <v>1676.31125</v>
      </c>
      <c r="AJ353" s="12" t="s">
        <v>33</v>
      </c>
    </row>
    <row r="354" s="20" customFormat="1" ht="16" customHeight="1" spans="1:36">
      <c r="A354" s="57">
        <f t="shared" si="832"/>
        <v>351</v>
      </c>
      <c r="B354" s="149" t="s">
        <v>348</v>
      </c>
      <c r="C354" s="149" t="s">
        <v>1042</v>
      </c>
      <c r="D354" s="167" t="s">
        <v>1043</v>
      </c>
      <c r="E354" s="186">
        <v>3473.25</v>
      </c>
      <c r="F354" s="58">
        <v>3473.25</v>
      </c>
      <c r="G354" s="187">
        <v>5664.75</v>
      </c>
      <c r="H354" s="187">
        <v>3473.25</v>
      </c>
      <c r="I354" s="188">
        <v>0</v>
      </c>
      <c r="J354" s="60"/>
      <c r="K354" s="65">
        <f t="shared" si="833"/>
        <v>62.5185</v>
      </c>
      <c r="L354" s="66">
        <f t="shared" si="834"/>
        <v>555.72</v>
      </c>
      <c r="M354" s="60">
        <f t="shared" si="835"/>
        <v>453.18</v>
      </c>
      <c r="N354" s="58">
        <f t="shared" si="836"/>
        <v>24.31275</v>
      </c>
      <c r="O354" s="60">
        <f t="shared" si="837"/>
        <v>0</v>
      </c>
      <c r="P354" s="60">
        <f t="shared" si="838"/>
        <v>0</v>
      </c>
      <c r="Q354" s="60">
        <f t="shared" si="839"/>
        <v>1095.73125</v>
      </c>
      <c r="R354" s="58">
        <f t="shared" si="840"/>
        <v>0</v>
      </c>
      <c r="S354" s="58">
        <f t="shared" si="841"/>
        <v>277.86</v>
      </c>
      <c r="T354" s="60">
        <f t="shared" si="842"/>
        <v>113.3</v>
      </c>
      <c r="U354" s="58">
        <f t="shared" si="843"/>
        <v>10.42</v>
      </c>
      <c r="V354" s="58">
        <v>0</v>
      </c>
      <c r="W354" s="60">
        <f t="shared" si="844"/>
        <v>0</v>
      </c>
      <c r="X354" s="60">
        <f t="shared" si="845"/>
        <v>0</v>
      </c>
      <c r="Y354" s="58">
        <f t="shared" si="846"/>
        <v>401.58</v>
      </c>
      <c r="Z354" s="58">
        <f t="shared" si="847"/>
        <v>1497.31125</v>
      </c>
      <c r="AA354" s="185"/>
      <c r="AB354" s="71" t="s">
        <v>100</v>
      </c>
      <c r="AC354" s="15">
        <f t="shared" ref="AC354:AE354" si="853">K354+R354</f>
        <v>62.5185</v>
      </c>
      <c r="AD354" s="15">
        <f t="shared" si="853"/>
        <v>833.58</v>
      </c>
      <c r="AE354" s="15">
        <f t="shared" si="853"/>
        <v>566.48</v>
      </c>
      <c r="AF354" s="15">
        <f t="shared" si="849"/>
        <v>34.73275</v>
      </c>
      <c r="AG354" s="15">
        <f t="shared" ref="AG354:AI354" si="854">O354+W354</f>
        <v>0</v>
      </c>
      <c r="AH354" s="15">
        <f t="shared" si="854"/>
        <v>0</v>
      </c>
      <c r="AI354" s="15">
        <f t="shared" si="854"/>
        <v>1497.31125</v>
      </c>
      <c r="AJ354" s="16" t="s">
        <v>33</v>
      </c>
    </row>
    <row r="355" s="9" customFormat="1" ht="16" customHeight="1" spans="1:36">
      <c r="A355" s="45">
        <f t="shared" si="832"/>
        <v>352</v>
      </c>
      <c r="B355" s="52" t="s">
        <v>670</v>
      </c>
      <c r="C355" s="52" t="s">
        <v>1048</v>
      </c>
      <c r="D355" s="55" t="s">
        <v>1049</v>
      </c>
      <c r="E355" s="109">
        <v>3473.25</v>
      </c>
      <c r="F355" s="46">
        <v>3473.25</v>
      </c>
      <c r="G355" s="95">
        <v>5664.75</v>
      </c>
      <c r="H355" s="95">
        <v>3473.25</v>
      </c>
      <c r="I355" s="105">
        <v>1790</v>
      </c>
      <c r="J355" s="48"/>
      <c r="K355" s="63">
        <f t="shared" si="833"/>
        <v>62.5185</v>
      </c>
      <c r="L355" s="64">
        <f t="shared" si="834"/>
        <v>555.72</v>
      </c>
      <c r="M355" s="48">
        <f t="shared" si="835"/>
        <v>453.18</v>
      </c>
      <c r="N355" s="46">
        <f t="shared" si="836"/>
        <v>24.31275</v>
      </c>
      <c r="O355" s="48">
        <f t="shared" si="837"/>
        <v>89.5</v>
      </c>
      <c r="P355" s="48">
        <f t="shared" si="838"/>
        <v>0</v>
      </c>
      <c r="Q355" s="48">
        <f t="shared" si="839"/>
        <v>1185.23125</v>
      </c>
      <c r="R355" s="46">
        <f t="shared" si="840"/>
        <v>0</v>
      </c>
      <c r="S355" s="46">
        <f t="shared" si="841"/>
        <v>277.86</v>
      </c>
      <c r="T355" s="48">
        <f t="shared" si="842"/>
        <v>113.3</v>
      </c>
      <c r="U355" s="46">
        <f t="shared" si="843"/>
        <v>10.42</v>
      </c>
      <c r="V355" s="46">
        <v>0</v>
      </c>
      <c r="W355" s="48">
        <f t="shared" si="844"/>
        <v>89.5</v>
      </c>
      <c r="X355" s="48">
        <f t="shared" si="845"/>
        <v>0</v>
      </c>
      <c r="Y355" s="46">
        <f t="shared" si="846"/>
        <v>491.08</v>
      </c>
      <c r="Z355" s="46">
        <f t="shared" si="847"/>
        <v>1676.31125</v>
      </c>
      <c r="AA355" s="78"/>
      <c r="AB355" s="71" t="s">
        <v>64</v>
      </c>
      <c r="AC355" s="11">
        <f t="shared" ref="AC355:AE355" si="855">K355+R355</f>
        <v>62.5185</v>
      </c>
      <c r="AD355" s="11">
        <f t="shared" si="855"/>
        <v>833.58</v>
      </c>
      <c r="AE355" s="11">
        <f t="shared" si="855"/>
        <v>566.48</v>
      </c>
      <c r="AF355" s="11">
        <f t="shared" si="849"/>
        <v>34.73275</v>
      </c>
      <c r="AG355" s="11">
        <f t="shared" ref="AG355:AI355" si="856">O355+W355</f>
        <v>179</v>
      </c>
      <c r="AH355" s="11">
        <f t="shared" si="856"/>
        <v>0</v>
      </c>
      <c r="AI355" s="11">
        <f t="shared" si="856"/>
        <v>1676.31125</v>
      </c>
      <c r="AJ355" s="12" t="s">
        <v>33</v>
      </c>
    </row>
    <row r="356" s="9" customFormat="1" ht="16" customHeight="1" spans="1:36">
      <c r="A356" s="45">
        <f t="shared" si="832"/>
        <v>353</v>
      </c>
      <c r="B356" s="52" t="s">
        <v>210</v>
      </c>
      <c r="C356" s="52" t="s">
        <v>1056</v>
      </c>
      <c r="D356" s="55" t="s">
        <v>1057</v>
      </c>
      <c r="E356" s="109">
        <v>3473.25</v>
      </c>
      <c r="F356" s="46">
        <v>3473.25</v>
      </c>
      <c r="G356" s="95">
        <v>5664.75</v>
      </c>
      <c r="H356" s="95">
        <v>3473.25</v>
      </c>
      <c r="I356" s="105">
        <v>3180</v>
      </c>
      <c r="J356" s="48"/>
      <c r="K356" s="63">
        <f t="shared" si="833"/>
        <v>62.5185</v>
      </c>
      <c r="L356" s="64">
        <f t="shared" si="834"/>
        <v>555.72</v>
      </c>
      <c r="M356" s="48">
        <f t="shared" si="835"/>
        <v>453.18</v>
      </c>
      <c r="N356" s="46">
        <f t="shared" si="836"/>
        <v>24.31275</v>
      </c>
      <c r="O356" s="48">
        <f t="shared" si="837"/>
        <v>159</v>
      </c>
      <c r="P356" s="48">
        <f t="shared" si="838"/>
        <v>0</v>
      </c>
      <c r="Q356" s="48">
        <f t="shared" si="839"/>
        <v>1254.73125</v>
      </c>
      <c r="R356" s="46">
        <f t="shared" si="840"/>
        <v>0</v>
      </c>
      <c r="S356" s="46">
        <f t="shared" si="841"/>
        <v>277.86</v>
      </c>
      <c r="T356" s="48">
        <f t="shared" si="842"/>
        <v>113.3</v>
      </c>
      <c r="U356" s="46">
        <f t="shared" si="843"/>
        <v>10.42</v>
      </c>
      <c r="V356" s="46">
        <v>0</v>
      </c>
      <c r="W356" s="48">
        <f t="shared" si="844"/>
        <v>159</v>
      </c>
      <c r="X356" s="48">
        <f t="shared" si="845"/>
        <v>0</v>
      </c>
      <c r="Y356" s="46">
        <f t="shared" si="846"/>
        <v>560.58</v>
      </c>
      <c r="Z356" s="46">
        <f t="shared" si="847"/>
        <v>1815.31125</v>
      </c>
      <c r="AA356" s="78"/>
      <c r="AB356" s="71" t="s">
        <v>143</v>
      </c>
      <c r="AC356" s="11">
        <f t="shared" ref="AC356:AE356" si="857">K356+R356</f>
        <v>62.5185</v>
      </c>
      <c r="AD356" s="11">
        <f t="shared" si="857"/>
        <v>833.58</v>
      </c>
      <c r="AE356" s="11">
        <f t="shared" si="857"/>
        <v>566.48</v>
      </c>
      <c r="AF356" s="11">
        <f t="shared" si="849"/>
        <v>34.73275</v>
      </c>
      <c r="AG356" s="11">
        <f t="shared" ref="AG356:AI356" si="858">O356+W356</f>
        <v>318</v>
      </c>
      <c r="AH356" s="11">
        <f t="shared" si="858"/>
        <v>0</v>
      </c>
      <c r="AI356" s="11">
        <f t="shared" si="858"/>
        <v>1815.31125</v>
      </c>
      <c r="AJ356" s="12" t="s">
        <v>31</v>
      </c>
    </row>
    <row r="357" s="9" customFormat="1" ht="16" customHeight="1" spans="1:36">
      <c r="A357" s="45">
        <f t="shared" si="832"/>
        <v>354</v>
      </c>
      <c r="B357" s="52" t="s">
        <v>640</v>
      </c>
      <c r="C357" s="52" t="s">
        <v>1058</v>
      </c>
      <c r="D357" s="55" t="s">
        <v>1059</v>
      </c>
      <c r="E357" s="109">
        <v>3473.25</v>
      </c>
      <c r="F357" s="46">
        <v>3473.25</v>
      </c>
      <c r="G357" s="95">
        <v>5664.75</v>
      </c>
      <c r="H357" s="95">
        <v>3473.25</v>
      </c>
      <c r="I357" s="105">
        <v>1790</v>
      </c>
      <c r="J357" s="48"/>
      <c r="K357" s="63">
        <f t="shared" si="833"/>
        <v>62.5185</v>
      </c>
      <c r="L357" s="64">
        <f t="shared" si="834"/>
        <v>555.72</v>
      </c>
      <c r="M357" s="48">
        <f t="shared" si="835"/>
        <v>453.18</v>
      </c>
      <c r="N357" s="46">
        <f t="shared" si="836"/>
        <v>24.31275</v>
      </c>
      <c r="O357" s="48">
        <f t="shared" si="837"/>
        <v>89.5</v>
      </c>
      <c r="P357" s="48">
        <f t="shared" si="838"/>
        <v>0</v>
      </c>
      <c r="Q357" s="48">
        <f t="shared" si="839"/>
        <v>1185.23125</v>
      </c>
      <c r="R357" s="46">
        <f t="shared" si="840"/>
        <v>0</v>
      </c>
      <c r="S357" s="46">
        <f t="shared" si="841"/>
        <v>277.86</v>
      </c>
      <c r="T357" s="48">
        <f t="shared" si="842"/>
        <v>113.3</v>
      </c>
      <c r="U357" s="46">
        <f t="shared" si="843"/>
        <v>10.42</v>
      </c>
      <c r="V357" s="46">
        <v>0</v>
      </c>
      <c r="W357" s="48">
        <f t="shared" si="844"/>
        <v>89.5</v>
      </c>
      <c r="X357" s="48">
        <f t="shared" si="845"/>
        <v>0</v>
      </c>
      <c r="Y357" s="46">
        <f t="shared" si="846"/>
        <v>491.08</v>
      </c>
      <c r="Z357" s="46">
        <f t="shared" si="847"/>
        <v>1676.31125</v>
      </c>
      <c r="AA357" s="78"/>
      <c r="AB357" s="71" t="s">
        <v>67</v>
      </c>
      <c r="AC357" s="11">
        <f t="shared" ref="AC357:AE357" si="859">K357+R357</f>
        <v>62.5185</v>
      </c>
      <c r="AD357" s="11">
        <f t="shared" si="859"/>
        <v>833.58</v>
      </c>
      <c r="AE357" s="11">
        <f t="shared" si="859"/>
        <v>566.48</v>
      </c>
      <c r="AF357" s="11">
        <f t="shared" si="849"/>
        <v>34.73275</v>
      </c>
      <c r="AG357" s="11">
        <f t="shared" ref="AG357:AI357" si="860">O357+W357</f>
        <v>179</v>
      </c>
      <c r="AH357" s="11">
        <f t="shared" si="860"/>
        <v>0</v>
      </c>
      <c r="AI357" s="11">
        <f t="shared" si="860"/>
        <v>1676.31125</v>
      </c>
      <c r="AJ357" s="12" t="s">
        <v>33</v>
      </c>
    </row>
    <row r="358" s="9" customFormat="1" ht="16" customHeight="1" spans="1:36">
      <c r="A358" s="45">
        <f t="shared" si="832"/>
        <v>355</v>
      </c>
      <c r="B358" s="52" t="s">
        <v>640</v>
      </c>
      <c r="C358" s="52" t="s">
        <v>1062</v>
      </c>
      <c r="D358" s="55" t="s">
        <v>1063</v>
      </c>
      <c r="E358" s="109">
        <v>3473.25</v>
      </c>
      <c r="F358" s="46">
        <v>3473.25</v>
      </c>
      <c r="G358" s="95">
        <v>5664.75</v>
      </c>
      <c r="H358" s="95">
        <v>3473.25</v>
      </c>
      <c r="I358" s="105">
        <v>1790</v>
      </c>
      <c r="J358" s="48"/>
      <c r="K358" s="63">
        <f t="shared" si="833"/>
        <v>62.5185</v>
      </c>
      <c r="L358" s="64">
        <f t="shared" si="834"/>
        <v>555.72</v>
      </c>
      <c r="M358" s="48">
        <f t="shared" si="835"/>
        <v>453.18</v>
      </c>
      <c r="N358" s="46">
        <f t="shared" si="836"/>
        <v>24.31275</v>
      </c>
      <c r="O358" s="48">
        <f t="shared" si="837"/>
        <v>89.5</v>
      </c>
      <c r="P358" s="48">
        <f t="shared" si="838"/>
        <v>0</v>
      </c>
      <c r="Q358" s="48">
        <f t="shared" si="839"/>
        <v>1185.23125</v>
      </c>
      <c r="R358" s="46">
        <f t="shared" si="840"/>
        <v>0</v>
      </c>
      <c r="S358" s="46">
        <f t="shared" si="841"/>
        <v>277.86</v>
      </c>
      <c r="T358" s="48">
        <f t="shared" si="842"/>
        <v>113.3</v>
      </c>
      <c r="U358" s="46">
        <f t="shared" si="843"/>
        <v>10.42</v>
      </c>
      <c r="V358" s="46">
        <v>0</v>
      </c>
      <c r="W358" s="48">
        <f t="shared" si="844"/>
        <v>89.5</v>
      </c>
      <c r="X358" s="48">
        <f t="shared" si="845"/>
        <v>0</v>
      </c>
      <c r="Y358" s="46">
        <f t="shared" si="846"/>
        <v>491.08</v>
      </c>
      <c r="Z358" s="46">
        <f t="shared" si="847"/>
        <v>1676.31125</v>
      </c>
      <c r="AA358" s="78"/>
      <c r="AB358" s="71" t="s">
        <v>67</v>
      </c>
      <c r="AC358" s="11">
        <f t="shared" ref="AC358:AE358" si="861">K358+R358</f>
        <v>62.5185</v>
      </c>
      <c r="AD358" s="11">
        <f t="shared" si="861"/>
        <v>833.58</v>
      </c>
      <c r="AE358" s="11">
        <f t="shared" si="861"/>
        <v>566.48</v>
      </c>
      <c r="AF358" s="11">
        <f t="shared" si="849"/>
        <v>34.73275</v>
      </c>
      <c r="AG358" s="11">
        <f t="shared" ref="AG358:AI358" si="862">O358+W358</f>
        <v>179</v>
      </c>
      <c r="AH358" s="11">
        <f t="shared" si="862"/>
        <v>0</v>
      </c>
      <c r="AI358" s="11">
        <f t="shared" si="862"/>
        <v>1676.31125</v>
      </c>
      <c r="AJ358" s="12" t="s">
        <v>33</v>
      </c>
    </row>
    <row r="359" s="9" customFormat="1" ht="16" customHeight="1" spans="1:36">
      <c r="A359" s="45">
        <f t="shared" si="832"/>
        <v>356</v>
      </c>
      <c r="B359" s="52" t="s">
        <v>640</v>
      </c>
      <c r="C359" s="52" t="s">
        <v>1064</v>
      </c>
      <c r="D359" s="55" t="s">
        <v>1065</v>
      </c>
      <c r="E359" s="109">
        <v>3473.25</v>
      </c>
      <c r="F359" s="46">
        <v>3473.25</v>
      </c>
      <c r="G359" s="95">
        <v>5664.75</v>
      </c>
      <c r="H359" s="95">
        <v>3473.25</v>
      </c>
      <c r="I359" s="105">
        <v>3180</v>
      </c>
      <c r="J359" s="48"/>
      <c r="K359" s="63">
        <f t="shared" si="833"/>
        <v>62.5185</v>
      </c>
      <c r="L359" s="64">
        <f t="shared" si="834"/>
        <v>555.72</v>
      </c>
      <c r="M359" s="48">
        <f t="shared" si="835"/>
        <v>453.18</v>
      </c>
      <c r="N359" s="46">
        <f t="shared" si="836"/>
        <v>24.31275</v>
      </c>
      <c r="O359" s="48">
        <f t="shared" si="837"/>
        <v>159</v>
      </c>
      <c r="P359" s="48">
        <f t="shared" si="838"/>
        <v>0</v>
      </c>
      <c r="Q359" s="48">
        <f t="shared" si="839"/>
        <v>1254.73125</v>
      </c>
      <c r="R359" s="46">
        <f t="shared" si="840"/>
        <v>0</v>
      </c>
      <c r="S359" s="46">
        <f t="shared" si="841"/>
        <v>277.86</v>
      </c>
      <c r="T359" s="48">
        <f t="shared" si="842"/>
        <v>113.3</v>
      </c>
      <c r="U359" s="46">
        <f t="shared" si="843"/>
        <v>10.42</v>
      </c>
      <c r="V359" s="46">
        <v>0</v>
      </c>
      <c r="W359" s="48">
        <f t="shared" si="844"/>
        <v>159</v>
      </c>
      <c r="X359" s="48">
        <f t="shared" si="845"/>
        <v>0</v>
      </c>
      <c r="Y359" s="46">
        <f t="shared" si="846"/>
        <v>560.58</v>
      </c>
      <c r="Z359" s="46">
        <f t="shared" si="847"/>
        <v>1815.31125</v>
      </c>
      <c r="AA359" s="78"/>
      <c r="AB359" s="71" t="s">
        <v>67</v>
      </c>
      <c r="AC359" s="11">
        <f t="shared" ref="AC359:AE359" si="863">K359+R359</f>
        <v>62.5185</v>
      </c>
      <c r="AD359" s="11">
        <f t="shared" si="863"/>
        <v>833.58</v>
      </c>
      <c r="AE359" s="11">
        <f t="shared" si="863"/>
        <v>566.48</v>
      </c>
      <c r="AF359" s="11">
        <f t="shared" si="849"/>
        <v>34.73275</v>
      </c>
      <c r="AG359" s="11">
        <f t="shared" ref="AG359:AI359" si="864">O359+W359</f>
        <v>318</v>
      </c>
      <c r="AH359" s="11">
        <f t="shared" si="864"/>
        <v>0</v>
      </c>
      <c r="AI359" s="11">
        <f t="shared" si="864"/>
        <v>1815.31125</v>
      </c>
      <c r="AJ359" s="12" t="s">
        <v>33</v>
      </c>
    </row>
    <row r="360" s="9" customFormat="1" ht="16" customHeight="1" spans="1:36">
      <c r="A360" s="45">
        <f t="shared" si="832"/>
        <v>357</v>
      </c>
      <c r="B360" s="52" t="s">
        <v>173</v>
      </c>
      <c r="C360" s="52" t="s">
        <v>1066</v>
      </c>
      <c r="D360" s="55" t="s">
        <v>1067</v>
      </c>
      <c r="E360" s="109">
        <v>3473.25</v>
      </c>
      <c r="F360" s="46">
        <v>3473.25</v>
      </c>
      <c r="G360" s="95">
        <v>5664.75</v>
      </c>
      <c r="H360" s="95">
        <v>3473.25</v>
      </c>
      <c r="I360" s="105">
        <v>3180</v>
      </c>
      <c r="J360" s="48"/>
      <c r="K360" s="63">
        <f t="shared" si="833"/>
        <v>62.5185</v>
      </c>
      <c r="L360" s="64">
        <f t="shared" si="834"/>
        <v>555.72</v>
      </c>
      <c r="M360" s="48">
        <f t="shared" si="835"/>
        <v>453.18</v>
      </c>
      <c r="N360" s="46">
        <f t="shared" si="836"/>
        <v>24.31275</v>
      </c>
      <c r="O360" s="48">
        <f t="shared" si="837"/>
        <v>159</v>
      </c>
      <c r="P360" s="48">
        <f t="shared" si="838"/>
        <v>0</v>
      </c>
      <c r="Q360" s="48">
        <f t="shared" si="839"/>
        <v>1254.73125</v>
      </c>
      <c r="R360" s="46">
        <f t="shared" si="840"/>
        <v>0</v>
      </c>
      <c r="S360" s="46">
        <f t="shared" si="841"/>
        <v>277.86</v>
      </c>
      <c r="T360" s="48">
        <f t="shared" si="842"/>
        <v>113.3</v>
      </c>
      <c r="U360" s="46">
        <f t="shared" si="843"/>
        <v>10.42</v>
      </c>
      <c r="V360" s="46">
        <v>0</v>
      </c>
      <c r="W360" s="48">
        <f t="shared" si="844"/>
        <v>159</v>
      </c>
      <c r="X360" s="48">
        <f t="shared" si="845"/>
        <v>0</v>
      </c>
      <c r="Y360" s="46">
        <f t="shared" si="846"/>
        <v>560.58</v>
      </c>
      <c r="Z360" s="46">
        <f t="shared" si="847"/>
        <v>1815.31125</v>
      </c>
      <c r="AA360" s="78"/>
      <c r="AB360" s="71" t="s">
        <v>138</v>
      </c>
      <c r="AC360" s="11">
        <f t="shared" ref="AC360:AE360" si="865">K360+R360</f>
        <v>62.5185</v>
      </c>
      <c r="AD360" s="11">
        <f t="shared" si="865"/>
        <v>833.58</v>
      </c>
      <c r="AE360" s="11">
        <f t="shared" si="865"/>
        <v>566.48</v>
      </c>
      <c r="AF360" s="11">
        <f t="shared" si="849"/>
        <v>34.73275</v>
      </c>
      <c r="AG360" s="11">
        <f t="shared" ref="AG360:AI360" si="866">O360+W360</f>
        <v>318</v>
      </c>
      <c r="AH360" s="11">
        <f t="shared" si="866"/>
        <v>0</v>
      </c>
      <c r="AI360" s="11">
        <f t="shared" si="866"/>
        <v>1815.31125</v>
      </c>
      <c r="AJ360" s="12" t="s">
        <v>35</v>
      </c>
    </row>
    <row r="361" s="9" customFormat="1" ht="16" customHeight="1" spans="1:36">
      <c r="A361" s="45">
        <f t="shared" si="832"/>
        <v>358</v>
      </c>
      <c r="B361" s="52" t="s">
        <v>173</v>
      </c>
      <c r="C361" s="52" t="s">
        <v>1068</v>
      </c>
      <c r="D361" s="55" t="s">
        <v>1069</v>
      </c>
      <c r="E361" s="109">
        <v>3473.25</v>
      </c>
      <c r="F361" s="46">
        <v>3473.25</v>
      </c>
      <c r="G361" s="95">
        <v>5664.75</v>
      </c>
      <c r="H361" s="95">
        <v>3473.25</v>
      </c>
      <c r="I361" s="105">
        <v>3180</v>
      </c>
      <c r="J361" s="48"/>
      <c r="K361" s="63">
        <f t="shared" si="833"/>
        <v>62.5185</v>
      </c>
      <c r="L361" s="64">
        <f t="shared" si="834"/>
        <v>555.72</v>
      </c>
      <c r="M361" s="48">
        <f t="shared" si="835"/>
        <v>453.18</v>
      </c>
      <c r="N361" s="46">
        <f t="shared" si="836"/>
        <v>24.31275</v>
      </c>
      <c r="O361" s="48">
        <f t="shared" si="837"/>
        <v>159</v>
      </c>
      <c r="P361" s="48">
        <f t="shared" si="838"/>
        <v>0</v>
      </c>
      <c r="Q361" s="48">
        <f t="shared" si="839"/>
        <v>1254.73125</v>
      </c>
      <c r="R361" s="46">
        <f t="shared" si="840"/>
        <v>0</v>
      </c>
      <c r="S361" s="46">
        <f t="shared" si="841"/>
        <v>277.86</v>
      </c>
      <c r="T361" s="48">
        <f t="shared" si="842"/>
        <v>113.3</v>
      </c>
      <c r="U361" s="46">
        <f t="shared" si="843"/>
        <v>10.42</v>
      </c>
      <c r="V361" s="46">
        <v>0</v>
      </c>
      <c r="W361" s="48">
        <f t="shared" si="844"/>
        <v>159</v>
      </c>
      <c r="X361" s="48">
        <f t="shared" si="845"/>
        <v>0</v>
      </c>
      <c r="Y361" s="46">
        <f t="shared" si="846"/>
        <v>560.58</v>
      </c>
      <c r="Z361" s="46">
        <f t="shared" si="847"/>
        <v>1815.31125</v>
      </c>
      <c r="AA361" s="78"/>
      <c r="AB361" s="71" t="s">
        <v>133</v>
      </c>
      <c r="AC361" s="11">
        <f t="shared" ref="AC361:AE361" si="867">K361+R361</f>
        <v>62.5185</v>
      </c>
      <c r="AD361" s="11">
        <f t="shared" si="867"/>
        <v>833.58</v>
      </c>
      <c r="AE361" s="11">
        <f t="shared" si="867"/>
        <v>566.48</v>
      </c>
      <c r="AF361" s="11">
        <f t="shared" si="849"/>
        <v>34.73275</v>
      </c>
      <c r="AG361" s="11">
        <f t="shared" ref="AG361:AI361" si="868">O361+W361</f>
        <v>318</v>
      </c>
      <c r="AH361" s="11">
        <f t="shared" si="868"/>
        <v>0</v>
      </c>
      <c r="AI361" s="11">
        <f t="shared" si="868"/>
        <v>1815.31125</v>
      </c>
      <c r="AJ361" s="12" t="s">
        <v>35</v>
      </c>
    </row>
    <row r="362" s="9" customFormat="1" ht="16" customHeight="1" spans="1:36">
      <c r="A362" s="45">
        <f t="shared" si="832"/>
        <v>359</v>
      </c>
      <c r="B362" s="52" t="s">
        <v>509</v>
      </c>
      <c r="C362" s="52" t="s">
        <v>1070</v>
      </c>
      <c r="D362" s="55" t="s">
        <v>1071</v>
      </c>
      <c r="E362" s="109">
        <v>3473.25</v>
      </c>
      <c r="F362" s="46">
        <v>3473.25</v>
      </c>
      <c r="G362" s="95">
        <v>5664.75</v>
      </c>
      <c r="H362" s="95">
        <v>3473.25</v>
      </c>
      <c r="I362" s="105">
        <v>1790</v>
      </c>
      <c r="J362" s="48"/>
      <c r="K362" s="63">
        <f t="shared" si="833"/>
        <v>62.5185</v>
      </c>
      <c r="L362" s="64">
        <f t="shared" si="834"/>
        <v>555.72</v>
      </c>
      <c r="M362" s="48">
        <f t="shared" si="835"/>
        <v>453.18</v>
      </c>
      <c r="N362" s="46">
        <f t="shared" si="836"/>
        <v>24.31275</v>
      </c>
      <c r="O362" s="48">
        <f t="shared" si="837"/>
        <v>89.5</v>
      </c>
      <c r="P362" s="48">
        <f t="shared" si="838"/>
        <v>0</v>
      </c>
      <c r="Q362" s="48">
        <f t="shared" si="839"/>
        <v>1185.23125</v>
      </c>
      <c r="R362" s="46">
        <f t="shared" si="840"/>
        <v>0</v>
      </c>
      <c r="S362" s="46">
        <f t="shared" si="841"/>
        <v>277.86</v>
      </c>
      <c r="T362" s="48">
        <f t="shared" si="842"/>
        <v>113.3</v>
      </c>
      <c r="U362" s="46">
        <f t="shared" si="843"/>
        <v>10.42</v>
      </c>
      <c r="V362" s="46">
        <v>0</v>
      </c>
      <c r="W362" s="48">
        <f t="shared" si="844"/>
        <v>89.5</v>
      </c>
      <c r="X362" s="48">
        <f t="shared" si="845"/>
        <v>0</v>
      </c>
      <c r="Y362" s="46">
        <f t="shared" si="846"/>
        <v>491.08</v>
      </c>
      <c r="Z362" s="46">
        <f t="shared" si="847"/>
        <v>1676.31125</v>
      </c>
      <c r="AA362" s="78"/>
      <c r="AB362" s="71" t="s">
        <v>118</v>
      </c>
      <c r="AC362" s="11">
        <f t="shared" ref="AC362:AE362" si="869">K362+R362</f>
        <v>62.5185</v>
      </c>
      <c r="AD362" s="11">
        <f t="shared" si="869"/>
        <v>833.58</v>
      </c>
      <c r="AE362" s="11">
        <f t="shared" si="869"/>
        <v>566.48</v>
      </c>
      <c r="AF362" s="11">
        <f t="shared" si="849"/>
        <v>34.73275</v>
      </c>
      <c r="AG362" s="11">
        <f t="shared" ref="AG362:AI362" si="870">O362+W362</f>
        <v>179</v>
      </c>
      <c r="AH362" s="11">
        <f t="shared" si="870"/>
        <v>0</v>
      </c>
      <c r="AI362" s="11">
        <f t="shared" si="870"/>
        <v>1676.31125</v>
      </c>
      <c r="AJ362" s="12" t="s">
        <v>33</v>
      </c>
    </row>
    <row r="363" s="9" customFormat="1" ht="16" customHeight="1" spans="1:36">
      <c r="A363" s="45">
        <f t="shared" si="832"/>
        <v>360</v>
      </c>
      <c r="B363" s="52" t="s">
        <v>328</v>
      </c>
      <c r="C363" s="110" t="s">
        <v>1074</v>
      </c>
      <c r="D363" s="55" t="s">
        <v>1075</v>
      </c>
      <c r="E363" s="109">
        <v>3820</v>
      </c>
      <c r="F363" s="46">
        <v>0</v>
      </c>
      <c r="G363" s="95">
        <v>5664.75</v>
      </c>
      <c r="H363" s="95">
        <v>3820</v>
      </c>
      <c r="I363" s="105">
        <v>4180</v>
      </c>
      <c r="J363" s="48"/>
      <c r="K363" s="63">
        <f t="shared" si="833"/>
        <v>68.76</v>
      </c>
      <c r="L363" s="64">
        <f t="shared" si="834"/>
        <v>0</v>
      </c>
      <c r="M363" s="48">
        <f t="shared" si="835"/>
        <v>453.18</v>
      </c>
      <c r="N363" s="46">
        <f t="shared" si="836"/>
        <v>26.74</v>
      </c>
      <c r="O363" s="48">
        <f t="shared" si="837"/>
        <v>209</v>
      </c>
      <c r="P363" s="48">
        <f t="shared" si="838"/>
        <v>0</v>
      </c>
      <c r="Q363" s="48">
        <f t="shared" si="839"/>
        <v>757.68</v>
      </c>
      <c r="R363" s="46">
        <f t="shared" si="840"/>
        <v>0</v>
      </c>
      <c r="S363" s="46">
        <f t="shared" si="841"/>
        <v>0</v>
      </c>
      <c r="T363" s="48">
        <f t="shared" si="842"/>
        <v>113.3</v>
      </c>
      <c r="U363" s="46">
        <f t="shared" si="843"/>
        <v>11.46</v>
      </c>
      <c r="V363" s="46">
        <v>0</v>
      </c>
      <c r="W363" s="48">
        <f t="shared" si="844"/>
        <v>209</v>
      </c>
      <c r="X363" s="48">
        <f t="shared" si="845"/>
        <v>0</v>
      </c>
      <c r="Y363" s="46">
        <f t="shared" si="846"/>
        <v>333.76</v>
      </c>
      <c r="Z363" s="46">
        <f t="shared" si="847"/>
        <v>1091.44</v>
      </c>
      <c r="AA363" s="78"/>
      <c r="AB363" s="71" t="s">
        <v>85</v>
      </c>
      <c r="AC363" s="11">
        <f t="shared" ref="AC363:AE363" si="871">K363+R363</f>
        <v>68.76</v>
      </c>
      <c r="AD363" s="11">
        <f t="shared" si="871"/>
        <v>0</v>
      </c>
      <c r="AE363" s="11">
        <f t="shared" si="871"/>
        <v>566.48</v>
      </c>
      <c r="AF363" s="11">
        <f t="shared" si="849"/>
        <v>38.2</v>
      </c>
      <c r="AG363" s="11">
        <f t="shared" ref="AG363:AI363" si="872">O363+W363</f>
        <v>418</v>
      </c>
      <c r="AH363" s="11">
        <f t="shared" si="872"/>
        <v>0</v>
      </c>
      <c r="AI363" s="11">
        <f t="shared" si="872"/>
        <v>1091.44</v>
      </c>
      <c r="AJ363" s="12" t="s">
        <v>35</v>
      </c>
    </row>
    <row r="364" s="9" customFormat="1" ht="16" customHeight="1" spans="1:36">
      <c r="A364" s="45">
        <f t="shared" si="832"/>
        <v>361</v>
      </c>
      <c r="B364" s="52" t="s">
        <v>509</v>
      </c>
      <c r="C364" s="52" t="s">
        <v>1076</v>
      </c>
      <c r="D364" s="344" t="s">
        <v>1077</v>
      </c>
      <c r="E364" s="109">
        <v>3473.25</v>
      </c>
      <c r="F364" s="46">
        <v>3473.25</v>
      </c>
      <c r="G364" s="95">
        <v>5664.75</v>
      </c>
      <c r="H364" s="95">
        <v>3473.25</v>
      </c>
      <c r="I364" s="105">
        <v>1790</v>
      </c>
      <c r="J364" s="48"/>
      <c r="K364" s="63">
        <f t="shared" si="833"/>
        <v>62.5185</v>
      </c>
      <c r="L364" s="64">
        <f t="shared" si="834"/>
        <v>555.72</v>
      </c>
      <c r="M364" s="48">
        <f t="shared" si="835"/>
        <v>453.18</v>
      </c>
      <c r="N364" s="46">
        <f t="shared" si="836"/>
        <v>24.31275</v>
      </c>
      <c r="O364" s="48">
        <f t="shared" si="837"/>
        <v>89.5</v>
      </c>
      <c r="P364" s="48">
        <f t="shared" si="838"/>
        <v>0</v>
      </c>
      <c r="Q364" s="48">
        <f t="shared" si="839"/>
        <v>1185.23125</v>
      </c>
      <c r="R364" s="46">
        <f t="shared" si="840"/>
        <v>0</v>
      </c>
      <c r="S364" s="46">
        <f t="shared" si="841"/>
        <v>277.86</v>
      </c>
      <c r="T364" s="48">
        <f t="shared" si="842"/>
        <v>113.3</v>
      </c>
      <c r="U364" s="46">
        <f t="shared" si="843"/>
        <v>10.42</v>
      </c>
      <c r="V364" s="46">
        <v>0</v>
      </c>
      <c r="W364" s="48">
        <f t="shared" si="844"/>
        <v>89.5</v>
      </c>
      <c r="X364" s="48">
        <f t="shared" si="845"/>
        <v>0</v>
      </c>
      <c r="Y364" s="46">
        <f t="shared" si="846"/>
        <v>491.08</v>
      </c>
      <c r="Z364" s="46">
        <f t="shared" si="847"/>
        <v>1676.31125</v>
      </c>
      <c r="AA364" s="78"/>
      <c r="AB364" s="71" t="s">
        <v>118</v>
      </c>
      <c r="AC364" s="11">
        <f t="shared" ref="AC364:AE364" si="873">K364+R364</f>
        <v>62.5185</v>
      </c>
      <c r="AD364" s="11">
        <f t="shared" si="873"/>
        <v>833.58</v>
      </c>
      <c r="AE364" s="11">
        <f t="shared" si="873"/>
        <v>566.48</v>
      </c>
      <c r="AF364" s="11">
        <f t="shared" si="849"/>
        <v>34.73275</v>
      </c>
      <c r="AG364" s="11">
        <f t="shared" ref="AG364:AI364" si="874">O364+W364</f>
        <v>179</v>
      </c>
      <c r="AH364" s="11">
        <f t="shared" si="874"/>
        <v>0</v>
      </c>
      <c r="AI364" s="11">
        <f t="shared" si="874"/>
        <v>1676.31125</v>
      </c>
      <c r="AJ364" s="12" t="s">
        <v>33</v>
      </c>
    </row>
    <row r="365" s="9" customFormat="1" ht="16" customHeight="1" spans="1:36">
      <c r="A365" s="45">
        <f t="shared" si="832"/>
        <v>362</v>
      </c>
      <c r="B365" s="52" t="s">
        <v>230</v>
      </c>
      <c r="C365" s="52" t="s">
        <v>1078</v>
      </c>
      <c r="D365" s="344" t="s">
        <v>1079</v>
      </c>
      <c r="E365" s="109">
        <v>3820</v>
      </c>
      <c r="F365" s="46">
        <v>3820</v>
      </c>
      <c r="G365" s="95">
        <v>5664.75</v>
      </c>
      <c r="H365" s="95">
        <v>3820</v>
      </c>
      <c r="I365" s="105">
        <v>4180</v>
      </c>
      <c r="J365" s="48"/>
      <c r="K365" s="63">
        <f t="shared" si="833"/>
        <v>68.76</v>
      </c>
      <c r="L365" s="64">
        <f t="shared" si="834"/>
        <v>611.2</v>
      </c>
      <c r="M365" s="48">
        <f t="shared" si="835"/>
        <v>453.18</v>
      </c>
      <c r="N365" s="46">
        <f t="shared" si="836"/>
        <v>26.74</v>
      </c>
      <c r="O365" s="48">
        <f t="shared" si="837"/>
        <v>209</v>
      </c>
      <c r="P365" s="48">
        <f t="shared" si="838"/>
        <v>0</v>
      </c>
      <c r="Q365" s="48">
        <f t="shared" si="839"/>
        <v>1368.88</v>
      </c>
      <c r="R365" s="46">
        <f t="shared" si="840"/>
        <v>0</v>
      </c>
      <c r="S365" s="46">
        <f t="shared" si="841"/>
        <v>305.6</v>
      </c>
      <c r="T365" s="48">
        <f t="shared" si="842"/>
        <v>113.3</v>
      </c>
      <c r="U365" s="46">
        <f t="shared" si="843"/>
        <v>11.46</v>
      </c>
      <c r="V365" s="46">
        <v>0</v>
      </c>
      <c r="W365" s="48">
        <f t="shared" si="844"/>
        <v>209</v>
      </c>
      <c r="X365" s="48">
        <f t="shared" si="845"/>
        <v>0</v>
      </c>
      <c r="Y365" s="46">
        <f t="shared" si="846"/>
        <v>639.36</v>
      </c>
      <c r="Z365" s="46">
        <f t="shared" si="847"/>
        <v>2008.24</v>
      </c>
      <c r="AA365" s="78"/>
      <c r="AB365" s="71" t="s">
        <v>109</v>
      </c>
      <c r="AC365" s="11">
        <f t="shared" ref="AC365:AE365" si="875">K365+R365</f>
        <v>68.76</v>
      </c>
      <c r="AD365" s="11">
        <f t="shared" si="875"/>
        <v>916.8</v>
      </c>
      <c r="AE365" s="11">
        <f t="shared" si="875"/>
        <v>566.48</v>
      </c>
      <c r="AF365" s="11">
        <f t="shared" si="849"/>
        <v>38.2</v>
      </c>
      <c r="AG365" s="11">
        <f t="shared" ref="AG365:AI365" si="876">O365+W365</f>
        <v>418</v>
      </c>
      <c r="AH365" s="11">
        <f t="shared" si="876"/>
        <v>0</v>
      </c>
      <c r="AI365" s="11">
        <f t="shared" si="876"/>
        <v>2008.24</v>
      </c>
      <c r="AJ365" s="12" t="s">
        <v>32</v>
      </c>
    </row>
    <row r="366" s="9" customFormat="1" ht="16" customHeight="1" spans="1:36">
      <c r="A366" s="45">
        <f t="shared" si="832"/>
        <v>363</v>
      </c>
      <c r="B366" s="52" t="s">
        <v>230</v>
      </c>
      <c r="C366" s="52" t="s">
        <v>1080</v>
      </c>
      <c r="D366" s="344" t="s">
        <v>1081</v>
      </c>
      <c r="E366" s="109">
        <v>3473.25</v>
      </c>
      <c r="F366" s="46">
        <v>3473.25</v>
      </c>
      <c r="G366" s="95">
        <v>5664.75</v>
      </c>
      <c r="H366" s="95">
        <v>3473.25</v>
      </c>
      <c r="I366" s="105">
        <v>3180</v>
      </c>
      <c r="J366" s="48"/>
      <c r="K366" s="63">
        <f t="shared" si="833"/>
        <v>62.5185</v>
      </c>
      <c r="L366" s="64">
        <f t="shared" si="834"/>
        <v>555.72</v>
      </c>
      <c r="M366" s="48">
        <f t="shared" si="835"/>
        <v>453.18</v>
      </c>
      <c r="N366" s="46">
        <f t="shared" si="836"/>
        <v>24.31275</v>
      </c>
      <c r="O366" s="48">
        <f t="shared" si="837"/>
        <v>159</v>
      </c>
      <c r="P366" s="48">
        <f t="shared" si="838"/>
        <v>0</v>
      </c>
      <c r="Q366" s="48">
        <f t="shared" si="839"/>
        <v>1254.73125</v>
      </c>
      <c r="R366" s="46">
        <f t="shared" si="840"/>
        <v>0</v>
      </c>
      <c r="S366" s="46">
        <f t="shared" si="841"/>
        <v>277.86</v>
      </c>
      <c r="T366" s="48">
        <f t="shared" si="842"/>
        <v>113.3</v>
      </c>
      <c r="U366" s="46">
        <f t="shared" si="843"/>
        <v>10.42</v>
      </c>
      <c r="V366" s="46">
        <v>0</v>
      </c>
      <c r="W366" s="48">
        <f t="shared" si="844"/>
        <v>159</v>
      </c>
      <c r="X366" s="48">
        <f t="shared" si="845"/>
        <v>0</v>
      </c>
      <c r="Y366" s="46">
        <f t="shared" si="846"/>
        <v>560.58</v>
      </c>
      <c r="Z366" s="46">
        <f t="shared" si="847"/>
        <v>1815.31125</v>
      </c>
      <c r="AA366" s="78"/>
      <c r="AB366" s="71" t="s">
        <v>79</v>
      </c>
      <c r="AC366" s="11">
        <f t="shared" ref="AC366:AE366" si="877">K366+R366</f>
        <v>62.5185</v>
      </c>
      <c r="AD366" s="11">
        <f t="shared" si="877"/>
        <v>833.58</v>
      </c>
      <c r="AE366" s="11">
        <f t="shared" si="877"/>
        <v>566.48</v>
      </c>
      <c r="AF366" s="11">
        <f t="shared" si="849"/>
        <v>34.73275</v>
      </c>
      <c r="AG366" s="11">
        <f t="shared" ref="AG366:AI366" si="878">O366+W366</f>
        <v>318</v>
      </c>
      <c r="AH366" s="11">
        <f t="shared" si="878"/>
        <v>0</v>
      </c>
      <c r="AI366" s="11">
        <f t="shared" si="878"/>
        <v>1815.31125</v>
      </c>
      <c r="AJ366" s="12" t="s">
        <v>32</v>
      </c>
    </row>
    <row r="367" s="9" customFormat="1" ht="16" customHeight="1" spans="1:36">
      <c r="A367" s="45">
        <f t="shared" si="832"/>
        <v>364</v>
      </c>
      <c r="B367" s="52" t="s">
        <v>670</v>
      </c>
      <c r="C367" s="103" t="s">
        <v>1086</v>
      </c>
      <c r="D367" s="55" t="s">
        <v>1087</v>
      </c>
      <c r="E367" s="109">
        <v>3473.25</v>
      </c>
      <c r="F367" s="46">
        <v>3473.25</v>
      </c>
      <c r="G367" s="95">
        <v>5664.75</v>
      </c>
      <c r="H367" s="95">
        <v>3473.25</v>
      </c>
      <c r="I367" s="105">
        <v>1790</v>
      </c>
      <c r="J367" s="48"/>
      <c r="K367" s="63">
        <f t="shared" si="833"/>
        <v>62.5185</v>
      </c>
      <c r="L367" s="64">
        <f t="shared" si="834"/>
        <v>555.72</v>
      </c>
      <c r="M367" s="48">
        <f t="shared" si="835"/>
        <v>453.18</v>
      </c>
      <c r="N367" s="46">
        <f t="shared" si="836"/>
        <v>24.31275</v>
      </c>
      <c r="O367" s="48">
        <f t="shared" si="837"/>
        <v>89.5</v>
      </c>
      <c r="P367" s="48">
        <f t="shared" si="838"/>
        <v>0</v>
      </c>
      <c r="Q367" s="48">
        <f t="shared" si="839"/>
        <v>1185.23125</v>
      </c>
      <c r="R367" s="46">
        <f t="shared" si="840"/>
        <v>0</v>
      </c>
      <c r="S367" s="46">
        <f t="shared" si="841"/>
        <v>277.86</v>
      </c>
      <c r="T367" s="48">
        <f t="shared" si="842"/>
        <v>113.3</v>
      </c>
      <c r="U367" s="46">
        <f t="shared" si="843"/>
        <v>10.42</v>
      </c>
      <c r="V367" s="46">
        <v>0</v>
      </c>
      <c r="W367" s="48">
        <f t="shared" si="844"/>
        <v>89.5</v>
      </c>
      <c r="X367" s="48">
        <f t="shared" si="845"/>
        <v>0</v>
      </c>
      <c r="Y367" s="46">
        <f t="shared" si="846"/>
        <v>491.08</v>
      </c>
      <c r="Z367" s="46">
        <f t="shared" si="847"/>
        <v>1676.31125</v>
      </c>
      <c r="AA367" s="78"/>
      <c r="AB367" s="71" t="s">
        <v>64</v>
      </c>
      <c r="AC367" s="11">
        <f t="shared" ref="AC367:AE367" si="879">K367+R367</f>
        <v>62.5185</v>
      </c>
      <c r="AD367" s="11">
        <f t="shared" si="879"/>
        <v>833.58</v>
      </c>
      <c r="AE367" s="11">
        <f t="shared" si="879"/>
        <v>566.48</v>
      </c>
      <c r="AF367" s="11">
        <f t="shared" si="849"/>
        <v>34.73275</v>
      </c>
      <c r="AG367" s="11">
        <f t="shared" ref="AG367:AI367" si="880">O367+W367</f>
        <v>179</v>
      </c>
      <c r="AH367" s="11">
        <f t="shared" si="880"/>
        <v>0</v>
      </c>
      <c r="AI367" s="11">
        <f t="shared" si="880"/>
        <v>1676.31125</v>
      </c>
      <c r="AJ367" s="12" t="s">
        <v>33</v>
      </c>
    </row>
    <row r="368" s="9" customFormat="1" ht="16" customHeight="1" spans="1:36">
      <c r="A368" s="45">
        <f t="shared" si="832"/>
        <v>365</v>
      </c>
      <c r="B368" s="52" t="s">
        <v>640</v>
      </c>
      <c r="C368" s="52" t="s">
        <v>1088</v>
      </c>
      <c r="D368" s="55" t="s">
        <v>1089</v>
      </c>
      <c r="E368" s="109">
        <v>3473.25</v>
      </c>
      <c r="F368" s="46">
        <v>3473.25</v>
      </c>
      <c r="G368" s="95">
        <v>5664.75</v>
      </c>
      <c r="H368" s="109">
        <v>3473.25</v>
      </c>
      <c r="I368" s="105">
        <v>1790</v>
      </c>
      <c r="J368" s="48"/>
      <c r="K368" s="63">
        <f t="shared" si="833"/>
        <v>62.5185</v>
      </c>
      <c r="L368" s="64">
        <f t="shared" si="834"/>
        <v>555.72</v>
      </c>
      <c r="M368" s="48">
        <f t="shared" si="835"/>
        <v>453.18</v>
      </c>
      <c r="N368" s="46">
        <f t="shared" si="836"/>
        <v>24.31275</v>
      </c>
      <c r="O368" s="48">
        <f t="shared" si="837"/>
        <v>89.5</v>
      </c>
      <c r="P368" s="48">
        <f t="shared" si="838"/>
        <v>0</v>
      </c>
      <c r="Q368" s="48">
        <f t="shared" si="839"/>
        <v>1185.23125</v>
      </c>
      <c r="R368" s="46">
        <f t="shared" si="840"/>
        <v>0</v>
      </c>
      <c r="S368" s="46">
        <f t="shared" si="841"/>
        <v>277.86</v>
      </c>
      <c r="T368" s="48">
        <f t="shared" si="842"/>
        <v>113.3</v>
      </c>
      <c r="U368" s="46">
        <f t="shared" si="843"/>
        <v>10.42</v>
      </c>
      <c r="V368" s="46">
        <v>0</v>
      </c>
      <c r="W368" s="48">
        <f t="shared" si="844"/>
        <v>89.5</v>
      </c>
      <c r="X368" s="48">
        <f t="shared" si="845"/>
        <v>0</v>
      </c>
      <c r="Y368" s="46">
        <f t="shared" si="846"/>
        <v>491.08</v>
      </c>
      <c r="Z368" s="46">
        <f t="shared" si="847"/>
        <v>1676.31125</v>
      </c>
      <c r="AA368" s="78"/>
      <c r="AB368" s="71" t="s">
        <v>67</v>
      </c>
      <c r="AC368" s="11">
        <f t="shared" ref="AC368:AE368" si="881">K368+R368</f>
        <v>62.5185</v>
      </c>
      <c r="AD368" s="11">
        <f t="shared" si="881"/>
        <v>833.58</v>
      </c>
      <c r="AE368" s="11">
        <f t="shared" si="881"/>
        <v>566.48</v>
      </c>
      <c r="AF368" s="11">
        <f t="shared" si="849"/>
        <v>34.73275</v>
      </c>
      <c r="AG368" s="11">
        <f t="shared" ref="AG368:AI368" si="882">O368+W368</f>
        <v>179</v>
      </c>
      <c r="AH368" s="11">
        <f t="shared" si="882"/>
        <v>0</v>
      </c>
      <c r="AI368" s="11">
        <f t="shared" si="882"/>
        <v>1676.31125</v>
      </c>
      <c r="AJ368" s="12" t="s">
        <v>33</v>
      </c>
    </row>
    <row r="369" s="9" customFormat="1" ht="16" customHeight="1" spans="1:36">
      <c r="A369" s="45">
        <f t="shared" si="832"/>
        <v>366</v>
      </c>
      <c r="B369" s="52" t="s">
        <v>640</v>
      </c>
      <c r="C369" s="52" t="s">
        <v>1090</v>
      </c>
      <c r="D369" s="344" t="s">
        <v>1091</v>
      </c>
      <c r="E369" s="109">
        <v>3473.25</v>
      </c>
      <c r="F369" s="46">
        <v>3473.25</v>
      </c>
      <c r="G369" s="95">
        <v>5664.75</v>
      </c>
      <c r="H369" s="95">
        <v>3473.25</v>
      </c>
      <c r="I369" s="105">
        <v>1790</v>
      </c>
      <c r="J369" s="48"/>
      <c r="K369" s="63">
        <f t="shared" si="833"/>
        <v>62.5185</v>
      </c>
      <c r="L369" s="64">
        <f t="shared" si="834"/>
        <v>555.72</v>
      </c>
      <c r="M369" s="48">
        <f t="shared" si="835"/>
        <v>453.18</v>
      </c>
      <c r="N369" s="46">
        <f t="shared" si="836"/>
        <v>24.31275</v>
      </c>
      <c r="O369" s="48">
        <f t="shared" si="837"/>
        <v>89.5</v>
      </c>
      <c r="P369" s="48">
        <f t="shared" si="838"/>
        <v>0</v>
      </c>
      <c r="Q369" s="48">
        <f t="shared" si="839"/>
        <v>1185.23125</v>
      </c>
      <c r="R369" s="46">
        <f t="shared" si="840"/>
        <v>0</v>
      </c>
      <c r="S369" s="46">
        <f t="shared" si="841"/>
        <v>277.86</v>
      </c>
      <c r="T369" s="48">
        <f t="shared" si="842"/>
        <v>113.3</v>
      </c>
      <c r="U369" s="46">
        <f t="shared" si="843"/>
        <v>10.42</v>
      </c>
      <c r="V369" s="46">
        <v>0</v>
      </c>
      <c r="W369" s="48">
        <f t="shared" si="844"/>
        <v>89.5</v>
      </c>
      <c r="X369" s="48">
        <f t="shared" si="845"/>
        <v>0</v>
      </c>
      <c r="Y369" s="46">
        <f t="shared" si="846"/>
        <v>491.08</v>
      </c>
      <c r="Z369" s="46">
        <f t="shared" si="847"/>
        <v>1676.31125</v>
      </c>
      <c r="AA369" s="78"/>
      <c r="AB369" s="71" t="s">
        <v>67</v>
      </c>
      <c r="AC369" s="11">
        <f t="shared" ref="AC369:AE369" si="883">K369+R369</f>
        <v>62.5185</v>
      </c>
      <c r="AD369" s="11">
        <f t="shared" si="883"/>
        <v>833.58</v>
      </c>
      <c r="AE369" s="11">
        <f t="shared" si="883"/>
        <v>566.48</v>
      </c>
      <c r="AF369" s="11">
        <f t="shared" si="849"/>
        <v>34.73275</v>
      </c>
      <c r="AG369" s="11">
        <f t="shared" ref="AG369:AI369" si="884">O369+W369</f>
        <v>179</v>
      </c>
      <c r="AH369" s="11">
        <f t="shared" si="884"/>
        <v>0</v>
      </c>
      <c r="AI369" s="11">
        <f t="shared" si="884"/>
        <v>1676.31125</v>
      </c>
      <c r="AJ369" s="12" t="s">
        <v>33</v>
      </c>
    </row>
    <row r="370" s="9" customFormat="1" ht="16" customHeight="1" spans="1:36">
      <c r="A370" s="45">
        <f t="shared" si="832"/>
        <v>367</v>
      </c>
      <c r="B370" s="52" t="s">
        <v>558</v>
      </c>
      <c r="C370" s="52" t="s">
        <v>1096</v>
      </c>
      <c r="D370" s="344" t="s">
        <v>1097</v>
      </c>
      <c r="E370" s="109">
        <v>3473.25</v>
      </c>
      <c r="F370" s="46">
        <v>3473.25</v>
      </c>
      <c r="G370" s="95">
        <v>5664.75</v>
      </c>
      <c r="H370" s="95">
        <v>3473.25</v>
      </c>
      <c r="I370" s="105">
        <v>1790</v>
      </c>
      <c r="J370" s="48"/>
      <c r="K370" s="63">
        <f t="shared" si="833"/>
        <v>62.5185</v>
      </c>
      <c r="L370" s="64">
        <f t="shared" si="834"/>
        <v>555.72</v>
      </c>
      <c r="M370" s="48">
        <f t="shared" si="835"/>
        <v>453.18</v>
      </c>
      <c r="N370" s="46">
        <f t="shared" si="836"/>
        <v>24.31275</v>
      </c>
      <c r="O370" s="48">
        <f t="shared" si="837"/>
        <v>89.5</v>
      </c>
      <c r="P370" s="48">
        <f t="shared" si="838"/>
        <v>0</v>
      </c>
      <c r="Q370" s="48">
        <f t="shared" si="839"/>
        <v>1185.23125</v>
      </c>
      <c r="R370" s="46">
        <f t="shared" si="840"/>
        <v>0</v>
      </c>
      <c r="S370" s="46">
        <f t="shared" si="841"/>
        <v>277.86</v>
      </c>
      <c r="T370" s="48">
        <f t="shared" si="842"/>
        <v>113.3</v>
      </c>
      <c r="U370" s="46">
        <f t="shared" si="843"/>
        <v>10.42</v>
      </c>
      <c r="V370" s="46">
        <v>0</v>
      </c>
      <c r="W370" s="48">
        <f t="shared" si="844"/>
        <v>89.5</v>
      </c>
      <c r="X370" s="48">
        <f t="shared" si="845"/>
        <v>0</v>
      </c>
      <c r="Y370" s="46">
        <f t="shared" si="846"/>
        <v>491.08</v>
      </c>
      <c r="Z370" s="46">
        <f t="shared" si="847"/>
        <v>1676.31125</v>
      </c>
      <c r="AA370" s="78"/>
      <c r="AB370" s="71" t="s">
        <v>112</v>
      </c>
      <c r="AC370" s="11">
        <f t="shared" ref="AC370:AE370" si="885">K370+R370</f>
        <v>62.5185</v>
      </c>
      <c r="AD370" s="11">
        <f t="shared" si="885"/>
        <v>833.58</v>
      </c>
      <c r="AE370" s="11">
        <f t="shared" si="885"/>
        <v>566.48</v>
      </c>
      <c r="AF370" s="11">
        <f t="shared" si="849"/>
        <v>34.73275</v>
      </c>
      <c r="AG370" s="11">
        <f t="shared" ref="AG370:AI370" si="886">O370+W370</f>
        <v>179</v>
      </c>
      <c r="AH370" s="11">
        <f t="shared" si="886"/>
        <v>0</v>
      </c>
      <c r="AI370" s="11">
        <f t="shared" si="886"/>
        <v>1676.31125</v>
      </c>
      <c r="AJ370" s="12" t="s">
        <v>33</v>
      </c>
    </row>
    <row r="371" s="9" customFormat="1" ht="16" customHeight="1" spans="1:36">
      <c r="A371" s="45">
        <f t="shared" si="832"/>
        <v>368</v>
      </c>
      <c r="B371" s="52" t="s">
        <v>558</v>
      </c>
      <c r="C371" s="52" t="s">
        <v>1098</v>
      </c>
      <c r="D371" s="344" t="s">
        <v>1099</v>
      </c>
      <c r="E371" s="109">
        <v>3473.25</v>
      </c>
      <c r="F371" s="46">
        <v>3473.25</v>
      </c>
      <c r="G371" s="95">
        <v>5664.75</v>
      </c>
      <c r="H371" s="95">
        <v>3473.25</v>
      </c>
      <c r="I371" s="105">
        <v>0</v>
      </c>
      <c r="J371" s="48"/>
      <c r="K371" s="63">
        <f t="shared" si="833"/>
        <v>62.5185</v>
      </c>
      <c r="L371" s="64">
        <f t="shared" si="834"/>
        <v>555.72</v>
      </c>
      <c r="M371" s="48">
        <f t="shared" si="835"/>
        <v>453.18</v>
      </c>
      <c r="N371" s="46">
        <f t="shared" si="836"/>
        <v>24.31275</v>
      </c>
      <c r="O371" s="48">
        <f t="shared" si="837"/>
        <v>0</v>
      </c>
      <c r="P371" s="48">
        <f t="shared" si="838"/>
        <v>0</v>
      </c>
      <c r="Q371" s="48">
        <f t="shared" si="839"/>
        <v>1095.73125</v>
      </c>
      <c r="R371" s="46">
        <f t="shared" si="840"/>
        <v>0</v>
      </c>
      <c r="S371" s="46">
        <f t="shared" si="841"/>
        <v>277.86</v>
      </c>
      <c r="T371" s="48">
        <f t="shared" si="842"/>
        <v>113.3</v>
      </c>
      <c r="U371" s="46">
        <f t="shared" si="843"/>
        <v>10.42</v>
      </c>
      <c r="V371" s="46">
        <v>0</v>
      </c>
      <c r="W371" s="48">
        <f t="shared" si="844"/>
        <v>0</v>
      </c>
      <c r="X371" s="48">
        <f t="shared" si="845"/>
        <v>0</v>
      </c>
      <c r="Y371" s="46">
        <f t="shared" si="846"/>
        <v>401.58</v>
      </c>
      <c r="Z371" s="46">
        <f t="shared" si="847"/>
        <v>1497.31125</v>
      </c>
      <c r="AA371" s="78"/>
      <c r="AB371" s="71" t="s">
        <v>121</v>
      </c>
      <c r="AC371" s="11">
        <f t="shared" ref="AC371:AE371" si="887">K371+R371</f>
        <v>62.5185</v>
      </c>
      <c r="AD371" s="11">
        <f t="shared" si="887"/>
        <v>833.58</v>
      </c>
      <c r="AE371" s="11">
        <f t="shared" si="887"/>
        <v>566.48</v>
      </c>
      <c r="AF371" s="11">
        <f t="shared" si="849"/>
        <v>34.73275</v>
      </c>
      <c r="AG371" s="11">
        <f t="shared" ref="AG371:AI371" si="888">O371+W371</f>
        <v>0</v>
      </c>
      <c r="AH371" s="11">
        <f t="shared" si="888"/>
        <v>0</v>
      </c>
      <c r="AI371" s="11">
        <f t="shared" si="888"/>
        <v>1497.31125</v>
      </c>
      <c r="AJ371" s="12" t="s">
        <v>33</v>
      </c>
    </row>
    <row r="372" s="9" customFormat="1" ht="16" customHeight="1" spans="1:36">
      <c r="A372" s="45">
        <f t="shared" si="832"/>
        <v>369</v>
      </c>
      <c r="B372" s="106" t="s">
        <v>210</v>
      </c>
      <c r="C372" s="111" t="s">
        <v>1146</v>
      </c>
      <c r="D372" s="358" t="s">
        <v>1147</v>
      </c>
      <c r="E372" s="109">
        <v>3473.25</v>
      </c>
      <c r="F372" s="46">
        <v>3473.25</v>
      </c>
      <c r="G372" s="95">
        <v>5664.75</v>
      </c>
      <c r="H372" s="95">
        <v>3473.25</v>
      </c>
      <c r="I372" s="105">
        <v>0</v>
      </c>
      <c r="J372" s="48"/>
      <c r="K372" s="63">
        <f t="shared" si="833"/>
        <v>62.5185</v>
      </c>
      <c r="L372" s="64">
        <f t="shared" si="834"/>
        <v>555.72</v>
      </c>
      <c r="M372" s="48">
        <f t="shared" si="835"/>
        <v>453.18</v>
      </c>
      <c r="N372" s="46">
        <f t="shared" si="836"/>
        <v>24.31275</v>
      </c>
      <c r="O372" s="48">
        <f t="shared" si="837"/>
        <v>0</v>
      </c>
      <c r="P372" s="48">
        <f t="shared" si="838"/>
        <v>0</v>
      </c>
      <c r="Q372" s="48">
        <f t="shared" si="839"/>
        <v>1095.73125</v>
      </c>
      <c r="R372" s="46">
        <f t="shared" si="840"/>
        <v>0</v>
      </c>
      <c r="S372" s="46">
        <f t="shared" si="841"/>
        <v>277.86</v>
      </c>
      <c r="T372" s="48">
        <f t="shared" si="842"/>
        <v>113.3</v>
      </c>
      <c r="U372" s="46">
        <f t="shared" si="843"/>
        <v>10.42</v>
      </c>
      <c r="V372" s="46">
        <v>0</v>
      </c>
      <c r="W372" s="48">
        <f t="shared" si="844"/>
        <v>0</v>
      </c>
      <c r="X372" s="48">
        <f t="shared" si="845"/>
        <v>0</v>
      </c>
      <c r="Y372" s="46">
        <f t="shared" si="846"/>
        <v>401.58</v>
      </c>
      <c r="Z372" s="46">
        <f t="shared" si="847"/>
        <v>1497.31125</v>
      </c>
      <c r="AA372" s="78"/>
      <c r="AB372" s="71" t="s">
        <v>142</v>
      </c>
      <c r="AC372" s="11">
        <f t="shared" ref="AC372:AE372" si="889">K372+R372</f>
        <v>62.5185</v>
      </c>
      <c r="AD372" s="11">
        <f t="shared" si="889"/>
        <v>833.58</v>
      </c>
      <c r="AE372" s="11">
        <f t="shared" si="889"/>
        <v>566.48</v>
      </c>
      <c r="AF372" s="11">
        <f t="shared" si="849"/>
        <v>34.73275</v>
      </c>
      <c r="AG372" s="11">
        <f t="shared" ref="AG372:AI372" si="890">O372+W372</f>
        <v>0</v>
      </c>
      <c r="AH372" s="11">
        <f t="shared" si="890"/>
        <v>0</v>
      </c>
      <c r="AI372" s="11">
        <f t="shared" si="890"/>
        <v>1497.31125</v>
      </c>
      <c r="AJ372" s="12" t="s">
        <v>32</v>
      </c>
    </row>
    <row r="373" s="9" customFormat="1" ht="16" customHeight="1" spans="1:36">
      <c r="A373" s="45">
        <f t="shared" si="832"/>
        <v>370</v>
      </c>
      <c r="B373" s="106" t="s">
        <v>210</v>
      </c>
      <c r="C373" s="111" t="s">
        <v>1148</v>
      </c>
      <c r="D373" s="358" t="s">
        <v>1149</v>
      </c>
      <c r="E373" s="109">
        <v>3473.25</v>
      </c>
      <c r="F373" s="46">
        <v>3473.25</v>
      </c>
      <c r="G373" s="96">
        <v>5664.75</v>
      </c>
      <c r="H373" s="95">
        <v>3473.25</v>
      </c>
      <c r="I373" s="105">
        <v>0</v>
      </c>
      <c r="J373" s="48"/>
      <c r="K373" s="63">
        <f t="shared" si="833"/>
        <v>62.5185</v>
      </c>
      <c r="L373" s="64">
        <f t="shared" si="834"/>
        <v>555.72</v>
      </c>
      <c r="M373" s="48">
        <f t="shared" si="835"/>
        <v>453.18</v>
      </c>
      <c r="N373" s="46">
        <f t="shared" si="836"/>
        <v>24.31275</v>
      </c>
      <c r="O373" s="48">
        <f t="shared" si="837"/>
        <v>0</v>
      </c>
      <c r="P373" s="48">
        <f t="shared" si="838"/>
        <v>0</v>
      </c>
      <c r="Q373" s="48">
        <f t="shared" si="839"/>
        <v>1095.73125</v>
      </c>
      <c r="R373" s="46">
        <f t="shared" si="840"/>
        <v>0</v>
      </c>
      <c r="S373" s="46">
        <f t="shared" si="841"/>
        <v>277.86</v>
      </c>
      <c r="T373" s="48">
        <f t="shared" si="842"/>
        <v>113.3</v>
      </c>
      <c r="U373" s="46">
        <f t="shared" si="843"/>
        <v>10.42</v>
      </c>
      <c r="V373" s="46">
        <v>0</v>
      </c>
      <c r="W373" s="48">
        <f t="shared" si="844"/>
        <v>0</v>
      </c>
      <c r="X373" s="48">
        <f t="shared" si="845"/>
        <v>0</v>
      </c>
      <c r="Y373" s="46">
        <f t="shared" si="846"/>
        <v>401.58</v>
      </c>
      <c r="Z373" s="46">
        <f t="shared" si="847"/>
        <v>1497.31125</v>
      </c>
      <c r="AA373" s="78"/>
      <c r="AB373" s="71" t="s">
        <v>142</v>
      </c>
      <c r="AC373" s="11">
        <f t="shared" ref="AC373:AE373" si="891">K373+R373</f>
        <v>62.5185</v>
      </c>
      <c r="AD373" s="11">
        <f t="shared" si="891"/>
        <v>833.58</v>
      </c>
      <c r="AE373" s="11">
        <f t="shared" si="891"/>
        <v>566.48</v>
      </c>
      <c r="AF373" s="11">
        <f t="shared" si="849"/>
        <v>34.73275</v>
      </c>
      <c r="AG373" s="11">
        <f t="shared" ref="AG373:AI373" si="892">O373+W373</f>
        <v>0</v>
      </c>
      <c r="AH373" s="11">
        <f t="shared" si="892"/>
        <v>0</v>
      </c>
      <c r="AI373" s="11">
        <f t="shared" si="892"/>
        <v>1497.31125</v>
      </c>
      <c r="AJ373" s="12" t="s">
        <v>32</v>
      </c>
    </row>
    <row r="374" s="9" customFormat="1" ht="16" customHeight="1" spans="1:36">
      <c r="A374" s="45">
        <f t="shared" si="832"/>
        <v>371</v>
      </c>
      <c r="B374" s="106" t="s">
        <v>210</v>
      </c>
      <c r="C374" s="111" t="s">
        <v>1150</v>
      </c>
      <c r="D374" s="358" t="s">
        <v>1151</v>
      </c>
      <c r="E374" s="109">
        <v>3473.25</v>
      </c>
      <c r="F374" s="46">
        <v>3473.25</v>
      </c>
      <c r="G374" s="96">
        <v>5664.75</v>
      </c>
      <c r="H374" s="95">
        <v>3473.25</v>
      </c>
      <c r="I374" s="105">
        <v>0</v>
      </c>
      <c r="J374" s="48"/>
      <c r="K374" s="63">
        <f t="shared" si="833"/>
        <v>62.5185</v>
      </c>
      <c r="L374" s="64">
        <f t="shared" si="834"/>
        <v>555.72</v>
      </c>
      <c r="M374" s="48">
        <f t="shared" si="835"/>
        <v>453.18</v>
      </c>
      <c r="N374" s="46">
        <f t="shared" si="836"/>
        <v>24.31275</v>
      </c>
      <c r="O374" s="48">
        <f t="shared" si="837"/>
        <v>0</v>
      </c>
      <c r="P374" s="48">
        <f t="shared" si="838"/>
        <v>0</v>
      </c>
      <c r="Q374" s="48">
        <f t="shared" si="839"/>
        <v>1095.73125</v>
      </c>
      <c r="R374" s="46">
        <f t="shared" si="840"/>
        <v>0</v>
      </c>
      <c r="S374" s="46">
        <f t="shared" si="841"/>
        <v>277.86</v>
      </c>
      <c r="T374" s="48">
        <f t="shared" si="842"/>
        <v>113.3</v>
      </c>
      <c r="U374" s="46">
        <f t="shared" si="843"/>
        <v>10.42</v>
      </c>
      <c r="V374" s="46">
        <v>0</v>
      </c>
      <c r="W374" s="48">
        <f t="shared" si="844"/>
        <v>0</v>
      </c>
      <c r="X374" s="48">
        <f t="shared" si="845"/>
        <v>0</v>
      </c>
      <c r="Y374" s="46">
        <f t="shared" si="846"/>
        <v>401.58</v>
      </c>
      <c r="Z374" s="46">
        <f t="shared" si="847"/>
        <v>1497.31125</v>
      </c>
      <c r="AA374" s="78"/>
      <c r="AB374" s="71" t="s">
        <v>142</v>
      </c>
      <c r="AC374" s="11">
        <f t="shared" ref="AC374:AE374" si="893">K374+R374</f>
        <v>62.5185</v>
      </c>
      <c r="AD374" s="11">
        <f t="shared" si="893"/>
        <v>833.58</v>
      </c>
      <c r="AE374" s="11">
        <f t="shared" si="893"/>
        <v>566.48</v>
      </c>
      <c r="AF374" s="11">
        <f t="shared" si="849"/>
        <v>34.73275</v>
      </c>
      <c r="AG374" s="11">
        <f t="shared" ref="AG374:AI374" si="894">O374+W374</f>
        <v>0</v>
      </c>
      <c r="AH374" s="11">
        <f t="shared" si="894"/>
        <v>0</v>
      </c>
      <c r="AI374" s="11">
        <f t="shared" si="894"/>
        <v>1497.31125</v>
      </c>
      <c r="AJ374" s="12" t="s">
        <v>32</v>
      </c>
    </row>
    <row r="375" s="9" customFormat="1" ht="16" customHeight="1" spans="1:36">
      <c r="A375" s="45">
        <f t="shared" si="832"/>
        <v>372</v>
      </c>
      <c r="B375" s="106" t="s">
        <v>210</v>
      </c>
      <c r="C375" s="111" t="s">
        <v>1142</v>
      </c>
      <c r="D375" s="358" t="s">
        <v>1143</v>
      </c>
      <c r="E375" s="109">
        <v>3473.25</v>
      </c>
      <c r="F375" s="46">
        <v>3473.25</v>
      </c>
      <c r="G375" s="95">
        <v>5664.75</v>
      </c>
      <c r="H375" s="95">
        <v>3473.25</v>
      </c>
      <c r="I375" s="105">
        <v>0</v>
      </c>
      <c r="J375" s="48"/>
      <c r="K375" s="63">
        <f t="shared" si="833"/>
        <v>62.5185</v>
      </c>
      <c r="L375" s="64">
        <f t="shared" si="834"/>
        <v>555.72</v>
      </c>
      <c r="M375" s="48">
        <f t="shared" si="835"/>
        <v>453.18</v>
      </c>
      <c r="N375" s="46">
        <f t="shared" si="836"/>
        <v>24.31275</v>
      </c>
      <c r="O375" s="48">
        <f t="shared" si="837"/>
        <v>0</v>
      </c>
      <c r="P375" s="48">
        <f t="shared" si="838"/>
        <v>0</v>
      </c>
      <c r="Q375" s="48">
        <f t="shared" si="839"/>
        <v>1095.73125</v>
      </c>
      <c r="R375" s="46">
        <f t="shared" si="840"/>
        <v>0</v>
      </c>
      <c r="S375" s="46">
        <f t="shared" si="841"/>
        <v>277.86</v>
      </c>
      <c r="T375" s="48">
        <f t="shared" si="842"/>
        <v>113.3</v>
      </c>
      <c r="U375" s="46">
        <f t="shared" si="843"/>
        <v>10.42</v>
      </c>
      <c r="V375" s="46">
        <v>0</v>
      </c>
      <c r="W375" s="48">
        <f t="shared" si="844"/>
        <v>0</v>
      </c>
      <c r="X375" s="48">
        <f t="shared" si="845"/>
        <v>0</v>
      </c>
      <c r="Y375" s="46">
        <f t="shared" si="846"/>
        <v>401.58</v>
      </c>
      <c r="Z375" s="46">
        <f t="shared" si="847"/>
        <v>1497.31125</v>
      </c>
      <c r="AA375" s="78"/>
      <c r="AB375" s="71" t="s">
        <v>142</v>
      </c>
      <c r="AC375" s="11">
        <f t="shared" ref="AC375:AE375" si="895">K375+R375</f>
        <v>62.5185</v>
      </c>
      <c r="AD375" s="11">
        <f t="shared" si="895"/>
        <v>833.58</v>
      </c>
      <c r="AE375" s="11">
        <f t="shared" si="895"/>
        <v>566.48</v>
      </c>
      <c r="AF375" s="11">
        <f t="shared" si="849"/>
        <v>34.73275</v>
      </c>
      <c r="AG375" s="11">
        <f t="shared" ref="AG375:AI375" si="896">O375+W375</f>
        <v>0</v>
      </c>
      <c r="AH375" s="11">
        <f t="shared" si="896"/>
        <v>0</v>
      </c>
      <c r="AI375" s="11">
        <f t="shared" si="896"/>
        <v>1497.31125</v>
      </c>
      <c r="AJ375" s="12" t="s">
        <v>32</v>
      </c>
    </row>
    <row r="376" s="9" customFormat="1" ht="16" customHeight="1" spans="1:36">
      <c r="A376" s="45">
        <f t="shared" si="832"/>
        <v>373</v>
      </c>
      <c r="B376" s="52" t="s">
        <v>267</v>
      </c>
      <c r="C376" s="103" t="s">
        <v>1102</v>
      </c>
      <c r="D376" s="55" t="s">
        <v>1103</v>
      </c>
      <c r="E376" s="109">
        <v>3473.25</v>
      </c>
      <c r="F376" s="46">
        <v>3473.25</v>
      </c>
      <c r="G376" s="95">
        <v>5664.75</v>
      </c>
      <c r="H376" s="95">
        <v>3473.25</v>
      </c>
      <c r="I376" s="105">
        <v>4180</v>
      </c>
      <c r="J376" s="48"/>
      <c r="K376" s="63">
        <f t="shared" si="833"/>
        <v>62.5185</v>
      </c>
      <c r="L376" s="64">
        <f t="shared" si="834"/>
        <v>555.72</v>
      </c>
      <c r="M376" s="48">
        <f t="shared" si="835"/>
        <v>453.18</v>
      </c>
      <c r="N376" s="46">
        <f t="shared" si="836"/>
        <v>24.31275</v>
      </c>
      <c r="O376" s="48">
        <f t="shared" si="837"/>
        <v>209</v>
      </c>
      <c r="P376" s="48">
        <f t="shared" si="838"/>
        <v>0</v>
      </c>
      <c r="Q376" s="48">
        <f t="shared" si="839"/>
        <v>1304.73125</v>
      </c>
      <c r="R376" s="46">
        <f t="shared" si="840"/>
        <v>0</v>
      </c>
      <c r="S376" s="46">
        <f t="shared" si="841"/>
        <v>277.86</v>
      </c>
      <c r="T376" s="48">
        <f t="shared" si="842"/>
        <v>113.3</v>
      </c>
      <c r="U376" s="46">
        <f t="shared" si="843"/>
        <v>10.42</v>
      </c>
      <c r="V376" s="46">
        <v>0</v>
      </c>
      <c r="W376" s="48">
        <f t="shared" si="844"/>
        <v>209</v>
      </c>
      <c r="X376" s="48">
        <f t="shared" si="845"/>
        <v>0</v>
      </c>
      <c r="Y376" s="46">
        <f t="shared" si="846"/>
        <v>610.58</v>
      </c>
      <c r="Z376" s="46">
        <f t="shared" si="847"/>
        <v>1915.31125</v>
      </c>
      <c r="AA376" s="78"/>
      <c r="AB376" s="71" t="s">
        <v>82</v>
      </c>
      <c r="AC376" s="11">
        <f t="shared" ref="AC376:AE376" si="897">K376+R376</f>
        <v>62.5185</v>
      </c>
      <c r="AD376" s="11">
        <f t="shared" si="897"/>
        <v>833.58</v>
      </c>
      <c r="AE376" s="11">
        <f t="shared" si="897"/>
        <v>566.48</v>
      </c>
      <c r="AF376" s="11">
        <f t="shared" si="849"/>
        <v>34.73275</v>
      </c>
      <c r="AG376" s="11">
        <f t="shared" ref="AG376:AI376" si="898">O376+W376</f>
        <v>418</v>
      </c>
      <c r="AH376" s="11">
        <f t="shared" si="898"/>
        <v>0</v>
      </c>
      <c r="AI376" s="11">
        <f t="shared" si="898"/>
        <v>1915.31125</v>
      </c>
      <c r="AJ376" s="12" t="s">
        <v>32</v>
      </c>
    </row>
    <row r="377" s="9" customFormat="1" ht="16" customHeight="1" spans="1:36">
      <c r="A377" s="45">
        <f t="shared" si="832"/>
        <v>374</v>
      </c>
      <c r="B377" s="52" t="s">
        <v>193</v>
      </c>
      <c r="C377" s="103" t="s">
        <v>1881</v>
      </c>
      <c r="D377" s="55" t="s">
        <v>1882</v>
      </c>
      <c r="E377" s="109">
        <v>3473.25</v>
      </c>
      <c r="F377" s="46">
        <v>3473.25</v>
      </c>
      <c r="G377" s="95">
        <v>5664.75</v>
      </c>
      <c r="H377" s="95">
        <v>3473.25</v>
      </c>
      <c r="I377" s="105">
        <v>3180</v>
      </c>
      <c r="J377" s="48"/>
      <c r="K377" s="63">
        <f t="shared" si="833"/>
        <v>62.5185</v>
      </c>
      <c r="L377" s="64">
        <f t="shared" si="834"/>
        <v>555.72</v>
      </c>
      <c r="M377" s="48">
        <f t="shared" si="835"/>
        <v>453.18</v>
      </c>
      <c r="N377" s="46">
        <f t="shared" si="836"/>
        <v>24.31275</v>
      </c>
      <c r="O377" s="48">
        <f t="shared" si="837"/>
        <v>159</v>
      </c>
      <c r="P377" s="48">
        <f t="shared" si="838"/>
        <v>0</v>
      </c>
      <c r="Q377" s="48">
        <f t="shared" si="839"/>
        <v>1254.73125</v>
      </c>
      <c r="R377" s="46">
        <f t="shared" si="840"/>
        <v>0</v>
      </c>
      <c r="S377" s="46">
        <f t="shared" si="841"/>
        <v>277.86</v>
      </c>
      <c r="T377" s="48">
        <f t="shared" si="842"/>
        <v>113.3</v>
      </c>
      <c r="U377" s="46">
        <f t="shared" si="843"/>
        <v>10.42</v>
      </c>
      <c r="V377" s="46">
        <v>0</v>
      </c>
      <c r="W377" s="48">
        <f t="shared" si="844"/>
        <v>159</v>
      </c>
      <c r="X377" s="48">
        <f t="shared" si="845"/>
        <v>0</v>
      </c>
      <c r="Y377" s="46">
        <f t="shared" si="846"/>
        <v>560.58</v>
      </c>
      <c r="Z377" s="46">
        <f t="shared" si="847"/>
        <v>1815.31125</v>
      </c>
      <c r="AA377" s="78"/>
      <c r="AB377" s="71" t="s">
        <v>138</v>
      </c>
      <c r="AC377" s="11">
        <f t="shared" ref="AC377:AE377" si="899">K377+R377</f>
        <v>62.5185</v>
      </c>
      <c r="AD377" s="11">
        <f t="shared" si="899"/>
        <v>833.58</v>
      </c>
      <c r="AE377" s="11">
        <f t="shared" si="899"/>
        <v>566.48</v>
      </c>
      <c r="AF377" s="11">
        <f t="shared" si="849"/>
        <v>34.73275</v>
      </c>
      <c r="AG377" s="11">
        <f t="shared" ref="AG377:AI377" si="900">O377+W377</f>
        <v>318</v>
      </c>
      <c r="AH377" s="11">
        <f t="shared" si="900"/>
        <v>0</v>
      </c>
      <c r="AI377" s="11">
        <f t="shared" si="900"/>
        <v>1815.31125</v>
      </c>
      <c r="AJ377" s="12" t="s">
        <v>35</v>
      </c>
    </row>
    <row r="378" s="9" customFormat="1" ht="16" customHeight="1" spans="1:36">
      <c r="A378" s="45">
        <f t="shared" ref="A378:A397" si="901">ROW()-3</f>
        <v>375</v>
      </c>
      <c r="B378" s="52" t="s">
        <v>230</v>
      </c>
      <c r="C378" s="103" t="s">
        <v>1884</v>
      </c>
      <c r="D378" s="55" t="s">
        <v>1885</v>
      </c>
      <c r="E378" s="109">
        <v>3473.25</v>
      </c>
      <c r="F378" s="46">
        <v>3473.25</v>
      </c>
      <c r="G378" s="95">
        <v>5664.75</v>
      </c>
      <c r="H378" s="95">
        <v>3473.25</v>
      </c>
      <c r="I378" s="115">
        <v>3180</v>
      </c>
      <c r="J378" s="103"/>
      <c r="K378" s="63">
        <f t="shared" ref="K378:K397" si="902">E378*0.018</f>
        <v>62.5185</v>
      </c>
      <c r="L378" s="64">
        <f t="shared" ref="L378:L397" si="903">F378*0.16</f>
        <v>555.72</v>
      </c>
      <c r="M378" s="48">
        <f t="shared" ref="M378:M397" si="904">ROUND(G378*0.08,2)</f>
        <v>453.18</v>
      </c>
      <c r="N378" s="46">
        <f t="shared" ref="N378:N397" si="905">H378*0.007</f>
        <v>24.31275</v>
      </c>
      <c r="O378" s="48">
        <f t="shared" ref="O378:O397" si="906">I378*5%</f>
        <v>159</v>
      </c>
      <c r="P378" s="48">
        <f t="shared" ref="P378:P397" si="907">J378*50%</f>
        <v>0</v>
      </c>
      <c r="Q378" s="48">
        <f t="shared" ref="Q378:Q397" si="908">SUM(K378:P378)</f>
        <v>1254.73125</v>
      </c>
      <c r="R378" s="46">
        <f t="shared" ref="R378:R397" si="909">E378*0</f>
        <v>0</v>
      </c>
      <c r="S378" s="46">
        <f t="shared" ref="S378:S397" si="910">ROUND(F378*0.08,2)</f>
        <v>277.86</v>
      </c>
      <c r="T378" s="48">
        <f t="shared" ref="T378:T397" si="911">ROUND(G378*0.02,2)</f>
        <v>113.3</v>
      </c>
      <c r="U378" s="46">
        <f t="shared" ref="U378:U397" si="912">ROUND(H378*0.003,2)</f>
        <v>10.42</v>
      </c>
      <c r="V378" s="46">
        <v>0</v>
      </c>
      <c r="W378" s="48">
        <f t="shared" ref="W378:W397" si="913">I378*5%</f>
        <v>159</v>
      </c>
      <c r="X378" s="48">
        <f t="shared" ref="X378:X397" si="914">J378*50%</f>
        <v>0</v>
      </c>
      <c r="Y378" s="46">
        <f t="shared" ref="Y378:Y397" si="915">SUM(R378:X378)</f>
        <v>560.58</v>
      </c>
      <c r="Z378" s="46">
        <f t="shared" ref="Z378:Z397" si="916">Q378+Y378</f>
        <v>1815.31125</v>
      </c>
      <c r="AA378" s="78"/>
      <c r="AB378" s="71" t="s">
        <v>106</v>
      </c>
      <c r="AC378" s="11">
        <f t="shared" ref="AC378:AE378" si="917">K378+R378</f>
        <v>62.5185</v>
      </c>
      <c r="AD378" s="11">
        <f t="shared" si="917"/>
        <v>833.58</v>
      </c>
      <c r="AE378" s="11">
        <f t="shared" si="917"/>
        <v>566.48</v>
      </c>
      <c r="AF378" s="11">
        <f t="shared" ref="AF378:AF397" si="918">N378+U378+V378</f>
        <v>34.73275</v>
      </c>
      <c r="AG378" s="11">
        <f t="shared" ref="AG378:AI378" si="919">O378+W378</f>
        <v>318</v>
      </c>
      <c r="AH378" s="11">
        <f t="shared" si="919"/>
        <v>0</v>
      </c>
      <c r="AI378" s="11">
        <f t="shared" si="919"/>
        <v>1815.31125</v>
      </c>
      <c r="AJ378" s="12" t="s">
        <v>32</v>
      </c>
    </row>
    <row r="379" s="9" customFormat="1" ht="16" customHeight="1" spans="1:36">
      <c r="A379" s="45">
        <f t="shared" si="901"/>
        <v>376</v>
      </c>
      <c r="B379" s="52" t="s">
        <v>230</v>
      </c>
      <c r="C379" s="103" t="s">
        <v>1886</v>
      </c>
      <c r="D379" s="55" t="s">
        <v>1887</v>
      </c>
      <c r="E379" s="109">
        <v>3473.25</v>
      </c>
      <c r="F379" s="46">
        <v>3473.25</v>
      </c>
      <c r="G379" s="95">
        <v>5664.75</v>
      </c>
      <c r="H379" s="95">
        <v>3473.25</v>
      </c>
      <c r="I379" s="115">
        <v>3180</v>
      </c>
      <c r="J379" s="114"/>
      <c r="K379" s="63">
        <f t="shared" si="902"/>
        <v>62.5185</v>
      </c>
      <c r="L379" s="64">
        <f t="shared" si="903"/>
        <v>555.72</v>
      </c>
      <c r="M379" s="48">
        <f t="shared" si="904"/>
        <v>453.18</v>
      </c>
      <c r="N379" s="46">
        <f t="shared" si="905"/>
        <v>24.31275</v>
      </c>
      <c r="O379" s="48">
        <f t="shared" si="906"/>
        <v>159</v>
      </c>
      <c r="P379" s="48">
        <f t="shared" si="907"/>
        <v>0</v>
      </c>
      <c r="Q379" s="48">
        <f t="shared" si="908"/>
        <v>1254.73125</v>
      </c>
      <c r="R379" s="46">
        <f t="shared" si="909"/>
        <v>0</v>
      </c>
      <c r="S379" s="46">
        <f t="shared" si="910"/>
        <v>277.86</v>
      </c>
      <c r="T379" s="48">
        <f t="shared" si="911"/>
        <v>113.3</v>
      </c>
      <c r="U379" s="46">
        <f t="shared" si="912"/>
        <v>10.42</v>
      </c>
      <c r="V379" s="46">
        <v>0</v>
      </c>
      <c r="W379" s="48">
        <f t="shared" si="913"/>
        <v>159</v>
      </c>
      <c r="X379" s="48">
        <f t="shared" si="914"/>
        <v>0</v>
      </c>
      <c r="Y379" s="46">
        <f t="shared" si="915"/>
        <v>560.58</v>
      </c>
      <c r="Z379" s="46">
        <f t="shared" si="916"/>
        <v>1815.31125</v>
      </c>
      <c r="AA379" s="78"/>
      <c r="AB379" s="71" t="s">
        <v>106</v>
      </c>
      <c r="AC379" s="11">
        <f t="shared" ref="AC379:AE379" si="920">K379+R379</f>
        <v>62.5185</v>
      </c>
      <c r="AD379" s="11">
        <f t="shared" si="920"/>
        <v>833.58</v>
      </c>
      <c r="AE379" s="11">
        <f t="shared" si="920"/>
        <v>566.48</v>
      </c>
      <c r="AF379" s="11">
        <f t="shared" si="918"/>
        <v>34.73275</v>
      </c>
      <c r="AG379" s="11">
        <f t="shared" ref="AG379:AI379" si="921">O379+W379</f>
        <v>318</v>
      </c>
      <c r="AH379" s="11">
        <f t="shared" si="921"/>
        <v>0</v>
      </c>
      <c r="AI379" s="11">
        <f t="shared" si="921"/>
        <v>1815.31125</v>
      </c>
      <c r="AJ379" s="12" t="s">
        <v>32</v>
      </c>
    </row>
    <row r="380" s="9" customFormat="1" ht="16" customHeight="1" spans="1:36">
      <c r="A380" s="45">
        <f t="shared" si="901"/>
        <v>377</v>
      </c>
      <c r="B380" s="52" t="s">
        <v>363</v>
      </c>
      <c r="C380" s="103" t="s">
        <v>1888</v>
      </c>
      <c r="D380" s="55" t="s">
        <v>1889</v>
      </c>
      <c r="E380" s="109">
        <v>3473.25</v>
      </c>
      <c r="F380" s="46">
        <v>3473.25</v>
      </c>
      <c r="G380" s="95">
        <v>5664.75</v>
      </c>
      <c r="H380" s="95">
        <v>3473.25</v>
      </c>
      <c r="I380" s="105"/>
      <c r="J380" s="114"/>
      <c r="K380" s="63">
        <f t="shared" si="902"/>
        <v>62.5185</v>
      </c>
      <c r="L380" s="64">
        <f t="shared" si="903"/>
        <v>555.72</v>
      </c>
      <c r="M380" s="48">
        <f t="shared" si="904"/>
        <v>453.18</v>
      </c>
      <c r="N380" s="46">
        <f t="shared" si="905"/>
        <v>24.31275</v>
      </c>
      <c r="O380" s="48">
        <f t="shared" si="906"/>
        <v>0</v>
      </c>
      <c r="P380" s="48">
        <f t="shared" si="907"/>
        <v>0</v>
      </c>
      <c r="Q380" s="48">
        <f t="shared" si="908"/>
        <v>1095.73125</v>
      </c>
      <c r="R380" s="46">
        <f t="shared" si="909"/>
        <v>0</v>
      </c>
      <c r="S380" s="46">
        <f t="shared" si="910"/>
        <v>277.86</v>
      </c>
      <c r="T380" s="48">
        <f t="shared" si="911"/>
        <v>113.3</v>
      </c>
      <c r="U380" s="46">
        <f t="shared" si="912"/>
        <v>10.42</v>
      </c>
      <c r="V380" s="46">
        <v>0</v>
      </c>
      <c r="W380" s="48">
        <f t="shared" si="913"/>
        <v>0</v>
      </c>
      <c r="X380" s="48">
        <f t="shared" si="914"/>
        <v>0</v>
      </c>
      <c r="Y380" s="46">
        <f t="shared" si="915"/>
        <v>401.58</v>
      </c>
      <c r="Z380" s="46">
        <f t="shared" si="916"/>
        <v>1497.31125</v>
      </c>
      <c r="AA380" s="78"/>
      <c r="AB380" s="71" t="s">
        <v>103</v>
      </c>
      <c r="AC380" s="11">
        <f t="shared" ref="AC380:AE380" si="922">K380+R380</f>
        <v>62.5185</v>
      </c>
      <c r="AD380" s="11">
        <f t="shared" si="922"/>
        <v>833.58</v>
      </c>
      <c r="AE380" s="11">
        <f t="shared" si="922"/>
        <v>566.48</v>
      </c>
      <c r="AF380" s="11">
        <f t="shared" si="918"/>
        <v>34.73275</v>
      </c>
      <c r="AG380" s="11">
        <f t="shared" ref="AG380:AI380" si="923">O380+W380</f>
        <v>0</v>
      </c>
      <c r="AH380" s="11">
        <f t="shared" si="923"/>
        <v>0</v>
      </c>
      <c r="AI380" s="11">
        <f t="shared" si="923"/>
        <v>1497.31125</v>
      </c>
      <c r="AJ380" s="12" t="s">
        <v>33</v>
      </c>
    </row>
    <row r="381" s="9" customFormat="1" ht="16" customHeight="1" spans="1:36">
      <c r="A381" s="45">
        <f t="shared" si="901"/>
        <v>378</v>
      </c>
      <c r="B381" s="52" t="s">
        <v>363</v>
      </c>
      <c r="C381" s="103" t="s">
        <v>1890</v>
      </c>
      <c r="D381" s="55" t="s">
        <v>1891</v>
      </c>
      <c r="E381" s="109">
        <v>3473.25</v>
      </c>
      <c r="F381" s="46">
        <v>3473.25</v>
      </c>
      <c r="G381" s="95">
        <v>5664.75</v>
      </c>
      <c r="H381" s="95">
        <v>3473.25</v>
      </c>
      <c r="I381" s="105"/>
      <c r="J381" s="100"/>
      <c r="K381" s="63">
        <f t="shared" si="902"/>
        <v>62.5185</v>
      </c>
      <c r="L381" s="64">
        <f t="shared" si="903"/>
        <v>555.72</v>
      </c>
      <c r="M381" s="48">
        <f t="shared" si="904"/>
        <v>453.18</v>
      </c>
      <c r="N381" s="46">
        <f t="shared" si="905"/>
        <v>24.31275</v>
      </c>
      <c r="O381" s="48">
        <f t="shared" si="906"/>
        <v>0</v>
      </c>
      <c r="P381" s="48">
        <f t="shared" si="907"/>
        <v>0</v>
      </c>
      <c r="Q381" s="48">
        <f t="shared" si="908"/>
        <v>1095.73125</v>
      </c>
      <c r="R381" s="46">
        <f t="shared" si="909"/>
        <v>0</v>
      </c>
      <c r="S381" s="46">
        <f t="shared" si="910"/>
        <v>277.86</v>
      </c>
      <c r="T381" s="48">
        <f t="shared" si="911"/>
        <v>113.3</v>
      </c>
      <c r="U381" s="46">
        <f t="shared" si="912"/>
        <v>10.42</v>
      </c>
      <c r="V381" s="46">
        <v>0</v>
      </c>
      <c r="W381" s="48">
        <f t="shared" si="913"/>
        <v>0</v>
      </c>
      <c r="X381" s="48">
        <f t="shared" si="914"/>
        <v>0</v>
      </c>
      <c r="Y381" s="46">
        <f t="shared" si="915"/>
        <v>401.58</v>
      </c>
      <c r="Z381" s="46">
        <f t="shared" si="916"/>
        <v>1497.31125</v>
      </c>
      <c r="AA381" s="78"/>
      <c r="AB381" s="71" t="s">
        <v>91</v>
      </c>
      <c r="AC381" s="11">
        <f t="shared" ref="AC381:AE381" si="924">K381+R381</f>
        <v>62.5185</v>
      </c>
      <c r="AD381" s="11">
        <f t="shared" si="924"/>
        <v>833.58</v>
      </c>
      <c r="AE381" s="11">
        <f t="shared" si="924"/>
        <v>566.48</v>
      </c>
      <c r="AF381" s="11">
        <f t="shared" si="918"/>
        <v>34.73275</v>
      </c>
      <c r="AG381" s="11">
        <f t="shared" ref="AG381:AI381" si="925">O381+W381</f>
        <v>0</v>
      </c>
      <c r="AH381" s="11">
        <f t="shared" si="925"/>
        <v>0</v>
      </c>
      <c r="AI381" s="11">
        <f t="shared" si="925"/>
        <v>1497.31125</v>
      </c>
      <c r="AJ381" s="12" t="s">
        <v>33</v>
      </c>
    </row>
    <row r="382" s="9" customFormat="1" ht="16" customHeight="1" spans="1:36">
      <c r="A382" s="45">
        <f t="shared" si="901"/>
        <v>379</v>
      </c>
      <c r="B382" s="52" t="s">
        <v>348</v>
      </c>
      <c r="C382" s="103" t="s">
        <v>1892</v>
      </c>
      <c r="D382" s="55" t="s">
        <v>1893</v>
      </c>
      <c r="E382" s="109">
        <v>3473.25</v>
      </c>
      <c r="F382" s="46">
        <v>3473.25</v>
      </c>
      <c r="G382" s="95">
        <v>5664.75</v>
      </c>
      <c r="H382" s="95">
        <v>3473.25</v>
      </c>
      <c r="I382" s="115">
        <v>1790</v>
      </c>
      <c r="J382" s="103"/>
      <c r="K382" s="63">
        <f t="shared" si="902"/>
        <v>62.5185</v>
      </c>
      <c r="L382" s="64">
        <f t="shared" si="903"/>
        <v>555.72</v>
      </c>
      <c r="M382" s="48">
        <f t="shared" si="904"/>
        <v>453.18</v>
      </c>
      <c r="N382" s="46">
        <f t="shared" si="905"/>
        <v>24.31275</v>
      </c>
      <c r="O382" s="48">
        <f t="shared" si="906"/>
        <v>89.5</v>
      </c>
      <c r="P382" s="48">
        <f t="shared" si="907"/>
        <v>0</v>
      </c>
      <c r="Q382" s="48">
        <f t="shared" si="908"/>
        <v>1185.23125</v>
      </c>
      <c r="R382" s="46">
        <f t="shared" si="909"/>
        <v>0</v>
      </c>
      <c r="S382" s="46">
        <f t="shared" si="910"/>
        <v>277.86</v>
      </c>
      <c r="T382" s="48">
        <f t="shared" si="911"/>
        <v>113.3</v>
      </c>
      <c r="U382" s="46">
        <f t="shared" si="912"/>
        <v>10.42</v>
      </c>
      <c r="V382" s="46">
        <v>0</v>
      </c>
      <c r="W382" s="48">
        <f t="shared" si="913"/>
        <v>89.5</v>
      </c>
      <c r="X382" s="48">
        <f t="shared" si="914"/>
        <v>0</v>
      </c>
      <c r="Y382" s="46">
        <f t="shared" si="915"/>
        <v>491.08</v>
      </c>
      <c r="Z382" s="46">
        <f t="shared" si="916"/>
        <v>1676.31125</v>
      </c>
      <c r="AA382" s="78"/>
      <c r="AB382" s="71" t="s">
        <v>100</v>
      </c>
      <c r="AC382" s="11">
        <f t="shared" ref="AC382:AE382" si="926">K382+R382</f>
        <v>62.5185</v>
      </c>
      <c r="AD382" s="11">
        <f t="shared" si="926"/>
        <v>833.58</v>
      </c>
      <c r="AE382" s="11">
        <f t="shared" si="926"/>
        <v>566.48</v>
      </c>
      <c r="AF382" s="11">
        <f t="shared" si="918"/>
        <v>34.73275</v>
      </c>
      <c r="AG382" s="11">
        <f t="shared" ref="AG382:AI382" si="927">O382+W382</f>
        <v>179</v>
      </c>
      <c r="AH382" s="11">
        <f t="shared" si="927"/>
        <v>0</v>
      </c>
      <c r="AI382" s="11">
        <f t="shared" si="927"/>
        <v>1676.31125</v>
      </c>
      <c r="AJ382" s="12" t="s">
        <v>33</v>
      </c>
    </row>
    <row r="383" s="9" customFormat="1" ht="16" customHeight="1" spans="1:36">
      <c r="A383" s="45">
        <f t="shared" si="901"/>
        <v>380</v>
      </c>
      <c r="B383" s="52" t="s">
        <v>348</v>
      </c>
      <c r="C383" s="103" t="s">
        <v>1898</v>
      </c>
      <c r="D383" s="55" t="s">
        <v>1899</v>
      </c>
      <c r="E383" s="109">
        <v>3473.25</v>
      </c>
      <c r="F383" s="46">
        <v>3473.25</v>
      </c>
      <c r="G383" s="95">
        <v>5664.75</v>
      </c>
      <c r="H383" s="95">
        <v>3473.25</v>
      </c>
      <c r="I383" s="105"/>
      <c r="J383" s="103"/>
      <c r="K383" s="63">
        <f t="shared" si="902"/>
        <v>62.5185</v>
      </c>
      <c r="L383" s="64">
        <f t="shared" si="903"/>
        <v>555.72</v>
      </c>
      <c r="M383" s="48">
        <f t="shared" si="904"/>
        <v>453.18</v>
      </c>
      <c r="N383" s="46">
        <f t="shared" si="905"/>
        <v>24.31275</v>
      </c>
      <c r="O383" s="48">
        <f t="shared" si="906"/>
        <v>0</v>
      </c>
      <c r="P383" s="48">
        <f t="shared" si="907"/>
        <v>0</v>
      </c>
      <c r="Q383" s="48">
        <f t="shared" si="908"/>
        <v>1095.73125</v>
      </c>
      <c r="R383" s="46">
        <f t="shared" si="909"/>
        <v>0</v>
      </c>
      <c r="S383" s="46">
        <f t="shared" si="910"/>
        <v>277.86</v>
      </c>
      <c r="T383" s="48">
        <f t="shared" si="911"/>
        <v>113.3</v>
      </c>
      <c r="U383" s="46">
        <f t="shared" si="912"/>
        <v>10.42</v>
      </c>
      <c r="V383" s="46">
        <v>0</v>
      </c>
      <c r="W383" s="48">
        <f t="shared" si="913"/>
        <v>0</v>
      </c>
      <c r="X383" s="48">
        <f t="shared" si="914"/>
        <v>0</v>
      </c>
      <c r="Y383" s="46">
        <f t="shared" si="915"/>
        <v>401.58</v>
      </c>
      <c r="Z383" s="46">
        <f t="shared" si="916"/>
        <v>1497.31125</v>
      </c>
      <c r="AA383" s="78"/>
      <c r="AB383" s="71" t="s">
        <v>100</v>
      </c>
      <c r="AC383" s="11">
        <f t="shared" ref="AC383:AE383" si="928">K383+R383</f>
        <v>62.5185</v>
      </c>
      <c r="AD383" s="11">
        <f t="shared" si="928"/>
        <v>833.58</v>
      </c>
      <c r="AE383" s="11">
        <f t="shared" si="928"/>
        <v>566.48</v>
      </c>
      <c r="AF383" s="11">
        <f t="shared" si="918"/>
        <v>34.73275</v>
      </c>
      <c r="AG383" s="11">
        <f t="shared" ref="AG383:AI383" si="929">O383+W383</f>
        <v>0</v>
      </c>
      <c r="AH383" s="11">
        <f t="shared" si="929"/>
        <v>0</v>
      </c>
      <c r="AI383" s="11">
        <f t="shared" si="929"/>
        <v>1497.31125</v>
      </c>
      <c r="AJ383" s="12" t="s">
        <v>33</v>
      </c>
    </row>
    <row r="384" s="9" customFormat="1" ht="16" customHeight="1" spans="1:36">
      <c r="A384" s="45">
        <f t="shared" si="901"/>
        <v>381</v>
      </c>
      <c r="B384" s="52" t="s">
        <v>348</v>
      </c>
      <c r="C384" s="103" t="s">
        <v>1900</v>
      </c>
      <c r="D384" s="55" t="s">
        <v>1901</v>
      </c>
      <c r="E384" s="109">
        <v>3473.25</v>
      </c>
      <c r="F384" s="46">
        <v>3473.25</v>
      </c>
      <c r="G384" s="95">
        <v>5664.75</v>
      </c>
      <c r="H384" s="95">
        <v>3473.25</v>
      </c>
      <c r="I384" s="105"/>
      <c r="J384" s="114"/>
      <c r="K384" s="63">
        <f t="shared" si="902"/>
        <v>62.5185</v>
      </c>
      <c r="L384" s="64">
        <f t="shared" si="903"/>
        <v>555.72</v>
      </c>
      <c r="M384" s="48">
        <f t="shared" si="904"/>
        <v>453.18</v>
      </c>
      <c r="N384" s="46">
        <f t="shared" si="905"/>
        <v>24.31275</v>
      </c>
      <c r="O384" s="48">
        <f t="shared" si="906"/>
        <v>0</v>
      </c>
      <c r="P384" s="48">
        <f t="shared" si="907"/>
        <v>0</v>
      </c>
      <c r="Q384" s="48">
        <f t="shared" si="908"/>
        <v>1095.73125</v>
      </c>
      <c r="R384" s="46">
        <f t="shared" si="909"/>
        <v>0</v>
      </c>
      <c r="S384" s="46">
        <f t="shared" si="910"/>
        <v>277.86</v>
      </c>
      <c r="T384" s="48">
        <f t="shared" si="911"/>
        <v>113.3</v>
      </c>
      <c r="U384" s="46">
        <f t="shared" si="912"/>
        <v>10.42</v>
      </c>
      <c r="V384" s="46">
        <v>0</v>
      </c>
      <c r="W384" s="48">
        <f t="shared" si="913"/>
        <v>0</v>
      </c>
      <c r="X384" s="48">
        <f t="shared" si="914"/>
        <v>0</v>
      </c>
      <c r="Y384" s="46">
        <f t="shared" si="915"/>
        <v>401.58</v>
      </c>
      <c r="Z384" s="46">
        <f t="shared" si="916"/>
        <v>1497.31125</v>
      </c>
      <c r="AA384" s="78"/>
      <c r="AB384" s="71" t="s">
        <v>100</v>
      </c>
      <c r="AC384" s="11">
        <f t="shared" ref="AC384:AE384" si="930">K384+R384</f>
        <v>62.5185</v>
      </c>
      <c r="AD384" s="11">
        <f t="shared" si="930"/>
        <v>833.58</v>
      </c>
      <c r="AE384" s="11">
        <f t="shared" si="930"/>
        <v>566.48</v>
      </c>
      <c r="AF384" s="11">
        <f t="shared" si="918"/>
        <v>34.73275</v>
      </c>
      <c r="AG384" s="11">
        <f t="shared" ref="AG384:AI384" si="931">O384+W384</f>
        <v>0</v>
      </c>
      <c r="AH384" s="11">
        <f t="shared" si="931"/>
        <v>0</v>
      </c>
      <c r="AI384" s="11">
        <f t="shared" si="931"/>
        <v>1497.31125</v>
      </c>
      <c r="AJ384" s="12" t="s">
        <v>33</v>
      </c>
    </row>
    <row r="385" s="9" customFormat="1" ht="16" customHeight="1" spans="1:36">
      <c r="A385" s="45">
        <f t="shared" si="901"/>
        <v>382</v>
      </c>
      <c r="B385" s="52" t="s">
        <v>348</v>
      </c>
      <c r="C385" s="103" t="s">
        <v>1902</v>
      </c>
      <c r="D385" s="55" t="s">
        <v>1903</v>
      </c>
      <c r="E385" s="113">
        <v>3473.25</v>
      </c>
      <c r="F385" s="48">
        <v>3473.25</v>
      </c>
      <c r="G385" s="96">
        <v>5664.75</v>
      </c>
      <c r="H385" s="96">
        <v>3473.25</v>
      </c>
      <c r="I385" s="105"/>
      <c r="J385" s="103"/>
      <c r="K385" s="63">
        <f t="shared" si="902"/>
        <v>62.5185</v>
      </c>
      <c r="L385" s="64">
        <f t="shared" si="903"/>
        <v>555.72</v>
      </c>
      <c r="M385" s="48">
        <f t="shared" si="904"/>
        <v>453.18</v>
      </c>
      <c r="N385" s="46">
        <f t="shared" si="905"/>
        <v>24.31275</v>
      </c>
      <c r="O385" s="48">
        <f t="shared" si="906"/>
        <v>0</v>
      </c>
      <c r="P385" s="48">
        <f t="shared" si="907"/>
        <v>0</v>
      </c>
      <c r="Q385" s="48">
        <f t="shared" si="908"/>
        <v>1095.73125</v>
      </c>
      <c r="R385" s="46">
        <f t="shared" si="909"/>
        <v>0</v>
      </c>
      <c r="S385" s="46">
        <f t="shared" si="910"/>
        <v>277.86</v>
      </c>
      <c r="T385" s="48">
        <f t="shared" si="911"/>
        <v>113.3</v>
      </c>
      <c r="U385" s="46">
        <f t="shared" si="912"/>
        <v>10.42</v>
      </c>
      <c r="V385" s="46">
        <v>0</v>
      </c>
      <c r="W385" s="48">
        <f t="shared" si="913"/>
        <v>0</v>
      </c>
      <c r="X385" s="48">
        <f t="shared" si="914"/>
        <v>0</v>
      </c>
      <c r="Y385" s="46">
        <f t="shared" si="915"/>
        <v>401.58</v>
      </c>
      <c r="Z385" s="46">
        <f t="shared" si="916"/>
        <v>1497.31125</v>
      </c>
      <c r="AA385" s="78"/>
      <c r="AB385" s="71" t="s">
        <v>100</v>
      </c>
      <c r="AC385" s="11">
        <f t="shared" ref="AC385:AE385" si="932">K385+R385</f>
        <v>62.5185</v>
      </c>
      <c r="AD385" s="11">
        <f t="shared" si="932"/>
        <v>833.58</v>
      </c>
      <c r="AE385" s="11">
        <f t="shared" si="932"/>
        <v>566.48</v>
      </c>
      <c r="AF385" s="11">
        <f t="shared" si="918"/>
        <v>34.73275</v>
      </c>
      <c r="AG385" s="11">
        <f t="shared" ref="AG385:AI385" si="933">O385+W385</f>
        <v>0</v>
      </c>
      <c r="AH385" s="11">
        <f t="shared" si="933"/>
        <v>0</v>
      </c>
      <c r="AI385" s="11">
        <f t="shared" si="933"/>
        <v>1497.31125</v>
      </c>
      <c r="AJ385" s="12" t="s">
        <v>33</v>
      </c>
    </row>
    <row r="386" s="9" customFormat="1" ht="16" customHeight="1" spans="1:36">
      <c r="A386" s="45">
        <f t="shared" si="901"/>
        <v>383</v>
      </c>
      <c r="B386" s="52" t="s">
        <v>348</v>
      </c>
      <c r="C386" s="103" t="s">
        <v>1904</v>
      </c>
      <c r="D386" s="55" t="s">
        <v>1905</v>
      </c>
      <c r="E386" s="113">
        <v>3473.25</v>
      </c>
      <c r="F386" s="48">
        <v>3473.25</v>
      </c>
      <c r="G386" s="96">
        <v>5664.75</v>
      </c>
      <c r="H386" s="96">
        <v>3473.25</v>
      </c>
      <c r="I386" s="105"/>
      <c r="J386" s="114"/>
      <c r="K386" s="63">
        <f t="shared" si="902"/>
        <v>62.5185</v>
      </c>
      <c r="L386" s="64">
        <f t="shared" si="903"/>
        <v>555.72</v>
      </c>
      <c r="M386" s="48">
        <f t="shared" si="904"/>
        <v>453.18</v>
      </c>
      <c r="N386" s="46">
        <f t="shared" si="905"/>
        <v>24.31275</v>
      </c>
      <c r="O386" s="48">
        <f t="shared" si="906"/>
        <v>0</v>
      </c>
      <c r="P386" s="48">
        <f t="shared" si="907"/>
        <v>0</v>
      </c>
      <c r="Q386" s="48">
        <f t="shared" si="908"/>
        <v>1095.73125</v>
      </c>
      <c r="R386" s="46">
        <f t="shared" si="909"/>
        <v>0</v>
      </c>
      <c r="S386" s="46">
        <f t="shared" si="910"/>
        <v>277.86</v>
      </c>
      <c r="T386" s="48">
        <f t="shared" si="911"/>
        <v>113.3</v>
      </c>
      <c r="U386" s="46">
        <f t="shared" si="912"/>
        <v>10.42</v>
      </c>
      <c r="V386" s="46">
        <v>0</v>
      </c>
      <c r="W386" s="48">
        <f t="shared" si="913"/>
        <v>0</v>
      </c>
      <c r="X386" s="48">
        <f t="shared" si="914"/>
        <v>0</v>
      </c>
      <c r="Y386" s="46">
        <f t="shared" si="915"/>
        <v>401.58</v>
      </c>
      <c r="Z386" s="46">
        <f t="shared" si="916"/>
        <v>1497.31125</v>
      </c>
      <c r="AA386" s="78"/>
      <c r="AB386" s="71" t="s">
        <v>100</v>
      </c>
      <c r="AC386" s="11">
        <f t="shared" ref="AC386:AE386" si="934">K386+R386</f>
        <v>62.5185</v>
      </c>
      <c r="AD386" s="11">
        <f t="shared" si="934"/>
        <v>833.58</v>
      </c>
      <c r="AE386" s="11">
        <f t="shared" si="934"/>
        <v>566.48</v>
      </c>
      <c r="AF386" s="11">
        <f t="shared" si="918"/>
        <v>34.73275</v>
      </c>
      <c r="AG386" s="11">
        <f t="shared" ref="AG386:AI386" si="935">O386+W386</f>
        <v>0</v>
      </c>
      <c r="AH386" s="11">
        <f t="shared" si="935"/>
        <v>0</v>
      </c>
      <c r="AI386" s="11">
        <f t="shared" si="935"/>
        <v>1497.31125</v>
      </c>
      <c r="AJ386" s="12" t="s">
        <v>33</v>
      </c>
    </row>
    <row r="387" s="9" customFormat="1" ht="16" customHeight="1" spans="1:36">
      <c r="A387" s="45">
        <f t="shared" si="901"/>
        <v>384</v>
      </c>
      <c r="B387" s="52" t="s">
        <v>348</v>
      </c>
      <c r="C387" s="52" t="s">
        <v>1906</v>
      </c>
      <c r="D387" s="55" t="s">
        <v>1907</v>
      </c>
      <c r="E387" s="113">
        <v>3473.25</v>
      </c>
      <c r="F387" s="48">
        <v>3473.25</v>
      </c>
      <c r="G387" s="96">
        <v>5664.75</v>
      </c>
      <c r="H387" s="96">
        <v>3473.25</v>
      </c>
      <c r="I387" s="105"/>
      <c r="J387" s="96"/>
      <c r="K387" s="63">
        <f t="shared" si="902"/>
        <v>62.5185</v>
      </c>
      <c r="L387" s="64">
        <f t="shared" si="903"/>
        <v>555.72</v>
      </c>
      <c r="M387" s="48">
        <f t="shared" si="904"/>
        <v>453.18</v>
      </c>
      <c r="N387" s="46">
        <f t="shared" si="905"/>
        <v>24.31275</v>
      </c>
      <c r="O387" s="48">
        <f t="shared" si="906"/>
        <v>0</v>
      </c>
      <c r="P387" s="48">
        <f t="shared" si="907"/>
        <v>0</v>
      </c>
      <c r="Q387" s="48">
        <f t="shared" si="908"/>
        <v>1095.73125</v>
      </c>
      <c r="R387" s="46">
        <f t="shared" si="909"/>
        <v>0</v>
      </c>
      <c r="S387" s="46">
        <f t="shared" si="910"/>
        <v>277.86</v>
      </c>
      <c r="T387" s="48">
        <f t="shared" si="911"/>
        <v>113.3</v>
      </c>
      <c r="U387" s="46">
        <f t="shared" si="912"/>
        <v>10.42</v>
      </c>
      <c r="V387" s="46">
        <v>0</v>
      </c>
      <c r="W387" s="48">
        <f t="shared" si="913"/>
        <v>0</v>
      </c>
      <c r="X387" s="48">
        <f t="shared" si="914"/>
        <v>0</v>
      </c>
      <c r="Y387" s="46">
        <f t="shared" si="915"/>
        <v>401.58</v>
      </c>
      <c r="Z387" s="46">
        <f t="shared" si="916"/>
        <v>1497.31125</v>
      </c>
      <c r="AA387" s="78"/>
      <c r="AB387" s="71" t="s">
        <v>100</v>
      </c>
      <c r="AC387" s="11">
        <f t="shared" ref="AC387:AE387" si="936">K387+R387</f>
        <v>62.5185</v>
      </c>
      <c r="AD387" s="11">
        <f t="shared" si="936"/>
        <v>833.58</v>
      </c>
      <c r="AE387" s="11">
        <f t="shared" si="936"/>
        <v>566.48</v>
      </c>
      <c r="AF387" s="11">
        <f t="shared" si="918"/>
        <v>34.73275</v>
      </c>
      <c r="AG387" s="11">
        <f t="shared" ref="AG387:AI387" si="937">O387+W387</f>
        <v>0</v>
      </c>
      <c r="AH387" s="11">
        <f t="shared" si="937"/>
        <v>0</v>
      </c>
      <c r="AI387" s="11">
        <f t="shared" si="937"/>
        <v>1497.31125</v>
      </c>
      <c r="AJ387" s="12" t="s">
        <v>33</v>
      </c>
    </row>
    <row r="388" s="9" customFormat="1" ht="16" customHeight="1" spans="1:36">
      <c r="A388" s="45">
        <f t="shared" si="901"/>
        <v>385</v>
      </c>
      <c r="B388" s="52" t="s">
        <v>348</v>
      </c>
      <c r="C388" s="103" t="s">
        <v>1908</v>
      </c>
      <c r="D388" s="55" t="s">
        <v>1909</v>
      </c>
      <c r="E388" s="113">
        <v>3473.25</v>
      </c>
      <c r="F388" s="48">
        <v>3473.25</v>
      </c>
      <c r="G388" s="96">
        <v>5664.75</v>
      </c>
      <c r="H388" s="96">
        <v>3473.25</v>
      </c>
      <c r="I388" s="105"/>
      <c r="J388" s="96"/>
      <c r="K388" s="63">
        <f t="shared" si="902"/>
        <v>62.5185</v>
      </c>
      <c r="L388" s="64">
        <f t="shared" si="903"/>
        <v>555.72</v>
      </c>
      <c r="M388" s="48">
        <f t="shared" si="904"/>
        <v>453.18</v>
      </c>
      <c r="N388" s="46">
        <f t="shared" si="905"/>
        <v>24.31275</v>
      </c>
      <c r="O388" s="48">
        <f t="shared" si="906"/>
        <v>0</v>
      </c>
      <c r="P388" s="48">
        <f t="shared" si="907"/>
        <v>0</v>
      </c>
      <c r="Q388" s="48">
        <f t="shared" si="908"/>
        <v>1095.73125</v>
      </c>
      <c r="R388" s="46">
        <f t="shared" si="909"/>
        <v>0</v>
      </c>
      <c r="S388" s="46">
        <f t="shared" si="910"/>
        <v>277.86</v>
      </c>
      <c r="T388" s="48">
        <f t="shared" si="911"/>
        <v>113.3</v>
      </c>
      <c r="U388" s="46">
        <f t="shared" si="912"/>
        <v>10.42</v>
      </c>
      <c r="V388" s="46">
        <v>0</v>
      </c>
      <c r="W388" s="48">
        <f t="shared" si="913"/>
        <v>0</v>
      </c>
      <c r="X388" s="48">
        <f t="shared" si="914"/>
        <v>0</v>
      </c>
      <c r="Y388" s="46">
        <f t="shared" si="915"/>
        <v>401.58</v>
      </c>
      <c r="Z388" s="46">
        <f t="shared" si="916"/>
        <v>1497.31125</v>
      </c>
      <c r="AA388" s="78"/>
      <c r="AB388" s="71" t="s">
        <v>100</v>
      </c>
      <c r="AC388" s="11">
        <f t="shared" ref="AC388:AE388" si="938">K388+R388</f>
        <v>62.5185</v>
      </c>
      <c r="AD388" s="11">
        <f t="shared" si="938"/>
        <v>833.58</v>
      </c>
      <c r="AE388" s="11">
        <f t="shared" si="938"/>
        <v>566.48</v>
      </c>
      <c r="AF388" s="11">
        <f t="shared" si="918"/>
        <v>34.73275</v>
      </c>
      <c r="AG388" s="11">
        <f t="shared" ref="AG388:AI388" si="939">O388+W388</f>
        <v>0</v>
      </c>
      <c r="AH388" s="11">
        <f t="shared" si="939"/>
        <v>0</v>
      </c>
      <c r="AI388" s="11">
        <f t="shared" si="939"/>
        <v>1497.31125</v>
      </c>
      <c r="AJ388" s="12" t="s">
        <v>33</v>
      </c>
    </row>
    <row r="389" s="9" customFormat="1" ht="16" customHeight="1" spans="1:36">
      <c r="A389" s="45">
        <f t="shared" si="901"/>
        <v>386</v>
      </c>
      <c r="B389" s="52" t="s">
        <v>348</v>
      </c>
      <c r="C389" s="103" t="s">
        <v>1910</v>
      </c>
      <c r="D389" s="55" t="s">
        <v>1911</v>
      </c>
      <c r="E389" s="113">
        <v>3473.25</v>
      </c>
      <c r="F389" s="48">
        <v>3473.25</v>
      </c>
      <c r="G389" s="96">
        <v>5664.75</v>
      </c>
      <c r="H389" s="96">
        <v>3473.25</v>
      </c>
      <c r="I389" s="105"/>
      <c r="J389" s="96"/>
      <c r="K389" s="63">
        <f t="shared" si="902"/>
        <v>62.5185</v>
      </c>
      <c r="L389" s="64">
        <f t="shared" si="903"/>
        <v>555.72</v>
      </c>
      <c r="M389" s="48">
        <f t="shared" si="904"/>
        <v>453.18</v>
      </c>
      <c r="N389" s="46">
        <f t="shared" si="905"/>
        <v>24.31275</v>
      </c>
      <c r="O389" s="48">
        <f t="shared" si="906"/>
        <v>0</v>
      </c>
      <c r="P389" s="48">
        <f t="shared" si="907"/>
        <v>0</v>
      </c>
      <c r="Q389" s="48">
        <f t="shared" si="908"/>
        <v>1095.73125</v>
      </c>
      <c r="R389" s="46">
        <f t="shared" si="909"/>
        <v>0</v>
      </c>
      <c r="S389" s="46">
        <f t="shared" si="910"/>
        <v>277.86</v>
      </c>
      <c r="T389" s="48">
        <f t="shared" si="911"/>
        <v>113.3</v>
      </c>
      <c r="U389" s="46">
        <f t="shared" si="912"/>
        <v>10.42</v>
      </c>
      <c r="V389" s="46">
        <v>0</v>
      </c>
      <c r="W389" s="48">
        <f t="shared" si="913"/>
        <v>0</v>
      </c>
      <c r="X389" s="48">
        <f t="shared" si="914"/>
        <v>0</v>
      </c>
      <c r="Y389" s="46">
        <f t="shared" si="915"/>
        <v>401.58</v>
      </c>
      <c r="Z389" s="46">
        <f t="shared" si="916"/>
        <v>1497.31125</v>
      </c>
      <c r="AA389" s="78"/>
      <c r="AB389" s="71" t="s">
        <v>100</v>
      </c>
      <c r="AC389" s="11">
        <f t="shared" ref="AC389:AE389" si="940">K389+R389</f>
        <v>62.5185</v>
      </c>
      <c r="AD389" s="11">
        <f t="shared" si="940"/>
        <v>833.58</v>
      </c>
      <c r="AE389" s="11">
        <f t="shared" si="940"/>
        <v>566.48</v>
      </c>
      <c r="AF389" s="11">
        <f t="shared" si="918"/>
        <v>34.73275</v>
      </c>
      <c r="AG389" s="11">
        <f t="shared" ref="AG389:AI389" si="941">O389+W389</f>
        <v>0</v>
      </c>
      <c r="AH389" s="11">
        <f t="shared" si="941"/>
        <v>0</v>
      </c>
      <c r="AI389" s="11">
        <f t="shared" si="941"/>
        <v>1497.31125</v>
      </c>
      <c r="AJ389" s="12" t="s">
        <v>33</v>
      </c>
    </row>
    <row r="390" s="9" customFormat="1" ht="16" customHeight="1" spans="1:36">
      <c r="A390" s="45">
        <f t="shared" si="901"/>
        <v>387</v>
      </c>
      <c r="B390" s="52" t="s">
        <v>348</v>
      </c>
      <c r="C390" s="114" t="s">
        <v>1912</v>
      </c>
      <c r="D390" s="80" t="s">
        <v>1913</v>
      </c>
      <c r="E390" s="113">
        <v>3473.25</v>
      </c>
      <c r="F390" s="48">
        <v>3473.25</v>
      </c>
      <c r="G390" s="96">
        <v>5664.75</v>
      </c>
      <c r="H390" s="96">
        <v>3473.25</v>
      </c>
      <c r="I390" s="105"/>
      <c r="J390" s="96"/>
      <c r="K390" s="63">
        <f t="shared" si="902"/>
        <v>62.5185</v>
      </c>
      <c r="L390" s="64">
        <f t="shared" si="903"/>
        <v>555.72</v>
      </c>
      <c r="M390" s="48">
        <f t="shared" si="904"/>
        <v>453.18</v>
      </c>
      <c r="N390" s="46">
        <f t="shared" si="905"/>
        <v>24.31275</v>
      </c>
      <c r="O390" s="48">
        <f t="shared" si="906"/>
        <v>0</v>
      </c>
      <c r="P390" s="48">
        <f t="shared" si="907"/>
        <v>0</v>
      </c>
      <c r="Q390" s="48">
        <f t="shared" si="908"/>
        <v>1095.73125</v>
      </c>
      <c r="R390" s="46">
        <f t="shared" si="909"/>
        <v>0</v>
      </c>
      <c r="S390" s="46">
        <f t="shared" si="910"/>
        <v>277.86</v>
      </c>
      <c r="T390" s="48">
        <f t="shared" si="911"/>
        <v>113.3</v>
      </c>
      <c r="U390" s="46">
        <f t="shared" si="912"/>
        <v>10.42</v>
      </c>
      <c r="V390" s="46">
        <v>0</v>
      </c>
      <c r="W390" s="48">
        <f t="shared" si="913"/>
        <v>0</v>
      </c>
      <c r="X390" s="48">
        <f t="shared" si="914"/>
        <v>0</v>
      </c>
      <c r="Y390" s="46">
        <f t="shared" si="915"/>
        <v>401.58</v>
      </c>
      <c r="Z390" s="46">
        <f t="shared" si="916"/>
        <v>1497.31125</v>
      </c>
      <c r="AA390" s="78"/>
      <c r="AB390" s="71" t="s">
        <v>100</v>
      </c>
      <c r="AC390" s="11">
        <f t="shared" ref="AC390:AE390" si="942">K390+R390</f>
        <v>62.5185</v>
      </c>
      <c r="AD390" s="11">
        <f t="shared" si="942"/>
        <v>833.58</v>
      </c>
      <c r="AE390" s="11">
        <f t="shared" si="942"/>
        <v>566.48</v>
      </c>
      <c r="AF390" s="11">
        <f t="shared" si="918"/>
        <v>34.73275</v>
      </c>
      <c r="AG390" s="11">
        <f t="shared" ref="AG390:AI390" si="943">O390+W390</f>
        <v>0</v>
      </c>
      <c r="AH390" s="11">
        <f t="shared" si="943"/>
        <v>0</v>
      </c>
      <c r="AI390" s="11">
        <f t="shared" si="943"/>
        <v>1497.31125</v>
      </c>
      <c r="AJ390" s="12" t="s">
        <v>33</v>
      </c>
    </row>
    <row r="391" s="20" customFormat="1" ht="16" customHeight="1" spans="1:36">
      <c r="A391" s="57">
        <f t="shared" si="901"/>
        <v>388</v>
      </c>
      <c r="B391" s="149" t="s">
        <v>348</v>
      </c>
      <c r="C391" s="165" t="s">
        <v>1914</v>
      </c>
      <c r="D391" s="166" t="s">
        <v>1915</v>
      </c>
      <c r="E391" s="189">
        <v>3473.25</v>
      </c>
      <c r="F391" s="60">
        <v>3473.25</v>
      </c>
      <c r="G391" s="190">
        <v>5664.75</v>
      </c>
      <c r="H391" s="190">
        <v>3473.25</v>
      </c>
      <c r="I391" s="188"/>
      <c r="J391" s="190"/>
      <c r="K391" s="65">
        <f t="shared" si="902"/>
        <v>62.5185</v>
      </c>
      <c r="L391" s="66">
        <f t="shared" si="903"/>
        <v>555.72</v>
      </c>
      <c r="M391" s="60">
        <f t="shared" si="904"/>
        <v>453.18</v>
      </c>
      <c r="N391" s="58">
        <f t="shared" si="905"/>
        <v>24.31275</v>
      </c>
      <c r="O391" s="60">
        <f t="shared" si="906"/>
        <v>0</v>
      </c>
      <c r="P391" s="60">
        <f t="shared" si="907"/>
        <v>0</v>
      </c>
      <c r="Q391" s="60">
        <f t="shared" si="908"/>
        <v>1095.73125</v>
      </c>
      <c r="R391" s="58">
        <f t="shared" si="909"/>
        <v>0</v>
      </c>
      <c r="S391" s="58">
        <f t="shared" si="910"/>
        <v>277.86</v>
      </c>
      <c r="T391" s="60">
        <f t="shared" si="911"/>
        <v>113.3</v>
      </c>
      <c r="U391" s="58">
        <f t="shared" si="912"/>
        <v>10.42</v>
      </c>
      <c r="V391" s="58">
        <v>0</v>
      </c>
      <c r="W391" s="60">
        <f t="shared" si="913"/>
        <v>0</v>
      </c>
      <c r="X391" s="60">
        <f t="shared" si="914"/>
        <v>0</v>
      </c>
      <c r="Y391" s="58">
        <f t="shared" si="915"/>
        <v>401.58</v>
      </c>
      <c r="Z391" s="58">
        <f t="shared" si="916"/>
        <v>1497.31125</v>
      </c>
      <c r="AA391" s="185"/>
      <c r="AB391" s="71" t="s">
        <v>100</v>
      </c>
      <c r="AC391" s="15">
        <f t="shared" ref="AC391:AE391" si="944">K391+R391</f>
        <v>62.5185</v>
      </c>
      <c r="AD391" s="15">
        <f t="shared" si="944"/>
        <v>833.58</v>
      </c>
      <c r="AE391" s="15">
        <f t="shared" si="944"/>
        <v>566.48</v>
      </c>
      <c r="AF391" s="15">
        <f t="shared" si="918"/>
        <v>34.73275</v>
      </c>
      <c r="AG391" s="15">
        <f t="shared" ref="AG391:AI391" si="945">O391+W391</f>
        <v>0</v>
      </c>
      <c r="AH391" s="15">
        <f t="shared" si="945"/>
        <v>0</v>
      </c>
      <c r="AI391" s="15">
        <f t="shared" si="945"/>
        <v>1497.31125</v>
      </c>
      <c r="AJ391" s="16" t="s">
        <v>33</v>
      </c>
    </row>
    <row r="392" s="9" customFormat="1" ht="16" customHeight="1" spans="1:36">
      <c r="A392" s="45">
        <f t="shared" si="901"/>
        <v>389</v>
      </c>
      <c r="B392" s="52" t="s">
        <v>348</v>
      </c>
      <c r="C392" s="114" t="s">
        <v>1916</v>
      </c>
      <c r="D392" s="80" t="s">
        <v>1917</v>
      </c>
      <c r="E392" s="113">
        <v>3473.25</v>
      </c>
      <c r="F392" s="48">
        <v>3473.25</v>
      </c>
      <c r="G392" s="96">
        <v>5664.75</v>
      </c>
      <c r="H392" s="96">
        <v>3473.25</v>
      </c>
      <c r="I392" s="105"/>
      <c r="J392" s="96"/>
      <c r="K392" s="63">
        <f t="shared" si="902"/>
        <v>62.5185</v>
      </c>
      <c r="L392" s="64">
        <f t="shared" si="903"/>
        <v>555.72</v>
      </c>
      <c r="M392" s="48">
        <f t="shared" si="904"/>
        <v>453.18</v>
      </c>
      <c r="N392" s="46">
        <f t="shared" si="905"/>
        <v>24.31275</v>
      </c>
      <c r="O392" s="48">
        <f t="shared" si="906"/>
        <v>0</v>
      </c>
      <c r="P392" s="48">
        <f t="shared" si="907"/>
        <v>0</v>
      </c>
      <c r="Q392" s="48">
        <f t="shared" si="908"/>
        <v>1095.73125</v>
      </c>
      <c r="R392" s="46">
        <f t="shared" si="909"/>
        <v>0</v>
      </c>
      <c r="S392" s="46">
        <f t="shared" si="910"/>
        <v>277.86</v>
      </c>
      <c r="T392" s="48">
        <f t="shared" si="911"/>
        <v>113.3</v>
      </c>
      <c r="U392" s="46">
        <f t="shared" si="912"/>
        <v>10.42</v>
      </c>
      <c r="V392" s="46">
        <v>0</v>
      </c>
      <c r="W392" s="48">
        <f t="shared" si="913"/>
        <v>0</v>
      </c>
      <c r="X392" s="48">
        <f t="shared" si="914"/>
        <v>0</v>
      </c>
      <c r="Y392" s="46">
        <f t="shared" si="915"/>
        <v>401.58</v>
      </c>
      <c r="Z392" s="46">
        <f t="shared" si="916"/>
        <v>1497.31125</v>
      </c>
      <c r="AA392" s="78"/>
      <c r="AB392" s="71" t="s">
        <v>100</v>
      </c>
      <c r="AC392" s="11">
        <f t="shared" ref="AC392:AE392" si="946">K392+R392</f>
        <v>62.5185</v>
      </c>
      <c r="AD392" s="11">
        <f t="shared" si="946"/>
        <v>833.58</v>
      </c>
      <c r="AE392" s="11">
        <f t="shared" si="946"/>
        <v>566.48</v>
      </c>
      <c r="AF392" s="11">
        <f t="shared" si="918"/>
        <v>34.73275</v>
      </c>
      <c r="AG392" s="11">
        <f t="shared" ref="AG392:AI392" si="947">O392+W392</f>
        <v>0</v>
      </c>
      <c r="AH392" s="11">
        <f t="shared" si="947"/>
        <v>0</v>
      </c>
      <c r="AI392" s="11">
        <f t="shared" si="947"/>
        <v>1497.31125</v>
      </c>
      <c r="AJ392" s="12" t="s">
        <v>33</v>
      </c>
    </row>
    <row r="393" s="9" customFormat="1" ht="16" customHeight="1" spans="1:36">
      <c r="A393" s="45">
        <f t="shared" si="901"/>
        <v>390</v>
      </c>
      <c r="B393" s="52" t="s">
        <v>337</v>
      </c>
      <c r="C393" s="114" t="s">
        <v>1921</v>
      </c>
      <c r="D393" s="80" t="s">
        <v>1922</v>
      </c>
      <c r="E393" s="113">
        <v>3473.25</v>
      </c>
      <c r="F393" s="48">
        <v>3473.25</v>
      </c>
      <c r="G393" s="96">
        <v>5664.75</v>
      </c>
      <c r="H393" s="96">
        <v>3473.25</v>
      </c>
      <c r="I393" s="105"/>
      <c r="J393" s="96"/>
      <c r="K393" s="63">
        <f t="shared" si="902"/>
        <v>62.5185</v>
      </c>
      <c r="L393" s="64">
        <f t="shared" si="903"/>
        <v>555.72</v>
      </c>
      <c r="M393" s="48">
        <f t="shared" si="904"/>
        <v>453.18</v>
      </c>
      <c r="N393" s="46">
        <f t="shared" si="905"/>
        <v>24.31275</v>
      </c>
      <c r="O393" s="48">
        <f t="shared" si="906"/>
        <v>0</v>
      </c>
      <c r="P393" s="48">
        <f t="shared" si="907"/>
        <v>0</v>
      </c>
      <c r="Q393" s="48">
        <f t="shared" si="908"/>
        <v>1095.73125</v>
      </c>
      <c r="R393" s="46">
        <f t="shared" si="909"/>
        <v>0</v>
      </c>
      <c r="S393" s="46">
        <f t="shared" si="910"/>
        <v>277.86</v>
      </c>
      <c r="T393" s="48">
        <f t="shared" si="911"/>
        <v>113.3</v>
      </c>
      <c r="U393" s="46">
        <f t="shared" si="912"/>
        <v>10.42</v>
      </c>
      <c r="V393" s="46">
        <v>0</v>
      </c>
      <c r="W393" s="48">
        <f t="shared" si="913"/>
        <v>0</v>
      </c>
      <c r="X393" s="48">
        <f t="shared" si="914"/>
        <v>0</v>
      </c>
      <c r="Y393" s="46">
        <f t="shared" si="915"/>
        <v>401.58</v>
      </c>
      <c r="Z393" s="46">
        <f t="shared" si="916"/>
        <v>1497.31125</v>
      </c>
      <c r="AA393" s="78"/>
      <c r="AB393" s="71" t="s">
        <v>97</v>
      </c>
      <c r="AC393" s="11">
        <f t="shared" ref="AC393:AE393" si="948">K393+R393</f>
        <v>62.5185</v>
      </c>
      <c r="AD393" s="11">
        <f t="shared" si="948"/>
        <v>833.58</v>
      </c>
      <c r="AE393" s="11">
        <f t="shared" si="948"/>
        <v>566.48</v>
      </c>
      <c r="AF393" s="11">
        <f t="shared" si="918"/>
        <v>34.73275</v>
      </c>
      <c r="AG393" s="11">
        <f t="shared" ref="AG393:AI393" si="949">O393+W393</f>
        <v>0</v>
      </c>
      <c r="AH393" s="11">
        <f t="shared" si="949"/>
        <v>0</v>
      </c>
      <c r="AI393" s="11">
        <f t="shared" si="949"/>
        <v>1497.31125</v>
      </c>
      <c r="AJ393" s="12" t="s">
        <v>33</v>
      </c>
    </row>
    <row r="394" s="9" customFormat="1" ht="16" customHeight="1" spans="1:36">
      <c r="A394" s="45">
        <f t="shared" si="901"/>
        <v>391</v>
      </c>
      <c r="B394" s="52" t="s">
        <v>337</v>
      </c>
      <c r="C394" s="114" t="s">
        <v>1923</v>
      </c>
      <c r="D394" s="80" t="s">
        <v>1924</v>
      </c>
      <c r="E394" s="113">
        <v>3473.25</v>
      </c>
      <c r="F394" s="48">
        <v>3473.25</v>
      </c>
      <c r="G394" s="96">
        <v>5664.75</v>
      </c>
      <c r="H394" s="96">
        <v>3473.25</v>
      </c>
      <c r="I394" s="105"/>
      <c r="J394" s="96"/>
      <c r="K394" s="63">
        <f t="shared" si="902"/>
        <v>62.5185</v>
      </c>
      <c r="L394" s="64">
        <f t="shared" si="903"/>
        <v>555.72</v>
      </c>
      <c r="M394" s="48">
        <f t="shared" si="904"/>
        <v>453.18</v>
      </c>
      <c r="N394" s="46">
        <f t="shared" si="905"/>
        <v>24.31275</v>
      </c>
      <c r="O394" s="48">
        <f t="shared" si="906"/>
        <v>0</v>
      </c>
      <c r="P394" s="48">
        <f t="shared" si="907"/>
        <v>0</v>
      </c>
      <c r="Q394" s="48">
        <f t="shared" si="908"/>
        <v>1095.73125</v>
      </c>
      <c r="R394" s="46">
        <f t="shared" si="909"/>
        <v>0</v>
      </c>
      <c r="S394" s="46">
        <f t="shared" si="910"/>
        <v>277.86</v>
      </c>
      <c r="T394" s="48">
        <f t="shared" si="911"/>
        <v>113.3</v>
      </c>
      <c r="U394" s="46">
        <f t="shared" si="912"/>
        <v>10.42</v>
      </c>
      <c r="V394" s="46">
        <v>0</v>
      </c>
      <c r="W394" s="48">
        <f t="shared" si="913"/>
        <v>0</v>
      </c>
      <c r="X394" s="48">
        <f t="shared" si="914"/>
        <v>0</v>
      </c>
      <c r="Y394" s="46">
        <f t="shared" si="915"/>
        <v>401.58</v>
      </c>
      <c r="Z394" s="46">
        <f t="shared" si="916"/>
        <v>1497.31125</v>
      </c>
      <c r="AA394" s="78"/>
      <c r="AB394" s="71" t="s">
        <v>97</v>
      </c>
      <c r="AC394" s="11">
        <f t="shared" ref="AC394:AE394" si="950">K394+R394</f>
        <v>62.5185</v>
      </c>
      <c r="AD394" s="11">
        <f t="shared" si="950"/>
        <v>833.58</v>
      </c>
      <c r="AE394" s="11">
        <f t="shared" si="950"/>
        <v>566.48</v>
      </c>
      <c r="AF394" s="11">
        <f t="shared" si="918"/>
        <v>34.73275</v>
      </c>
      <c r="AG394" s="11">
        <f t="shared" ref="AG394:AI394" si="951">O394+W394</f>
        <v>0</v>
      </c>
      <c r="AH394" s="11">
        <f t="shared" si="951"/>
        <v>0</v>
      </c>
      <c r="AI394" s="11">
        <f t="shared" si="951"/>
        <v>1497.31125</v>
      </c>
      <c r="AJ394" s="12" t="s">
        <v>33</v>
      </c>
    </row>
    <row r="395" s="9" customFormat="1" ht="16" customHeight="1" spans="1:36">
      <c r="A395" s="45">
        <f t="shared" si="901"/>
        <v>392</v>
      </c>
      <c r="B395" s="52" t="s">
        <v>337</v>
      </c>
      <c r="C395" s="114" t="s">
        <v>1925</v>
      </c>
      <c r="D395" s="100" t="s">
        <v>1926</v>
      </c>
      <c r="E395" s="113">
        <v>3473.25</v>
      </c>
      <c r="F395" s="48">
        <v>3473.25</v>
      </c>
      <c r="G395" s="96">
        <v>5664.75</v>
      </c>
      <c r="H395" s="96">
        <v>3473.25</v>
      </c>
      <c r="I395" s="105"/>
      <c r="J395" s="96"/>
      <c r="K395" s="63">
        <f t="shared" si="902"/>
        <v>62.5185</v>
      </c>
      <c r="L395" s="64">
        <f t="shared" si="903"/>
        <v>555.72</v>
      </c>
      <c r="M395" s="48">
        <f t="shared" si="904"/>
        <v>453.18</v>
      </c>
      <c r="N395" s="46">
        <f t="shared" si="905"/>
        <v>24.31275</v>
      </c>
      <c r="O395" s="48">
        <f t="shared" si="906"/>
        <v>0</v>
      </c>
      <c r="P395" s="48">
        <f t="shared" si="907"/>
        <v>0</v>
      </c>
      <c r="Q395" s="48">
        <f t="shared" si="908"/>
        <v>1095.73125</v>
      </c>
      <c r="R395" s="46">
        <f t="shared" si="909"/>
        <v>0</v>
      </c>
      <c r="S395" s="46">
        <f t="shared" si="910"/>
        <v>277.86</v>
      </c>
      <c r="T395" s="48">
        <f t="shared" si="911"/>
        <v>113.3</v>
      </c>
      <c r="U395" s="46">
        <f t="shared" si="912"/>
        <v>10.42</v>
      </c>
      <c r="V395" s="46">
        <v>0</v>
      </c>
      <c r="W395" s="48">
        <f t="shared" si="913"/>
        <v>0</v>
      </c>
      <c r="X395" s="48">
        <f t="shared" si="914"/>
        <v>0</v>
      </c>
      <c r="Y395" s="46">
        <f t="shared" si="915"/>
        <v>401.58</v>
      </c>
      <c r="Z395" s="46">
        <f t="shared" si="916"/>
        <v>1497.31125</v>
      </c>
      <c r="AA395" s="78"/>
      <c r="AB395" s="71" t="s">
        <v>97</v>
      </c>
      <c r="AC395" s="11">
        <f t="shared" ref="AC395:AE395" si="952">K395+R395</f>
        <v>62.5185</v>
      </c>
      <c r="AD395" s="11">
        <f t="shared" si="952"/>
        <v>833.58</v>
      </c>
      <c r="AE395" s="11">
        <f t="shared" si="952"/>
        <v>566.48</v>
      </c>
      <c r="AF395" s="11">
        <f t="shared" si="918"/>
        <v>34.73275</v>
      </c>
      <c r="AG395" s="11">
        <f t="shared" ref="AG395:AI395" si="953">O395+W395</f>
        <v>0</v>
      </c>
      <c r="AH395" s="11">
        <f t="shared" si="953"/>
        <v>0</v>
      </c>
      <c r="AI395" s="11">
        <f t="shared" si="953"/>
        <v>1497.31125</v>
      </c>
      <c r="AJ395" s="12" t="s">
        <v>33</v>
      </c>
    </row>
    <row r="396" s="9" customFormat="1" ht="16" customHeight="1" spans="1:36">
      <c r="A396" s="45">
        <f t="shared" si="901"/>
        <v>393</v>
      </c>
      <c r="B396" s="52" t="s">
        <v>558</v>
      </c>
      <c r="C396" s="114" t="s">
        <v>1929</v>
      </c>
      <c r="D396" s="100" t="s">
        <v>1930</v>
      </c>
      <c r="E396" s="113">
        <v>3473.25</v>
      </c>
      <c r="F396" s="48">
        <v>3473.25</v>
      </c>
      <c r="G396" s="96">
        <v>5664.75</v>
      </c>
      <c r="H396" s="96">
        <v>3473.25</v>
      </c>
      <c r="I396" s="115">
        <v>1790</v>
      </c>
      <c r="J396" s="96"/>
      <c r="K396" s="63">
        <f t="shared" si="902"/>
        <v>62.5185</v>
      </c>
      <c r="L396" s="64">
        <f t="shared" si="903"/>
        <v>555.72</v>
      </c>
      <c r="M396" s="48">
        <f t="shared" si="904"/>
        <v>453.18</v>
      </c>
      <c r="N396" s="46">
        <f t="shared" si="905"/>
        <v>24.31275</v>
      </c>
      <c r="O396" s="48">
        <f t="shared" si="906"/>
        <v>89.5</v>
      </c>
      <c r="P396" s="48">
        <f t="shared" si="907"/>
        <v>0</v>
      </c>
      <c r="Q396" s="48">
        <f t="shared" si="908"/>
        <v>1185.23125</v>
      </c>
      <c r="R396" s="46">
        <f t="shared" si="909"/>
        <v>0</v>
      </c>
      <c r="S396" s="46">
        <f t="shared" si="910"/>
        <v>277.86</v>
      </c>
      <c r="T396" s="48">
        <f t="shared" si="911"/>
        <v>113.3</v>
      </c>
      <c r="U396" s="46">
        <f t="shared" si="912"/>
        <v>10.42</v>
      </c>
      <c r="V396" s="46">
        <v>0</v>
      </c>
      <c r="W396" s="48">
        <f t="shared" si="913"/>
        <v>89.5</v>
      </c>
      <c r="X396" s="48">
        <f t="shared" si="914"/>
        <v>0</v>
      </c>
      <c r="Y396" s="46">
        <f t="shared" si="915"/>
        <v>491.08</v>
      </c>
      <c r="Z396" s="46">
        <f t="shared" si="916"/>
        <v>1676.31125</v>
      </c>
      <c r="AA396" s="78"/>
      <c r="AB396" s="71" t="s">
        <v>121</v>
      </c>
      <c r="AC396" s="11">
        <f t="shared" ref="AC396:AE396" si="954">K396+R396</f>
        <v>62.5185</v>
      </c>
      <c r="AD396" s="11">
        <f t="shared" si="954"/>
        <v>833.58</v>
      </c>
      <c r="AE396" s="11">
        <f t="shared" si="954"/>
        <v>566.48</v>
      </c>
      <c r="AF396" s="11">
        <f t="shared" si="918"/>
        <v>34.73275</v>
      </c>
      <c r="AG396" s="11">
        <f t="shared" ref="AG396:AI396" si="955">O396+W396</f>
        <v>179</v>
      </c>
      <c r="AH396" s="11">
        <f t="shared" si="955"/>
        <v>0</v>
      </c>
      <c r="AI396" s="11">
        <f t="shared" si="955"/>
        <v>1676.31125</v>
      </c>
      <c r="AJ396" s="12" t="s">
        <v>33</v>
      </c>
    </row>
    <row r="397" s="9" customFormat="1" ht="16" customHeight="1" spans="1:36">
      <c r="A397" s="45">
        <f t="shared" ref="A397:A432" si="956">ROW()-3</f>
        <v>394</v>
      </c>
      <c r="B397" s="52" t="s">
        <v>558</v>
      </c>
      <c r="C397" s="114" t="s">
        <v>1933</v>
      </c>
      <c r="D397" s="80" t="s">
        <v>1934</v>
      </c>
      <c r="E397" s="113">
        <v>3473.25</v>
      </c>
      <c r="F397" s="48">
        <v>3473.25</v>
      </c>
      <c r="G397" s="96">
        <v>5664.75</v>
      </c>
      <c r="H397" s="96">
        <v>3473.25</v>
      </c>
      <c r="I397" s="105"/>
      <c r="J397" s="96"/>
      <c r="K397" s="63">
        <f t="shared" ref="K397:K432" si="957">E397*0.018</f>
        <v>62.5185</v>
      </c>
      <c r="L397" s="64">
        <f t="shared" ref="L397:L432" si="958">F397*0.16</f>
        <v>555.72</v>
      </c>
      <c r="M397" s="48">
        <f t="shared" ref="M397:M432" si="959">ROUND(G397*0.08,2)</f>
        <v>453.18</v>
      </c>
      <c r="N397" s="46">
        <f t="shared" ref="N397:N432" si="960">H397*0.007</f>
        <v>24.31275</v>
      </c>
      <c r="O397" s="48">
        <f t="shared" ref="O397:O432" si="961">I397*5%</f>
        <v>0</v>
      </c>
      <c r="P397" s="48">
        <f t="shared" ref="P397:P432" si="962">J397*50%</f>
        <v>0</v>
      </c>
      <c r="Q397" s="48">
        <f t="shared" ref="Q397:Q432" si="963">SUM(K397:P397)</f>
        <v>1095.73125</v>
      </c>
      <c r="R397" s="46">
        <f t="shared" ref="R397:R432" si="964">E397*0</f>
        <v>0</v>
      </c>
      <c r="S397" s="46">
        <f t="shared" ref="S397:S432" si="965">ROUND(F397*0.08,2)</f>
        <v>277.86</v>
      </c>
      <c r="T397" s="48">
        <f t="shared" ref="T397:T432" si="966">ROUND(G397*0.02,2)</f>
        <v>113.3</v>
      </c>
      <c r="U397" s="46">
        <f t="shared" ref="U397:U432" si="967">ROUND(H397*0.003,2)</f>
        <v>10.42</v>
      </c>
      <c r="V397" s="46">
        <v>0</v>
      </c>
      <c r="W397" s="48">
        <f t="shared" ref="W397:W432" si="968">I397*5%</f>
        <v>0</v>
      </c>
      <c r="X397" s="48">
        <f t="shared" ref="X397:X432" si="969">J397*50%</f>
        <v>0</v>
      </c>
      <c r="Y397" s="46">
        <f t="shared" ref="Y397:Y432" si="970">SUM(R397:X397)</f>
        <v>401.58</v>
      </c>
      <c r="Z397" s="46">
        <f t="shared" ref="Z397:Z432" si="971">Q397+Y397</f>
        <v>1497.31125</v>
      </c>
      <c r="AA397" s="78"/>
      <c r="AB397" s="71" t="s">
        <v>56</v>
      </c>
      <c r="AC397" s="11">
        <f t="shared" ref="AC397:AE397" si="972">K397+R397</f>
        <v>62.5185</v>
      </c>
      <c r="AD397" s="11">
        <f t="shared" si="972"/>
        <v>833.58</v>
      </c>
      <c r="AE397" s="11">
        <f t="shared" si="972"/>
        <v>566.48</v>
      </c>
      <c r="AF397" s="11">
        <f t="shared" ref="AF397:AF432" si="973">N397+U397+V397</f>
        <v>34.73275</v>
      </c>
      <c r="AG397" s="11">
        <f t="shared" ref="AG397:AI397" si="974">O397+W397</f>
        <v>0</v>
      </c>
      <c r="AH397" s="11">
        <f t="shared" si="974"/>
        <v>0</v>
      </c>
      <c r="AI397" s="11">
        <f t="shared" si="974"/>
        <v>1497.31125</v>
      </c>
      <c r="AJ397" s="12" t="s">
        <v>33</v>
      </c>
    </row>
    <row r="398" s="9" customFormat="1" ht="16" customHeight="1" spans="1:36">
      <c r="A398" s="45">
        <f t="shared" si="956"/>
        <v>395</v>
      </c>
      <c r="B398" s="52" t="s">
        <v>558</v>
      </c>
      <c r="C398" s="114" t="s">
        <v>1937</v>
      </c>
      <c r="D398" s="80" t="s">
        <v>1938</v>
      </c>
      <c r="E398" s="113">
        <v>3473.25</v>
      </c>
      <c r="F398" s="48">
        <v>3473.25</v>
      </c>
      <c r="G398" s="96">
        <v>5664.75</v>
      </c>
      <c r="H398" s="96">
        <v>3473.25</v>
      </c>
      <c r="I398" s="105"/>
      <c r="J398" s="96"/>
      <c r="K398" s="63">
        <f t="shared" si="957"/>
        <v>62.5185</v>
      </c>
      <c r="L398" s="64">
        <f t="shared" si="958"/>
        <v>555.72</v>
      </c>
      <c r="M398" s="48">
        <f t="shared" si="959"/>
        <v>453.18</v>
      </c>
      <c r="N398" s="46">
        <f t="shared" si="960"/>
        <v>24.31275</v>
      </c>
      <c r="O398" s="48">
        <f t="shared" si="961"/>
        <v>0</v>
      </c>
      <c r="P398" s="48">
        <f t="shared" si="962"/>
        <v>0</v>
      </c>
      <c r="Q398" s="48">
        <f t="shared" si="963"/>
        <v>1095.73125</v>
      </c>
      <c r="R398" s="46">
        <f t="shared" si="964"/>
        <v>0</v>
      </c>
      <c r="S398" s="46">
        <f t="shared" si="965"/>
        <v>277.86</v>
      </c>
      <c r="T398" s="48">
        <f t="shared" si="966"/>
        <v>113.3</v>
      </c>
      <c r="U398" s="46">
        <f t="shared" si="967"/>
        <v>10.42</v>
      </c>
      <c r="V398" s="46">
        <v>0</v>
      </c>
      <c r="W398" s="48">
        <f t="shared" si="968"/>
        <v>0</v>
      </c>
      <c r="X398" s="48">
        <f t="shared" si="969"/>
        <v>0</v>
      </c>
      <c r="Y398" s="46">
        <f t="shared" si="970"/>
        <v>401.58</v>
      </c>
      <c r="Z398" s="46">
        <f t="shared" si="971"/>
        <v>1497.31125</v>
      </c>
      <c r="AA398" s="78"/>
      <c r="AB398" s="71" t="s">
        <v>50</v>
      </c>
      <c r="AC398" s="11">
        <f t="shared" ref="AC398:AE398" si="975">K398+R398</f>
        <v>62.5185</v>
      </c>
      <c r="AD398" s="11">
        <f t="shared" si="975"/>
        <v>833.58</v>
      </c>
      <c r="AE398" s="11">
        <f t="shared" si="975"/>
        <v>566.48</v>
      </c>
      <c r="AF398" s="11">
        <f t="shared" si="973"/>
        <v>34.73275</v>
      </c>
      <c r="AG398" s="11">
        <f t="shared" ref="AG398:AI398" si="976">O398+W398</f>
        <v>0</v>
      </c>
      <c r="AH398" s="11">
        <f t="shared" si="976"/>
        <v>0</v>
      </c>
      <c r="AI398" s="11">
        <f t="shared" si="976"/>
        <v>1497.31125</v>
      </c>
      <c r="AJ398" s="12" t="s">
        <v>33</v>
      </c>
    </row>
    <row r="399" s="9" customFormat="1" ht="16" customHeight="1" spans="1:36">
      <c r="A399" s="45">
        <f t="shared" si="956"/>
        <v>396</v>
      </c>
      <c r="B399" s="52" t="s">
        <v>558</v>
      </c>
      <c r="C399" s="114" t="s">
        <v>1939</v>
      </c>
      <c r="D399" s="80" t="s">
        <v>1940</v>
      </c>
      <c r="E399" s="113">
        <v>3473.25</v>
      </c>
      <c r="F399" s="48">
        <v>3473.25</v>
      </c>
      <c r="G399" s="96">
        <v>5664.75</v>
      </c>
      <c r="H399" s="96">
        <v>3473.25</v>
      </c>
      <c r="I399" s="105"/>
      <c r="J399" s="96"/>
      <c r="K399" s="63">
        <f t="shared" si="957"/>
        <v>62.5185</v>
      </c>
      <c r="L399" s="64">
        <f t="shared" si="958"/>
        <v>555.72</v>
      </c>
      <c r="M399" s="48">
        <f t="shared" si="959"/>
        <v>453.18</v>
      </c>
      <c r="N399" s="46">
        <f t="shared" si="960"/>
        <v>24.31275</v>
      </c>
      <c r="O399" s="48">
        <f t="shared" si="961"/>
        <v>0</v>
      </c>
      <c r="P399" s="48">
        <f t="shared" si="962"/>
        <v>0</v>
      </c>
      <c r="Q399" s="48">
        <f t="shared" si="963"/>
        <v>1095.73125</v>
      </c>
      <c r="R399" s="46">
        <f t="shared" si="964"/>
        <v>0</v>
      </c>
      <c r="S399" s="46">
        <f t="shared" si="965"/>
        <v>277.86</v>
      </c>
      <c r="T399" s="48">
        <f t="shared" si="966"/>
        <v>113.3</v>
      </c>
      <c r="U399" s="46">
        <f t="shared" si="967"/>
        <v>10.42</v>
      </c>
      <c r="V399" s="46">
        <v>0</v>
      </c>
      <c r="W399" s="48">
        <f t="shared" si="968"/>
        <v>0</v>
      </c>
      <c r="X399" s="48">
        <f t="shared" si="969"/>
        <v>0</v>
      </c>
      <c r="Y399" s="46">
        <f t="shared" si="970"/>
        <v>401.58</v>
      </c>
      <c r="Z399" s="46">
        <f t="shared" si="971"/>
        <v>1497.31125</v>
      </c>
      <c r="AA399" s="78"/>
      <c r="AB399" s="71" t="s">
        <v>56</v>
      </c>
      <c r="AC399" s="11">
        <f t="shared" ref="AC399:AE399" si="977">K399+R399</f>
        <v>62.5185</v>
      </c>
      <c r="AD399" s="11">
        <f t="shared" si="977"/>
        <v>833.58</v>
      </c>
      <c r="AE399" s="11">
        <f t="shared" si="977"/>
        <v>566.48</v>
      </c>
      <c r="AF399" s="11">
        <f t="shared" si="973"/>
        <v>34.73275</v>
      </c>
      <c r="AG399" s="11">
        <f t="shared" ref="AG399:AI399" si="978">O399+W399</f>
        <v>0</v>
      </c>
      <c r="AH399" s="11">
        <f t="shared" si="978"/>
        <v>0</v>
      </c>
      <c r="AI399" s="11">
        <f t="shared" si="978"/>
        <v>1497.31125</v>
      </c>
      <c r="AJ399" s="12" t="s">
        <v>33</v>
      </c>
    </row>
    <row r="400" s="9" customFormat="1" ht="16" customHeight="1" spans="1:36">
      <c r="A400" s="45">
        <f t="shared" si="956"/>
        <v>397</v>
      </c>
      <c r="B400" s="52" t="s">
        <v>558</v>
      </c>
      <c r="C400" s="114" t="s">
        <v>1941</v>
      </c>
      <c r="D400" s="80" t="s">
        <v>1942</v>
      </c>
      <c r="E400" s="113">
        <v>3473.25</v>
      </c>
      <c r="F400" s="48">
        <v>3473.25</v>
      </c>
      <c r="G400" s="96">
        <v>5664.75</v>
      </c>
      <c r="H400" s="96">
        <v>3473.25</v>
      </c>
      <c r="I400" s="105"/>
      <c r="J400" s="96"/>
      <c r="K400" s="63">
        <f t="shared" si="957"/>
        <v>62.5185</v>
      </c>
      <c r="L400" s="64">
        <f t="shared" si="958"/>
        <v>555.72</v>
      </c>
      <c r="M400" s="48">
        <f t="shared" si="959"/>
        <v>453.18</v>
      </c>
      <c r="N400" s="46">
        <f t="shared" si="960"/>
        <v>24.31275</v>
      </c>
      <c r="O400" s="48">
        <f t="shared" si="961"/>
        <v>0</v>
      </c>
      <c r="P400" s="48">
        <f t="shared" si="962"/>
        <v>0</v>
      </c>
      <c r="Q400" s="48">
        <f t="shared" si="963"/>
        <v>1095.73125</v>
      </c>
      <c r="R400" s="46">
        <f t="shared" si="964"/>
        <v>0</v>
      </c>
      <c r="S400" s="46">
        <f t="shared" si="965"/>
        <v>277.86</v>
      </c>
      <c r="T400" s="48">
        <f t="shared" si="966"/>
        <v>113.3</v>
      </c>
      <c r="U400" s="46">
        <f t="shared" si="967"/>
        <v>10.42</v>
      </c>
      <c r="V400" s="46">
        <v>0</v>
      </c>
      <c r="W400" s="48">
        <f t="shared" si="968"/>
        <v>0</v>
      </c>
      <c r="X400" s="48">
        <f t="shared" si="969"/>
        <v>0</v>
      </c>
      <c r="Y400" s="46">
        <f t="shared" si="970"/>
        <v>401.58</v>
      </c>
      <c r="Z400" s="46">
        <f t="shared" si="971"/>
        <v>1497.31125</v>
      </c>
      <c r="AA400" s="78"/>
      <c r="AB400" s="71" t="s">
        <v>121</v>
      </c>
      <c r="AC400" s="11">
        <f t="shared" ref="AC400:AE400" si="979">K400+R400</f>
        <v>62.5185</v>
      </c>
      <c r="AD400" s="11">
        <f t="shared" si="979"/>
        <v>833.58</v>
      </c>
      <c r="AE400" s="11">
        <f t="shared" si="979"/>
        <v>566.48</v>
      </c>
      <c r="AF400" s="11">
        <f t="shared" si="973"/>
        <v>34.73275</v>
      </c>
      <c r="AG400" s="11">
        <f t="shared" ref="AG400:AI400" si="980">O400+W400</f>
        <v>0</v>
      </c>
      <c r="AH400" s="11">
        <f t="shared" si="980"/>
        <v>0</v>
      </c>
      <c r="AI400" s="11">
        <f t="shared" si="980"/>
        <v>1497.31125</v>
      </c>
      <c r="AJ400" s="12" t="s">
        <v>33</v>
      </c>
    </row>
    <row r="401" s="9" customFormat="1" ht="16" customHeight="1" spans="1:36">
      <c r="A401" s="45">
        <f t="shared" si="956"/>
        <v>398</v>
      </c>
      <c r="B401" s="52" t="s">
        <v>558</v>
      </c>
      <c r="C401" s="114" t="s">
        <v>1943</v>
      </c>
      <c r="D401" s="80" t="s">
        <v>1944</v>
      </c>
      <c r="E401" s="113">
        <v>3473.25</v>
      </c>
      <c r="F401" s="48">
        <v>3473.25</v>
      </c>
      <c r="G401" s="96">
        <v>5664.75</v>
      </c>
      <c r="H401" s="96">
        <v>3473.25</v>
      </c>
      <c r="I401" s="105"/>
      <c r="J401" s="96"/>
      <c r="K401" s="63">
        <f t="shared" si="957"/>
        <v>62.5185</v>
      </c>
      <c r="L401" s="64">
        <f t="shared" si="958"/>
        <v>555.72</v>
      </c>
      <c r="M401" s="48">
        <f t="shared" si="959"/>
        <v>453.18</v>
      </c>
      <c r="N401" s="46">
        <f t="shared" si="960"/>
        <v>24.31275</v>
      </c>
      <c r="O401" s="48">
        <f t="shared" si="961"/>
        <v>0</v>
      </c>
      <c r="P401" s="48">
        <f t="shared" si="962"/>
        <v>0</v>
      </c>
      <c r="Q401" s="48">
        <f t="shared" si="963"/>
        <v>1095.73125</v>
      </c>
      <c r="R401" s="46">
        <f t="shared" si="964"/>
        <v>0</v>
      </c>
      <c r="S401" s="46">
        <f t="shared" si="965"/>
        <v>277.86</v>
      </c>
      <c r="T401" s="48">
        <f t="shared" si="966"/>
        <v>113.3</v>
      </c>
      <c r="U401" s="46">
        <f t="shared" si="967"/>
        <v>10.42</v>
      </c>
      <c r="V401" s="46">
        <v>0</v>
      </c>
      <c r="W401" s="48">
        <f t="shared" si="968"/>
        <v>0</v>
      </c>
      <c r="X401" s="48">
        <f t="shared" si="969"/>
        <v>0</v>
      </c>
      <c r="Y401" s="46">
        <f t="shared" si="970"/>
        <v>401.58</v>
      </c>
      <c r="Z401" s="46">
        <f t="shared" si="971"/>
        <v>1497.31125</v>
      </c>
      <c r="AA401" s="78"/>
      <c r="AB401" s="71" t="s">
        <v>56</v>
      </c>
      <c r="AC401" s="11">
        <f t="shared" ref="AC401:AE401" si="981">K401+R401</f>
        <v>62.5185</v>
      </c>
      <c r="AD401" s="11">
        <f t="shared" si="981"/>
        <v>833.58</v>
      </c>
      <c r="AE401" s="11">
        <f t="shared" si="981"/>
        <v>566.48</v>
      </c>
      <c r="AF401" s="11">
        <f t="shared" si="973"/>
        <v>34.73275</v>
      </c>
      <c r="AG401" s="11">
        <f t="shared" ref="AG401:AI401" si="982">O401+W401</f>
        <v>0</v>
      </c>
      <c r="AH401" s="11">
        <f t="shared" si="982"/>
        <v>0</v>
      </c>
      <c r="AI401" s="11">
        <f t="shared" si="982"/>
        <v>1497.31125</v>
      </c>
      <c r="AJ401" s="12" t="s">
        <v>33</v>
      </c>
    </row>
    <row r="402" s="9" customFormat="1" ht="16" customHeight="1" spans="1:36">
      <c r="A402" s="45">
        <f t="shared" si="956"/>
        <v>399</v>
      </c>
      <c r="B402" s="52" t="s">
        <v>558</v>
      </c>
      <c r="C402" s="114" t="s">
        <v>1947</v>
      </c>
      <c r="D402" s="80" t="s">
        <v>1948</v>
      </c>
      <c r="E402" s="113">
        <v>3473.25</v>
      </c>
      <c r="F402" s="48">
        <v>3473.25</v>
      </c>
      <c r="G402" s="96">
        <v>5664.75</v>
      </c>
      <c r="H402" s="96">
        <v>3473.25</v>
      </c>
      <c r="I402" s="105"/>
      <c r="J402" s="96"/>
      <c r="K402" s="63">
        <f t="shared" si="957"/>
        <v>62.5185</v>
      </c>
      <c r="L402" s="64">
        <f t="shared" si="958"/>
        <v>555.72</v>
      </c>
      <c r="M402" s="48">
        <f t="shared" si="959"/>
        <v>453.18</v>
      </c>
      <c r="N402" s="46">
        <f t="shared" si="960"/>
        <v>24.31275</v>
      </c>
      <c r="O402" s="48">
        <f t="shared" si="961"/>
        <v>0</v>
      </c>
      <c r="P402" s="48">
        <f t="shared" si="962"/>
        <v>0</v>
      </c>
      <c r="Q402" s="48">
        <f t="shared" si="963"/>
        <v>1095.73125</v>
      </c>
      <c r="R402" s="46">
        <f t="shared" si="964"/>
        <v>0</v>
      </c>
      <c r="S402" s="46">
        <f t="shared" si="965"/>
        <v>277.86</v>
      </c>
      <c r="T402" s="48">
        <f t="shared" si="966"/>
        <v>113.3</v>
      </c>
      <c r="U402" s="46">
        <f t="shared" si="967"/>
        <v>10.42</v>
      </c>
      <c r="V402" s="46">
        <v>0</v>
      </c>
      <c r="W402" s="48">
        <f t="shared" si="968"/>
        <v>0</v>
      </c>
      <c r="X402" s="48">
        <f t="shared" si="969"/>
        <v>0</v>
      </c>
      <c r="Y402" s="46">
        <f t="shared" si="970"/>
        <v>401.58</v>
      </c>
      <c r="Z402" s="46">
        <f t="shared" si="971"/>
        <v>1497.31125</v>
      </c>
      <c r="AA402" s="78"/>
      <c r="AB402" s="71" t="s">
        <v>56</v>
      </c>
      <c r="AC402" s="11">
        <f t="shared" ref="AC402:AE402" si="983">K402+R402</f>
        <v>62.5185</v>
      </c>
      <c r="AD402" s="11">
        <f t="shared" si="983"/>
        <v>833.58</v>
      </c>
      <c r="AE402" s="11">
        <f t="shared" si="983"/>
        <v>566.48</v>
      </c>
      <c r="AF402" s="11">
        <f t="shared" si="973"/>
        <v>34.73275</v>
      </c>
      <c r="AG402" s="11">
        <f t="shared" ref="AG402:AI402" si="984">O402+W402</f>
        <v>0</v>
      </c>
      <c r="AH402" s="11">
        <f t="shared" si="984"/>
        <v>0</v>
      </c>
      <c r="AI402" s="11">
        <f t="shared" si="984"/>
        <v>1497.31125</v>
      </c>
      <c r="AJ402" s="12" t="s">
        <v>33</v>
      </c>
    </row>
    <row r="403" s="9" customFormat="1" ht="16" customHeight="1" spans="1:36">
      <c r="A403" s="45">
        <f t="shared" si="956"/>
        <v>400</v>
      </c>
      <c r="B403" s="52" t="s">
        <v>558</v>
      </c>
      <c r="C403" s="114" t="s">
        <v>1949</v>
      </c>
      <c r="D403" s="80" t="s">
        <v>1950</v>
      </c>
      <c r="E403" s="113">
        <v>3473.25</v>
      </c>
      <c r="F403" s="48">
        <v>3473.25</v>
      </c>
      <c r="G403" s="96">
        <v>5664.75</v>
      </c>
      <c r="H403" s="96">
        <v>3473.25</v>
      </c>
      <c r="I403" s="105"/>
      <c r="J403" s="96"/>
      <c r="K403" s="63">
        <f t="shared" si="957"/>
        <v>62.5185</v>
      </c>
      <c r="L403" s="64">
        <f t="shared" si="958"/>
        <v>555.72</v>
      </c>
      <c r="M403" s="48">
        <f t="shared" si="959"/>
        <v>453.18</v>
      </c>
      <c r="N403" s="46">
        <f t="shared" si="960"/>
        <v>24.31275</v>
      </c>
      <c r="O403" s="48">
        <f t="shared" si="961"/>
        <v>0</v>
      </c>
      <c r="P403" s="48">
        <f t="shared" si="962"/>
        <v>0</v>
      </c>
      <c r="Q403" s="48">
        <f t="shared" si="963"/>
        <v>1095.73125</v>
      </c>
      <c r="R403" s="46">
        <f t="shared" si="964"/>
        <v>0</v>
      </c>
      <c r="S403" s="46">
        <f t="shared" si="965"/>
        <v>277.86</v>
      </c>
      <c r="T403" s="48">
        <f t="shared" si="966"/>
        <v>113.3</v>
      </c>
      <c r="U403" s="46">
        <f t="shared" si="967"/>
        <v>10.42</v>
      </c>
      <c r="V403" s="46">
        <v>0</v>
      </c>
      <c r="W403" s="48">
        <f t="shared" si="968"/>
        <v>0</v>
      </c>
      <c r="X403" s="48">
        <f t="shared" si="969"/>
        <v>0</v>
      </c>
      <c r="Y403" s="46">
        <f t="shared" si="970"/>
        <v>401.58</v>
      </c>
      <c r="Z403" s="46">
        <f t="shared" si="971"/>
        <v>1497.31125</v>
      </c>
      <c r="AA403" s="78"/>
      <c r="AB403" s="71" t="s">
        <v>56</v>
      </c>
      <c r="AC403" s="11">
        <f t="shared" ref="AC403:AE403" si="985">K403+R403</f>
        <v>62.5185</v>
      </c>
      <c r="AD403" s="11">
        <f t="shared" si="985"/>
        <v>833.58</v>
      </c>
      <c r="AE403" s="11">
        <f t="shared" si="985"/>
        <v>566.48</v>
      </c>
      <c r="AF403" s="11">
        <f t="shared" si="973"/>
        <v>34.73275</v>
      </c>
      <c r="AG403" s="11">
        <f t="shared" ref="AG403:AI403" si="986">O403+W403</f>
        <v>0</v>
      </c>
      <c r="AH403" s="11">
        <f t="shared" si="986"/>
        <v>0</v>
      </c>
      <c r="AI403" s="11">
        <f t="shared" si="986"/>
        <v>1497.31125</v>
      </c>
      <c r="AJ403" s="12" t="s">
        <v>33</v>
      </c>
    </row>
    <row r="404" s="20" customFormat="1" ht="16" customHeight="1" spans="1:36">
      <c r="A404" s="57">
        <f t="shared" si="956"/>
        <v>401</v>
      </c>
      <c r="B404" s="149" t="s">
        <v>558</v>
      </c>
      <c r="C404" s="165" t="s">
        <v>1951</v>
      </c>
      <c r="D404" s="166" t="s">
        <v>1952</v>
      </c>
      <c r="E404" s="189">
        <v>3473.25</v>
      </c>
      <c r="F404" s="60">
        <v>3473.25</v>
      </c>
      <c r="G404" s="190">
        <v>5664.75</v>
      </c>
      <c r="H404" s="190">
        <v>3473.25</v>
      </c>
      <c r="I404" s="188"/>
      <c r="J404" s="190"/>
      <c r="K404" s="65">
        <f t="shared" si="957"/>
        <v>62.5185</v>
      </c>
      <c r="L404" s="66">
        <f t="shared" si="958"/>
        <v>555.72</v>
      </c>
      <c r="M404" s="60">
        <f t="shared" si="959"/>
        <v>453.18</v>
      </c>
      <c r="N404" s="58">
        <f t="shared" si="960"/>
        <v>24.31275</v>
      </c>
      <c r="O404" s="60">
        <f t="shared" si="961"/>
        <v>0</v>
      </c>
      <c r="P404" s="60">
        <f t="shared" si="962"/>
        <v>0</v>
      </c>
      <c r="Q404" s="60">
        <f t="shared" si="963"/>
        <v>1095.73125</v>
      </c>
      <c r="R404" s="58">
        <f t="shared" si="964"/>
        <v>0</v>
      </c>
      <c r="S404" s="58">
        <f t="shared" si="965"/>
        <v>277.86</v>
      </c>
      <c r="T404" s="60">
        <f t="shared" si="966"/>
        <v>113.3</v>
      </c>
      <c r="U404" s="58">
        <f t="shared" si="967"/>
        <v>10.42</v>
      </c>
      <c r="V404" s="58">
        <v>0</v>
      </c>
      <c r="W404" s="60">
        <f t="shared" si="968"/>
        <v>0</v>
      </c>
      <c r="X404" s="60">
        <f t="shared" si="969"/>
        <v>0</v>
      </c>
      <c r="Y404" s="58">
        <f t="shared" si="970"/>
        <v>401.58</v>
      </c>
      <c r="Z404" s="58">
        <f t="shared" si="971"/>
        <v>1497.31125</v>
      </c>
      <c r="AA404" s="185"/>
      <c r="AB404" s="71" t="s">
        <v>140</v>
      </c>
      <c r="AC404" s="15">
        <f t="shared" ref="AC404:AE404" si="987">K404+R404</f>
        <v>62.5185</v>
      </c>
      <c r="AD404" s="15">
        <f t="shared" si="987"/>
        <v>833.58</v>
      </c>
      <c r="AE404" s="15">
        <f t="shared" si="987"/>
        <v>566.48</v>
      </c>
      <c r="AF404" s="15">
        <f t="shared" si="973"/>
        <v>34.73275</v>
      </c>
      <c r="AG404" s="15">
        <f t="shared" ref="AG404:AI404" si="988">O404+W404</f>
        <v>0</v>
      </c>
      <c r="AH404" s="15">
        <f t="shared" si="988"/>
        <v>0</v>
      </c>
      <c r="AI404" s="15">
        <f t="shared" si="988"/>
        <v>1497.31125</v>
      </c>
      <c r="AJ404" s="16" t="s">
        <v>33</v>
      </c>
    </row>
    <row r="405" s="20" customFormat="1" ht="16" customHeight="1" spans="1:36">
      <c r="A405" s="57">
        <f t="shared" si="956"/>
        <v>402</v>
      </c>
      <c r="B405" s="149" t="s">
        <v>289</v>
      </c>
      <c r="C405" s="165" t="s">
        <v>1957</v>
      </c>
      <c r="D405" s="166" t="s">
        <v>1958</v>
      </c>
      <c r="E405" s="189">
        <v>3473.25</v>
      </c>
      <c r="F405" s="60">
        <v>3473.25</v>
      </c>
      <c r="G405" s="190">
        <v>5664.75</v>
      </c>
      <c r="H405" s="190">
        <v>3473.25</v>
      </c>
      <c r="I405" s="188"/>
      <c r="J405" s="190"/>
      <c r="K405" s="65">
        <f t="shared" si="957"/>
        <v>62.5185</v>
      </c>
      <c r="L405" s="66">
        <f t="shared" si="958"/>
        <v>555.72</v>
      </c>
      <c r="M405" s="60">
        <f t="shared" si="959"/>
        <v>453.18</v>
      </c>
      <c r="N405" s="58">
        <f t="shared" si="960"/>
        <v>24.31275</v>
      </c>
      <c r="O405" s="60">
        <f t="shared" si="961"/>
        <v>0</v>
      </c>
      <c r="P405" s="60">
        <f t="shared" si="962"/>
        <v>0</v>
      </c>
      <c r="Q405" s="60">
        <f t="shared" si="963"/>
        <v>1095.73125</v>
      </c>
      <c r="R405" s="58">
        <f t="shared" si="964"/>
        <v>0</v>
      </c>
      <c r="S405" s="58">
        <f t="shared" si="965"/>
        <v>277.86</v>
      </c>
      <c r="T405" s="60">
        <f t="shared" si="966"/>
        <v>113.3</v>
      </c>
      <c r="U405" s="58">
        <f t="shared" si="967"/>
        <v>10.42</v>
      </c>
      <c r="V405" s="58">
        <v>0</v>
      </c>
      <c r="W405" s="60">
        <f t="shared" si="968"/>
        <v>0</v>
      </c>
      <c r="X405" s="60">
        <f t="shared" si="969"/>
        <v>0</v>
      </c>
      <c r="Y405" s="58">
        <f t="shared" si="970"/>
        <v>401.58</v>
      </c>
      <c r="Z405" s="58">
        <f t="shared" si="971"/>
        <v>1497.31125</v>
      </c>
      <c r="AA405" s="185"/>
      <c r="AB405" s="71" t="s">
        <v>115</v>
      </c>
      <c r="AC405" s="15">
        <f t="shared" ref="AC405:AE405" si="989">K405+R405</f>
        <v>62.5185</v>
      </c>
      <c r="AD405" s="15">
        <f t="shared" si="989"/>
        <v>833.58</v>
      </c>
      <c r="AE405" s="15">
        <f t="shared" si="989"/>
        <v>566.48</v>
      </c>
      <c r="AF405" s="15">
        <f t="shared" si="973"/>
        <v>34.73275</v>
      </c>
      <c r="AG405" s="15">
        <f t="shared" ref="AG405:AI405" si="990">O405+W405</f>
        <v>0</v>
      </c>
      <c r="AH405" s="15">
        <f t="shared" si="990"/>
        <v>0</v>
      </c>
      <c r="AI405" s="15">
        <f t="shared" si="990"/>
        <v>1497.31125</v>
      </c>
      <c r="AJ405" s="16" t="s">
        <v>33</v>
      </c>
    </row>
    <row r="406" s="9" customFormat="1" ht="16" customHeight="1" spans="1:36">
      <c r="A406" s="45">
        <f t="shared" si="956"/>
        <v>403</v>
      </c>
      <c r="B406" s="52" t="s">
        <v>509</v>
      </c>
      <c r="C406" s="114" t="s">
        <v>1959</v>
      </c>
      <c r="D406" s="80" t="s">
        <v>1960</v>
      </c>
      <c r="E406" s="113">
        <v>3473.25</v>
      </c>
      <c r="F406" s="48">
        <v>3473.25</v>
      </c>
      <c r="G406" s="96">
        <v>5664.75</v>
      </c>
      <c r="H406" s="96">
        <v>3473.25</v>
      </c>
      <c r="I406" s="115">
        <v>1790</v>
      </c>
      <c r="J406" s="96"/>
      <c r="K406" s="63">
        <f t="shared" si="957"/>
        <v>62.5185</v>
      </c>
      <c r="L406" s="64">
        <f t="shared" si="958"/>
        <v>555.72</v>
      </c>
      <c r="M406" s="48">
        <f t="shared" si="959"/>
        <v>453.18</v>
      </c>
      <c r="N406" s="46">
        <f t="shared" si="960"/>
        <v>24.31275</v>
      </c>
      <c r="O406" s="48">
        <f t="shared" si="961"/>
        <v>89.5</v>
      </c>
      <c r="P406" s="48">
        <f t="shared" si="962"/>
        <v>0</v>
      </c>
      <c r="Q406" s="48">
        <f t="shared" si="963"/>
        <v>1185.23125</v>
      </c>
      <c r="R406" s="46">
        <f t="shared" si="964"/>
        <v>0</v>
      </c>
      <c r="S406" s="46">
        <f t="shared" si="965"/>
        <v>277.86</v>
      </c>
      <c r="T406" s="48">
        <f t="shared" si="966"/>
        <v>113.3</v>
      </c>
      <c r="U406" s="46">
        <f t="shared" si="967"/>
        <v>10.42</v>
      </c>
      <c r="V406" s="46">
        <v>0</v>
      </c>
      <c r="W406" s="48">
        <f t="shared" si="968"/>
        <v>89.5</v>
      </c>
      <c r="X406" s="48">
        <f t="shared" si="969"/>
        <v>0</v>
      </c>
      <c r="Y406" s="46">
        <f t="shared" si="970"/>
        <v>491.08</v>
      </c>
      <c r="Z406" s="46">
        <f t="shared" si="971"/>
        <v>1676.31125</v>
      </c>
      <c r="AA406" s="78"/>
      <c r="AB406" s="71" t="s">
        <v>118</v>
      </c>
      <c r="AC406" s="11">
        <f t="shared" ref="AC406:AE406" si="991">K406+R406</f>
        <v>62.5185</v>
      </c>
      <c r="AD406" s="11">
        <f t="shared" si="991"/>
        <v>833.58</v>
      </c>
      <c r="AE406" s="11">
        <f t="shared" si="991"/>
        <v>566.48</v>
      </c>
      <c r="AF406" s="11">
        <f t="shared" si="973"/>
        <v>34.73275</v>
      </c>
      <c r="AG406" s="11">
        <f t="shared" ref="AG406:AI406" si="992">O406+W406</f>
        <v>179</v>
      </c>
      <c r="AH406" s="11">
        <f t="shared" si="992"/>
        <v>0</v>
      </c>
      <c r="AI406" s="11">
        <f t="shared" si="992"/>
        <v>1676.31125</v>
      </c>
      <c r="AJ406" s="12" t="s">
        <v>33</v>
      </c>
    </row>
    <row r="407" s="9" customFormat="1" ht="16" customHeight="1" spans="1:36">
      <c r="A407" s="45">
        <f t="shared" si="956"/>
        <v>404</v>
      </c>
      <c r="B407" s="52" t="s">
        <v>509</v>
      </c>
      <c r="C407" s="114" t="s">
        <v>1961</v>
      </c>
      <c r="D407" s="80" t="s">
        <v>1962</v>
      </c>
      <c r="E407" s="113">
        <v>3473.25</v>
      </c>
      <c r="F407" s="48">
        <v>3473.25</v>
      </c>
      <c r="G407" s="96">
        <v>5664.75</v>
      </c>
      <c r="H407" s="96">
        <v>3473.25</v>
      </c>
      <c r="I407" s="115">
        <v>1790</v>
      </c>
      <c r="J407" s="96"/>
      <c r="K407" s="63">
        <f t="shared" si="957"/>
        <v>62.5185</v>
      </c>
      <c r="L407" s="64">
        <f t="shared" si="958"/>
        <v>555.72</v>
      </c>
      <c r="M407" s="48">
        <f t="shared" si="959"/>
        <v>453.18</v>
      </c>
      <c r="N407" s="46">
        <f t="shared" si="960"/>
        <v>24.31275</v>
      </c>
      <c r="O407" s="48">
        <f t="shared" si="961"/>
        <v>89.5</v>
      </c>
      <c r="P407" s="48">
        <f t="shared" si="962"/>
        <v>0</v>
      </c>
      <c r="Q407" s="48">
        <f t="shared" si="963"/>
        <v>1185.23125</v>
      </c>
      <c r="R407" s="46">
        <f t="shared" si="964"/>
        <v>0</v>
      </c>
      <c r="S407" s="46">
        <f t="shared" si="965"/>
        <v>277.86</v>
      </c>
      <c r="T407" s="48">
        <f t="shared" si="966"/>
        <v>113.3</v>
      </c>
      <c r="U407" s="46">
        <f t="shared" si="967"/>
        <v>10.42</v>
      </c>
      <c r="V407" s="46">
        <v>0</v>
      </c>
      <c r="W407" s="48">
        <f t="shared" si="968"/>
        <v>89.5</v>
      </c>
      <c r="X407" s="48">
        <f t="shared" si="969"/>
        <v>0</v>
      </c>
      <c r="Y407" s="46">
        <f t="shared" si="970"/>
        <v>491.08</v>
      </c>
      <c r="Z407" s="46">
        <f t="shared" si="971"/>
        <v>1676.31125</v>
      </c>
      <c r="AA407" s="78"/>
      <c r="AB407" s="71" t="s">
        <v>118</v>
      </c>
      <c r="AC407" s="11">
        <f t="shared" ref="AC407:AE407" si="993">K407+R407</f>
        <v>62.5185</v>
      </c>
      <c r="AD407" s="11">
        <f t="shared" si="993"/>
        <v>833.58</v>
      </c>
      <c r="AE407" s="11">
        <f t="shared" si="993"/>
        <v>566.48</v>
      </c>
      <c r="AF407" s="11">
        <f t="shared" si="973"/>
        <v>34.73275</v>
      </c>
      <c r="AG407" s="11">
        <f t="shared" ref="AG407:AI407" si="994">O407+W407</f>
        <v>179</v>
      </c>
      <c r="AH407" s="11">
        <f t="shared" si="994"/>
        <v>0</v>
      </c>
      <c r="AI407" s="11">
        <f t="shared" si="994"/>
        <v>1676.31125</v>
      </c>
      <c r="AJ407" s="12" t="s">
        <v>33</v>
      </c>
    </row>
    <row r="408" s="9" customFormat="1" ht="16" customHeight="1" spans="1:36">
      <c r="A408" s="45">
        <f t="shared" si="956"/>
        <v>405</v>
      </c>
      <c r="B408" s="52" t="s">
        <v>640</v>
      </c>
      <c r="C408" s="114" t="s">
        <v>1963</v>
      </c>
      <c r="D408" s="80" t="s">
        <v>1964</v>
      </c>
      <c r="E408" s="113">
        <v>3473.25</v>
      </c>
      <c r="F408" s="48">
        <v>3473.25</v>
      </c>
      <c r="G408" s="96">
        <v>5664.75</v>
      </c>
      <c r="H408" s="96">
        <v>3473.25</v>
      </c>
      <c r="I408" s="115">
        <v>1790</v>
      </c>
      <c r="J408" s="96"/>
      <c r="K408" s="63">
        <f t="shared" si="957"/>
        <v>62.5185</v>
      </c>
      <c r="L408" s="64">
        <f t="shared" si="958"/>
        <v>555.72</v>
      </c>
      <c r="M408" s="48">
        <f t="shared" si="959"/>
        <v>453.18</v>
      </c>
      <c r="N408" s="46">
        <f t="shared" si="960"/>
        <v>24.31275</v>
      </c>
      <c r="O408" s="48">
        <f t="shared" si="961"/>
        <v>89.5</v>
      </c>
      <c r="P408" s="48">
        <f t="shared" si="962"/>
        <v>0</v>
      </c>
      <c r="Q408" s="48">
        <f t="shared" si="963"/>
        <v>1185.23125</v>
      </c>
      <c r="R408" s="46">
        <f t="shared" si="964"/>
        <v>0</v>
      </c>
      <c r="S408" s="46">
        <f t="shared" si="965"/>
        <v>277.86</v>
      </c>
      <c r="T408" s="48">
        <f t="shared" si="966"/>
        <v>113.3</v>
      </c>
      <c r="U408" s="46">
        <f t="shared" si="967"/>
        <v>10.42</v>
      </c>
      <c r="V408" s="46">
        <v>0</v>
      </c>
      <c r="W408" s="48">
        <f t="shared" si="968"/>
        <v>89.5</v>
      </c>
      <c r="X408" s="48">
        <f t="shared" si="969"/>
        <v>0</v>
      </c>
      <c r="Y408" s="46">
        <f t="shared" si="970"/>
        <v>491.08</v>
      </c>
      <c r="Z408" s="46">
        <f t="shared" si="971"/>
        <v>1676.31125</v>
      </c>
      <c r="AA408" s="78"/>
      <c r="AB408" s="71" t="s">
        <v>67</v>
      </c>
      <c r="AC408" s="11">
        <f t="shared" ref="AC408:AE408" si="995">K408+R408</f>
        <v>62.5185</v>
      </c>
      <c r="AD408" s="11">
        <f t="shared" si="995"/>
        <v>833.58</v>
      </c>
      <c r="AE408" s="11">
        <f t="shared" si="995"/>
        <v>566.48</v>
      </c>
      <c r="AF408" s="11">
        <f t="shared" si="973"/>
        <v>34.73275</v>
      </c>
      <c r="AG408" s="11">
        <f t="shared" ref="AG408:AI408" si="996">O408+W408</f>
        <v>179</v>
      </c>
      <c r="AH408" s="11">
        <f t="shared" si="996"/>
        <v>0</v>
      </c>
      <c r="AI408" s="11">
        <f t="shared" si="996"/>
        <v>1676.31125</v>
      </c>
      <c r="AJ408" s="12" t="s">
        <v>33</v>
      </c>
    </row>
    <row r="409" s="9" customFormat="1" ht="16" customHeight="1" spans="1:36">
      <c r="A409" s="45">
        <f t="shared" si="956"/>
        <v>406</v>
      </c>
      <c r="B409" s="52" t="s">
        <v>640</v>
      </c>
      <c r="C409" s="103" t="s">
        <v>1965</v>
      </c>
      <c r="D409" s="55" t="s">
        <v>1966</v>
      </c>
      <c r="E409" s="113">
        <v>3473.25</v>
      </c>
      <c r="F409" s="48">
        <v>3473.25</v>
      </c>
      <c r="G409" s="96">
        <v>5664.75</v>
      </c>
      <c r="H409" s="96">
        <v>3473.25</v>
      </c>
      <c r="I409" s="115">
        <v>1790</v>
      </c>
      <c r="J409" s="96"/>
      <c r="K409" s="63">
        <f t="shared" si="957"/>
        <v>62.5185</v>
      </c>
      <c r="L409" s="64">
        <f t="shared" si="958"/>
        <v>555.72</v>
      </c>
      <c r="M409" s="48">
        <f t="shared" si="959"/>
        <v>453.18</v>
      </c>
      <c r="N409" s="46">
        <f t="shared" si="960"/>
        <v>24.31275</v>
      </c>
      <c r="O409" s="48">
        <f t="shared" si="961"/>
        <v>89.5</v>
      </c>
      <c r="P409" s="48">
        <f t="shared" si="962"/>
        <v>0</v>
      </c>
      <c r="Q409" s="48">
        <f t="shared" si="963"/>
        <v>1185.23125</v>
      </c>
      <c r="R409" s="46">
        <f t="shared" si="964"/>
        <v>0</v>
      </c>
      <c r="S409" s="46">
        <f t="shared" si="965"/>
        <v>277.86</v>
      </c>
      <c r="T409" s="48">
        <f t="shared" si="966"/>
        <v>113.3</v>
      </c>
      <c r="U409" s="46">
        <f t="shared" si="967"/>
        <v>10.42</v>
      </c>
      <c r="V409" s="46">
        <v>0</v>
      </c>
      <c r="W409" s="48">
        <f t="shared" si="968"/>
        <v>89.5</v>
      </c>
      <c r="X409" s="48">
        <f t="shared" si="969"/>
        <v>0</v>
      </c>
      <c r="Y409" s="46">
        <f t="shared" si="970"/>
        <v>491.08</v>
      </c>
      <c r="Z409" s="46">
        <f t="shared" si="971"/>
        <v>1676.31125</v>
      </c>
      <c r="AA409" s="78"/>
      <c r="AB409" s="71" t="s">
        <v>67</v>
      </c>
      <c r="AC409" s="11">
        <f t="shared" ref="AC409:AE409" si="997">K409+R409</f>
        <v>62.5185</v>
      </c>
      <c r="AD409" s="11">
        <f t="shared" si="997"/>
        <v>833.58</v>
      </c>
      <c r="AE409" s="11">
        <f t="shared" si="997"/>
        <v>566.48</v>
      </c>
      <c r="AF409" s="11">
        <f t="shared" si="973"/>
        <v>34.73275</v>
      </c>
      <c r="AG409" s="11">
        <f t="shared" ref="AG409:AI409" si="998">O409+W409</f>
        <v>179</v>
      </c>
      <c r="AH409" s="11">
        <f t="shared" si="998"/>
        <v>0</v>
      </c>
      <c r="AI409" s="11">
        <f t="shared" si="998"/>
        <v>1676.31125</v>
      </c>
      <c r="AJ409" s="12" t="s">
        <v>33</v>
      </c>
    </row>
    <row r="410" s="9" customFormat="1" ht="16" customHeight="1" spans="1:36">
      <c r="A410" s="45">
        <f t="shared" si="956"/>
        <v>407</v>
      </c>
      <c r="B410" s="52" t="s">
        <v>230</v>
      </c>
      <c r="C410" s="100" t="s">
        <v>1969</v>
      </c>
      <c r="D410" s="80" t="s">
        <v>1970</v>
      </c>
      <c r="E410" s="113">
        <v>3473.25</v>
      </c>
      <c r="F410" s="48">
        <v>3473.25</v>
      </c>
      <c r="G410" s="96">
        <v>5664.75</v>
      </c>
      <c r="H410" s="96">
        <v>3473.25</v>
      </c>
      <c r="I410" s="115">
        <v>3180</v>
      </c>
      <c r="J410" s="96"/>
      <c r="K410" s="63">
        <f t="shared" si="957"/>
        <v>62.5185</v>
      </c>
      <c r="L410" s="64">
        <f t="shared" si="958"/>
        <v>555.72</v>
      </c>
      <c r="M410" s="48">
        <f t="shared" si="959"/>
        <v>453.18</v>
      </c>
      <c r="N410" s="46">
        <f t="shared" si="960"/>
        <v>24.31275</v>
      </c>
      <c r="O410" s="48">
        <f t="shared" si="961"/>
        <v>159</v>
      </c>
      <c r="P410" s="48">
        <f t="shared" si="962"/>
        <v>0</v>
      </c>
      <c r="Q410" s="48">
        <f t="shared" si="963"/>
        <v>1254.73125</v>
      </c>
      <c r="R410" s="46">
        <f t="shared" si="964"/>
        <v>0</v>
      </c>
      <c r="S410" s="46">
        <f t="shared" si="965"/>
        <v>277.86</v>
      </c>
      <c r="T410" s="48">
        <f t="shared" si="966"/>
        <v>113.3</v>
      </c>
      <c r="U410" s="46">
        <f t="shared" si="967"/>
        <v>10.42</v>
      </c>
      <c r="V410" s="46">
        <v>0</v>
      </c>
      <c r="W410" s="48">
        <f t="shared" si="968"/>
        <v>159</v>
      </c>
      <c r="X410" s="48">
        <f t="shared" si="969"/>
        <v>0</v>
      </c>
      <c r="Y410" s="46">
        <f t="shared" si="970"/>
        <v>560.58</v>
      </c>
      <c r="Z410" s="46">
        <f t="shared" si="971"/>
        <v>1815.31125</v>
      </c>
      <c r="AA410" s="78"/>
      <c r="AB410" s="71" t="s">
        <v>134</v>
      </c>
      <c r="AC410" s="11">
        <f t="shared" ref="AC410:AE410" si="999">K410+R410</f>
        <v>62.5185</v>
      </c>
      <c r="AD410" s="11">
        <f t="shared" si="999"/>
        <v>833.58</v>
      </c>
      <c r="AE410" s="11">
        <f t="shared" si="999"/>
        <v>566.48</v>
      </c>
      <c r="AF410" s="11">
        <f t="shared" si="973"/>
        <v>34.73275</v>
      </c>
      <c r="AG410" s="11">
        <f t="shared" ref="AG410:AI410" si="1000">O410+W410</f>
        <v>318</v>
      </c>
      <c r="AH410" s="11">
        <f t="shared" si="1000"/>
        <v>0</v>
      </c>
      <c r="AI410" s="11">
        <f t="shared" si="1000"/>
        <v>1815.31125</v>
      </c>
      <c r="AJ410" s="12" t="s">
        <v>32</v>
      </c>
    </row>
    <row r="411" s="22" customFormat="1" ht="19" customHeight="1" spans="1:36">
      <c r="A411" s="45">
        <f t="shared" si="956"/>
        <v>408</v>
      </c>
      <c r="B411" s="46" t="s">
        <v>233</v>
      </c>
      <c r="C411" s="104" t="s">
        <v>1991</v>
      </c>
      <c r="D411" s="87" t="s">
        <v>1992</v>
      </c>
      <c r="E411" s="113">
        <v>3473.25</v>
      </c>
      <c r="F411" s="48">
        <v>3473.25</v>
      </c>
      <c r="G411" s="96">
        <v>5664.75</v>
      </c>
      <c r="H411" s="96">
        <v>3473.25</v>
      </c>
      <c r="I411" s="122"/>
      <c r="J411" s="95"/>
      <c r="K411" s="63">
        <f t="shared" si="957"/>
        <v>62.5185</v>
      </c>
      <c r="L411" s="64">
        <f t="shared" si="958"/>
        <v>555.72</v>
      </c>
      <c r="M411" s="48">
        <f t="shared" si="959"/>
        <v>453.18</v>
      </c>
      <c r="N411" s="46">
        <f t="shared" si="960"/>
        <v>24.31275</v>
      </c>
      <c r="O411" s="48">
        <f t="shared" si="961"/>
        <v>0</v>
      </c>
      <c r="P411" s="48">
        <f t="shared" si="962"/>
        <v>0</v>
      </c>
      <c r="Q411" s="48">
        <f t="shared" si="963"/>
        <v>1095.73125</v>
      </c>
      <c r="R411" s="46">
        <f t="shared" si="964"/>
        <v>0</v>
      </c>
      <c r="S411" s="46">
        <f t="shared" si="965"/>
        <v>277.86</v>
      </c>
      <c r="T411" s="48">
        <f t="shared" si="966"/>
        <v>113.3</v>
      </c>
      <c r="U411" s="46">
        <f t="shared" si="967"/>
        <v>10.42</v>
      </c>
      <c r="V411" s="46">
        <v>0</v>
      </c>
      <c r="W411" s="48">
        <f t="shared" si="968"/>
        <v>0</v>
      </c>
      <c r="X411" s="48">
        <f t="shared" si="969"/>
        <v>0</v>
      </c>
      <c r="Y411" s="46">
        <f t="shared" si="970"/>
        <v>401.58</v>
      </c>
      <c r="Z411" s="46">
        <f t="shared" si="971"/>
        <v>1497.31125</v>
      </c>
      <c r="AA411" s="122"/>
      <c r="AB411" s="71" t="s">
        <v>124</v>
      </c>
      <c r="AC411" s="11">
        <f t="shared" ref="AC411:AE411" si="1001">K411+R411</f>
        <v>62.5185</v>
      </c>
      <c r="AD411" s="11">
        <f t="shared" si="1001"/>
        <v>833.58</v>
      </c>
      <c r="AE411" s="11">
        <f t="shared" si="1001"/>
        <v>566.48</v>
      </c>
      <c r="AF411" s="11">
        <f t="shared" si="973"/>
        <v>34.73275</v>
      </c>
      <c r="AG411" s="11">
        <f t="shared" ref="AG411:AI411" si="1002">O411+W411</f>
        <v>0</v>
      </c>
      <c r="AH411" s="11">
        <f t="shared" si="1002"/>
        <v>0</v>
      </c>
      <c r="AI411" s="11">
        <f t="shared" si="1002"/>
        <v>1497.31125</v>
      </c>
      <c r="AJ411" s="12" t="s">
        <v>34</v>
      </c>
    </row>
    <row r="412" s="22" customFormat="1" ht="19" customHeight="1" spans="1:36">
      <c r="A412" s="45">
        <f t="shared" si="956"/>
        <v>409</v>
      </c>
      <c r="B412" s="52" t="s">
        <v>337</v>
      </c>
      <c r="C412" s="104" t="s">
        <v>1993</v>
      </c>
      <c r="D412" s="87" t="s">
        <v>1994</v>
      </c>
      <c r="E412" s="113">
        <v>3473.25</v>
      </c>
      <c r="F412" s="48">
        <v>3473.25</v>
      </c>
      <c r="G412" s="96">
        <v>5664.75</v>
      </c>
      <c r="H412" s="96">
        <v>3473.25</v>
      </c>
      <c r="I412" s="122"/>
      <c r="J412" s="95"/>
      <c r="K412" s="63">
        <f t="shared" si="957"/>
        <v>62.5185</v>
      </c>
      <c r="L412" s="64">
        <f t="shared" si="958"/>
        <v>555.72</v>
      </c>
      <c r="M412" s="48">
        <f t="shared" si="959"/>
        <v>453.18</v>
      </c>
      <c r="N412" s="46">
        <f t="shared" si="960"/>
        <v>24.31275</v>
      </c>
      <c r="O412" s="48">
        <f t="shared" si="961"/>
        <v>0</v>
      </c>
      <c r="P412" s="48">
        <f t="shared" si="962"/>
        <v>0</v>
      </c>
      <c r="Q412" s="48">
        <f t="shared" si="963"/>
        <v>1095.73125</v>
      </c>
      <c r="R412" s="46">
        <f t="shared" si="964"/>
        <v>0</v>
      </c>
      <c r="S412" s="46">
        <f t="shared" si="965"/>
        <v>277.86</v>
      </c>
      <c r="T412" s="48">
        <f t="shared" si="966"/>
        <v>113.3</v>
      </c>
      <c r="U412" s="46">
        <f t="shared" si="967"/>
        <v>10.42</v>
      </c>
      <c r="V412" s="46">
        <v>0</v>
      </c>
      <c r="W412" s="48">
        <f t="shared" si="968"/>
        <v>0</v>
      </c>
      <c r="X412" s="48">
        <f t="shared" si="969"/>
        <v>0</v>
      </c>
      <c r="Y412" s="46">
        <f t="shared" si="970"/>
        <v>401.58</v>
      </c>
      <c r="Z412" s="46">
        <f t="shared" si="971"/>
        <v>1497.31125</v>
      </c>
      <c r="AA412" s="122"/>
      <c r="AB412" s="71" t="s">
        <v>97</v>
      </c>
      <c r="AC412" s="11">
        <f t="shared" ref="AC412:AE412" si="1003">K412+R412</f>
        <v>62.5185</v>
      </c>
      <c r="AD412" s="11">
        <f t="shared" si="1003"/>
        <v>833.58</v>
      </c>
      <c r="AE412" s="11">
        <f t="shared" si="1003"/>
        <v>566.48</v>
      </c>
      <c r="AF412" s="11">
        <f t="shared" si="973"/>
        <v>34.73275</v>
      </c>
      <c r="AG412" s="11">
        <f t="shared" ref="AG412:AI412" si="1004">O412+W412</f>
        <v>0</v>
      </c>
      <c r="AH412" s="11">
        <f t="shared" si="1004"/>
        <v>0</v>
      </c>
      <c r="AI412" s="11">
        <f t="shared" si="1004"/>
        <v>1497.31125</v>
      </c>
      <c r="AJ412" s="12" t="s">
        <v>33</v>
      </c>
    </row>
    <row r="413" s="22" customFormat="1" ht="19" customHeight="1" spans="1:36">
      <c r="A413" s="45">
        <f t="shared" si="956"/>
        <v>410</v>
      </c>
      <c r="B413" s="52" t="s">
        <v>337</v>
      </c>
      <c r="C413" s="104" t="s">
        <v>1995</v>
      </c>
      <c r="D413" s="87" t="s">
        <v>1996</v>
      </c>
      <c r="E413" s="113">
        <v>3473.25</v>
      </c>
      <c r="F413" s="48">
        <v>3473.25</v>
      </c>
      <c r="G413" s="96">
        <v>5664.75</v>
      </c>
      <c r="H413" s="96">
        <v>3473.25</v>
      </c>
      <c r="I413" s="122"/>
      <c r="J413" s="95"/>
      <c r="K413" s="63">
        <f t="shared" si="957"/>
        <v>62.5185</v>
      </c>
      <c r="L413" s="64">
        <f t="shared" si="958"/>
        <v>555.72</v>
      </c>
      <c r="M413" s="48">
        <f t="shared" si="959"/>
        <v>453.18</v>
      </c>
      <c r="N413" s="46">
        <f t="shared" si="960"/>
        <v>24.31275</v>
      </c>
      <c r="O413" s="48">
        <f t="shared" si="961"/>
        <v>0</v>
      </c>
      <c r="P413" s="48">
        <f t="shared" si="962"/>
        <v>0</v>
      </c>
      <c r="Q413" s="48">
        <f t="shared" si="963"/>
        <v>1095.73125</v>
      </c>
      <c r="R413" s="46">
        <f t="shared" si="964"/>
        <v>0</v>
      </c>
      <c r="S413" s="46">
        <f t="shared" si="965"/>
        <v>277.86</v>
      </c>
      <c r="T413" s="48">
        <f t="shared" si="966"/>
        <v>113.3</v>
      </c>
      <c r="U413" s="46">
        <f t="shared" si="967"/>
        <v>10.42</v>
      </c>
      <c r="V413" s="46">
        <v>0</v>
      </c>
      <c r="W413" s="48">
        <f t="shared" si="968"/>
        <v>0</v>
      </c>
      <c r="X413" s="48">
        <f t="shared" si="969"/>
        <v>0</v>
      </c>
      <c r="Y413" s="46">
        <f t="shared" si="970"/>
        <v>401.58</v>
      </c>
      <c r="Z413" s="46">
        <f t="shared" si="971"/>
        <v>1497.31125</v>
      </c>
      <c r="AA413" s="122"/>
      <c r="AB413" s="71" t="s">
        <v>97</v>
      </c>
      <c r="AC413" s="11">
        <f t="shared" ref="AC413:AE413" si="1005">K413+R413</f>
        <v>62.5185</v>
      </c>
      <c r="AD413" s="11">
        <f t="shared" si="1005"/>
        <v>833.58</v>
      </c>
      <c r="AE413" s="11">
        <f t="shared" si="1005"/>
        <v>566.48</v>
      </c>
      <c r="AF413" s="11">
        <f t="shared" si="973"/>
        <v>34.73275</v>
      </c>
      <c r="AG413" s="11">
        <f t="shared" ref="AG413:AI413" si="1006">O413+W413</f>
        <v>0</v>
      </c>
      <c r="AH413" s="11">
        <f t="shared" si="1006"/>
        <v>0</v>
      </c>
      <c r="AI413" s="11">
        <f t="shared" si="1006"/>
        <v>1497.31125</v>
      </c>
      <c r="AJ413" s="12" t="s">
        <v>33</v>
      </c>
    </row>
    <row r="414" s="22" customFormat="1" ht="19" customHeight="1" spans="1:36">
      <c r="A414" s="45">
        <f t="shared" si="956"/>
        <v>411</v>
      </c>
      <c r="B414" s="52" t="s">
        <v>337</v>
      </c>
      <c r="C414" s="104" t="s">
        <v>1997</v>
      </c>
      <c r="D414" s="87" t="s">
        <v>1998</v>
      </c>
      <c r="E414" s="113">
        <v>3473.25</v>
      </c>
      <c r="F414" s="48">
        <v>3473.25</v>
      </c>
      <c r="G414" s="96">
        <v>5664.75</v>
      </c>
      <c r="H414" s="96">
        <v>3473.25</v>
      </c>
      <c r="I414" s="122"/>
      <c r="J414" s="95"/>
      <c r="K414" s="63">
        <f t="shared" si="957"/>
        <v>62.5185</v>
      </c>
      <c r="L414" s="64">
        <f t="shared" si="958"/>
        <v>555.72</v>
      </c>
      <c r="M414" s="48">
        <f t="shared" si="959"/>
        <v>453.18</v>
      </c>
      <c r="N414" s="46">
        <f t="shared" si="960"/>
        <v>24.31275</v>
      </c>
      <c r="O414" s="48">
        <f t="shared" si="961"/>
        <v>0</v>
      </c>
      <c r="P414" s="48">
        <f t="shared" si="962"/>
        <v>0</v>
      </c>
      <c r="Q414" s="48">
        <f t="shared" si="963"/>
        <v>1095.73125</v>
      </c>
      <c r="R414" s="46">
        <f t="shared" si="964"/>
        <v>0</v>
      </c>
      <c r="S414" s="46">
        <f t="shared" si="965"/>
        <v>277.86</v>
      </c>
      <c r="T414" s="48">
        <f t="shared" si="966"/>
        <v>113.3</v>
      </c>
      <c r="U414" s="46">
        <f t="shared" si="967"/>
        <v>10.42</v>
      </c>
      <c r="V414" s="46">
        <v>0</v>
      </c>
      <c r="W414" s="48">
        <f t="shared" si="968"/>
        <v>0</v>
      </c>
      <c r="X414" s="48">
        <f t="shared" si="969"/>
        <v>0</v>
      </c>
      <c r="Y414" s="46">
        <f t="shared" si="970"/>
        <v>401.58</v>
      </c>
      <c r="Z414" s="46">
        <f t="shared" si="971"/>
        <v>1497.31125</v>
      </c>
      <c r="AA414" s="122"/>
      <c r="AB414" s="71" t="s">
        <v>97</v>
      </c>
      <c r="AC414" s="11">
        <f t="shared" ref="AC414:AE414" si="1007">K414+R414</f>
        <v>62.5185</v>
      </c>
      <c r="AD414" s="11">
        <f t="shared" si="1007"/>
        <v>833.58</v>
      </c>
      <c r="AE414" s="11">
        <f t="shared" si="1007"/>
        <v>566.48</v>
      </c>
      <c r="AF414" s="11">
        <f t="shared" si="973"/>
        <v>34.73275</v>
      </c>
      <c r="AG414" s="11">
        <f t="shared" ref="AG414:AI414" si="1008">O414+W414</f>
        <v>0</v>
      </c>
      <c r="AH414" s="11">
        <f t="shared" si="1008"/>
        <v>0</v>
      </c>
      <c r="AI414" s="11">
        <f t="shared" si="1008"/>
        <v>1497.31125</v>
      </c>
      <c r="AJ414" s="12" t="s">
        <v>33</v>
      </c>
    </row>
    <row r="415" s="22" customFormat="1" ht="19" customHeight="1" spans="1:36">
      <c r="A415" s="45">
        <f t="shared" si="956"/>
        <v>412</v>
      </c>
      <c r="B415" s="52" t="s">
        <v>337</v>
      </c>
      <c r="C415" s="104" t="s">
        <v>1999</v>
      </c>
      <c r="D415" s="116" t="s">
        <v>2000</v>
      </c>
      <c r="E415" s="113">
        <v>3473.25</v>
      </c>
      <c r="F415" s="48">
        <v>3473.25</v>
      </c>
      <c r="G415" s="96">
        <v>5664.75</v>
      </c>
      <c r="H415" s="96">
        <v>3473.25</v>
      </c>
      <c r="I415" s="122"/>
      <c r="J415" s="95"/>
      <c r="K415" s="63">
        <f t="shared" si="957"/>
        <v>62.5185</v>
      </c>
      <c r="L415" s="64">
        <f t="shared" si="958"/>
        <v>555.72</v>
      </c>
      <c r="M415" s="48">
        <f t="shared" si="959"/>
        <v>453.18</v>
      </c>
      <c r="N415" s="46">
        <f t="shared" si="960"/>
        <v>24.31275</v>
      </c>
      <c r="O415" s="48">
        <f t="shared" si="961"/>
        <v>0</v>
      </c>
      <c r="P415" s="48">
        <f t="shared" si="962"/>
        <v>0</v>
      </c>
      <c r="Q415" s="48">
        <f t="shared" si="963"/>
        <v>1095.73125</v>
      </c>
      <c r="R415" s="46">
        <f t="shared" si="964"/>
        <v>0</v>
      </c>
      <c r="S415" s="46">
        <f t="shared" si="965"/>
        <v>277.86</v>
      </c>
      <c r="T415" s="48">
        <f t="shared" si="966"/>
        <v>113.3</v>
      </c>
      <c r="U415" s="46">
        <f t="shared" si="967"/>
        <v>10.42</v>
      </c>
      <c r="V415" s="46">
        <v>0</v>
      </c>
      <c r="W415" s="48">
        <f t="shared" si="968"/>
        <v>0</v>
      </c>
      <c r="X415" s="48">
        <f t="shared" si="969"/>
        <v>0</v>
      </c>
      <c r="Y415" s="46">
        <f t="shared" si="970"/>
        <v>401.58</v>
      </c>
      <c r="Z415" s="46">
        <f t="shared" si="971"/>
        <v>1497.31125</v>
      </c>
      <c r="AA415" s="122"/>
      <c r="AB415" s="71" t="s">
        <v>88</v>
      </c>
      <c r="AC415" s="11">
        <f t="shared" ref="AC415:AE415" si="1009">K415+R415</f>
        <v>62.5185</v>
      </c>
      <c r="AD415" s="11">
        <f t="shared" si="1009"/>
        <v>833.58</v>
      </c>
      <c r="AE415" s="11">
        <f t="shared" si="1009"/>
        <v>566.48</v>
      </c>
      <c r="AF415" s="11">
        <f t="shared" si="973"/>
        <v>34.73275</v>
      </c>
      <c r="AG415" s="11">
        <f t="shared" ref="AG415:AI415" si="1010">O415+W415</f>
        <v>0</v>
      </c>
      <c r="AH415" s="11">
        <f t="shared" si="1010"/>
        <v>0</v>
      </c>
      <c r="AI415" s="11">
        <f t="shared" si="1010"/>
        <v>1497.31125</v>
      </c>
      <c r="AJ415" s="12" t="s">
        <v>33</v>
      </c>
    </row>
    <row r="416" s="22" customFormat="1" ht="19" customHeight="1" spans="1:36">
      <c r="A416" s="45">
        <f t="shared" si="956"/>
        <v>413</v>
      </c>
      <c r="B416" s="52" t="s">
        <v>509</v>
      </c>
      <c r="C416" s="104" t="s">
        <v>2003</v>
      </c>
      <c r="D416" s="87" t="s">
        <v>2004</v>
      </c>
      <c r="E416" s="113">
        <v>3473.25</v>
      </c>
      <c r="F416" s="48">
        <v>3473.25</v>
      </c>
      <c r="G416" s="96">
        <v>5664.75</v>
      </c>
      <c r="H416" s="96">
        <v>3473.25</v>
      </c>
      <c r="I416" s="122"/>
      <c r="J416" s="95"/>
      <c r="K416" s="63">
        <f t="shared" si="957"/>
        <v>62.5185</v>
      </c>
      <c r="L416" s="64">
        <f t="shared" si="958"/>
        <v>555.72</v>
      </c>
      <c r="M416" s="48">
        <f t="shared" si="959"/>
        <v>453.18</v>
      </c>
      <c r="N416" s="46">
        <f t="shared" si="960"/>
        <v>24.31275</v>
      </c>
      <c r="O416" s="48">
        <f t="shared" si="961"/>
        <v>0</v>
      </c>
      <c r="P416" s="48">
        <f t="shared" si="962"/>
        <v>0</v>
      </c>
      <c r="Q416" s="48">
        <f t="shared" si="963"/>
        <v>1095.73125</v>
      </c>
      <c r="R416" s="46">
        <f t="shared" si="964"/>
        <v>0</v>
      </c>
      <c r="S416" s="46">
        <f t="shared" si="965"/>
        <v>277.86</v>
      </c>
      <c r="T416" s="48">
        <f t="shared" si="966"/>
        <v>113.3</v>
      </c>
      <c r="U416" s="46">
        <f t="shared" si="967"/>
        <v>10.42</v>
      </c>
      <c r="V416" s="46">
        <v>0</v>
      </c>
      <c r="W416" s="48">
        <f t="shared" si="968"/>
        <v>0</v>
      </c>
      <c r="X416" s="48">
        <f t="shared" si="969"/>
        <v>0</v>
      </c>
      <c r="Y416" s="46">
        <f t="shared" si="970"/>
        <v>401.58</v>
      </c>
      <c r="Z416" s="46">
        <f t="shared" si="971"/>
        <v>1497.31125</v>
      </c>
      <c r="AA416" s="122"/>
      <c r="AB416" s="71" t="s">
        <v>118</v>
      </c>
      <c r="AC416" s="11">
        <f t="shared" ref="AC416:AE416" si="1011">K416+R416</f>
        <v>62.5185</v>
      </c>
      <c r="AD416" s="11">
        <f t="shared" si="1011"/>
        <v>833.58</v>
      </c>
      <c r="AE416" s="11">
        <f t="shared" si="1011"/>
        <v>566.48</v>
      </c>
      <c r="AF416" s="11">
        <f t="shared" si="973"/>
        <v>34.73275</v>
      </c>
      <c r="AG416" s="11">
        <f t="shared" ref="AG416:AI416" si="1012">O416+W416</f>
        <v>0</v>
      </c>
      <c r="AH416" s="11">
        <f t="shared" si="1012"/>
        <v>0</v>
      </c>
      <c r="AI416" s="11">
        <f t="shared" si="1012"/>
        <v>1497.31125</v>
      </c>
      <c r="AJ416" s="12" t="s">
        <v>33</v>
      </c>
    </row>
    <row r="417" s="22" customFormat="1" ht="19" customHeight="1" spans="1:36">
      <c r="A417" s="45">
        <f t="shared" si="956"/>
        <v>414</v>
      </c>
      <c r="B417" s="52" t="s">
        <v>348</v>
      </c>
      <c r="C417" s="104" t="s">
        <v>2005</v>
      </c>
      <c r="D417" s="87" t="s">
        <v>2006</v>
      </c>
      <c r="E417" s="113">
        <v>3473.25</v>
      </c>
      <c r="F417" s="48">
        <v>3473.25</v>
      </c>
      <c r="G417" s="96">
        <v>5664.75</v>
      </c>
      <c r="H417" s="96">
        <v>3473.25</v>
      </c>
      <c r="I417" s="122"/>
      <c r="J417" s="95"/>
      <c r="K417" s="63">
        <f t="shared" si="957"/>
        <v>62.5185</v>
      </c>
      <c r="L417" s="64">
        <f t="shared" si="958"/>
        <v>555.72</v>
      </c>
      <c r="M417" s="48">
        <f t="shared" si="959"/>
        <v>453.18</v>
      </c>
      <c r="N417" s="46">
        <f t="shared" si="960"/>
        <v>24.31275</v>
      </c>
      <c r="O417" s="48">
        <f t="shared" si="961"/>
        <v>0</v>
      </c>
      <c r="P417" s="48">
        <f t="shared" si="962"/>
        <v>0</v>
      </c>
      <c r="Q417" s="48">
        <f t="shared" si="963"/>
        <v>1095.73125</v>
      </c>
      <c r="R417" s="46">
        <f t="shared" si="964"/>
        <v>0</v>
      </c>
      <c r="S417" s="46">
        <f t="shared" si="965"/>
        <v>277.86</v>
      </c>
      <c r="T417" s="48">
        <f t="shared" si="966"/>
        <v>113.3</v>
      </c>
      <c r="U417" s="46">
        <f t="shared" si="967"/>
        <v>10.42</v>
      </c>
      <c r="V417" s="46">
        <v>0</v>
      </c>
      <c r="W417" s="48">
        <f t="shared" si="968"/>
        <v>0</v>
      </c>
      <c r="X417" s="48">
        <f t="shared" si="969"/>
        <v>0</v>
      </c>
      <c r="Y417" s="46">
        <f t="shared" si="970"/>
        <v>401.58</v>
      </c>
      <c r="Z417" s="46">
        <f t="shared" si="971"/>
        <v>1497.31125</v>
      </c>
      <c r="AA417" s="122"/>
      <c r="AB417" s="71" t="s">
        <v>100</v>
      </c>
      <c r="AC417" s="11">
        <f t="shared" ref="AC417:AE417" si="1013">K417+R417</f>
        <v>62.5185</v>
      </c>
      <c r="AD417" s="11">
        <f t="shared" si="1013"/>
        <v>833.58</v>
      </c>
      <c r="AE417" s="11">
        <f t="shared" si="1013"/>
        <v>566.48</v>
      </c>
      <c r="AF417" s="11">
        <f t="shared" si="973"/>
        <v>34.73275</v>
      </c>
      <c r="AG417" s="11">
        <f t="shared" ref="AG417:AI417" si="1014">O417+W417</f>
        <v>0</v>
      </c>
      <c r="AH417" s="11">
        <f t="shared" si="1014"/>
        <v>0</v>
      </c>
      <c r="AI417" s="11">
        <f t="shared" si="1014"/>
        <v>1497.31125</v>
      </c>
      <c r="AJ417" s="12" t="s">
        <v>33</v>
      </c>
    </row>
    <row r="418" s="22" customFormat="1" ht="19" customHeight="1" spans="1:36">
      <c r="A418" s="45">
        <f t="shared" si="956"/>
        <v>415</v>
      </c>
      <c r="B418" s="52" t="s">
        <v>348</v>
      </c>
      <c r="C418" s="104" t="s">
        <v>2007</v>
      </c>
      <c r="D418" s="87" t="s">
        <v>2008</v>
      </c>
      <c r="E418" s="113">
        <v>3473.25</v>
      </c>
      <c r="F418" s="48">
        <v>3473.25</v>
      </c>
      <c r="G418" s="96">
        <v>5664.75</v>
      </c>
      <c r="H418" s="96">
        <v>3473.25</v>
      </c>
      <c r="I418" s="122"/>
      <c r="J418" s="95"/>
      <c r="K418" s="63">
        <f t="shared" si="957"/>
        <v>62.5185</v>
      </c>
      <c r="L418" s="64">
        <f t="shared" si="958"/>
        <v>555.72</v>
      </c>
      <c r="M418" s="48">
        <f t="shared" si="959"/>
        <v>453.18</v>
      </c>
      <c r="N418" s="46">
        <f t="shared" si="960"/>
        <v>24.31275</v>
      </c>
      <c r="O418" s="48">
        <f t="shared" si="961"/>
        <v>0</v>
      </c>
      <c r="P418" s="48">
        <f t="shared" si="962"/>
        <v>0</v>
      </c>
      <c r="Q418" s="48">
        <f t="shared" si="963"/>
        <v>1095.73125</v>
      </c>
      <c r="R418" s="46">
        <f t="shared" si="964"/>
        <v>0</v>
      </c>
      <c r="S418" s="46">
        <f t="shared" si="965"/>
        <v>277.86</v>
      </c>
      <c r="T418" s="48">
        <f t="shared" si="966"/>
        <v>113.3</v>
      </c>
      <c r="U418" s="46">
        <f t="shared" si="967"/>
        <v>10.42</v>
      </c>
      <c r="V418" s="46">
        <v>0</v>
      </c>
      <c r="W418" s="48">
        <f t="shared" si="968"/>
        <v>0</v>
      </c>
      <c r="X418" s="48">
        <f t="shared" si="969"/>
        <v>0</v>
      </c>
      <c r="Y418" s="46">
        <f t="shared" si="970"/>
        <v>401.58</v>
      </c>
      <c r="Z418" s="46">
        <f t="shared" si="971"/>
        <v>1497.31125</v>
      </c>
      <c r="AA418" s="122"/>
      <c r="AB418" s="71" t="s">
        <v>100</v>
      </c>
      <c r="AC418" s="11">
        <f t="shared" ref="AC418:AE418" si="1015">K418+R418</f>
        <v>62.5185</v>
      </c>
      <c r="AD418" s="11">
        <f t="shared" si="1015"/>
        <v>833.58</v>
      </c>
      <c r="AE418" s="11">
        <f t="shared" si="1015"/>
        <v>566.48</v>
      </c>
      <c r="AF418" s="11">
        <f t="shared" si="973"/>
        <v>34.73275</v>
      </c>
      <c r="AG418" s="11">
        <f t="shared" ref="AG418:AI418" si="1016">O418+W418</f>
        <v>0</v>
      </c>
      <c r="AH418" s="11">
        <f t="shared" si="1016"/>
        <v>0</v>
      </c>
      <c r="AI418" s="11">
        <f t="shared" si="1016"/>
        <v>1497.31125</v>
      </c>
      <c r="AJ418" s="12" t="s">
        <v>33</v>
      </c>
    </row>
    <row r="419" s="22" customFormat="1" ht="19" customHeight="1" spans="1:36">
      <c r="A419" s="45">
        <f t="shared" si="956"/>
        <v>416</v>
      </c>
      <c r="B419" s="52" t="s">
        <v>348</v>
      </c>
      <c r="C419" s="104" t="s">
        <v>2009</v>
      </c>
      <c r="D419" s="87" t="s">
        <v>2010</v>
      </c>
      <c r="E419" s="113">
        <v>3473.25</v>
      </c>
      <c r="F419" s="48">
        <v>3473.25</v>
      </c>
      <c r="G419" s="96">
        <v>5664.75</v>
      </c>
      <c r="H419" s="96">
        <v>3473.25</v>
      </c>
      <c r="I419" s="122"/>
      <c r="J419" s="95"/>
      <c r="K419" s="63">
        <f t="shared" si="957"/>
        <v>62.5185</v>
      </c>
      <c r="L419" s="64">
        <f t="shared" si="958"/>
        <v>555.72</v>
      </c>
      <c r="M419" s="48">
        <f t="shared" si="959"/>
        <v>453.18</v>
      </c>
      <c r="N419" s="46">
        <f t="shared" si="960"/>
        <v>24.31275</v>
      </c>
      <c r="O419" s="48">
        <f t="shared" si="961"/>
        <v>0</v>
      </c>
      <c r="P419" s="48">
        <f t="shared" si="962"/>
        <v>0</v>
      </c>
      <c r="Q419" s="48">
        <f t="shared" si="963"/>
        <v>1095.73125</v>
      </c>
      <c r="R419" s="46">
        <f t="shared" si="964"/>
        <v>0</v>
      </c>
      <c r="S419" s="46">
        <f t="shared" si="965"/>
        <v>277.86</v>
      </c>
      <c r="T419" s="48">
        <f t="shared" si="966"/>
        <v>113.3</v>
      </c>
      <c r="U419" s="46">
        <f t="shared" si="967"/>
        <v>10.42</v>
      </c>
      <c r="V419" s="46">
        <v>0</v>
      </c>
      <c r="W419" s="48">
        <f t="shared" si="968"/>
        <v>0</v>
      </c>
      <c r="X419" s="48">
        <f t="shared" si="969"/>
        <v>0</v>
      </c>
      <c r="Y419" s="46">
        <f t="shared" si="970"/>
        <v>401.58</v>
      </c>
      <c r="Z419" s="46">
        <f t="shared" si="971"/>
        <v>1497.31125</v>
      </c>
      <c r="AA419" s="122"/>
      <c r="AB419" s="71" t="s">
        <v>100</v>
      </c>
      <c r="AC419" s="11">
        <f t="shared" ref="AC419:AE419" si="1017">K419+R419</f>
        <v>62.5185</v>
      </c>
      <c r="AD419" s="11">
        <f t="shared" si="1017"/>
        <v>833.58</v>
      </c>
      <c r="AE419" s="11">
        <f t="shared" si="1017"/>
        <v>566.48</v>
      </c>
      <c r="AF419" s="11">
        <f t="shared" si="973"/>
        <v>34.73275</v>
      </c>
      <c r="AG419" s="11">
        <f t="shared" ref="AG419:AI419" si="1018">O419+W419</f>
        <v>0</v>
      </c>
      <c r="AH419" s="11">
        <f t="shared" si="1018"/>
        <v>0</v>
      </c>
      <c r="AI419" s="11">
        <f t="shared" si="1018"/>
        <v>1497.31125</v>
      </c>
      <c r="AJ419" s="12" t="s">
        <v>33</v>
      </c>
    </row>
    <row r="420" s="22" customFormat="1" ht="19" customHeight="1" spans="1:36">
      <c r="A420" s="45">
        <f t="shared" si="956"/>
        <v>417</v>
      </c>
      <c r="B420" s="52" t="s">
        <v>348</v>
      </c>
      <c r="C420" s="100" t="s">
        <v>2011</v>
      </c>
      <c r="D420" s="87" t="s">
        <v>2012</v>
      </c>
      <c r="E420" s="113">
        <v>3473.25</v>
      </c>
      <c r="F420" s="48">
        <v>3473.25</v>
      </c>
      <c r="G420" s="96">
        <v>5664.75</v>
      </c>
      <c r="H420" s="96">
        <v>3473.25</v>
      </c>
      <c r="I420" s="122"/>
      <c r="J420" s="95"/>
      <c r="K420" s="63">
        <f t="shared" si="957"/>
        <v>62.5185</v>
      </c>
      <c r="L420" s="64">
        <f t="shared" si="958"/>
        <v>555.72</v>
      </c>
      <c r="M420" s="48">
        <f t="shared" si="959"/>
        <v>453.18</v>
      </c>
      <c r="N420" s="46">
        <f t="shared" si="960"/>
        <v>24.31275</v>
      </c>
      <c r="O420" s="48">
        <f t="shared" si="961"/>
        <v>0</v>
      </c>
      <c r="P420" s="48">
        <f t="shared" si="962"/>
        <v>0</v>
      </c>
      <c r="Q420" s="48">
        <f t="shared" si="963"/>
        <v>1095.73125</v>
      </c>
      <c r="R420" s="46">
        <f t="shared" si="964"/>
        <v>0</v>
      </c>
      <c r="S420" s="46">
        <f t="shared" si="965"/>
        <v>277.86</v>
      </c>
      <c r="T420" s="48">
        <f t="shared" si="966"/>
        <v>113.3</v>
      </c>
      <c r="U420" s="46">
        <f t="shared" si="967"/>
        <v>10.42</v>
      </c>
      <c r="V420" s="46">
        <v>0</v>
      </c>
      <c r="W420" s="48">
        <f t="shared" si="968"/>
        <v>0</v>
      </c>
      <c r="X420" s="48">
        <f t="shared" si="969"/>
        <v>0</v>
      </c>
      <c r="Y420" s="46">
        <f t="shared" si="970"/>
        <v>401.58</v>
      </c>
      <c r="Z420" s="46">
        <f t="shared" si="971"/>
        <v>1497.31125</v>
      </c>
      <c r="AA420" s="122"/>
      <c r="AB420" s="71" t="s">
        <v>100</v>
      </c>
      <c r="AC420" s="11">
        <f t="shared" ref="AC420:AE420" si="1019">K420+R420</f>
        <v>62.5185</v>
      </c>
      <c r="AD420" s="11">
        <f t="shared" si="1019"/>
        <v>833.58</v>
      </c>
      <c r="AE420" s="11">
        <f t="shared" si="1019"/>
        <v>566.48</v>
      </c>
      <c r="AF420" s="11">
        <f t="shared" si="973"/>
        <v>34.73275</v>
      </c>
      <c r="AG420" s="11">
        <f t="shared" ref="AG420:AI420" si="1020">O420+W420</f>
        <v>0</v>
      </c>
      <c r="AH420" s="11">
        <f t="shared" si="1020"/>
        <v>0</v>
      </c>
      <c r="AI420" s="11">
        <f t="shared" si="1020"/>
        <v>1497.31125</v>
      </c>
      <c r="AJ420" s="12" t="s">
        <v>33</v>
      </c>
    </row>
    <row r="421" s="23" customFormat="1" ht="19" customHeight="1" spans="1:36">
      <c r="A421" s="57">
        <f t="shared" si="956"/>
        <v>418</v>
      </c>
      <c r="B421" s="155" t="s">
        <v>348</v>
      </c>
      <c r="C421" s="155" t="s">
        <v>2013</v>
      </c>
      <c r="D421" s="156" t="s">
        <v>2014</v>
      </c>
      <c r="E421" s="189">
        <v>3473.25</v>
      </c>
      <c r="F421" s="60">
        <v>0</v>
      </c>
      <c r="G421" s="190">
        <v>0</v>
      </c>
      <c r="H421" s="190">
        <v>0</v>
      </c>
      <c r="I421" s="181"/>
      <c r="J421" s="187"/>
      <c r="K421" s="65">
        <f t="shared" si="957"/>
        <v>62.5185</v>
      </c>
      <c r="L421" s="66">
        <f t="shared" si="958"/>
        <v>0</v>
      </c>
      <c r="M421" s="60">
        <f t="shared" si="959"/>
        <v>0</v>
      </c>
      <c r="N421" s="58">
        <f t="shared" si="960"/>
        <v>0</v>
      </c>
      <c r="O421" s="60">
        <f t="shared" si="961"/>
        <v>0</v>
      </c>
      <c r="P421" s="60">
        <f t="shared" si="962"/>
        <v>0</v>
      </c>
      <c r="Q421" s="60">
        <f t="shared" si="963"/>
        <v>62.5185</v>
      </c>
      <c r="R421" s="58">
        <f t="shared" si="964"/>
        <v>0</v>
      </c>
      <c r="S421" s="58">
        <f t="shared" si="965"/>
        <v>0</v>
      </c>
      <c r="T421" s="60">
        <f t="shared" si="966"/>
        <v>0</v>
      </c>
      <c r="U421" s="58">
        <f t="shared" si="967"/>
        <v>0</v>
      </c>
      <c r="V421" s="58">
        <v>0</v>
      </c>
      <c r="W421" s="60">
        <f t="shared" si="968"/>
        <v>0</v>
      </c>
      <c r="X421" s="60">
        <f t="shared" si="969"/>
        <v>0</v>
      </c>
      <c r="Y421" s="58">
        <f t="shared" si="970"/>
        <v>0</v>
      </c>
      <c r="Z421" s="58">
        <f t="shared" si="971"/>
        <v>62.5185</v>
      </c>
      <c r="AA421" s="181"/>
      <c r="AB421" s="71" t="s">
        <v>100</v>
      </c>
      <c r="AC421" s="15">
        <f t="shared" ref="AC421:AE421" si="1021">K421+R421</f>
        <v>62.5185</v>
      </c>
      <c r="AD421" s="15">
        <f t="shared" si="1021"/>
        <v>0</v>
      </c>
      <c r="AE421" s="15">
        <f t="shared" si="1021"/>
        <v>0</v>
      </c>
      <c r="AF421" s="15">
        <f t="shared" si="973"/>
        <v>0</v>
      </c>
      <c r="AG421" s="15">
        <f t="shared" ref="AG421:AI421" si="1022">O421+W421</f>
        <v>0</v>
      </c>
      <c r="AH421" s="15">
        <f t="shared" si="1022"/>
        <v>0</v>
      </c>
      <c r="AI421" s="15">
        <f t="shared" si="1022"/>
        <v>62.5185</v>
      </c>
      <c r="AJ421" s="16" t="s">
        <v>33</v>
      </c>
    </row>
    <row r="422" s="22" customFormat="1" ht="19" customHeight="1" spans="1:36">
      <c r="A422" s="45">
        <f t="shared" si="956"/>
        <v>419</v>
      </c>
      <c r="B422" s="52" t="s">
        <v>1977</v>
      </c>
      <c r="C422" s="104" t="s">
        <v>2017</v>
      </c>
      <c r="D422" s="87" t="s">
        <v>2018</v>
      </c>
      <c r="E422" s="113">
        <v>3473.25</v>
      </c>
      <c r="F422" s="48">
        <v>3473.25</v>
      </c>
      <c r="G422" s="96">
        <v>5664.75</v>
      </c>
      <c r="H422" s="96">
        <v>3473.25</v>
      </c>
      <c r="I422" s="122"/>
      <c r="J422" s="95"/>
      <c r="K422" s="63">
        <f t="shared" si="957"/>
        <v>62.5185</v>
      </c>
      <c r="L422" s="64">
        <f t="shared" si="958"/>
        <v>555.72</v>
      </c>
      <c r="M422" s="48">
        <f t="shared" si="959"/>
        <v>453.18</v>
      </c>
      <c r="N422" s="46">
        <f t="shared" si="960"/>
        <v>24.31275</v>
      </c>
      <c r="O422" s="48">
        <f t="shared" si="961"/>
        <v>0</v>
      </c>
      <c r="P422" s="48">
        <f t="shared" si="962"/>
        <v>0</v>
      </c>
      <c r="Q422" s="48">
        <f t="shared" si="963"/>
        <v>1095.73125</v>
      </c>
      <c r="R422" s="46">
        <f t="shared" si="964"/>
        <v>0</v>
      </c>
      <c r="S422" s="46">
        <f t="shared" si="965"/>
        <v>277.86</v>
      </c>
      <c r="T422" s="48">
        <f t="shared" si="966"/>
        <v>113.3</v>
      </c>
      <c r="U422" s="46">
        <f t="shared" si="967"/>
        <v>10.42</v>
      </c>
      <c r="V422" s="46">
        <v>0</v>
      </c>
      <c r="W422" s="48">
        <f t="shared" si="968"/>
        <v>0</v>
      </c>
      <c r="X422" s="48">
        <f t="shared" si="969"/>
        <v>0</v>
      </c>
      <c r="Y422" s="46">
        <f t="shared" si="970"/>
        <v>401.58</v>
      </c>
      <c r="Z422" s="46">
        <f t="shared" si="971"/>
        <v>1497.31125</v>
      </c>
      <c r="AA422" s="122"/>
      <c r="AB422" s="71" t="s">
        <v>143</v>
      </c>
      <c r="AC422" s="11">
        <f t="shared" ref="AC422:AE422" si="1023">K422+R422</f>
        <v>62.5185</v>
      </c>
      <c r="AD422" s="11">
        <f t="shared" si="1023"/>
        <v>833.58</v>
      </c>
      <c r="AE422" s="11">
        <f t="shared" si="1023"/>
        <v>566.48</v>
      </c>
      <c r="AF422" s="11">
        <f t="shared" si="973"/>
        <v>34.73275</v>
      </c>
      <c r="AG422" s="11">
        <f t="shared" ref="AG422:AI422" si="1024">O422+W422</f>
        <v>0</v>
      </c>
      <c r="AH422" s="11">
        <f t="shared" si="1024"/>
        <v>0</v>
      </c>
      <c r="AI422" s="11">
        <f t="shared" si="1024"/>
        <v>1497.31125</v>
      </c>
      <c r="AJ422" s="12" t="s">
        <v>31</v>
      </c>
    </row>
    <row r="423" s="23" customFormat="1" ht="19" customHeight="1" spans="1:36">
      <c r="A423" s="57">
        <f t="shared" si="956"/>
        <v>420</v>
      </c>
      <c r="B423" s="149" t="s">
        <v>2038</v>
      </c>
      <c r="C423" s="150" t="s">
        <v>2019</v>
      </c>
      <c r="D423" s="164" t="s">
        <v>2020</v>
      </c>
      <c r="E423" s="189">
        <v>3473.25</v>
      </c>
      <c r="F423" s="60">
        <v>3473.25</v>
      </c>
      <c r="G423" s="190">
        <v>5664.75</v>
      </c>
      <c r="H423" s="190">
        <v>3473.25</v>
      </c>
      <c r="I423" s="181"/>
      <c r="J423" s="187"/>
      <c r="K423" s="65">
        <f t="shared" si="957"/>
        <v>62.5185</v>
      </c>
      <c r="L423" s="66">
        <f t="shared" si="958"/>
        <v>555.72</v>
      </c>
      <c r="M423" s="60">
        <f t="shared" si="959"/>
        <v>453.18</v>
      </c>
      <c r="N423" s="58">
        <f t="shared" si="960"/>
        <v>24.31275</v>
      </c>
      <c r="O423" s="60">
        <f t="shared" si="961"/>
        <v>0</v>
      </c>
      <c r="P423" s="60">
        <f t="shared" si="962"/>
        <v>0</v>
      </c>
      <c r="Q423" s="60">
        <f t="shared" si="963"/>
        <v>1095.73125</v>
      </c>
      <c r="R423" s="58">
        <f t="shared" si="964"/>
        <v>0</v>
      </c>
      <c r="S423" s="58">
        <f t="shared" si="965"/>
        <v>277.86</v>
      </c>
      <c r="T423" s="60">
        <f t="shared" si="966"/>
        <v>113.3</v>
      </c>
      <c r="U423" s="58">
        <f t="shared" si="967"/>
        <v>10.42</v>
      </c>
      <c r="V423" s="58">
        <v>0</v>
      </c>
      <c r="W423" s="60">
        <f t="shared" si="968"/>
        <v>0</v>
      </c>
      <c r="X423" s="60">
        <f t="shared" si="969"/>
        <v>0</v>
      </c>
      <c r="Y423" s="58">
        <f t="shared" si="970"/>
        <v>401.58</v>
      </c>
      <c r="Z423" s="58">
        <f t="shared" si="971"/>
        <v>1497.31125</v>
      </c>
      <c r="AA423" s="181"/>
      <c r="AB423" s="71" t="s">
        <v>76</v>
      </c>
      <c r="AC423" s="15">
        <f t="shared" ref="AC423:AE423" si="1025">K423+R423</f>
        <v>62.5185</v>
      </c>
      <c r="AD423" s="15">
        <f t="shared" si="1025"/>
        <v>833.58</v>
      </c>
      <c r="AE423" s="15">
        <f t="shared" si="1025"/>
        <v>566.48</v>
      </c>
      <c r="AF423" s="15">
        <f t="shared" si="973"/>
        <v>34.73275</v>
      </c>
      <c r="AG423" s="15">
        <f t="shared" ref="AG423:AI423" si="1026">O423+W423</f>
        <v>0</v>
      </c>
      <c r="AH423" s="15">
        <f t="shared" si="1026"/>
        <v>0</v>
      </c>
      <c r="AI423" s="15">
        <f t="shared" si="1026"/>
        <v>1497.31125</v>
      </c>
      <c r="AJ423" s="16" t="s">
        <v>35</v>
      </c>
    </row>
    <row r="424" s="22" customFormat="1" ht="19" customHeight="1" spans="1:36">
      <c r="A424" s="45">
        <f t="shared" si="956"/>
        <v>421</v>
      </c>
      <c r="B424" s="52" t="s">
        <v>2039</v>
      </c>
      <c r="C424" s="104" t="s">
        <v>2021</v>
      </c>
      <c r="D424" s="87" t="s">
        <v>2022</v>
      </c>
      <c r="E424" s="113">
        <v>3473.25</v>
      </c>
      <c r="F424" s="48">
        <v>3473.25</v>
      </c>
      <c r="G424" s="96">
        <v>5664.75</v>
      </c>
      <c r="H424" s="96">
        <v>3473.25</v>
      </c>
      <c r="I424" s="122"/>
      <c r="J424" s="95"/>
      <c r="K424" s="63">
        <f t="shared" si="957"/>
        <v>62.5185</v>
      </c>
      <c r="L424" s="64">
        <f t="shared" si="958"/>
        <v>555.72</v>
      </c>
      <c r="M424" s="48">
        <f t="shared" si="959"/>
        <v>453.18</v>
      </c>
      <c r="N424" s="46">
        <f t="shared" si="960"/>
        <v>24.31275</v>
      </c>
      <c r="O424" s="48">
        <f t="shared" si="961"/>
        <v>0</v>
      </c>
      <c r="P424" s="48">
        <f t="shared" si="962"/>
        <v>0</v>
      </c>
      <c r="Q424" s="48">
        <f t="shared" si="963"/>
        <v>1095.73125</v>
      </c>
      <c r="R424" s="46">
        <f t="shared" si="964"/>
        <v>0</v>
      </c>
      <c r="S424" s="46">
        <f t="shared" si="965"/>
        <v>277.86</v>
      </c>
      <c r="T424" s="48">
        <f t="shared" si="966"/>
        <v>113.3</v>
      </c>
      <c r="U424" s="46">
        <f t="shared" si="967"/>
        <v>10.42</v>
      </c>
      <c r="V424" s="46">
        <v>0</v>
      </c>
      <c r="W424" s="48">
        <f t="shared" si="968"/>
        <v>0</v>
      </c>
      <c r="X424" s="48">
        <f t="shared" si="969"/>
        <v>0</v>
      </c>
      <c r="Y424" s="46">
        <f t="shared" si="970"/>
        <v>401.58</v>
      </c>
      <c r="Z424" s="46">
        <f t="shared" si="971"/>
        <v>1497.31125</v>
      </c>
      <c r="AA424" s="122"/>
      <c r="AB424" s="71" t="s">
        <v>85</v>
      </c>
      <c r="AC424" s="11">
        <f t="shared" ref="AC424:AE424" si="1027">K424+R424</f>
        <v>62.5185</v>
      </c>
      <c r="AD424" s="11">
        <f t="shared" si="1027"/>
        <v>833.58</v>
      </c>
      <c r="AE424" s="11">
        <f t="shared" si="1027"/>
        <v>566.48</v>
      </c>
      <c r="AF424" s="11">
        <f t="shared" si="973"/>
        <v>34.73275</v>
      </c>
      <c r="AG424" s="11">
        <f t="shared" ref="AG424:AI424" si="1028">O424+W424</f>
        <v>0</v>
      </c>
      <c r="AH424" s="11">
        <f t="shared" si="1028"/>
        <v>0</v>
      </c>
      <c r="AI424" s="11">
        <f t="shared" si="1028"/>
        <v>1497.31125</v>
      </c>
      <c r="AJ424" s="12" t="s">
        <v>32</v>
      </c>
    </row>
    <row r="425" s="22" customFormat="1" ht="19" customHeight="1" spans="1:36">
      <c r="A425" s="45">
        <f t="shared" si="956"/>
        <v>422</v>
      </c>
      <c r="B425" s="52" t="s">
        <v>558</v>
      </c>
      <c r="C425" s="104" t="s">
        <v>2023</v>
      </c>
      <c r="D425" s="87" t="s">
        <v>2024</v>
      </c>
      <c r="E425" s="113">
        <v>3473.25</v>
      </c>
      <c r="F425" s="48">
        <v>3473.25</v>
      </c>
      <c r="G425" s="191">
        <v>0</v>
      </c>
      <c r="H425" s="96">
        <v>3473.25</v>
      </c>
      <c r="I425" s="122"/>
      <c r="J425" s="95"/>
      <c r="K425" s="63">
        <f t="shared" si="957"/>
        <v>62.5185</v>
      </c>
      <c r="L425" s="64">
        <f t="shared" si="958"/>
        <v>555.72</v>
      </c>
      <c r="M425" s="48">
        <f t="shared" si="959"/>
        <v>0</v>
      </c>
      <c r="N425" s="46">
        <f t="shared" si="960"/>
        <v>24.31275</v>
      </c>
      <c r="O425" s="48">
        <f t="shared" si="961"/>
        <v>0</v>
      </c>
      <c r="P425" s="48">
        <f t="shared" si="962"/>
        <v>0</v>
      </c>
      <c r="Q425" s="48">
        <f t="shared" si="963"/>
        <v>642.55125</v>
      </c>
      <c r="R425" s="46">
        <f t="shared" si="964"/>
        <v>0</v>
      </c>
      <c r="S425" s="46">
        <f t="shared" si="965"/>
        <v>277.86</v>
      </c>
      <c r="T425" s="48">
        <f t="shared" si="966"/>
        <v>0</v>
      </c>
      <c r="U425" s="46">
        <f t="shared" si="967"/>
        <v>10.42</v>
      </c>
      <c r="V425" s="46">
        <v>0</v>
      </c>
      <c r="W425" s="48">
        <f t="shared" si="968"/>
        <v>0</v>
      </c>
      <c r="X425" s="48">
        <f t="shared" si="969"/>
        <v>0</v>
      </c>
      <c r="Y425" s="46">
        <f t="shared" si="970"/>
        <v>288.28</v>
      </c>
      <c r="Z425" s="46">
        <f t="shared" si="971"/>
        <v>930.83125</v>
      </c>
      <c r="AA425" s="122"/>
      <c r="AB425" s="71" t="s">
        <v>50</v>
      </c>
      <c r="AC425" s="11">
        <f t="shared" ref="AC425:AE425" si="1029">K425+R425</f>
        <v>62.5185</v>
      </c>
      <c r="AD425" s="11">
        <f t="shared" si="1029"/>
        <v>833.58</v>
      </c>
      <c r="AE425" s="11">
        <f t="shared" si="1029"/>
        <v>0</v>
      </c>
      <c r="AF425" s="11">
        <f t="shared" si="973"/>
        <v>34.73275</v>
      </c>
      <c r="AG425" s="11">
        <f t="shared" ref="AG425:AI425" si="1030">O425+W425</f>
        <v>0</v>
      </c>
      <c r="AH425" s="11">
        <f t="shared" si="1030"/>
        <v>0</v>
      </c>
      <c r="AI425" s="11">
        <f t="shared" si="1030"/>
        <v>930.83125</v>
      </c>
      <c r="AJ425" s="12" t="s">
        <v>33</v>
      </c>
    </row>
    <row r="426" s="22" customFormat="1" ht="19" customHeight="1" spans="1:36">
      <c r="A426" s="45">
        <f t="shared" si="956"/>
        <v>423</v>
      </c>
      <c r="B426" s="52" t="s">
        <v>558</v>
      </c>
      <c r="C426" s="104" t="s">
        <v>2027</v>
      </c>
      <c r="D426" s="87" t="s">
        <v>2028</v>
      </c>
      <c r="E426" s="113">
        <v>3473.25</v>
      </c>
      <c r="F426" s="48">
        <v>3473.25</v>
      </c>
      <c r="G426" s="96">
        <v>5664.75</v>
      </c>
      <c r="H426" s="96">
        <v>3473.25</v>
      </c>
      <c r="I426" s="122"/>
      <c r="J426" s="95"/>
      <c r="K426" s="63">
        <f t="shared" si="957"/>
        <v>62.5185</v>
      </c>
      <c r="L426" s="64">
        <f t="shared" si="958"/>
        <v>555.72</v>
      </c>
      <c r="M426" s="48">
        <f t="shared" si="959"/>
        <v>453.18</v>
      </c>
      <c r="N426" s="46">
        <f t="shared" si="960"/>
        <v>24.31275</v>
      </c>
      <c r="O426" s="48">
        <f t="shared" si="961"/>
        <v>0</v>
      </c>
      <c r="P426" s="48">
        <f t="shared" si="962"/>
        <v>0</v>
      </c>
      <c r="Q426" s="48">
        <f t="shared" si="963"/>
        <v>1095.73125</v>
      </c>
      <c r="R426" s="46">
        <f t="shared" si="964"/>
        <v>0</v>
      </c>
      <c r="S426" s="46">
        <f t="shared" si="965"/>
        <v>277.86</v>
      </c>
      <c r="T426" s="48">
        <f t="shared" si="966"/>
        <v>113.3</v>
      </c>
      <c r="U426" s="46">
        <f t="shared" si="967"/>
        <v>10.42</v>
      </c>
      <c r="V426" s="46">
        <v>0</v>
      </c>
      <c r="W426" s="48">
        <f t="shared" si="968"/>
        <v>0</v>
      </c>
      <c r="X426" s="48">
        <f t="shared" si="969"/>
        <v>0</v>
      </c>
      <c r="Y426" s="46">
        <f t="shared" si="970"/>
        <v>401.58</v>
      </c>
      <c r="Z426" s="46">
        <f t="shared" si="971"/>
        <v>1497.31125</v>
      </c>
      <c r="AA426" s="122"/>
      <c r="AB426" s="71" t="s">
        <v>140</v>
      </c>
      <c r="AC426" s="11">
        <f t="shared" ref="AC426:AE426" si="1031">K426+R426</f>
        <v>62.5185</v>
      </c>
      <c r="AD426" s="11">
        <f t="shared" si="1031"/>
        <v>833.58</v>
      </c>
      <c r="AE426" s="11">
        <f t="shared" si="1031"/>
        <v>566.48</v>
      </c>
      <c r="AF426" s="11">
        <f t="shared" si="973"/>
        <v>34.73275</v>
      </c>
      <c r="AG426" s="11">
        <f t="shared" ref="AG426:AI426" si="1032">O426+W426</f>
        <v>0</v>
      </c>
      <c r="AH426" s="11">
        <f t="shared" si="1032"/>
        <v>0</v>
      </c>
      <c r="AI426" s="11">
        <f t="shared" si="1032"/>
        <v>1497.31125</v>
      </c>
      <c r="AJ426" s="12" t="s">
        <v>33</v>
      </c>
    </row>
    <row r="427" s="22" customFormat="1" ht="19" customHeight="1" spans="1:36">
      <c r="A427" s="45">
        <f t="shared" si="956"/>
        <v>424</v>
      </c>
      <c r="B427" s="52" t="s">
        <v>558</v>
      </c>
      <c r="C427" s="104" t="s">
        <v>2029</v>
      </c>
      <c r="D427" s="87" t="s">
        <v>2030</v>
      </c>
      <c r="E427" s="113">
        <v>3473.25</v>
      </c>
      <c r="F427" s="48">
        <v>3473.25</v>
      </c>
      <c r="G427" s="96">
        <v>5664.75</v>
      </c>
      <c r="H427" s="96">
        <v>3473.25</v>
      </c>
      <c r="I427" s="122"/>
      <c r="J427" s="95"/>
      <c r="K427" s="63">
        <f t="shared" si="957"/>
        <v>62.5185</v>
      </c>
      <c r="L427" s="64">
        <f t="shared" si="958"/>
        <v>555.72</v>
      </c>
      <c r="M427" s="48">
        <f t="shared" si="959"/>
        <v>453.18</v>
      </c>
      <c r="N427" s="46">
        <f t="shared" si="960"/>
        <v>24.31275</v>
      </c>
      <c r="O427" s="48">
        <f t="shared" si="961"/>
        <v>0</v>
      </c>
      <c r="P427" s="48">
        <f t="shared" si="962"/>
        <v>0</v>
      </c>
      <c r="Q427" s="48">
        <f t="shared" si="963"/>
        <v>1095.73125</v>
      </c>
      <c r="R427" s="46">
        <f t="shared" si="964"/>
        <v>0</v>
      </c>
      <c r="S427" s="46">
        <f t="shared" si="965"/>
        <v>277.86</v>
      </c>
      <c r="T427" s="48">
        <f t="shared" si="966"/>
        <v>113.3</v>
      </c>
      <c r="U427" s="46">
        <f t="shared" si="967"/>
        <v>10.42</v>
      </c>
      <c r="V427" s="46">
        <v>0</v>
      </c>
      <c r="W427" s="48">
        <f t="shared" si="968"/>
        <v>0</v>
      </c>
      <c r="X427" s="48">
        <f t="shared" si="969"/>
        <v>0</v>
      </c>
      <c r="Y427" s="46">
        <f t="shared" si="970"/>
        <v>401.58</v>
      </c>
      <c r="Z427" s="46">
        <f t="shared" si="971"/>
        <v>1497.31125</v>
      </c>
      <c r="AA427" s="122"/>
      <c r="AB427" s="71" t="s">
        <v>140</v>
      </c>
      <c r="AC427" s="11">
        <f t="shared" ref="AC427:AE427" si="1033">K427+R427</f>
        <v>62.5185</v>
      </c>
      <c r="AD427" s="11">
        <f t="shared" si="1033"/>
        <v>833.58</v>
      </c>
      <c r="AE427" s="11">
        <f t="shared" si="1033"/>
        <v>566.48</v>
      </c>
      <c r="AF427" s="11">
        <f t="shared" si="973"/>
        <v>34.73275</v>
      </c>
      <c r="AG427" s="11">
        <f t="shared" ref="AG427:AI427" si="1034">O427+W427</f>
        <v>0</v>
      </c>
      <c r="AH427" s="11">
        <f t="shared" si="1034"/>
        <v>0</v>
      </c>
      <c r="AI427" s="11">
        <f t="shared" si="1034"/>
        <v>1497.31125</v>
      </c>
      <c r="AJ427" s="12" t="s">
        <v>33</v>
      </c>
    </row>
    <row r="428" s="22" customFormat="1" ht="19" customHeight="1" spans="1:36">
      <c r="A428" s="45">
        <f t="shared" si="956"/>
        <v>425</v>
      </c>
      <c r="B428" s="52" t="s">
        <v>2040</v>
      </c>
      <c r="C428" s="104" t="s">
        <v>2031</v>
      </c>
      <c r="D428" s="87" t="s">
        <v>2032</v>
      </c>
      <c r="E428" s="192">
        <v>3473.25</v>
      </c>
      <c r="F428" s="49">
        <v>3473.25</v>
      </c>
      <c r="G428" s="96">
        <v>5664.75</v>
      </c>
      <c r="H428" s="191">
        <v>3473.25</v>
      </c>
      <c r="I428" s="95">
        <v>4180</v>
      </c>
      <c r="J428" s="95"/>
      <c r="K428" s="63">
        <f t="shared" si="957"/>
        <v>62.5185</v>
      </c>
      <c r="L428" s="64">
        <f t="shared" si="958"/>
        <v>555.72</v>
      </c>
      <c r="M428" s="48">
        <f t="shared" si="959"/>
        <v>453.18</v>
      </c>
      <c r="N428" s="46">
        <f t="shared" si="960"/>
        <v>24.31275</v>
      </c>
      <c r="O428" s="48">
        <f t="shared" si="961"/>
        <v>209</v>
      </c>
      <c r="P428" s="48">
        <f t="shared" si="962"/>
        <v>0</v>
      </c>
      <c r="Q428" s="48">
        <f t="shared" si="963"/>
        <v>1304.73125</v>
      </c>
      <c r="R428" s="46">
        <f t="shared" si="964"/>
        <v>0</v>
      </c>
      <c r="S428" s="46">
        <f t="shared" si="965"/>
        <v>277.86</v>
      </c>
      <c r="T428" s="48">
        <f t="shared" si="966"/>
        <v>113.3</v>
      </c>
      <c r="U428" s="46">
        <f t="shared" si="967"/>
        <v>10.42</v>
      </c>
      <c r="V428" s="46">
        <v>0</v>
      </c>
      <c r="W428" s="48">
        <f t="shared" si="968"/>
        <v>209</v>
      </c>
      <c r="X428" s="48">
        <f t="shared" si="969"/>
        <v>0</v>
      </c>
      <c r="Y428" s="46">
        <f t="shared" si="970"/>
        <v>610.58</v>
      </c>
      <c r="Z428" s="46">
        <f t="shared" si="971"/>
        <v>1915.31125</v>
      </c>
      <c r="AA428" s="122"/>
      <c r="AB428" s="71" t="s">
        <v>85</v>
      </c>
      <c r="AC428" s="11">
        <f t="shared" ref="AC428:AE428" si="1035">K428+R428</f>
        <v>62.5185</v>
      </c>
      <c r="AD428" s="11">
        <f t="shared" si="1035"/>
        <v>833.58</v>
      </c>
      <c r="AE428" s="11">
        <f t="shared" si="1035"/>
        <v>566.48</v>
      </c>
      <c r="AF428" s="11">
        <f t="shared" si="973"/>
        <v>34.73275</v>
      </c>
      <c r="AG428" s="11">
        <f t="shared" ref="AG428:AI428" si="1036">O428+W428</f>
        <v>418</v>
      </c>
      <c r="AH428" s="11">
        <f t="shared" si="1036"/>
        <v>0</v>
      </c>
      <c r="AI428" s="11">
        <f t="shared" si="1036"/>
        <v>1915.31125</v>
      </c>
      <c r="AJ428" s="146" t="s">
        <v>32</v>
      </c>
    </row>
    <row r="429" s="22" customFormat="1" ht="19" customHeight="1" spans="1:36">
      <c r="A429" s="45">
        <f t="shared" si="956"/>
        <v>426</v>
      </c>
      <c r="B429" s="52" t="s">
        <v>558</v>
      </c>
      <c r="C429" s="104" t="s">
        <v>2033</v>
      </c>
      <c r="D429" s="87" t="s">
        <v>2034</v>
      </c>
      <c r="E429" s="113">
        <v>3473.25</v>
      </c>
      <c r="F429" s="48">
        <v>3473.25</v>
      </c>
      <c r="G429" s="96">
        <v>5664.75</v>
      </c>
      <c r="H429" s="96">
        <v>3473.25</v>
      </c>
      <c r="I429" s="122"/>
      <c r="J429" s="95"/>
      <c r="K429" s="63">
        <f t="shared" si="957"/>
        <v>62.5185</v>
      </c>
      <c r="L429" s="64">
        <f t="shared" si="958"/>
        <v>555.72</v>
      </c>
      <c r="M429" s="48">
        <f t="shared" si="959"/>
        <v>453.18</v>
      </c>
      <c r="N429" s="46">
        <f t="shared" si="960"/>
        <v>24.31275</v>
      </c>
      <c r="O429" s="48">
        <f t="shared" si="961"/>
        <v>0</v>
      </c>
      <c r="P429" s="48">
        <f t="shared" si="962"/>
        <v>0</v>
      </c>
      <c r="Q429" s="48">
        <f t="shared" si="963"/>
        <v>1095.73125</v>
      </c>
      <c r="R429" s="46">
        <f t="shared" si="964"/>
        <v>0</v>
      </c>
      <c r="S429" s="46">
        <f t="shared" si="965"/>
        <v>277.86</v>
      </c>
      <c r="T429" s="48">
        <f t="shared" si="966"/>
        <v>113.3</v>
      </c>
      <c r="U429" s="46">
        <f t="shared" si="967"/>
        <v>10.42</v>
      </c>
      <c r="V429" s="46">
        <v>0</v>
      </c>
      <c r="W429" s="48">
        <f t="shared" si="968"/>
        <v>0</v>
      </c>
      <c r="X429" s="48">
        <f t="shared" si="969"/>
        <v>0</v>
      </c>
      <c r="Y429" s="46">
        <f t="shared" si="970"/>
        <v>401.58</v>
      </c>
      <c r="Z429" s="46">
        <f t="shared" si="971"/>
        <v>1497.31125</v>
      </c>
      <c r="AA429" s="122"/>
      <c r="AB429" s="71" t="s">
        <v>56</v>
      </c>
      <c r="AC429" s="11">
        <f t="shared" ref="AC429:AE429" si="1037">K429+R429</f>
        <v>62.5185</v>
      </c>
      <c r="AD429" s="11">
        <f t="shared" si="1037"/>
        <v>833.58</v>
      </c>
      <c r="AE429" s="11">
        <f t="shared" si="1037"/>
        <v>566.48</v>
      </c>
      <c r="AF429" s="11">
        <f t="shared" si="973"/>
        <v>34.73275</v>
      </c>
      <c r="AG429" s="11">
        <f t="shared" ref="AG429:AI429" si="1038">O429+W429</f>
        <v>0</v>
      </c>
      <c r="AH429" s="11">
        <f t="shared" si="1038"/>
        <v>0</v>
      </c>
      <c r="AI429" s="11">
        <f t="shared" si="1038"/>
        <v>1497.31125</v>
      </c>
      <c r="AJ429" s="12" t="s">
        <v>33</v>
      </c>
    </row>
    <row r="430" s="22" customFormat="1" ht="19" customHeight="1" spans="1:36">
      <c r="A430" s="45">
        <f t="shared" si="956"/>
        <v>427</v>
      </c>
      <c r="B430" s="52" t="s">
        <v>348</v>
      </c>
      <c r="C430" s="104" t="s">
        <v>2041</v>
      </c>
      <c r="D430" s="73" t="s">
        <v>2042</v>
      </c>
      <c r="E430" s="192">
        <v>3473.25</v>
      </c>
      <c r="F430" s="49">
        <v>3473.25</v>
      </c>
      <c r="G430" s="191">
        <v>5664.75</v>
      </c>
      <c r="H430" s="191">
        <v>3473.25</v>
      </c>
      <c r="I430" s="69"/>
      <c r="J430" s="46">
        <v>108</v>
      </c>
      <c r="K430" s="63">
        <f t="shared" si="957"/>
        <v>62.5185</v>
      </c>
      <c r="L430" s="64">
        <f t="shared" si="958"/>
        <v>555.72</v>
      </c>
      <c r="M430" s="48">
        <f t="shared" si="959"/>
        <v>453.18</v>
      </c>
      <c r="N430" s="46">
        <f t="shared" si="960"/>
        <v>24.31275</v>
      </c>
      <c r="O430" s="48">
        <f t="shared" si="961"/>
        <v>0</v>
      </c>
      <c r="P430" s="48">
        <f t="shared" si="962"/>
        <v>54</v>
      </c>
      <c r="Q430" s="48">
        <f t="shared" si="963"/>
        <v>1149.73125</v>
      </c>
      <c r="R430" s="46">
        <f t="shared" si="964"/>
        <v>0</v>
      </c>
      <c r="S430" s="46">
        <f t="shared" si="965"/>
        <v>277.86</v>
      </c>
      <c r="T430" s="48">
        <f t="shared" si="966"/>
        <v>113.3</v>
      </c>
      <c r="U430" s="46">
        <f t="shared" si="967"/>
        <v>10.42</v>
      </c>
      <c r="V430" s="46">
        <v>0</v>
      </c>
      <c r="W430" s="48">
        <f t="shared" si="968"/>
        <v>0</v>
      </c>
      <c r="X430" s="48">
        <f t="shared" si="969"/>
        <v>54</v>
      </c>
      <c r="Y430" s="46">
        <f t="shared" si="970"/>
        <v>455.58</v>
      </c>
      <c r="Z430" s="46">
        <f t="shared" si="971"/>
        <v>1605.31125</v>
      </c>
      <c r="AA430" s="122"/>
      <c r="AB430" s="71" t="s">
        <v>100</v>
      </c>
      <c r="AC430" s="11">
        <f t="shared" ref="AC430:AC446" si="1039">K430+R430</f>
        <v>62.5185</v>
      </c>
      <c r="AD430" s="11">
        <f t="shared" ref="AD430:AD446" si="1040">L430+S430</f>
        <v>833.58</v>
      </c>
      <c r="AE430" s="11">
        <f t="shared" ref="AE430:AE446" si="1041">M430+T430</f>
        <v>566.48</v>
      </c>
      <c r="AF430" s="11">
        <f t="shared" ref="AF430:AF446" si="1042">N430+U430+V430</f>
        <v>34.73275</v>
      </c>
      <c r="AG430" s="11">
        <f t="shared" ref="AG430:AG446" si="1043">O430+W430</f>
        <v>0</v>
      </c>
      <c r="AH430" s="11">
        <f t="shared" ref="AH430:AH446" si="1044">P430+X430</f>
        <v>108</v>
      </c>
      <c r="AI430" s="11">
        <f t="shared" ref="AI430:AI446" si="1045">Q430+Y430</f>
        <v>1605.31125</v>
      </c>
      <c r="AJ430" s="12" t="s">
        <v>33</v>
      </c>
    </row>
    <row r="431" s="23" customFormat="1" ht="19" customHeight="1" spans="1:36">
      <c r="A431" s="57">
        <f t="shared" si="956"/>
        <v>428</v>
      </c>
      <c r="B431" s="149" t="s">
        <v>289</v>
      </c>
      <c r="C431" s="150" t="s">
        <v>2043</v>
      </c>
      <c r="D431" s="151" t="s">
        <v>2044</v>
      </c>
      <c r="E431" s="189">
        <v>3473.25</v>
      </c>
      <c r="F431" s="60">
        <v>0</v>
      </c>
      <c r="G431" s="60">
        <v>0</v>
      </c>
      <c r="H431" s="60">
        <v>0</v>
      </c>
      <c r="I431" s="193"/>
      <c r="J431" s="58"/>
      <c r="K431" s="65">
        <f t="shared" si="957"/>
        <v>62.5185</v>
      </c>
      <c r="L431" s="66">
        <f t="shared" si="958"/>
        <v>0</v>
      </c>
      <c r="M431" s="60">
        <f t="shared" si="959"/>
        <v>0</v>
      </c>
      <c r="N431" s="58">
        <f t="shared" si="960"/>
        <v>0</v>
      </c>
      <c r="O431" s="60">
        <f t="shared" si="961"/>
        <v>0</v>
      </c>
      <c r="P431" s="60">
        <f t="shared" si="962"/>
        <v>0</v>
      </c>
      <c r="Q431" s="60">
        <f t="shared" si="963"/>
        <v>62.5185</v>
      </c>
      <c r="R431" s="58">
        <f t="shared" si="964"/>
        <v>0</v>
      </c>
      <c r="S431" s="58">
        <f t="shared" si="965"/>
        <v>0</v>
      </c>
      <c r="T431" s="60">
        <f t="shared" si="966"/>
        <v>0</v>
      </c>
      <c r="U431" s="58">
        <f t="shared" si="967"/>
        <v>0</v>
      </c>
      <c r="V431" s="58">
        <v>0</v>
      </c>
      <c r="W431" s="60">
        <f t="shared" si="968"/>
        <v>0</v>
      </c>
      <c r="X431" s="60">
        <f t="shared" si="969"/>
        <v>0</v>
      </c>
      <c r="Y431" s="58">
        <f t="shared" si="970"/>
        <v>0</v>
      </c>
      <c r="Z431" s="58">
        <f t="shared" si="971"/>
        <v>62.5185</v>
      </c>
      <c r="AA431" s="181"/>
      <c r="AB431" s="71" t="s">
        <v>115</v>
      </c>
      <c r="AC431" s="15">
        <f t="shared" si="1039"/>
        <v>62.5185</v>
      </c>
      <c r="AD431" s="15">
        <f t="shared" si="1040"/>
        <v>0</v>
      </c>
      <c r="AE431" s="15">
        <f t="shared" si="1041"/>
        <v>0</v>
      </c>
      <c r="AF431" s="15">
        <f t="shared" si="1042"/>
        <v>0</v>
      </c>
      <c r="AG431" s="15">
        <f t="shared" si="1043"/>
        <v>0</v>
      </c>
      <c r="AH431" s="15">
        <f t="shared" si="1044"/>
        <v>0</v>
      </c>
      <c r="AI431" s="15">
        <f t="shared" si="1045"/>
        <v>62.5185</v>
      </c>
      <c r="AJ431" s="12" t="s">
        <v>33</v>
      </c>
    </row>
    <row r="432" s="22" customFormat="1" ht="19" customHeight="1" spans="1:36">
      <c r="A432" s="45">
        <f t="shared" ref="A432:A446" si="1046">ROW()-3</f>
        <v>429</v>
      </c>
      <c r="B432" s="52" t="s">
        <v>558</v>
      </c>
      <c r="C432" s="104" t="s">
        <v>2045</v>
      </c>
      <c r="D432" s="73" t="s">
        <v>2046</v>
      </c>
      <c r="E432" s="192">
        <v>3473.25</v>
      </c>
      <c r="F432" s="49">
        <v>3473.25</v>
      </c>
      <c r="G432" s="191">
        <v>5664.75</v>
      </c>
      <c r="H432" s="191">
        <v>3473.25</v>
      </c>
      <c r="I432" s="194"/>
      <c r="J432" s="46"/>
      <c r="K432" s="63">
        <f t="shared" ref="K432:K446" si="1047">E432*0.018</f>
        <v>62.5185</v>
      </c>
      <c r="L432" s="64">
        <f t="shared" ref="L432:L446" si="1048">F432*0.16</f>
        <v>555.72</v>
      </c>
      <c r="M432" s="48">
        <f t="shared" ref="M432:M446" si="1049">ROUND(G432*0.08,2)</f>
        <v>453.18</v>
      </c>
      <c r="N432" s="46">
        <f t="shared" ref="N432:N446" si="1050">H432*0.007</f>
        <v>24.31275</v>
      </c>
      <c r="O432" s="48">
        <f t="shared" ref="O432:O446" si="1051">I432*5%</f>
        <v>0</v>
      </c>
      <c r="P432" s="48">
        <f t="shared" ref="P432:P446" si="1052">J432*50%</f>
        <v>0</v>
      </c>
      <c r="Q432" s="48">
        <f t="shared" ref="Q432:Q446" si="1053">SUM(K432:P432)</f>
        <v>1095.73125</v>
      </c>
      <c r="R432" s="46">
        <f t="shared" ref="R432:R446" si="1054">E432*0</f>
        <v>0</v>
      </c>
      <c r="S432" s="46">
        <f t="shared" ref="S432:S446" si="1055">ROUND(F432*0.08,2)</f>
        <v>277.86</v>
      </c>
      <c r="T432" s="48">
        <f t="shared" ref="T432:T446" si="1056">ROUND(G432*0.02,2)</f>
        <v>113.3</v>
      </c>
      <c r="U432" s="46">
        <f t="shared" ref="U432:U446" si="1057">ROUND(H432*0.003,2)</f>
        <v>10.42</v>
      </c>
      <c r="V432" s="46">
        <v>0</v>
      </c>
      <c r="W432" s="48">
        <f t="shared" ref="W432:W446" si="1058">I432*5%</f>
        <v>0</v>
      </c>
      <c r="X432" s="48">
        <f t="shared" ref="X432:X446" si="1059">J432*50%</f>
        <v>0</v>
      </c>
      <c r="Y432" s="46">
        <f t="shared" ref="Y432:Y446" si="1060">SUM(R432:X432)</f>
        <v>401.58</v>
      </c>
      <c r="Z432" s="46">
        <f t="shared" ref="Z432:Z446" si="1061">Q432+Y432</f>
        <v>1497.31125</v>
      </c>
      <c r="AA432" s="122"/>
      <c r="AB432" s="71" t="s">
        <v>121</v>
      </c>
      <c r="AC432" s="11">
        <f t="shared" si="1039"/>
        <v>62.5185</v>
      </c>
      <c r="AD432" s="11">
        <f t="shared" si="1040"/>
        <v>833.58</v>
      </c>
      <c r="AE432" s="11">
        <f t="shared" si="1041"/>
        <v>566.48</v>
      </c>
      <c r="AF432" s="11">
        <f t="shared" si="1042"/>
        <v>34.73275</v>
      </c>
      <c r="AG432" s="11">
        <f t="shared" si="1043"/>
        <v>0</v>
      </c>
      <c r="AH432" s="11">
        <f t="shared" si="1044"/>
        <v>0</v>
      </c>
      <c r="AI432" s="11">
        <f t="shared" si="1045"/>
        <v>1497.31125</v>
      </c>
      <c r="AJ432" s="12" t="s">
        <v>33</v>
      </c>
    </row>
    <row r="433" s="22" customFormat="1" ht="19" customHeight="1" spans="1:36">
      <c r="A433" s="45">
        <f t="shared" si="1046"/>
        <v>430</v>
      </c>
      <c r="B433" s="52" t="s">
        <v>558</v>
      </c>
      <c r="C433" s="104" t="s">
        <v>2047</v>
      </c>
      <c r="D433" s="73" t="s">
        <v>2048</v>
      </c>
      <c r="E433" s="192">
        <v>3473.25</v>
      </c>
      <c r="F433" s="49">
        <v>3473.25</v>
      </c>
      <c r="G433" s="191">
        <v>5664.75</v>
      </c>
      <c r="H433" s="191">
        <v>3473.25</v>
      </c>
      <c r="I433" s="194"/>
      <c r="J433" s="46">
        <v>108</v>
      </c>
      <c r="K433" s="63">
        <f t="shared" si="1047"/>
        <v>62.5185</v>
      </c>
      <c r="L433" s="64">
        <f t="shared" si="1048"/>
        <v>555.72</v>
      </c>
      <c r="M433" s="48">
        <f t="shared" si="1049"/>
        <v>453.18</v>
      </c>
      <c r="N433" s="46">
        <f t="shared" si="1050"/>
        <v>24.31275</v>
      </c>
      <c r="O433" s="48">
        <f t="shared" si="1051"/>
        <v>0</v>
      </c>
      <c r="P433" s="48">
        <f t="shared" si="1052"/>
        <v>54</v>
      </c>
      <c r="Q433" s="48">
        <f t="shared" si="1053"/>
        <v>1149.73125</v>
      </c>
      <c r="R433" s="46">
        <f t="shared" si="1054"/>
        <v>0</v>
      </c>
      <c r="S433" s="46">
        <f t="shared" si="1055"/>
        <v>277.86</v>
      </c>
      <c r="T433" s="48">
        <f t="shared" si="1056"/>
        <v>113.3</v>
      </c>
      <c r="U433" s="46">
        <f t="shared" si="1057"/>
        <v>10.42</v>
      </c>
      <c r="V433" s="46">
        <v>0</v>
      </c>
      <c r="W433" s="48">
        <f t="shared" si="1058"/>
        <v>0</v>
      </c>
      <c r="X433" s="48">
        <f t="shared" si="1059"/>
        <v>54</v>
      </c>
      <c r="Y433" s="46">
        <f t="shared" si="1060"/>
        <v>455.58</v>
      </c>
      <c r="Z433" s="46">
        <f t="shared" si="1061"/>
        <v>1605.31125</v>
      </c>
      <c r="AA433" s="122"/>
      <c r="AB433" s="71" t="s">
        <v>121</v>
      </c>
      <c r="AC433" s="11">
        <f t="shared" si="1039"/>
        <v>62.5185</v>
      </c>
      <c r="AD433" s="11">
        <f t="shared" si="1040"/>
        <v>833.58</v>
      </c>
      <c r="AE433" s="11">
        <f t="shared" si="1041"/>
        <v>566.48</v>
      </c>
      <c r="AF433" s="11">
        <f t="shared" si="1042"/>
        <v>34.73275</v>
      </c>
      <c r="AG433" s="11">
        <f t="shared" si="1043"/>
        <v>0</v>
      </c>
      <c r="AH433" s="11">
        <f t="shared" si="1044"/>
        <v>108</v>
      </c>
      <c r="AI433" s="11">
        <f t="shared" si="1045"/>
        <v>1605.31125</v>
      </c>
      <c r="AJ433" s="12" t="s">
        <v>33</v>
      </c>
    </row>
    <row r="434" s="22" customFormat="1" ht="19" customHeight="1" spans="1:36">
      <c r="A434" s="45">
        <f t="shared" si="1046"/>
        <v>431</v>
      </c>
      <c r="B434" s="52" t="s">
        <v>558</v>
      </c>
      <c r="C434" s="104" t="s">
        <v>2049</v>
      </c>
      <c r="D434" s="73" t="s">
        <v>2050</v>
      </c>
      <c r="E434" s="192">
        <v>3473.25</v>
      </c>
      <c r="F434" s="49">
        <v>3473.25</v>
      </c>
      <c r="G434" s="191">
        <v>5664.75</v>
      </c>
      <c r="H434" s="191">
        <v>3473.25</v>
      </c>
      <c r="I434" s="194"/>
      <c r="J434" s="46">
        <v>108</v>
      </c>
      <c r="K434" s="63">
        <f t="shared" si="1047"/>
        <v>62.5185</v>
      </c>
      <c r="L434" s="64">
        <f t="shared" si="1048"/>
        <v>555.72</v>
      </c>
      <c r="M434" s="48">
        <f t="shared" si="1049"/>
        <v>453.18</v>
      </c>
      <c r="N434" s="46">
        <f t="shared" si="1050"/>
        <v>24.31275</v>
      </c>
      <c r="O434" s="48">
        <f t="shared" si="1051"/>
        <v>0</v>
      </c>
      <c r="P434" s="48">
        <f t="shared" si="1052"/>
        <v>54</v>
      </c>
      <c r="Q434" s="48">
        <f t="shared" si="1053"/>
        <v>1149.73125</v>
      </c>
      <c r="R434" s="46">
        <f t="shared" si="1054"/>
        <v>0</v>
      </c>
      <c r="S434" s="46">
        <f t="shared" si="1055"/>
        <v>277.86</v>
      </c>
      <c r="T434" s="48">
        <f t="shared" si="1056"/>
        <v>113.3</v>
      </c>
      <c r="U434" s="46">
        <f t="shared" si="1057"/>
        <v>10.42</v>
      </c>
      <c r="V434" s="46">
        <v>0</v>
      </c>
      <c r="W434" s="48">
        <f t="shared" si="1058"/>
        <v>0</v>
      </c>
      <c r="X434" s="48">
        <f t="shared" si="1059"/>
        <v>54</v>
      </c>
      <c r="Y434" s="46">
        <f t="shared" si="1060"/>
        <v>455.58</v>
      </c>
      <c r="Z434" s="46">
        <f t="shared" si="1061"/>
        <v>1605.31125</v>
      </c>
      <c r="AA434" s="122"/>
      <c r="AB434" s="71" t="s">
        <v>140</v>
      </c>
      <c r="AC434" s="11">
        <f t="shared" si="1039"/>
        <v>62.5185</v>
      </c>
      <c r="AD434" s="11">
        <f t="shared" si="1040"/>
        <v>833.58</v>
      </c>
      <c r="AE434" s="11">
        <f t="shared" si="1041"/>
        <v>566.48</v>
      </c>
      <c r="AF434" s="11">
        <f t="shared" si="1042"/>
        <v>34.73275</v>
      </c>
      <c r="AG434" s="11">
        <f t="shared" si="1043"/>
        <v>0</v>
      </c>
      <c r="AH434" s="11">
        <f t="shared" si="1044"/>
        <v>108</v>
      </c>
      <c r="AI434" s="11">
        <f t="shared" si="1045"/>
        <v>1605.31125</v>
      </c>
      <c r="AJ434" s="12" t="s">
        <v>33</v>
      </c>
    </row>
    <row r="435" s="23" customFormat="1" ht="19" customHeight="1" spans="1:36">
      <c r="A435" s="57">
        <f t="shared" si="1046"/>
        <v>432</v>
      </c>
      <c r="B435" s="149" t="s">
        <v>1981</v>
      </c>
      <c r="C435" s="150" t="s">
        <v>2051</v>
      </c>
      <c r="D435" s="151" t="s">
        <v>2052</v>
      </c>
      <c r="E435" s="189">
        <v>3473.25</v>
      </c>
      <c r="F435" s="60">
        <v>3473.25</v>
      </c>
      <c r="G435" s="190">
        <v>5664.75</v>
      </c>
      <c r="H435" s="190">
        <v>3473.25</v>
      </c>
      <c r="I435" s="193"/>
      <c r="J435" s="58"/>
      <c r="K435" s="65">
        <f t="shared" si="1047"/>
        <v>62.5185</v>
      </c>
      <c r="L435" s="66">
        <f t="shared" si="1048"/>
        <v>555.72</v>
      </c>
      <c r="M435" s="60">
        <f t="shared" si="1049"/>
        <v>453.18</v>
      </c>
      <c r="N435" s="58">
        <f t="shared" si="1050"/>
        <v>24.31275</v>
      </c>
      <c r="O435" s="60">
        <f t="shared" si="1051"/>
        <v>0</v>
      </c>
      <c r="P435" s="60">
        <f t="shared" si="1052"/>
        <v>0</v>
      </c>
      <c r="Q435" s="60">
        <f t="shared" si="1053"/>
        <v>1095.73125</v>
      </c>
      <c r="R435" s="58">
        <f t="shared" si="1054"/>
        <v>0</v>
      </c>
      <c r="S435" s="58">
        <f t="shared" si="1055"/>
        <v>277.86</v>
      </c>
      <c r="T435" s="60">
        <f t="shared" si="1056"/>
        <v>113.3</v>
      </c>
      <c r="U435" s="58">
        <f t="shared" si="1057"/>
        <v>10.42</v>
      </c>
      <c r="V435" s="58">
        <v>0</v>
      </c>
      <c r="W435" s="60">
        <f t="shared" si="1058"/>
        <v>0</v>
      </c>
      <c r="X435" s="60">
        <f t="shared" si="1059"/>
        <v>0</v>
      </c>
      <c r="Y435" s="58">
        <f t="shared" si="1060"/>
        <v>401.58</v>
      </c>
      <c r="Z435" s="58">
        <f t="shared" si="1061"/>
        <v>1497.31125</v>
      </c>
      <c r="AA435" s="181"/>
      <c r="AB435" s="71" t="s">
        <v>76</v>
      </c>
      <c r="AC435" s="15">
        <f t="shared" si="1039"/>
        <v>62.5185</v>
      </c>
      <c r="AD435" s="15">
        <f t="shared" si="1040"/>
        <v>833.58</v>
      </c>
      <c r="AE435" s="15">
        <f t="shared" si="1041"/>
        <v>566.48</v>
      </c>
      <c r="AF435" s="15">
        <f t="shared" si="1042"/>
        <v>34.73275</v>
      </c>
      <c r="AG435" s="15">
        <f t="shared" si="1043"/>
        <v>0</v>
      </c>
      <c r="AH435" s="15">
        <f t="shared" si="1044"/>
        <v>0</v>
      </c>
      <c r="AI435" s="15">
        <f t="shared" si="1045"/>
        <v>1497.31125</v>
      </c>
      <c r="AJ435" s="16" t="s">
        <v>35</v>
      </c>
    </row>
    <row r="436" s="22" customFormat="1" ht="19" customHeight="1" spans="1:36">
      <c r="A436" s="45">
        <f t="shared" si="1046"/>
        <v>433</v>
      </c>
      <c r="B436" s="52" t="s">
        <v>670</v>
      </c>
      <c r="C436" s="104" t="s">
        <v>2053</v>
      </c>
      <c r="D436" s="73" t="s">
        <v>2054</v>
      </c>
      <c r="E436" s="192">
        <v>3473.25</v>
      </c>
      <c r="F436" s="49">
        <v>3473.25</v>
      </c>
      <c r="G436" s="191">
        <v>5664.75</v>
      </c>
      <c r="H436" s="191">
        <v>3473.25</v>
      </c>
      <c r="I436" s="194"/>
      <c r="J436" s="46">
        <v>108</v>
      </c>
      <c r="K436" s="63">
        <f t="shared" si="1047"/>
        <v>62.5185</v>
      </c>
      <c r="L436" s="64">
        <f t="shared" si="1048"/>
        <v>555.72</v>
      </c>
      <c r="M436" s="48">
        <f t="shared" si="1049"/>
        <v>453.18</v>
      </c>
      <c r="N436" s="46">
        <f t="shared" si="1050"/>
        <v>24.31275</v>
      </c>
      <c r="O436" s="48">
        <f t="shared" si="1051"/>
        <v>0</v>
      </c>
      <c r="P436" s="48">
        <f t="shared" si="1052"/>
        <v>54</v>
      </c>
      <c r="Q436" s="48">
        <f t="shared" si="1053"/>
        <v>1149.73125</v>
      </c>
      <c r="R436" s="46">
        <f t="shared" si="1054"/>
        <v>0</v>
      </c>
      <c r="S436" s="46">
        <f t="shared" si="1055"/>
        <v>277.86</v>
      </c>
      <c r="T436" s="48">
        <f t="shared" si="1056"/>
        <v>113.3</v>
      </c>
      <c r="U436" s="46">
        <f t="shared" si="1057"/>
        <v>10.42</v>
      </c>
      <c r="V436" s="46">
        <v>0</v>
      </c>
      <c r="W436" s="48">
        <f t="shared" si="1058"/>
        <v>0</v>
      </c>
      <c r="X436" s="48">
        <f t="shared" si="1059"/>
        <v>54</v>
      </c>
      <c r="Y436" s="46">
        <f t="shared" si="1060"/>
        <v>455.58</v>
      </c>
      <c r="Z436" s="46">
        <f t="shared" si="1061"/>
        <v>1605.31125</v>
      </c>
      <c r="AA436" s="122"/>
      <c r="AB436" s="71" t="s">
        <v>62</v>
      </c>
      <c r="AC436" s="11">
        <f t="shared" si="1039"/>
        <v>62.5185</v>
      </c>
      <c r="AD436" s="11">
        <f t="shared" si="1040"/>
        <v>833.58</v>
      </c>
      <c r="AE436" s="11">
        <f t="shared" si="1041"/>
        <v>566.48</v>
      </c>
      <c r="AF436" s="11">
        <f t="shared" si="1042"/>
        <v>34.73275</v>
      </c>
      <c r="AG436" s="11">
        <f t="shared" si="1043"/>
        <v>0</v>
      </c>
      <c r="AH436" s="11">
        <f t="shared" si="1044"/>
        <v>108</v>
      </c>
      <c r="AI436" s="11">
        <f t="shared" si="1045"/>
        <v>1605.31125</v>
      </c>
      <c r="AJ436" s="12" t="s">
        <v>33</v>
      </c>
    </row>
    <row r="437" s="22" customFormat="1" ht="19" customHeight="1" spans="1:36">
      <c r="A437" s="45">
        <f t="shared" si="1046"/>
        <v>434</v>
      </c>
      <c r="B437" s="52" t="s">
        <v>1981</v>
      </c>
      <c r="C437" s="104" t="s">
        <v>2055</v>
      </c>
      <c r="D437" s="73" t="s">
        <v>2056</v>
      </c>
      <c r="E437" s="192">
        <v>3820</v>
      </c>
      <c r="F437" s="49">
        <v>3820</v>
      </c>
      <c r="G437" s="191">
        <v>5664.75</v>
      </c>
      <c r="H437" s="191">
        <v>3820</v>
      </c>
      <c r="I437" s="194"/>
      <c r="J437" s="46"/>
      <c r="K437" s="63">
        <f t="shared" si="1047"/>
        <v>68.76</v>
      </c>
      <c r="L437" s="64">
        <f t="shared" si="1048"/>
        <v>611.2</v>
      </c>
      <c r="M437" s="48">
        <f t="shared" si="1049"/>
        <v>453.18</v>
      </c>
      <c r="N437" s="46">
        <f t="shared" si="1050"/>
        <v>26.74</v>
      </c>
      <c r="O437" s="48">
        <f t="shared" si="1051"/>
        <v>0</v>
      </c>
      <c r="P437" s="48">
        <f t="shared" si="1052"/>
        <v>0</v>
      </c>
      <c r="Q437" s="48">
        <f t="shared" si="1053"/>
        <v>1159.88</v>
      </c>
      <c r="R437" s="46">
        <f t="shared" si="1054"/>
        <v>0</v>
      </c>
      <c r="S437" s="46">
        <f t="shared" si="1055"/>
        <v>305.6</v>
      </c>
      <c r="T437" s="48">
        <f t="shared" si="1056"/>
        <v>113.3</v>
      </c>
      <c r="U437" s="46">
        <f t="shared" si="1057"/>
        <v>11.46</v>
      </c>
      <c r="V437" s="46">
        <v>0</v>
      </c>
      <c r="W437" s="48">
        <f t="shared" si="1058"/>
        <v>0</v>
      </c>
      <c r="X437" s="48">
        <f t="shared" si="1059"/>
        <v>0</v>
      </c>
      <c r="Y437" s="46">
        <f t="shared" si="1060"/>
        <v>430.36</v>
      </c>
      <c r="Z437" s="46">
        <f t="shared" si="1061"/>
        <v>1590.24</v>
      </c>
      <c r="AA437" s="122"/>
      <c r="AB437" s="71" t="s">
        <v>133</v>
      </c>
      <c r="AC437" s="11">
        <f t="shared" si="1039"/>
        <v>68.76</v>
      </c>
      <c r="AD437" s="11">
        <f t="shared" si="1040"/>
        <v>916.8</v>
      </c>
      <c r="AE437" s="11">
        <f t="shared" si="1041"/>
        <v>566.48</v>
      </c>
      <c r="AF437" s="11">
        <f t="shared" si="1042"/>
        <v>38.2</v>
      </c>
      <c r="AG437" s="11">
        <f t="shared" si="1043"/>
        <v>0</v>
      </c>
      <c r="AH437" s="11">
        <f t="shared" si="1044"/>
        <v>0</v>
      </c>
      <c r="AI437" s="11">
        <f t="shared" si="1045"/>
        <v>1590.24</v>
      </c>
      <c r="AJ437" s="12" t="s">
        <v>35</v>
      </c>
    </row>
    <row r="438" s="22" customFormat="1" ht="19" customHeight="1" spans="1:36">
      <c r="A438" s="45">
        <f t="shared" si="1046"/>
        <v>435</v>
      </c>
      <c r="B438" s="52" t="s">
        <v>289</v>
      </c>
      <c r="C438" s="104" t="s">
        <v>2057</v>
      </c>
      <c r="D438" s="73" t="s">
        <v>2058</v>
      </c>
      <c r="E438" s="192">
        <v>3473.25</v>
      </c>
      <c r="F438" s="49">
        <v>3473.25</v>
      </c>
      <c r="G438" s="191">
        <v>5664.75</v>
      </c>
      <c r="H438" s="191">
        <v>3473.25</v>
      </c>
      <c r="I438" s="194"/>
      <c r="J438" s="46">
        <v>108</v>
      </c>
      <c r="K438" s="63">
        <f t="shared" si="1047"/>
        <v>62.5185</v>
      </c>
      <c r="L438" s="64">
        <f t="shared" si="1048"/>
        <v>555.72</v>
      </c>
      <c r="M438" s="48">
        <f t="shared" si="1049"/>
        <v>453.18</v>
      </c>
      <c r="N438" s="46">
        <f t="shared" si="1050"/>
        <v>24.31275</v>
      </c>
      <c r="O438" s="48">
        <f t="shared" si="1051"/>
        <v>0</v>
      </c>
      <c r="P438" s="48">
        <f t="shared" si="1052"/>
        <v>54</v>
      </c>
      <c r="Q438" s="48">
        <f t="shared" si="1053"/>
        <v>1149.73125</v>
      </c>
      <c r="R438" s="46">
        <f t="shared" si="1054"/>
        <v>0</v>
      </c>
      <c r="S438" s="46">
        <f t="shared" si="1055"/>
        <v>277.86</v>
      </c>
      <c r="T438" s="48">
        <f t="shared" si="1056"/>
        <v>113.3</v>
      </c>
      <c r="U438" s="46">
        <f t="shared" si="1057"/>
        <v>10.42</v>
      </c>
      <c r="V438" s="46">
        <v>0</v>
      </c>
      <c r="W438" s="48">
        <f t="shared" si="1058"/>
        <v>0</v>
      </c>
      <c r="X438" s="48">
        <f t="shared" si="1059"/>
        <v>54</v>
      </c>
      <c r="Y438" s="46">
        <f t="shared" si="1060"/>
        <v>455.58</v>
      </c>
      <c r="Z438" s="46">
        <f t="shared" si="1061"/>
        <v>1605.31125</v>
      </c>
      <c r="AA438" s="122"/>
      <c r="AB438" s="71" t="s">
        <v>115</v>
      </c>
      <c r="AC438" s="11">
        <f t="shared" si="1039"/>
        <v>62.5185</v>
      </c>
      <c r="AD438" s="11">
        <f t="shared" si="1040"/>
        <v>833.58</v>
      </c>
      <c r="AE438" s="11">
        <f t="shared" si="1041"/>
        <v>566.48</v>
      </c>
      <c r="AF438" s="11">
        <f t="shared" si="1042"/>
        <v>34.73275</v>
      </c>
      <c r="AG438" s="11">
        <f t="shared" si="1043"/>
        <v>0</v>
      </c>
      <c r="AH438" s="11">
        <f t="shared" si="1044"/>
        <v>108</v>
      </c>
      <c r="AI438" s="11">
        <f t="shared" si="1045"/>
        <v>1605.31125</v>
      </c>
      <c r="AJ438" s="12" t="s">
        <v>33</v>
      </c>
    </row>
    <row r="439" s="22" customFormat="1" ht="19" customHeight="1" spans="1:36">
      <c r="A439" s="45">
        <f t="shared" si="1046"/>
        <v>436</v>
      </c>
      <c r="B439" s="52" t="s">
        <v>640</v>
      </c>
      <c r="C439" s="104" t="s">
        <v>2059</v>
      </c>
      <c r="D439" s="73" t="s">
        <v>2060</v>
      </c>
      <c r="E439" s="192">
        <v>3473.25</v>
      </c>
      <c r="F439" s="49">
        <v>3473.25</v>
      </c>
      <c r="G439" s="191">
        <v>5664.75</v>
      </c>
      <c r="H439" s="191">
        <v>3473.25</v>
      </c>
      <c r="I439" s="194"/>
      <c r="J439" s="46">
        <v>108</v>
      </c>
      <c r="K439" s="63">
        <f t="shared" si="1047"/>
        <v>62.5185</v>
      </c>
      <c r="L439" s="64">
        <f t="shared" si="1048"/>
        <v>555.72</v>
      </c>
      <c r="M439" s="48">
        <f t="shared" si="1049"/>
        <v>453.18</v>
      </c>
      <c r="N439" s="46">
        <f t="shared" si="1050"/>
        <v>24.31275</v>
      </c>
      <c r="O439" s="48">
        <f t="shared" si="1051"/>
        <v>0</v>
      </c>
      <c r="P439" s="48">
        <f t="shared" si="1052"/>
        <v>54</v>
      </c>
      <c r="Q439" s="48">
        <f t="shared" si="1053"/>
        <v>1149.73125</v>
      </c>
      <c r="R439" s="46">
        <f t="shared" si="1054"/>
        <v>0</v>
      </c>
      <c r="S439" s="46">
        <f t="shared" si="1055"/>
        <v>277.86</v>
      </c>
      <c r="T439" s="48">
        <f t="shared" si="1056"/>
        <v>113.3</v>
      </c>
      <c r="U439" s="46">
        <f t="shared" si="1057"/>
        <v>10.42</v>
      </c>
      <c r="V439" s="46">
        <v>0</v>
      </c>
      <c r="W439" s="48">
        <f t="shared" si="1058"/>
        <v>0</v>
      </c>
      <c r="X439" s="48">
        <f t="shared" si="1059"/>
        <v>54</v>
      </c>
      <c r="Y439" s="46">
        <f t="shared" si="1060"/>
        <v>455.58</v>
      </c>
      <c r="Z439" s="46">
        <f t="shared" si="1061"/>
        <v>1605.31125</v>
      </c>
      <c r="AA439" s="122"/>
      <c r="AB439" s="71" t="s">
        <v>67</v>
      </c>
      <c r="AC439" s="11">
        <f t="shared" si="1039"/>
        <v>62.5185</v>
      </c>
      <c r="AD439" s="11">
        <f t="shared" si="1040"/>
        <v>833.58</v>
      </c>
      <c r="AE439" s="11">
        <f t="shared" si="1041"/>
        <v>566.48</v>
      </c>
      <c r="AF439" s="11">
        <f t="shared" si="1042"/>
        <v>34.73275</v>
      </c>
      <c r="AG439" s="11">
        <f t="shared" si="1043"/>
        <v>0</v>
      </c>
      <c r="AH439" s="11">
        <f t="shared" si="1044"/>
        <v>108</v>
      </c>
      <c r="AI439" s="11">
        <f t="shared" si="1045"/>
        <v>1605.31125</v>
      </c>
      <c r="AJ439" s="12" t="s">
        <v>33</v>
      </c>
    </row>
    <row r="440" s="22" customFormat="1" ht="19" customHeight="1" spans="1:36">
      <c r="A440" s="45">
        <f t="shared" si="1046"/>
        <v>437</v>
      </c>
      <c r="B440" s="52" t="s">
        <v>348</v>
      </c>
      <c r="C440" s="104" t="s">
        <v>2061</v>
      </c>
      <c r="D440" s="73" t="s">
        <v>2062</v>
      </c>
      <c r="E440" s="192">
        <v>3473.25</v>
      </c>
      <c r="F440" s="49">
        <v>3473.25</v>
      </c>
      <c r="G440" s="191">
        <v>5664.75</v>
      </c>
      <c r="H440" s="191">
        <v>3473.25</v>
      </c>
      <c r="I440" s="194"/>
      <c r="J440" s="46">
        <v>108</v>
      </c>
      <c r="K440" s="63">
        <f t="shared" si="1047"/>
        <v>62.5185</v>
      </c>
      <c r="L440" s="64">
        <f t="shared" si="1048"/>
        <v>555.72</v>
      </c>
      <c r="M440" s="48">
        <f t="shared" si="1049"/>
        <v>453.18</v>
      </c>
      <c r="N440" s="46">
        <f t="shared" si="1050"/>
        <v>24.31275</v>
      </c>
      <c r="O440" s="48">
        <f t="shared" si="1051"/>
        <v>0</v>
      </c>
      <c r="P440" s="48">
        <f t="shared" si="1052"/>
        <v>54</v>
      </c>
      <c r="Q440" s="48">
        <f t="shared" si="1053"/>
        <v>1149.73125</v>
      </c>
      <c r="R440" s="46">
        <f t="shared" si="1054"/>
        <v>0</v>
      </c>
      <c r="S440" s="46">
        <f t="shared" si="1055"/>
        <v>277.86</v>
      </c>
      <c r="T440" s="48">
        <f t="shared" si="1056"/>
        <v>113.3</v>
      </c>
      <c r="U440" s="46">
        <f t="shared" si="1057"/>
        <v>10.42</v>
      </c>
      <c r="V440" s="46">
        <v>0</v>
      </c>
      <c r="W440" s="48">
        <f t="shared" si="1058"/>
        <v>0</v>
      </c>
      <c r="X440" s="48">
        <f t="shared" si="1059"/>
        <v>54</v>
      </c>
      <c r="Y440" s="46">
        <f t="shared" si="1060"/>
        <v>455.58</v>
      </c>
      <c r="Z440" s="46">
        <f t="shared" si="1061"/>
        <v>1605.31125</v>
      </c>
      <c r="AA440" s="122"/>
      <c r="AB440" s="71" t="s">
        <v>100</v>
      </c>
      <c r="AC440" s="11">
        <f t="shared" si="1039"/>
        <v>62.5185</v>
      </c>
      <c r="AD440" s="11">
        <f t="shared" si="1040"/>
        <v>833.58</v>
      </c>
      <c r="AE440" s="11">
        <f t="shared" si="1041"/>
        <v>566.48</v>
      </c>
      <c r="AF440" s="11">
        <f t="shared" si="1042"/>
        <v>34.73275</v>
      </c>
      <c r="AG440" s="11">
        <f t="shared" si="1043"/>
        <v>0</v>
      </c>
      <c r="AH440" s="11">
        <f t="shared" si="1044"/>
        <v>108</v>
      </c>
      <c r="AI440" s="11">
        <f t="shared" si="1045"/>
        <v>1605.31125</v>
      </c>
      <c r="AJ440" s="12" t="s">
        <v>33</v>
      </c>
    </row>
    <row r="441" s="23" customFormat="1" ht="19" customHeight="1" spans="1:36">
      <c r="A441" s="57">
        <f t="shared" si="1046"/>
        <v>438</v>
      </c>
      <c r="B441" s="149" t="s">
        <v>348</v>
      </c>
      <c r="C441" s="150" t="s">
        <v>2063</v>
      </c>
      <c r="D441" s="151" t="s">
        <v>2064</v>
      </c>
      <c r="E441" s="189">
        <v>3473.25</v>
      </c>
      <c r="F441" s="60">
        <v>0</v>
      </c>
      <c r="G441" s="60">
        <v>0</v>
      </c>
      <c r="H441" s="60">
        <v>0</v>
      </c>
      <c r="I441" s="193"/>
      <c r="J441" s="58"/>
      <c r="K441" s="65">
        <f t="shared" si="1047"/>
        <v>62.5185</v>
      </c>
      <c r="L441" s="66">
        <f t="shared" si="1048"/>
        <v>0</v>
      </c>
      <c r="M441" s="60">
        <f t="shared" si="1049"/>
        <v>0</v>
      </c>
      <c r="N441" s="58">
        <f t="shared" si="1050"/>
        <v>0</v>
      </c>
      <c r="O441" s="60">
        <f t="shared" si="1051"/>
        <v>0</v>
      </c>
      <c r="P441" s="60">
        <f t="shared" si="1052"/>
        <v>0</v>
      </c>
      <c r="Q441" s="60">
        <f t="shared" si="1053"/>
        <v>62.5185</v>
      </c>
      <c r="R441" s="58">
        <f t="shared" si="1054"/>
        <v>0</v>
      </c>
      <c r="S441" s="58">
        <f t="shared" si="1055"/>
        <v>0</v>
      </c>
      <c r="T441" s="60">
        <f t="shared" si="1056"/>
        <v>0</v>
      </c>
      <c r="U441" s="58">
        <f t="shared" si="1057"/>
        <v>0</v>
      </c>
      <c r="V441" s="58">
        <v>0</v>
      </c>
      <c r="W441" s="60">
        <f t="shared" si="1058"/>
        <v>0</v>
      </c>
      <c r="X441" s="60">
        <f t="shared" si="1059"/>
        <v>0</v>
      </c>
      <c r="Y441" s="58">
        <f t="shared" si="1060"/>
        <v>0</v>
      </c>
      <c r="Z441" s="58">
        <f t="shared" si="1061"/>
        <v>62.5185</v>
      </c>
      <c r="AA441" s="181"/>
      <c r="AB441" s="71" t="s">
        <v>100</v>
      </c>
      <c r="AC441" s="15">
        <f t="shared" si="1039"/>
        <v>62.5185</v>
      </c>
      <c r="AD441" s="15">
        <f t="shared" si="1040"/>
        <v>0</v>
      </c>
      <c r="AE441" s="15">
        <f t="shared" si="1041"/>
        <v>0</v>
      </c>
      <c r="AF441" s="15">
        <f t="shared" si="1042"/>
        <v>0</v>
      </c>
      <c r="AG441" s="15">
        <f t="shared" si="1043"/>
        <v>0</v>
      </c>
      <c r="AH441" s="15">
        <f t="shared" si="1044"/>
        <v>0</v>
      </c>
      <c r="AI441" s="15">
        <f t="shared" si="1045"/>
        <v>62.5185</v>
      </c>
      <c r="AJ441" s="12" t="s">
        <v>33</v>
      </c>
    </row>
    <row r="442" s="22" customFormat="1" ht="19" customHeight="1" spans="1:36">
      <c r="A442" s="45">
        <f t="shared" si="1046"/>
        <v>439</v>
      </c>
      <c r="B442" s="52" t="s">
        <v>289</v>
      </c>
      <c r="C442" s="104" t="s">
        <v>2065</v>
      </c>
      <c r="D442" s="73" t="s">
        <v>2066</v>
      </c>
      <c r="E442" s="192">
        <v>3473.25</v>
      </c>
      <c r="F442" s="49">
        <v>3473.25</v>
      </c>
      <c r="G442" s="191">
        <v>5664.75</v>
      </c>
      <c r="H442" s="191">
        <v>3473.25</v>
      </c>
      <c r="I442" s="194"/>
      <c r="J442" s="46">
        <v>108</v>
      </c>
      <c r="K442" s="63">
        <f t="shared" si="1047"/>
        <v>62.5185</v>
      </c>
      <c r="L442" s="64">
        <f t="shared" si="1048"/>
        <v>555.72</v>
      </c>
      <c r="M442" s="48">
        <f t="shared" si="1049"/>
        <v>453.18</v>
      </c>
      <c r="N442" s="46">
        <f t="shared" si="1050"/>
        <v>24.31275</v>
      </c>
      <c r="O442" s="48">
        <f t="shared" si="1051"/>
        <v>0</v>
      </c>
      <c r="P442" s="48">
        <f t="shared" si="1052"/>
        <v>54</v>
      </c>
      <c r="Q442" s="48">
        <f t="shared" si="1053"/>
        <v>1149.73125</v>
      </c>
      <c r="R442" s="46">
        <f t="shared" si="1054"/>
        <v>0</v>
      </c>
      <c r="S442" s="46">
        <f t="shared" si="1055"/>
        <v>277.86</v>
      </c>
      <c r="T442" s="48">
        <f t="shared" si="1056"/>
        <v>113.3</v>
      </c>
      <c r="U442" s="46">
        <f t="shared" si="1057"/>
        <v>10.42</v>
      </c>
      <c r="V442" s="46">
        <v>0</v>
      </c>
      <c r="W442" s="48">
        <f t="shared" si="1058"/>
        <v>0</v>
      </c>
      <c r="X442" s="48">
        <f t="shared" si="1059"/>
        <v>54</v>
      </c>
      <c r="Y442" s="46">
        <f t="shared" si="1060"/>
        <v>455.58</v>
      </c>
      <c r="Z442" s="46">
        <f t="shared" si="1061"/>
        <v>1605.31125</v>
      </c>
      <c r="AA442" s="122"/>
      <c r="AB442" s="71" t="s">
        <v>115</v>
      </c>
      <c r="AC442" s="11">
        <f t="shared" si="1039"/>
        <v>62.5185</v>
      </c>
      <c r="AD442" s="11">
        <f t="shared" si="1040"/>
        <v>833.58</v>
      </c>
      <c r="AE442" s="11">
        <f t="shared" si="1041"/>
        <v>566.48</v>
      </c>
      <c r="AF442" s="11">
        <f t="shared" si="1042"/>
        <v>34.73275</v>
      </c>
      <c r="AG442" s="11">
        <f t="shared" si="1043"/>
        <v>0</v>
      </c>
      <c r="AH442" s="11">
        <f t="shared" si="1044"/>
        <v>108</v>
      </c>
      <c r="AI442" s="11">
        <f t="shared" si="1045"/>
        <v>1605.31125</v>
      </c>
      <c r="AJ442" s="12" t="s">
        <v>33</v>
      </c>
    </row>
    <row r="443" s="22" customFormat="1" ht="19" customHeight="1" spans="1:36">
      <c r="A443" s="45">
        <f t="shared" si="1046"/>
        <v>440</v>
      </c>
      <c r="B443" s="52" t="s">
        <v>1982</v>
      </c>
      <c r="C443" s="104" t="s">
        <v>2067</v>
      </c>
      <c r="D443" s="73" t="s">
        <v>2068</v>
      </c>
      <c r="E443" s="192">
        <v>3473.25</v>
      </c>
      <c r="F443" s="49">
        <v>3473.25</v>
      </c>
      <c r="G443" s="191">
        <v>5664.75</v>
      </c>
      <c r="H443" s="191">
        <v>3473.25</v>
      </c>
      <c r="I443" s="194"/>
      <c r="J443" s="46">
        <v>108</v>
      </c>
      <c r="K443" s="63">
        <f t="shared" si="1047"/>
        <v>62.5185</v>
      </c>
      <c r="L443" s="64">
        <f t="shared" si="1048"/>
        <v>555.72</v>
      </c>
      <c r="M443" s="48">
        <f t="shared" si="1049"/>
        <v>453.18</v>
      </c>
      <c r="N443" s="46">
        <f t="shared" si="1050"/>
        <v>24.31275</v>
      </c>
      <c r="O443" s="48">
        <f t="shared" si="1051"/>
        <v>0</v>
      </c>
      <c r="P443" s="48">
        <f t="shared" si="1052"/>
        <v>54</v>
      </c>
      <c r="Q443" s="48">
        <f t="shared" si="1053"/>
        <v>1149.73125</v>
      </c>
      <c r="R443" s="46">
        <f t="shared" si="1054"/>
        <v>0</v>
      </c>
      <c r="S443" s="46">
        <f t="shared" si="1055"/>
        <v>277.86</v>
      </c>
      <c r="T443" s="48">
        <f t="shared" si="1056"/>
        <v>113.3</v>
      </c>
      <c r="U443" s="46">
        <f t="shared" si="1057"/>
        <v>10.42</v>
      </c>
      <c r="V443" s="46">
        <v>0</v>
      </c>
      <c r="W443" s="48">
        <f t="shared" si="1058"/>
        <v>0</v>
      </c>
      <c r="X443" s="48">
        <f t="shared" si="1059"/>
        <v>54</v>
      </c>
      <c r="Y443" s="46">
        <f t="shared" si="1060"/>
        <v>455.58</v>
      </c>
      <c r="Z443" s="46">
        <f t="shared" si="1061"/>
        <v>1605.31125</v>
      </c>
      <c r="AA443" s="122"/>
      <c r="AB443" s="71" t="s">
        <v>141</v>
      </c>
      <c r="AC443" s="11">
        <f t="shared" si="1039"/>
        <v>62.5185</v>
      </c>
      <c r="AD443" s="11">
        <f t="shared" si="1040"/>
        <v>833.58</v>
      </c>
      <c r="AE443" s="11">
        <f t="shared" si="1041"/>
        <v>566.48</v>
      </c>
      <c r="AF443" s="11">
        <f t="shared" si="1042"/>
        <v>34.73275</v>
      </c>
      <c r="AG443" s="11">
        <f t="shared" si="1043"/>
        <v>0</v>
      </c>
      <c r="AH443" s="11">
        <f t="shared" si="1044"/>
        <v>108</v>
      </c>
      <c r="AI443" s="11">
        <f t="shared" si="1045"/>
        <v>1605.31125</v>
      </c>
      <c r="AJ443" s="12" t="s">
        <v>32</v>
      </c>
    </row>
    <row r="444" s="22" customFormat="1" ht="19" customHeight="1" spans="1:36">
      <c r="A444" s="45">
        <f t="shared" si="1046"/>
        <v>441</v>
      </c>
      <c r="B444" s="52" t="s">
        <v>348</v>
      </c>
      <c r="C444" s="104" t="s">
        <v>2069</v>
      </c>
      <c r="D444" s="73" t="s">
        <v>2070</v>
      </c>
      <c r="E444" s="192">
        <v>3473.25</v>
      </c>
      <c r="F444" s="49">
        <v>3473.25</v>
      </c>
      <c r="G444" s="191">
        <v>5664.75</v>
      </c>
      <c r="H444" s="191">
        <v>3473.25</v>
      </c>
      <c r="I444" s="69"/>
      <c r="J444" s="46">
        <v>108</v>
      </c>
      <c r="K444" s="63">
        <f t="shared" si="1047"/>
        <v>62.5185</v>
      </c>
      <c r="L444" s="64">
        <f t="shared" si="1048"/>
        <v>555.72</v>
      </c>
      <c r="M444" s="48">
        <f t="shared" si="1049"/>
        <v>453.18</v>
      </c>
      <c r="N444" s="46">
        <f t="shared" si="1050"/>
        <v>24.31275</v>
      </c>
      <c r="O444" s="48">
        <f t="shared" si="1051"/>
        <v>0</v>
      </c>
      <c r="P444" s="48">
        <f t="shared" si="1052"/>
        <v>54</v>
      </c>
      <c r="Q444" s="48">
        <f t="shared" si="1053"/>
        <v>1149.73125</v>
      </c>
      <c r="R444" s="46">
        <f t="shared" si="1054"/>
        <v>0</v>
      </c>
      <c r="S444" s="46">
        <f t="shared" si="1055"/>
        <v>277.86</v>
      </c>
      <c r="T444" s="48">
        <f t="shared" si="1056"/>
        <v>113.3</v>
      </c>
      <c r="U444" s="46">
        <f t="shared" si="1057"/>
        <v>10.42</v>
      </c>
      <c r="V444" s="46">
        <v>0</v>
      </c>
      <c r="W444" s="48">
        <f t="shared" si="1058"/>
        <v>0</v>
      </c>
      <c r="X444" s="48">
        <f t="shared" si="1059"/>
        <v>54</v>
      </c>
      <c r="Y444" s="46">
        <f t="shared" si="1060"/>
        <v>455.58</v>
      </c>
      <c r="Z444" s="46">
        <f t="shared" si="1061"/>
        <v>1605.31125</v>
      </c>
      <c r="AA444" s="122"/>
      <c r="AB444" s="71" t="s">
        <v>100</v>
      </c>
      <c r="AC444" s="11">
        <f t="shared" si="1039"/>
        <v>62.5185</v>
      </c>
      <c r="AD444" s="11">
        <f t="shared" si="1040"/>
        <v>833.58</v>
      </c>
      <c r="AE444" s="11">
        <f t="shared" si="1041"/>
        <v>566.48</v>
      </c>
      <c r="AF444" s="11">
        <f t="shared" si="1042"/>
        <v>34.73275</v>
      </c>
      <c r="AG444" s="11">
        <f t="shared" si="1043"/>
        <v>0</v>
      </c>
      <c r="AH444" s="11">
        <f t="shared" si="1044"/>
        <v>108</v>
      </c>
      <c r="AI444" s="11">
        <f t="shared" si="1045"/>
        <v>1605.31125</v>
      </c>
      <c r="AJ444" s="12" t="s">
        <v>33</v>
      </c>
    </row>
    <row r="445" s="22" customFormat="1" ht="19" customHeight="1" spans="1:36">
      <c r="A445" s="45">
        <f t="shared" si="1046"/>
        <v>442</v>
      </c>
      <c r="B445" s="52" t="s">
        <v>558</v>
      </c>
      <c r="C445" s="104" t="s">
        <v>2071</v>
      </c>
      <c r="D445" s="73" t="s">
        <v>2072</v>
      </c>
      <c r="E445" s="192">
        <v>3473.25</v>
      </c>
      <c r="F445" s="49">
        <v>3473.25</v>
      </c>
      <c r="G445" s="191">
        <v>5664.75</v>
      </c>
      <c r="H445" s="191">
        <v>3473.25</v>
      </c>
      <c r="I445" s="69"/>
      <c r="J445" s="46">
        <v>108</v>
      </c>
      <c r="K445" s="63">
        <f t="shared" si="1047"/>
        <v>62.5185</v>
      </c>
      <c r="L445" s="64">
        <f t="shared" si="1048"/>
        <v>555.72</v>
      </c>
      <c r="M445" s="48">
        <f t="shared" si="1049"/>
        <v>453.18</v>
      </c>
      <c r="N445" s="46">
        <f t="shared" si="1050"/>
        <v>24.31275</v>
      </c>
      <c r="O445" s="48">
        <f t="shared" si="1051"/>
        <v>0</v>
      </c>
      <c r="P445" s="48">
        <f t="shared" si="1052"/>
        <v>54</v>
      </c>
      <c r="Q445" s="48">
        <f t="shared" si="1053"/>
        <v>1149.73125</v>
      </c>
      <c r="R445" s="46">
        <f t="shared" si="1054"/>
        <v>0</v>
      </c>
      <c r="S445" s="46">
        <f t="shared" si="1055"/>
        <v>277.86</v>
      </c>
      <c r="T445" s="48">
        <f t="shared" si="1056"/>
        <v>113.3</v>
      </c>
      <c r="U445" s="46">
        <f t="shared" si="1057"/>
        <v>10.42</v>
      </c>
      <c r="V445" s="46">
        <v>0</v>
      </c>
      <c r="W445" s="48">
        <f t="shared" si="1058"/>
        <v>0</v>
      </c>
      <c r="X445" s="48">
        <f t="shared" si="1059"/>
        <v>54</v>
      </c>
      <c r="Y445" s="46">
        <f t="shared" si="1060"/>
        <v>455.58</v>
      </c>
      <c r="Z445" s="46">
        <f t="shared" si="1061"/>
        <v>1605.31125</v>
      </c>
      <c r="AA445" s="122"/>
      <c r="AB445" s="71" t="s">
        <v>56</v>
      </c>
      <c r="AC445" s="11">
        <f t="shared" si="1039"/>
        <v>62.5185</v>
      </c>
      <c r="AD445" s="11">
        <f t="shared" si="1040"/>
        <v>833.58</v>
      </c>
      <c r="AE445" s="11">
        <f t="shared" si="1041"/>
        <v>566.48</v>
      </c>
      <c r="AF445" s="11">
        <f t="shared" si="1042"/>
        <v>34.73275</v>
      </c>
      <c r="AG445" s="11">
        <f t="shared" si="1043"/>
        <v>0</v>
      </c>
      <c r="AH445" s="11">
        <f t="shared" si="1044"/>
        <v>108</v>
      </c>
      <c r="AI445" s="11">
        <f t="shared" si="1045"/>
        <v>1605.31125</v>
      </c>
      <c r="AJ445" s="12" t="s">
        <v>33</v>
      </c>
    </row>
    <row r="446" s="22" customFormat="1" ht="19" customHeight="1" spans="1:36">
      <c r="A446" s="45">
        <f t="shared" si="1046"/>
        <v>443</v>
      </c>
      <c r="B446" s="52" t="s">
        <v>558</v>
      </c>
      <c r="C446" s="104" t="s">
        <v>2073</v>
      </c>
      <c r="D446" s="73" t="s">
        <v>2074</v>
      </c>
      <c r="E446" s="192">
        <v>3473.25</v>
      </c>
      <c r="F446" s="49">
        <v>3473.25</v>
      </c>
      <c r="G446" s="191">
        <v>5664.75</v>
      </c>
      <c r="H446" s="191">
        <v>3473.25</v>
      </c>
      <c r="I446" s="122"/>
      <c r="J446" s="95">
        <v>108</v>
      </c>
      <c r="K446" s="63">
        <f t="shared" si="1047"/>
        <v>62.5185</v>
      </c>
      <c r="L446" s="64">
        <f t="shared" si="1048"/>
        <v>555.72</v>
      </c>
      <c r="M446" s="48">
        <f t="shared" si="1049"/>
        <v>453.18</v>
      </c>
      <c r="N446" s="46">
        <f t="shared" si="1050"/>
        <v>24.31275</v>
      </c>
      <c r="O446" s="48">
        <f t="shared" si="1051"/>
        <v>0</v>
      </c>
      <c r="P446" s="48">
        <f t="shared" si="1052"/>
        <v>54</v>
      </c>
      <c r="Q446" s="48">
        <f t="shared" si="1053"/>
        <v>1149.73125</v>
      </c>
      <c r="R446" s="46">
        <f t="shared" si="1054"/>
        <v>0</v>
      </c>
      <c r="S446" s="46">
        <f t="shared" si="1055"/>
        <v>277.86</v>
      </c>
      <c r="T446" s="48">
        <f t="shared" si="1056"/>
        <v>113.3</v>
      </c>
      <c r="U446" s="46">
        <f t="shared" si="1057"/>
        <v>10.42</v>
      </c>
      <c r="V446" s="46">
        <v>0</v>
      </c>
      <c r="W446" s="48">
        <f t="shared" si="1058"/>
        <v>0</v>
      </c>
      <c r="X446" s="48">
        <f t="shared" si="1059"/>
        <v>54</v>
      </c>
      <c r="Y446" s="46">
        <f t="shared" si="1060"/>
        <v>455.58</v>
      </c>
      <c r="Z446" s="46">
        <f t="shared" si="1061"/>
        <v>1605.31125</v>
      </c>
      <c r="AA446" s="122"/>
      <c r="AB446" s="71" t="s">
        <v>56</v>
      </c>
      <c r="AC446" s="11">
        <f t="shared" si="1039"/>
        <v>62.5185</v>
      </c>
      <c r="AD446" s="11">
        <f t="shared" si="1040"/>
        <v>833.58</v>
      </c>
      <c r="AE446" s="11">
        <f t="shared" si="1041"/>
        <v>566.48</v>
      </c>
      <c r="AF446" s="11">
        <f t="shared" si="1042"/>
        <v>34.73275</v>
      </c>
      <c r="AG446" s="11">
        <f t="shared" si="1043"/>
        <v>0</v>
      </c>
      <c r="AH446" s="11">
        <f t="shared" si="1044"/>
        <v>108</v>
      </c>
      <c r="AI446" s="11">
        <f t="shared" si="1045"/>
        <v>1605.31125</v>
      </c>
      <c r="AJ446" s="12" t="s">
        <v>33</v>
      </c>
    </row>
    <row r="447" s="22" customFormat="1" ht="19" customHeight="1" spans="1:36">
      <c r="A447" s="45" t="s">
        <v>10</v>
      </c>
      <c r="B447" s="45"/>
      <c r="C447" s="120"/>
      <c r="D447" s="121"/>
      <c r="E447" s="122">
        <f>SUM(E4:E446)</f>
        <v>1545584.75</v>
      </c>
      <c r="F447" s="122">
        <f t="shared" ref="F447:AJ447" si="1062">SUM(F4:F446)</f>
        <v>1448801.99</v>
      </c>
      <c r="G447" s="122">
        <f t="shared" si="1062"/>
        <v>2464166.25</v>
      </c>
      <c r="H447" s="122">
        <f t="shared" si="1062"/>
        <v>1524745.25</v>
      </c>
      <c r="I447" s="122">
        <f t="shared" si="1062"/>
        <v>923094</v>
      </c>
      <c r="J447" s="122">
        <f t="shared" si="1062"/>
        <v>1296</v>
      </c>
      <c r="K447" s="122">
        <f t="shared" si="1062"/>
        <v>27820.5254999997</v>
      </c>
      <c r="L447" s="122">
        <f t="shared" si="1062"/>
        <v>231808.3184</v>
      </c>
      <c r="M447" s="122">
        <f t="shared" si="1062"/>
        <v>197133.299999998</v>
      </c>
      <c r="N447" s="122">
        <f t="shared" si="1062"/>
        <v>10673.2167499999</v>
      </c>
      <c r="O447" s="122">
        <f t="shared" si="1062"/>
        <v>46154.7</v>
      </c>
      <c r="P447" s="122">
        <f t="shared" si="1062"/>
        <v>648</v>
      </c>
      <c r="Q447" s="122">
        <f t="shared" si="1062"/>
        <v>514238.060650003</v>
      </c>
      <c r="R447" s="122">
        <f t="shared" si="1062"/>
        <v>0</v>
      </c>
      <c r="S447" s="122">
        <f t="shared" si="1062"/>
        <v>115903.69</v>
      </c>
      <c r="T447" s="122">
        <f t="shared" si="1062"/>
        <v>49285.5000000003</v>
      </c>
      <c r="U447" s="122">
        <f t="shared" si="1062"/>
        <v>4574.34000000002</v>
      </c>
      <c r="V447" s="122">
        <f t="shared" si="1062"/>
        <v>0</v>
      </c>
      <c r="W447" s="122">
        <f t="shared" si="1062"/>
        <v>46154.7</v>
      </c>
      <c r="X447" s="122">
        <f t="shared" si="1062"/>
        <v>648</v>
      </c>
      <c r="Y447" s="122">
        <f t="shared" si="1062"/>
        <v>216566.229999998</v>
      </c>
      <c r="Z447" s="122">
        <f t="shared" si="1062"/>
        <v>730804.290650002</v>
      </c>
      <c r="AA447" s="122">
        <f t="shared" si="1062"/>
        <v>0</v>
      </c>
      <c r="AB447" s="71">
        <f>_xlfn.XLOOKUP(C447,[3]Sheet1!$B:$B,[3]Sheet1!$E:$E)</f>
        <v>0</v>
      </c>
      <c r="AC447" s="122">
        <f t="shared" si="1062"/>
        <v>27820.5254999997</v>
      </c>
      <c r="AD447" s="122">
        <f t="shared" si="1062"/>
        <v>347712.008400003</v>
      </c>
      <c r="AE447" s="122">
        <f t="shared" si="1062"/>
        <v>246418.800000002</v>
      </c>
      <c r="AF447" s="122">
        <f t="shared" si="1062"/>
        <v>15247.5567499999</v>
      </c>
      <c r="AG447" s="122">
        <f t="shared" si="1062"/>
        <v>92309.4</v>
      </c>
      <c r="AH447" s="122">
        <f t="shared" si="1062"/>
        <v>1296</v>
      </c>
      <c r="AI447" s="122">
        <f t="shared" si="1062"/>
        <v>730804.290650002</v>
      </c>
      <c r="AJ447" s="122">
        <f t="shared" si="1062"/>
        <v>0</v>
      </c>
    </row>
    <row r="448" spans="1:28">
      <c r="A448" s="123"/>
      <c r="B448" s="123"/>
      <c r="E448" s="123"/>
      <c r="AB448" s="144"/>
    </row>
    <row r="449" ht="15" customHeight="1" spans="1:26">
      <c r="A449" s="124" t="s">
        <v>1104</v>
      </c>
      <c r="B449" s="124"/>
      <c r="C449" s="125" t="s">
        <v>1105</v>
      </c>
      <c r="D449" s="125"/>
      <c r="E449" s="124" t="s">
        <v>1106</v>
      </c>
      <c r="F449" s="126" t="s">
        <v>1107</v>
      </c>
      <c r="G449" s="126" t="s">
        <v>1108</v>
      </c>
      <c r="J449" s="142"/>
      <c r="W449" s="9"/>
      <c r="X449" s="9"/>
      <c r="Z449" s="145"/>
    </row>
    <row r="450" ht="15" customHeight="1" spans="1:25">
      <c r="A450" s="127" t="s">
        <v>1109</v>
      </c>
      <c r="B450" s="127"/>
      <c r="C450" s="128">
        <f>K447+R447</f>
        <v>27820.5254999997</v>
      </c>
      <c r="D450" s="129"/>
      <c r="E450" s="130">
        <f>COUNTIFS(E4:E446,"&lt;&gt;",E4:E446,"&lt;&gt;0")</f>
        <v>443</v>
      </c>
      <c r="F450" s="131"/>
      <c r="G450" s="126">
        <f t="shared" ref="G450:G455" si="1063">C450+F450</f>
        <v>27820.5254999997</v>
      </c>
      <c r="J450" s="142"/>
      <c r="V450" s="9"/>
      <c r="W450" s="9"/>
      <c r="X450" s="9"/>
      <c r="Y450" s="144"/>
    </row>
    <row r="451" ht="15" customHeight="1" spans="1:26">
      <c r="A451" s="127" t="s">
        <v>1110</v>
      </c>
      <c r="B451" s="127"/>
      <c r="C451" s="128">
        <f>L447+S447</f>
        <v>347712.0084</v>
      </c>
      <c r="D451" s="129"/>
      <c r="E451" s="130">
        <f>COUNTIFS(F4:F446,"&lt;&gt;",F4:F446,"&lt;&gt;0")</f>
        <v>436</v>
      </c>
      <c r="F451" s="126"/>
      <c r="G451" s="126">
        <f t="shared" si="1063"/>
        <v>347712.0084</v>
      </c>
      <c r="J451" s="142"/>
      <c r="W451" s="9"/>
      <c r="X451" s="9"/>
      <c r="Z451" s="144"/>
    </row>
    <row r="452" ht="15" customHeight="1" spans="1:24">
      <c r="A452" s="127" t="s">
        <v>1111</v>
      </c>
      <c r="B452" s="127"/>
      <c r="C452" s="128">
        <f>N447+U447</f>
        <v>15247.55675</v>
      </c>
      <c r="D452" s="129"/>
      <c r="E452" s="130">
        <f>COUNTIFS(H4:H446,"&lt;&gt;",H4:H446,"&lt;&gt;0")</f>
        <v>437</v>
      </c>
      <c r="F452" s="126"/>
      <c r="G452" s="126">
        <f t="shared" si="1063"/>
        <v>15247.55675</v>
      </c>
      <c r="J452" s="142"/>
      <c r="W452" s="9"/>
      <c r="X452" s="9"/>
    </row>
    <row r="453" ht="15" customHeight="1" spans="1:24">
      <c r="A453" s="132" t="s">
        <v>1112</v>
      </c>
      <c r="B453" s="132"/>
      <c r="C453" s="128">
        <f>M447+T447</f>
        <v>246418.799999998</v>
      </c>
      <c r="D453" s="129"/>
      <c r="E453" s="130">
        <f>COUNTIFS(G4:G446,"&lt;&gt;",G4:G446,"&lt;&gt;0")</f>
        <v>435</v>
      </c>
      <c r="F453" s="126"/>
      <c r="G453" s="126">
        <f t="shared" si="1063"/>
        <v>246418.799999998</v>
      </c>
      <c r="J453" s="142"/>
      <c r="V453" s="9"/>
      <c r="W453" s="9"/>
      <c r="X453" s="9"/>
    </row>
    <row r="454" ht="15" customHeight="1" spans="1:24">
      <c r="A454" s="132" t="s">
        <v>1113</v>
      </c>
      <c r="B454" s="132"/>
      <c r="C454" s="128">
        <f>P447+X447</f>
        <v>1296</v>
      </c>
      <c r="D454" s="129"/>
      <c r="E454" s="130">
        <f>COUNTIFS(J4:J446,"&lt;&gt;",J4:J446,"&lt;&gt;0")</f>
        <v>12</v>
      </c>
      <c r="F454" s="126"/>
      <c r="G454" s="126">
        <f t="shared" si="1063"/>
        <v>1296</v>
      </c>
      <c r="J454" s="142"/>
      <c r="W454" s="9"/>
      <c r="X454" s="9"/>
    </row>
    <row r="455" ht="15" customHeight="1" spans="1:24">
      <c r="A455" s="132" t="s">
        <v>1114</v>
      </c>
      <c r="B455" s="132"/>
      <c r="C455" s="133">
        <f>O447+W447</f>
        <v>92309.4</v>
      </c>
      <c r="D455" s="134"/>
      <c r="E455" s="130">
        <f>COUNTIFS(I4:I446,"&lt;&gt;",I4:I446,"&lt;&gt;0")</f>
        <v>365</v>
      </c>
      <c r="F455" s="126"/>
      <c r="G455" s="126">
        <f t="shared" si="1063"/>
        <v>92309.4</v>
      </c>
      <c r="J455" s="142"/>
      <c r="W455" s="9"/>
      <c r="X455" s="9"/>
    </row>
    <row r="456" ht="17" customHeight="1" spans="1:24">
      <c r="A456" s="126" t="s">
        <v>1115</v>
      </c>
      <c r="B456" s="126"/>
      <c r="C456" s="135">
        <f>SUM(C450:D455)</f>
        <v>730804.290649997</v>
      </c>
      <c r="D456" s="136"/>
      <c r="E456" s="137"/>
      <c r="F456" s="126"/>
      <c r="G456" s="138">
        <f>SUM(G450:G455)</f>
        <v>730804.290649997</v>
      </c>
      <c r="J456" s="142"/>
      <c r="W456" s="9"/>
      <c r="X456" s="9"/>
    </row>
    <row r="457" spans="1:33">
      <c r="A457" s="18" t="s">
        <v>1116</v>
      </c>
      <c r="B457" s="18"/>
      <c r="C457" s="18"/>
      <c r="D457" s="18"/>
      <c r="E457" s="18"/>
      <c r="F457" s="18"/>
      <c r="G457" s="139"/>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39"/>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39"/>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39"/>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39"/>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39"/>
      <c r="C462" s="140"/>
      <c r="D462" s="141"/>
      <c r="E462" s="18"/>
      <c r="F462" s="18"/>
      <c r="G462" s="139"/>
      <c r="H462" s="18"/>
      <c r="I462" s="18"/>
      <c r="J462" s="18"/>
      <c r="K462" s="143"/>
      <c r="L462" s="18"/>
      <c r="M462" s="18"/>
      <c r="N462" s="18"/>
      <c r="O462" s="18"/>
      <c r="P462" s="18"/>
      <c r="Q462" s="18"/>
      <c r="S462" s="9"/>
      <c r="T462" s="9"/>
      <c r="U462" s="9"/>
      <c r="V462" s="9"/>
      <c r="W462" s="9"/>
      <c r="X462" s="9"/>
    </row>
    <row r="463" spans="1:24">
      <c r="A463" s="18"/>
      <c r="B463" s="139"/>
      <c r="C463" s="140"/>
      <c r="D463" s="141"/>
      <c r="E463" s="18"/>
      <c r="F463" s="18"/>
      <c r="G463" s="139"/>
      <c r="H463" s="18"/>
      <c r="I463" s="18"/>
      <c r="J463" s="18"/>
      <c r="K463" s="143"/>
      <c r="L463" s="18"/>
      <c r="M463" s="18"/>
      <c r="N463" s="18"/>
      <c r="O463" s="18"/>
      <c r="P463" s="18"/>
      <c r="Q463" s="18"/>
      <c r="S463" s="9"/>
      <c r="T463" s="9"/>
      <c r="U463" s="9"/>
      <c r="V463" s="9"/>
      <c r="W463" s="9"/>
      <c r="X463" s="9"/>
    </row>
    <row r="464" spans="1:24">
      <c r="A464" s="18"/>
      <c r="B464" s="139"/>
      <c r="C464" s="140"/>
      <c r="D464" s="141"/>
      <c r="E464" s="18"/>
      <c r="F464" s="18"/>
      <c r="G464" s="139"/>
      <c r="H464" s="18"/>
      <c r="I464" s="18"/>
      <c r="J464" s="18"/>
      <c r="K464" s="143"/>
      <c r="L464" s="18"/>
      <c r="M464" s="18"/>
      <c r="N464" s="18"/>
      <c r="O464" s="18"/>
      <c r="P464" s="18"/>
      <c r="Q464" s="18"/>
      <c r="S464" s="9"/>
      <c r="T464" s="9"/>
      <c r="U464" s="9"/>
      <c r="V464" s="9"/>
      <c r="W464" s="9"/>
      <c r="X464" s="9"/>
    </row>
    <row r="465" spans="1:24">
      <c r="A465" s="147" t="s">
        <v>1117</v>
      </c>
      <c r="B465" s="147"/>
      <c r="C465" s="148"/>
      <c r="D465" s="141"/>
      <c r="E465" s="18"/>
      <c r="F465" s="18"/>
      <c r="G465" s="139"/>
      <c r="H465" s="18"/>
      <c r="I465" s="18"/>
      <c r="J465" s="18"/>
      <c r="K465" s="143"/>
      <c r="L465" s="18"/>
      <c r="M465" s="18"/>
      <c r="N465" s="18"/>
      <c r="O465" s="18"/>
      <c r="P465" s="18"/>
      <c r="Q465" s="18"/>
      <c r="R465" s="18"/>
      <c r="S465" s="18"/>
      <c r="T465" s="18"/>
      <c r="U465" s="18"/>
      <c r="V465" s="18"/>
      <c r="X465" s="9"/>
    </row>
    <row r="466" spans="1:24">
      <c r="A466" s="147"/>
      <c r="B466" s="147"/>
      <c r="C466" s="148"/>
      <c r="K466" s="142"/>
      <c r="X466" s="9"/>
    </row>
    <row r="467" s="23" customFormat="1" ht="19" customHeight="1" spans="1:36">
      <c r="A467" s="57">
        <f t="shared" ref="A467:A488" si="1064">ROW()-3</f>
        <v>464</v>
      </c>
      <c r="B467" s="149" t="s">
        <v>558</v>
      </c>
      <c r="C467" s="150" t="s">
        <v>2025</v>
      </c>
      <c r="D467" s="167" t="s">
        <v>2026</v>
      </c>
      <c r="E467" s="152">
        <v>3473.25</v>
      </c>
      <c r="F467" s="153">
        <v>0</v>
      </c>
      <c r="G467" s="153">
        <v>0</v>
      </c>
      <c r="H467" s="157">
        <v>0</v>
      </c>
      <c r="I467" s="181"/>
      <c r="J467" s="187"/>
      <c r="K467" s="65">
        <f t="shared" ref="K467:K488" si="1065">E467*0.018</f>
        <v>62.5185</v>
      </c>
      <c r="L467" s="66">
        <f t="shared" ref="L467:L488" si="1066">F467*0.16</f>
        <v>0</v>
      </c>
      <c r="M467" s="60">
        <f t="shared" ref="M467:M488" si="1067">ROUND(G467*0.08,2)</f>
        <v>0</v>
      </c>
      <c r="N467" s="58">
        <f t="shared" ref="N467:N488" si="1068">H467*0.007</f>
        <v>0</v>
      </c>
      <c r="O467" s="60">
        <f t="shared" ref="O467:O488" si="1069">I467*5%</f>
        <v>0</v>
      </c>
      <c r="P467" s="60">
        <f t="shared" ref="P467:P488" si="1070">J467*50%</f>
        <v>0</v>
      </c>
      <c r="Q467" s="60">
        <f t="shared" ref="Q467:Q488" si="1071">SUM(K467:P467)</f>
        <v>62.5185</v>
      </c>
      <c r="R467" s="58">
        <f t="shared" ref="R467:R488" si="1072">E467*0</f>
        <v>0</v>
      </c>
      <c r="S467" s="58">
        <f t="shared" ref="S467:S488" si="1073">ROUND(F467*0.08,2)</f>
        <v>0</v>
      </c>
      <c r="T467" s="60">
        <f t="shared" ref="T467:T488" si="1074">ROUND(G467*0.02,2)</f>
        <v>0</v>
      </c>
      <c r="U467" s="58">
        <f t="shared" ref="U467:U488" si="1075">ROUND(H467*0.003,2)</f>
        <v>0</v>
      </c>
      <c r="V467" s="58">
        <v>0</v>
      </c>
      <c r="W467" s="60">
        <f t="shared" ref="W467:W488" si="1076">I467*5%</f>
        <v>0</v>
      </c>
      <c r="X467" s="60">
        <f t="shared" ref="X467:X488" si="1077">J467*50%</f>
        <v>0</v>
      </c>
      <c r="Y467" s="58">
        <f t="shared" ref="Y467:Y488" si="1078">SUM(R467:X467)</f>
        <v>0</v>
      </c>
      <c r="Z467" s="58">
        <f t="shared" ref="Z467:Z488" si="1079">Q467+Y467</f>
        <v>62.5185</v>
      </c>
      <c r="AA467" s="181"/>
      <c r="AB467" s="12" t="s">
        <v>98</v>
      </c>
      <c r="AC467" s="15">
        <f t="shared" ref="AC467:AE467" si="1080">K467+R467</f>
        <v>62.5185</v>
      </c>
      <c r="AD467" s="15">
        <f t="shared" si="1080"/>
        <v>0</v>
      </c>
      <c r="AE467" s="15">
        <f t="shared" si="1080"/>
        <v>0</v>
      </c>
      <c r="AF467" s="15">
        <f t="shared" ref="AF467:AF488" si="1081">N467+U467+V467</f>
        <v>0</v>
      </c>
      <c r="AG467" s="15">
        <f t="shared" ref="AG467:AI467" si="1082">O467+W467</f>
        <v>0</v>
      </c>
      <c r="AH467" s="15">
        <f t="shared" si="1082"/>
        <v>0</v>
      </c>
      <c r="AI467" s="15">
        <f t="shared" si="1082"/>
        <v>62.5185</v>
      </c>
      <c r="AJ467" s="12" t="s">
        <v>33</v>
      </c>
    </row>
    <row r="468" s="23" customFormat="1" ht="19" customHeight="1" spans="1:36">
      <c r="A468" s="57">
        <f t="shared" si="1064"/>
        <v>465</v>
      </c>
      <c r="B468" s="155" t="s">
        <v>348</v>
      </c>
      <c r="C468" s="155" t="s">
        <v>2015</v>
      </c>
      <c r="D468" s="156" t="s">
        <v>2016</v>
      </c>
      <c r="E468" s="152">
        <v>3473.25</v>
      </c>
      <c r="F468" s="153">
        <v>0</v>
      </c>
      <c r="G468" s="153">
        <v>0</v>
      </c>
      <c r="H468" s="153">
        <v>0</v>
      </c>
      <c r="I468" s="181"/>
      <c r="J468" s="187"/>
      <c r="K468" s="65">
        <f t="shared" si="1065"/>
        <v>62.5185</v>
      </c>
      <c r="L468" s="66">
        <f t="shared" si="1066"/>
        <v>0</v>
      </c>
      <c r="M468" s="60">
        <f t="shared" si="1067"/>
        <v>0</v>
      </c>
      <c r="N468" s="58">
        <f t="shared" si="1068"/>
        <v>0</v>
      </c>
      <c r="O468" s="60">
        <f t="shared" si="1069"/>
        <v>0</v>
      </c>
      <c r="P468" s="60">
        <f t="shared" si="1070"/>
        <v>0</v>
      </c>
      <c r="Q468" s="60">
        <f t="shared" si="1071"/>
        <v>62.5185</v>
      </c>
      <c r="R468" s="58">
        <f t="shared" si="1072"/>
        <v>0</v>
      </c>
      <c r="S468" s="58">
        <f t="shared" si="1073"/>
        <v>0</v>
      </c>
      <c r="T468" s="60">
        <f t="shared" si="1074"/>
        <v>0</v>
      </c>
      <c r="U468" s="58">
        <f t="shared" si="1075"/>
        <v>0</v>
      </c>
      <c r="V468" s="58">
        <v>0</v>
      </c>
      <c r="W468" s="60">
        <f t="shared" si="1076"/>
        <v>0</v>
      </c>
      <c r="X468" s="60">
        <f t="shared" si="1077"/>
        <v>0</v>
      </c>
      <c r="Y468" s="58">
        <f t="shared" si="1078"/>
        <v>0</v>
      </c>
      <c r="Z468" s="58">
        <f t="shared" si="1079"/>
        <v>62.5185</v>
      </c>
      <c r="AA468" s="181"/>
      <c r="AB468" s="12" t="s">
        <v>86</v>
      </c>
      <c r="AC468" s="15">
        <f t="shared" ref="AC468:AE468" si="1083">K468+R468</f>
        <v>62.5185</v>
      </c>
      <c r="AD468" s="15">
        <f t="shared" si="1083"/>
        <v>0</v>
      </c>
      <c r="AE468" s="15">
        <f t="shared" si="1083"/>
        <v>0</v>
      </c>
      <c r="AF468" s="15">
        <f t="shared" si="1081"/>
        <v>0</v>
      </c>
      <c r="AG468" s="15">
        <f t="shared" ref="AG468:AI468" si="1084">O468+W468</f>
        <v>0</v>
      </c>
      <c r="AH468" s="15">
        <f t="shared" si="1084"/>
        <v>0</v>
      </c>
      <c r="AI468" s="15">
        <f t="shared" si="1084"/>
        <v>62.5185</v>
      </c>
      <c r="AJ468" s="12" t="s">
        <v>33</v>
      </c>
    </row>
    <row r="469" s="23" customFormat="1" ht="19" customHeight="1" spans="1:36">
      <c r="A469" s="57">
        <f t="shared" si="1064"/>
        <v>466</v>
      </c>
      <c r="B469" s="149" t="s">
        <v>1031</v>
      </c>
      <c r="C469" s="195" t="s">
        <v>2001</v>
      </c>
      <c r="D469" s="164" t="s">
        <v>2002</v>
      </c>
      <c r="E469" s="152">
        <v>3473.25</v>
      </c>
      <c r="F469" s="153">
        <v>0</v>
      </c>
      <c r="G469" s="153">
        <v>0</v>
      </c>
      <c r="H469" s="153">
        <v>0</v>
      </c>
      <c r="I469" s="181"/>
      <c r="J469" s="187"/>
      <c r="K469" s="65">
        <f t="shared" si="1065"/>
        <v>62.5185</v>
      </c>
      <c r="L469" s="66">
        <f t="shared" si="1066"/>
        <v>0</v>
      </c>
      <c r="M469" s="60">
        <f t="shared" si="1067"/>
        <v>0</v>
      </c>
      <c r="N469" s="58">
        <f t="shared" si="1068"/>
        <v>0</v>
      </c>
      <c r="O469" s="60">
        <f t="shared" si="1069"/>
        <v>0</v>
      </c>
      <c r="P469" s="60">
        <f t="shared" si="1070"/>
        <v>0</v>
      </c>
      <c r="Q469" s="60">
        <f t="shared" si="1071"/>
        <v>62.5185</v>
      </c>
      <c r="R469" s="58">
        <f t="shared" si="1072"/>
        <v>0</v>
      </c>
      <c r="S469" s="58">
        <f t="shared" si="1073"/>
        <v>0</v>
      </c>
      <c r="T469" s="60">
        <f t="shared" si="1074"/>
        <v>0</v>
      </c>
      <c r="U469" s="58">
        <f t="shared" si="1075"/>
        <v>0</v>
      </c>
      <c r="V469" s="58">
        <v>0</v>
      </c>
      <c r="W469" s="60">
        <f t="shared" si="1076"/>
        <v>0</v>
      </c>
      <c r="X469" s="60">
        <f t="shared" si="1077"/>
        <v>0</v>
      </c>
      <c r="Y469" s="58">
        <f t="shared" si="1078"/>
        <v>0</v>
      </c>
      <c r="Z469" s="58">
        <f t="shared" si="1079"/>
        <v>62.5185</v>
      </c>
      <c r="AA469" s="181"/>
      <c r="AB469" s="12" t="s">
        <v>77</v>
      </c>
      <c r="AC469" s="15">
        <f t="shared" ref="AC469:AE469" si="1085">K469+R469</f>
        <v>62.5185</v>
      </c>
      <c r="AD469" s="15">
        <f t="shared" si="1085"/>
        <v>0</v>
      </c>
      <c r="AE469" s="15">
        <f t="shared" si="1085"/>
        <v>0</v>
      </c>
      <c r="AF469" s="15">
        <f t="shared" si="1081"/>
        <v>0</v>
      </c>
      <c r="AG469" s="15">
        <f t="shared" ref="AG469:AI469" si="1086">O469+W469</f>
        <v>0</v>
      </c>
      <c r="AH469" s="15">
        <f t="shared" si="1086"/>
        <v>0</v>
      </c>
      <c r="AI469" s="15">
        <f t="shared" si="1086"/>
        <v>62.5185</v>
      </c>
      <c r="AJ469" s="12" t="s">
        <v>33</v>
      </c>
    </row>
    <row r="470" s="20" customFormat="1" ht="16" customHeight="1" spans="1:36">
      <c r="A470" s="57">
        <f t="shared" si="1064"/>
        <v>467</v>
      </c>
      <c r="B470" s="149" t="s">
        <v>558</v>
      </c>
      <c r="C470" s="165" t="s">
        <v>1931</v>
      </c>
      <c r="D470" s="166" t="s">
        <v>1932</v>
      </c>
      <c r="E470" s="152">
        <v>3473.25</v>
      </c>
      <c r="F470" s="153">
        <v>0</v>
      </c>
      <c r="G470" s="153">
        <v>0</v>
      </c>
      <c r="H470" s="153">
        <v>0</v>
      </c>
      <c r="I470" s="188"/>
      <c r="J470" s="190"/>
      <c r="K470" s="65">
        <f t="shared" si="1065"/>
        <v>62.5185</v>
      </c>
      <c r="L470" s="66">
        <f t="shared" si="1066"/>
        <v>0</v>
      </c>
      <c r="M470" s="60">
        <f t="shared" si="1067"/>
        <v>0</v>
      </c>
      <c r="N470" s="58">
        <f t="shared" si="1068"/>
        <v>0</v>
      </c>
      <c r="O470" s="60">
        <f t="shared" si="1069"/>
        <v>0</v>
      </c>
      <c r="P470" s="60">
        <f t="shared" si="1070"/>
        <v>0</v>
      </c>
      <c r="Q470" s="60">
        <f t="shared" si="1071"/>
        <v>62.5185</v>
      </c>
      <c r="R470" s="58">
        <f t="shared" si="1072"/>
        <v>0</v>
      </c>
      <c r="S470" s="58">
        <f t="shared" si="1073"/>
        <v>0</v>
      </c>
      <c r="T470" s="60">
        <f t="shared" si="1074"/>
        <v>0</v>
      </c>
      <c r="U470" s="58">
        <f t="shared" si="1075"/>
        <v>0</v>
      </c>
      <c r="V470" s="58">
        <v>0</v>
      </c>
      <c r="W470" s="60">
        <f t="shared" si="1076"/>
        <v>0</v>
      </c>
      <c r="X470" s="60">
        <f t="shared" si="1077"/>
        <v>0</v>
      </c>
      <c r="Y470" s="58">
        <f t="shared" si="1078"/>
        <v>0</v>
      </c>
      <c r="Z470" s="58">
        <f t="shared" si="1079"/>
        <v>62.5185</v>
      </c>
      <c r="AA470" s="185"/>
      <c r="AB470" s="12" t="s">
        <v>98</v>
      </c>
      <c r="AC470" s="15">
        <f t="shared" ref="AC470:AE470" si="1087">K470+R470</f>
        <v>62.5185</v>
      </c>
      <c r="AD470" s="15">
        <f t="shared" si="1087"/>
        <v>0</v>
      </c>
      <c r="AE470" s="15">
        <f t="shared" si="1087"/>
        <v>0</v>
      </c>
      <c r="AF470" s="15">
        <f t="shared" si="1081"/>
        <v>0</v>
      </c>
      <c r="AG470" s="15">
        <f t="shared" ref="AG470:AI470" si="1088">O470+W470</f>
        <v>0</v>
      </c>
      <c r="AH470" s="15">
        <f t="shared" si="1088"/>
        <v>0</v>
      </c>
      <c r="AI470" s="15">
        <f t="shared" si="1088"/>
        <v>62.5185</v>
      </c>
      <c r="AJ470" s="12" t="s">
        <v>33</v>
      </c>
    </row>
    <row r="471" s="20" customFormat="1" ht="16" customHeight="1" spans="1:36">
      <c r="A471" s="57">
        <f t="shared" si="1064"/>
        <v>468</v>
      </c>
      <c r="B471" s="58" t="s">
        <v>230</v>
      </c>
      <c r="C471" s="196" t="s">
        <v>335</v>
      </c>
      <c r="D471" s="149" t="s">
        <v>336</v>
      </c>
      <c r="E471" s="153">
        <v>3473.25</v>
      </c>
      <c r="F471" s="153">
        <v>0</v>
      </c>
      <c r="G471" s="153">
        <v>0</v>
      </c>
      <c r="H471" s="153">
        <v>0</v>
      </c>
      <c r="I471" s="58">
        <v>0</v>
      </c>
      <c r="J471" s="60"/>
      <c r="K471" s="65">
        <f t="shared" si="1065"/>
        <v>62.5185</v>
      </c>
      <c r="L471" s="66">
        <f t="shared" si="1066"/>
        <v>0</v>
      </c>
      <c r="M471" s="60">
        <f t="shared" si="1067"/>
        <v>0</v>
      </c>
      <c r="N471" s="58">
        <f t="shared" si="1068"/>
        <v>0</v>
      </c>
      <c r="O471" s="60">
        <f t="shared" si="1069"/>
        <v>0</v>
      </c>
      <c r="P471" s="60">
        <f t="shared" si="1070"/>
        <v>0</v>
      </c>
      <c r="Q471" s="60">
        <f t="shared" si="1071"/>
        <v>62.5185</v>
      </c>
      <c r="R471" s="58">
        <f t="shared" si="1072"/>
        <v>0</v>
      </c>
      <c r="S471" s="58">
        <f t="shared" si="1073"/>
        <v>0</v>
      </c>
      <c r="T471" s="60">
        <f t="shared" si="1074"/>
        <v>0</v>
      </c>
      <c r="U471" s="58">
        <f t="shared" si="1075"/>
        <v>0</v>
      </c>
      <c r="V471" s="58">
        <v>0</v>
      </c>
      <c r="W471" s="60">
        <f t="shared" si="1076"/>
        <v>0</v>
      </c>
      <c r="X471" s="60">
        <f t="shared" si="1077"/>
        <v>0</v>
      </c>
      <c r="Y471" s="58">
        <f t="shared" si="1078"/>
        <v>0</v>
      </c>
      <c r="Z471" s="58">
        <f t="shared" si="1079"/>
        <v>62.5185</v>
      </c>
      <c r="AA471" s="58"/>
      <c r="AB471" s="12" t="s">
        <v>57</v>
      </c>
      <c r="AC471" s="15">
        <f t="shared" ref="AC471:AE471" si="1089">K471+R471</f>
        <v>62.5185</v>
      </c>
      <c r="AD471" s="15">
        <f t="shared" si="1089"/>
        <v>0</v>
      </c>
      <c r="AE471" s="15">
        <f t="shared" si="1089"/>
        <v>0</v>
      </c>
      <c r="AF471" s="15">
        <f t="shared" si="1081"/>
        <v>0</v>
      </c>
      <c r="AG471" s="15">
        <f t="shared" ref="AG471:AI471" si="1090">O471+W471</f>
        <v>0</v>
      </c>
      <c r="AH471" s="15">
        <f t="shared" si="1090"/>
        <v>0</v>
      </c>
      <c r="AI471" s="15">
        <f t="shared" si="1090"/>
        <v>62.5185</v>
      </c>
      <c r="AJ471" s="12" t="s">
        <v>32</v>
      </c>
    </row>
    <row r="472" s="20" customFormat="1" ht="16" customHeight="1" spans="1:36">
      <c r="A472" s="57">
        <f t="shared" si="1064"/>
        <v>469</v>
      </c>
      <c r="B472" s="149" t="s">
        <v>348</v>
      </c>
      <c r="C472" s="197" t="s">
        <v>1896</v>
      </c>
      <c r="D472" s="167" t="s">
        <v>1897</v>
      </c>
      <c r="E472" s="152">
        <v>3473.25</v>
      </c>
      <c r="F472" s="153">
        <v>3473.25</v>
      </c>
      <c r="G472" s="157">
        <v>5664.75</v>
      </c>
      <c r="H472" s="157">
        <v>3473.25</v>
      </c>
      <c r="I472" s="188"/>
      <c r="J472" s="190"/>
      <c r="K472" s="65">
        <f t="shared" si="1065"/>
        <v>62.5185</v>
      </c>
      <c r="L472" s="66">
        <f t="shared" si="1066"/>
        <v>555.72</v>
      </c>
      <c r="M472" s="60">
        <f t="shared" si="1067"/>
        <v>453.18</v>
      </c>
      <c r="N472" s="58">
        <f t="shared" si="1068"/>
        <v>24.31275</v>
      </c>
      <c r="O472" s="60">
        <f t="shared" si="1069"/>
        <v>0</v>
      </c>
      <c r="P472" s="60">
        <f t="shared" si="1070"/>
        <v>0</v>
      </c>
      <c r="Q472" s="60">
        <f t="shared" si="1071"/>
        <v>1095.73125</v>
      </c>
      <c r="R472" s="58">
        <f t="shared" si="1072"/>
        <v>0</v>
      </c>
      <c r="S472" s="58">
        <f t="shared" si="1073"/>
        <v>277.86</v>
      </c>
      <c r="T472" s="60">
        <f t="shared" si="1074"/>
        <v>113.3</v>
      </c>
      <c r="U472" s="58">
        <f t="shared" si="1075"/>
        <v>10.42</v>
      </c>
      <c r="V472" s="58">
        <v>0</v>
      </c>
      <c r="W472" s="60">
        <f t="shared" si="1076"/>
        <v>0</v>
      </c>
      <c r="X472" s="60">
        <f t="shared" si="1077"/>
        <v>0</v>
      </c>
      <c r="Y472" s="58">
        <f t="shared" si="1078"/>
        <v>401.58</v>
      </c>
      <c r="Z472" s="58">
        <f t="shared" si="1079"/>
        <v>1497.31125</v>
      </c>
      <c r="AA472" s="185"/>
      <c r="AB472" s="16" t="s">
        <v>86</v>
      </c>
      <c r="AC472" s="15">
        <f t="shared" ref="AC472:AE472" si="1091">K472+R472</f>
        <v>62.5185</v>
      </c>
      <c r="AD472" s="15">
        <f t="shared" si="1091"/>
        <v>833.58</v>
      </c>
      <c r="AE472" s="15">
        <f t="shared" si="1091"/>
        <v>566.48</v>
      </c>
      <c r="AF472" s="15">
        <f t="shared" si="1081"/>
        <v>34.73275</v>
      </c>
      <c r="AG472" s="15">
        <f t="shared" ref="AG472:AI472" si="1092">O472+W472</f>
        <v>0</v>
      </c>
      <c r="AH472" s="15">
        <f t="shared" si="1092"/>
        <v>0</v>
      </c>
      <c r="AI472" s="15">
        <f t="shared" si="1092"/>
        <v>1497.31125</v>
      </c>
      <c r="AJ472" s="16" t="s">
        <v>33</v>
      </c>
    </row>
    <row r="473" s="20" customFormat="1" ht="16" customHeight="1" spans="1:36">
      <c r="A473" s="57">
        <f t="shared" si="1064"/>
        <v>470</v>
      </c>
      <c r="B473" s="149" t="s">
        <v>176</v>
      </c>
      <c r="C473" s="195" t="s">
        <v>1052</v>
      </c>
      <c r="D473" s="167" t="s">
        <v>1053</v>
      </c>
      <c r="E473" s="152">
        <v>3473.25</v>
      </c>
      <c r="F473" s="153">
        <v>3473.25</v>
      </c>
      <c r="G473" s="157">
        <v>5664.75</v>
      </c>
      <c r="H473" s="157">
        <v>3473.25</v>
      </c>
      <c r="I473" s="177">
        <v>3180</v>
      </c>
      <c r="J473" s="60"/>
      <c r="K473" s="65">
        <f t="shared" si="1065"/>
        <v>62.5185</v>
      </c>
      <c r="L473" s="66">
        <f t="shared" si="1066"/>
        <v>555.72</v>
      </c>
      <c r="M473" s="60">
        <f t="shared" si="1067"/>
        <v>453.18</v>
      </c>
      <c r="N473" s="58">
        <f t="shared" si="1068"/>
        <v>24.31275</v>
      </c>
      <c r="O473" s="60">
        <f t="shared" si="1069"/>
        <v>159</v>
      </c>
      <c r="P473" s="60">
        <f t="shared" si="1070"/>
        <v>0</v>
      </c>
      <c r="Q473" s="60">
        <f t="shared" si="1071"/>
        <v>1254.73125</v>
      </c>
      <c r="R473" s="58">
        <f t="shared" si="1072"/>
        <v>0</v>
      </c>
      <c r="S473" s="58">
        <f t="shared" si="1073"/>
        <v>277.86</v>
      </c>
      <c r="T473" s="60">
        <f t="shared" si="1074"/>
        <v>113.3</v>
      </c>
      <c r="U473" s="58">
        <f t="shared" si="1075"/>
        <v>10.42</v>
      </c>
      <c r="V473" s="58">
        <v>0</v>
      </c>
      <c r="W473" s="60">
        <f t="shared" si="1076"/>
        <v>159</v>
      </c>
      <c r="X473" s="60">
        <f t="shared" si="1077"/>
        <v>0</v>
      </c>
      <c r="Y473" s="58">
        <f t="shared" si="1078"/>
        <v>560.58</v>
      </c>
      <c r="Z473" s="58">
        <f t="shared" si="1079"/>
        <v>1815.31125</v>
      </c>
      <c r="AA473" s="185"/>
      <c r="AB473" s="16" t="s">
        <v>104</v>
      </c>
      <c r="AC473" s="15">
        <f t="shared" ref="AC473:AE473" si="1093">K473+R473</f>
        <v>62.5185</v>
      </c>
      <c r="AD473" s="15">
        <f t="shared" si="1093"/>
        <v>833.58</v>
      </c>
      <c r="AE473" s="15">
        <f t="shared" si="1093"/>
        <v>566.48</v>
      </c>
      <c r="AF473" s="15">
        <f t="shared" si="1081"/>
        <v>34.73275</v>
      </c>
      <c r="AG473" s="15">
        <f t="shared" ref="AG473:AI473" si="1094">O473+W473</f>
        <v>318</v>
      </c>
      <c r="AH473" s="15">
        <f t="shared" si="1094"/>
        <v>0</v>
      </c>
      <c r="AI473" s="15">
        <f t="shared" si="1094"/>
        <v>1815.31125</v>
      </c>
      <c r="AJ473" s="16" t="s">
        <v>35</v>
      </c>
    </row>
    <row r="474" s="20" customFormat="1" ht="16" customHeight="1" spans="1:36">
      <c r="A474" s="57">
        <f t="shared" si="1064"/>
        <v>471</v>
      </c>
      <c r="B474" s="58" t="s">
        <v>53</v>
      </c>
      <c r="C474" s="198" t="s">
        <v>790</v>
      </c>
      <c r="D474" s="199" t="s">
        <v>791</v>
      </c>
      <c r="E474" s="157">
        <v>3473.25</v>
      </c>
      <c r="F474" s="153">
        <v>3245.5</v>
      </c>
      <c r="G474" s="157">
        <v>5664.75</v>
      </c>
      <c r="H474" s="157">
        <v>3473.25</v>
      </c>
      <c r="I474" s="153">
        <v>3180</v>
      </c>
      <c r="J474" s="60"/>
      <c r="K474" s="65">
        <f t="shared" si="1065"/>
        <v>62.5185</v>
      </c>
      <c r="L474" s="66">
        <f t="shared" si="1066"/>
        <v>519.28</v>
      </c>
      <c r="M474" s="60">
        <f t="shared" si="1067"/>
        <v>453.18</v>
      </c>
      <c r="N474" s="58">
        <f t="shared" si="1068"/>
        <v>24.31275</v>
      </c>
      <c r="O474" s="60">
        <f t="shared" si="1069"/>
        <v>159</v>
      </c>
      <c r="P474" s="60">
        <f t="shared" si="1070"/>
        <v>0</v>
      </c>
      <c r="Q474" s="60">
        <f t="shared" si="1071"/>
        <v>1218.29125</v>
      </c>
      <c r="R474" s="58">
        <f t="shared" si="1072"/>
        <v>0</v>
      </c>
      <c r="S474" s="58">
        <f t="shared" si="1073"/>
        <v>259.64</v>
      </c>
      <c r="T474" s="60">
        <f t="shared" si="1074"/>
        <v>113.3</v>
      </c>
      <c r="U474" s="58">
        <f t="shared" si="1075"/>
        <v>10.42</v>
      </c>
      <c r="V474" s="58">
        <v>0</v>
      </c>
      <c r="W474" s="60">
        <f t="shared" si="1076"/>
        <v>159</v>
      </c>
      <c r="X474" s="60">
        <f t="shared" si="1077"/>
        <v>0</v>
      </c>
      <c r="Y474" s="58">
        <f t="shared" si="1078"/>
        <v>542.36</v>
      </c>
      <c r="Z474" s="58">
        <f t="shared" si="1079"/>
        <v>1760.65125</v>
      </c>
      <c r="AA474" s="58"/>
      <c r="AB474" s="12" t="s">
        <v>54</v>
      </c>
      <c r="AC474" s="15">
        <f t="shared" ref="AC474:AE474" si="1095">K474+R474</f>
        <v>62.5185</v>
      </c>
      <c r="AD474" s="15">
        <f t="shared" si="1095"/>
        <v>778.92</v>
      </c>
      <c r="AE474" s="15">
        <f t="shared" si="1095"/>
        <v>566.48</v>
      </c>
      <c r="AF474" s="15">
        <f t="shared" si="1081"/>
        <v>34.73275</v>
      </c>
      <c r="AG474" s="15">
        <f t="shared" ref="AG474:AI474" si="1096">O474+W474</f>
        <v>318</v>
      </c>
      <c r="AH474" s="15">
        <f t="shared" si="1096"/>
        <v>0</v>
      </c>
      <c r="AI474" s="15">
        <f t="shared" si="1096"/>
        <v>1760.65125</v>
      </c>
      <c r="AJ474" s="12" t="s">
        <v>32</v>
      </c>
    </row>
    <row r="475" s="20" customFormat="1" ht="16" customHeight="1" spans="1:36">
      <c r="A475" s="57">
        <f t="shared" si="1064"/>
        <v>472</v>
      </c>
      <c r="B475" s="58" t="s">
        <v>558</v>
      </c>
      <c r="C475" s="200" t="s">
        <v>621</v>
      </c>
      <c r="D475" s="166" t="s">
        <v>622</v>
      </c>
      <c r="E475" s="153">
        <v>3473.25</v>
      </c>
      <c r="F475" s="153">
        <v>3245.5</v>
      </c>
      <c r="G475" s="153">
        <v>5664.75</v>
      </c>
      <c r="H475" s="153">
        <v>3473.25</v>
      </c>
      <c r="I475" s="153">
        <v>0</v>
      </c>
      <c r="J475" s="60"/>
      <c r="K475" s="201">
        <f t="shared" si="1065"/>
        <v>62.5185</v>
      </c>
      <c r="L475" s="202">
        <f t="shared" si="1066"/>
        <v>519.28</v>
      </c>
      <c r="M475" s="203">
        <f t="shared" si="1067"/>
        <v>453.18</v>
      </c>
      <c r="N475" s="203">
        <f t="shared" si="1068"/>
        <v>24.31275</v>
      </c>
      <c r="O475" s="203">
        <f t="shared" si="1069"/>
        <v>0</v>
      </c>
      <c r="P475" s="203">
        <f t="shared" si="1070"/>
        <v>0</v>
      </c>
      <c r="Q475" s="60">
        <f t="shared" si="1071"/>
        <v>1059.29125</v>
      </c>
      <c r="R475" s="204">
        <f t="shared" si="1072"/>
        <v>0</v>
      </c>
      <c r="S475" s="203">
        <f t="shared" si="1073"/>
        <v>259.64</v>
      </c>
      <c r="T475" s="203">
        <f t="shared" si="1074"/>
        <v>113.3</v>
      </c>
      <c r="U475" s="203">
        <f t="shared" si="1075"/>
        <v>10.42</v>
      </c>
      <c r="V475" s="58">
        <v>0</v>
      </c>
      <c r="W475" s="203">
        <f t="shared" si="1076"/>
        <v>0</v>
      </c>
      <c r="X475" s="203">
        <f t="shared" si="1077"/>
        <v>0</v>
      </c>
      <c r="Y475" s="58">
        <f t="shared" si="1078"/>
        <v>383.36</v>
      </c>
      <c r="Z475" s="60">
        <f t="shared" si="1079"/>
        <v>1442.65125</v>
      </c>
      <c r="AA475" s="60"/>
      <c r="AB475" s="16" t="s">
        <v>98</v>
      </c>
      <c r="AC475" s="15">
        <f t="shared" ref="AC475:AE475" si="1097">K475+R475</f>
        <v>62.5185</v>
      </c>
      <c r="AD475" s="15">
        <f t="shared" si="1097"/>
        <v>778.92</v>
      </c>
      <c r="AE475" s="15">
        <f t="shared" si="1097"/>
        <v>566.48</v>
      </c>
      <c r="AF475" s="15">
        <f t="shared" si="1081"/>
        <v>34.73275</v>
      </c>
      <c r="AG475" s="15">
        <f t="shared" ref="AG475:AI475" si="1098">O475+W475</f>
        <v>0</v>
      </c>
      <c r="AH475" s="15">
        <f t="shared" si="1098"/>
        <v>0</v>
      </c>
      <c r="AI475" s="15">
        <f t="shared" si="1098"/>
        <v>1442.65125</v>
      </c>
      <c r="AJ475" s="16" t="s">
        <v>33</v>
      </c>
    </row>
    <row r="476" s="9" customFormat="1" ht="16" customHeight="1" spans="1:36">
      <c r="A476" s="45">
        <f t="shared" si="1064"/>
        <v>473</v>
      </c>
      <c r="B476" s="46" t="s">
        <v>484</v>
      </c>
      <c r="C476" s="79" t="s">
        <v>772</v>
      </c>
      <c r="D476" s="348" t="s">
        <v>773</v>
      </c>
      <c r="E476" s="169">
        <v>3473.25</v>
      </c>
      <c r="F476" s="168">
        <v>3245.5</v>
      </c>
      <c r="G476" s="169">
        <v>5664.75</v>
      </c>
      <c r="H476" s="169">
        <v>3473.25</v>
      </c>
      <c r="I476" s="168">
        <v>1790</v>
      </c>
      <c r="J476" s="48"/>
      <c r="K476" s="63">
        <f t="shared" si="1065"/>
        <v>62.5185</v>
      </c>
      <c r="L476" s="64">
        <f t="shared" si="1066"/>
        <v>519.28</v>
      </c>
      <c r="M476" s="48">
        <f t="shared" si="1067"/>
        <v>453.18</v>
      </c>
      <c r="N476" s="46">
        <f t="shared" si="1068"/>
        <v>24.31275</v>
      </c>
      <c r="O476" s="48">
        <f t="shared" si="1069"/>
        <v>89.5</v>
      </c>
      <c r="P476" s="48">
        <f t="shared" si="1070"/>
        <v>0</v>
      </c>
      <c r="Q476" s="48">
        <f t="shared" si="1071"/>
        <v>1148.79125</v>
      </c>
      <c r="R476" s="46">
        <f t="shared" si="1072"/>
        <v>0</v>
      </c>
      <c r="S476" s="46">
        <f t="shared" si="1073"/>
        <v>259.64</v>
      </c>
      <c r="T476" s="48">
        <f t="shared" si="1074"/>
        <v>113.3</v>
      </c>
      <c r="U476" s="46">
        <f t="shared" si="1075"/>
        <v>10.42</v>
      </c>
      <c r="V476" s="46">
        <v>0</v>
      </c>
      <c r="W476" s="48">
        <f t="shared" si="1076"/>
        <v>89.5</v>
      </c>
      <c r="X476" s="48">
        <f t="shared" si="1077"/>
        <v>0</v>
      </c>
      <c r="Y476" s="46">
        <f t="shared" si="1078"/>
        <v>472.86</v>
      </c>
      <c r="Z476" s="46">
        <f t="shared" si="1079"/>
        <v>1621.65125</v>
      </c>
      <c r="AA476" s="46"/>
      <c r="AB476" s="12" t="s">
        <v>77</v>
      </c>
      <c r="AC476" s="11">
        <f t="shared" ref="AC476:AE476" si="1099">K476+R476</f>
        <v>62.5185</v>
      </c>
      <c r="AD476" s="11">
        <f t="shared" si="1099"/>
        <v>778.92</v>
      </c>
      <c r="AE476" s="11">
        <f t="shared" si="1099"/>
        <v>566.48</v>
      </c>
      <c r="AF476" s="11">
        <f t="shared" si="1081"/>
        <v>34.73275</v>
      </c>
      <c r="AG476" s="11">
        <f t="shared" ref="AG476:AI476" si="1100">O476+W476</f>
        <v>179</v>
      </c>
      <c r="AH476" s="11">
        <f t="shared" si="1100"/>
        <v>0</v>
      </c>
      <c r="AI476" s="11">
        <f t="shared" si="1100"/>
        <v>1621.65125</v>
      </c>
      <c r="AJ476" s="12" t="s">
        <v>33</v>
      </c>
    </row>
    <row r="477" s="9" customFormat="1" ht="16" customHeight="1" spans="1:36">
      <c r="A477" s="45">
        <f t="shared" si="1064"/>
        <v>474</v>
      </c>
      <c r="B477" s="46" t="s">
        <v>176</v>
      </c>
      <c r="C477" s="100" t="s">
        <v>913</v>
      </c>
      <c r="D477" s="346" t="s">
        <v>914</v>
      </c>
      <c r="E477" s="169">
        <v>3820</v>
      </c>
      <c r="F477" s="168">
        <v>3820</v>
      </c>
      <c r="G477" s="169">
        <v>5664.75</v>
      </c>
      <c r="H477" s="169">
        <v>3820</v>
      </c>
      <c r="I477" s="180">
        <v>4180</v>
      </c>
      <c r="J477" s="48"/>
      <c r="K477" s="63">
        <f t="shared" si="1065"/>
        <v>68.76</v>
      </c>
      <c r="L477" s="64">
        <f t="shared" si="1066"/>
        <v>611.2</v>
      </c>
      <c r="M477" s="48">
        <f t="shared" si="1067"/>
        <v>453.18</v>
      </c>
      <c r="N477" s="46">
        <f t="shared" si="1068"/>
        <v>26.74</v>
      </c>
      <c r="O477" s="48">
        <f t="shared" si="1069"/>
        <v>209</v>
      </c>
      <c r="P477" s="48">
        <f t="shared" si="1070"/>
        <v>0</v>
      </c>
      <c r="Q477" s="48">
        <f t="shared" si="1071"/>
        <v>1368.88</v>
      </c>
      <c r="R477" s="46">
        <f t="shared" si="1072"/>
        <v>0</v>
      </c>
      <c r="S477" s="46">
        <f t="shared" si="1073"/>
        <v>305.6</v>
      </c>
      <c r="T477" s="48">
        <f t="shared" si="1074"/>
        <v>113.3</v>
      </c>
      <c r="U477" s="46">
        <f t="shared" si="1075"/>
        <v>11.46</v>
      </c>
      <c r="V477" s="46">
        <v>0</v>
      </c>
      <c r="W477" s="48">
        <f t="shared" si="1076"/>
        <v>209</v>
      </c>
      <c r="X477" s="48">
        <f t="shared" si="1077"/>
        <v>0</v>
      </c>
      <c r="Y477" s="46">
        <f t="shared" si="1078"/>
        <v>639.36</v>
      </c>
      <c r="Z477" s="46">
        <f t="shared" si="1079"/>
        <v>2008.24</v>
      </c>
      <c r="AA477" s="78"/>
      <c r="AB477" s="12" t="s">
        <v>104</v>
      </c>
      <c r="AC477" s="11">
        <f t="shared" ref="AC477:AE477" si="1101">K477+R477</f>
        <v>68.76</v>
      </c>
      <c r="AD477" s="11">
        <f t="shared" si="1101"/>
        <v>916.8</v>
      </c>
      <c r="AE477" s="11">
        <f t="shared" si="1101"/>
        <v>566.48</v>
      </c>
      <c r="AF477" s="11">
        <f t="shared" si="1081"/>
        <v>38.2</v>
      </c>
      <c r="AG477" s="11">
        <f t="shared" ref="AG477:AI477" si="1102">O477+W477</f>
        <v>418</v>
      </c>
      <c r="AH477" s="11">
        <f t="shared" si="1102"/>
        <v>0</v>
      </c>
      <c r="AI477" s="11">
        <f t="shared" si="1102"/>
        <v>2008.24</v>
      </c>
      <c r="AJ477" s="12" t="s">
        <v>35</v>
      </c>
    </row>
    <row r="478" s="9" customFormat="1" ht="16" customHeight="1" spans="1:36">
      <c r="A478" s="45">
        <f t="shared" si="1064"/>
        <v>475</v>
      </c>
      <c r="B478" s="46" t="s">
        <v>685</v>
      </c>
      <c r="C478" s="79" t="s">
        <v>744</v>
      </c>
      <c r="D478" s="88" t="s">
        <v>745</v>
      </c>
      <c r="E478" s="168">
        <v>3473.25</v>
      </c>
      <c r="F478" s="168">
        <v>3245.4</v>
      </c>
      <c r="G478" s="168">
        <v>5664.75</v>
      </c>
      <c r="H478" s="168">
        <v>3473.25</v>
      </c>
      <c r="I478" s="168">
        <v>1790</v>
      </c>
      <c r="J478" s="48"/>
      <c r="K478" s="63">
        <f t="shared" si="1065"/>
        <v>62.5185</v>
      </c>
      <c r="L478" s="64">
        <f t="shared" si="1066"/>
        <v>519.264</v>
      </c>
      <c r="M478" s="48">
        <f t="shared" si="1067"/>
        <v>453.18</v>
      </c>
      <c r="N478" s="46">
        <f t="shared" si="1068"/>
        <v>24.31275</v>
      </c>
      <c r="O478" s="48">
        <f t="shared" si="1069"/>
        <v>89.5</v>
      </c>
      <c r="P478" s="48">
        <f t="shared" si="1070"/>
        <v>0</v>
      </c>
      <c r="Q478" s="48">
        <f t="shared" si="1071"/>
        <v>1148.77525</v>
      </c>
      <c r="R478" s="46">
        <f t="shared" si="1072"/>
        <v>0</v>
      </c>
      <c r="S478" s="46">
        <f t="shared" si="1073"/>
        <v>259.63</v>
      </c>
      <c r="T478" s="48">
        <f t="shared" si="1074"/>
        <v>113.3</v>
      </c>
      <c r="U478" s="46">
        <f t="shared" si="1075"/>
        <v>10.42</v>
      </c>
      <c r="V478" s="46">
        <v>0</v>
      </c>
      <c r="W478" s="48">
        <f t="shared" si="1076"/>
        <v>89.5</v>
      </c>
      <c r="X478" s="48">
        <f t="shared" si="1077"/>
        <v>0</v>
      </c>
      <c r="Y478" s="46">
        <f t="shared" si="1078"/>
        <v>472.85</v>
      </c>
      <c r="Z478" s="46">
        <f t="shared" si="1079"/>
        <v>1621.62525</v>
      </c>
      <c r="AA478" s="46"/>
      <c r="AB478" s="12" t="s">
        <v>89</v>
      </c>
      <c r="AC478" s="11">
        <f t="shared" ref="AC478:AE478" si="1103">K478+R478</f>
        <v>62.5185</v>
      </c>
      <c r="AD478" s="11">
        <f t="shared" si="1103"/>
        <v>778.894</v>
      </c>
      <c r="AE478" s="11">
        <f t="shared" si="1103"/>
        <v>566.48</v>
      </c>
      <c r="AF478" s="11">
        <f t="shared" si="1081"/>
        <v>34.73275</v>
      </c>
      <c r="AG478" s="11">
        <f t="shared" ref="AG478:AI478" si="1104">O478+W478</f>
        <v>179</v>
      </c>
      <c r="AH478" s="11">
        <f t="shared" si="1104"/>
        <v>0</v>
      </c>
      <c r="AI478" s="11">
        <f t="shared" si="1104"/>
        <v>1621.62525</v>
      </c>
      <c r="AJ478" s="12" t="s">
        <v>33</v>
      </c>
    </row>
    <row r="479" s="9" customFormat="1" ht="16" customHeight="1" spans="1:36">
      <c r="A479" s="45">
        <f t="shared" si="1064"/>
        <v>476</v>
      </c>
      <c r="B479" s="46" t="s">
        <v>230</v>
      </c>
      <c r="C479" s="100" t="s">
        <v>945</v>
      </c>
      <c r="D479" s="355" t="s">
        <v>946</v>
      </c>
      <c r="E479" s="169">
        <v>3473.25</v>
      </c>
      <c r="F479" s="168">
        <v>3245.5</v>
      </c>
      <c r="G479" s="169">
        <v>5664.75</v>
      </c>
      <c r="H479" s="169">
        <v>3473.25</v>
      </c>
      <c r="I479" s="180">
        <v>4180</v>
      </c>
      <c r="J479" s="48"/>
      <c r="K479" s="63">
        <f t="shared" si="1065"/>
        <v>62.5185</v>
      </c>
      <c r="L479" s="64">
        <f t="shared" si="1066"/>
        <v>519.28</v>
      </c>
      <c r="M479" s="48">
        <f t="shared" si="1067"/>
        <v>453.18</v>
      </c>
      <c r="N479" s="46">
        <f t="shared" si="1068"/>
        <v>24.31275</v>
      </c>
      <c r="O479" s="48">
        <f t="shared" si="1069"/>
        <v>209</v>
      </c>
      <c r="P479" s="48">
        <f t="shared" si="1070"/>
        <v>0</v>
      </c>
      <c r="Q479" s="48">
        <f t="shared" si="1071"/>
        <v>1268.29125</v>
      </c>
      <c r="R479" s="46">
        <f t="shared" si="1072"/>
        <v>0</v>
      </c>
      <c r="S479" s="46">
        <f t="shared" si="1073"/>
        <v>259.64</v>
      </c>
      <c r="T479" s="48">
        <f t="shared" si="1074"/>
        <v>113.3</v>
      </c>
      <c r="U479" s="46">
        <f t="shared" si="1075"/>
        <v>10.42</v>
      </c>
      <c r="V479" s="46">
        <v>0</v>
      </c>
      <c r="W479" s="48">
        <f t="shared" si="1076"/>
        <v>209</v>
      </c>
      <c r="X479" s="48">
        <f t="shared" si="1077"/>
        <v>0</v>
      </c>
      <c r="Y479" s="46">
        <f t="shared" si="1078"/>
        <v>592.36</v>
      </c>
      <c r="Z479" s="46">
        <f t="shared" si="1079"/>
        <v>1860.65125</v>
      </c>
      <c r="AA479" s="78"/>
      <c r="AB479" s="12" t="s">
        <v>57</v>
      </c>
      <c r="AC479" s="11">
        <f t="shared" ref="AC479:AE479" si="1105">K479+R479</f>
        <v>62.5185</v>
      </c>
      <c r="AD479" s="11">
        <f t="shared" si="1105"/>
        <v>778.92</v>
      </c>
      <c r="AE479" s="11">
        <f t="shared" si="1105"/>
        <v>566.48</v>
      </c>
      <c r="AF479" s="11">
        <f t="shared" si="1081"/>
        <v>34.73275</v>
      </c>
      <c r="AG479" s="11">
        <f t="shared" ref="AG479:AI479" si="1106">O479+W479</f>
        <v>418</v>
      </c>
      <c r="AH479" s="11">
        <f t="shared" si="1106"/>
        <v>0</v>
      </c>
      <c r="AI479" s="11">
        <f t="shared" si="1106"/>
        <v>1860.65125</v>
      </c>
      <c r="AJ479" s="12" t="s">
        <v>32</v>
      </c>
    </row>
    <row r="480" s="9" customFormat="1" ht="16" customHeight="1" spans="1:36">
      <c r="A480" s="45">
        <f t="shared" si="1064"/>
        <v>477</v>
      </c>
      <c r="B480" s="52" t="s">
        <v>176</v>
      </c>
      <c r="C480" s="100" t="s">
        <v>1054</v>
      </c>
      <c r="D480" s="55" t="s">
        <v>1055</v>
      </c>
      <c r="E480" s="170">
        <v>3473.25</v>
      </c>
      <c r="F480" s="168">
        <v>3473.25</v>
      </c>
      <c r="G480" s="169">
        <v>5664.75</v>
      </c>
      <c r="H480" s="169">
        <v>3473.25</v>
      </c>
      <c r="I480" s="180">
        <v>3180</v>
      </c>
      <c r="J480" s="48"/>
      <c r="K480" s="63">
        <f t="shared" si="1065"/>
        <v>62.5185</v>
      </c>
      <c r="L480" s="64">
        <f t="shared" si="1066"/>
        <v>555.72</v>
      </c>
      <c r="M480" s="48">
        <f t="shared" si="1067"/>
        <v>453.18</v>
      </c>
      <c r="N480" s="46">
        <f t="shared" si="1068"/>
        <v>24.31275</v>
      </c>
      <c r="O480" s="48">
        <f t="shared" si="1069"/>
        <v>159</v>
      </c>
      <c r="P480" s="48">
        <f t="shared" si="1070"/>
        <v>0</v>
      </c>
      <c r="Q480" s="48">
        <f t="shared" si="1071"/>
        <v>1254.73125</v>
      </c>
      <c r="R480" s="46">
        <f t="shared" si="1072"/>
        <v>0</v>
      </c>
      <c r="S480" s="46">
        <f t="shared" si="1073"/>
        <v>277.86</v>
      </c>
      <c r="T480" s="48">
        <f t="shared" si="1074"/>
        <v>113.3</v>
      </c>
      <c r="U480" s="46">
        <f t="shared" si="1075"/>
        <v>10.42</v>
      </c>
      <c r="V480" s="46">
        <v>0</v>
      </c>
      <c r="W480" s="48">
        <f t="shared" si="1076"/>
        <v>159</v>
      </c>
      <c r="X480" s="48">
        <f t="shared" si="1077"/>
        <v>0</v>
      </c>
      <c r="Y480" s="46">
        <f t="shared" si="1078"/>
        <v>560.58</v>
      </c>
      <c r="Z480" s="46">
        <f t="shared" si="1079"/>
        <v>1815.31125</v>
      </c>
      <c r="AA480" s="78"/>
      <c r="AB480" s="12" t="s">
        <v>104</v>
      </c>
      <c r="AC480" s="11">
        <f t="shared" ref="AC480:AE480" si="1107">K480+R480</f>
        <v>62.5185</v>
      </c>
      <c r="AD480" s="11">
        <f t="shared" si="1107"/>
        <v>833.58</v>
      </c>
      <c r="AE480" s="11">
        <f t="shared" si="1107"/>
        <v>566.48</v>
      </c>
      <c r="AF480" s="11">
        <f t="shared" si="1081"/>
        <v>34.73275</v>
      </c>
      <c r="AG480" s="11">
        <f t="shared" ref="AG480:AI480" si="1108">O480+W480</f>
        <v>318</v>
      </c>
      <c r="AH480" s="11">
        <f t="shared" si="1108"/>
        <v>0</v>
      </c>
      <c r="AI480" s="11">
        <f t="shared" si="1108"/>
        <v>1815.31125</v>
      </c>
      <c r="AJ480" s="12" t="s">
        <v>35</v>
      </c>
    </row>
    <row r="481" s="9" customFormat="1" ht="16" customHeight="1" spans="1:36">
      <c r="A481" s="45">
        <f t="shared" si="1064"/>
        <v>478</v>
      </c>
      <c r="B481" s="52" t="s">
        <v>289</v>
      </c>
      <c r="C481" s="100" t="s">
        <v>1034</v>
      </c>
      <c r="D481" s="55" t="s">
        <v>1035</v>
      </c>
      <c r="E481" s="170">
        <v>3473.25</v>
      </c>
      <c r="F481" s="168">
        <v>3473.25</v>
      </c>
      <c r="G481" s="169">
        <v>5664.75</v>
      </c>
      <c r="H481" s="169">
        <v>3473.25</v>
      </c>
      <c r="I481" s="180">
        <v>1790</v>
      </c>
      <c r="J481" s="48"/>
      <c r="K481" s="63">
        <f t="shared" si="1065"/>
        <v>62.5185</v>
      </c>
      <c r="L481" s="64">
        <f t="shared" si="1066"/>
        <v>555.72</v>
      </c>
      <c r="M481" s="48">
        <f t="shared" si="1067"/>
        <v>453.18</v>
      </c>
      <c r="N481" s="46">
        <f t="shared" si="1068"/>
        <v>24.31275</v>
      </c>
      <c r="O481" s="48">
        <f t="shared" si="1069"/>
        <v>89.5</v>
      </c>
      <c r="P481" s="48">
        <f t="shared" si="1070"/>
        <v>0</v>
      </c>
      <c r="Q481" s="48">
        <f t="shared" si="1071"/>
        <v>1185.23125</v>
      </c>
      <c r="R481" s="46">
        <f t="shared" si="1072"/>
        <v>0</v>
      </c>
      <c r="S481" s="46">
        <f t="shared" si="1073"/>
        <v>277.86</v>
      </c>
      <c r="T481" s="48">
        <f t="shared" si="1074"/>
        <v>113.3</v>
      </c>
      <c r="U481" s="46">
        <f t="shared" si="1075"/>
        <v>10.42</v>
      </c>
      <c r="V481" s="46">
        <v>0</v>
      </c>
      <c r="W481" s="48">
        <f t="shared" si="1076"/>
        <v>89.5</v>
      </c>
      <c r="X481" s="48">
        <f t="shared" si="1077"/>
        <v>0</v>
      </c>
      <c r="Y481" s="46">
        <f t="shared" si="1078"/>
        <v>491.08</v>
      </c>
      <c r="Z481" s="46">
        <f t="shared" si="1079"/>
        <v>1676.31125</v>
      </c>
      <c r="AA481" s="78"/>
      <c r="AB481" s="12" t="s">
        <v>80</v>
      </c>
      <c r="AC481" s="11">
        <f t="shared" ref="AC481:AE481" si="1109">K481+R481</f>
        <v>62.5185</v>
      </c>
      <c r="AD481" s="11">
        <f t="shared" si="1109"/>
        <v>833.58</v>
      </c>
      <c r="AE481" s="11">
        <f t="shared" si="1109"/>
        <v>566.48</v>
      </c>
      <c r="AF481" s="11">
        <f t="shared" si="1081"/>
        <v>34.73275</v>
      </c>
      <c r="AG481" s="11">
        <f t="shared" ref="AG481:AI481" si="1110">O481+W481</f>
        <v>179</v>
      </c>
      <c r="AH481" s="11">
        <f t="shared" si="1110"/>
        <v>0</v>
      </c>
      <c r="AI481" s="11">
        <f t="shared" si="1110"/>
        <v>1676.31125</v>
      </c>
      <c r="AJ481" s="12" t="s">
        <v>33</v>
      </c>
    </row>
    <row r="482" s="9" customFormat="1" ht="16" customHeight="1" spans="1:36">
      <c r="A482" s="45">
        <f t="shared" si="1064"/>
        <v>479</v>
      </c>
      <c r="B482" s="46" t="s">
        <v>363</v>
      </c>
      <c r="C482" s="56" t="s">
        <v>388</v>
      </c>
      <c r="D482" s="46" t="s">
        <v>389</v>
      </c>
      <c r="E482" s="168">
        <v>3473.25</v>
      </c>
      <c r="F482" s="168">
        <v>3245.4</v>
      </c>
      <c r="G482" s="168">
        <v>5664.75</v>
      </c>
      <c r="H482" s="168">
        <v>3473.25</v>
      </c>
      <c r="I482" s="168">
        <v>2544</v>
      </c>
      <c r="J482" s="48"/>
      <c r="K482" s="63">
        <f t="shared" si="1065"/>
        <v>62.5185</v>
      </c>
      <c r="L482" s="64">
        <f t="shared" si="1066"/>
        <v>519.264</v>
      </c>
      <c r="M482" s="48">
        <f t="shared" si="1067"/>
        <v>453.18</v>
      </c>
      <c r="N482" s="46">
        <f t="shared" si="1068"/>
        <v>24.31275</v>
      </c>
      <c r="O482" s="48">
        <f t="shared" si="1069"/>
        <v>127.2</v>
      </c>
      <c r="P482" s="48">
        <f t="shared" si="1070"/>
        <v>0</v>
      </c>
      <c r="Q482" s="48">
        <f t="shared" si="1071"/>
        <v>1186.47525</v>
      </c>
      <c r="R482" s="46">
        <f t="shared" si="1072"/>
        <v>0</v>
      </c>
      <c r="S482" s="46">
        <f t="shared" si="1073"/>
        <v>259.63</v>
      </c>
      <c r="T482" s="48">
        <f t="shared" si="1074"/>
        <v>113.3</v>
      </c>
      <c r="U482" s="46">
        <f t="shared" si="1075"/>
        <v>10.42</v>
      </c>
      <c r="V482" s="46">
        <v>0</v>
      </c>
      <c r="W482" s="48">
        <f t="shared" si="1076"/>
        <v>127.2</v>
      </c>
      <c r="X482" s="48">
        <f t="shared" si="1077"/>
        <v>0</v>
      </c>
      <c r="Y482" s="46">
        <f t="shared" si="1078"/>
        <v>510.55</v>
      </c>
      <c r="Z482" s="46">
        <f t="shared" si="1079"/>
        <v>1697.02525</v>
      </c>
      <c r="AA482" s="46"/>
      <c r="AB482" s="12" t="s">
        <v>71</v>
      </c>
      <c r="AC482" s="11">
        <f t="shared" ref="AC482:AE482" si="1111">K482+R482</f>
        <v>62.5185</v>
      </c>
      <c r="AD482" s="11">
        <f t="shared" si="1111"/>
        <v>778.894</v>
      </c>
      <c r="AE482" s="11">
        <f t="shared" si="1111"/>
        <v>566.48</v>
      </c>
      <c r="AF482" s="11">
        <f t="shared" si="1081"/>
        <v>34.73275</v>
      </c>
      <c r="AG482" s="11">
        <f t="shared" ref="AG482:AI482" si="1112">O482+W482</f>
        <v>254.4</v>
      </c>
      <c r="AH482" s="11">
        <f t="shared" si="1112"/>
        <v>0</v>
      </c>
      <c r="AI482" s="11">
        <f t="shared" si="1112"/>
        <v>1697.02525</v>
      </c>
      <c r="AJ482" s="12" t="s">
        <v>33</v>
      </c>
    </row>
    <row r="483" s="9" customFormat="1" ht="16" customHeight="1" spans="1:36">
      <c r="A483" s="45">
        <f t="shared" si="1064"/>
        <v>480</v>
      </c>
      <c r="B483" s="52" t="s">
        <v>337</v>
      </c>
      <c r="C483" s="100" t="s">
        <v>649</v>
      </c>
      <c r="D483" s="80" t="s">
        <v>1920</v>
      </c>
      <c r="E483" s="170">
        <v>3473.25</v>
      </c>
      <c r="F483" s="168">
        <v>3473.25</v>
      </c>
      <c r="G483" s="169">
        <v>5664.75</v>
      </c>
      <c r="H483" s="169">
        <v>3473.25</v>
      </c>
      <c r="I483" s="105"/>
      <c r="J483" s="96"/>
      <c r="K483" s="63">
        <f t="shared" si="1065"/>
        <v>62.5185</v>
      </c>
      <c r="L483" s="64">
        <f t="shared" si="1066"/>
        <v>555.72</v>
      </c>
      <c r="M483" s="48">
        <f t="shared" si="1067"/>
        <v>453.18</v>
      </c>
      <c r="N483" s="46">
        <f t="shared" si="1068"/>
        <v>24.31275</v>
      </c>
      <c r="O483" s="48">
        <f t="shared" si="1069"/>
        <v>0</v>
      </c>
      <c r="P483" s="48">
        <f t="shared" si="1070"/>
        <v>0</v>
      </c>
      <c r="Q483" s="48">
        <f t="shared" si="1071"/>
        <v>1095.73125</v>
      </c>
      <c r="R483" s="46">
        <f t="shared" si="1072"/>
        <v>0</v>
      </c>
      <c r="S483" s="46">
        <f t="shared" si="1073"/>
        <v>277.86</v>
      </c>
      <c r="T483" s="48">
        <f t="shared" si="1074"/>
        <v>113.3</v>
      </c>
      <c r="U483" s="46">
        <f t="shared" si="1075"/>
        <v>10.42</v>
      </c>
      <c r="V483" s="46">
        <v>0</v>
      </c>
      <c r="W483" s="48">
        <f t="shared" si="1076"/>
        <v>0</v>
      </c>
      <c r="X483" s="48">
        <f t="shared" si="1077"/>
        <v>0</v>
      </c>
      <c r="Y483" s="46">
        <f t="shared" si="1078"/>
        <v>401.58</v>
      </c>
      <c r="Z483" s="46">
        <f t="shared" si="1079"/>
        <v>1497.31125</v>
      </c>
      <c r="AA483" s="78"/>
      <c r="AB483" s="12" t="s">
        <v>74</v>
      </c>
      <c r="AC483" s="11">
        <f t="shared" ref="AC483:AE483" si="1113">K483+R483</f>
        <v>62.5185</v>
      </c>
      <c r="AD483" s="11">
        <f t="shared" si="1113"/>
        <v>833.58</v>
      </c>
      <c r="AE483" s="11">
        <f t="shared" si="1113"/>
        <v>566.48</v>
      </c>
      <c r="AF483" s="11">
        <f t="shared" si="1081"/>
        <v>34.73275</v>
      </c>
      <c r="AG483" s="11">
        <f t="shared" ref="AG483:AI483" si="1114">O483+W483</f>
        <v>0</v>
      </c>
      <c r="AH483" s="11">
        <f t="shared" si="1114"/>
        <v>0</v>
      </c>
      <c r="AI483" s="11">
        <f t="shared" si="1114"/>
        <v>1497.31125</v>
      </c>
      <c r="AJ483" s="12" t="s">
        <v>33</v>
      </c>
    </row>
    <row r="484" s="20" customFormat="1" ht="16" customHeight="1" spans="1:36">
      <c r="A484" s="57">
        <f t="shared" si="1064"/>
        <v>481</v>
      </c>
      <c r="B484" s="58" t="s">
        <v>230</v>
      </c>
      <c r="C484" s="59" t="s">
        <v>326</v>
      </c>
      <c r="D484" s="368" t="s">
        <v>327</v>
      </c>
      <c r="E484" s="58">
        <v>0</v>
      </c>
      <c r="F484" s="153">
        <v>3245.4</v>
      </c>
      <c r="G484" s="153">
        <v>5664.75</v>
      </c>
      <c r="H484" s="153">
        <v>3473.25</v>
      </c>
      <c r="I484" s="153">
        <v>1790</v>
      </c>
      <c r="J484" s="60"/>
      <c r="K484" s="65">
        <f t="shared" si="1065"/>
        <v>0</v>
      </c>
      <c r="L484" s="66">
        <f t="shared" si="1066"/>
        <v>519.264</v>
      </c>
      <c r="M484" s="60">
        <f t="shared" si="1067"/>
        <v>453.18</v>
      </c>
      <c r="N484" s="58">
        <f t="shared" si="1068"/>
        <v>24.31275</v>
      </c>
      <c r="O484" s="60">
        <f t="shared" si="1069"/>
        <v>89.5</v>
      </c>
      <c r="P484" s="60">
        <f t="shared" si="1070"/>
        <v>0</v>
      </c>
      <c r="Q484" s="60">
        <f t="shared" si="1071"/>
        <v>1086.25675</v>
      </c>
      <c r="R484" s="58">
        <f t="shared" si="1072"/>
        <v>0</v>
      </c>
      <c r="S484" s="58">
        <f t="shared" si="1073"/>
        <v>259.63</v>
      </c>
      <c r="T484" s="60">
        <f t="shared" si="1074"/>
        <v>113.3</v>
      </c>
      <c r="U484" s="58">
        <f t="shared" si="1075"/>
        <v>10.42</v>
      </c>
      <c r="V484" s="58">
        <v>0</v>
      </c>
      <c r="W484" s="60">
        <f t="shared" si="1076"/>
        <v>89.5</v>
      </c>
      <c r="X484" s="60">
        <f t="shared" si="1077"/>
        <v>0</v>
      </c>
      <c r="Y484" s="58">
        <f t="shared" si="1078"/>
        <v>472.85</v>
      </c>
      <c r="Z484" s="58">
        <f t="shared" si="1079"/>
        <v>1559.10675</v>
      </c>
      <c r="AA484" s="58"/>
      <c r="AB484" s="16" t="s">
        <v>98</v>
      </c>
      <c r="AC484" s="15">
        <f t="shared" ref="AC484:AE484" si="1115">K484+R484</f>
        <v>0</v>
      </c>
      <c r="AD484" s="15">
        <f t="shared" si="1115"/>
        <v>778.894</v>
      </c>
      <c r="AE484" s="15">
        <f t="shared" si="1115"/>
        <v>566.48</v>
      </c>
      <c r="AF484" s="15">
        <f t="shared" si="1081"/>
        <v>34.73275</v>
      </c>
      <c r="AG484" s="15">
        <f t="shared" ref="AG484:AI484" si="1116">O484+W484</f>
        <v>179</v>
      </c>
      <c r="AH484" s="15">
        <f t="shared" si="1116"/>
        <v>0</v>
      </c>
      <c r="AI484" s="15">
        <f t="shared" si="1116"/>
        <v>1559.10675</v>
      </c>
      <c r="AJ484" s="16" t="s">
        <v>33</v>
      </c>
    </row>
    <row r="485" s="23" customFormat="1" ht="19" customHeight="1" spans="1:36">
      <c r="A485" s="57">
        <f t="shared" si="1064"/>
        <v>482</v>
      </c>
      <c r="B485" s="155" t="s">
        <v>348</v>
      </c>
      <c r="C485" s="155" t="s">
        <v>2013</v>
      </c>
      <c r="D485" s="156" t="s">
        <v>2014</v>
      </c>
      <c r="E485" s="189">
        <v>0</v>
      </c>
      <c r="F485" s="153">
        <v>3473.25</v>
      </c>
      <c r="G485" s="190">
        <v>0</v>
      </c>
      <c r="H485" s="157">
        <v>3473.25</v>
      </c>
      <c r="I485" s="181"/>
      <c r="J485" s="187"/>
      <c r="K485" s="65">
        <f t="shared" si="1065"/>
        <v>0</v>
      </c>
      <c r="L485" s="66">
        <f t="shared" si="1066"/>
        <v>555.72</v>
      </c>
      <c r="M485" s="60">
        <f t="shared" si="1067"/>
        <v>0</v>
      </c>
      <c r="N485" s="58">
        <f t="shared" si="1068"/>
        <v>24.31275</v>
      </c>
      <c r="O485" s="60">
        <f t="shared" si="1069"/>
        <v>0</v>
      </c>
      <c r="P485" s="60">
        <f t="shared" si="1070"/>
        <v>0</v>
      </c>
      <c r="Q485" s="60">
        <f t="shared" si="1071"/>
        <v>580.03275</v>
      </c>
      <c r="R485" s="58">
        <f t="shared" si="1072"/>
        <v>0</v>
      </c>
      <c r="S485" s="58">
        <f t="shared" si="1073"/>
        <v>277.86</v>
      </c>
      <c r="T485" s="60">
        <f t="shared" si="1074"/>
        <v>0</v>
      </c>
      <c r="U485" s="58">
        <f t="shared" si="1075"/>
        <v>10.42</v>
      </c>
      <c r="V485" s="58">
        <v>0</v>
      </c>
      <c r="W485" s="60">
        <f t="shared" si="1076"/>
        <v>0</v>
      </c>
      <c r="X485" s="60">
        <f t="shared" si="1077"/>
        <v>0</v>
      </c>
      <c r="Y485" s="58">
        <f t="shared" si="1078"/>
        <v>288.28</v>
      </c>
      <c r="Z485" s="58">
        <f t="shared" si="1079"/>
        <v>868.31275</v>
      </c>
      <c r="AA485" s="181"/>
      <c r="AB485" s="16" t="s">
        <v>86</v>
      </c>
      <c r="AC485" s="15">
        <f t="shared" ref="AC485:AE485" si="1117">K485+R485</f>
        <v>0</v>
      </c>
      <c r="AD485" s="15">
        <f t="shared" si="1117"/>
        <v>833.58</v>
      </c>
      <c r="AE485" s="15">
        <f t="shared" si="1117"/>
        <v>0</v>
      </c>
      <c r="AF485" s="15">
        <f t="shared" si="1081"/>
        <v>34.73275</v>
      </c>
      <c r="AG485" s="15">
        <f t="shared" ref="AG485:AI485" si="1118">O485+W485</f>
        <v>0</v>
      </c>
      <c r="AH485" s="15">
        <f t="shared" si="1118"/>
        <v>0</v>
      </c>
      <c r="AI485" s="15">
        <f t="shared" si="1118"/>
        <v>868.31275</v>
      </c>
      <c r="AJ485" s="16" t="s">
        <v>33</v>
      </c>
    </row>
    <row r="486" s="23" customFormat="1" ht="19" customHeight="1" spans="1:36">
      <c r="A486" s="57">
        <f t="shared" si="1064"/>
        <v>483</v>
      </c>
      <c r="B486" s="149" t="s">
        <v>348</v>
      </c>
      <c r="C486" s="150" t="s">
        <v>2063</v>
      </c>
      <c r="D486" s="151" t="s">
        <v>2064</v>
      </c>
      <c r="E486" s="189">
        <v>0</v>
      </c>
      <c r="F486" s="153">
        <v>3473.25</v>
      </c>
      <c r="G486" s="157">
        <v>5664.75</v>
      </c>
      <c r="H486" s="157">
        <v>0</v>
      </c>
      <c r="I486" s="181"/>
      <c r="J486" s="187"/>
      <c r="K486" s="65">
        <f t="shared" si="1065"/>
        <v>0</v>
      </c>
      <c r="L486" s="66">
        <f t="shared" si="1066"/>
        <v>555.72</v>
      </c>
      <c r="M486" s="60">
        <f t="shared" si="1067"/>
        <v>453.18</v>
      </c>
      <c r="N486" s="58">
        <f t="shared" si="1068"/>
        <v>0</v>
      </c>
      <c r="O486" s="60">
        <f t="shared" si="1069"/>
        <v>0</v>
      </c>
      <c r="P486" s="60">
        <f t="shared" si="1070"/>
        <v>0</v>
      </c>
      <c r="Q486" s="60">
        <f t="shared" si="1071"/>
        <v>1008.9</v>
      </c>
      <c r="R486" s="58">
        <f t="shared" si="1072"/>
        <v>0</v>
      </c>
      <c r="S486" s="58">
        <f t="shared" si="1073"/>
        <v>277.86</v>
      </c>
      <c r="T486" s="60">
        <f t="shared" si="1074"/>
        <v>113.3</v>
      </c>
      <c r="U486" s="58">
        <f t="shared" si="1075"/>
        <v>0</v>
      </c>
      <c r="V486" s="58">
        <v>0</v>
      </c>
      <c r="W486" s="60">
        <f t="shared" si="1076"/>
        <v>0</v>
      </c>
      <c r="X486" s="60">
        <f t="shared" si="1077"/>
        <v>0</v>
      </c>
      <c r="Y486" s="58">
        <f t="shared" si="1078"/>
        <v>391.16</v>
      </c>
      <c r="Z486" s="58">
        <f t="shared" si="1079"/>
        <v>1400.06</v>
      </c>
      <c r="AA486" s="181"/>
      <c r="AB486" s="16"/>
      <c r="AC486" s="15">
        <f t="shared" ref="AC486:AE486" si="1119">K486+R486</f>
        <v>0</v>
      </c>
      <c r="AD486" s="15">
        <f t="shared" si="1119"/>
        <v>833.58</v>
      </c>
      <c r="AE486" s="15">
        <f t="shared" si="1119"/>
        <v>566.48</v>
      </c>
      <c r="AF486" s="15">
        <f t="shared" si="1081"/>
        <v>0</v>
      </c>
      <c r="AG486" s="15">
        <f t="shared" ref="AG486:AI486" si="1120">O486+W486</f>
        <v>0</v>
      </c>
      <c r="AH486" s="15">
        <f t="shared" si="1120"/>
        <v>0</v>
      </c>
      <c r="AI486" s="15">
        <f t="shared" si="1120"/>
        <v>1400.06</v>
      </c>
      <c r="AJ486" s="16"/>
    </row>
    <row r="487" s="20" customFormat="1" ht="16" customHeight="1" spans="1:36">
      <c r="A487" s="57">
        <f t="shared" si="1064"/>
        <v>484</v>
      </c>
      <c r="B487" s="58" t="s">
        <v>685</v>
      </c>
      <c r="C487" s="154" t="s">
        <v>706</v>
      </c>
      <c r="D487" s="58" t="s">
        <v>707</v>
      </c>
      <c r="E487" s="58">
        <v>0</v>
      </c>
      <c r="F487" s="153">
        <v>3245.4</v>
      </c>
      <c r="G487" s="153">
        <v>5664.75</v>
      </c>
      <c r="H487" s="153">
        <v>3473.25</v>
      </c>
      <c r="I487" s="153">
        <v>1790</v>
      </c>
      <c r="J487" s="60"/>
      <c r="K487" s="65">
        <f t="shared" si="1065"/>
        <v>0</v>
      </c>
      <c r="L487" s="66">
        <f t="shared" si="1066"/>
        <v>519.264</v>
      </c>
      <c r="M487" s="60">
        <f t="shared" si="1067"/>
        <v>453.18</v>
      </c>
      <c r="N487" s="58">
        <f t="shared" si="1068"/>
        <v>24.31275</v>
      </c>
      <c r="O487" s="60">
        <f t="shared" si="1069"/>
        <v>89.5</v>
      </c>
      <c r="P487" s="60">
        <f t="shared" si="1070"/>
        <v>0</v>
      </c>
      <c r="Q487" s="60">
        <f t="shared" si="1071"/>
        <v>1086.25675</v>
      </c>
      <c r="R487" s="58">
        <f t="shared" si="1072"/>
        <v>0</v>
      </c>
      <c r="S487" s="58">
        <f t="shared" si="1073"/>
        <v>259.63</v>
      </c>
      <c r="T487" s="60">
        <f t="shared" si="1074"/>
        <v>113.3</v>
      </c>
      <c r="U487" s="58">
        <f t="shared" si="1075"/>
        <v>10.42</v>
      </c>
      <c r="V487" s="58">
        <v>0</v>
      </c>
      <c r="W487" s="60">
        <f t="shared" si="1076"/>
        <v>89.5</v>
      </c>
      <c r="X487" s="60">
        <f t="shared" si="1077"/>
        <v>0</v>
      </c>
      <c r="Y487" s="58">
        <f t="shared" si="1078"/>
        <v>472.85</v>
      </c>
      <c r="Z487" s="58">
        <f t="shared" si="1079"/>
        <v>1559.10675</v>
      </c>
      <c r="AA487" s="58"/>
      <c r="AB487" s="16" t="s">
        <v>89</v>
      </c>
      <c r="AC487" s="15">
        <f t="shared" ref="AC487:AE487" si="1121">K487+R487</f>
        <v>0</v>
      </c>
      <c r="AD487" s="15">
        <f t="shared" si="1121"/>
        <v>778.894</v>
      </c>
      <c r="AE487" s="15">
        <f t="shared" si="1121"/>
        <v>566.48</v>
      </c>
      <c r="AF487" s="15">
        <f t="shared" si="1081"/>
        <v>34.73275</v>
      </c>
      <c r="AG487" s="15">
        <f t="shared" ref="AG487:AI487" si="1122">O487+W487</f>
        <v>179</v>
      </c>
      <c r="AH487" s="15">
        <f t="shared" si="1122"/>
        <v>0</v>
      </c>
      <c r="AI487" s="15">
        <f t="shared" si="1122"/>
        <v>1559.10675</v>
      </c>
      <c r="AJ487" s="16" t="s">
        <v>33</v>
      </c>
    </row>
    <row r="488" s="23" customFormat="1" ht="19" customHeight="1" spans="1:36">
      <c r="A488" s="57">
        <f t="shared" si="1064"/>
        <v>485</v>
      </c>
      <c r="B488" s="149" t="s">
        <v>289</v>
      </c>
      <c r="C488" s="150" t="s">
        <v>2043</v>
      </c>
      <c r="D488" s="369" t="s">
        <v>2044</v>
      </c>
      <c r="E488" s="189">
        <v>0</v>
      </c>
      <c r="F488" s="153">
        <v>3473.25</v>
      </c>
      <c r="G488" s="157">
        <v>5664.75</v>
      </c>
      <c r="H488" s="157">
        <v>3473.25</v>
      </c>
      <c r="I488" s="181"/>
      <c r="J488" s="187"/>
      <c r="K488" s="65">
        <f t="shared" si="1065"/>
        <v>0</v>
      </c>
      <c r="L488" s="66">
        <f t="shared" si="1066"/>
        <v>555.72</v>
      </c>
      <c r="M488" s="60">
        <f t="shared" si="1067"/>
        <v>453.18</v>
      </c>
      <c r="N488" s="58">
        <f t="shared" si="1068"/>
        <v>24.31275</v>
      </c>
      <c r="O488" s="60">
        <f t="shared" si="1069"/>
        <v>0</v>
      </c>
      <c r="P488" s="60">
        <f t="shared" si="1070"/>
        <v>0</v>
      </c>
      <c r="Q488" s="60">
        <f t="shared" si="1071"/>
        <v>1033.21275</v>
      </c>
      <c r="R488" s="58">
        <f t="shared" si="1072"/>
        <v>0</v>
      </c>
      <c r="S488" s="58">
        <f t="shared" si="1073"/>
        <v>277.86</v>
      </c>
      <c r="T488" s="60">
        <f t="shared" si="1074"/>
        <v>113.3</v>
      </c>
      <c r="U488" s="58">
        <f t="shared" si="1075"/>
        <v>10.42</v>
      </c>
      <c r="V488" s="58">
        <v>0</v>
      </c>
      <c r="W488" s="60">
        <f t="shared" si="1076"/>
        <v>0</v>
      </c>
      <c r="X488" s="60">
        <f t="shared" si="1077"/>
        <v>0</v>
      </c>
      <c r="Y488" s="58">
        <f t="shared" si="1078"/>
        <v>401.58</v>
      </c>
      <c r="Z488" s="58">
        <f t="shared" si="1079"/>
        <v>1434.79275</v>
      </c>
      <c r="AA488" s="181"/>
      <c r="AB488" s="16"/>
      <c r="AC488" s="15">
        <f t="shared" ref="AC488:AE488" si="1123">K488+R488</f>
        <v>0</v>
      </c>
      <c r="AD488" s="15">
        <f t="shared" si="1123"/>
        <v>833.58</v>
      </c>
      <c r="AE488" s="15">
        <f t="shared" si="1123"/>
        <v>566.48</v>
      </c>
      <c r="AF488" s="15">
        <f t="shared" si="1081"/>
        <v>34.73275</v>
      </c>
      <c r="AG488" s="15">
        <f t="shared" ref="AG488:AI488" si="1124">O488+W488</f>
        <v>0</v>
      </c>
      <c r="AH488" s="15">
        <f t="shared" si="1124"/>
        <v>0</v>
      </c>
      <c r="AI488" s="15">
        <f t="shared" si="1124"/>
        <v>1434.79275</v>
      </c>
      <c r="AJ488" s="16"/>
    </row>
    <row r="489" spans="3:36">
      <c r="C489" s="27"/>
      <c r="D489" s="25"/>
      <c r="X489" s="9"/>
      <c r="AI489" s="28"/>
      <c r="AJ489"/>
    </row>
  </sheetData>
  <sheetProtection password="CF5E" sheet="1" sort="0" autoFilter="0" pivotTables="0" objects="1"/>
  <autoFilter ref="A3:AJ447">
    <extLst/>
  </autoFilter>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7">
    <cfRule type="duplicateValues" dxfId="202" priority="306"/>
  </conditionalFormatting>
  <conditionalFormatting sqref="C311">
    <cfRule type="duplicateValues" dxfId="202" priority="1693"/>
    <cfRule type="duplicateValues" dxfId="202" priority="1694"/>
    <cfRule type="duplicateValues" dxfId="202" priority="1695"/>
    <cfRule type="duplicateValues" dxfId="202" priority="1696"/>
    <cfRule type="duplicateValues" dxfId="202" priority="1697"/>
    <cfRule type="duplicateValues" dxfId="202" priority="1698"/>
    <cfRule type="duplicateValues" dxfId="202" priority="1699"/>
    <cfRule type="duplicateValues" dxfId="202" priority="1700"/>
    <cfRule type="duplicateValues" dxfId="202" priority="1701"/>
    <cfRule type="duplicateValues" dxfId="203" priority="1702"/>
  </conditionalFormatting>
  <conditionalFormatting sqref="C319">
    <cfRule type="duplicateValues" dxfId="203" priority="1691"/>
  </conditionalFormatting>
  <conditionalFormatting sqref="C321">
    <cfRule type="duplicateValues" dxfId="203" priority="1680"/>
  </conditionalFormatting>
  <conditionalFormatting sqref="C322">
    <cfRule type="duplicateValues" dxfId="203" priority="1682"/>
  </conditionalFormatting>
  <conditionalFormatting sqref="C323">
    <cfRule type="duplicateValues" dxfId="202" priority="1661"/>
    <cfRule type="duplicateValues" dxfId="202" priority="1662"/>
    <cfRule type="duplicateValues" dxfId="202" priority="1663"/>
    <cfRule type="duplicateValues" dxfId="202" priority="1664"/>
    <cfRule type="duplicateValues" dxfId="202" priority="1665"/>
    <cfRule type="duplicateValues" dxfId="202" priority="1666"/>
    <cfRule type="duplicateValues" dxfId="202" priority="1667"/>
    <cfRule type="duplicateValues" dxfId="202" priority="1668"/>
    <cfRule type="duplicateValues" dxfId="202" priority="1669"/>
    <cfRule type="duplicateValues" dxfId="203" priority="1670"/>
  </conditionalFormatting>
  <conditionalFormatting sqref="C324">
    <cfRule type="duplicateValues" dxfId="203" priority="1679"/>
  </conditionalFormatting>
  <conditionalFormatting sqref="C333">
    <cfRule type="duplicateValues" dxfId="202" priority="1619"/>
  </conditionalFormatting>
  <conditionalFormatting sqref="C336">
    <cfRule type="duplicateValues" dxfId="202" priority="1636"/>
    <cfRule type="duplicateValues" dxfId="202" priority="1637"/>
    <cfRule type="duplicateValues" dxfId="202" priority="1638"/>
    <cfRule type="duplicateValues" dxfId="202" priority="1639"/>
    <cfRule type="duplicateValues" dxfId="202" priority="1640"/>
    <cfRule type="duplicateValues" dxfId="202" priority="1641"/>
    <cfRule type="duplicateValues" dxfId="202" priority="1642"/>
  </conditionalFormatting>
  <conditionalFormatting sqref="C340">
    <cfRule type="duplicateValues" dxfId="202" priority="1628"/>
    <cfRule type="duplicateValues" dxfId="202" priority="1629"/>
    <cfRule type="duplicateValues" dxfId="202" priority="1630"/>
    <cfRule type="duplicateValues" dxfId="202" priority="1631"/>
    <cfRule type="duplicateValues" dxfId="202" priority="1632"/>
    <cfRule type="duplicateValues" dxfId="202" priority="1633"/>
    <cfRule type="duplicateValues" dxfId="202" priority="1634"/>
  </conditionalFormatting>
  <conditionalFormatting sqref="C341">
    <cfRule type="duplicateValues" dxfId="202" priority="1618"/>
  </conditionalFormatting>
  <conditionalFormatting sqref="D341">
    <cfRule type="duplicateValues" dxfId="202" priority="1607"/>
  </conditionalFormatting>
  <conditionalFormatting sqref="D342">
    <cfRule type="duplicateValues" dxfId="202" priority="1603"/>
    <cfRule type="duplicateValues" dxfId="202" priority="1604"/>
    <cfRule type="duplicateValues" dxfId="202" priority="1605"/>
  </conditionalFormatting>
  <conditionalFormatting sqref="C343">
    <cfRule type="duplicateValues" dxfId="202" priority="1615"/>
  </conditionalFormatting>
  <conditionalFormatting sqref="D343">
    <cfRule type="duplicateValues" dxfId="202" priority="1601"/>
  </conditionalFormatting>
  <conditionalFormatting sqref="C347">
    <cfRule type="duplicateValues" dxfId="202" priority="1613"/>
  </conditionalFormatting>
  <conditionalFormatting sqref="D347">
    <cfRule type="duplicateValues" dxfId="202" priority="1599"/>
  </conditionalFormatting>
  <conditionalFormatting sqref="C348">
    <cfRule type="duplicateValues" dxfId="202" priority="1612"/>
  </conditionalFormatting>
  <conditionalFormatting sqref="D348">
    <cfRule type="duplicateValues" dxfId="202" priority="1598"/>
  </conditionalFormatting>
  <conditionalFormatting sqref="C349">
    <cfRule type="duplicateValues" dxfId="202" priority="1611"/>
  </conditionalFormatting>
  <conditionalFormatting sqref="D349">
    <cfRule type="duplicateValues" dxfId="202" priority="1597"/>
  </conditionalFormatting>
  <conditionalFormatting sqref="C350">
    <cfRule type="duplicateValues" dxfId="202" priority="1583"/>
    <cfRule type="duplicateValues" dxfId="202" priority="1584"/>
    <cfRule type="duplicateValues" dxfId="202" priority="1585"/>
    <cfRule type="duplicateValues" dxfId="202" priority="1587"/>
    <cfRule type="duplicateValues" dxfId="202" priority="1588"/>
    <cfRule type="duplicateValues" dxfId="202" priority="1589"/>
    <cfRule type="duplicateValues" dxfId="202" priority="1590"/>
    <cfRule type="duplicateValues" dxfId="202" priority="1591"/>
  </conditionalFormatting>
  <conditionalFormatting sqref="D350">
    <cfRule type="duplicateValues" dxfId="202" priority="1586"/>
    <cfRule type="duplicateValues" dxfId="202" priority="1592"/>
  </conditionalFormatting>
  <conditionalFormatting sqref="D351">
    <cfRule type="duplicateValues" dxfId="202" priority="1580"/>
    <cfRule type="duplicateValues" dxfId="202" priority="1581"/>
    <cfRule type="duplicateValues" dxfId="202" priority="1582"/>
  </conditionalFormatting>
  <conditionalFormatting sqref="D354">
    <cfRule type="duplicateValues" dxfId="202" priority="1578"/>
  </conditionalFormatting>
  <conditionalFormatting sqref="D355">
    <cfRule type="duplicateValues" dxfId="202" priority="1577"/>
  </conditionalFormatting>
  <conditionalFormatting sqref="C363">
    <cfRule type="duplicateValues" dxfId="202" priority="1571"/>
    <cfRule type="duplicateValues" dxfId="202" priority="1572"/>
    <cfRule type="duplicateValues" dxfId="202" priority="1573"/>
    <cfRule type="duplicateValues" dxfId="202" priority="1574"/>
    <cfRule type="duplicateValues" dxfId="202" priority="1575"/>
  </conditionalFormatting>
  <conditionalFormatting sqref="C371">
    <cfRule type="duplicateValues" dxfId="202" priority="1535"/>
    <cfRule type="duplicateValues" dxfId="202" priority="1536"/>
    <cfRule type="duplicateValues" dxfId="202" priority="1537"/>
    <cfRule type="duplicateValues" dxfId="202" priority="1538"/>
    <cfRule type="duplicateValues" dxfId="202" priority="1539"/>
    <cfRule type="duplicateValues" dxfId="202" priority="1540"/>
    <cfRule type="duplicateValues" dxfId="202" priority="1541"/>
    <cfRule type="duplicateValues" dxfId="202" priority="1542"/>
    <cfRule type="duplicateValues" dxfId="202" priority="1543"/>
    <cfRule type="duplicateValues" dxfId="202" priority="1544"/>
    <cfRule type="duplicateValues" dxfId="202" priority="1545"/>
    <cfRule type="duplicateValues" dxfId="202" priority="1546"/>
    <cfRule type="duplicateValues" dxfId="202" priority="1547"/>
    <cfRule type="duplicateValues" dxfId="202" priority="1548"/>
    <cfRule type="duplicateValues" dxfId="202" priority="1549"/>
    <cfRule type="duplicateValues" dxfId="202" priority="1550"/>
    <cfRule type="duplicateValues" dxfId="202" priority="1551"/>
    <cfRule type="duplicateValues" dxfId="202" priority="1552"/>
    <cfRule type="duplicateValues" dxfId="202" priority="1553"/>
    <cfRule type="duplicateValues" dxfId="202" priority="1554"/>
    <cfRule type="duplicateValues" dxfId="202" priority="1555"/>
    <cfRule type="duplicateValues" dxfId="202" priority="1556"/>
    <cfRule type="duplicateValues" dxfId="202" priority="1557"/>
    <cfRule type="duplicateValues" dxfId="202" priority="1558"/>
    <cfRule type="duplicateValues" dxfId="202" priority="1559"/>
    <cfRule type="duplicateValues" dxfId="202" priority="1560"/>
    <cfRule type="duplicateValues" dxfId="202" priority="1561"/>
    <cfRule type="duplicateValues" dxfId="202" priority="1562"/>
    <cfRule type="duplicateValues" dxfId="202" priority="1563"/>
    <cfRule type="duplicateValues" dxfId="202" priority="1564"/>
    <cfRule type="duplicateValues" dxfId="202" priority="1565"/>
    <cfRule type="duplicateValues" dxfId="202" priority="1566"/>
  </conditionalFormatting>
  <conditionalFormatting sqref="C376">
    <cfRule type="duplicateValues" dxfId="202" priority="1433"/>
    <cfRule type="duplicateValues" dxfId="202" priority="1434"/>
    <cfRule type="duplicateValues" dxfId="202" priority="1435"/>
    <cfRule type="duplicateValues" dxfId="202" priority="1436"/>
    <cfRule type="duplicateValues" dxfId="202" priority="1437"/>
    <cfRule type="duplicateValues" dxfId="202" priority="1438"/>
    <cfRule type="duplicateValues" dxfId="202" priority="1439"/>
    <cfRule type="duplicateValues" dxfId="202" priority="1440"/>
    <cfRule type="duplicateValues" dxfId="202" priority="1441"/>
    <cfRule type="duplicateValues" dxfId="202" priority="1442"/>
    <cfRule type="duplicateValues" dxfId="202" priority="1443"/>
    <cfRule type="duplicateValues" dxfId="202" priority="1444"/>
    <cfRule type="duplicateValues" dxfId="202" priority="1445"/>
    <cfRule type="duplicateValues" dxfId="202" priority="1446"/>
    <cfRule type="duplicateValues" dxfId="202" priority="1447"/>
    <cfRule type="duplicateValues" dxfId="202" priority="1448"/>
    <cfRule type="duplicateValues" dxfId="202" priority="1449"/>
    <cfRule type="duplicateValues" dxfId="202" priority="1450"/>
    <cfRule type="duplicateValues" dxfId="202" priority="1451"/>
    <cfRule type="duplicateValues" dxfId="202" priority="1452"/>
    <cfRule type="duplicateValues" dxfId="202" priority="1453"/>
    <cfRule type="duplicateValues" dxfId="202" priority="1454"/>
    <cfRule type="duplicateValues" dxfId="202" priority="1455"/>
    <cfRule type="duplicateValues" dxfId="202" priority="1456"/>
    <cfRule type="duplicateValues" dxfId="202" priority="1457"/>
    <cfRule type="duplicateValues" dxfId="202" priority="1458"/>
    <cfRule type="duplicateValues" dxfId="202" priority="1459"/>
    <cfRule type="duplicateValues" dxfId="202" priority="1460"/>
    <cfRule type="duplicateValues" dxfId="202" priority="1461"/>
    <cfRule type="duplicateValues" dxfId="202" priority="1462"/>
    <cfRule type="duplicateValues" dxfId="202" priority="1463"/>
    <cfRule type="duplicateValues" dxfId="202" priority="1464"/>
    <cfRule type="duplicateValues" dxfId="202" priority="1465"/>
  </conditionalFormatting>
  <conditionalFormatting sqref="C377">
    <cfRule type="duplicateValues" dxfId="202" priority="1469"/>
    <cfRule type="duplicateValues" dxfId="202" priority="1470"/>
    <cfRule type="duplicateValues" dxfId="202" priority="1471"/>
    <cfRule type="duplicateValues" dxfId="202" priority="1472"/>
    <cfRule type="duplicateValues" dxfId="202" priority="1473"/>
    <cfRule type="duplicateValues" dxfId="202" priority="1474"/>
    <cfRule type="duplicateValues" dxfId="202" priority="1475"/>
    <cfRule type="duplicateValues" dxfId="202" priority="1476"/>
    <cfRule type="duplicateValues" dxfId="202" priority="1477"/>
    <cfRule type="duplicateValues" dxfId="202" priority="1478"/>
    <cfRule type="duplicateValues" dxfId="202" priority="1479"/>
    <cfRule type="duplicateValues" dxfId="202" priority="1480"/>
    <cfRule type="duplicateValues" dxfId="202" priority="1481"/>
    <cfRule type="duplicateValues" dxfId="202" priority="1482"/>
    <cfRule type="duplicateValues" dxfId="202" priority="1483"/>
    <cfRule type="duplicateValues" dxfId="202" priority="1484"/>
    <cfRule type="duplicateValues" dxfId="202" priority="1485"/>
    <cfRule type="duplicateValues" dxfId="202" priority="1486"/>
    <cfRule type="duplicateValues" dxfId="202" priority="1487"/>
    <cfRule type="duplicateValues" dxfId="202" priority="1488"/>
    <cfRule type="duplicateValues" dxfId="202" priority="1489"/>
    <cfRule type="duplicateValues" dxfId="202" priority="1490"/>
    <cfRule type="duplicateValues" dxfId="202" priority="1491"/>
    <cfRule type="duplicateValues" dxfId="202" priority="1492"/>
    <cfRule type="duplicateValues" dxfId="202" priority="1493"/>
    <cfRule type="duplicateValues" dxfId="202" priority="1494"/>
    <cfRule type="duplicateValues" dxfId="202" priority="1495"/>
    <cfRule type="duplicateValues" dxfId="202" priority="1496"/>
    <cfRule type="duplicateValues" dxfId="202" priority="1497"/>
    <cfRule type="duplicateValues" dxfId="202" priority="1498"/>
  </conditionalFormatting>
  <conditionalFormatting sqref="C380">
    <cfRule type="duplicateValues" dxfId="202" priority="872"/>
    <cfRule type="duplicateValues" dxfId="202" priority="873"/>
    <cfRule type="duplicateValues" dxfId="202" priority="874"/>
    <cfRule type="duplicateValues" dxfId="202" priority="875"/>
    <cfRule type="duplicateValues" dxfId="202" priority="876"/>
    <cfRule type="duplicateValues" dxfId="202" priority="877"/>
    <cfRule type="duplicateValues" dxfId="202" priority="878"/>
    <cfRule type="duplicateValues" dxfId="202" priority="879"/>
    <cfRule type="duplicateValues" dxfId="202" priority="880"/>
    <cfRule type="duplicateValues" dxfId="202" priority="881"/>
    <cfRule type="duplicateValues" dxfId="202" priority="882"/>
    <cfRule type="duplicateValues" dxfId="202" priority="883"/>
    <cfRule type="duplicateValues" dxfId="202" priority="884"/>
    <cfRule type="duplicateValues" dxfId="202" priority="885"/>
    <cfRule type="duplicateValues" dxfId="202" priority="886"/>
    <cfRule type="duplicateValues" dxfId="202" priority="887"/>
    <cfRule type="duplicateValues" dxfId="202" priority="888"/>
    <cfRule type="duplicateValues" dxfId="202" priority="889"/>
    <cfRule type="duplicateValues" dxfId="202" priority="890"/>
    <cfRule type="duplicateValues" dxfId="202" priority="891"/>
    <cfRule type="duplicateValues" dxfId="202" priority="892"/>
    <cfRule type="duplicateValues" dxfId="202" priority="893"/>
    <cfRule type="duplicateValues" dxfId="202" priority="894"/>
    <cfRule type="duplicateValues" dxfId="202" priority="895"/>
    <cfRule type="duplicateValues" dxfId="202" priority="896"/>
    <cfRule type="duplicateValues" dxfId="202" priority="897"/>
    <cfRule type="duplicateValues" dxfId="202" priority="898"/>
    <cfRule type="duplicateValues" dxfId="202" priority="899"/>
    <cfRule type="duplicateValues" dxfId="202" priority="900"/>
    <cfRule type="duplicateValues" dxfId="202" priority="901"/>
    <cfRule type="duplicateValues" dxfId="202" priority="902"/>
    <cfRule type="duplicateValues" dxfId="202" priority="903"/>
    <cfRule type="duplicateValues" dxfId="202" priority="904"/>
    <cfRule type="duplicateValues" dxfId="202" priority="905"/>
    <cfRule type="duplicateValues" dxfId="202" priority="906"/>
    <cfRule type="duplicateValues" dxfId="202" priority="907"/>
    <cfRule type="duplicateValues" dxfId="202" priority="908"/>
    <cfRule type="duplicateValues" dxfId="202" priority="909"/>
    <cfRule type="duplicateValues" dxfId="202" priority="910"/>
    <cfRule type="duplicateValues" dxfId="202" priority="911"/>
    <cfRule type="duplicateValues" dxfId="202" priority="912"/>
    <cfRule type="duplicateValues" dxfId="202" priority="913"/>
    <cfRule type="duplicateValues" dxfId="202" priority="914"/>
    <cfRule type="duplicateValues" dxfId="202" priority="915"/>
    <cfRule type="duplicateValues" dxfId="202" priority="916"/>
    <cfRule type="duplicateValues" dxfId="202" priority="917"/>
    <cfRule type="duplicateValues" dxfId="202" priority="918"/>
    <cfRule type="duplicateValues" dxfId="202" priority="919"/>
    <cfRule type="duplicateValues" dxfId="202" priority="920"/>
    <cfRule type="duplicateValues" dxfId="202" priority="921"/>
    <cfRule type="duplicateValues" dxfId="202" priority="922"/>
  </conditionalFormatting>
  <conditionalFormatting sqref="J380">
    <cfRule type="duplicateValues" dxfId="202" priority="175"/>
    <cfRule type="duplicateValues" dxfId="202" priority="174"/>
    <cfRule type="duplicateValues" dxfId="202" priority="173"/>
    <cfRule type="duplicateValues" dxfId="202" priority="172"/>
    <cfRule type="duplicateValues" dxfId="202" priority="171"/>
    <cfRule type="duplicateValues" dxfId="202" priority="170"/>
    <cfRule type="duplicateValues" dxfId="202" priority="169"/>
    <cfRule type="duplicateValues" dxfId="202" priority="168"/>
    <cfRule type="duplicateValues" dxfId="202" priority="167"/>
    <cfRule type="duplicateValues" dxfId="202" priority="166"/>
    <cfRule type="duplicateValues" dxfId="202" priority="165"/>
    <cfRule type="duplicateValues" dxfId="202" priority="164"/>
    <cfRule type="duplicateValues" dxfId="202" priority="163"/>
    <cfRule type="duplicateValues" dxfId="202" priority="162"/>
    <cfRule type="duplicateValues" dxfId="202" priority="161"/>
    <cfRule type="duplicateValues" dxfId="202" priority="160"/>
    <cfRule type="duplicateValues" dxfId="202" priority="159"/>
    <cfRule type="duplicateValues" dxfId="202" priority="158"/>
    <cfRule type="duplicateValues" dxfId="202" priority="157"/>
    <cfRule type="duplicateValues" dxfId="202" priority="156"/>
    <cfRule type="duplicateValues" dxfId="202" priority="155"/>
    <cfRule type="duplicateValues" dxfId="202" priority="154"/>
    <cfRule type="duplicateValues" dxfId="202" priority="153"/>
    <cfRule type="duplicateValues" dxfId="202" priority="152"/>
    <cfRule type="duplicateValues" dxfId="202" priority="151"/>
    <cfRule type="duplicateValues" dxfId="202" priority="150"/>
    <cfRule type="duplicateValues" dxfId="202" priority="149"/>
    <cfRule type="duplicateValues" dxfId="202" priority="148"/>
    <cfRule type="duplicateValues" dxfId="202" priority="147"/>
    <cfRule type="duplicateValues" dxfId="202" priority="146"/>
    <cfRule type="duplicateValues" dxfId="202" priority="145"/>
    <cfRule type="duplicateValues" dxfId="202" priority="144"/>
    <cfRule type="duplicateValues" dxfId="202" priority="143"/>
    <cfRule type="duplicateValues" dxfId="202" priority="142"/>
    <cfRule type="duplicateValues" dxfId="202" priority="141"/>
    <cfRule type="duplicateValues" dxfId="202" priority="140"/>
    <cfRule type="duplicateValues" dxfId="202" priority="139"/>
    <cfRule type="duplicateValues" dxfId="202" priority="138"/>
    <cfRule type="duplicateValues" dxfId="202" priority="137"/>
    <cfRule type="duplicateValues" dxfId="202" priority="136"/>
    <cfRule type="duplicateValues" dxfId="202" priority="135"/>
    <cfRule type="duplicateValues" dxfId="202" priority="134"/>
    <cfRule type="duplicateValues" dxfId="202" priority="133"/>
    <cfRule type="duplicateValues" dxfId="202" priority="132"/>
    <cfRule type="duplicateValues" dxfId="202" priority="131"/>
    <cfRule type="duplicateValues" dxfId="202" priority="130"/>
    <cfRule type="duplicateValues" dxfId="202" priority="129"/>
    <cfRule type="duplicateValues" dxfId="202" priority="128"/>
    <cfRule type="duplicateValues" dxfId="202" priority="127"/>
    <cfRule type="duplicateValues" dxfId="202" priority="126"/>
    <cfRule type="duplicateValues" dxfId="202" priority="125"/>
  </conditionalFormatting>
  <conditionalFormatting sqref="C382">
    <cfRule type="duplicateValues" dxfId="202" priority="1182"/>
    <cfRule type="duplicateValues" dxfId="202" priority="1187"/>
    <cfRule type="duplicateValues" dxfId="202" priority="1192"/>
    <cfRule type="duplicateValues" dxfId="202" priority="1197"/>
    <cfRule type="duplicateValues" dxfId="202" priority="1202"/>
    <cfRule type="duplicateValues" dxfId="202" priority="1207"/>
    <cfRule type="duplicateValues" dxfId="202" priority="1212"/>
    <cfRule type="duplicateValues" dxfId="202" priority="1217"/>
    <cfRule type="duplicateValues" dxfId="202" priority="1222"/>
    <cfRule type="duplicateValues" dxfId="202" priority="1227"/>
    <cfRule type="duplicateValues" dxfId="202" priority="1232"/>
    <cfRule type="duplicateValues" dxfId="202" priority="1237"/>
    <cfRule type="duplicateValues" dxfId="202" priority="1242"/>
    <cfRule type="duplicateValues" dxfId="202" priority="1247"/>
    <cfRule type="duplicateValues" dxfId="202" priority="1252"/>
    <cfRule type="duplicateValues" dxfId="202" priority="1257"/>
    <cfRule type="duplicateValues" dxfId="202" priority="1262"/>
    <cfRule type="duplicateValues" dxfId="202" priority="1267"/>
    <cfRule type="duplicateValues" dxfId="202" priority="1272"/>
    <cfRule type="duplicateValues" dxfId="202" priority="1277"/>
    <cfRule type="duplicateValues" dxfId="202" priority="1282"/>
    <cfRule type="duplicateValues" dxfId="202" priority="1287"/>
    <cfRule type="duplicateValues" dxfId="202" priority="1292"/>
    <cfRule type="duplicateValues" dxfId="202" priority="1297"/>
    <cfRule type="duplicateValues" dxfId="202" priority="1302"/>
    <cfRule type="duplicateValues" dxfId="202" priority="1307"/>
    <cfRule type="duplicateValues" dxfId="202" priority="1312"/>
    <cfRule type="duplicateValues" dxfId="202" priority="1317"/>
    <cfRule type="duplicateValues" dxfId="202" priority="1322"/>
    <cfRule type="duplicateValues" dxfId="202" priority="1327"/>
    <cfRule type="duplicateValues" dxfId="202" priority="1332"/>
    <cfRule type="duplicateValues" dxfId="202" priority="1337"/>
    <cfRule type="duplicateValues" dxfId="202" priority="1342"/>
    <cfRule type="duplicateValues" dxfId="202" priority="1347"/>
    <cfRule type="duplicateValues" dxfId="202" priority="1352"/>
    <cfRule type="duplicateValues" dxfId="202" priority="1357"/>
    <cfRule type="duplicateValues" dxfId="202" priority="1362"/>
    <cfRule type="duplicateValues" dxfId="202" priority="1367"/>
    <cfRule type="duplicateValues" dxfId="202" priority="1372"/>
    <cfRule type="duplicateValues" dxfId="202" priority="1377"/>
    <cfRule type="duplicateValues" dxfId="202" priority="1382"/>
    <cfRule type="duplicateValues" dxfId="202" priority="1387"/>
    <cfRule type="duplicateValues" dxfId="202" priority="1392"/>
    <cfRule type="duplicateValues" dxfId="202" priority="1397"/>
    <cfRule type="duplicateValues" dxfId="202" priority="1402"/>
    <cfRule type="duplicateValues" dxfId="202" priority="1407"/>
    <cfRule type="duplicateValues" dxfId="202" priority="1412"/>
    <cfRule type="duplicateValues" dxfId="202" priority="1417"/>
    <cfRule type="duplicateValues" dxfId="202" priority="1422"/>
    <cfRule type="duplicateValues" dxfId="202" priority="1427"/>
    <cfRule type="duplicateValues" dxfId="202" priority="1432"/>
  </conditionalFormatting>
  <conditionalFormatting sqref="J382">
    <cfRule type="duplicateValues" dxfId="202" priority="277"/>
    <cfRule type="duplicateValues" dxfId="202" priority="275"/>
    <cfRule type="duplicateValues" dxfId="202" priority="273"/>
    <cfRule type="duplicateValues" dxfId="202" priority="271"/>
    <cfRule type="duplicateValues" dxfId="202" priority="269"/>
    <cfRule type="duplicateValues" dxfId="202" priority="267"/>
    <cfRule type="duplicateValues" dxfId="202" priority="265"/>
    <cfRule type="duplicateValues" dxfId="202" priority="263"/>
    <cfRule type="duplicateValues" dxfId="202" priority="261"/>
    <cfRule type="duplicateValues" dxfId="202" priority="259"/>
    <cfRule type="duplicateValues" dxfId="202" priority="257"/>
    <cfRule type="duplicateValues" dxfId="202" priority="255"/>
    <cfRule type="duplicateValues" dxfId="202" priority="253"/>
    <cfRule type="duplicateValues" dxfId="202" priority="251"/>
    <cfRule type="duplicateValues" dxfId="202" priority="249"/>
    <cfRule type="duplicateValues" dxfId="202" priority="247"/>
    <cfRule type="duplicateValues" dxfId="202" priority="245"/>
    <cfRule type="duplicateValues" dxfId="202" priority="243"/>
    <cfRule type="duplicateValues" dxfId="202" priority="241"/>
    <cfRule type="duplicateValues" dxfId="202" priority="239"/>
    <cfRule type="duplicateValues" dxfId="202" priority="237"/>
    <cfRule type="duplicateValues" dxfId="202" priority="235"/>
    <cfRule type="duplicateValues" dxfId="202" priority="233"/>
    <cfRule type="duplicateValues" dxfId="202" priority="231"/>
    <cfRule type="duplicateValues" dxfId="202" priority="229"/>
    <cfRule type="duplicateValues" dxfId="202" priority="227"/>
    <cfRule type="duplicateValues" dxfId="202" priority="225"/>
    <cfRule type="duplicateValues" dxfId="202" priority="223"/>
    <cfRule type="duplicateValues" dxfId="202" priority="221"/>
    <cfRule type="duplicateValues" dxfId="202" priority="219"/>
    <cfRule type="duplicateValues" dxfId="202" priority="217"/>
    <cfRule type="duplicateValues" dxfId="202" priority="215"/>
    <cfRule type="duplicateValues" dxfId="202" priority="213"/>
    <cfRule type="duplicateValues" dxfId="202" priority="211"/>
    <cfRule type="duplicateValues" dxfId="202" priority="209"/>
    <cfRule type="duplicateValues" dxfId="202" priority="207"/>
    <cfRule type="duplicateValues" dxfId="202" priority="205"/>
    <cfRule type="duplicateValues" dxfId="202" priority="203"/>
    <cfRule type="duplicateValues" dxfId="202" priority="201"/>
    <cfRule type="duplicateValues" dxfId="202" priority="199"/>
    <cfRule type="duplicateValues" dxfId="202" priority="197"/>
    <cfRule type="duplicateValues" dxfId="202" priority="195"/>
    <cfRule type="duplicateValues" dxfId="202" priority="193"/>
    <cfRule type="duplicateValues" dxfId="202" priority="191"/>
    <cfRule type="duplicateValues" dxfId="202" priority="189"/>
    <cfRule type="duplicateValues" dxfId="202" priority="187"/>
    <cfRule type="duplicateValues" dxfId="202" priority="185"/>
    <cfRule type="duplicateValues" dxfId="202" priority="183"/>
    <cfRule type="duplicateValues" dxfId="202" priority="181"/>
    <cfRule type="duplicateValues" dxfId="202" priority="179"/>
    <cfRule type="duplicateValues" dxfId="202" priority="177"/>
  </conditionalFormatting>
  <conditionalFormatting sqref="C391">
    <cfRule type="duplicateValues" dxfId="202" priority="821"/>
    <cfRule type="duplicateValues" dxfId="202" priority="822"/>
    <cfRule type="duplicateValues" dxfId="202" priority="823"/>
    <cfRule type="duplicateValues" dxfId="202" priority="824"/>
    <cfRule type="duplicateValues" dxfId="202" priority="825"/>
    <cfRule type="duplicateValues" dxfId="202" priority="826"/>
    <cfRule type="duplicateValues" dxfId="202" priority="827"/>
    <cfRule type="duplicateValues" dxfId="202" priority="828"/>
    <cfRule type="duplicateValues" dxfId="202" priority="829"/>
    <cfRule type="duplicateValues" dxfId="202" priority="830"/>
    <cfRule type="duplicateValues" dxfId="202" priority="831"/>
    <cfRule type="duplicateValues" dxfId="202" priority="832"/>
    <cfRule type="duplicateValues" dxfId="202" priority="833"/>
    <cfRule type="duplicateValues" dxfId="202" priority="834"/>
    <cfRule type="duplicateValues" dxfId="202" priority="835"/>
    <cfRule type="duplicateValues" dxfId="202" priority="836"/>
    <cfRule type="duplicateValues" dxfId="202" priority="837"/>
    <cfRule type="duplicateValues" dxfId="202" priority="838"/>
    <cfRule type="duplicateValues" dxfId="202" priority="839"/>
    <cfRule type="duplicateValues" dxfId="202" priority="840"/>
    <cfRule type="duplicateValues" dxfId="202" priority="841"/>
    <cfRule type="duplicateValues" dxfId="202" priority="842"/>
    <cfRule type="duplicateValues" dxfId="202" priority="843"/>
    <cfRule type="duplicateValues" dxfId="202" priority="844"/>
    <cfRule type="duplicateValues" dxfId="202" priority="845"/>
    <cfRule type="duplicateValues" dxfId="202" priority="846"/>
    <cfRule type="duplicateValues" dxfId="202" priority="847"/>
    <cfRule type="duplicateValues" dxfId="202" priority="848"/>
    <cfRule type="duplicateValues" dxfId="202" priority="849"/>
    <cfRule type="duplicateValues" dxfId="202" priority="850"/>
    <cfRule type="duplicateValues" dxfId="202" priority="851"/>
    <cfRule type="duplicateValues" dxfId="202" priority="852"/>
    <cfRule type="duplicateValues" dxfId="202" priority="853"/>
    <cfRule type="duplicateValues" dxfId="202" priority="854"/>
    <cfRule type="duplicateValues" dxfId="202" priority="855"/>
    <cfRule type="duplicateValues" dxfId="202" priority="856"/>
    <cfRule type="duplicateValues" dxfId="202" priority="857"/>
    <cfRule type="duplicateValues" dxfId="202" priority="858"/>
    <cfRule type="duplicateValues" dxfId="202" priority="859"/>
    <cfRule type="duplicateValues" dxfId="202" priority="860"/>
    <cfRule type="duplicateValues" dxfId="202" priority="861"/>
    <cfRule type="duplicateValues" dxfId="202" priority="862"/>
    <cfRule type="duplicateValues" dxfId="202" priority="863"/>
    <cfRule type="duplicateValues" dxfId="202" priority="864"/>
    <cfRule type="duplicateValues" dxfId="202" priority="865"/>
    <cfRule type="duplicateValues" dxfId="202" priority="866"/>
    <cfRule type="duplicateValues" dxfId="202" priority="867"/>
    <cfRule type="duplicateValues" dxfId="202" priority="868"/>
    <cfRule type="duplicateValues" dxfId="202" priority="869"/>
    <cfRule type="duplicateValues" dxfId="202" priority="870"/>
    <cfRule type="duplicateValues" dxfId="202" priority="871"/>
  </conditionalFormatting>
  <conditionalFormatting sqref="C392">
    <cfRule type="duplicateValues" dxfId="202" priority="1180"/>
    <cfRule type="duplicateValues" dxfId="202" priority="1185"/>
    <cfRule type="duplicateValues" dxfId="202" priority="1190"/>
    <cfRule type="duplicateValues" dxfId="202" priority="1195"/>
    <cfRule type="duplicateValues" dxfId="202" priority="1200"/>
    <cfRule type="duplicateValues" dxfId="202" priority="1205"/>
    <cfRule type="duplicateValues" dxfId="202" priority="1210"/>
    <cfRule type="duplicateValues" dxfId="202" priority="1215"/>
    <cfRule type="duplicateValues" dxfId="202" priority="1220"/>
    <cfRule type="duplicateValues" dxfId="202" priority="1225"/>
    <cfRule type="duplicateValues" dxfId="202" priority="1230"/>
    <cfRule type="duplicateValues" dxfId="202" priority="1235"/>
    <cfRule type="duplicateValues" dxfId="202" priority="1240"/>
    <cfRule type="duplicateValues" dxfId="202" priority="1245"/>
    <cfRule type="duplicateValues" dxfId="202" priority="1250"/>
    <cfRule type="duplicateValues" dxfId="202" priority="1255"/>
    <cfRule type="duplicateValues" dxfId="202" priority="1260"/>
    <cfRule type="duplicateValues" dxfId="202" priority="1265"/>
    <cfRule type="duplicateValues" dxfId="202" priority="1270"/>
    <cfRule type="duplicateValues" dxfId="202" priority="1275"/>
    <cfRule type="duplicateValues" dxfId="202" priority="1280"/>
    <cfRule type="duplicateValues" dxfId="202" priority="1285"/>
    <cfRule type="duplicateValues" dxfId="202" priority="1290"/>
    <cfRule type="duplicateValues" dxfId="202" priority="1295"/>
    <cfRule type="duplicateValues" dxfId="202" priority="1300"/>
    <cfRule type="duplicateValues" dxfId="202" priority="1305"/>
    <cfRule type="duplicateValues" dxfId="202" priority="1310"/>
    <cfRule type="duplicateValues" dxfId="202" priority="1315"/>
    <cfRule type="duplicateValues" dxfId="202" priority="1320"/>
    <cfRule type="duplicateValues" dxfId="202" priority="1325"/>
    <cfRule type="duplicateValues" dxfId="202" priority="1330"/>
    <cfRule type="duplicateValues" dxfId="202" priority="1335"/>
    <cfRule type="duplicateValues" dxfId="202" priority="1340"/>
    <cfRule type="duplicateValues" dxfId="202" priority="1345"/>
    <cfRule type="duplicateValues" dxfId="202" priority="1350"/>
    <cfRule type="duplicateValues" dxfId="202" priority="1355"/>
    <cfRule type="duplicateValues" dxfId="202" priority="1360"/>
    <cfRule type="duplicateValues" dxfId="202" priority="1365"/>
    <cfRule type="duplicateValues" dxfId="202" priority="1370"/>
    <cfRule type="duplicateValues" dxfId="202" priority="1375"/>
    <cfRule type="duplicateValues" dxfId="202" priority="1380"/>
    <cfRule type="duplicateValues" dxfId="202" priority="1385"/>
    <cfRule type="duplicateValues" dxfId="202" priority="1390"/>
    <cfRule type="duplicateValues" dxfId="202" priority="1395"/>
    <cfRule type="duplicateValues" dxfId="202" priority="1400"/>
    <cfRule type="duplicateValues" dxfId="202" priority="1405"/>
    <cfRule type="duplicateValues" dxfId="202" priority="1410"/>
    <cfRule type="duplicateValues" dxfId="202" priority="1415"/>
    <cfRule type="duplicateValues" dxfId="202" priority="1420"/>
    <cfRule type="duplicateValues" dxfId="202" priority="1425"/>
    <cfRule type="duplicateValues" dxfId="202" priority="1430"/>
  </conditionalFormatting>
  <conditionalFormatting sqref="C395">
    <cfRule type="duplicateValues" dxfId="202" priority="464"/>
    <cfRule type="duplicateValues" dxfId="202" priority="465"/>
    <cfRule type="duplicateValues" dxfId="202" priority="466"/>
    <cfRule type="duplicateValues" dxfId="202" priority="467"/>
    <cfRule type="duplicateValues" dxfId="202" priority="468"/>
    <cfRule type="duplicateValues" dxfId="202" priority="469"/>
    <cfRule type="duplicateValues" dxfId="202" priority="470"/>
    <cfRule type="duplicateValues" dxfId="202" priority="471"/>
    <cfRule type="duplicateValues" dxfId="202" priority="472"/>
    <cfRule type="duplicateValues" dxfId="202" priority="473"/>
    <cfRule type="duplicateValues" dxfId="202" priority="474"/>
    <cfRule type="duplicateValues" dxfId="202" priority="475"/>
    <cfRule type="duplicateValues" dxfId="202" priority="476"/>
    <cfRule type="duplicateValues" dxfId="202" priority="477"/>
    <cfRule type="duplicateValues" dxfId="202" priority="478"/>
    <cfRule type="duplicateValues" dxfId="202" priority="479"/>
    <cfRule type="duplicateValues" dxfId="202" priority="480"/>
    <cfRule type="duplicateValues" dxfId="202" priority="481"/>
    <cfRule type="duplicateValues" dxfId="202" priority="482"/>
    <cfRule type="duplicateValues" dxfId="202" priority="483"/>
    <cfRule type="duplicateValues" dxfId="202" priority="484"/>
    <cfRule type="duplicateValues" dxfId="202" priority="485"/>
    <cfRule type="duplicateValues" dxfId="202" priority="486"/>
    <cfRule type="duplicateValues" dxfId="202" priority="487"/>
    <cfRule type="duplicateValues" dxfId="202" priority="488"/>
    <cfRule type="duplicateValues" dxfId="202" priority="489"/>
    <cfRule type="duplicateValues" dxfId="202" priority="490"/>
    <cfRule type="duplicateValues" dxfId="202" priority="491"/>
    <cfRule type="duplicateValues" dxfId="202" priority="492"/>
    <cfRule type="duplicateValues" dxfId="202" priority="493"/>
    <cfRule type="duplicateValues" dxfId="202" priority="494"/>
    <cfRule type="duplicateValues" dxfId="202" priority="495"/>
    <cfRule type="duplicateValues" dxfId="202" priority="496"/>
    <cfRule type="duplicateValues" dxfId="202" priority="497"/>
    <cfRule type="duplicateValues" dxfId="202" priority="498"/>
    <cfRule type="duplicateValues" dxfId="202" priority="499"/>
    <cfRule type="duplicateValues" dxfId="202" priority="500"/>
    <cfRule type="duplicateValues" dxfId="202" priority="501"/>
    <cfRule type="duplicateValues" dxfId="202" priority="502"/>
    <cfRule type="duplicateValues" dxfId="202" priority="503"/>
    <cfRule type="duplicateValues" dxfId="202" priority="504"/>
    <cfRule type="duplicateValues" dxfId="202" priority="505"/>
    <cfRule type="duplicateValues" dxfId="202" priority="506"/>
    <cfRule type="duplicateValues" dxfId="202" priority="507"/>
    <cfRule type="duplicateValues" dxfId="202" priority="508"/>
    <cfRule type="duplicateValues" dxfId="202" priority="509"/>
    <cfRule type="duplicateValues" dxfId="202" priority="510"/>
    <cfRule type="duplicateValues" dxfId="202" priority="511"/>
    <cfRule type="duplicateValues" dxfId="202" priority="512"/>
    <cfRule type="duplicateValues" dxfId="202" priority="513"/>
    <cfRule type="duplicateValues" dxfId="202" priority="514"/>
  </conditionalFormatting>
  <conditionalFormatting sqref="C400">
    <cfRule type="duplicateValues" dxfId="202" priority="620"/>
    <cfRule type="duplicateValues" dxfId="202" priority="624"/>
    <cfRule type="duplicateValues" dxfId="202" priority="628"/>
    <cfRule type="duplicateValues" dxfId="202" priority="632"/>
    <cfRule type="duplicateValues" dxfId="202" priority="636"/>
    <cfRule type="duplicateValues" dxfId="202" priority="640"/>
    <cfRule type="duplicateValues" dxfId="202" priority="644"/>
    <cfRule type="duplicateValues" dxfId="202" priority="648"/>
    <cfRule type="duplicateValues" dxfId="202" priority="652"/>
    <cfRule type="duplicateValues" dxfId="202" priority="656"/>
    <cfRule type="duplicateValues" dxfId="202" priority="660"/>
    <cfRule type="duplicateValues" dxfId="202" priority="664"/>
    <cfRule type="duplicateValues" dxfId="202" priority="668"/>
    <cfRule type="duplicateValues" dxfId="202" priority="672"/>
    <cfRule type="duplicateValues" dxfId="202" priority="676"/>
    <cfRule type="duplicateValues" dxfId="202" priority="680"/>
    <cfRule type="duplicateValues" dxfId="202" priority="684"/>
    <cfRule type="duplicateValues" dxfId="202" priority="688"/>
    <cfRule type="duplicateValues" dxfId="202" priority="692"/>
    <cfRule type="duplicateValues" dxfId="202" priority="696"/>
    <cfRule type="duplicateValues" dxfId="202" priority="700"/>
    <cfRule type="duplicateValues" dxfId="202" priority="704"/>
    <cfRule type="duplicateValues" dxfId="202" priority="708"/>
    <cfRule type="duplicateValues" dxfId="202" priority="712"/>
    <cfRule type="duplicateValues" dxfId="202" priority="716"/>
    <cfRule type="duplicateValues" dxfId="202" priority="720"/>
    <cfRule type="duplicateValues" dxfId="202" priority="724"/>
    <cfRule type="duplicateValues" dxfId="202" priority="728"/>
    <cfRule type="duplicateValues" dxfId="202" priority="732"/>
    <cfRule type="duplicateValues" dxfId="202" priority="736"/>
    <cfRule type="duplicateValues" dxfId="202" priority="740"/>
    <cfRule type="duplicateValues" dxfId="202" priority="744"/>
    <cfRule type="duplicateValues" dxfId="202" priority="748"/>
    <cfRule type="duplicateValues" dxfId="202" priority="752"/>
    <cfRule type="duplicateValues" dxfId="202" priority="756"/>
    <cfRule type="duplicateValues" dxfId="202" priority="760"/>
    <cfRule type="duplicateValues" dxfId="202" priority="764"/>
    <cfRule type="duplicateValues" dxfId="202" priority="768"/>
    <cfRule type="duplicateValues" dxfId="202" priority="772"/>
    <cfRule type="duplicateValues" dxfId="202" priority="776"/>
    <cfRule type="duplicateValues" dxfId="202" priority="780"/>
    <cfRule type="duplicateValues" dxfId="202" priority="784"/>
    <cfRule type="duplicateValues" dxfId="202" priority="788"/>
    <cfRule type="duplicateValues" dxfId="202" priority="792"/>
    <cfRule type="duplicateValues" dxfId="202" priority="796"/>
    <cfRule type="duplicateValues" dxfId="202" priority="800"/>
    <cfRule type="duplicateValues" dxfId="202" priority="804"/>
    <cfRule type="duplicateValues" dxfId="202" priority="808"/>
    <cfRule type="duplicateValues" dxfId="202" priority="812"/>
    <cfRule type="duplicateValues" dxfId="202" priority="816"/>
    <cfRule type="duplicateValues" dxfId="202" priority="820"/>
  </conditionalFormatting>
  <conditionalFormatting sqref="C401">
    <cfRule type="duplicateValues" dxfId="202" priority="619"/>
    <cfRule type="duplicateValues" dxfId="202" priority="623"/>
    <cfRule type="duplicateValues" dxfId="202" priority="627"/>
    <cfRule type="duplicateValues" dxfId="202" priority="631"/>
    <cfRule type="duplicateValues" dxfId="202" priority="635"/>
    <cfRule type="duplicateValues" dxfId="202" priority="639"/>
    <cfRule type="duplicateValues" dxfId="202" priority="643"/>
    <cfRule type="duplicateValues" dxfId="202" priority="647"/>
    <cfRule type="duplicateValues" dxfId="202" priority="651"/>
    <cfRule type="duplicateValues" dxfId="202" priority="655"/>
    <cfRule type="duplicateValues" dxfId="202" priority="659"/>
    <cfRule type="duplicateValues" dxfId="202" priority="663"/>
    <cfRule type="duplicateValues" dxfId="202" priority="667"/>
    <cfRule type="duplicateValues" dxfId="202" priority="671"/>
    <cfRule type="duplicateValues" dxfId="202" priority="675"/>
    <cfRule type="duplicateValues" dxfId="202" priority="679"/>
    <cfRule type="duplicateValues" dxfId="202" priority="683"/>
    <cfRule type="duplicateValues" dxfId="202" priority="687"/>
    <cfRule type="duplicateValues" dxfId="202" priority="691"/>
    <cfRule type="duplicateValues" dxfId="202" priority="695"/>
    <cfRule type="duplicateValues" dxfId="202" priority="699"/>
    <cfRule type="duplicateValues" dxfId="202" priority="703"/>
    <cfRule type="duplicateValues" dxfId="202" priority="707"/>
    <cfRule type="duplicateValues" dxfId="202" priority="711"/>
    <cfRule type="duplicateValues" dxfId="202" priority="715"/>
    <cfRule type="duplicateValues" dxfId="202" priority="719"/>
    <cfRule type="duplicateValues" dxfId="202" priority="723"/>
    <cfRule type="duplicateValues" dxfId="202" priority="727"/>
    <cfRule type="duplicateValues" dxfId="202" priority="731"/>
    <cfRule type="duplicateValues" dxfId="202" priority="735"/>
    <cfRule type="duplicateValues" dxfId="202" priority="739"/>
    <cfRule type="duplicateValues" dxfId="202" priority="743"/>
    <cfRule type="duplicateValues" dxfId="202" priority="747"/>
    <cfRule type="duplicateValues" dxfId="202" priority="751"/>
    <cfRule type="duplicateValues" dxfId="202" priority="755"/>
    <cfRule type="duplicateValues" dxfId="202" priority="759"/>
    <cfRule type="duplicateValues" dxfId="202" priority="763"/>
    <cfRule type="duplicateValues" dxfId="202" priority="767"/>
    <cfRule type="duplicateValues" dxfId="202" priority="771"/>
    <cfRule type="duplicateValues" dxfId="202" priority="775"/>
    <cfRule type="duplicateValues" dxfId="202" priority="779"/>
    <cfRule type="duplicateValues" dxfId="202" priority="783"/>
    <cfRule type="duplicateValues" dxfId="202" priority="787"/>
    <cfRule type="duplicateValues" dxfId="202" priority="791"/>
    <cfRule type="duplicateValues" dxfId="202" priority="795"/>
    <cfRule type="duplicateValues" dxfId="202" priority="799"/>
    <cfRule type="duplicateValues" dxfId="202" priority="803"/>
    <cfRule type="duplicateValues" dxfId="202" priority="807"/>
    <cfRule type="duplicateValues" dxfId="202" priority="811"/>
    <cfRule type="duplicateValues" dxfId="202" priority="815"/>
    <cfRule type="duplicateValues" dxfId="202" priority="819"/>
  </conditionalFormatting>
  <conditionalFormatting sqref="C403">
    <cfRule type="duplicateValues" dxfId="202" priority="566"/>
    <cfRule type="duplicateValues" dxfId="202" priority="567"/>
    <cfRule type="duplicateValues" dxfId="202" priority="568"/>
    <cfRule type="duplicateValues" dxfId="202" priority="569"/>
    <cfRule type="duplicateValues" dxfId="202" priority="570"/>
    <cfRule type="duplicateValues" dxfId="202" priority="571"/>
    <cfRule type="duplicateValues" dxfId="202" priority="572"/>
    <cfRule type="duplicateValues" dxfId="202" priority="573"/>
    <cfRule type="duplicateValues" dxfId="202" priority="574"/>
    <cfRule type="duplicateValues" dxfId="202" priority="575"/>
    <cfRule type="duplicateValues" dxfId="202" priority="576"/>
    <cfRule type="duplicateValues" dxfId="202" priority="577"/>
    <cfRule type="duplicateValues" dxfId="202" priority="578"/>
    <cfRule type="duplicateValues" dxfId="202" priority="579"/>
    <cfRule type="duplicateValues" dxfId="202" priority="580"/>
    <cfRule type="duplicateValues" dxfId="202" priority="581"/>
    <cfRule type="duplicateValues" dxfId="202" priority="582"/>
    <cfRule type="duplicateValues" dxfId="202" priority="583"/>
    <cfRule type="duplicateValues" dxfId="202" priority="584"/>
    <cfRule type="duplicateValues" dxfId="202" priority="585"/>
    <cfRule type="duplicateValues" dxfId="202" priority="586"/>
    <cfRule type="duplicateValues" dxfId="202" priority="587"/>
    <cfRule type="duplicateValues" dxfId="202" priority="588"/>
    <cfRule type="duplicateValues" dxfId="202" priority="589"/>
    <cfRule type="duplicateValues" dxfId="202" priority="590"/>
    <cfRule type="duplicateValues" dxfId="202" priority="591"/>
    <cfRule type="duplicateValues" dxfId="202" priority="592"/>
    <cfRule type="duplicateValues" dxfId="202" priority="593"/>
    <cfRule type="duplicateValues" dxfId="202" priority="594"/>
    <cfRule type="duplicateValues" dxfId="202" priority="595"/>
    <cfRule type="duplicateValues" dxfId="202" priority="596"/>
    <cfRule type="duplicateValues" dxfId="202" priority="597"/>
    <cfRule type="duplicateValues" dxfId="202" priority="598"/>
    <cfRule type="duplicateValues" dxfId="202" priority="599"/>
    <cfRule type="duplicateValues" dxfId="202" priority="600"/>
    <cfRule type="duplicateValues" dxfId="202" priority="601"/>
    <cfRule type="duplicateValues" dxfId="202" priority="602"/>
    <cfRule type="duplicateValues" dxfId="202" priority="603"/>
    <cfRule type="duplicateValues" dxfId="202" priority="604"/>
    <cfRule type="duplicateValues" dxfId="202" priority="605"/>
    <cfRule type="duplicateValues" dxfId="202" priority="606"/>
    <cfRule type="duplicateValues" dxfId="202" priority="607"/>
    <cfRule type="duplicateValues" dxfId="202" priority="608"/>
    <cfRule type="duplicateValues" dxfId="202" priority="609"/>
    <cfRule type="duplicateValues" dxfId="202" priority="610"/>
    <cfRule type="duplicateValues" dxfId="202" priority="611"/>
    <cfRule type="duplicateValues" dxfId="202" priority="612"/>
    <cfRule type="duplicateValues" dxfId="202" priority="613"/>
    <cfRule type="duplicateValues" dxfId="202" priority="614"/>
    <cfRule type="duplicateValues" dxfId="202" priority="615"/>
    <cfRule type="duplicateValues" dxfId="202" priority="616"/>
  </conditionalFormatting>
  <conditionalFormatting sqref="C405">
    <cfRule type="duplicateValues" dxfId="202" priority="975"/>
    <cfRule type="duplicateValues" dxfId="202" priority="979"/>
    <cfRule type="duplicateValues" dxfId="202" priority="983"/>
    <cfRule type="duplicateValues" dxfId="202" priority="987"/>
    <cfRule type="duplicateValues" dxfId="202" priority="991"/>
    <cfRule type="duplicateValues" dxfId="202" priority="995"/>
    <cfRule type="duplicateValues" dxfId="202" priority="999"/>
    <cfRule type="duplicateValues" dxfId="202" priority="1003"/>
    <cfRule type="duplicateValues" dxfId="202" priority="1007"/>
    <cfRule type="duplicateValues" dxfId="202" priority="1011"/>
    <cfRule type="duplicateValues" dxfId="202" priority="1015"/>
    <cfRule type="duplicateValues" dxfId="202" priority="1019"/>
    <cfRule type="duplicateValues" dxfId="202" priority="1023"/>
    <cfRule type="duplicateValues" dxfId="202" priority="1027"/>
    <cfRule type="duplicateValues" dxfId="202" priority="1031"/>
    <cfRule type="duplicateValues" dxfId="202" priority="1035"/>
    <cfRule type="duplicateValues" dxfId="202" priority="1039"/>
    <cfRule type="duplicateValues" dxfId="202" priority="1043"/>
    <cfRule type="duplicateValues" dxfId="202" priority="1047"/>
    <cfRule type="duplicateValues" dxfId="202" priority="1051"/>
    <cfRule type="duplicateValues" dxfId="202" priority="1055"/>
    <cfRule type="duplicateValues" dxfId="202" priority="1059"/>
    <cfRule type="duplicateValues" dxfId="202" priority="1063"/>
    <cfRule type="duplicateValues" dxfId="202" priority="1067"/>
    <cfRule type="duplicateValues" dxfId="202" priority="1071"/>
    <cfRule type="duplicateValues" dxfId="202" priority="1075"/>
    <cfRule type="duplicateValues" dxfId="202" priority="1079"/>
    <cfRule type="duplicateValues" dxfId="202" priority="1083"/>
    <cfRule type="duplicateValues" dxfId="202" priority="1087"/>
    <cfRule type="duplicateValues" dxfId="202" priority="1091"/>
    <cfRule type="duplicateValues" dxfId="202" priority="1095"/>
    <cfRule type="duplicateValues" dxfId="202" priority="1099"/>
    <cfRule type="duplicateValues" dxfId="202" priority="1103"/>
    <cfRule type="duplicateValues" dxfId="202" priority="1107"/>
    <cfRule type="duplicateValues" dxfId="202" priority="1111"/>
    <cfRule type="duplicateValues" dxfId="202" priority="1115"/>
    <cfRule type="duplicateValues" dxfId="202" priority="1119"/>
    <cfRule type="duplicateValues" dxfId="202" priority="1123"/>
    <cfRule type="duplicateValues" dxfId="202" priority="1127"/>
    <cfRule type="duplicateValues" dxfId="202" priority="1131"/>
    <cfRule type="duplicateValues" dxfId="202" priority="1135"/>
    <cfRule type="duplicateValues" dxfId="202" priority="1139"/>
    <cfRule type="duplicateValues" dxfId="202" priority="1143"/>
    <cfRule type="duplicateValues" dxfId="202" priority="1147"/>
    <cfRule type="duplicateValues" dxfId="202" priority="1151"/>
    <cfRule type="duplicateValues" dxfId="202" priority="1155"/>
    <cfRule type="duplicateValues" dxfId="202" priority="1159"/>
    <cfRule type="duplicateValues" dxfId="202" priority="1163"/>
    <cfRule type="duplicateValues" dxfId="202" priority="1167"/>
    <cfRule type="duplicateValues" dxfId="202" priority="1171"/>
    <cfRule type="duplicateValues" dxfId="202" priority="1175"/>
  </conditionalFormatting>
  <conditionalFormatting sqref="C406">
    <cfRule type="duplicateValues" dxfId="202" priority="1178"/>
    <cfRule type="duplicateValues" dxfId="202" priority="1183"/>
    <cfRule type="duplicateValues" dxfId="202" priority="1188"/>
    <cfRule type="duplicateValues" dxfId="202" priority="1193"/>
    <cfRule type="duplicateValues" dxfId="202" priority="1198"/>
    <cfRule type="duplicateValues" dxfId="202" priority="1203"/>
    <cfRule type="duplicateValues" dxfId="202" priority="1208"/>
    <cfRule type="duplicateValues" dxfId="202" priority="1213"/>
    <cfRule type="duplicateValues" dxfId="202" priority="1218"/>
    <cfRule type="duplicateValues" dxfId="202" priority="1223"/>
    <cfRule type="duplicateValues" dxfId="202" priority="1228"/>
    <cfRule type="duplicateValues" dxfId="202" priority="1233"/>
    <cfRule type="duplicateValues" dxfId="202" priority="1238"/>
    <cfRule type="duplicateValues" dxfId="202" priority="1243"/>
    <cfRule type="duplicateValues" dxfId="202" priority="1248"/>
    <cfRule type="duplicateValues" dxfId="202" priority="1253"/>
    <cfRule type="duplicateValues" dxfId="202" priority="1258"/>
    <cfRule type="duplicateValues" dxfId="202" priority="1263"/>
    <cfRule type="duplicateValues" dxfId="202" priority="1268"/>
    <cfRule type="duplicateValues" dxfId="202" priority="1273"/>
    <cfRule type="duplicateValues" dxfId="202" priority="1278"/>
    <cfRule type="duplicateValues" dxfId="202" priority="1283"/>
    <cfRule type="duplicateValues" dxfId="202" priority="1288"/>
    <cfRule type="duplicateValues" dxfId="202" priority="1293"/>
    <cfRule type="duplicateValues" dxfId="202" priority="1298"/>
    <cfRule type="duplicateValues" dxfId="202" priority="1303"/>
    <cfRule type="duplicateValues" dxfId="202" priority="1308"/>
    <cfRule type="duplicateValues" dxfId="202" priority="1313"/>
    <cfRule type="duplicateValues" dxfId="202" priority="1318"/>
    <cfRule type="duplicateValues" dxfId="202" priority="1323"/>
    <cfRule type="duplicateValues" dxfId="202" priority="1328"/>
    <cfRule type="duplicateValues" dxfId="202" priority="1333"/>
    <cfRule type="duplicateValues" dxfId="202" priority="1338"/>
    <cfRule type="duplicateValues" dxfId="202" priority="1343"/>
    <cfRule type="duplicateValues" dxfId="202" priority="1348"/>
    <cfRule type="duplicateValues" dxfId="202" priority="1353"/>
    <cfRule type="duplicateValues" dxfId="202" priority="1358"/>
    <cfRule type="duplicateValues" dxfId="202" priority="1363"/>
    <cfRule type="duplicateValues" dxfId="202" priority="1368"/>
    <cfRule type="duplicateValues" dxfId="202" priority="1373"/>
    <cfRule type="duplicateValues" dxfId="202" priority="1378"/>
    <cfRule type="duplicateValues" dxfId="202" priority="1383"/>
    <cfRule type="duplicateValues" dxfId="202" priority="1388"/>
    <cfRule type="duplicateValues" dxfId="202" priority="1393"/>
    <cfRule type="duplicateValues" dxfId="202" priority="1398"/>
    <cfRule type="duplicateValues" dxfId="202" priority="1403"/>
    <cfRule type="duplicateValues" dxfId="202" priority="1408"/>
    <cfRule type="duplicateValues" dxfId="202" priority="1413"/>
    <cfRule type="duplicateValues" dxfId="202" priority="1418"/>
    <cfRule type="duplicateValues" dxfId="202" priority="1423"/>
    <cfRule type="duplicateValues" dxfId="202" priority="1428"/>
  </conditionalFormatting>
  <conditionalFormatting sqref="C407">
    <cfRule type="duplicateValues" dxfId="202" priority="977"/>
    <cfRule type="duplicateValues" dxfId="202" priority="981"/>
    <cfRule type="duplicateValues" dxfId="202" priority="985"/>
    <cfRule type="duplicateValues" dxfId="202" priority="989"/>
    <cfRule type="duplicateValues" dxfId="202" priority="993"/>
    <cfRule type="duplicateValues" dxfId="202" priority="997"/>
    <cfRule type="duplicateValues" dxfId="202" priority="1001"/>
    <cfRule type="duplicateValues" dxfId="202" priority="1005"/>
    <cfRule type="duplicateValues" dxfId="202" priority="1009"/>
    <cfRule type="duplicateValues" dxfId="202" priority="1013"/>
    <cfRule type="duplicateValues" dxfId="202" priority="1017"/>
    <cfRule type="duplicateValues" dxfId="202" priority="1021"/>
    <cfRule type="duplicateValues" dxfId="202" priority="1025"/>
    <cfRule type="duplicateValues" dxfId="202" priority="1029"/>
    <cfRule type="duplicateValues" dxfId="202" priority="1033"/>
    <cfRule type="duplicateValues" dxfId="202" priority="1037"/>
    <cfRule type="duplicateValues" dxfId="202" priority="1041"/>
    <cfRule type="duplicateValues" dxfId="202" priority="1045"/>
    <cfRule type="duplicateValues" dxfId="202" priority="1049"/>
    <cfRule type="duplicateValues" dxfId="202" priority="1053"/>
    <cfRule type="duplicateValues" dxfId="202" priority="1057"/>
    <cfRule type="duplicateValues" dxfId="202" priority="1061"/>
    <cfRule type="duplicateValues" dxfId="202" priority="1065"/>
    <cfRule type="duplicateValues" dxfId="202" priority="1069"/>
    <cfRule type="duplicateValues" dxfId="202" priority="1073"/>
    <cfRule type="duplicateValues" dxfId="202" priority="1077"/>
    <cfRule type="duplicateValues" dxfId="202" priority="1081"/>
    <cfRule type="duplicateValues" dxfId="202" priority="1085"/>
    <cfRule type="duplicateValues" dxfId="202" priority="1089"/>
    <cfRule type="duplicateValues" dxfId="202" priority="1093"/>
    <cfRule type="duplicateValues" dxfId="202" priority="1097"/>
    <cfRule type="duplicateValues" dxfId="202" priority="1101"/>
    <cfRule type="duplicateValues" dxfId="202" priority="1105"/>
    <cfRule type="duplicateValues" dxfId="202" priority="1109"/>
    <cfRule type="duplicateValues" dxfId="202" priority="1113"/>
    <cfRule type="duplicateValues" dxfId="202" priority="1117"/>
    <cfRule type="duplicateValues" dxfId="202" priority="1121"/>
    <cfRule type="duplicateValues" dxfId="202" priority="1125"/>
    <cfRule type="duplicateValues" dxfId="202" priority="1129"/>
    <cfRule type="duplicateValues" dxfId="202" priority="1133"/>
    <cfRule type="duplicateValues" dxfId="202" priority="1137"/>
    <cfRule type="duplicateValues" dxfId="202" priority="1141"/>
    <cfRule type="duplicateValues" dxfId="202" priority="1145"/>
    <cfRule type="duplicateValues" dxfId="202" priority="1149"/>
    <cfRule type="duplicateValues" dxfId="202" priority="1153"/>
    <cfRule type="duplicateValues" dxfId="202" priority="1157"/>
    <cfRule type="duplicateValues" dxfId="202" priority="1161"/>
    <cfRule type="duplicateValues" dxfId="202" priority="1165"/>
    <cfRule type="duplicateValues" dxfId="202" priority="1169"/>
    <cfRule type="duplicateValues" dxfId="202" priority="1173"/>
    <cfRule type="duplicateValues" dxfId="202" priority="1177"/>
  </conditionalFormatting>
  <conditionalFormatting sqref="C408">
    <cfRule type="duplicateValues" dxfId="202" priority="974"/>
    <cfRule type="duplicateValues" dxfId="202" priority="978"/>
    <cfRule type="duplicateValues" dxfId="202" priority="982"/>
    <cfRule type="duplicateValues" dxfId="202" priority="986"/>
    <cfRule type="duplicateValues" dxfId="202" priority="990"/>
    <cfRule type="duplicateValues" dxfId="202" priority="994"/>
    <cfRule type="duplicateValues" dxfId="202" priority="998"/>
    <cfRule type="duplicateValues" dxfId="202" priority="1002"/>
    <cfRule type="duplicateValues" dxfId="202" priority="1006"/>
    <cfRule type="duplicateValues" dxfId="202" priority="1010"/>
    <cfRule type="duplicateValues" dxfId="202" priority="1014"/>
    <cfRule type="duplicateValues" dxfId="202" priority="1018"/>
    <cfRule type="duplicateValues" dxfId="202" priority="1022"/>
    <cfRule type="duplicateValues" dxfId="202" priority="1026"/>
    <cfRule type="duplicateValues" dxfId="202" priority="1030"/>
    <cfRule type="duplicateValues" dxfId="202" priority="1034"/>
    <cfRule type="duplicateValues" dxfId="202" priority="1038"/>
    <cfRule type="duplicateValues" dxfId="202" priority="1042"/>
    <cfRule type="duplicateValues" dxfId="202" priority="1046"/>
    <cfRule type="duplicateValues" dxfId="202" priority="1050"/>
    <cfRule type="duplicateValues" dxfId="202" priority="1054"/>
    <cfRule type="duplicateValues" dxfId="202" priority="1058"/>
    <cfRule type="duplicateValues" dxfId="202" priority="1062"/>
    <cfRule type="duplicateValues" dxfId="202" priority="1066"/>
    <cfRule type="duplicateValues" dxfId="202" priority="1070"/>
    <cfRule type="duplicateValues" dxfId="202" priority="1074"/>
    <cfRule type="duplicateValues" dxfId="202" priority="1078"/>
    <cfRule type="duplicateValues" dxfId="202" priority="1082"/>
    <cfRule type="duplicateValues" dxfId="202" priority="1086"/>
    <cfRule type="duplicateValues" dxfId="202" priority="1090"/>
    <cfRule type="duplicateValues" dxfId="202" priority="1094"/>
    <cfRule type="duplicateValues" dxfId="202" priority="1098"/>
    <cfRule type="duplicateValues" dxfId="202" priority="1102"/>
    <cfRule type="duplicateValues" dxfId="202" priority="1106"/>
    <cfRule type="duplicateValues" dxfId="202" priority="1110"/>
    <cfRule type="duplicateValues" dxfId="202" priority="1114"/>
    <cfRule type="duplicateValues" dxfId="202" priority="1118"/>
    <cfRule type="duplicateValues" dxfId="202" priority="1122"/>
    <cfRule type="duplicateValues" dxfId="202" priority="1126"/>
    <cfRule type="duplicateValues" dxfId="202" priority="1130"/>
    <cfRule type="duplicateValues" dxfId="202" priority="1134"/>
    <cfRule type="duplicateValues" dxfId="202" priority="1138"/>
    <cfRule type="duplicateValues" dxfId="202" priority="1142"/>
    <cfRule type="duplicateValues" dxfId="202" priority="1146"/>
    <cfRule type="duplicateValues" dxfId="202" priority="1150"/>
    <cfRule type="duplicateValues" dxfId="202" priority="1154"/>
    <cfRule type="duplicateValues" dxfId="202" priority="1158"/>
    <cfRule type="duplicateValues" dxfId="202" priority="1162"/>
    <cfRule type="duplicateValues" dxfId="202" priority="1166"/>
    <cfRule type="duplicateValues" dxfId="202" priority="1170"/>
    <cfRule type="duplicateValues" dxfId="202" priority="1174"/>
  </conditionalFormatting>
  <conditionalFormatting sqref="C409">
    <cfRule type="duplicateValues" dxfId="202" priority="923"/>
    <cfRule type="duplicateValues" dxfId="202" priority="924"/>
    <cfRule type="duplicateValues" dxfId="202" priority="925"/>
    <cfRule type="duplicateValues" dxfId="202" priority="926"/>
    <cfRule type="duplicateValues" dxfId="202" priority="927"/>
    <cfRule type="duplicateValues" dxfId="202" priority="928"/>
    <cfRule type="duplicateValues" dxfId="202" priority="929"/>
    <cfRule type="duplicateValues" dxfId="202" priority="930"/>
    <cfRule type="duplicateValues" dxfId="202" priority="931"/>
    <cfRule type="duplicateValues" dxfId="202" priority="932"/>
    <cfRule type="duplicateValues" dxfId="202" priority="933"/>
    <cfRule type="duplicateValues" dxfId="202" priority="934"/>
    <cfRule type="duplicateValues" dxfId="202" priority="935"/>
    <cfRule type="duplicateValues" dxfId="202" priority="936"/>
    <cfRule type="duplicateValues" dxfId="202" priority="937"/>
    <cfRule type="duplicateValues" dxfId="202" priority="938"/>
    <cfRule type="duplicateValues" dxfId="202" priority="939"/>
    <cfRule type="duplicateValues" dxfId="202" priority="940"/>
    <cfRule type="duplicateValues" dxfId="202" priority="941"/>
    <cfRule type="duplicateValues" dxfId="202" priority="942"/>
    <cfRule type="duplicateValues" dxfId="202" priority="943"/>
    <cfRule type="duplicateValues" dxfId="202" priority="944"/>
    <cfRule type="duplicateValues" dxfId="202" priority="945"/>
    <cfRule type="duplicateValues" dxfId="202" priority="946"/>
    <cfRule type="duplicateValues" dxfId="202" priority="947"/>
    <cfRule type="duplicateValues" dxfId="202" priority="948"/>
    <cfRule type="duplicateValues" dxfId="202" priority="949"/>
    <cfRule type="duplicateValues" dxfId="202" priority="950"/>
    <cfRule type="duplicateValues" dxfId="202" priority="951"/>
    <cfRule type="duplicateValues" dxfId="202" priority="952"/>
    <cfRule type="duplicateValues" dxfId="202" priority="953"/>
    <cfRule type="duplicateValues" dxfId="202" priority="954"/>
    <cfRule type="duplicateValues" dxfId="202" priority="955"/>
    <cfRule type="duplicateValues" dxfId="202" priority="956"/>
    <cfRule type="duplicateValues" dxfId="202" priority="957"/>
    <cfRule type="duplicateValues" dxfId="202" priority="958"/>
    <cfRule type="duplicateValues" dxfId="202" priority="959"/>
    <cfRule type="duplicateValues" dxfId="202" priority="960"/>
    <cfRule type="duplicateValues" dxfId="202" priority="961"/>
    <cfRule type="duplicateValues" dxfId="202" priority="962"/>
    <cfRule type="duplicateValues" dxfId="202" priority="963"/>
    <cfRule type="duplicateValues" dxfId="202" priority="964"/>
    <cfRule type="duplicateValues" dxfId="202" priority="965"/>
    <cfRule type="duplicateValues" dxfId="202" priority="966"/>
    <cfRule type="duplicateValues" dxfId="202" priority="967"/>
    <cfRule type="duplicateValues" dxfId="202" priority="968"/>
    <cfRule type="duplicateValues" dxfId="202" priority="969"/>
    <cfRule type="duplicateValues" dxfId="202" priority="970"/>
    <cfRule type="duplicateValues" dxfId="202" priority="971"/>
    <cfRule type="duplicateValues" dxfId="202" priority="972"/>
    <cfRule type="duplicateValues" dxfId="202" priority="973"/>
  </conditionalFormatting>
  <conditionalFormatting sqref="C472">
    <cfRule type="duplicateValues" dxfId="202" priority="1181"/>
    <cfRule type="duplicateValues" dxfId="202" priority="1186"/>
    <cfRule type="duplicateValues" dxfId="202" priority="1191"/>
    <cfRule type="duplicateValues" dxfId="202" priority="1196"/>
    <cfRule type="duplicateValues" dxfId="202" priority="1201"/>
    <cfRule type="duplicateValues" dxfId="202" priority="1206"/>
    <cfRule type="duplicateValues" dxfId="202" priority="1211"/>
    <cfRule type="duplicateValues" dxfId="202" priority="1216"/>
    <cfRule type="duplicateValues" dxfId="202" priority="1221"/>
    <cfRule type="duplicateValues" dxfId="202" priority="1226"/>
    <cfRule type="duplicateValues" dxfId="202" priority="1231"/>
    <cfRule type="duplicateValues" dxfId="202" priority="1236"/>
    <cfRule type="duplicateValues" dxfId="202" priority="1241"/>
    <cfRule type="duplicateValues" dxfId="202" priority="1246"/>
    <cfRule type="duplicateValues" dxfId="202" priority="1251"/>
    <cfRule type="duplicateValues" dxfId="202" priority="1256"/>
    <cfRule type="duplicateValues" dxfId="202" priority="1261"/>
    <cfRule type="duplicateValues" dxfId="202" priority="1266"/>
    <cfRule type="duplicateValues" dxfId="202" priority="1271"/>
    <cfRule type="duplicateValues" dxfId="202" priority="1276"/>
    <cfRule type="duplicateValues" dxfId="202" priority="1281"/>
    <cfRule type="duplicateValues" dxfId="202" priority="1286"/>
    <cfRule type="duplicateValues" dxfId="202" priority="1291"/>
    <cfRule type="duplicateValues" dxfId="202" priority="1296"/>
    <cfRule type="duplicateValues" dxfId="202" priority="1301"/>
    <cfRule type="duplicateValues" dxfId="202" priority="1306"/>
    <cfRule type="duplicateValues" dxfId="202" priority="1311"/>
    <cfRule type="duplicateValues" dxfId="202" priority="1316"/>
    <cfRule type="duplicateValues" dxfId="202" priority="1321"/>
    <cfRule type="duplicateValues" dxfId="202" priority="1326"/>
    <cfRule type="duplicateValues" dxfId="202" priority="1331"/>
    <cfRule type="duplicateValues" dxfId="202" priority="1336"/>
    <cfRule type="duplicateValues" dxfId="202" priority="1341"/>
    <cfRule type="duplicateValues" dxfId="202" priority="1346"/>
    <cfRule type="duplicateValues" dxfId="202" priority="1351"/>
    <cfRule type="duplicateValues" dxfId="202" priority="1356"/>
    <cfRule type="duplicateValues" dxfId="202" priority="1361"/>
    <cfRule type="duplicateValues" dxfId="202" priority="1366"/>
    <cfRule type="duplicateValues" dxfId="202" priority="1371"/>
    <cfRule type="duplicateValues" dxfId="202" priority="1376"/>
    <cfRule type="duplicateValues" dxfId="202" priority="1381"/>
    <cfRule type="duplicateValues" dxfId="202" priority="1386"/>
    <cfRule type="duplicateValues" dxfId="202" priority="1391"/>
    <cfRule type="duplicateValues" dxfId="202" priority="1396"/>
    <cfRule type="duplicateValues" dxfId="202" priority="1401"/>
    <cfRule type="duplicateValues" dxfId="202" priority="1406"/>
    <cfRule type="duplicateValues" dxfId="202" priority="1411"/>
    <cfRule type="duplicateValues" dxfId="202" priority="1416"/>
    <cfRule type="duplicateValues" dxfId="202" priority="1421"/>
    <cfRule type="duplicateValues" dxfId="202" priority="1426"/>
    <cfRule type="duplicateValues" dxfId="202" priority="1431"/>
  </conditionalFormatting>
  <conditionalFormatting sqref="C484">
    <cfRule type="duplicateValues" dxfId="202" priority="67"/>
    <cfRule type="duplicateValues" dxfId="202" priority="66"/>
    <cfRule type="duplicateValues" dxfId="202" priority="65"/>
    <cfRule type="duplicateValues" dxfId="204" priority="64"/>
    <cfRule type="duplicateValues" dxfId="202" priority="63"/>
    <cfRule type="duplicateValues" dxfId="202" priority="62"/>
    <cfRule type="duplicateValues" dxfId="202" priority="61"/>
    <cfRule type="duplicateValues" dxfId="202" priority="60"/>
    <cfRule type="duplicateValues" dxfId="202" priority="59"/>
    <cfRule type="duplicateValues" dxfId="202" priority="58"/>
    <cfRule type="duplicateValues" dxfId="202" priority="57"/>
    <cfRule type="duplicateValues" dxfId="202" priority="56"/>
    <cfRule type="duplicateValues" dxfId="202" priority="55"/>
    <cfRule type="duplicateValues" dxfId="202" priority="54"/>
    <cfRule type="duplicateValues" dxfId="202" priority="53"/>
    <cfRule type="duplicateValues" dxfId="202" priority="52"/>
    <cfRule type="duplicateValues" dxfId="202" priority="51"/>
    <cfRule type="duplicateValues" dxfId="202" priority="49"/>
    <cfRule type="duplicateValues" dxfId="202" priority="48"/>
    <cfRule type="duplicateValues" dxfId="202" priority="47"/>
    <cfRule type="duplicateValues" dxfId="202" priority="46"/>
    <cfRule type="duplicateValues" dxfId="202" priority="45"/>
    <cfRule type="duplicateValues" dxfId="202" priority="44"/>
    <cfRule type="duplicateValues" dxfId="202" priority="43"/>
    <cfRule type="duplicateValues" dxfId="202" priority="42"/>
    <cfRule type="duplicateValues" dxfId="202" priority="41"/>
    <cfRule type="duplicateValues" dxfId="202" priority="40"/>
    <cfRule type="duplicateValues" dxfId="202" priority="39"/>
    <cfRule type="duplicateValues" dxfId="202" priority="38"/>
  </conditionalFormatting>
  <conditionalFormatting sqref="D484">
    <cfRule type="duplicateValues" dxfId="202" priority="50"/>
  </conditionalFormatting>
  <conditionalFormatting sqref="C485">
    <cfRule type="duplicateValues" dxfId="202" priority="37"/>
    <cfRule type="duplicateValues" dxfId="202" priority="36"/>
  </conditionalFormatting>
  <conditionalFormatting sqref="C486">
    <cfRule type="duplicateValues" dxfId="202" priority="35"/>
    <cfRule type="duplicateValues" dxfId="202" priority="34"/>
  </conditionalFormatting>
  <conditionalFormatting sqref="C487">
    <cfRule type="duplicateValues" dxfId="202" priority="33"/>
    <cfRule type="duplicateValues" dxfId="202" priority="32"/>
    <cfRule type="duplicateValues" dxfId="202" priority="31"/>
    <cfRule type="duplicateValues" dxfId="204" priority="30"/>
    <cfRule type="duplicateValues" dxfId="202" priority="29"/>
    <cfRule type="duplicateValues" dxfId="202" priority="28"/>
    <cfRule type="duplicateValues" dxfId="202" priority="27"/>
    <cfRule type="duplicateValues" dxfId="202" priority="26"/>
    <cfRule type="duplicateValues" dxfId="202" priority="25"/>
    <cfRule type="duplicateValues" dxfId="202" priority="24"/>
    <cfRule type="duplicateValues" dxfId="202" priority="23"/>
    <cfRule type="duplicateValues" dxfId="202" priority="22"/>
    <cfRule type="duplicateValues" dxfId="202" priority="21"/>
    <cfRule type="duplicateValues" dxfId="202" priority="20"/>
    <cfRule type="duplicateValues" dxfId="202" priority="19"/>
    <cfRule type="duplicateValues" dxfId="202" priority="18"/>
    <cfRule type="duplicateValues" dxfId="202" priority="17"/>
    <cfRule type="duplicateValues" dxfId="202" priority="15"/>
    <cfRule type="duplicateValues" dxfId="202" priority="14"/>
    <cfRule type="duplicateValues" dxfId="202" priority="13"/>
    <cfRule type="duplicateValues" dxfId="202" priority="12"/>
    <cfRule type="duplicateValues" dxfId="202" priority="11"/>
    <cfRule type="duplicateValues" dxfId="202" priority="10"/>
    <cfRule type="duplicateValues" dxfId="202" priority="9"/>
    <cfRule type="duplicateValues" dxfId="202" priority="8"/>
    <cfRule type="duplicateValues" dxfId="202" priority="7"/>
    <cfRule type="duplicateValues" dxfId="202" priority="6"/>
    <cfRule type="duplicateValues" dxfId="202" priority="5"/>
    <cfRule type="duplicateValues" dxfId="202" priority="4"/>
  </conditionalFormatting>
  <conditionalFormatting sqref="D487">
    <cfRule type="duplicateValues" dxfId="202" priority="16"/>
  </conditionalFormatting>
  <conditionalFormatting sqref="C488">
    <cfRule type="duplicateValues" dxfId="202" priority="3"/>
    <cfRule type="duplicateValues" dxfId="202" priority="2"/>
  </conditionalFormatting>
  <conditionalFormatting sqref="C216:C220">
    <cfRule type="duplicateValues" dxfId="203" priority="1719"/>
  </conditionalFormatting>
  <conditionalFormatting sqref="C273:C274">
    <cfRule type="duplicateValues" dxfId="203" priority="1715"/>
  </conditionalFormatting>
  <conditionalFormatting sqref="C292:C295">
    <cfRule type="duplicateValues" dxfId="203" priority="1710"/>
  </conditionalFormatting>
  <conditionalFormatting sqref="C296:C301">
    <cfRule type="duplicateValues" dxfId="203" priority="1709"/>
  </conditionalFormatting>
  <conditionalFormatting sqref="C302:C303">
    <cfRule type="duplicateValues" dxfId="203" priority="1707"/>
  </conditionalFormatting>
  <conditionalFormatting sqref="C304:C305">
    <cfRule type="duplicateValues" dxfId="203" priority="1708"/>
  </conditionalFormatting>
  <conditionalFormatting sqref="C306:C309">
    <cfRule type="duplicateValues" dxfId="203" priority="1706"/>
  </conditionalFormatting>
  <conditionalFormatting sqref="C325:C326">
    <cfRule type="duplicateValues" dxfId="203" priority="1681"/>
  </conditionalFormatting>
  <conditionalFormatting sqref="C334:C340">
    <cfRule type="duplicateValues" dxfId="202" priority="1621"/>
  </conditionalFormatting>
  <conditionalFormatting sqref="C339:C340">
    <cfRule type="duplicateValues" dxfId="202" priority="1627"/>
  </conditionalFormatting>
  <conditionalFormatting sqref="C364:C370">
    <cfRule type="duplicateValues" dxfId="202" priority="1567"/>
    <cfRule type="duplicateValues" dxfId="202" priority="1569"/>
    <cfRule type="duplicateValues" dxfId="202" priority="1570"/>
  </conditionalFormatting>
  <conditionalFormatting sqref="C372:C375">
    <cfRule type="duplicateValues" dxfId="202" priority="1499"/>
    <cfRule type="duplicateValues" dxfId="202" priority="1500"/>
    <cfRule type="duplicateValues" dxfId="202" priority="1501"/>
    <cfRule type="duplicateValues" dxfId="202" priority="1502"/>
    <cfRule type="duplicateValues" dxfId="202" priority="1503"/>
    <cfRule type="duplicateValues" dxfId="202" priority="1504"/>
    <cfRule type="duplicateValues" dxfId="202" priority="1505"/>
    <cfRule type="duplicateValues" dxfId="202" priority="1506"/>
    <cfRule type="duplicateValues" dxfId="202" priority="1507"/>
    <cfRule type="duplicateValues" dxfId="202" priority="1508"/>
    <cfRule type="duplicateValues" dxfId="202" priority="1509"/>
    <cfRule type="duplicateValues" dxfId="202" priority="1510"/>
    <cfRule type="duplicateValues" dxfId="202" priority="1511"/>
    <cfRule type="duplicateValues" dxfId="202" priority="1512"/>
    <cfRule type="duplicateValues" dxfId="202" priority="1513"/>
    <cfRule type="duplicateValues" dxfId="202" priority="1514"/>
    <cfRule type="duplicateValues" dxfId="202" priority="1515"/>
    <cfRule type="duplicateValues" dxfId="202" priority="1516"/>
    <cfRule type="duplicateValues" dxfId="202" priority="1517"/>
    <cfRule type="duplicateValues" dxfId="202" priority="1518"/>
    <cfRule type="duplicateValues" dxfId="202" priority="1519"/>
    <cfRule type="duplicateValues" dxfId="202" priority="1520"/>
    <cfRule type="duplicateValues" dxfId="202" priority="1521"/>
    <cfRule type="duplicateValues" dxfId="202" priority="1522"/>
    <cfRule type="duplicateValues" dxfId="202" priority="1523"/>
    <cfRule type="duplicateValues" dxfId="202" priority="1524"/>
    <cfRule type="duplicateValues" dxfId="202" priority="1525"/>
    <cfRule type="duplicateValues" dxfId="202" priority="1526"/>
    <cfRule type="duplicateValues" dxfId="202" priority="1527"/>
    <cfRule type="duplicateValues" dxfId="202" priority="1528"/>
    <cfRule type="duplicateValues" dxfId="202" priority="1529"/>
    <cfRule type="duplicateValues" dxfId="202" priority="1530"/>
    <cfRule type="duplicateValues" dxfId="202" priority="1531"/>
    <cfRule type="duplicateValues" dxfId="202" priority="1532"/>
    <cfRule type="duplicateValues" dxfId="202" priority="1533"/>
    <cfRule type="duplicateValues" dxfId="202" priority="1534"/>
  </conditionalFormatting>
  <conditionalFormatting sqref="C378:C379">
    <cfRule type="duplicateValues" dxfId="202" priority="413"/>
    <cfRule type="duplicateValues" dxfId="202" priority="414"/>
    <cfRule type="duplicateValues" dxfId="202" priority="415"/>
    <cfRule type="duplicateValues" dxfId="202" priority="416"/>
    <cfRule type="duplicateValues" dxfId="202" priority="417"/>
    <cfRule type="duplicateValues" dxfId="202" priority="418"/>
    <cfRule type="duplicateValues" dxfId="202" priority="419"/>
    <cfRule type="duplicateValues" dxfId="202" priority="420"/>
    <cfRule type="duplicateValues" dxfId="202" priority="421"/>
    <cfRule type="duplicateValues" dxfId="202" priority="422"/>
    <cfRule type="duplicateValues" dxfId="202" priority="423"/>
    <cfRule type="duplicateValues" dxfId="202" priority="424"/>
    <cfRule type="duplicateValues" dxfId="202" priority="425"/>
    <cfRule type="duplicateValues" dxfId="202" priority="426"/>
    <cfRule type="duplicateValues" dxfId="202" priority="427"/>
    <cfRule type="duplicateValues" dxfId="202" priority="428"/>
    <cfRule type="duplicateValues" dxfId="202" priority="429"/>
    <cfRule type="duplicateValues" dxfId="202" priority="430"/>
    <cfRule type="duplicateValues" dxfId="202" priority="431"/>
    <cfRule type="duplicateValues" dxfId="202" priority="432"/>
    <cfRule type="duplicateValues" dxfId="202" priority="433"/>
    <cfRule type="duplicateValues" dxfId="202" priority="434"/>
    <cfRule type="duplicateValues" dxfId="202" priority="435"/>
    <cfRule type="duplicateValues" dxfId="202" priority="436"/>
    <cfRule type="duplicateValues" dxfId="202" priority="437"/>
    <cfRule type="duplicateValues" dxfId="202" priority="438"/>
    <cfRule type="duplicateValues" dxfId="202" priority="439"/>
    <cfRule type="duplicateValues" dxfId="202" priority="440"/>
    <cfRule type="duplicateValues" dxfId="202" priority="441"/>
    <cfRule type="duplicateValues" dxfId="202" priority="442"/>
    <cfRule type="duplicateValues" dxfId="202" priority="443"/>
    <cfRule type="duplicateValues" dxfId="202" priority="444"/>
    <cfRule type="duplicateValues" dxfId="202" priority="445"/>
    <cfRule type="duplicateValues" dxfId="202" priority="446"/>
    <cfRule type="duplicateValues" dxfId="202" priority="447"/>
    <cfRule type="duplicateValues" dxfId="202" priority="448"/>
    <cfRule type="duplicateValues" dxfId="202" priority="449"/>
    <cfRule type="duplicateValues" dxfId="202" priority="450"/>
    <cfRule type="duplicateValues" dxfId="202" priority="451"/>
    <cfRule type="duplicateValues" dxfId="202" priority="452"/>
    <cfRule type="duplicateValues" dxfId="202" priority="453"/>
    <cfRule type="duplicateValues" dxfId="202" priority="454"/>
    <cfRule type="duplicateValues" dxfId="202" priority="455"/>
    <cfRule type="duplicateValues" dxfId="202" priority="456"/>
    <cfRule type="duplicateValues" dxfId="202" priority="457"/>
    <cfRule type="duplicateValues" dxfId="202" priority="458"/>
    <cfRule type="duplicateValues" dxfId="202" priority="459"/>
    <cfRule type="duplicateValues" dxfId="202" priority="460"/>
    <cfRule type="duplicateValues" dxfId="202" priority="461"/>
    <cfRule type="duplicateValues" dxfId="202" priority="462"/>
    <cfRule type="duplicateValues" dxfId="202" priority="463"/>
  </conditionalFormatting>
  <conditionalFormatting sqref="D334:D338">
    <cfRule type="duplicateValues" dxfId="202" priority="1635"/>
  </conditionalFormatting>
  <conditionalFormatting sqref="D339:D340">
    <cfRule type="duplicateValues" dxfId="202" priority="1626"/>
  </conditionalFormatting>
  <conditionalFormatting sqref="J378:J379">
    <cfRule type="duplicateValues" dxfId="202" priority="124"/>
    <cfRule type="duplicateValues" dxfId="202" priority="123"/>
    <cfRule type="duplicateValues" dxfId="202" priority="122"/>
    <cfRule type="duplicateValues" dxfId="202" priority="121"/>
    <cfRule type="duplicateValues" dxfId="202" priority="120"/>
    <cfRule type="duplicateValues" dxfId="202" priority="119"/>
    <cfRule type="duplicateValues" dxfId="202" priority="118"/>
    <cfRule type="duplicateValues" dxfId="202" priority="117"/>
    <cfRule type="duplicateValues" dxfId="202" priority="116"/>
    <cfRule type="duplicateValues" dxfId="202" priority="115"/>
    <cfRule type="duplicateValues" dxfId="202" priority="114"/>
    <cfRule type="duplicateValues" dxfId="202" priority="113"/>
    <cfRule type="duplicateValues" dxfId="202" priority="112"/>
    <cfRule type="duplicateValues" dxfId="202" priority="111"/>
    <cfRule type="duplicateValues" dxfId="202" priority="110"/>
    <cfRule type="duplicateValues" dxfId="202" priority="109"/>
    <cfRule type="duplicateValues" dxfId="202" priority="108"/>
    <cfRule type="duplicateValues" dxfId="202" priority="107"/>
    <cfRule type="duplicateValues" dxfId="202" priority="106"/>
    <cfRule type="duplicateValues" dxfId="202" priority="105"/>
    <cfRule type="duplicateValues" dxfId="202" priority="104"/>
    <cfRule type="duplicateValues" dxfId="202" priority="103"/>
    <cfRule type="duplicateValues" dxfId="202" priority="102"/>
    <cfRule type="duplicateValues" dxfId="202" priority="101"/>
    <cfRule type="duplicateValues" dxfId="202" priority="100"/>
    <cfRule type="duplicateValues" dxfId="202" priority="99"/>
    <cfRule type="duplicateValues" dxfId="202" priority="98"/>
    <cfRule type="duplicateValues" dxfId="202" priority="97"/>
    <cfRule type="duplicateValues" dxfId="202" priority="96"/>
    <cfRule type="duplicateValues" dxfId="202" priority="95"/>
    <cfRule type="duplicateValues" dxfId="202" priority="94"/>
    <cfRule type="duplicateValues" dxfId="202" priority="93"/>
    <cfRule type="duplicateValues" dxfId="202" priority="92"/>
    <cfRule type="duplicateValues" dxfId="202" priority="91"/>
    <cfRule type="duplicateValues" dxfId="202" priority="90"/>
    <cfRule type="duplicateValues" dxfId="202" priority="89"/>
    <cfRule type="duplicateValues" dxfId="202" priority="88"/>
    <cfRule type="duplicateValues" dxfId="202" priority="87"/>
    <cfRule type="duplicateValues" dxfId="202" priority="86"/>
    <cfRule type="duplicateValues" dxfId="202" priority="85"/>
    <cfRule type="duplicateValues" dxfId="202" priority="84"/>
    <cfRule type="duplicateValues" dxfId="202" priority="83"/>
    <cfRule type="duplicateValues" dxfId="202" priority="82"/>
    <cfRule type="duplicateValues" dxfId="202" priority="81"/>
    <cfRule type="duplicateValues" dxfId="202" priority="80"/>
    <cfRule type="duplicateValues" dxfId="202" priority="79"/>
    <cfRule type="duplicateValues" dxfId="202" priority="78"/>
    <cfRule type="duplicateValues" dxfId="202" priority="77"/>
    <cfRule type="duplicateValues" dxfId="202" priority="76"/>
    <cfRule type="duplicateValues" dxfId="202" priority="75"/>
    <cfRule type="duplicateValues" dxfId="202" priority="74"/>
  </conditionalFormatting>
  <conditionalFormatting sqref="J378:J386">
    <cfRule type="duplicateValues" dxfId="202" priority="73"/>
    <cfRule type="duplicateValues" dxfId="202" priority="72"/>
    <cfRule type="duplicateValues" dxfId="202" priority="71"/>
    <cfRule type="duplicateValues" dxfId="202" priority="70"/>
    <cfRule type="duplicateValues" dxfId="202" priority="69"/>
  </conditionalFormatting>
  <conditionalFormatting sqref="C2:C4 C6:C60 C62:C78 C90:C200 C86:C88 C80:C84 C478 C462:C464 C447:C454 C242:C265 C471 C271 C202:C206 C333 C208:C240 C482">
    <cfRule type="duplicateValues" dxfId="202" priority="1718"/>
  </conditionalFormatting>
  <conditionalFormatting sqref="C2:C4 C62:C78 C6:C60 C80:C84 C86:C88 C90:C200 C242:C265 C478 C447:C454 C462:C466 C333 C471 C271 C202:C206 C208:C240 C482">
    <cfRule type="duplicateValues" dxfId="202" priority="1717"/>
  </conditionalFormatting>
  <conditionalFormatting sqref="C2:C60 C62:C78 C90:C200 C86:C88 C80:C84 C478 C447:C456 C462:C466 C476 C471 C202:C206 C474 C208:C240 C333 C242:C291 C482">
    <cfRule type="duplicateValues" dxfId="204" priority="1712"/>
    <cfRule type="duplicateValues" dxfId="202" priority="1713"/>
  </conditionalFormatting>
  <conditionalFormatting sqref="C2:C309 C478 C462:C466 C447:C456 C474:C476 C333 C471 C482">
    <cfRule type="duplicateValues" dxfId="202" priority="1703"/>
    <cfRule type="duplicateValues" dxfId="202" priority="1704"/>
    <cfRule type="duplicateValues" dxfId="202" priority="1705"/>
  </conditionalFormatting>
  <conditionalFormatting sqref="C2:C330 C462:C466 C474:C478 C447:C456 C333 C471 C482">
    <cfRule type="duplicateValues" dxfId="202" priority="1657"/>
    <cfRule type="duplicateValues" dxfId="202" priority="1659"/>
  </conditionalFormatting>
  <conditionalFormatting sqref="C2:C333 C447:C456 C462:C466 C474:C479 C471 C482">
    <cfRule type="duplicateValues" dxfId="202" priority="1645"/>
  </conditionalFormatting>
  <conditionalFormatting sqref="C2:C340 C447:C466 C474:C479 C471 C482">
    <cfRule type="duplicateValues" dxfId="202" priority="1624"/>
  </conditionalFormatting>
  <conditionalFormatting sqref="C2:C375 C447:C466 C473:C482 C377 C471">
    <cfRule type="duplicateValues" dxfId="202" priority="1467"/>
  </conditionalFormatting>
  <conditionalFormatting sqref="C2:C375 C377 C473:C482 C447:C466 C471 C490:C1048576">
    <cfRule type="duplicateValues" dxfId="202" priority="1466"/>
  </conditionalFormatting>
  <conditionalFormatting sqref="C62:C78 C4:C60 C80:C84 C86:C88 C90:C200 C242:C291 C478 C476 C474 C333 C471 C208:C240 C202:C206 C482">
    <cfRule type="duplicateValues" dxfId="202" priority="1711"/>
  </conditionalFormatting>
  <conditionalFormatting sqref="C4:C330 C474:C478 C333 C471 C482">
    <cfRule type="duplicateValues" dxfId="202" priority="1658"/>
  </conditionalFormatting>
  <conditionalFormatting sqref="C4:C333 C474:C479 C471 C482">
    <cfRule type="duplicateValues" dxfId="202" priority="1643"/>
  </conditionalFormatting>
  <conditionalFormatting sqref="C4:C340 C474:C479 C471 C482">
    <cfRule type="duplicateValues" dxfId="202" priority="1622"/>
    <cfRule type="duplicateValues" dxfId="202" priority="1623"/>
    <cfRule type="duplicateValues" dxfId="202" priority="1625"/>
  </conditionalFormatting>
  <conditionalFormatting sqref="C4:C349 C474:C479 C471 C482">
    <cfRule type="duplicateValues" dxfId="202" priority="1593"/>
    <cfRule type="duplicateValues" dxfId="202" priority="1594"/>
    <cfRule type="duplicateValues" dxfId="202" priority="1595"/>
    <cfRule type="duplicateValues" dxfId="202" priority="1596"/>
  </conditionalFormatting>
  <conditionalFormatting sqref="C4:C362 C473:C482 C471">
    <cfRule type="duplicateValues" dxfId="202" priority="1576"/>
  </conditionalFormatting>
  <conditionalFormatting sqref="C4:C370 C473:C482 C471">
    <cfRule type="duplicateValues" dxfId="202" priority="1568"/>
  </conditionalFormatting>
  <conditionalFormatting sqref="C37:C375 C4:C10 C473:C482 C377 C471">
    <cfRule type="duplicateValues" dxfId="202" priority="1468"/>
  </conditionalFormatting>
  <conditionalFormatting sqref="C4:C410 C470:C483">
    <cfRule type="duplicateValues" dxfId="202" priority="408"/>
    <cfRule type="duplicateValues" dxfId="202" priority="409"/>
    <cfRule type="duplicateValues" dxfId="202" priority="410"/>
  </conditionalFormatting>
  <conditionalFormatting sqref="D4:D96 D98:D332 D474:D479 D334:D340 D471 D482">
    <cfRule type="duplicateValues" dxfId="202" priority="1620"/>
  </conditionalFormatting>
  <conditionalFormatting sqref="C5 C279:C332 C477 C479">
    <cfRule type="duplicateValues" dxfId="202" priority="1644"/>
  </conditionalFormatting>
  <conditionalFormatting sqref="C5 C275:C291 C474">
    <cfRule type="duplicateValues" dxfId="203" priority="1714"/>
  </conditionalFormatting>
  <conditionalFormatting sqref="C268:C270 C476 C272">
    <cfRule type="duplicateValues" dxfId="203" priority="1716"/>
  </conditionalFormatting>
  <conditionalFormatting sqref="C296:C446 C472:C473 C467:C470 C479:C481 C477 C483">
    <cfRule type="duplicateValues" dxfId="202" priority="304"/>
  </conditionalFormatting>
  <conditionalFormatting sqref="C310:C326 C477">
    <cfRule type="duplicateValues" dxfId="202" priority="1660"/>
  </conditionalFormatting>
  <conditionalFormatting sqref="C319:C320 C477">
    <cfRule type="duplicateValues" dxfId="202" priority="1683"/>
    <cfRule type="duplicateValues" dxfId="202" priority="1684"/>
    <cfRule type="duplicateValues" dxfId="202" priority="1685"/>
    <cfRule type="duplicateValues" dxfId="202" priority="1686"/>
    <cfRule type="duplicateValues" dxfId="202" priority="1687"/>
    <cfRule type="duplicateValues" dxfId="202" priority="1688"/>
    <cfRule type="duplicateValues" dxfId="202" priority="1689"/>
    <cfRule type="duplicateValues" dxfId="202" priority="1690"/>
  </conditionalFormatting>
  <conditionalFormatting sqref="C320 C477">
    <cfRule type="duplicateValues" dxfId="203" priority="1692"/>
  </conditionalFormatting>
  <conditionalFormatting sqref="C321:C322 C324:C326">
    <cfRule type="duplicateValues" dxfId="202" priority="1671"/>
    <cfRule type="duplicateValues" dxfId="202" priority="1672"/>
    <cfRule type="duplicateValues" dxfId="202" priority="1673"/>
    <cfRule type="duplicateValues" dxfId="202" priority="1674"/>
    <cfRule type="duplicateValues" dxfId="202" priority="1675"/>
    <cfRule type="duplicateValues" dxfId="202" priority="1676"/>
    <cfRule type="duplicateValues" dxfId="202" priority="1677"/>
    <cfRule type="duplicateValues" dxfId="202" priority="1678"/>
  </conditionalFormatting>
  <conditionalFormatting sqref="C342 C344:C346">
    <cfRule type="duplicateValues" dxfId="202" priority="1616"/>
  </conditionalFormatting>
  <conditionalFormatting sqref="D342 D344:D346">
    <cfRule type="duplicateValues" dxfId="202" priority="1602"/>
  </conditionalFormatting>
  <conditionalFormatting sqref="D351:D353 D481">
    <cfRule type="duplicateValues" dxfId="202" priority="1579"/>
  </conditionalFormatting>
  <conditionalFormatting sqref="C378:C409 C472 C470 C483">
    <cfRule type="duplicateValues" dxfId="202" priority="412"/>
  </conditionalFormatting>
  <conditionalFormatting sqref="J378:J386 C378:C417">
    <cfRule type="duplicateValues" dxfId="202" priority="68"/>
  </conditionalFormatting>
  <conditionalFormatting sqref="D379:D391 D472">
    <cfRule type="duplicateValues" dxfId="202" priority="411"/>
  </conditionalFormatting>
  <conditionalFormatting sqref="C381 C393:C394 C383:C386 C388:C390">
    <cfRule type="duplicateValues" dxfId="202" priority="1179"/>
    <cfRule type="duplicateValues" dxfId="202" priority="1184"/>
    <cfRule type="duplicateValues" dxfId="202" priority="1189"/>
    <cfRule type="duplicateValues" dxfId="202" priority="1194"/>
    <cfRule type="duplicateValues" dxfId="202" priority="1199"/>
    <cfRule type="duplicateValues" dxfId="202" priority="1204"/>
    <cfRule type="duplicateValues" dxfId="202" priority="1209"/>
    <cfRule type="duplicateValues" dxfId="202" priority="1214"/>
    <cfRule type="duplicateValues" dxfId="202" priority="1219"/>
    <cfRule type="duplicateValues" dxfId="202" priority="1224"/>
    <cfRule type="duplicateValues" dxfId="202" priority="1229"/>
    <cfRule type="duplicateValues" dxfId="202" priority="1234"/>
    <cfRule type="duplicateValues" dxfId="202" priority="1239"/>
    <cfRule type="duplicateValues" dxfId="202" priority="1244"/>
    <cfRule type="duplicateValues" dxfId="202" priority="1249"/>
    <cfRule type="duplicateValues" dxfId="202" priority="1254"/>
    <cfRule type="duplicateValues" dxfId="202" priority="1259"/>
    <cfRule type="duplicateValues" dxfId="202" priority="1264"/>
    <cfRule type="duplicateValues" dxfId="202" priority="1269"/>
    <cfRule type="duplicateValues" dxfId="202" priority="1274"/>
    <cfRule type="duplicateValues" dxfId="202" priority="1279"/>
    <cfRule type="duplicateValues" dxfId="202" priority="1284"/>
    <cfRule type="duplicateValues" dxfId="202" priority="1289"/>
    <cfRule type="duplicateValues" dxfId="202" priority="1294"/>
    <cfRule type="duplicateValues" dxfId="202" priority="1299"/>
    <cfRule type="duplicateValues" dxfId="202" priority="1304"/>
    <cfRule type="duplicateValues" dxfId="202" priority="1309"/>
    <cfRule type="duplicateValues" dxfId="202" priority="1314"/>
    <cfRule type="duplicateValues" dxfId="202" priority="1319"/>
    <cfRule type="duplicateValues" dxfId="202" priority="1324"/>
    <cfRule type="duplicateValues" dxfId="202" priority="1329"/>
    <cfRule type="duplicateValues" dxfId="202" priority="1334"/>
    <cfRule type="duplicateValues" dxfId="202" priority="1339"/>
    <cfRule type="duplicateValues" dxfId="202" priority="1344"/>
    <cfRule type="duplicateValues" dxfId="202" priority="1349"/>
    <cfRule type="duplicateValues" dxfId="202" priority="1354"/>
    <cfRule type="duplicateValues" dxfId="202" priority="1359"/>
    <cfRule type="duplicateValues" dxfId="202" priority="1364"/>
    <cfRule type="duplicateValues" dxfId="202" priority="1369"/>
    <cfRule type="duplicateValues" dxfId="202" priority="1374"/>
    <cfRule type="duplicateValues" dxfId="202" priority="1379"/>
    <cfRule type="duplicateValues" dxfId="202" priority="1384"/>
    <cfRule type="duplicateValues" dxfId="202" priority="1389"/>
    <cfRule type="duplicateValues" dxfId="202" priority="1394"/>
    <cfRule type="duplicateValues" dxfId="202" priority="1399"/>
    <cfRule type="duplicateValues" dxfId="202" priority="1404"/>
    <cfRule type="duplicateValues" dxfId="202" priority="1409"/>
    <cfRule type="duplicateValues" dxfId="202" priority="1414"/>
    <cfRule type="duplicateValues" dxfId="202" priority="1419"/>
    <cfRule type="duplicateValues" dxfId="202" priority="1424"/>
    <cfRule type="duplicateValues" dxfId="202" priority="1429"/>
  </conditionalFormatting>
  <conditionalFormatting sqref="J381 J383:J386">
    <cfRule type="duplicateValues" dxfId="202" priority="276"/>
    <cfRule type="duplicateValues" dxfId="202" priority="274"/>
    <cfRule type="duplicateValues" dxfId="202" priority="272"/>
    <cfRule type="duplicateValues" dxfId="202" priority="270"/>
    <cfRule type="duplicateValues" dxfId="202" priority="268"/>
    <cfRule type="duplicateValues" dxfId="202" priority="266"/>
    <cfRule type="duplicateValues" dxfId="202" priority="264"/>
    <cfRule type="duplicateValues" dxfId="202" priority="262"/>
    <cfRule type="duplicateValues" dxfId="202" priority="260"/>
    <cfRule type="duplicateValues" dxfId="202" priority="258"/>
    <cfRule type="duplicateValues" dxfId="202" priority="256"/>
    <cfRule type="duplicateValues" dxfId="202" priority="254"/>
    <cfRule type="duplicateValues" dxfId="202" priority="252"/>
    <cfRule type="duplicateValues" dxfId="202" priority="250"/>
    <cfRule type="duplicateValues" dxfId="202" priority="248"/>
    <cfRule type="duplicateValues" dxfId="202" priority="246"/>
    <cfRule type="duplicateValues" dxfId="202" priority="244"/>
    <cfRule type="duplicateValues" dxfId="202" priority="242"/>
    <cfRule type="duplicateValues" dxfId="202" priority="240"/>
    <cfRule type="duplicateValues" dxfId="202" priority="238"/>
    <cfRule type="duplicateValues" dxfId="202" priority="236"/>
    <cfRule type="duplicateValues" dxfId="202" priority="234"/>
    <cfRule type="duplicateValues" dxfId="202" priority="232"/>
    <cfRule type="duplicateValues" dxfId="202" priority="230"/>
    <cfRule type="duplicateValues" dxfId="202" priority="228"/>
    <cfRule type="duplicateValues" dxfId="202" priority="226"/>
    <cfRule type="duplicateValues" dxfId="202" priority="224"/>
    <cfRule type="duplicateValues" dxfId="202" priority="222"/>
    <cfRule type="duplicateValues" dxfId="202" priority="220"/>
    <cfRule type="duplicateValues" dxfId="202" priority="218"/>
    <cfRule type="duplicateValues" dxfId="202" priority="216"/>
    <cfRule type="duplicateValues" dxfId="202" priority="214"/>
    <cfRule type="duplicateValues" dxfId="202" priority="212"/>
    <cfRule type="duplicateValues" dxfId="202" priority="210"/>
    <cfRule type="duplicateValues" dxfId="202" priority="208"/>
    <cfRule type="duplicateValues" dxfId="202" priority="206"/>
    <cfRule type="duplicateValues" dxfId="202" priority="204"/>
    <cfRule type="duplicateValues" dxfId="202" priority="202"/>
    <cfRule type="duplicateValues" dxfId="202" priority="200"/>
    <cfRule type="duplicateValues" dxfId="202" priority="198"/>
    <cfRule type="duplicateValues" dxfId="202" priority="196"/>
    <cfRule type="duplicateValues" dxfId="202" priority="194"/>
    <cfRule type="duplicateValues" dxfId="202" priority="192"/>
    <cfRule type="duplicateValues" dxfId="202" priority="190"/>
    <cfRule type="duplicateValues" dxfId="202" priority="188"/>
    <cfRule type="duplicateValues" dxfId="202" priority="186"/>
    <cfRule type="duplicateValues" dxfId="202" priority="184"/>
    <cfRule type="duplicateValues" dxfId="202" priority="182"/>
    <cfRule type="duplicateValues" dxfId="202" priority="180"/>
    <cfRule type="duplicateValues" dxfId="202" priority="178"/>
    <cfRule type="duplicateValues" dxfId="202" priority="176"/>
  </conditionalFormatting>
  <conditionalFormatting sqref="C396:C399 C470">
    <cfRule type="duplicateValues" dxfId="202" priority="976"/>
    <cfRule type="duplicateValues" dxfId="202" priority="980"/>
    <cfRule type="duplicateValues" dxfId="202" priority="984"/>
    <cfRule type="duplicateValues" dxfId="202" priority="988"/>
    <cfRule type="duplicateValues" dxfId="202" priority="992"/>
    <cfRule type="duplicateValues" dxfId="202" priority="996"/>
    <cfRule type="duplicateValues" dxfId="202" priority="1000"/>
    <cfRule type="duplicateValues" dxfId="202" priority="1004"/>
    <cfRule type="duplicateValues" dxfId="202" priority="1008"/>
    <cfRule type="duplicateValues" dxfId="202" priority="1012"/>
    <cfRule type="duplicateValues" dxfId="202" priority="1016"/>
    <cfRule type="duplicateValues" dxfId="202" priority="1020"/>
    <cfRule type="duplicateValues" dxfId="202" priority="1024"/>
    <cfRule type="duplicateValues" dxfId="202" priority="1028"/>
    <cfRule type="duplicateValues" dxfId="202" priority="1032"/>
    <cfRule type="duplicateValues" dxfId="202" priority="1036"/>
    <cfRule type="duplicateValues" dxfId="202" priority="1040"/>
    <cfRule type="duplicateValues" dxfId="202" priority="1044"/>
    <cfRule type="duplicateValues" dxfId="202" priority="1048"/>
    <cfRule type="duplicateValues" dxfId="202" priority="1052"/>
    <cfRule type="duplicateValues" dxfId="202" priority="1056"/>
    <cfRule type="duplicateValues" dxfId="202" priority="1060"/>
    <cfRule type="duplicateValues" dxfId="202" priority="1064"/>
    <cfRule type="duplicateValues" dxfId="202" priority="1068"/>
    <cfRule type="duplicateValues" dxfId="202" priority="1072"/>
    <cfRule type="duplicateValues" dxfId="202" priority="1076"/>
    <cfRule type="duplicateValues" dxfId="202" priority="1080"/>
    <cfRule type="duplicateValues" dxfId="202" priority="1084"/>
    <cfRule type="duplicateValues" dxfId="202" priority="1088"/>
    <cfRule type="duplicateValues" dxfId="202" priority="1092"/>
    <cfRule type="duplicateValues" dxfId="202" priority="1096"/>
    <cfRule type="duplicateValues" dxfId="202" priority="1100"/>
    <cfRule type="duplicateValues" dxfId="202" priority="1104"/>
    <cfRule type="duplicateValues" dxfId="202" priority="1108"/>
    <cfRule type="duplicateValues" dxfId="202" priority="1112"/>
    <cfRule type="duplicateValues" dxfId="202" priority="1116"/>
    <cfRule type="duplicateValues" dxfId="202" priority="1120"/>
    <cfRule type="duplicateValues" dxfId="202" priority="1124"/>
    <cfRule type="duplicateValues" dxfId="202" priority="1128"/>
    <cfRule type="duplicateValues" dxfId="202" priority="1132"/>
    <cfRule type="duplicateValues" dxfId="202" priority="1136"/>
    <cfRule type="duplicateValues" dxfId="202" priority="1140"/>
    <cfRule type="duplicateValues" dxfId="202" priority="1144"/>
    <cfRule type="duplicateValues" dxfId="202" priority="1148"/>
    <cfRule type="duplicateValues" dxfId="202" priority="1152"/>
    <cfRule type="duplicateValues" dxfId="202" priority="1156"/>
    <cfRule type="duplicateValues" dxfId="202" priority="1160"/>
    <cfRule type="duplicateValues" dxfId="202" priority="1164"/>
    <cfRule type="duplicateValues" dxfId="202" priority="1168"/>
    <cfRule type="duplicateValues" dxfId="202" priority="1172"/>
    <cfRule type="duplicateValues" dxfId="202" priority="1176"/>
  </conditionalFormatting>
  <conditionalFormatting sqref="C402 C404">
    <cfRule type="duplicateValues" dxfId="202" priority="617"/>
    <cfRule type="duplicateValues" dxfId="202" priority="621"/>
    <cfRule type="duplicateValues" dxfId="202" priority="625"/>
    <cfRule type="duplicateValues" dxfId="202" priority="629"/>
    <cfRule type="duplicateValues" dxfId="202" priority="633"/>
    <cfRule type="duplicateValues" dxfId="202" priority="637"/>
    <cfRule type="duplicateValues" dxfId="202" priority="641"/>
    <cfRule type="duplicateValues" dxfId="202" priority="645"/>
    <cfRule type="duplicateValues" dxfId="202" priority="649"/>
    <cfRule type="duplicateValues" dxfId="202" priority="653"/>
    <cfRule type="duplicateValues" dxfId="202" priority="657"/>
    <cfRule type="duplicateValues" dxfId="202" priority="661"/>
    <cfRule type="duplicateValues" dxfId="202" priority="665"/>
    <cfRule type="duplicateValues" dxfId="202" priority="669"/>
    <cfRule type="duplicateValues" dxfId="202" priority="673"/>
    <cfRule type="duplicateValues" dxfId="202" priority="677"/>
    <cfRule type="duplicateValues" dxfId="202" priority="681"/>
    <cfRule type="duplicateValues" dxfId="202" priority="685"/>
    <cfRule type="duplicateValues" dxfId="202" priority="689"/>
    <cfRule type="duplicateValues" dxfId="202" priority="693"/>
    <cfRule type="duplicateValues" dxfId="202" priority="697"/>
    <cfRule type="duplicateValues" dxfId="202" priority="701"/>
    <cfRule type="duplicateValues" dxfId="202" priority="705"/>
    <cfRule type="duplicateValues" dxfId="202" priority="709"/>
    <cfRule type="duplicateValues" dxfId="202" priority="713"/>
    <cfRule type="duplicateValues" dxfId="202" priority="717"/>
    <cfRule type="duplicateValues" dxfId="202" priority="721"/>
    <cfRule type="duplicateValues" dxfId="202" priority="725"/>
    <cfRule type="duplicateValues" dxfId="202" priority="729"/>
    <cfRule type="duplicateValues" dxfId="202" priority="733"/>
    <cfRule type="duplicateValues" dxfId="202" priority="737"/>
    <cfRule type="duplicateValues" dxfId="202" priority="741"/>
    <cfRule type="duplicateValues" dxfId="202" priority="745"/>
    <cfRule type="duplicateValues" dxfId="202" priority="749"/>
    <cfRule type="duplicateValues" dxfId="202" priority="753"/>
    <cfRule type="duplicateValues" dxfId="202" priority="757"/>
    <cfRule type="duplicateValues" dxfId="202" priority="761"/>
    <cfRule type="duplicateValues" dxfId="202" priority="765"/>
    <cfRule type="duplicateValues" dxfId="202" priority="769"/>
    <cfRule type="duplicateValues" dxfId="202" priority="773"/>
    <cfRule type="duplicateValues" dxfId="202" priority="777"/>
    <cfRule type="duplicateValues" dxfId="202" priority="781"/>
    <cfRule type="duplicateValues" dxfId="202" priority="785"/>
    <cfRule type="duplicateValues" dxfId="202" priority="789"/>
    <cfRule type="duplicateValues" dxfId="202" priority="793"/>
    <cfRule type="duplicateValues" dxfId="202" priority="797"/>
    <cfRule type="duplicateValues" dxfId="202" priority="801"/>
    <cfRule type="duplicateValues" dxfId="202" priority="805"/>
    <cfRule type="duplicateValues" dxfId="202" priority="809"/>
    <cfRule type="duplicateValues" dxfId="202" priority="813"/>
    <cfRule type="duplicateValues" dxfId="202" priority="817"/>
  </conditionalFormatting>
  <conditionalFormatting sqref="C411:C446 C467:C469">
    <cfRule type="duplicateValues" dxfId="202" priority="394"/>
  </conditionalFormatting>
  <conditionalFormatting sqref="I432:I443 C430:C446">
    <cfRule type="duplicateValues" dxfId="202" priority="1"/>
  </conditionalFormatting>
  <dataValidations count="1">
    <dataValidation type="custom" allowBlank="1" showInputMessage="1" showErrorMessage="1" sqref="D342 D348 D378 D379 D380 D381 D382 D383 D384 D385 D386 D387 D388 D389 D390 D391 D392 D393 D394 D397 D398 D399 D400 D401 D402 D403 D404 D405 D406 D407 D408 D409 D470 D472 D483">
      <formula1>COUNTIF(D:D,D342&amp;"*")=1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5" max="26" man="1"/>
    <brk id="464" max="16383" man="1"/>
    <brk id="464" max="16383" man="1"/>
    <brk id="464" max="16383" man="1"/>
    <brk id="464" max="16383" man="1"/>
    <brk id="46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AJ473"/>
  <sheetViews>
    <sheetView workbookViewId="0">
      <pane xSplit="3" ySplit="3" topLeftCell="X4" activePane="bottomRight" state="frozen"/>
      <selection/>
      <selection pane="topRight"/>
      <selection pane="bottomLeft"/>
      <selection pane="bottomRight" activeCell="N440" sqref="N440"/>
    </sheetView>
  </sheetViews>
  <sheetFormatPr defaultColWidth="9" defaultRowHeight="13.5"/>
  <cols>
    <col min="1" max="1" width="6.375" style="25" customWidth="1"/>
    <col min="2" max="2" width="17.875" style="25" customWidth="1"/>
    <col min="3" max="3" width="13.125" style="26" customWidth="1"/>
    <col min="4" max="4" width="17.875" style="27" customWidth="1"/>
    <col min="5" max="5" width="11.5" style="25" customWidth="1"/>
    <col min="6" max="6" width="11.875" style="25" customWidth="1"/>
    <col min="7" max="8" width="12.625" style="25" customWidth="1"/>
    <col min="9" max="9" width="11.5" style="25" customWidth="1"/>
    <col min="10" max="10" width="9.375" style="25" customWidth="1"/>
    <col min="11" max="11" width="10.375" style="25" customWidth="1"/>
    <col min="12" max="12" width="11.5" style="25" customWidth="1"/>
    <col min="13" max="14" width="10.375" style="25" customWidth="1"/>
    <col min="15" max="16" width="11.5" style="25" customWidth="1"/>
    <col min="17" max="17" width="10.375" style="25" customWidth="1"/>
    <col min="18" max="18" width="11.5" style="25" customWidth="1"/>
    <col min="19" max="21" width="10.375" style="25" customWidth="1"/>
    <col min="22" max="24" width="11.5" style="25"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28"/>
    <col min="37" max="16380" width="4.75" customWidth="1"/>
  </cols>
  <sheetData>
    <row r="1" s="9" customFormat="1" ht="18.75" spans="1:36">
      <c r="A1" s="29" t="s">
        <v>2075</v>
      </c>
      <c r="B1" s="30"/>
      <c r="C1" s="30"/>
      <c r="D1" s="30"/>
      <c r="E1" s="30"/>
      <c r="F1" s="30"/>
      <c r="G1" s="30"/>
      <c r="H1" s="30"/>
      <c r="I1" s="30"/>
      <c r="J1" s="30"/>
      <c r="K1" s="30"/>
      <c r="L1" s="30"/>
      <c r="M1" s="30"/>
      <c r="N1" s="30"/>
      <c r="O1" s="30"/>
      <c r="P1" s="30"/>
      <c r="Q1" s="30"/>
      <c r="R1" s="30"/>
      <c r="S1" s="30"/>
      <c r="T1" s="30"/>
      <c r="U1" s="30"/>
      <c r="V1" s="30"/>
      <c r="W1" s="30"/>
      <c r="X1" s="30"/>
      <c r="Y1" s="30"/>
      <c r="Z1" s="30"/>
      <c r="AA1" s="30"/>
      <c r="AJ1" s="28"/>
    </row>
    <row r="2" s="9" customFormat="1" spans="1:36">
      <c r="A2" s="5" t="s">
        <v>145</v>
      </c>
      <c r="B2" s="5" t="s">
        <v>146</v>
      </c>
      <c r="C2" s="31" t="s">
        <v>147</v>
      </c>
      <c r="D2" s="32" t="s">
        <v>148</v>
      </c>
      <c r="E2" s="33" t="s">
        <v>149</v>
      </c>
      <c r="F2" s="33"/>
      <c r="G2" s="33"/>
      <c r="H2" s="33"/>
      <c r="I2" s="33"/>
      <c r="J2" s="33"/>
      <c r="K2" s="5" t="s">
        <v>150</v>
      </c>
      <c r="L2" s="5"/>
      <c r="M2" s="5"/>
      <c r="N2" s="5"/>
      <c r="O2" s="5"/>
      <c r="P2" s="5"/>
      <c r="Q2" s="5"/>
      <c r="R2" s="5" t="s">
        <v>151</v>
      </c>
      <c r="S2" s="5"/>
      <c r="T2" s="5"/>
      <c r="U2" s="5"/>
      <c r="V2" s="5"/>
      <c r="W2" s="5"/>
      <c r="X2" s="5"/>
      <c r="Y2" s="5"/>
      <c r="Z2" s="67"/>
      <c r="AA2" s="68"/>
      <c r="AB2" s="67"/>
      <c r="AC2" s="5" t="s">
        <v>152</v>
      </c>
      <c r="AD2" s="5"/>
      <c r="AE2" s="5"/>
      <c r="AF2" s="5"/>
      <c r="AG2" s="5"/>
      <c r="AH2" s="5"/>
      <c r="AI2" s="5"/>
      <c r="AJ2" s="10"/>
    </row>
    <row r="3" s="9" customFormat="1" ht="24" spans="1:36">
      <c r="A3" s="5"/>
      <c r="B3" s="5"/>
      <c r="C3" s="31"/>
      <c r="D3" s="32"/>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9" t="s">
        <v>163</v>
      </c>
      <c r="AA3" s="69" t="s">
        <v>164</v>
      </c>
      <c r="AB3" s="10" t="s">
        <v>23</v>
      </c>
      <c r="AC3" s="70" t="s">
        <v>165</v>
      </c>
      <c r="AD3" s="70" t="s">
        <v>166</v>
      </c>
      <c r="AE3" s="70" t="s">
        <v>167</v>
      </c>
      <c r="AF3" s="70" t="s">
        <v>168</v>
      </c>
      <c r="AG3" s="70" t="s">
        <v>169</v>
      </c>
      <c r="AH3" s="70" t="s">
        <v>7</v>
      </c>
      <c r="AI3" s="70" t="s">
        <v>10</v>
      </c>
      <c r="AJ3" s="10" t="s">
        <v>23</v>
      </c>
    </row>
    <row r="4" s="19" customFormat="1" ht="16" customHeight="1" spans="1:36">
      <c r="A4" s="34">
        <f t="shared" ref="A4:A16" si="0">ROW()-3</f>
        <v>1</v>
      </c>
      <c r="B4" s="35" t="s">
        <v>233</v>
      </c>
      <c r="C4" s="36" t="s">
        <v>660</v>
      </c>
      <c r="D4" s="35" t="s">
        <v>661</v>
      </c>
      <c r="E4" s="35">
        <v>3473.25</v>
      </c>
      <c r="F4" s="35">
        <v>3245.4</v>
      </c>
      <c r="G4" s="37">
        <v>5664.75</v>
      </c>
      <c r="H4" s="35">
        <v>3473.25</v>
      </c>
      <c r="I4" s="37">
        <v>3180</v>
      </c>
      <c r="J4" s="37"/>
      <c r="K4" s="61">
        <f t="shared" ref="K4:K16" si="1">E4*0.018</f>
        <v>62.5185</v>
      </c>
      <c r="L4" s="62">
        <f t="shared" ref="L4:L16" si="2">F4*0.16</f>
        <v>519.264</v>
      </c>
      <c r="M4" s="37">
        <f t="shared" ref="M4:M16" si="3">ROUND(G4*0.08,2)</f>
        <v>453.18</v>
      </c>
      <c r="N4" s="35">
        <f t="shared" ref="N4:N16" si="4">H4*0.007</f>
        <v>24.31275</v>
      </c>
      <c r="O4" s="37">
        <f t="shared" ref="O4:O16" si="5">I4*5%</f>
        <v>159</v>
      </c>
      <c r="P4" s="37">
        <f t="shared" ref="P4:P16" si="6">J4*50%</f>
        <v>0</v>
      </c>
      <c r="Q4" s="37">
        <f t="shared" ref="Q4:Q16" si="7">SUM(K4:P4)</f>
        <v>1218.27525</v>
      </c>
      <c r="R4" s="35">
        <f t="shared" ref="R4:R16" si="8">E4*0</f>
        <v>0</v>
      </c>
      <c r="S4" s="35">
        <f t="shared" ref="S4:S16" si="9">ROUND(F4*0.08,2)</f>
        <v>259.63</v>
      </c>
      <c r="T4" s="37">
        <f t="shared" ref="T4:T16" si="10">ROUND(G4*0.02,2)</f>
        <v>113.3</v>
      </c>
      <c r="U4" s="35">
        <f t="shared" ref="U4:U16" si="11">ROUND(H4*0.003,2)</f>
        <v>10.42</v>
      </c>
      <c r="V4" s="35">
        <v>0</v>
      </c>
      <c r="W4" s="37">
        <f t="shared" ref="W4:W16" si="12">I4*5%</f>
        <v>159</v>
      </c>
      <c r="X4" s="37">
        <f t="shared" ref="X4:X16" si="13">J4*50%</f>
        <v>0</v>
      </c>
      <c r="Y4" s="35">
        <f t="shared" ref="Y4:Y16" si="14">SUM(R4:X4)</f>
        <v>542.35</v>
      </c>
      <c r="Z4" s="35">
        <f t="shared" ref="Z4:Z16" si="15">Q4+Y4</f>
        <v>1760.62525</v>
      </c>
      <c r="AA4" s="35"/>
      <c r="AB4" s="71" t="s">
        <v>130</v>
      </c>
      <c r="AC4" s="72">
        <f t="shared" ref="AC4:AE4" si="16">K4+R4</f>
        <v>62.5185</v>
      </c>
      <c r="AD4" s="72">
        <f t="shared" si="16"/>
        <v>778.894</v>
      </c>
      <c r="AE4" s="72">
        <f t="shared" si="16"/>
        <v>566.48</v>
      </c>
      <c r="AF4" s="72">
        <f t="shared" ref="AF4:AF16" si="17">N4+U4+V4</f>
        <v>34.73275</v>
      </c>
      <c r="AG4" s="72">
        <f t="shared" ref="AG4:AI4" si="18">O4+W4</f>
        <v>318</v>
      </c>
      <c r="AH4" s="72">
        <f t="shared" si="18"/>
        <v>0</v>
      </c>
      <c r="AI4" s="72">
        <f t="shared" si="18"/>
        <v>1760.62525</v>
      </c>
      <c r="AJ4" s="71" t="s">
        <v>34</v>
      </c>
    </row>
    <row r="5" s="19" customFormat="1" ht="16" customHeight="1" spans="1:36">
      <c r="A5" s="34">
        <f t="shared" si="0"/>
        <v>2</v>
      </c>
      <c r="B5" s="35" t="s">
        <v>558</v>
      </c>
      <c r="C5" s="38" t="s">
        <v>825</v>
      </c>
      <c r="D5" s="39" t="s">
        <v>826</v>
      </c>
      <c r="E5" s="40">
        <v>3473.25</v>
      </c>
      <c r="F5" s="35">
        <v>3245.5</v>
      </c>
      <c r="G5" s="41">
        <v>5664.75</v>
      </c>
      <c r="H5" s="40">
        <v>3473.25</v>
      </c>
      <c r="I5" s="37">
        <v>1790</v>
      </c>
      <c r="J5" s="37"/>
      <c r="K5" s="61">
        <f t="shared" si="1"/>
        <v>62.5185</v>
      </c>
      <c r="L5" s="62">
        <f t="shared" si="2"/>
        <v>519.28</v>
      </c>
      <c r="M5" s="37">
        <f t="shared" si="3"/>
        <v>453.18</v>
      </c>
      <c r="N5" s="35">
        <f t="shared" si="4"/>
        <v>24.31275</v>
      </c>
      <c r="O5" s="37">
        <f t="shared" si="5"/>
        <v>89.5</v>
      </c>
      <c r="P5" s="37">
        <f t="shared" si="6"/>
        <v>0</v>
      </c>
      <c r="Q5" s="37">
        <f t="shared" si="7"/>
        <v>1148.79125</v>
      </c>
      <c r="R5" s="35">
        <f t="shared" si="8"/>
        <v>0</v>
      </c>
      <c r="S5" s="35">
        <f t="shared" si="9"/>
        <v>259.64</v>
      </c>
      <c r="T5" s="37">
        <f t="shared" si="10"/>
        <v>113.3</v>
      </c>
      <c r="U5" s="35">
        <f t="shared" si="11"/>
        <v>10.42</v>
      </c>
      <c r="V5" s="35">
        <v>0</v>
      </c>
      <c r="W5" s="37">
        <f t="shared" si="12"/>
        <v>89.5</v>
      </c>
      <c r="X5" s="37">
        <f t="shared" si="13"/>
        <v>0</v>
      </c>
      <c r="Y5" s="35">
        <f t="shared" si="14"/>
        <v>472.86</v>
      </c>
      <c r="Z5" s="35">
        <f t="shared" si="15"/>
        <v>1621.65125</v>
      </c>
      <c r="AA5" s="35"/>
      <c r="AB5" s="71" t="s">
        <v>140</v>
      </c>
      <c r="AC5" s="72">
        <f t="shared" ref="AC5:AE5" si="19">K5+R5</f>
        <v>62.5185</v>
      </c>
      <c r="AD5" s="72">
        <f t="shared" si="19"/>
        <v>778.92</v>
      </c>
      <c r="AE5" s="72">
        <f t="shared" si="19"/>
        <v>566.48</v>
      </c>
      <c r="AF5" s="72">
        <f t="shared" si="17"/>
        <v>34.73275</v>
      </c>
      <c r="AG5" s="72">
        <f t="shared" ref="AG5:AI5" si="20">O5+W5</f>
        <v>179</v>
      </c>
      <c r="AH5" s="72">
        <f t="shared" si="20"/>
        <v>0</v>
      </c>
      <c r="AI5" s="72">
        <f t="shared" si="20"/>
        <v>1621.65125</v>
      </c>
      <c r="AJ5" s="71" t="s">
        <v>33</v>
      </c>
    </row>
    <row r="6" s="19" customFormat="1" ht="16" customHeight="1" spans="1:36">
      <c r="A6" s="34">
        <f t="shared" si="0"/>
        <v>3</v>
      </c>
      <c r="B6" s="35" t="s">
        <v>328</v>
      </c>
      <c r="C6" s="36" t="s">
        <v>666</v>
      </c>
      <c r="D6" s="35" t="s">
        <v>667</v>
      </c>
      <c r="E6" s="35">
        <v>3473.25</v>
      </c>
      <c r="F6" s="35">
        <v>3245.4</v>
      </c>
      <c r="G6" s="37">
        <v>5664.75</v>
      </c>
      <c r="H6" s="35">
        <v>3473.25</v>
      </c>
      <c r="I6" s="37">
        <v>4180</v>
      </c>
      <c r="J6" s="37"/>
      <c r="K6" s="61">
        <f t="shared" si="1"/>
        <v>62.5185</v>
      </c>
      <c r="L6" s="62">
        <f t="shared" si="2"/>
        <v>519.264</v>
      </c>
      <c r="M6" s="37">
        <f t="shared" si="3"/>
        <v>453.18</v>
      </c>
      <c r="N6" s="35">
        <f t="shared" si="4"/>
        <v>24.31275</v>
      </c>
      <c r="O6" s="37">
        <f t="shared" si="5"/>
        <v>209</v>
      </c>
      <c r="P6" s="37">
        <f t="shared" si="6"/>
        <v>0</v>
      </c>
      <c r="Q6" s="37">
        <f t="shared" si="7"/>
        <v>1268.27525</v>
      </c>
      <c r="R6" s="35">
        <f t="shared" si="8"/>
        <v>0</v>
      </c>
      <c r="S6" s="35">
        <f t="shared" si="9"/>
        <v>259.63</v>
      </c>
      <c r="T6" s="37">
        <f t="shared" si="10"/>
        <v>113.3</v>
      </c>
      <c r="U6" s="35">
        <f t="shared" si="11"/>
        <v>10.42</v>
      </c>
      <c r="V6" s="35">
        <v>0</v>
      </c>
      <c r="W6" s="37">
        <f t="shared" si="12"/>
        <v>209</v>
      </c>
      <c r="X6" s="37">
        <f t="shared" si="13"/>
        <v>0</v>
      </c>
      <c r="Y6" s="35">
        <f t="shared" si="14"/>
        <v>592.35</v>
      </c>
      <c r="Z6" s="35">
        <f t="shared" si="15"/>
        <v>1860.62525</v>
      </c>
      <c r="AA6" s="35"/>
      <c r="AB6" s="71" t="s">
        <v>140</v>
      </c>
      <c r="AC6" s="72">
        <f t="shared" ref="AC6:AE6" si="21">K6+R6</f>
        <v>62.5185</v>
      </c>
      <c r="AD6" s="72">
        <f t="shared" si="21"/>
        <v>778.894</v>
      </c>
      <c r="AE6" s="72">
        <f t="shared" si="21"/>
        <v>566.48</v>
      </c>
      <c r="AF6" s="72">
        <f t="shared" si="17"/>
        <v>34.73275</v>
      </c>
      <c r="AG6" s="72">
        <f t="shared" ref="AG6:AI6" si="22">O6+W6</f>
        <v>418</v>
      </c>
      <c r="AH6" s="72">
        <f t="shared" si="22"/>
        <v>0</v>
      </c>
      <c r="AI6" s="72">
        <f t="shared" si="22"/>
        <v>1860.62525</v>
      </c>
      <c r="AJ6" s="71" t="s">
        <v>35</v>
      </c>
    </row>
    <row r="7" s="19" customFormat="1" ht="16" customHeight="1" spans="1:36">
      <c r="A7" s="34">
        <f t="shared" si="0"/>
        <v>4</v>
      </c>
      <c r="B7" s="35" t="s">
        <v>558</v>
      </c>
      <c r="C7" s="42" t="s">
        <v>589</v>
      </c>
      <c r="D7" s="38" t="s">
        <v>590</v>
      </c>
      <c r="E7" s="35">
        <v>3473.25</v>
      </c>
      <c r="F7" s="35">
        <v>3245.4</v>
      </c>
      <c r="G7" s="37">
        <v>5664.75</v>
      </c>
      <c r="H7" s="35">
        <v>3473.25</v>
      </c>
      <c r="I7" s="37">
        <v>1790</v>
      </c>
      <c r="J7" s="37"/>
      <c r="K7" s="61">
        <f t="shared" si="1"/>
        <v>62.5185</v>
      </c>
      <c r="L7" s="62">
        <f t="shared" si="2"/>
        <v>519.264</v>
      </c>
      <c r="M7" s="37">
        <f t="shared" si="3"/>
        <v>453.18</v>
      </c>
      <c r="N7" s="35">
        <f t="shared" si="4"/>
        <v>24.31275</v>
      </c>
      <c r="O7" s="37">
        <f t="shared" si="5"/>
        <v>89.5</v>
      </c>
      <c r="P7" s="37">
        <f t="shared" si="6"/>
        <v>0</v>
      </c>
      <c r="Q7" s="37">
        <f t="shared" si="7"/>
        <v>1148.77525</v>
      </c>
      <c r="R7" s="35">
        <f t="shared" si="8"/>
        <v>0</v>
      </c>
      <c r="S7" s="35">
        <f t="shared" si="9"/>
        <v>259.63</v>
      </c>
      <c r="T7" s="37">
        <f t="shared" si="10"/>
        <v>113.3</v>
      </c>
      <c r="U7" s="35">
        <f t="shared" si="11"/>
        <v>10.42</v>
      </c>
      <c r="V7" s="35">
        <v>0</v>
      </c>
      <c r="W7" s="37">
        <f t="shared" si="12"/>
        <v>89.5</v>
      </c>
      <c r="X7" s="37">
        <f t="shared" si="13"/>
        <v>0</v>
      </c>
      <c r="Y7" s="35">
        <f t="shared" si="14"/>
        <v>472.85</v>
      </c>
      <c r="Z7" s="35">
        <f t="shared" si="15"/>
        <v>1621.62525</v>
      </c>
      <c r="AA7" s="35"/>
      <c r="AB7" s="71" t="s">
        <v>140</v>
      </c>
      <c r="AC7" s="72">
        <f t="shared" ref="AC7:AE7" si="23">K7+R7</f>
        <v>62.5185</v>
      </c>
      <c r="AD7" s="72">
        <f t="shared" si="23"/>
        <v>778.894</v>
      </c>
      <c r="AE7" s="72">
        <f t="shared" si="23"/>
        <v>566.48</v>
      </c>
      <c r="AF7" s="72">
        <f t="shared" si="17"/>
        <v>34.73275</v>
      </c>
      <c r="AG7" s="72">
        <f t="shared" ref="AG7:AI7" si="24">O7+W7</f>
        <v>179</v>
      </c>
      <c r="AH7" s="72">
        <f t="shared" si="24"/>
        <v>0</v>
      </c>
      <c r="AI7" s="72">
        <f t="shared" si="24"/>
        <v>1621.62525</v>
      </c>
      <c r="AJ7" s="71" t="s">
        <v>33</v>
      </c>
    </row>
    <row r="8" s="19" customFormat="1" ht="16" customHeight="1" spans="1:36">
      <c r="A8" s="34">
        <f t="shared" si="0"/>
        <v>5</v>
      </c>
      <c r="B8" s="35" t="s">
        <v>558</v>
      </c>
      <c r="C8" s="42" t="s">
        <v>591</v>
      </c>
      <c r="D8" s="38" t="s">
        <v>592</v>
      </c>
      <c r="E8" s="35">
        <v>3473.25</v>
      </c>
      <c r="F8" s="35">
        <v>3245.4</v>
      </c>
      <c r="G8" s="37">
        <v>5664.75</v>
      </c>
      <c r="H8" s="35">
        <v>3473.25</v>
      </c>
      <c r="I8" s="37">
        <v>1790</v>
      </c>
      <c r="J8" s="37"/>
      <c r="K8" s="61">
        <f t="shared" si="1"/>
        <v>62.5185</v>
      </c>
      <c r="L8" s="62">
        <f t="shared" si="2"/>
        <v>519.264</v>
      </c>
      <c r="M8" s="37">
        <f t="shared" si="3"/>
        <v>453.18</v>
      </c>
      <c r="N8" s="35">
        <f t="shared" si="4"/>
        <v>24.31275</v>
      </c>
      <c r="O8" s="37">
        <f t="shared" si="5"/>
        <v>89.5</v>
      </c>
      <c r="P8" s="37">
        <f t="shared" si="6"/>
        <v>0</v>
      </c>
      <c r="Q8" s="37">
        <f t="shared" si="7"/>
        <v>1148.77525</v>
      </c>
      <c r="R8" s="35">
        <f t="shared" si="8"/>
        <v>0</v>
      </c>
      <c r="S8" s="35">
        <f t="shared" si="9"/>
        <v>259.63</v>
      </c>
      <c r="T8" s="37">
        <f t="shared" si="10"/>
        <v>113.3</v>
      </c>
      <c r="U8" s="35">
        <f t="shared" si="11"/>
        <v>10.42</v>
      </c>
      <c r="V8" s="35">
        <v>0</v>
      </c>
      <c r="W8" s="37">
        <f t="shared" si="12"/>
        <v>89.5</v>
      </c>
      <c r="X8" s="37">
        <f t="shared" si="13"/>
        <v>0</v>
      </c>
      <c r="Y8" s="35">
        <f t="shared" si="14"/>
        <v>472.85</v>
      </c>
      <c r="Z8" s="35">
        <f t="shared" si="15"/>
        <v>1621.62525</v>
      </c>
      <c r="AA8" s="35"/>
      <c r="AB8" s="71" t="s">
        <v>140</v>
      </c>
      <c r="AC8" s="72">
        <f t="shared" ref="AC8:AE8" si="25">K8+R8</f>
        <v>62.5185</v>
      </c>
      <c r="AD8" s="72">
        <f t="shared" si="25"/>
        <v>778.894</v>
      </c>
      <c r="AE8" s="72">
        <f t="shared" si="25"/>
        <v>566.48</v>
      </c>
      <c r="AF8" s="72">
        <f t="shared" si="17"/>
        <v>34.73275</v>
      </c>
      <c r="AG8" s="72">
        <f t="shared" ref="AG8:AI8" si="26">O8+W8</f>
        <v>179</v>
      </c>
      <c r="AH8" s="72">
        <f t="shared" si="26"/>
        <v>0</v>
      </c>
      <c r="AI8" s="72">
        <f t="shared" si="26"/>
        <v>1621.62525</v>
      </c>
      <c r="AJ8" s="71" t="s">
        <v>33</v>
      </c>
    </row>
    <row r="9" s="19" customFormat="1" ht="16" customHeight="1" spans="1:36">
      <c r="A9" s="34">
        <f t="shared" si="0"/>
        <v>6</v>
      </c>
      <c r="B9" s="35" t="s">
        <v>558</v>
      </c>
      <c r="C9" s="42" t="s">
        <v>603</v>
      </c>
      <c r="D9" s="43" t="s">
        <v>604</v>
      </c>
      <c r="E9" s="35">
        <v>3473.25</v>
      </c>
      <c r="F9" s="35">
        <v>3245.4</v>
      </c>
      <c r="G9" s="37">
        <v>5664.75</v>
      </c>
      <c r="H9" s="35">
        <v>3473.25</v>
      </c>
      <c r="I9" s="37">
        <v>0</v>
      </c>
      <c r="J9" s="37"/>
      <c r="K9" s="61">
        <f t="shared" si="1"/>
        <v>62.5185</v>
      </c>
      <c r="L9" s="62">
        <f t="shared" si="2"/>
        <v>519.264</v>
      </c>
      <c r="M9" s="37">
        <f t="shared" si="3"/>
        <v>453.18</v>
      </c>
      <c r="N9" s="35">
        <f t="shared" si="4"/>
        <v>24.31275</v>
      </c>
      <c r="O9" s="37">
        <f t="shared" si="5"/>
        <v>0</v>
      </c>
      <c r="P9" s="37">
        <f t="shared" si="6"/>
        <v>0</v>
      </c>
      <c r="Q9" s="37">
        <f t="shared" si="7"/>
        <v>1059.27525</v>
      </c>
      <c r="R9" s="35">
        <f t="shared" si="8"/>
        <v>0</v>
      </c>
      <c r="S9" s="35">
        <f t="shared" si="9"/>
        <v>259.63</v>
      </c>
      <c r="T9" s="37">
        <f t="shared" si="10"/>
        <v>113.3</v>
      </c>
      <c r="U9" s="35">
        <f t="shared" si="11"/>
        <v>10.42</v>
      </c>
      <c r="V9" s="35">
        <v>0</v>
      </c>
      <c r="W9" s="37">
        <f t="shared" si="12"/>
        <v>0</v>
      </c>
      <c r="X9" s="37">
        <f t="shared" si="13"/>
        <v>0</v>
      </c>
      <c r="Y9" s="35">
        <f t="shared" si="14"/>
        <v>383.35</v>
      </c>
      <c r="Z9" s="35">
        <f t="shared" si="15"/>
        <v>1442.62525</v>
      </c>
      <c r="AA9" s="35"/>
      <c r="AB9" s="71" t="s">
        <v>140</v>
      </c>
      <c r="AC9" s="72">
        <f t="shared" ref="AC9:AE9" si="27">K9+R9</f>
        <v>62.5185</v>
      </c>
      <c r="AD9" s="72">
        <f t="shared" si="27"/>
        <v>778.894</v>
      </c>
      <c r="AE9" s="72">
        <f t="shared" si="27"/>
        <v>566.48</v>
      </c>
      <c r="AF9" s="72">
        <f t="shared" si="17"/>
        <v>34.73275</v>
      </c>
      <c r="AG9" s="72">
        <f t="shared" ref="AG9:AI9" si="28">O9+W9</f>
        <v>0</v>
      </c>
      <c r="AH9" s="72">
        <f t="shared" si="28"/>
        <v>0</v>
      </c>
      <c r="AI9" s="72">
        <f t="shared" si="28"/>
        <v>1442.62525</v>
      </c>
      <c r="AJ9" s="71" t="s">
        <v>33</v>
      </c>
    </row>
    <row r="10" s="19" customFormat="1" ht="16" customHeight="1" spans="1:36">
      <c r="A10" s="34">
        <f t="shared" si="0"/>
        <v>7</v>
      </c>
      <c r="B10" s="35" t="s">
        <v>230</v>
      </c>
      <c r="C10" s="44" t="s">
        <v>324</v>
      </c>
      <c r="D10" s="35" t="s">
        <v>325</v>
      </c>
      <c r="E10" s="35">
        <v>3473.25</v>
      </c>
      <c r="F10" s="35">
        <v>3245.4</v>
      </c>
      <c r="G10" s="37">
        <v>5664.75</v>
      </c>
      <c r="H10" s="35">
        <v>3473.25</v>
      </c>
      <c r="I10" s="37">
        <v>4180</v>
      </c>
      <c r="J10" s="37"/>
      <c r="K10" s="61">
        <f t="shared" si="1"/>
        <v>62.5185</v>
      </c>
      <c r="L10" s="62">
        <f t="shared" si="2"/>
        <v>519.264</v>
      </c>
      <c r="M10" s="37">
        <f t="shared" si="3"/>
        <v>453.18</v>
      </c>
      <c r="N10" s="35">
        <f t="shared" si="4"/>
        <v>24.31275</v>
      </c>
      <c r="O10" s="37">
        <f t="shared" si="5"/>
        <v>209</v>
      </c>
      <c r="P10" s="37">
        <f t="shared" si="6"/>
        <v>0</v>
      </c>
      <c r="Q10" s="37">
        <f t="shared" si="7"/>
        <v>1268.27525</v>
      </c>
      <c r="R10" s="35">
        <f t="shared" si="8"/>
        <v>0</v>
      </c>
      <c r="S10" s="35">
        <f t="shared" si="9"/>
        <v>259.63</v>
      </c>
      <c r="T10" s="37">
        <f t="shared" si="10"/>
        <v>113.3</v>
      </c>
      <c r="U10" s="35">
        <f t="shared" si="11"/>
        <v>10.42</v>
      </c>
      <c r="V10" s="35">
        <v>0</v>
      </c>
      <c r="W10" s="37">
        <f t="shared" si="12"/>
        <v>209</v>
      </c>
      <c r="X10" s="37">
        <f t="shared" si="13"/>
        <v>0</v>
      </c>
      <c r="Y10" s="35">
        <f t="shared" si="14"/>
        <v>592.35</v>
      </c>
      <c r="Z10" s="35">
        <f t="shared" si="15"/>
        <v>1860.62525</v>
      </c>
      <c r="AA10" s="35"/>
      <c r="AB10" s="71" t="s">
        <v>134</v>
      </c>
      <c r="AC10" s="72">
        <f t="shared" ref="AC10:AE10" si="29">K10+R10</f>
        <v>62.5185</v>
      </c>
      <c r="AD10" s="72">
        <f t="shared" si="29"/>
        <v>778.894</v>
      </c>
      <c r="AE10" s="72">
        <f t="shared" si="29"/>
        <v>566.48</v>
      </c>
      <c r="AF10" s="72">
        <f t="shared" si="17"/>
        <v>34.73275</v>
      </c>
      <c r="AG10" s="72">
        <f t="shared" ref="AG10:AI10" si="30">O10+W10</f>
        <v>418</v>
      </c>
      <c r="AH10" s="72">
        <f t="shared" si="30"/>
        <v>0</v>
      </c>
      <c r="AI10" s="72">
        <f t="shared" si="30"/>
        <v>1860.62525</v>
      </c>
      <c r="AJ10" s="71" t="s">
        <v>32</v>
      </c>
    </row>
    <row r="11" s="9" customFormat="1" ht="16" customHeight="1" spans="1:36">
      <c r="A11" s="45">
        <f t="shared" si="0"/>
        <v>8</v>
      </c>
      <c r="B11" s="46" t="s">
        <v>173</v>
      </c>
      <c r="C11" s="47" t="s">
        <v>174</v>
      </c>
      <c r="D11" s="46" t="s">
        <v>175</v>
      </c>
      <c r="E11" s="46">
        <v>3473.25</v>
      </c>
      <c r="F11" s="46">
        <v>3245.4</v>
      </c>
      <c r="G11" s="48">
        <v>5664.75</v>
      </c>
      <c r="H11" s="46">
        <v>3473.25</v>
      </c>
      <c r="I11" s="48">
        <v>3180</v>
      </c>
      <c r="J11" s="48"/>
      <c r="K11" s="63">
        <f t="shared" si="1"/>
        <v>62.5185</v>
      </c>
      <c r="L11" s="64">
        <f t="shared" si="2"/>
        <v>519.264</v>
      </c>
      <c r="M11" s="48">
        <f t="shared" si="3"/>
        <v>453.18</v>
      </c>
      <c r="N11" s="46">
        <f t="shared" si="4"/>
        <v>24.31275</v>
      </c>
      <c r="O11" s="48">
        <f t="shared" si="5"/>
        <v>159</v>
      </c>
      <c r="P11" s="48">
        <f t="shared" si="6"/>
        <v>0</v>
      </c>
      <c r="Q11" s="48">
        <f t="shared" si="7"/>
        <v>1218.27525</v>
      </c>
      <c r="R11" s="46">
        <f t="shared" si="8"/>
        <v>0</v>
      </c>
      <c r="S11" s="46">
        <f t="shared" si="9"/>
        <v>259.63</v>
      </c>
      <c r="T11" s="48">
        <f t="shared" si="10"/>
        <v>113.3</v>
      </c>
      <c r="U11" s="46">
        <f t="shared" si="11"/>
        <v>10.42</v>
      </c>
      <c r="V11" s="46">
        <v>0</v>
      </c>
      <c r="W11" s="48">
        <f t="shared" si="12"/>
        <v>159</v>
      </c>
      <c r="X11" s="48">
        <f t="shared" si="13"/>
        <v>0</v>
      </c>
      <c r="Y11" s="46">
        <f t="shared" si="14"/>
        <v>542.35</v>
      </c>
      <c r="Z11" s="46">
        <f t="shared" si="15"/>
        <v>1760.62525</v>
      </c>
      <c r="AA11" s="46"/>
      <c r="AB11" s="12" t="s">
        <v>133</v>
      </c>
      <c r="AC11" s="11">
        <f t="shared" ref="AC11:AE11" si="31">K11+R11</f>
        <v>62.5185</v>
      </c>
      <c r="AD11" s="11">
        <f t="shared" si="31"/>
        <v>778.894</v>
      </c>
      <c r="AE11" s="11">
        <f t="shared" si="31"/>
        <v>566.48</v>
      </c>
      <c r="AF11" s="11">
        <f t="shared" si="17"/>
        <v>34.73275</v>
      </c>
      <c r="AG11" s="11">
        <f t="shared" ref="AG11:AI11" si="32">O11+W11</f>
        <v>318</v>
      </c>
      <c r="AH11" s="11">
        <f t="shared" si="32"/>
        <v>0</v>
      </c>
      <c r="AI11" s="11">
        <f t="shared" si="32"/>
        <v>1760.62525</v>
      </c>
      <c r="AJ11" s="12" t="s">
        <v>35</v>
      </c>
    </row>
    <row r="12" s="9" customFormat="1" ht="16" customHeight="1" spans="1:36">
      <c r="A12" s="45">
        <f t="shared" si="0"/>
        <v>9</v>
      </c>
      <c r="B12" s="46" t="s">
        <v>176</v>
      </c>
      <c r="C12" s="47" t="s">
        <v>177</v>
      </c>
      <c r="D12" s="46" t="s">
        <v>178</v>
      </c>
      <c r="E12" s="46">
        <v>3473.25</v>
      </c>
      <c r="F12" s="46">
        <v>3245.4</v>
      </c>
      <c r="G12" s="48">
        <v>5664.75</v>
      </c>
      <c r="H12" s="46">
        <v>3473.25</v>
      </c>
      <c r="I12" s="48">
        <v>3180</v>
      </c>
      <c r="J12" s="48"/>
      <c r="K12" s="63">
        <f t="shared" si="1"/>
        <v>62.5185</v>
      </c>
      <c r="L12" s="64">
        <f t="shared" si="2"/>
        <v>519.264</v>
      </c>
      <c r="M12" s="48">
        <f t="shared" si="3"/>
        <v>453.18</v>
      </c>
      <c r="N12" s="46">
        <f t="shared" si="4"/>
        <v>24.31275</v>
      </c>
      <c r="O12" s="48">
        <f t="shared" si="5"/>
        <v>159</v>
      </c>
      <c r="P12" s="48">
        <f t="shared" si="6"/>
        <v>0</v>
      </c>
      <c r="Q12" s="48">
        <f t="shared" si="7"/>
        <v>1218.27525</v>
      </c>
      <c r="R12" s="46">
        <f t="shared" si="8"/>
        <v>0</v>
      </c>
      <c r="S12" s="46">
        <f t="shared" si="9"/>
        <v>259.63</v>
      </c>
      <c r="T12" s="48">
        <f t="shared" si="10"/>
        <v>113.3</v>
      </c>
      <c r="U12" s="46">
        <f t="shared" si="11"/>
        <v>10.42</v>
      </c>
      <c r="V12" s="46">
        <v>0</v>
      </c>
      <c r="W12" s="48">
        <f t="shared" si="12"/>
        <v>159</v>
      </c>
      <c r="X12" s="48">
        <f t="shared" si="13"/>
        <v>0</v>
      </c>
      <c r="Y12" s="46">
        <f t="shared" si="14"/>
        <v>542.35</v>
      </c>
      <c r="Z12" s="46">
        <f t="shared" si="15"/>
        <v>1760.62525</v>
      </c>
      <c r="AA12" s="46"/>
      <c r="AB12" s="12" t="s">
        <v>133</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45">
        <f t="shared" si="0"/>
        <v>10</v>
      </c>
      <c r="B13" s="46" t="s">
        <v>173</v>
      </c>
      <c r="C13" s="47" t="s">
        <v>179</v>
      </c>
      <c r="D13" s="46" t="s">
        <v>180</v>
      </c>
      <c r="E13" s="46">
        <v>3473.25</v>
      </c>
      <c r="F13" s="46">
        <v>3245.4</v>
      </c>
      <c r="G13" s="48">
        <v>5664.75</v>
      </c>
      <c r="H13" s="46">
        <v>3473.25</v>
      </c>
      <c r="I13" s="48">
        <v>3180</v>
      </c>
      <c r="J13" s="48"/>
      <c r="K13" s="63">
        <f t="shared" si="1"/>
        <v>62.5185</v>
      </c>
      <c r="L13" s="64">
        <f t="shared" si="2"/>
        <v>519.264</v>
      </c>
      <c r="M13" s="48">
        <f t="shared" si="3"/>
        <v>453.18</v>
      </c>
      <c r="N13" s="46">
        <f t="shared" si="4"/>
        <v>24.31275</v>
      </c>
      <c r="O13" s="48">
        <f t="shared" si="5"/>
        <v>159</v>
      </c>
      <c r="P13" s="48">
        <f t="shared" si="6"/>
        <v>0</v>
      </c>
      <c r="Q13" s="48">
        <f t="shared" si="7"/>
        <v>1218.27525</v>
      </c>
      <c r="R13" s="46">
        <f t="shared" si="8"/>
        <v>0</v>
      </c>
      <c r="S13" s="46">
        <f t="shared" si="9"/>
        <v>259.63</v>
      </c>
      <c r="T13" s="48">
        <f t="shared" si="10"/>
        <v>113.3</v>
      </c>
      <c r="U13" s="46">
        <f t="shared" si="11"/>
        <v>10.42</v>
      </c>
      <c r="V13" s="46">
        <v>0</v>
      </c>
      <c r="W13" s="48">
        <f t="shared" si="12"/>
        <v>159</v>
      </c>
      <c r="X13" s="48">
        <f t="shared" si="13"/>
        <v>0</v>
      </c>
      <c r="Y13" s="46">
        <f t="shared" si="14"/>
        <v>542.35</v>
      </c>
      <c r="Z13" s="46">
        <f t="shared" si="15"/>
        <v>1760.62525</v>
      </c>
      <c r="AA13" s="46"/>
      <c r="AB13" s="12" t="s">
        <v>85</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45">
        <f t="shared" si="0"/>
        <v>11</v>
      </c>
      <c r="B14" s="46" t="s">
        <v>173</v>
      </c>
      <c r="C14" s="47" t="s">
        <v>183</v>
      </c>
      <c r="D14" s="46" t="s">
        <v>184</v>
      </c>
      <c r="E14" s="46">
        <v>3473.25</v>
      </c>
      <c r="F14" s="46">
        <v>3245.4</v>
      </c>
      <c r="G14" s="48">
        <v>5664.75</v>
      </c>
      <c r="H14" s="46">
        <v>3473.25</v>
      </c>
      <c r="I14" s="48">
        <v>3180</v>
      </c>
      <c r="J14" s="48"/>
      <c r="K14" s="63">
        <f t="shared" si="1"/>
        <v>62.5185</v>
      </c>
      <c r="L14" s="64">
        <f t="shared" si="2"/>
        <v>519.264</v>
      </c>
      <c r="M14" s="48">
        <f t="shared" si="3"/>
        <v>453.18</v>
      </c>
      <c r="N14" s="46">
        <f t="shared" si="4"/>
        <v>24.31275</v>
      </c>
      <c r="O14" s="48">
        <f t="shared" si="5"/>
        <v>159</v>
      </c>
      <c r="P14" s="48">
        <f t="shared" si="6"/>
        <v>0</v>
      </c>
      <c r="Q14" s="48">
        <f t="shared" si="7"/>
        <v>1218.27525</v>
      </c>
      <c r="R14" s="46">
        <f t="shared" si="8"/>
        <v>0</v>
      </c>
      <c r="S14" s="46">
        <f t="shared" si="9"/>
        <v>259.63</v>
      </c>
      <c r="T14" s="48">
        <f t="shared" si="10"/>
        <v>113.3</v>
      </c>
      <c r="U14" s="46">
        <f t="shared" si="11"/>
        <v>10.42</v>
      </c>
      <c r="V14" s="46">
        <v>0</v>
      </c>
      <c r="W14" s="48">
        <f t="shared" si="12"/>
        <v>159</v>
      </c>
      <c r="X14" s="48">
        <f t="shared" si="13"/>
        <v>0</v>
      </c>
      <c r="Y14" s="46">
        <f t="shared" si="14"/>
        <v>542.35</v>
      </c>
      <c r="Z14" s="46">
        <f t="shared" si="15"/>
        <v>1760.62525</v>
      </c>
      <c r="AA14" s="46"/>
      <c r="AB14" s="12" t="s">
        <v>133</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12" t="s">
        <v>35</v>
      </c>
    </row>
    <row r="15" s="9" customFormat="1" ht="16" customHeight="1" spans="1:36">
      <c r="A15" s="45">
        <f t="shared" si="0"/>
        <v>12</v>
      </c>
      <c r="B15" s="46" t="s">
        <v>173</v>
      </c>
      <c r="C15" s="47" t="s">
        <v>185</v>
      </c>
      <c r="D15" s="46" t="s">
        <v>186</v>
      </c>
      <c r="E15" s="46">
        <v>3473.25</v>
      </c>
      <c r="F15" s="46">
        <v>3245.4</v>
      </c>
      <c r="G15" s="48">
        <v>5664.75</v>
      </c>
      <c r="H15" s="46">
        <v>3473.25</v>
      </c>
      <c r="I15" s="48">
        <v>4180</v>
      </c>
      <c r="J15" s="48"/>
      <c r="K15" s="63">
        <f t="shared" si="1"/>
        <v>62.5185</v>
      </c>
      <c r="L15" s="64">
        <f t="shared" si="2"/>
        <v>519.264</v>
      </c>
      <c r="M15" s="48">
        <f t="shared" si="3"/>
        <v>453.18</v>
      </c>
      <c r="N15" s="46">
        <f t="shared" si="4"/>
        <v>24.31275</v>
      </c>
      <c r="O15" s="48">
        <f t="shared" si="5"/>
        <v>209</v>
      </c>
      <c r="P15" s="48">
        <f t="shared" si="6"/>
        <v>0</v>
      </c>
      <c r="Q15" s="48">
        <f t="shared" si="7"/>
        <v>1268.27525</v>
      </c>
      <c r="R15" s="46">
        <f t="shared" si="8"/>
        <v>0</v>
      </c>
      <c r="S15" s="46">
        <f t="shared" si="9"/>
        <v>259.63</v>
      </c>
      <c r="T15" s="48">
        <f t="shared" si="10"/>
        <v>113.3</v>
      </c>
      <c r="U15" s="46">
        <f t="shared" si="11"/>
        <v>10.42</v>
      </c>
      <c r="V15" s="46">
        <v>0</v>
      </c>
      <c r="W15" s="48">
        <f t="shared" si="12"/>
        <v>209</v>
      </c>
      <c r="X15" s="48">
        <f t="shared" si="13"/>
        <v>0</v>
      </c>
      <c r="Y15" s="46">
        <f t="shared" si="14"/>
        <v>592.35</v>
      </c>
      <c r="Z15" s="46">
        <f t="shared" si="15"/>
        <v>1860.62525</v>
      </c>
      <c r="AA15" s="46"/>
      <c r="AB15" s="12" t="s">
        <v>133</v>
      </c>
      <c r="AC15" s="11">
        <f t="shared" ref="AC15:AE15" si="39">K15+R15</f>
        <v>62.5185</v>
      </c>
      <c r="AD15" s="11">
        <f t="shared" si="39"/>
        <v>778.894</v>
      </c>
      <c r="AE15" s="11">
        <f t="shared" si="39"/>
        <v>566.48</v>
      </c>
      <c r="AF15" s="11">
        <f t="shared" si="17"/>
        <v>34.73275</v>
      </c>
      <c r="AG15" s="11">
        <f t="shared" ref="AG15:AI15" si="40">O15+W15</f>
        <v>418</v>
      </c>
      <c r="AH15" s="11">
        <f t="shared" si="40"/>
        <v>0</v>
      </c>
      <c r="AI15" s="11">
        <f t="shared" si="40"/>
        <v>1860.62525</v>
      </c>
      <c r="AJ15" s="12" t="s">
        <v>35</v>
      </c>
    </row>
    <row r="16" s="9" customFormat="1" ht="16" customHeight="1" spans="1:36">
      <c r="A16" s="45">
        <f t="shared" si="0"/>
        <v>13</v>
      </c>
      <c r="B16" s="49" t="e">
        <v>#N/A</v>
      </c>
      <c r="C16" s="50" t="s">
        <v>187</v>
      </c>
      <c r="D16" s="46" t="s">
        <v>188</v>
      </c>
      <c r="E16" s="46">
        <v>3820</v>
      </c>
      <c r="F16" s="46">
        <v>3820</v>
      </c>
      <c r="G16" s="48">
        <v>5664.75</v>
      </c>
      <c r="H16" s="46">
        <v>3820</v>
      </c>
      <c r="I16" s="48">
        <v>4180</v>
      </c>
      <c r="J16" s="48"/>
      <c r="K16" s="63">
        <f t="shared" si="1"/>
        <v>68.76</v>
      </c>
      <c r="L16" s="64">
        <f t="shared" si="2"/>
        <v>611.2</v>
      </c>
      <c r="M16" s="48">
        <f t="shared" si="3"/>
        <v>453.18</v>
      </c>
      <c r="N16" s="46">
        <f t="shared" si="4"/>
        <v>26.74</v>
      </c>
      <c r="O16" s="48">
        <f t="shared" si="5"/>
        <v>209</v>
      </c>
      <c r="P16" s="48">
        <f t="shared" si="6"/>
        <v>0</v>
      </c>
      <c r="Q16" s="48">
        <f t="shared" si="7"/>
        <v>1368.88</v>
      </c>
      <c r="R16" s="46">
        <f t="shared" si="8"/>
        <v>0</v>
      </c>
      <c r="S16" s="46">
        <f t="shared" si="9"/>
        <v>305.6</v>
      </c>
      <c r="T16" s="48">
        <f t="shared" si="10"/>
        <v>113.3</v>
      </c>
      <c r="U16" s="46">
        <f t="shared" si="11"/>
        <v>11.46</v>
      </c>
      <c r="V16" s="46">
        <v>0</v>
      </c>
      <c r="W16" s="48">
        <f t="shared" si="12"/>
        <v>209</v>
      </c>
      <c r="X16" s="48">
        <f t="shared" si="13"/>
        <v>0</v>
      </c>
      <c r="Y16" s="46">
        <f t="shared" si="14"/>
        <v>639.36</v>
      </c>
      <c r="Z16" s="46">
        <f t="shared" si="15"/>
        <v>2008.24</v>
      </c>
      <c r="AA16" s="46"/>
      <c r="AB16" s="12" t="s">
        <v>133</v>
      </c>
      <c r="AC16" s="11">
        <f t="shared" ref="AC16:AE16" si="41">K16+R16</f>
        <v>68.76</v>
      </c>
      <c r="AD16" s="11">
        <f t="shared" si="41"/>
        <v>916.8</v>
      </c>
      <c r="AE16" s="11">
        <f t="shared" si="41"/>
        <v>566.48</v>
      </c>
      <c r="AF16" s="11">
        <f t="shared" si="17"/>
        <v>38.2</v>
      </c>
      <c r="AG16" s="11">
        <f t="shared" ref="AG16:AI16" si="42">O16+W16</f>
        <v>418</v>
      </c>
      <c r="AH16" s="11">
        <f t="shared" si="42"/>
        <v>0</v>
      </c>
      <c r="AI16" s="11">
        <f t="shared" si="42"/>
        <v>2008.24</v>
      </c>
      <c r="AJ16" s="12" t="s">
        <v>35</v>
      </c>
    </row>
    <row r="17" s="9" customFormat="1" ht="16" customHeight="1" spans="1:36">
      <c r="A17" s="45">
        <f t="shared" ref="A17:A71" si="43">ROW()-3</f>
        <v>14</v>
      </c>
      <c r="B17" s="46" t="s">
        <v>193</v>
      </c>
      <c r="C17" s="47" t="s">
        <v>194</v>
      </c>
      <c r="D17" s="46" t="s">
        <v>195</v>
      </c>
      <c r="E17" s="46">
        <v>3473.25</v>
      </c>
      <c r="F17" s="46">
        <v>3245.4</v>
      </c>
      <c r="G17" s="48">
        <v>5664.75</v>
      </c>
      <c r="H17" s="46">
        <v>3473.25</v>
      </c>
      <c r="I17" s="48">
        <v>1790</v>
      </c>
      <c r="J17" s="48"/>
      <c r="K17" s="63">
        <f t="shared" ref="K17:K71" si="44">E17*0.018</f>
        <v>62.5185</v>
      </c>
      <c r="L17" s="64">
        <f t="shared" ref="L17:L71" si="45">F17*0.16</f>
        <v>519.264</v>
      </c>
      <c r="M17" s="48">
        <f t="shared" ref="M17:M71" si="46">ROUND(G17*0.08,2)</f>
        <v>453.18</v>
      </c>
      <c r="N17" s="46">
        <f t="shared" ref="N17:N71" si="47">H17*0.007</f>
        <v>24.31275</v>
      </c>
      <c r="O17" s="48">
        <f t="shared" ref="O17:O71" si="48">I17*5%</f>
        <v>89.5</v>
      </c>
      <c r="P17" s="48">
        <f t="shared" ref="P17:P71" si="49">J17*50%</f>
        <v>0</v>
      </c>
      <c r="Q17" s="48">
        <f t="shared" ref="Q17:Q71" si="50">SUM(K17:P17)</f>
        <v>1148.77525</v>
      </c>
      <c r="R17" s="46">
        <f t="shared" ref="R17:R71" si="51">E17*0</f>
        <v>0</v>
      </c>
      <c r="S17" s="46">
        <f t="shared" ref="S17:S71" si="52">ROUND(F17*0.08,2)</f>
        <v>259.63</v>
      </c>
      <c r="T17" s="48">
        <f t="shared" ref="T17:T71" si="53">ROUND(G17*0.02,2)</f>
        <v>113.3</v>
      </c>
      <c r="U17" s="46">
        <f t="shared" ref="U17:U71" si="54">ROUND(H17*0.003,2)</f>
        <v>10.42</v>
      </c>
      <c r="V17" s="46">
        <v>0</v>
      </c>
      <c r="W17" s="48">
        <f t="shared" ref="W17:W71" si="55">I17*5%</f>
        <v>89.5</v>
      </c>
      <c r="X17" s="48">
        <f t="shared" ref="X17:X71" si="56">J17*50%</f>
        <v>0</v>
      </c>
      <c r="Y17" s="46">
        <f t="shared" ref="Y17:Y71" si="57">SUM(R17:X17)</f>
        <v>472.85</v>
      </c>
      <c r="Z17" s="46">
        <f t="shared" ref="Z17:Z71" si="58">Q17+Y17</f>
        <v>1621.62525</v>
      </c>
      <c r="AA17" s="46"/>
      <c r="AB17" s="12" t="s">
        <v>138</v>
      </c>
      <c r="AC17" s="11">
        <f t="shared" ref="AC17:AE17" si="59">K17+R17</f>
        <v>62.5185</v>
      </c>
      <c r="AD17" s="11">
        <f t="shared" si="59"/>
        <v>778.894</v>
      </c>
      <c r="AE17" s="11">
        <f t="shared" si="59"/>
        <v>566.48</v>
      </c>
      <c r="AF17" s="11">
        <f t="shared" ref="AF17:AF71" si="60">N17+U17+V17</f>
        <v>34.73275</v>
      </c>
      <c r="AG17" s="11">
        <f t="shared" ref="AG17:AI17" si="61">O17+W17</f>
        <v>179</v>
      </c>
      <c r="AH17" s="11">
        <f t="shared" si="61"/>
        <v>0</v>
      </c>
      <c r="AI17" s="11">
        <f t="shared" si="61"/>
        <v>1621.62525</v>
      </c>
      <c r="AJ17" s="12" t="s">
        <v>35</v>
      </c>
    </row>
    <row r="18" s="9" customFormat="1" ht="16" customHeight="1" spans="1:36">
      <c r="A18" s="45">
        <f t="shared" si="43"/>
        <v>15</v>
      </c>
      <c r="B18" s="46" t="s">
        <v>193</v>
      </c>
      <c r="C18" s="47" t="s">
        <v>196</v>
      </c>
      <c r="D18" s="46" t="s">
        <v>197</v>
      </c>
      <c r="E18" s="46">
        <v>3473.25</v>
      </c>
      <c r="F18" s="46">
        <v>3245.4</v>
      </c>
      <c r="G18" s="48">
        <v>5664.75</v>
      </c>
      <c r="H18" s="46">
        <v>3473.25</v>
      </c>
      <c r="I18" s="48">
        <v>1790</v>
      </c>
      <c r="J18" s="48"/>
      <c r="K18" s="63">
        <f t="shared" si="44"/>
        <v>62.5185</v>
      </c>
      <c r="L18" s="64">
        <f t="shared" si="45"/>
        <v>519.264</v>
      </c>
      <c r="M18" s="48">
        <f t="shared" si="46"/>
        <v>453.18</v>
      </c>
      <c r="N18" s="46">
        <f t="shared" si="47"/>
        <v>24.31275</v>
      </c>
      <c r="O18" s="48">
        <f t="shared" si="48"/>
        <v>89.5</v>
      </c>
      <c r="P18" s="48">
        <f t="shared" si="49"/>
        <v>0</v>
      </c>
      <c r="Q18" s="48">
        <f t="shared" si="50"/>
        <v>1148.77525</v>
      </c>
      <c r="R18" s="46">
        <f t="shared" si="51"/>
        <v>0</v>
      </c>
      <c r="S18" s="46">
        <f t="shared" si="52"/>
        <v>259.63</v>
      </c>
      <c r="T18" s="48">
        <f t="shared" si="53"/>
        <v>113.3</v>
      </c>
      <c r="U18" s="46">
        <f t="shared" si="54"/>
        <v>10.42</v>
      </c>
      <c r="V18" s="46">
        <v>0</v>
      </c>
      <c r="W18" s="48">
        <f t="shared" si="55"/>
        <v>89.5</v>
      </c>
      <c r="X18" s="48">
        <f t="shared" si="56"/>
        <v>0</v>
      </c>
      <c r="Y18" s="46">
        <f t="shared" si="57"/>
        <v>472.85</v>
      </c>
      <c r="Z18" s="46">
        <f t="shared" si="58"/>
        <v>1621.62525</v>
      </c>
      <c r="AA18" s="46"/>
      <c r="AB18" s="12" t="s">
        <v>138</v>
      </c>
      <c r="AC18" s="11">
        <f t="shared" ref="AC18:AE18" si="62">K18+R18</f>
        <v>62.5185</v>
      </c>
      <c r="AD18" s="11">
        <f t="shared" si="62"/>
        <v>778.894</v>
      </c>
      <c r="AE18" s="11">
        <f t="shared" si="62"/>
        <v>566.48</v>
      </c>
      <c r="AF18" s="11">
        <f t="shared" si="60"/>
        <v>34.73275</v>
      </c>
      <c r="AG18" s="11">
        <f t="shared" ref="AG18:AI18" si="63">O18+W18</f>
        <v>179</v>
      </c>
      <c r="AH18" s="11">
        <f t="shared" si="63"/>
        <v>0</v>
      </c>
      <c r="AI18" s="11">
        <f t="shared" si="63"/>
        <v>1621.62525</v>
      </c>
      <c r="AJ18" s="12" t="s">
        <v>35</v>
      </c>
    </row>
    <row r="19" s="9" customFormat="1" ht="16" customHeight="1" spans="1:36">
      <c r="A19" s="45">
        <f t="shared" si="43"/>
        <v>16</v>
      </c>
      <c r="B19" s="46" t="s">
        <v>193</v>
      </c>
      <c r="C19" s="47" t="s">
        <v>198</v>
      </c>
      <c r="D19" s="46" t="s">
        <v>199</v>
      </c>
      <c r="E19" s="46">
        <v>3473.25</v>
      </c>
      <c r="F19" s="46">
        <v>3245.4</v>
      </c>
      <c r="G19" s="48">
        <v>5664.75</v>
      </c>
      <c r="H19" s="46">
        <v>3473.25</v>
      </c>
      <c r="I19" s="48">
        <v>1790</v>
      </c>
      <c r="J19" s="48"/>
      <c r="K19" s="63">
        <f t="shared" si="44"/>
        <v>62.5185</v>
      </c>
      <c r="L19" s="64">
        <f t="shared" si="45"/>
        <v>519.264</v>
      </c>
      <c r="M19" s="48">
        <f t="shared" si="46"/>
        <v>453.18</v>
      </c>
      <c r="N19" s="46">
        <f t="shared" si="47"/>
        <v>24.31275</v>
      </c>
      <c r="O19" s="48">
        <f t="shared" si="48"/>
        <v>89.5</v>
      </c>
      <c r="P19" s="48">
        <f t="shared" si="49"/>
        <v>0</v>
      </c>
      <c r="Q19" s="48">
        <f t="shared" si="50"/>
        <v>1148.77525</v>
      </c>
      <c r="R19" s="46">
        <f t="shared" si="51"/>
        <v>0</v>
      </c>
      <c r="S19" s="46">
        <f t="shared" si="52"/>
        <v>259.63</v>
      </c>
      <c r="T19" s="48">
        <f t="shared" si="53"/>
        <v>113.3</v>
      </c>
      <c r="U19" s="46">
        <f t="shared" si="54"/>
        <v>10.42</v>
      </c>
      <c r="V19" s="46">
        <v>0</v>
      </c>
      <c r="W19" s="48">
        <f t="shared" si="55"/>
        <v>89.5</v>
      </c>
      <c r="X19" s="48">
        <f t="shared" si="56"/>
        <v>0</v>
      </c>
      <c r="Y19" s="46">
        <f t="shared" si="57"/>
        <v>472.85</v>
      </c>
      <c r="Z19" s="46">
        <f t="shared" si="58"/>
        <v>1621.62525</v>
      </c>
      <c r="AA19" s="46"/>
      <c r="AB19" s="12" t="s">
        <v>138</v>
      </c>
      <c r="AC19" s="11">
        <f t="shared" ref="AC19:AE19" si="64">K19+R19</f>
        <v>62.5185</v>
      </c>
      <c r="AD19" s="11">
        <f t="shared" si="64"/>
        <v>778.894</v>
      </c>
      <c r="AE19" s="11">
        <f t="shared" si="64"/>
        <v>566.48</v>
      </c>
      <c r="AF19" s="11">
        <f t="shared" si="60"/>
        <v>34.73275</v>
      </c>
      <c r="AG19" s="11">
        <f t="shared" ref="AG19:AI19" si="65">O19+W19</f>
        <v>179</v>
      </c>
      <c r="AH19" s="11">
        <f t="shared" si="65"/>
        <v>0</v>
      </c>
      <c r="AI19" s="11">
        <f t="shared" si="65"/>
        <v>1621.62525</v>
      </c>
      <c r="AJ19" s="12" t="s">
        <v>35</v>
      </c>
    </row>
    <row r="20" s="9" customFormat="1" ht="16" customHeight="1" spans="1:36">
      <c r="A20" s="45">
        <f t="shared" si="43"/>
        <v>17</v>
      </c>
      <c r="B20" s="46" t="s">
        <v>193</v>
      </c>
      <c r="C20" s="47" t="s">
        <v>200</v>
      </c>
      <c r="D20" s="46" t="s">
        <v>201</v>
      </c>
      <c r="E20" s="46">
        <v>3473.25</v>
      </c>
      <c r="F20" s="46">
        <v>3245.4</v>
      </c>
      <c r="G20" s="48">
        <v>5664.75</v>
      </c>
      <c r="H20" s="46">
        <v>3473.25</v>
      </c>
      <c r="I20" s="48">
        <v>1790</v>
      </c>
      <c r="J20" s="48"/>
      <c r="K20" s="63">
        <f t="shared" si="44"/>
        <v>62.5185</v>
      </c>
      <c r="L20" s="64">
        <f t="shared" si="45"/>
        <v>519.264</v>
      </c>
      <c r="M20" s="48">
        <f t="shared" si="46"/>
        <v>453.18</v>
      </c>
      <c r="N20" s="46">
        <f t="shared" si="47"/>
        <v>24.31275</v>
      </c>
      <c r="O20" s="48">
        <f t="shared" si="48"/>
        <v>89.5</v>
      </c>
      <c r="P20" s="48">
        <f t="shared" si="49"/>
        <v>0</v>
      </c>
      <c r="Q20" s="48">
        <f t="shared" si="50"/>
        <v>1148.77525</v>
      </c>
      <c r="R20" s="46">
        <f t="shared" si="51"/>
        <v>0</v>
      </c>
      <c r="S20" s="46">
        <f t="shared" si="52"/>
        <v>259.63</v>
      </c>
      <c r="T20" s="48">
        <f t="shared" si="53"/>
        <v>113.3</v>
      </c>
      <c r="U20" s="46">
        <f t="shared" si="54"/>
        <v>10.42</v>
      </c>
      <c r="V20" s="46">
        <v>0</v>
      </c>
      <c r="W20" s="48">
        <f t="shared" si="55"/>
        <v>89.5</v>
      </c>
      <c r="X20" s="48">
        <f t="shared" si="56"/>
        <v>0</v>
      </c>
      <c r="Y20" s="46">
        <f t="shared" si="57"/>
        <v>472.85</v>
      </c>
      <c r="Z20" s="46">
        <f t="shared" si="58"/>
        <v>1621.62525</v>
      </c>
      <c r="AA20" s="46"/>
      <c r="AB20" s="12" t="s">
        <v>138</v>
      </c>
      <c r="AC20" s="11">
        <f t="shared" ref="AC20:AE20" si="66">K20+R20</f>
        <v>62.5185</v>
      </c>
      <c r="AD20" s="11">
        <f t="shared" si="66"/>
        <v>778.894</v>
      </c>
      <c r="AE20" s="11">
        <f t="shared" si="66"/>
        <v>566.48</v>
      </c>
      <c r="AF20" s="11">
        <f t="shared" si="60"/>
        <v>34.73275</v>
      </c>
      <c r="AG20" s="11">
        <f t="shared" ref="AG20:AI20" si="67">O20+W20</f>
        <v>179</v>
      </c>
      <c r="AH20" s="11">
        <f t="shared" si="67"/>
        <v>0</v>
      </c>
      <c r="AI20" s="11">
        <f t="shared" si="67"/>
        <v>1621.62525</v>
      </c>
      <c r="AJ20" s="12" t="s">
        <v>35</v>
      </c>
    </row>
    <row r="21" s="9" customFormat="1" ht="16" customHeight="1" spans="1:36">
      <c r="A21" s="45">
        <f t="shared" si="43"/>
        <v>18</v>
      </c>
      <c r="B21" s="46" t="s">
        <v>193</v>
      </c>
      <c r="C21" s="47" t="s">
        <v>202</v>
      </c>
      <c r="D21" s="46" t="s">
        <v>203</v>
      </c>
      <c r="E21" s="46">
        <v>3473.25</v>
      </c>
      <c r="F21" s="46">
        <v>3245.4</v>
      </c>
      <c r="G21" s="48">
        <v>5664.75</v>
      </c>
      <c r="H21" s="46">
        <v>3473.25</v>
      </c>
      <c r="I21" s="48">
        <v>4180</v>
      </c>
      <c r="J21" s="48"/>
      <c r="K21" s="63">
        <f t="shared" si="44"/>
        <v>62.5185</v>
      </c>
      <c r="L21" s="64">
        <f t="shared" si="45"/>
        <v>519.264</v>
      </c>
      <c r="M21" s="48">
        <f t="shared" si="46"/>
        <v>453.18</v>
      </c>
      <c r="N21" s="46">
        <f t="shared" si="47"/>
        <v>24.31275</v>
      </c>
      <c r="O21" s="48">
        <f t="shared" si="48"/>
        <v>209</v>
      </c>
      <c r="P21" s="48">
        <f t="shared" si="49"/>
        <v>0</v>
      </c>
      <c r="Q21" s="48">
        <f t="shared" si="50"/>
        <v>1268.27525</v>
      </c>
      <c r="R21" s="46">
        <f t="shared" si="51"/>
        <v>0</v>
      </c>
      <c r="S21" s="46">
        <f t="shared" si="52"/>
        <v>259.63</v>
      </c>
      <c r="T21" s="48">
        <f t="shared" si="53"/>
        <v>113.3</v>
      </c>
      <c r="U21" s="46">
        <f t="shared" si="54"/>
        <v>10.42</v>
      </c>
      <c r="V21" s="46">
        <v>0</v>
      </c>
      <c r="W21" s="48">
        <f t="shared" si="55"/>
        <v>209</v>
      </c>
      <c r="X21" s="48">
        <f t="shared" si="56"/>
        <v>0</v>
      </c>
      <c r="Y21" s="46">
        <f t="shared" si="57"/>
        <v>592.35</v>
      </c>
      <c r="Z21" s="46">
        <f t="shared" si="58"/>
        <v>1860.62525</v>
      </c>
      <c r="AA21" s="46"/>
      <c r="AB21" s="12" t="s">
        <v>138</v>
      </c>
      <c r="AC21" s="11">
        <f t="shared" ref="AC21:AE21" si="68">K21+R21</f>
        <v>62.5185</v>
      </c>
      <c r="AD21" s="11">
        <f t="shared" si="68"/>
        <v>778.894</v>
      </c>
      <c r="AE21" s="11">
        <f t="shared" si="68"/>
        <v>566.48</v>
      </c>
      <c r="AF21" s="11">
        <f t="shared" si="60"/>
        <v>34.73275</v>
      </c>
      <c r="AG21" s="11">
        <f t="shared" ref="AG21:AI21" si="69">O21+W21</f>
        <v>418</v>
      </c>
      <c r="AH21" s="11">
        <f t="shared" si="69"/>
        <v>0</v>
      </c>
      <c r="AI21" s="11">
        <f t="shared" si="69"/>
        <v>1860.62525</v>
      </c>
      <c r="AJ21" s="12" t="s">
        <v>35</v>
      </c>
    </row>
    <row r="22" s="9" customFormat="1" ht="16" customHeight="1" spans="1:36">
      <c r="A22" s="45">
        <f t="shared" si="43"/>
        <v>19</v>
      </c>
      <c r="B22" s="46" t="s">
        <v>193</v>
      </c>
      <c r="C22" s="47" t="s">
        <v>204</v>
      </c>
      <c r="D22" s="46" t="s">
        <v>205</v>
      </c>
      <c r="E22" s="46">
        <v>3473.25</v>
      </c>
      <c r="F22" s="46">
        <v>3245.4</v>
      </c>
      <c r="G22" s="48">
        <v>5664.75</v>
      </c>
      <c r="H22" s="46">
        <v>3473.25</v>
      </c>
      <c r="I22" s="48">
        <v>3180</v>
      </c>
      <c r="J22" s="48"/>
      <c r="K22" s="63">
        <f t="shared" si="44"/>
        <v>62.5185</v>
      </c>
      <c r="L22" s="64">
        <f t="shared" si="45"/>
        <v>519.264</v>
      </c>
      <c r="M22" s="48">
        <f t="shared" si="46"/>
        <v>453.18</v>
      </c>
      <c r="N22" s="46">
        <f t="shared" si="47"/>
        <v>24.31275</v>
      </c>
      <c r="O22" s="48">
        <f t="shared" si="48"/>
        <v>159</v>
      </c>
      <c r="P22" s="48">
        <f t="shared" si="49"/>
        <v>0</v>
      </c>
      <c r="Q22" s="48">
        <f t="shared" si="50"/>
        <v>1218.27525</v>
      </c>
      <c r="R22" s="46">
        <f t="shared" si="51"/>
        <v>0</v>
      </c>
      <c r="S22" s="46">
        <f t="shared" si="52"/>
        <v>259.63</v>
      </c>
      <c r="T22" s="48">
        <f t="shared" si="53"/>
        <v>113.3</v>
      </c>
      <c r="U22" s="46">
        <f t="shared" si="54"/>
        <v>10.42</v>
      </c>
      <c r="V22" s="46">
        <v>0</v>
      </c>
      <c r="W22" s="48">
        <f t="shared" si="55"/>
        <v>159</v>
      </c>
      <c r="X22" s="48">
        <f t="shared" si="56"/>
        <v>0</v>
      </c>
      <c r="Y22" s="46">
        <f t="shared" si="57"/>
        <v>542.35</v>
      </c>
      <c r="Z22" s="46">
        <f t="shared" si="58"/>
        <v>1760.62525</v>
      </c>
      <c r="AA22" s="46"/>
      <c r="AB22" s="12" t="s">
        <v>139</v>
      </c>
      <c r="AC22" s="11">
        <f t="shared" ref="AC22:AE22" si="70">K22+R22</f>
        <v>62.5185</v>
      </c>
      <c r="AD22" s="11">
        <f t="shared" si="70"/>
        <v>778.894</v>
      </c>
      <c r="AE22" s="11">
        <f t="shared" si="70"/>
        <v>566.48</v>
      </c>
      <c r="AF22" s="11">
        <f t="shared" si="60"/>
        <v>34.73275</v>
      </c>
      <c r="AG22" s="11">
        <f t="shared" ref="AG22:AI22" si="71">O22+W22</f>
        <v>318</v>
      </c>
      <c r="AH22" s="11">
        <f t="shared" si="71"/>
        <v>0</v>
      </c>
      <c r="AI22" s="11">
        <f t="shared" si="71"/>
        <v>1760.62525</v>
      </c>
      <c r="AJ22" s="12" t="s">
        <v>35</v>
      </c>
    </row>
    <row r="23" s="9" customFormat="1" ht="16" customHeight="1" spans="1:36">
      <c r="A23" s="45">
        <f t="shared" si="43"/>
        <v>20</v>
      </c>
      <c r="B23" s="46" t="s">
        <v>193</v>
      </c>
      <c r="C23" s="47" t="s">
        <v>206</v>
      </c>
      <c r="D23" s="343" t="s">
        <v>207</v>
      </c>
      <c r="E23" s="46">
        <v>3473.25</v>
      </c>
      <c r="F23" s="46">
        <v>3245.4</v>
      </c>
      <c r="G23" s="48">
        <v>5664.75</v>
      </c>
      <c r="H23" s="46">
        <v>3473.25</v>
      </c>
      <c r="I23" s="48">
        <v>3180</v>
      </c>
      <c r="J23" s="48"/>
      <c r="K23" s="63">
        <f t="shared" si="44"/>
        <v>62.5185</v>
      </c>
      <c r="L23" s="64">
        <f t="shared" si="45"/>
        <v>519.264</v>
      </c>
      <c r="M23" s="48">
        <f t="shared" si="46"/>
        <v>453.18</v>
      </c>
      <c r="N23" s="46">
        <f t="shared" si="47"/>
        <v>24.31275</v>
      </c>
      <c r="O23" s="48">
        <f t="shared" si="48"/>
        <v>159</v>
      </c>
      <c r="P23" s="48">
        <f t="shared" si="49"/>
        <v>0</v>
      </c>
      <c r="Q23" s="48">
        <f t="shared" si="50"/>
        <v>1218.27525</v>
      </c>
      <c r="R23" s="46">
        <f t="shared" si="51"/>
        <v>0</v>
      </c>
      <c r="S23" s="46">
        <f t="shared" si="52"/>
        <v>259.63</v>
      </c>
      <c r="T23" s="48">
        <f t="shared" si="53"/>
        <v>113.3</v>
      </c>
      <c r="U23" s="46">
        <f t="shared" si="54"/>
        <v>10.42</v>
      </c>
      <c r="V23" s="46">
        <v>0</v>
      </c>
      <c r="W23" s="48">
        <f t="shared" si="55"/>
        <v>159</v>
      </c>
      <c r="X23" s="48">
        <f t="shared" si="56"/>
        <v>0</v>
      </c>
      <c r="Y23" s="46">
        <f t="shared" si="57"/>
        <v>542.35</v>
      </c>
      <c r="Z23" s="46">
        <f t="shared" si="58"/>
        <v>1760.62525</v>
      </c>
      <c r="AA23" s="46"/>
      <c r="AB23" s="12" t="s">
        <v>139</v>
      </c>
      <c r="AC23" s="11">
        <f t="shared" ref="AC23:AE23" si="72">K23+R23</f>
        <v>62.5185</v>
      </c>
      <c r="AD23" s="11">
        <f t="shared" si="72"/>
        <v>778.894</v>
      </c>
      <c r="AE23" s="11">
        <f t="shared" si="72"/>
        <v>566.48</v>
      </c>
      <c r="AF23" s="11">
        <f t="shared" si="60"/>
        <v>34.73275</v>
      </c>
      <c r="AG23" s="11">
        <f t="shared" ref="AG23:AI23" si="73">O23+W23</f>
        <v>318</v>
      </c>
      <c r="AH23" s="11">
        <f t="shared" si="73"/>
        <v>0</v>
      </c>
      <c r="AI23" s="11">
        <f t="shared" si="73"/>
        <v>1760.62525</v>
      </c>
      <c r="AJ23" s="12" t="s">
        <v>35</v>
      </c>
    </row>
    <row r="24" s="9" customFormat="1" ht="16" customHeight="1" spans="1:36">
      <c r="A24" s="45">
        <f t="shared" si="43"/>
        <v>21</v>
      </c>
      <c r="B24" s="46" t="s">
        <v>193</v>
      </c>
      <c r="C24" s="47" t="s">
        <v>208</v>
      </c>
      <c r="D24" s="46" t="s">
        <v>209</v>
      </c>
      <c r="E24" s="46">
        <v>3473.25</v>
      </c>
      <c r="F24" s="46">
        <v>3245.4</v>
      </c>
      <c r="G24" s="48">
        <v>5664.75</v>
      </c>
      <c r="H24" s="46">
        <v>3473.25</v>
      </c>
      <c r="I24" s="48">
        <v>3180</v>
      </c>
      <c r="J24" s="48"/>
      <c r="K24" s="63">
        <f t="shared" si="44"/>
        <v>62.5185</v>
      </c>
      <c r="L24" s="64">
        <f t="shared" si="45"/>
        <v>519.264</v>
      </c>
      <c r="M24" s="48">
        <f t="shared" si="46"/>
        <v>453.18</v>
      </c>
      <c r="N24" s="46">
        <f t="shared" si="47"/>
        <v>24.31275</v>
      </c>
      <c r="O24" s="48">
        <f t="shared" si="48"/>
        <v>159</v>
      </c>
      <c r="P24" s="48">
        <f t="shared" si="49"/>
        <v>0</v>
      </c>
      <c r="Q24" s="48">
        <f t="shared" si="50"/>
        <v>1218.27525</v>
      </c>
      <c r="R24" s="46">
        <f t="shared" si="51"/>
        <v>0</v>
      </c>
      <c r="S24" s="46">
        <f t="shared" si="52"/>
        <v>259.63</v>
      </c>
      <c r="T24" s="48">
        <f t="shared" si="53"/>
        <v>113.3</v>
      </c>
      <c r="U24" s="46">
        <f t="shared" si="54"/>
        <v>10.42</v>
      </c>
      <c r="V24" s="46">
        <v>0</v>
      </c>
      <c r="W24" s="48">
        <f t="shared" si="55"/>
        <v>159</v>
      </c>
      <c r="X24" s="48">
        <f t="shared" si="56"/>
        <v>0</v>
      </c>
      <c r="Y24" s="46">
        <f t="shared" si="57"/>
        <v>542.35</v>
      </c>
      <c r="Z24" s="46">
        <f t="shared" si="58"/>
        <v>1760.62525</v>
      </c>
      <c r="AA24" s="46"/>
      <c r="AB24" s="12" t="s">
        <v>139</v>
      </c>
      <c r="AC24" s="11">
        <f t="shared" ref="AC24:AE24" si="74">K24+R24</f>
        <v>62.5185</v>
      </c>
      <c r="AD24" s="11">
        <f t="shared" si="74"/>
        <v>778.894</v>
      </c>
      <c r="AE24" s="11">
        <f t="shared" si="74"/>
        <v>566.48</v>
      </c>
      <c r="AF24" s="11">
        <f t="shared" si="60"/>
        <v>34.73275</v>
      </c>
      <c r="AG24" s="11">
        <f t="shared" ref="AG24:AI24" si="75">O24+W24</f>
        <v>318</v>
      </c>
      <c r="AH24" s="11">
        <f t="shared" si="75"/>
        <v>0</v>
      </c>
      <c r="AI24" s="11">
        <f t="shared" si="75"/>
        <v>1760.62525</v>
      </c>
      <c r="AJ24" s="12" t="s">
        <v>35</v>
      </c>
    </row>
    <row r="25" s="9" customFormat="1" ht="16" customHeight="1" spans="1:36">
      <c r="A25" s="45">
        <f t="shared" si="43"/>
        <v>22</v>
      </c>
      <c r="B25" s="46" t="s">
        <v>210</v>
      </c>
      <c r="C25" s="47" t="s">
        <v>211</v>
      </c>
      <c r="D25" s="46" t="s">
        <v>212</v>
      </c>
      <c r="E25" s="46">
        <v>3820</v>
      </c>
      <c r="F25" s="46">
        <v>3820</v>
      </c>
      <c r="G25" s="48">
        <v>5664.75</v>
      </c>
      <c r="H25" s="46">
        <v>3820</v>
      </c>
      <c r="I25" s="48">
        <v>4180</v>
      </c>
      <c r="J25" s="48"/>
      <c r="K25" s="63">
        <f t="shared" si="44"/>
        <v>68.76</v>
      </c>
      <c r="L25" s="64">
        <f t="shared" si="45"/>
        <v>611.2</v>
      </c>
      <c r="M25" s="48">
        <f t="shared" si="46"/>
        <v>453.18</v>
      </c>
      <c r="N25" s="46">
        <f t="shared" si="47"/>
        <v>26.74</v>
      </c>
      <c r="O25" s="48">
        <f t="shared" si="48"/>
        <v>209</v>
      </c>
      <c r="P25" s="48">
        <f t="shared" si="49"/>
        <v>0</v>
      </c>
      <c r="Q25" s="48">
        <f t="shared" si="50"/>
        <v>1368.88</v>
      </c>
      <c r="R25" s="46">
        <f t="shared" si="51"/>
        <v>0</v>
      </c>
      <c r="S25" s="46">
        <f t="shared" si="52"/>
        <v>305.6</v>
      </c>
      <c r="T25" s="48">
        <f t="shared" si="53"/>
        <v>113.3</v>
      </c>
      <c r="U25" s="46">
        <f t="shared" si="54"/>
        <v>11.46</v>
      </c>
      <c r="V25" s="46">
        <v>0</v>
      </c>
      <c r="W25" s="48">
        <f t="shared" si="55"/>
        <v>209</v>
      </c>
      <c r="X25" s="48">
        <f t="shared" si="56"/>
        <v>0</v>
      </c>
      <c r="Y25" s="46">
        <f t="shared" si="57"/>
        <v>639.36</v>
      </c>
      <c r="Z25" s="46">
        <f t="shared" si="58"/>
        <v>2008.24</v>
      </c>
      <c r="AA25" s="46"/>
      <c r="AB25" s="12" t="s">
        <v>142</v>
      </c>
      <c r="AC25" s="11">
        <f t="shared" ref="AC25:AE25" si="76">K25+R25</f>
        <v>68.76</v>
      </c>
      <c r="AD25" s="11">
        <f t="shared" si="76"/>
        <v>916.8</v>
      </c>
      <c r="AE25" s="11">
        <f t="shared" si="76"/>
        <v>566.48</v>
      </c>
      <c r="AF25" s="11">
        <f t="shared" si="60"/>
        <v>38.2</v>
      </c>
      <c r="AG25" s="11">
        <f t="shared" ref="AG25:AI25" si="77">O25+W25</f>
        <v>418</v>
      </c>
      <c r="AH25" s="11">
        <f t="shared" si="77"/>
        <v>0</v>
      </c>
      <c r="AI25" s="11">
        <f t="shared" si="77"/>
        <v>2008.24</v>
      </c>
      <c r="AJ25" s="12" t="s">
        <v>32</v>
      </c>
    </row>
    <row r="26" s="9" customFormat="1" ht="16" customHeight="1" spans="1:36">
      <c r="A26" s="45">
        <f t="shared" si="43"/>
        <v>23</v>
      </c>
      <c r="B26" s="46" t="s">
        <v>210</v>
      </c>
      <c r="C26" s="47" t="s">
        <v>213</v>
      </c>
      <c r="D26" s="46" t="s">
        <v>214</v>
      </c>
      <c r="E26" s="46">
        <v>3473.25</v>
      </c>
      <c r="F26" s="46">
        <v>3245.4</v>
      </c>
      <c r="G26" s="48">
        <v>5664.75</v>
      </c>
      <c r="H26" s="46">
        <v>3473.25</v>
      </c>
      <c r="I26" s="48">
        <v>4180</v>
      </c>
      <c r="J26" s="48"/>
      <c r="K26" s="63">
        <f t="shared" si="44"/>
        <v>62.5185</v>
      </c>
      <c r="L26" s="64">
        <f t="shared" si="45"/>
        <v>519.264</v>
      </c>
      <c r="M26" s="48">
        <f t="shared" si="46"/>
        <v>453.18</v>
      </c>
      <c r="N26" s="46">
        <f t="shared" si="47"/>
        <v>24.31275</v>
      </c>
      <c r="O26" s="48">
        <f t="shared" si="48"/>
        <v>209</v>
      </c>
      <c r="P26" s="48">
        <f t="shared" si="49"/>
        <v>0</v>
      </c>
      <c r="Q26" s="48">
        <f t="shared" si="50"/>
        <v>1268.27525</v>
      </c>
      <c r="R26" s="46">
        <f t="shared" si="51"/>
        <v>0</v>
      </c>
      <c r="S26" s="46">
        <f t="shared" si="52"/>
        <v>259.63</v>
      </c>
      <c r="T26" s="48">
        <f t="shared" si="53"/>
        <v>113.3</v>
      </c>
      <c r="U26" s="46">
        <f t="shared" si="54"/>
        <v>10.42</v>
      </c>
      <c r="V26" s="46">
        <v>0</v>
      </c>
      <c r="W26" s="48">
        <f t="shared" si="55"/>
        <v>209</v>
      </c>
      <c r="X26" s="48">
        <f t="shared" si="56"/>
        <v>0</v>
      </c>
      <c r="Y26" s="46">
        <f t="shared" si="57"/>
        <v>592.35</v>
      </c>
      <c r="Z26" s="46">
        <f t="shared" si="58"/>
        <v>1860.62525</v>
      </c>
      <c r="AA26" s="46"/>
      <c r="AB26" s="12" t="s">
        <v>142</v>
      </c>
      <c r="AC26" s="11">
        <f t="shared" ref="AC26:AE26" si="78">K26+R26</f>
        <v>62.5185</v>
      </c>
      <c r="AD26" s="11">
        <f t="shared" si="78"/>
        <v>778.894</v>
      </c>
      <c r="AE26" s="11">
        <f t="shared" si="78"/>
        <v>566.48</v>
      </c>
      <c r="AF26" s="11">
        <f t="shared" si="60"/>
        <v>34.73275</v>
      </c>
      <c r="AG26" s="11">
        <f t="shared" ref="AG26:AI26" si="79">O26+W26</f>
        <v>418</v>
      </c>
      <c r="AH26" s="11">
        <f t="shared" si="79"/>
        <v>0</v>
      </c>
      <c r="AI26" s="11">
        <f t="shared" si="79"/>
        <v>1860.62525</v>
      </c>
      <c r="AJ26" s="12" t="s">
        <v>32</v>
      </c>
    </row>
    <row r="27" s="9" customFormat="1" ht="16" customHeight="1" spans="1:36">
      <c r="A27" s="45">
        <f t="shared" si="43"/>
        <v>24</v>
      </c>
      <c r="B27" s="46" t="s">
        <v>210</v>
      </c>
      <c r="C27" s="47" t="s">
        <v>215</v>
      </c>
      <c r="D27" s="46" t="s">
        <v>216</v>
      </c>
      <c r="E27" s="46">
        <v>3473.25</v>
      </c>
      <c r="F27" s="46">
        <v>3245.4</v>
      </c>
      <c r="G27" s="48">
        <v>5664.75</v>
      </c>
      <c r="H27" s="46">
        <v>3473.25</v>
      </c>
      <c r="I27" s="48">
        <v>3180</v>
      </c>
      <c r="J27" s="48"/>
      <c r="K27" s="63">
        <f t="shared" si="44"/>
        <v>62.5185</v>
      </c>
      <c r="L27" s="64">
        <f t="shared" si="45"/>
        <v>519.264</v>
      </c>
      <c r="M27" s="48">
        <f t="shared" si="46"/>
        <v>453.18</v>
      </c>
      <c r="N27" s="46">
        <f t="shared" si="47"/>
        <v>24.31275</v>
      </c>
      <c r="O27" s="48">
        <f t="shared" si="48"/>
        <v>159</v>
      </c>
      <c r="P27" s="48">
        <f t="shared" si="49"/>
        <v>0</v>
      </c>
      <c r="Q27" s="48">
        <f t="shared" si="50"/>
        <v>1218.27525</v>
      </c>
      <c r="R27" s="46">
        <f t="shared" si="51"/>
        <v>0</v>
      </c>
      <c r="S27" s="46">
        <f t="shared" si="52"/>
        <v>259.63</v>
      </c>
      <c r="T27" s="48">
        <f t="shared" si="53"/>
        <v>113.3</v>
      </c>
      <c r="U27" s="46">
        <f t="shared" si="54"/>
        <v>10.42</v>
      </c>
      <c r="V27" s="46">
        <v>0</v>
      </c>
      <c r="W27" s="48">
        <f t="shared" si="55"/>
        <v>159</v>
      </c>
      <c r="X27" s="48">
        <f t="shared" si="56"/>
        <v>0</v>
      </c>
      <c r="Y27" s="46">
        <f t="shared" si="57"/>
        <v>542.35</v>
      </c>
      <c r="Z27" s="46">
        <f t="shared" si="58"/>
        <v>1760.62525</v>
      </c>
      <c r="AA27" s="46"/>
      <c r="AB27" s="12" t="s">
        <v>142</v>
      </c>
      <c r="AC27" s="11">
        <f t="shared" ref="AC27:AE27" si="80">K27+R27</f>
        <v>62.5185</v>
      </c>
      <c r="AD27" s="11">
        <f t="shared" si="80"/>
        <v>778.894</v>
      </c>
      <c r="AE27" s="11">
        <f t="shared" si="80"/>
        <v>566.48</v>
      </c>
      <c r="AF27" s="11">
        <f t="shared" si="60"/>
        <v>34.73275</v>
      </c>
      <c r="AG27" s="11">
        <f t="shared" ref="AG27:AI27" si="81">O27+W27</f>
        <v>318</v>
      </c>
      <c r="AH27" s="11">
        <f t="shared" si="81"/>
        <v>0</v>
      </c>
      <c r="AI27" s="11">
        <f t="shared" si="81"/>
        <v>1760.62525</v>
      </c>
      <c r="AJ27" s="12" t="s">
        <v>32</v>
      </c>
    </row>
    <row r="28" s="9" customFormat="1" ht="16" customHeight="1" spans="1:36">
      <c r="A28" s="45">
        <f t="shared" si="43"/>
        <v>25</v>
      </c>
      <c r="B28" s="46" t="s">
        <v>210</v>
      </c>
      <c r="C28" s="47" t="s">
        <v>217</v>
      </c>
      <c r="D28" s="46" t="s">
        <v>218</v>
      </c>
      <c r="E28" s="46">
        <v>3473.25</v>
      </c>
      <c r="F28" s="46">
        <v>3245.4</v>
      </c>
      <c r="G28" s="48">
        <v>5664.75</v>
      </c>
      <c r="H28" s="46">
        <v>3473.25</v>
      </c>
      <c r="I28" s="48">
        <v>4180</v>
      </c>
      <c r="J28" s="48"/>
      <c r="K28" s="63">
        <f t="shared" si="44"/>
        <v>62.5185</v>
      </c>
      <c r="L28" s="64">
        <f t="shared" si="45"/>
        <v>519.264</v>
      </c>
      <c r="M28" s="48">
        <f t="shared" si="46"/>
        <v>453.18</v>
      </c>
      <c r="N28" s="46">
        <f t="shared" si="47"/>
        <v>24.31275</v>
      </c>
      <c r="O28" s="48">
        <f t="shared" si="48"/>
        <v>209</v>
      </c>
      <c r="P28" s="48">
        <f t="shared" si="49"/>
        <v>0</v>
      </c>
      <c r="Q28" s="48">
        <f t="shared" si="50"/>
        <v>1268.27525</v>
      </c>
      <c r="R28" s="46">
        <f t="shared" si="51"/>
        <v>0</v>
      </c>
      <c r="S28" s="46">
        <f t="shared" si="52"/>
        <v>259.63</v>
      </c>
      <c r="T28" s="48">
        <f t="shared" si="53"/>
        <v>113.3</v>
      </c>
      <c r="U28" s="46">
        <f t="shared" si="54"/>
        <v>10.42</v>
      </c>
      <c r="V28" s="46">
        <v>0</v>
      </c>
      <c r="W28" s="48">
        <f t="shared" si="55"/>
        <v>209</v>
      </c>
      <c r="X28" s="48">
        <f t="shared" si="56"/>
        <v>0</v>
      </c>
      <c r="Y28" s="46">
        <f t="shared" si="57"/>
        <v>592.35</v>
      </c>
      <c r="Z28" s="46">
        <f t="shared" si="58"/>
        <v>1860.62525</v>
      </c>
      <c r="AA28" s="46"/>
      <c r="AB28" s="12" t="s">
        <v>142</v>
      </c>
      <c r="AC28" s="11">
        <f t="shared" ref="AC28:AE28" si="82">K28+R28</f>
        <v>62.5185</v>
      </c>
      <c r="AD28" s="11">
        <f t="shared" si="82"/>
        <v>778.894</v>
      </c>
      <c r="AE28" s="11">
        <f t="shared" si="82"/>
        <v>566.48</v>
      </c>
      <c r="AF28" s="11">
        <f t="shared" si="60"/>
        <v>34.73275</v>
      </c>
      <c r="AG28" s="11">
        <f t="shared" ref="AG28:AI28" si="83">O28+W28</f>
        <v>418</v>
      </c>
      <c r="AH28" s="11">
        <f t="shared" si="83"/>
        <v>0</v>
      </c>
      <c r="AI28" s="11">
        <f t="shared" si="83"/>
        <v>1860.62525</v>
      </c>
      <c r="AJ28" s="12" t="s">
        <v>32</v>
      </c>
    </row>
    <row r="29" s="9" customFormat="1" ht="16" customHeight="1" spans="1:36">
      <c r="A29" s="45">
        <f t="shared" si="43"/>
        <v>26</v>
      </c>
      <c r="B29" s="46" t="s">
        <v>210</v>
      </c>
      <c r="C29" s="47" t="s">
        <v>219</v>
      </c>
      <c r="D29" s="46" t="s">
        <v>220</v>
      </c>
      <c r="E29" s="46">
        <v>3473.25</v>
      </c>
      <c r="F29" s="46">
        <v>3245.4</v>
      </c>
      <c r="G29" s="48">
        <v>5664.75</v>
      </c>
      <c r="H29" s="46">
        <v>3473.25</v>
      </c>
      <c r="I29" s="48">
        <v>3180</v>
      </c>
      <c r="J29" s="48"/>
      <c r="K29" s="63">
        <f t="shared" si="44"/>
        <v>62.5185</v>
      </c>
      <c r="L29" s="64">
        <f t="shared" si="45"/>
        <v>519.264</v>
      </c>
      <c r="M29" s="48">
        <f t="shared" si="46"/>
        <v>453.18</v>
      </c>
      <c r="N29" s="46">
        <f t="shared" si="47"/>
        <v>24.31275</v>
      </c>
      <c r="O29" s="48">
        <f t="shared" si="48"/>
        <v>159</v>
      </c>
      <c r="P29" s="48">
        <f t="shared" si="49"/>
        <v>0</v>
      </c>
      <c r="Q29" s="48">
        <f t="shared" si="50"/>
        <v>1218.27525</v>
      </c>
      <c r="R29" s="46">
        <f t="shared" si="51"/>
        <v>0</v>
      </c>
      <c r="S29" s="46">
        <f t="shared" si="52"/>
        <v>259.63</v>
      </c>
      <c r="T29" s="48">
        <f t="shared" si="53"/>
        <v>113.3</v>
      </c>
      <c r="U29" s="46">
        <f t="shared" si="54"/>
        <v>10.42</v>
      </c>
      <c r="V29" s="46">
        <v>0</v>
      </c>
      <c r="W29" s="48">
        <f t="shared" si="55"/>
        <v>159</v>
      </c>
      <c r="X29" s="48">
        <f t="shared" si="56"/>
        <v>0</v>
      </c>
      <c r="Y29" s="46">
        <f t="shared" si="57"/>
        <v>542.35</v>
      </c>
      <c r="Z29" s="46">
        <f t="shared" si="58"/>
        <v>1760.62525</v>
      </c>
      <c r="AA29" s="46"/>
      <c r="AB29" s="12" t="s">
        <v>143</v>
      </c>
      <c r="AC29" s="11">
        <f t="shared" ref="AC29:AE29" si="84">K29+R29</f>
        <v>62.5185</v>
      </c>
      <c r="AD29" s="11">
        <f t="shared" si="84"/>
        <v>778.894</v>
      </c>
      <c r="AE29" s="11">
        <f t="shared" si="84"/>
        <v>566.48</v>
      </c>
      <c r="AF29" s="11">
        <f t="shared" si="60"/>
        <v>34.73275</v>
      </c>
      <c r="AG29" s="11">
        <f t="shared" ref="AG29:AI29" si="85">O29+W29</f>
        <v>318</v>
      </c>
      <c r="AH29" s="11">
        <f t="shared" si="85"/>
        <v>0</v>
      </c>
      <c r="AI29" s="11">
        <f t="shared" si="85"/>
        <v>1760.62525</v>
      </c>
      <c r="AJ29" s="12" t="s">
        <v>31</v>
      </c>
    </row>
    <row r="30" s="9" customFormat="1" ht="16" customHeight="1" spans="1:36">
      <c r="A30" s="45">
        <f t="shared" si="43"/>
        <v>27</v>
      </c>
      <c r="B30" s="46" t="s">
        <v>210</v>
      </c>
      <c r="C30" s="47" t="s">
        <v>221</v>
      </c>
      <c r="D30" s="343" t="s">
        <v>222</v>
      </c>
      <c r="E30" s="46">
        <v>3473.25</v>
      </c>
      <c r="F30" s="46">
        <v>3245.4</v>
      </c>
      <c r="G30" s="48">
        <v>5664.75</v>
      </c>
      <c r="H30" s="46">
        <v>3473.25</v>
      </c>
      <c r="I30" s="48">
        <v>3180</v>
      </c>
      <c r="J30" s="48"/>
      <c r="K30" s="63">
        <f t="shared" si="44"/>
        <v>62.5185</v>
      </c>
      <c r="L30" s="64">
        <f t="shared" si="45"/>
        <v>519.264</v>
      </c>
      <c r="M30" s="48">
        <f t="shared" si="46"/>
        <v>453.18</v>
      </c>
      <c r="N30" s="46">
        <f t="shared" si="47"/>
        <v>24.31275</v>
      </c>
      <c r="O30" s="48">
        <f t="shared" si="48"/>
        <v>159</v>
      </c>
      <c r="P30" s="48">
        <f t="shared" si="49"/>
        <v>0</v>
      </c>
      <c r="Q30" s="48">
        <f t="shared" si="50"/>
        <v>1218.27525</v>
      </c>
      <c r="R30" s="46">
        <f t="shared" si="51"/>
        <v>0</v>
      </c>
      <c r="S30" s="46">
        <f t="shared" si="52"/>
        <v>259.63</v>
      </c>
      <c r="T30" s="48">
        <f t="shared" si="53"/>
        <v>113.3</v>
      </c>
      <c r="U30" s="46">
        <f t="shared" si="54"/>
        <v>10.42</v>
      </c>
      <c r="V30" s="46">
        <v>0</v>
      </c>
      <c r="W30" s="48">
        <f t="shared" si="55"/>
        <v>159</v>
      </c>
      <c r="X30" s="48">
        <f t="shared" si="56"/>
        <v>0</v>
      </c>
      <c r="Y30" s="46">
        <f t="shared" si="57"/>
        <v>542.35</v>
      </c>
      <c r="Z30" s="46">
        <f t="shared" si="58"/>
        <v>1760.62525</v>
      </c>
      <c r="AA30" s="46"/>
      <c r="AB30" s="12" t="s">
        <v>142</v>
      </c>
      <c r="AC30" s="11">
        <f t="shared" ref="AC30:AE30" si="86">K30+R30</f>
        <v>62.5185</v>
      </c>
      <c r="AD30" s="11">
        <f t="shared" si="86"/>
        <v>778.894</v>
      </c>
      <c r="AE30" s="11">
        <f t="shared" si="86"/>
        <v>566.48</v>
      </c>
      <c r="AF30" s="11">
        <f t="shared" si="60"/>
        <v>34.73275</v>
      </c>
      <c r="AG30" s="11">
        <f t="shared" ref="AG30:AI30" si="87">O30+W30</f>
        <v>318</v>
      </c>
      <c r="AH30" s="11">
        <f t="shared" si="87"/>
        <v>0</v>
      </c>
      <c r="AI30" s="11">
        <f t="shared" si="87"/>
        <v>1760.62525</v>
      </c>
      <c r="AJ30" s="12" t="s">
        <v>32</v>
      </c>
    </row>
    <row r="31" s="9" customFormat="1" ht="16" customHeight="1" spans="1:36">
      <c r="A31" s="45">
        <f t="shared" si="43"/>
        <v>28</v>
      </c>
      <c r="B31" s="46" t="s">
        <v>210</v>
      </c>
      <c r="C31" s="51" t="s">
        <v>223</v>
      </c>
      <c r="D31" s="52" t="s">
        <v>224</v>
      </c>
      <c r="E31" s="46">
        <v>3473.25</v>
      </c>
      <c r="F31" s="46">
        <v>3245.4</v>
      </c>
      <c r="G31" s="48">
        <v>5664.75</v>
      </c>
      <c r="H31" s="46">
        <v>3473.25</v>
      </c>
      <c r="I31" s="48">
        <v>3180</v>
      </c>
      <c r="J31" s="48"/>
      <c r="K31" s="63">
        <f t="shared" si="44"/>
        <v>62.5185</v>
      </c>
      <c r="L31" s="64">
        <f t="shared" si="45"/>
        <v>519.264</v>
      </c>
      <c r="M31" s="48">
        <f t="shared" si="46"/>
        <v>453.18</v>
      </c>
      <c r="N31" s="46">
        <f t="shared" si="47"/>
        <v>24.31275</v>
      </c>
      <c r="O31" s="48">
        <f t="shared" si="48"/>
        <v>159</v>
      </c>
      <c r="P31" s="48">
        <f t="shared" si="49"/>
        <v>0</v>
      </c>
      <c r="Q31" s="48">
        <f t="shared" si="50"/>
        <v>1218.27525</v>
      </c>
      <c r="R31" s="46">
        <f t="shared" si="51"/>
        <v>0</v>
      </c>
      <c r="S31" s="46">
        <f t="shared" si="52"/>
        <v>259.63</v>
      </c>
      <c r="T31" s="48">
        <f t="shared" si="53"/>
        <v>113.3</v>
      </c>
      <c r="U31" s="46">
        <f t="shared" si="54"/>
        <v>10.42</v>
      </c>
      <c r="V31" s="46">
        <v>0</v>
      </c>
      <c r="W31" s="48">
        <f t="shared" si="55"/>
        <v>159</v>
      </c>
      <c r="X31" s="48">
        <f t="shared" si="56"/>
        <v>0</v>
      </c>
      <c r="Y31" s="46">
        <f t="shared" si="57"/>
        <v>542.35</v>
      </c>
      <c r="Z31" s="46">
        <f t="shared" si="58"/>
        <v>1760.62525</v>
      </c>
      <c r="AA31" s="46"/>
      <c r="AB31" s="12" t="s">
        <v>143</v>
      </c>
      <c r="AC31" s="11">
        <f t="shared" ref="AC31:AE31" si="88">K31+R31</f>
        <v>62.5185</v>
      </c>
      <c r="AD31" s="11">
        <f t="shared" si="88"/>
        <v>778.894</v>
      </c>
      <c r="AE31" s="11">
        <f t="shared" si="88"/>
        <v>566.48</v>
      </c>
      <c r="AF31" s="11">
        <f t="shared" si="60"/>
        <v>34.73275</v>
      </c>
      <c r="AG31" s="11">
        <f t="shared" ref="AG31:AI31" si="89">O31+W31</f>
        <v>318</v>
      </c>
      <c r="AH31" s="11">
        <f t="shared" si="89"/>
        <v>0</v>
      </c>
      <c r="AI31" s="11">
        <f t="shared" si="89"/>
        <v>1760.62525</v>
      </c>
      <c r="AJ31" s="12" t="s">
        <v>31</v>
      </c>
    </row>
    <row r="32" s="9" customFormat="1" ht="16" customHeight="1" spans="1:36">
      <c r="A32" s="45">
        <f t="shared" si="43"/>
        <v>29</v>
      </c>
      <c r="B32" s="46" t="s">
        <v>210</v>
      </c>
      <c r="C32" s="51" t="s">
        <v>225</v>
      </c>
      <c r="D32" s="52" t="s">
        <v>226</v>
      </c>
      <c r="E32" s="46">
        <v>3473.25</v>
      </c>
      <c r="F32" s="46">
        <v>3245.4</v>
      </c>
      <c r="G32" s="48">
        <v>5664.75</v>
      </c>
      <c r="H32" s="46">
        <v>3473.25</v>
      </c>
      <c r="I32" s="48">
        <v>3180</v>
      </c>
      <c r="J32" s="48"/>
      <c r="K32" s="63">
        <f t="shared" si="44"/>
        <v>62.5185</v>
      </c>
      <c r="L32" s="64">
        <f t="shared" si="45"/>
        <v>519.264</v>
      </c>
      <c r="M32" s="48">
        <f t="shared" si="46"/>
        <v>453.18</v>
      </c>
      <c r="N32" s="46">
        <f t="shared" si="47"/>
        <v>24.31275</v>
      </c>
      <c r="O32" s="48">
        <f t="shared" si="48"/>
        <v>159</v>
      </c>
      <c r="P32" s="48">
        <f t="shared" si="49"/>
        <v>0</v>
      </c>
      <c r="Q32" s="48">
        <f t="shared" si="50"/>
        <v>1218.27525</v>
      </c>
      <c r="R32" s="46">
        <f t="shared" si="51"/>
        <v>0</v>
      </c>
      <c r="S32" s="46">
        <f t="shared" si="52"/>
        <v>259.63</v>
      </c>
      <c r="T32" s="48">
        <f t="shared" si="53"/>
        <v>113.3</v>
      </c>
      <c r="U32" s="46">
        <f t="shared" si="54"/>
        <v>10.42</v>
      </c>
      <c r="V32" s="46">
        <v>0</v>
      </c>
      <c r="W32" s="48">
        <f t="shared" si="55"/>
        <v>159</v>
      </c>
      <c r="X32" s="48">
        <f t="shared" si="56"/>
        <v>0</v>
      </c>
      <c r="Y32" s="46">
        <f t="shared" si="57"/>
        <v>542.35</v>
      </c>
      <c r="Z32" s="46">
        <f t="shared" si="58"/>
        <v>1760.62525</v>
      </c>
      <c r="AA32" s="46"/>
      <c r="AB32" s="12" t="s">
        <v>85</v>
      </c>
      <c r="AC32" s="11">
        <f t="shared" ref="AC32:AE32" si="90">K32+R32</f>
        <v>62.5185</v>
      </c>
      <c r="AD32" s="11">
        <f t="shared" si="90"/>
        <v>778.894</v>
      </c>
      <c r="AE32" s="11">
        <f t="shared" si="90"/>
        <v>566.48</v>
      </c>
      <c r="AF32" s="11">
        <f t="shared" si="60"/>
        <v>34.73275</v>
      </c>
      <c r="AG32" s="11">
        <f t="shared" ref="AG32:AI32" si="91">O32+W32</f>
        <v>318</v>
      </c>
      <c r="AH32" s="11">
        <f t="shared" si="91"/>
        <v>0</v>
      </c>
      <c r="AI32" s="11">
        <f t="shared" si="91"/>
        <v>1760.62525</v>
      </c>
      <c r="AJ32" s="12" t="s">
        <v>32</v>
      </c>
    </row>
    <row r="33" s="9" customFormat="1" ht="16" customHeight="1" spans="1:36">
      <c r="A33" s="45">
        <f t="shared" si="43"/>
        <v>30</v>
      </c>
      <c r="B33" s="46" t="s">
        <v>227</v>
      </c>
      <c r="C33" s="47" t="s">
        <v>228</v>
      </c>
      <c r="D33" s="46" t="s">
        <v>229</v>
      </c>
      <c r="E33" s="46">
        <v>3473.25</v>
      </c>
      <c r="F33" s="46">
        <v>3245.4</v>
      </c>
      <c r="G33" s="48">
        <v>5664.75</v>
      </c>
      <c r="H33" s="46">
        <v>3473.25</v>
      </c>
      <c r="I33" s="48">
        <v>4180</v>
      </c>
      <c r="J33" s="48"/>
      <c r="K33" s="63">
        <f t="shared" si="44"/>
        <v>62.5185</v>
      </c>
      <c r="L33" s="64">
        <f t="shared" si="45"/>
        <v>519.264</v>
      </c>
      <c r="M33" s="48">
        <f t="shared" si="46"/>
        <v>453.18</v>
      </c>
      <c r="N33" s="46">
        <f t="shared" si="47"/>
        <v>24.31275</v>
      </c>
      <c r="O33" s="48">
        <f t="shared" si="48"/>
        <v>209</v>
      </c>
      <c r="P33" s="48">
        <f t="shared" si="49"/>
        <v>0</v>
      </c>
      <c r="Q33" s="48">
        <f t="shared" si="50"/>
        <v>1268.27525</v>
      </c>
      <c r="R33" s="46">
        <f t="shared" si="51"/>
        <v>0</v>
      </c>
      <c r="S33" s="46">
        <f t="shared" si="52"/>
        <v>259.63</v>
      </c>
      <c r="T33" s="48">
        <f t="shared" si="53"/>
        <v>113.3</v>
      </c>
      <c r="U33" s="46">
        <f t="shared" si="54"/>
        <v>10.42</v>
      </c>
      <c r="V33" s="46">
        <v>0</v>
      </c>
      <c r="W33" s="48">
        <f t="shared" si="55"/>
        <v>209</v>
      </c>
      <c r="X33" s="48">
        <f t="shared" si="56"/>
        <v>0</v>
      </c>
      <c r="Y33" s="46">
        <f t="shared" si="57"/>
        <v>592.35</v>
      </c>
      <c r="Z33" s="46">
        <f t="shared" si="58"/>
        <v>1860.62525</v>
      </c>
      <c r="AA33" s="46"/>
      <c r="AB33" s="12" t="s">
        <v>106</v>
      </c>
      <c r="AC33" s="11">
        <f t="shared" ref="AC33:AE33" si="92">K33+R33</f>
        <v>62.5185</v>
      </c>
      <c r="AD33" s="11">
        <f t="shared" si="92"/>
        <v>778.894</v>
      </c>
      <c r="AE33" s="11">
        <f t="shared" si="92"/>
        <v>566.48</v>
      </c>
      <c r="AF33" s="11">
        <f t="shared" si="60"/>
        <v>34.73275</v>
      </c>
      <c r="AG33" s="11">
        <f t="shared" ref="AG33:AI33" si="93">O33+W33</f>
        <v>418</v>
      </c>
      <c r="AH33" s="11">
        <f t="shared" si="93"/>
        <v>0</v>
      </c>
      <c r="AI33" s="11">
        <f t="shared" si="93"/>
        <v>1860.62525</v>
      </c>
      <c r="AJ33" s="12" t="s">
        <v>34</v>
      </c>
    </row>
    <row r="34" s="9" customFormat="1" ht="16" customHeight="1" spans="1:36">
      <c r="A34" s="45">
        <f t="shared" si="43"/>
        <v>31</v>
      </c>
      <c r="B34" s="46" t="s">
        <v>230</v>
      </c>
      <c r="C34" s="47" t="s">
        <v>231</v>
      </c>
      <c r="D34" s="46" t="s">
        <v>232</v>
      </c>
      <c r="E34" s="46">
        <v>3473.25</v>
      </c>
      <c r="F34" s="46">
        <v>3245.4</v>
      </c>
      <c r="G34" s="48">
        <v>5664.75</v>
      </c>
      <c r="H34" s="46">
        <v>3473.25</v>
      </c>
      <c r="I34" s="48">
        <v>3180</v>
      </c>
      <c r="J34" s="48"/>
      <c r="K34" s="63">
        <f t="shared" si="44"/>
        <v>62.5185</v>
      </c>
      <c r="L34" s="64">
        <f t="shared" si="45"/>
        <v>519.264</v>
      </c>
      <c r="M34" s="48">
        <f t="shared" si="46"/>
        <v>453.18</v>
      </c>
      <c r="N34" s="46">
        <f t="shared" si="47"/>
        <v>24.31275</v>
      </c>
      <c r="O34" s="48">
        <f t="shared" si="48"/>
        <v>159</v>
      </c>
      <c r="P34" s="48">
        <f t="shared" si="49"/>
        <v>0</v>
      </c>
      <c r="Q34" s="48">
        <f t="shared" si="50"/>
        <v>1218.27525</v>
      </c>
      <c r="R34" s="46">
        <f t="shared" si="51"/>
        <v>0</v>
      </c>
      <c r="S34" s="46">
        <f t="shared" si="52"/>
        <v>259.63</v>
      </c>
      <c r="T34" s="48">
        <f t="shared" si="53"/>
        <v>113.3</v>
      </c>
      <c r="U34" s="46">
        <f t="shared" si="54"/>
        <v>10.42</v>
      </c>
      <c r="V34" s="46">
        <v>0</v>
      </c>
      <c r="W34" s="48">
        <f t="shared" si="55"/>
        <v>159</v>
      </c>
      <c r="X34" s="48">
        <f t="shared" si="56"/>
        <v>0</v>
      </c>
      <c r="Y34" s="46">
        <f t="shared" si="57"/>
        <v>542.35</v>
      </c>
      <c r="Z34" s="46">
        <f t="shared" si="58"/>
        <v>1760.62525</v>
      </c>
      <c r="AA34" s="46"/>
      <c r="AB34" s="12" t="s">
        <v>133</v>
      </c>
      <c r="AC34" s="11">
        <f t="shared" ref="AC34:AE34" si="94">K34+R34</f>
        <v>62.5185</v>
      </c>
      <c r="AD34" s="11">
        <f t="shared" si="94"/>
        <v>778.894</v>
      </c>
      <c r="AE34" s="11">
        <f t="shared" si="94"/>
        <v>566.48</v>
      </c>
      <c r="AF34" s="11">
        <f t="shared" si="60"/>
        <v>34.73275</v>
      </c>
      <c r="AG34" s="11">
        <f t="shared" ref="AG34:AI34" si="95">O34+W34</f>
        <v>318</v>
      </c>
      <c r="AH34" s="11">
        <f t="shared" si="95"/>
        <v>0</v>
      </c>
      <c r="AI34" s="11">
        <f t="shared" si="95"/>
        <v>1760.62525</v>
      </c>
      <c r="AJ34" s="12" t="s">
        <v>32</v>
      </c>
    </row>
    <row r="35" s="9" customFormat="1" ht="16" customHeight="1" spans="1:36">
      <c r="A35" s="45">
        <f t="shared" si="43"/>
        <v>32</v>
      </c>
      <c r="B35" s="53" t="s">
        <v>53</v>
      </c>
      <c r="C35" s="54" t="s">
        <v>244</v>
      </c>
      <c r="D35" s="46" t="s">
        <v>245</v>
      </c>
      <c r="E35" s="46">
        <v>3473.25</v>
      </c>
      <c r="F35" s="46">
        <v>3245.4</v>
      </c>
      <c r="G35" s="48">
        <v>5664.75</v>
      </c>
      <c r="H35" s="46">
        <v>3473.25</v>
      </c>
      <c r="I35" s="48">
        <v>0</v>
      </c>
      <c r="J35" s="48"/>
      <c r="K35" s="63">
        <f t="shared" si="44"/>
        <v>62.5185</v>
      </c>
      <c r="L35" s="64">
        <f t="shared" si="45"/>
        <v>519.264</v>
      </c>
      <c r="M35" s="48">
        <f t="shared" si="46"/>
        <v>453.18</v>
      </c>
      <c r="N35" s="46">
        <f t="shared" si="47"/>
        <v>24.31275</v>
      </c>
      <c r="O35" s="48">
        <f t="shared" si="48"/>
        <v>0</v>
      </c>
      <c r="P35" s="48">
        <f t="shared" si="49"/>
        <v>0</v>
      </c>
      <c r="Q35" s="48">
        <f t="shared" si="50"/>
        <v>1059.27525</v>
      </c>
      <c r="R35" s="46">
        <f t="shared" si="51"/>
        <v>0</v>
      </c>
      <c r="S35" s="46">
        <f t="shared" si="52"/>
        <v>259.63</v>
      </c>
      <c r="T35" s="48">
        <f t="shared" si="53"/>
        <v>113.3</v>
      </c>
      <c r="U35" s="46">
        <f t="shared" si="54"/>
        <v>10.42</v>
      </c>
      <c r="V35" s="46">
        <v>0</v>
      </c>
      <c r="W35" s="48">
        <f t="shared" si="55"/>
        <v>0</v>
      </c>
      <c r="X35" s="48">
        <f t="shared" si="56"/>
        <v>0</v>
      </c>
      <c r="Y35" s="46">
        <f t="shared" si="57"/>
        <v>383.35</v>
      </c>
      <c r="Z35" s="46">
        <f t="shared" si="58"/>
        <v>1442.62525</v>
      </c>
      <c r="AA35" s="46"/>
      <c r="AB35" s="12" t="s">
        <v>53</v>
      </c>
      <c r="AC35" s="11">
        <f t="shared" ref="AC35:AE35" si="96">K35+R35</f>
        <v>62.5185</v>
      </c>
      <c r="AD35" s="11">
        <f t="shared" si="96"/>
        <v>778.894</v>
      </c>
      <c r="AE35" s="11">
        <f t="shared" si="96"/>
        <v>566.48</v>
      </c>
      <c r="AF35" s="11">
        <f t="shared" si="60"/>
        <v>34.73275</v>
      </c>
      <c r="AG35" s="11">
        <f t="shared" ref="AG35:AI35" si="97">O35+W35</f>
        <v>0</v>
      </c>
      <c r="AH35" s="11">
        <f t="shared" si="97"/>
        <v>0</v>
      </c>
      <c r="AI35" s="11">
        <f t="shared" si="97"/>
        <v>1442.62525</v>
      </c>
      <c r="AJ35" s="12" t="s">
        <v>32</v>
      </c>
    </row>
    <row r="36" s="9" customFormat="1" ht="16" customHeight="1" spans="1:36">
      <c r="A36" s="45">
        <f t="shared" si="43"/>
        <v>33</v>
      </c>
      <c r="B36" s="46" t="s">
        <v>53</v>
      </c>
      <c r="C36" s="47" t="s">
        <v>246</v>
      </c>
      <c r="D36" s="46" t="s">
        <v>247</v>
      </c>
      <c r="E36" s="46">
        <v>3473.25</v>
      </c>
      <c r="F36" s="46">
        <v>3245.4</v>
      </c>
      <c r="G36" s="48">
        <v>5664.75</v>
      </c>
      <c r="H36" s="46">
        <v>3473.25</v>
      </c>
      <c r="I36" s="48">
        <v>3180</v>
      </c>
      <c r="J36" s="48"/>
      <c r="K36" s="63">
        <f t="shared" si="44"/>
        <v>62.5185</v>
      </c>
      <c r="L36" s="64">
        <f t="shared" si="45"/>
        <v>519.264</v>
      </c>
      <c r="M36" s="48">
        <f t="shared" si="46"/>
        <v>453.18</v>
      </c>
      <c r="N36" s="46">
        <f t="shared" si="47"/>
        <v>24.31275</v>
      </c>
      <c r="O36" s="48">
        <f t="shared" si="48"/>
        <v>159</v>
      </c>
      <c r="P36" s="48">
        <f t="shared" si="49"/>
        <v>0</v>
      </c>
      <c r="Q36" s="48">
        <f t="shared" si="50"/>
        <v>1218.27525</v>
      </c>
      <c r="R36" s="46">
        <f t="shared" si="51"/>
        <v>0</v>
      </c>
      <c r="S36" s="46">
        <f t="shared" si="52"/>
        <v>259.63</v>
      </c>
      <c r="T36" s="48">
        <f t="shared" si="53"/>
        <v>113.3</v>
      </c>
      <c r="U36" s="46">
        <f t="shared" si="54"/>
        <v>10.42</v>
      </c>
      <c r="V36" s="46">
        <v>0</v>
      </c>
      <c r="W36" s="48">
        <f t="shared" si="55"/>
        <v>159</v>
      </c>
      <c r="X36" s="48">
        <f t="shared" si="56"/>
        <v>0</v>
      </c>
      <c r="Y36" s="46">
        <f t="shared" si="57"/>
        <v>542.35</v>
      </c>
      <c r="Z36" s="46">
        <f t="shared" si="58"/>
        <v>1760.62525</v>
      </c>
      <c r="AA36" s="46"/>
      <c r="AB36" s="12" t="s">
        <v>53</v>
      </c>
      <c r="AC36" s="11">
        <f t="shared" ref="AC36:AE36" si="98">K36+R36</f>
        <v>62.5185</v>
      </c>
      <c r="AD36" s="11">
        <f t="shared" si="98"/>
        <v>778.894</v>
      </c>
      <c r="AE36" s="11">
        <f t="shared" si="98"/>
        <v>566.48</v>
      </c>
      <c r="AF36" s="11">
        <f t="shared" si="60"/>
        <v>34.73275</v>
      </c>
      <c r="AG36" s="11">
        <f t="shared" ref="AG36:AI36" si="99">O36+W36</f>
        <v>318</v>
      </c>
      <c r="AH36" s="11">
        <f t="shared" si="99"/>
        <v>0</v>
      </c>
      <c r="AI36" s="11">
        <f t="shared" si="99"/>
        <v>1760.62525</v>
      </c>
      <c r="AJ36" s="12" t="s">
        <v>32</v>
      </c>
    </row>
    <row r="37" s="9" customFormat="1" ht="16" customHeight="1" spans="1:36">
      <c r="A37" s="45">
        <f t="shared" si="43"/>
        <v>34</v>
      </c>
      <c r="B37" s="46" t="s">
        <v>53</v>
      </c>
      <c r="C37" s="47" t="s">
        <v>250</v>
      </c>
      <c r="D37" s="46" t="s">
        <v>251</v>
      </c>
      <c r="E37" s="46">
        <v>3473.25</v>
      </c>
      <c r="F37" s="46">
        <v>3245.4</v>
      </c>
      <c r="G37" s="48">
        <v>5664.75</v>
      </c>
      <c r="H37" s="46">
        <v>3473.25</v>
      </c>
      <c r="I37" s="48">
        <v>3180</v>
      </c>
      <c r="J37" s="48"/>
      <c r="K37" s="63">
        <f t="shared" si="44"/>
        <v>62.5185</v>
      </c>
      <c r="L37" s="64">
        <f t="shared" si="45"/>
        <v>519.264</v>
      </c>
      <c r="M37" s="48">
        <f t="shared" si="46"/>
        <v>453.18</v>
      </c>
      <c r="N37" s="46">
        <f t="shared" si="47"/>
        <v>24.31275</v>
      </c>
      <c r="O37" s="48">
        <f t="shared" si="48"/>
        <v>159</v>
      </c>
      <c r="P37" s="48">
        <f t="shared" si="49"/>
        <v>0</v>
      </c>
      <c r="Q37" s="48">
        <f t="shared" si="50"/>
        <v>1218.27525</v>
      </c>
      <c r="R37" s="46">
        <f t="shared" si="51"/>
        <v>0</v>
      </c>
      <c r="S37" s="46">
        <f t="shared" si="52"/>
        <v>259.63</v>
      </c>
      <c r="T37" s="48">
        <f t="shared" si="53"/>
        <v>113.3</v>
      </c>
      <c r="U37" s="46">
        <f t="shared" si="54"/>
        <v>10.42</v>
      </c>
      <c r="V37" s="46">
        <v>0</v>
      </c>
      <c r="W37" s="48">
        <f t="shared" si="55"/>
        <v>159</v>
      </c>
      <c r="X37" s="48">
        <f t="shared" si="56"/>
        <v>0</v>
      </c>
      <c r="Y37" s="46">
        <f t="shared" si="57"/>
        <v>542.35</v>
      </c>
      <c r="Z37" s="46">
        <f t="shared" si="58"/>
        <v>1760.62525</v>
      </c>
      <c r="AA37" s="46"/>
      <c r="AB37" s="12" t="s">
        <v>53</v>
      </c>
      <c r="AC37" s="11">
        <f t="shared" ref="AC37:AE37" si="100">K37+R37</f>
        <v>62.5185</v>
      </c>
      <c r="AD37" s="11">
        <f t="shared" si="100"/>
        <v>778.894</v>
      </c>
      <c r="AE37" s="11">
        <f t="shared" si="100"/>
        <v>566.48</v>
      </c>
      <c r="AF37" s="11">
        <f t="shared" si="60"/>
        <v>34.73275</v>
      </c>
      <c r="AG37" s="11">
        <f t="shared" ref="AG37:AI37" si="101">O37+W37</f>
        <v>318</v>
      </c>
      <c r="AH37" s="11">
        <f t="shared" si="101"/>
        <v>0</v>
      </c>
      <c r="AI37" s="11">
        <f t="shared" si="101"/>
        <v>1760.62525</v>
      </c>
      <c r="AJ37" s="12" t="s">
        <v>32</v>
      </c>
    </row>
    <row r="38" s="9" customFormat="1" ht="16" customHeight="1" spans="1:36">
      <c r="A38" s="45">
        <f t="shared" si="43"/>
        <v>35</v>
      </c>
      <c r="B38" s="46" t="s">
        <v>53</v>
      </c>
      <c r="C38" s="51" t="s">
        <v>252</v>
      </c>
      <c r="D38" s="55" t="s">
        <v>253</v>
      </c>
      <c r="E38" s="46">
        <v>3473.25</v>
      </c>
      <c r="F38" s="46">
        <v>3245.4</v>
      </c>
      <c r="G38" s="48">
        <v>5664.75</v>
      </c>
      <c r="H38" s="46">
        <v>3473.25</v>
      </c>
      <c r="I38" s="48">
        <v>3180</v>
      </c>
      <c r="J38" s="48"/>
      <c r="K38" s="63">
        <f t="shared" si="44"/>
        <v>62.5185</v>
      </c>
      <c r="L38" s="64">
        <f t="shared" si="45"/>
        <v>519.264</v>
      </c>
      <c r="M38" s="48">
        <f t="shared" si="46"/>
        <v>453.18</v>
      </c>
      <c r="N38" s="46">
        <f t="shared" si="47"/>
        <v>24.31275</v>
      </c>
      <c r="O38" s="48">
        <f t="shared" si="48"/>
        <v>159</v>
      </c>
      <c r="P38" s="48">
        <f t="shared" si="49"/>
        <v>0</v>
      </c>
      <c r="Q38" s="48">
        <f t="shared" si="50"/>
        <v>1218.27525</v>
      </c>
      <c r="R38" s="46">
        <f t="shared" si="51"/>
        <v>0</v>
      </c>
      <c r="S38" s="46">
        <f t="shared" si="52"/>
        <v>259.63</v>
      </c>
      <c r="T38" s="48">
        <f t="shared" si="53"/>
        <v>113.3</v>
      </c>
      <c r="U38" s="46">
        <f t="shared" si="54"/>
        <v>10.42</v>
      </c>
      <c r="V38" s="46">
        <v>0</v>
      </c>
      <c r="W38" s="48">
        <f t="shared" si="55"/>
        <v>159</v>
      </c>
      <c r="X38" s="48">
        <f t="shared" si="56"/>
        <v>0</v>
      </c>
      <c r="Y38" s="46">
        <f t="shared" si="57"/>
        <v>542.35</v>
      </c>
      <c r="Z38" s="46">
        <f t="shared" si="58"/>
        <v>1760.62525</v>
      </c>
      <c r="AA38" s="46"/>
      <c r="AB38" s="12" t="s">
        <v>53</v>
      </c>
      <c r="AC38" s="11">
        <f t="shared" ref="AC38:AE38" si="102">K38+R38</f>
        <v>62.5185</v>
      </c>
      <c r="AD38" s="11">
        <f t="shared" si="102"/>
        <v>778.894</v>
      </c>
      <c r="AE38" s="11">
        <f t="shared" si="102"/>
        <v>566.48</v>
      </c>
      <c r="AF38" s="11">
        <f t="shared" si="60"/>
        <v>34.73275</v>
      </c>
      <c r="AG38" s="11">
        <f t="shared" ref="AG38:AI38" si="103">O38+W38</f>
        <v>318</v>
      </c>
      <c r="AH38" s="11">
        <f t="shared" si="103"/>
        <v>0</v>
      </c>
      <c r="AI38" s="11">
        <f t="shared" si="103"/>
        <v>1760.62525</v>
      </c>
      <c r="AJ38" s="12" t="s">
        <v>32</v>
      </c>
    </row>
    <row r="39" s="9" customFormat="1" ht="16" customHeight="1" spans="1:36">
      <c r="A39" s="45">
        <f t="shared" si="43"/>
        <v>36</v>
      </c>
      <c r="B39" s="46" t="s">
        <v>176</v>
      </c>
      <c r="C39" s="47" t="s">
        <v>254</v>
      </c>
      <c r="D39" s="46" t="s">
        <v>255</v>
      </c>
      <c r="E39" s="46">
        <v>3473.25</v>
      </c>
      <c r="F39" s="46">
        <v>3245.4</v>
      </c>
      <c r="G39" s="48">
        <v>5664.75</v>
      </c>
      <c r="H39" s="46">
        <v>3473.25</v>
      </c>
      <c r="I39" s="48">
        <v>3180</v>
      </c>
      <c r="J39" s="48"/>
      <c r="K39" s="63">
        <f t="shared" si="44"/>
        <v>62.5185</v>
      </c>
      <c r="L39" s="64">
        <f t="shared" si="45"/>
        <v>519.264</v>
      </c>
      <c r="M39" s="48">
        <f t="shared" si="46"/>
        <v>453.18</v>
      </c>
      <c r="N39" s="46">
        <f t="shared" si="47"/>
        <v>24.31275</v>
      </c>
      <c r="O39" s="48">
        <f t="shared" si="48"/>
        <v>159</v>
      </c>
      <c r="P39" s="48">
        <f t="shared" si="49"/>
        <v>0</v>
      </c>
      <c r="Q39" s="48">
        <f t="shared" si="50"/>
        <v>1218.27525</v>
      </c>
      <c r="R39" s="46">
        <f t="shared" si="51"/>
        <v>0</v>
      </c>
      <c r="S39" s="46">
        <f t="shared" si="52"/>
        <v>259.63</v>
      </c>
      <c r="T39" s="48">
        <f t="shared" si="53"/>
        <v>113.3</v>
      </c>
      <c r="U39" s="46">
        <f t="shared" si="54"/>
        <v>10.42</v>
      </c>
      <c r="V39" s="46">
        <v>0</v>
      </c>
      <c r="W39" s="48">
        <f t="shared" si="55"/>
        <v>159</v>
      </c>
      <c r="X39" s="48">
        <f t="shared" si="56"/>
        <v>0</v>
      </c>
      <c r="Y39" s="46">
        <f t="shared" si="57"/>
        <v>542.35</v>
      </c>
      <c r="Z39" s="46">
        <f t="shared" si="58"/>
        <v>1760.62525</v>
      </c>
      <c r="AA39" s="46"/>
      <c r="AB39" s="12" t="s">
        <v>133</v>
      </c>
      <c r="AC39" s="11">
        <f t="shared" ref="AC39:AE39" si="104">K39+R39</f>
        <v>62.5185</v>
      </c>
      <c r="AD39" s="11">
        <f t="shared" si="104"/>
        <v>778.894</v>
      </c>
      <c r="AE39" s="11">
        <f t="shared" si="104"/>
        <v>566.48</v>
      </c>
      <c r="AF39" s="11">
        <f t="shared" si="60"/>
        <v>34.73275</v>
      </c>
      <c r="AG39" s="11">
        <f t="shared" ref="AG39:AI39" si="105">O39+W39</f>
        <v>318</v>
      </c>
      <c r="AH39" s="11">
        <f t="shared" si="105"/>
        <v>0</v>
      </c>
      <c r="AI39" s="11">
        <f t="shared" si="105"/>
        <v>1760.62525</v>
      </c>
      <c r="AJ39" s="12" t="s">
        <v>35</v>
      </c>
    </row>
    <row r="40" s="9" customFormat="1" ht="16" customHeight="1" spans="1:36">
      <c r="A40" s="45">
        <f t="shared" si="43"/>
        <v>37</v>
      </c>
      <c r="B40" s="46" t="s">
        <v>256</v>
      </c>
      <c r="C40" s="47" t="s">
        <v>257</v>
      </c>
      <c r="D40" s="46" t="s">
        <v>258</v>
      </c>
      <c r="E40" s="46">
        <v>3820</v>
      </c>
      <c r="F40" s="46">
        <v>3820</v>
      </c>
      <c r="G40" s="48">
        <v>5664.75</v>
      </c>
      <c r="H40" s="46">
        <v>3820</v>
      </c>
      <c r="I40" s="48">
        <v>3180</v>
      </c>
      <c r="J40" s="48"/>
      <c r="K40" s="63">
        <f t="shared" si="44"/>
        <v>68.76</v>
      </c>
      <c r="L40" s="64">
        <f t="shared" si="45"/>
        <v>611.2</v>
      </c>
      <c r="M40" s="48">
        <f t="shared" si="46"/>
        <v>453.18</v>
      </c>
      <c r="N40" s="46">
        <f t="shared" si="47"/>
        <v>26.74</v>
      </c>
      <c r="O40" s="48">
        <f t="shared" si="48"/>
        <v>159</v>
      </c>
      <c r="P40" s="48">
        <f t="shared" si="49"/>
        <v>0</v>
      </c>
      <c r="Q40" s="48">
        <f t="shared" si="50"/>
        <v>1318.88</v>
      </c>
      <c r="R40" s="46">
        <f t="shared" si="51"/>
        <v>0</v>
      </c>
      <c r="S40" s="46">
        <f t="shared" si="52"/>
        <v>305.6</v>
      </c>
      <c r="T40" s="48">
        <f t="shared" si="53"/>
        <v>113.3</v>
      </c>
      <c r="U40" s="46">
        <f t="shared" si="54"/>
        <v>11.46</v>
      </c>
      <c r="V40" s="46">
        <v>0</v>
      </c>
      <c r="W40" s="48">
        <f t="shared" si="55"/>
        <v>159</v>
      </c>
      <c r="X40" s="48">
        <f t="shared" si="56"/>
        <v>0</v>
      </c>
      <c r="Y40" s="46">
        <f t="shared" si="57"/>
        <v>589.36</v>
      </c>
      <c r="Z40" s="46">
        <f t="shared" si="58"/>
        <v>1908.24</v>
      </c>
      <c r="AA40" s="46"/>
      <c r="AB40" s="12" t="s">
        <v>127</v>
      </c>
      <c r="AC40" s="11">
        <f t="shared" ref="AC40:AE40" si="106">K40+R40</f>
        <v>68.76</v>
      </c>
      <c r="AD40" s="11">
        <f t="shared" si="106"/>
        <v>916.8</v>
      </c>
      <c r="AE40" s="11">
        <f t="shared" si="106"/>
        <v>566.48</v>
      </c>
      <c r="AF40" s="11">
        <f t="shared" si="60"/>
        <v>38.2</v>
      </c>
      <c r="AG40" s="11">
        <f t="shared" ref="AG40:AI40" si="107">O40+W40</f>
        <v>318</v>
      </c>
      <c r="AH40" s="11">
        <f t="shared" si="107"/>
        <v>0</v>
      </c>
      <c r="AI40" s="11">
        <f t="shared" si="107"/>
        <v>1908.24</v>
      </c>
      <c r="AJ40" s="12" t="s">
        <v>34</v>
      </c>
    </row>
    <row r="41" s="9" customFormat="1" ht="16" customHeight="1" spans="1:36">
      <c r="A41" s="45">
        <f t="shared" si="43"/>
        <v>38</v>
      </c>
      <c r="B41" s="46" t="s">
        <v>176</v>
      </c>
      <c r="C41" s="47" t="s">
        <v>259</v>
      </c>
      <c r="D41" s="46" t="s">
        <v>260</v>
      </c>
      <c r="E41" s="46">
        <v>3473.25</v>
      </c>
      <c r="F41" s="46">
        <v>3245.4</v>
      </c>
      <c r="G41" s="48">
        <v>5664.75</v>
      </c>
      <c r="H41" s="46">
        <v>3473.25</v>
      </c>
      <c r="I41" s="48">
        <v>3180</v>
      </c>
      <c r="J41" s="48"/>
      <c r="K41" s="63">
        <f t="shared" si="44"/>
        <v>62.5185</v>
      </c>
      <c r="L41" s="64">
        <f t="shared" si="45"/>
        <v>519.264</v>
      </c>
      <c r="M41" s="48">
        <f t="shared" si="46"/>
        <v>453.18</v>
      </c>
      <c r="N41" s="46">
        <f t="shared" si="47"/>
        <v>24.31275</v>
      </c>
      <c r="O41" s="48">
        <f t="shared" si="48"/>
        <v>159</v>
      </c>
      <c r="P41" s="48">
        <f t="shared" si="49"/>
        <v>0</v>
      </c>
      <c r="Q41" s="48">
        <f t="shared" si="50"/>
        <v>1218.27525</v>
      </c>
      <c r="R41" s="46">
        <f t="shared" si="51"/>
        <v>0</v>
      </c>
      <c r="S41" s="46">
        <f t="shared" si="52"/>
        <v>259.63</v>
      </c>
      <c r="T41" s="48">
        <f t="shared" si="53"/>
        <v>113.3</v>
      </c>
      <c r="U41" s="46">
        <f t="shared" si="54"/>
        <v>10.42</v>
      </c>
      <c r="V41" s="46">
        <v>0</v>
      </c>
      <c r="W41" s="48">
        <f t="shared" si="55"/>
        <v>159</v>
      </c>
      <c r="X41" s="48">
        <f t="shared" si="56"/>
        <v>0</v>
      </c>
      <c r="Y41" s="46">
        <f t="shared" si="57"/>
        <v>542.35</v>
      </c>
      <c r="Z41" s="46">
        <f t="shared" si="58"/>
        <v>1760.62525</v>
      </c>
      <c r="AA41" s="46"/>
      <c r="AB41" s="12" t="s">
        <v>85</v>
      </c>
      <c r="AC41" s="11">
        <f t="shared" ref="AC41:AE41" si="108">K41+R41</f>
        <v>62.5185</v>
      </c>
      <c r="AD41" s="11">
        <f t="shared" si="108"/>
        <v>778.894</v>
      </c>
      <c r="AE41" s="11">
        <f t="shared" si="108"/>
        <v>566.48</v>
      </c>
      <c r="AF41" s="11">
        <f t="shared" si="60"/>
        <v>34.73275</v>
      </c>
      <c r="AG41" s="11">
        <f t="shared" ref="AG41:AI41" si="109">O41+W41</f>
        <v>318</v>
      </c>
      <c r="AH41" s="11">
        <f t="shared" si="109"/>
        <v>0</v>
      </c>
      <c r="AI41" s="11">
        <f t="shared" si="109"/>
        <v>1760.62525</v>
      </c>
      <c r="AJ41" s="12" t="s">
        <v>35</v>
      </c>
    </row>
    <row r="42" s="9" customFormat="1" ht="16" customHeight="1" spans="1:36">
      <c r="A42" s="45">
        <f t="shared" si="43"/>
        <v>39</v>
      </c>
      <c r="B42" s="46" t="s">
        <v>256</v>
      </c>
      <c r="C42" s="47" t="s">
        <v>261</v>
      </c>
      <c r="D42" s="46" t="s">
        <v>262</v>
      </c>
      <c r="E42" s="46">
        <v>3473.25</v>
      </c>
      <c r="F42" s="46">
        <v>3245.4</v>
      </c>
      <c r="G42" s="48">
        <v>5664.75</v>
      </c>
      <c r="H42" s="46">
        <v>3473.25</v>
      </c>
      <c r="I42" s="48">
        <v>3180</v>
      </c>
      <c r="J42" s="48"/>
      <c r="K42" s="63">
        <f t="shared" si="44"/>
        <v>62.5185</v>
      </c>
      <c r="L42" s="64">
        <f t="shared" si="45"/>
        <v>519.264</v>
      </c>
      <c r="M42" s="48">
        <f t="shared" si="46"/>
        <v>453.18</v>
      </c>
      <c r="N42" s="46">
        <f t="shared" si="47"/>
        <v>24.31275</v>
      </c>
      <c r="O42" s="48">
        <f t="shared" si="48"/>
        <v>159</v>
      </c>
      <c r="P42" s="48">
        <f t="shared" si="49"/>
        <v>0</v>
      </c>
      <c r="Q42" s="48">
        <f t="shared" si="50"/>
        <v>1218.27525</v>
      </c>
      <c r="R42" s="46">
        <f t="shared" si="51"/>
        <v>0</v>
      </c>
      <c r="S42" s="46">
        <f t="shared" si="52"/>
        <v>259.63</v>
      </c>
      <c r="T42" s="48">
        <f t="shared" si="53"/>
        <v>113.3</v>
      </c>
      <c r="U42" s="46">
        <f t="shared" si="54"/>
        <v>10.42</v>
      </c>
      <c r="V42" s="46">
        <v>0</v>
      </c>
      <c r="W42" s="48">
        <f t="shared" si="55"/>
        <v>159</v>
      </c>
      <c r="X42" s="48">
        <f t="shared" si="56"/>
        <v>0</v>
      </c>
      <c r="Y42" s="46">
        <f t="shared" si="57"/>
        <v>542.35</v>
      </c>
      <c r="Z42" s="46">
        <f t="shared" si="58"/>
        <v>1760.62525</v>
      </c>
      <c r="AA42" s="46"/>
      <c r="AB42" s="12" t="s">
        <v>136</v>
      </c>
      <c r="AC42" s="11">
        <f t="shared" ref="AC42:AE42" si="110">K42+R42</f>
        <v>62.5185</v>
      </c>
      <c r="AD42" s="11">
        <f t="shared" si="110"/>
        <v>778.894</v>
      </c>
      <c r="AE42" s="11">
        <f t="shared" si="110"/>
        <v>566.48</v>
      </c>
      <c r="AF42" s="11">
        <f t="shared" si="60"/>
        <v>34.73275</v>
      </c>
      <c r="AG42" s="11">
        <f t="shared" ref="AG42:AI42" si="111">O42+W42</f>
        <v>318</v>
      </c>
      <c r="AH42" s="11">
        <f t="shared" si="111"/>
        <v>0</v>
      </c>
      <c r="AI42" s="11">
        <f t="shared" si="111"/>
        <v>1760.62525</v>
      </c>
      <c r="AJ42" s="12" t="s">
        <v>34</v>
      </c>
    </row>
    <row r="43" s="9" customFormat="1" ht="16" customHeight="1" spans="1:36">
      <c r="A43" s="45">
        <f t="shared" si="43"/>
        <v>40</v>
      </c>
      <c r="B43" s="46" t="s">
        <v>176</v>
      </c>
      <c r="C43" s="56" t="s">
        <v>263</v>
      </c>
      <c r="D43" s="46" t="s">
        <v>264</v>
      </c>
      <c r="E43" s="46">
        <v>3820</v>
      </c>
      <c r="F43" s="46">
        <v>3820</v>
      </c>
      <c r="G43" s="48">
        <v>5664.75</v>
      </c>
      <c r="H43" s="46">
        <v>3820</v>
      </c>
      <c r="I43" s="48">
        <v>4180</v>
      </c>
      <c r="J43" s="48"/>
      <c r="K43" s="63">
        <f t="shared" si="44"/>
        <v>68.76</v>
      </c>
      <c r="L43" s="64">
        <f t="shared" si="45"/>
        <v>611.2</v>
      </c>
      <c r="M43" s="48">
        <f t="shared" si="46"/>
        <v>453.18</v>
      </c>
      <c r="N43" s="46">
        <f t="shared" si="47"/>
        <v>26.74</v>
      </c>
      <c r="O43" s="48">
        <f t="shared" si="48"/>
        <v>209</v>
      </c>
      <c r="P43" s="48">
        <f t="shared" si="49"/>
        <v>0</v>
      </c>
      <c r="Q43" s="48">
        <f t="shared" si="50"/>
        <v>1368.88</v>
      </c>
      <c r="R43" s="46">
        <f t="shared" si="51"/>
        <v>0</v>
      </c>
      <c r="S43" s="46">
        <f t="shared" si="52"/>
        <v>305.6</v>
      </c>
      <c r="T43" s="48">
        <f t="shared" si="53"/>
        <v>113.3</v>
      </c>
      <c r="U43" s="46">
        <f t="shared" si="54"/>
        <v>11.46</v>
      </c>
      <c r="V43" s="46">
        <v>0</v>
      </c>
      <c r="W43" s="48">
        <f t="shared" si="55"/>
        <v>209</v>
      </c>
      <c r="X43" s="48">
        <f t="shared" si="56"/>
        <v>0</v>
      </c>
      <c r="Y43" s="46">
        <f t="shared" si="57"/>
        <v>639.36</v>
      </c>
      <c r="Z43" s="46">
        <f t="shared" si="58"/>
        <v>2008.24</v>
      </c>
      <c r="AA43" s="46"/>
      <c r="AB43" s="12" t="s">
        <v>85</v>
      </c>
      <c r="AC43" s="11">
        <f t="shared" ref="AC43:AE43" si="112">K43+R43</f>
        <v>68.76</v>
      </c>
      <c r="AD43" s="11">
        <f t="shared" si="112"/>
        <v>916.8</v>
      </c>
      <c r="AE43" s="11">
        <f t="shared" si="112"/>
        <v>566.48</v>
      </c>
      <c r="AF43" s="11">
        <f t="shared" si="60"/>
        <v>38.2</v>
      </c>
      <c r="AG43" s="11">
        <f t="shared" ref="AG43:AI43" si="113">O43+W43</f>
        <v>418</v>
      </c>
      <c r="AH43" s="11">
        <f t="shared" si="113"/>
        <v>0</v>
      </c>
      <c r="AI43" s="11">
        <f t="shared" si="113"/>
        <v>2008.24</v>
      </c>
      <c r="AJ43" s="12" t="s">
        <v>35</v>
      </c>
    </row>
    <row r="44" s="9" customFormat="1" ht="16" customHeight="1" spans="1:36">
      <c r="A44" s="45">
        <f t="shared" si="43"/>
        <v>41</v>
      </c>
      <c r="B44" s="46" t="s">
        <v>176</v>
      </c>
      <c r="C44" s="51" t="s">
        <v>265</v>
      </c>
      <c r="D44" s="52" t="s">
        <v>266</v>
      </c>
      <c r="E44" s="46">
        <v>3473.25</v>
      </c>
      <c r="F44" s="46">
        <v>3245.4</v>
      </c>
      <c r="G44" s="48">
        <v>5664.75</v>
      </c>
      <c r="H44" s="46">
        <v>3473.25</v>
      </c>
      <c r="I44" s="48">
        <v>3180</v>
      </c>
      <c r="J44" s="48"/>
      <c r="K44" s="63">
        <f t="shared" si="44"/>
        <v>62.5185</v>
      </c>
      <c r="L44" s="64">
        <f t="shared" si="45"/>
        <v>519.264</v>
      </c>
      <c r="M44" s="48">
        <f t="shared" si="46"/>
        <v>453.18</v>
      </c>
      <c r="N44" s="46">
        <f t="shared" si="47"/>
        <v>24.31275</v>
      </c>
      <c r="O44" s="48">
        <f t="shared" si="48"/>
        <v>159</v>
      </c>
      <c r="P44" s="48">
        <f t="shared" si="49"/>
        <v>0</v>
      </c>
      <c r="Q44" s="48">
        <f t="shared" si="50"/>
        <v>1218.27525</v>
      </c>
      <c r="R44" s="46">
        <f t="shared" si="51"/>
        <v>0</v>
      </c>
      <c r="S44" s="46">
        <f t="shared" si="52"/>
        <v>259.63</v>
      </c>
      <c r="T44" s="48">
        <f t="shared" si="53"/>
        <v>113.3</v>
      </c>
      <c r="U44" s="46">
        <f t="shared" si="54"/>
        <v>10.42</v>
      </c>
      <c r="V44" s="46">
        <v>0</v>
      </c>
      <c r="W44" s="48">
        <f t="shared" si="55"/>
        <v>159</v>
      </c>
      <c r="X44" s="48">
        <f t="shared" si="56"/>
        <v>0</v>
      </c>
      <c r="Y44" s="46">
        <f t="shared" si="57"/>
        <v>542.35</v>
      </c>
      <c r="Z44" s="46">
        <f t="shared" si="58"/>
        <v>1760.62525</v>
      </c>
      <c r="AA44" s="46"/>
      <c r="AB44" s="12" t="s">
        <v>133</v>
      </c>
      <c r="AC44" s="11">
        <f t="shared" ref="AC44:AE44" si="114">K44+R44</f>
        <v>62.5185</v>
      </c>
      <c r="AD44" s="11">
        <f t="shared" si="114"/>
        <v>778.894</v>
      </c>
      <c r="AE44" s="11">
        <f t="shared" si="114"/>
        <v>566.48</v>
      </c>
      <c r="AF44" s="11">
        <f t="shared" si="60"/>
        <v>34.73275</v>
      </c>
      <c r="AG44" s="11">
        <f t="shared" ref="AG44:AI44" si="115">O44+W44</f>
        <v>318</v>
      </c>
      <c r="AH44" s="11">
        <f t="shared" si="115"/>
        <v>0</v>
      </c>
      <c r="AI44" s="11">
        <f t="shared" si="115"/>
        <v>1760.62525</v>
      </c>
      <c r="AJ44" s="12" t="s">
        <v>35</v>
      </c>
    </row>
    <row r="45" s="9" customFormat="1" ht="16" customHeight="1" spans="1:36">
      <c r="A45" s="45">
        <f t="shared" si="43"/>
        <v>42</v>
      </c>
      <c r="B45" s="46" t="s">
        <v>267</v>
      </c>
      <c r="C45" s="47" t="s">
        <v>268</v>
      </c>
      <c r="D45" s="46" t="s">
        <v>269</v>
      </c>
      <c r="E45" s="46">
        <v>3473.25</v>
      </c>
      <c r="F45" s="46">
        <v>3245.4</v>
      </c>
      <c r="G45" s="48">
        <v>5664.75</v>
      </c>
      <c r="H45" s="46">
        <v>3473.25</v>
      </c>
      <c r="I45" s="48">
        <v>3180</v>
      </c>
      <c r="J45" s="48"/>
      <c r="K45" s="63">
        <f t="shared" si="44"/>
        <v>62.5185</v>
      </c>
      <c r="L45" s="64">
        <f t="shared" si="45"/>
        <v>519.264</v>
      </c>
      <c r="M45" s="48">
        <f t="shared" si="46"/>
        <v>453.18</v>
      </c>
      <c r="N45" s="46">
        <f t="shared" si="47"/>
        <v>24.31275</v>
      </c>
      <c r="O45" s="48">
        <f t="shared" si="48"/>
        <v>159</v>
      </c>
      <c r="P45" s="48">
        <f t="shared" si="49"/>
        <v>0</v>
      </c>
      <c r="Q45" s="48">
        <f t="shared" si="50"/>
        <v>1218.27525</v>
      </c>
      <c r="R45" s="46">
        <f t="shared" si="51"/>
        <v>0</v>
      </c>
      <c r="S45" s="46">
        <f t="shared" si="52"/>
        <v>259.63</v>
      </c>
      <c r="T45" s="48">
        <f t="shared" si="53"/>
        <v>113.3</v>
      </c>
      <c r="U45" s="46">
        <f t="shared" si="54"/>
        <v>10.42</v>
      </c>
      <c r="V45" s="46">
        <v>0</v>
      </c>
      <c r="W45" s="48">
        <f t="shared" si="55"/>
        <v>159</v>
      </c>
      <c r="X45" s="48">
        <f t="shared" si="56"/>
        <v>0</v>
      </c>
      <c r="Y45" s="46">
        <f t="shared" si="57"/>
        <v>542.35</v>
      </c>
      <c r="Z45" s="46">
        <f t="shared" si="58"/>
        <v>1760.62525</v>
      </c>
      <c r="AA45" s="46"/>
      <c r="AB45" s="12" t="s">
        <v>82</v>
      </c>
      <c r="AC45" s="11">
        <f t="shared" ref="AC45:AE45" si="116">K45+R45</f>
        <v>62.5185</v>
      </c>
      <c r="AD45" s="11">
        <f t="shared" si="116"/>
        <v>778.894</v>
      </c>
      <c r="AE45" s="11">
        <f t="shared" si="116"/>
        <v>566.48</v>
      </c>
      <c r="AF45" s="11">
        <f t="shared" si="60"/>
        <v>34.73275</v>
      </c>
      <c r="AG45" s="11">
        <f t="shared" ref="AG45:AI45" si="117">O45+W45</f>
        <v>318</v>
      </c>
      <c r="AH45" s="11">
        <f t="shared" si="117"/>
        <v>0</v>
      </c>
      <c r="AI45" s="11">
        <f t="shared" si="117"/>
        <v>1760.62525</v>
      </c>
      <c r="AJ45" s="12" t="s">
        <v>32</v>
      </c>
    </row>
    <row r="46" s="9" customFormat="1" ht="16" customHeight="1" spans="1:36">
      <c r="A46" s="45">
        <f t="shared" si="43"/>
        <v>43</v>
      </c>
      <c r="B46" s="46" t="s">
        <v>173</v>
      </c>
      <c r="C46" s="47" t="s">
        <v>270</v>
      </c>
      <c r="D46" s="46" t="s">
        <v>271</v>
      </c>
      <c r="E46" s="46">
        <v>3473.25</v>
      </c>
      <c r="F46" s="46">
        <v>3245.4</v>
      </c>
      <c r="G46" s="48">
        <v>5664.75</v>
      </c>
      <c r="H46" s="46">
        <v>3473.25</v>
      </c>
      <c r="I46" s="48">
        <v>4180</v>
      </c>
      <c r="J46" s="48"/>
      <c r="K46" s="63">
        <f t="shared" si="44"/>
        <v>62.5185</v>
      </c>
      <c r="L46" s="64">
        <f t="shared" si="45"/>
        <v>519.264</v>
      </c>
      <c r="M46" s="48">
        <f t="shared" si="46"/>
        <v>453.18</v>
      </c>
      <c r="N46" s="46">
        <f t="shared" si="47"/>
        <v>24.31275</v>
      </c>
      <c r="O46" s="48">
        <f t="shared" si="48"/>
        <v>209</v>
      </c>
      <c r="P46" s="48">
        <f t="shared" si="49"/>
        <v>0</v>
      </c>
      <c r="Q46" s="48">
        <f t="shared" si="50"/>
        <v>1268.27525</v>
      </c>
      <c r="R46" s="46">
        <f t="shared" si="51"/>
        <v>0</v>
      </c>
      <c r="S46" s="46">
        <f t="shared" si="52"/>
        <v>259.63</v>
      </c>
      <c r="T46" s="48">
        <f t="shared" si="53"/>
        <v>113.3</v>
      </c>
      <c r="U46" s="46">
        <f t="shared" si="54"/>
        <v>10.42</v>
      </c>
      <c r="V46" s="46">
        <v>0</v>
      </c>
      <c r="W46" s="48">
        <f t="shared" si="55"/>
        <v>209</v>
      </c>
      <c r="X46" s="48">
        <f t="shared" si="56"/>
        <v>0</v>
      </c>
      <c r="Y46" s="46">
        <f t="shared" si="57"/>
        <v>592.35</v>
      </c>
      <c r="Z46" s="46">
        <f t="shared" si="58"/>
        <v>1860.62525</v>
      </c>
      <c r="AA46" s="46"/>
      <c r="AB46" s="12" t="s">
        <v>85</v>
      </c>
      <c r="AC46" s="11">
        <f t="shared" ref="AC46:AE46" si="118">K46+R46</f>
        <v>62.5185</v>
      </c>
      <c r="AD46" s="11">
        <f t="shared" si="118"/>
        <v>778.894</v>
      </c>
      <c r="AE46" s="11">
        <f t="shared" si="118"/>
        <v>566.48</v>
      </c>
      <c r="AF46" s="11">
        <f t="shared" si="60"/>
        <v>34.73275</v>
      </c>
      <c r="AG46" s="11">
        <f t="shared" ref="AG46:AI46" si="119">O46+W46</f>
        <v>418</v>
      </c>
      <c r="AH46" s="11">
        <f t="shared" si="119"/>
        <v>0</v>
      </c>
      <c r="AI46" s="11">
        <f t="shared" si="119"/>
        <v>1860.62525</v>
      </c>
      <c r="AJ46" s="12" t="s">
        <v>35</v>
      </c>
    </row>
    <row r="47" s="9" customFormat="1" ht="16" customHeight="1" spans="1:36">
      <c r="A47" s="45">
        <f t="shared" si="43"/>
        <v>44</v>
      </c>
      <c r="B47" s="46" t="s">
        <v>794</v>
      </c>
      <c r="C47" s="47" t="s">
        <v>273</v>
      </c>
      <c r="D47" s="46" t="s">
        <v>274</v>
      </c>
      <c r="E47" s="46">
        <v>3473.25</v>
      </c>
      <c r="F47" s="46">
        <v>3245.4</v>
      </c>
      <c r="G47" s="48">
        <v>5664.75</v>
      </c>
      <c r="H47" s="46">
        <v>3473.25</v>
      </c>
      <c r="I47" s="48">
        <v>3180</v>
      </c>
      <c r="J47" s="48"/>
      <c r="K47" s="63">
        <f t="shared" si="44"/>
        <v>62.5185</v>
      </c>
      <c r="L47" s="64">
        <f t="shared" si="45"/>
        <v>519.264</v>
      </c>
      <c r="M47" s="48">
        <f t="shared" si="46"/>
        <v>453.18</v>
      </c>
      <c r="N47" s="46">
        <f t="shared" si="47"/>
        <v>24.31275</v>
      </c>
      <c r="O47" s="48">
        <f t="shared" si="48"/>
        <v>159</v>
      </c>
      <c r="P47" s="48">
        <f t="shared" si="49"/>
        <v>0</v>
      </c>
      <c r="Q47" s="48">
        <f t="shared" si="50"/>
        <v>1218.27525</v>
      </c>
      <c r="R47" s="46">
        <f t="shared" si="51"/>
        <v>0</v>
      </c>
      <c r="S47" s="46">
        <f t="shared" si="52"/>
        <v>259.63</v>
      </c>
      <c r="T47" s="48">
        <f t="shared" si="53"/>
        <v>113.3</v>
      </c>
      <c r="U47" s="46">
        <f t="shared" si="54"/>
        <v>10.42</v>
      </c>
      <c r="V47" s="46">
        <v>0</v>
      </c>
      <c r="W47" s="48">
        <f t="shared" si="55"/>
        <v>159</v>
      </c>
      <c r="X47" s="48">
        <f t="shared" si="56"/>
        <v>0</v>
      </c>
      <c r="Y47" s="46">
        <f t="shared" si="57"/>
        <v>542.35</v>
      </c>
      <c r="Z47" s="46">
        <f t="shared" si="58"/>
        <v>1760.62525</v>
      </c>
      <c r="AA47" s="46"/>
      <c r="AB47" s="12" t="s">
        <v>94</v>
      </c>
      <c r="AC47" s="11">
        <f t="shared" ref="AC47:AE47" si="120">K47+R47</f>
        <v>62.5185</v>
      </c>
      <c r="AD47" s="11">
        <f t="shared" si="120"/>
        <v>778.894</v>
      </c>
      <c r="AE47" s="11">
        <f t="shared" si="120"/>
        <v>566.48</v>
      </c>
      <c r="AF47" s="11">
        <f t="shared" si="60"/>
        <v>34.73275</v>
      </c>
      <c r="AG47" s="11">
        <f t="shared" ref="AG47:AI47" si="121">O47+W47</f>
        <v>318</v>
      </c>
      <c r="AH47" s="11">
        <f t="shared" si="121"/>
        <v>0</v>
      </c>
      <c r="AI47" s="11">
        <f t="shared" si="121"/>
        <v>1760.62525</v>
      </c>
      <c r="AJ47" s="12" t="s">
        <v>36</v>
      </c>
    </row>
    <row r="48" s="9" customFormat="1" ht="16" customHeight="1" spans="1:36">
      <c r="A48" s="45">
        <f t="shared" si="43"/>
        <v>45</v>
      </c>
      <c r="B48" s="46" t="s">
        <v>794</v>
      </c>
      <c r="C48" s="47" t="s">
        <v>275</v>
      </c>
      <c r="D48" s="46" t="s">
        <v>276</v>
      </c>
      <c r="E48" s="46">
        <v>3473.25</v>
      </c>
      <c r="F48" s="46">
        <v>3245.4</v>
      </c>
      <c r="G48" s="48">
        <v>5664.75</v>
      </c>
      <c r="H48" s="46">
        <v>3473.25</v>
      </c>
      <c r="I48" s="48">
        <v>2544</v>
      </c>
      <c r="J48" s="48"/>
      <c r="K48" s="63">
        <f t="shared" si="44"/>
        <v>62.5185</v>
      </c>
      <c r="L48" s="64">
        <f t="shared" si="45"/>
        <v>519.264</v>
      </c>
      <c r="M48" s="48">
        <f t="shared" si="46"/>
        <v>453.18</v>
      </c>
      <c r="N48" s="46">
        <f t="shared" si="47"/>
        <v>24.31275</v>
      </c>
      <c r="O48" s="48">
        <f t="shared" si="48"/>
        <v>127.2</v>
      </c>
      <c r="P48" s="48">
        <f t="shared" si="49"/>
        <v>0</v>
      </c>
      <c r="Q48" s="48">
        <f t="shared" si="50"/>
        <v>1186.47525</v>
      </c>
      <c r="R48" s="46">
        <f t="shared" si="51"/>
        <v>0</v>
      </c>
      <c r="S48" s="46">
        <f t="shared" si="52"/>
        <v>259.63</v>
      </c>
      <c r="T48" s="48">
        <f t="shared" si="53"/>
        <v>113.3</v>
      </c>
      <c r="U48" s="46">
        <f t="shared" si="54"/>
        <v>10.42</v>
      </c>
      <c r="V48" s="46">
        <v>0</v>
      </c>
      <c r="W48" s="48">
        <f t="shared" si="55"/>
        <v>127.2</v>
      </c>
      <c r="X48" s="48">
        <f t="shared" si="56"/>
        <v>0</v>
      </c>
      <c r="Y48" s="46">
        <f t="shared" si="57"/>
        <v>510.55</v>
      </c>
      <c r="Z48" s="46">
        <f t="shared" si="58"/>
        <v>1697.02525</v>
      </c>
      <c r="AA48" s="46"/>
      <c r="AB48" s="12" t="s">
        <v>91</v>
      </c>
      <c r="AC48" s="11">
        <f t="shared" ref="AC48:AE48" si="122">K48+R48</f>
        <v>62.5185</v>
      </c>
      <c r="AD48" s="11">
        <f t="shared" si="122"/>
        <v>778.894</v>
      </c>
      <c r="AE48" s="11">
        <f t="shared" si="122"/>
        <v>566.48</v>
      </c>
      <c r="AF48" s="11">
        <f t="shared" si="60"/>
        <v>34.73275</v>
      </c>
      <c r="AG48" s="11">
        <f t="shared" ref="AG48:AI48" si="123">O48+W48</f>
        <v>254.4</v>
      </c>
      <c r="AH48" s="11">
        <f t="shared" si="123"/>
        <v>0</v>
      </c>
      <c r="AI48" s="11">
        <f t="shared" si="123"/>
        <v>1697.02525</v>
      </c>
      <c r="AJ48" s="12" t="s">
        <v>36</v>
      </c>
    </row>
    <row r="49" s="9" customFormat="1" ht="16" customHeight="1" spans="1:36">
      <c r="A49" s="45">
        <f t="shared" si="43"/>
        <v>46</v>
      </c>
      <c r="B49" s="46" t="s">
        <v>794</v>
      </c>
      <c r="C49" s="47" t="s">
        <v>277</v>
      </c>
      <c r="D49" s="46" t="s">
        <v>278</v>
      </c>
      <c r="E49" s="46">
        <v>3473.25</v>
      </c>
      <c r="F49" s="46">
        <v>3245.4</v>
      </c>
      <c r="G49" s="48">
        <v>5664.75</v>
      </c>
      <c r="H49" s="46">
        <v>3473.25</v>
      </c>
      <c r="I49" s="48">
        <v>3180</v>
      </c>
      <c r="J49" s="48"/>
      <c r="K49" s="63">
        <f t="shared" si="44"/>
        <v>62.5185</v>
      </c>
      <c r="L49" s="64">
        <f t="shared" si="45"/>
        <v>519.264</v>
      </c>
      <c r="M49" s="48">
        <f t="shared" si="46"/>
        <v>453.18</v>
      </c>
      <c r="N49" s="46">
        <f t="shared" si="47"/>
        <v>24.31275</v>
      </c>
      <c r="O49" s="48">
        <f t="shared" si="48"/>
        <v>159</v>
      </c>
      <c r="P49" s="48">
        <f t="shared" si="49"/>
        <v>0</v>
      </c>
      <c r="Q49" s="48">
        <f t="shared" si="50"/>
        <v>1218.27525</v>
      </c>
      <c r="R49" s="46">
        <f t="shared" si="51"/>
        <v>0</v>
      </c>
      <c r="S49" s="46">
        <f t="shared" si="52"/>
        <v>259.63</v>
      </c>
      <c r="T49" s="48">
        <f t="shared" si="53"/>
        <v>113.3</v>
      </c>
      <c r="U49" s="46">
        <f t="shared" si="54"/>
        <v>10.42</v>
      </c>
      <c r="V49" s="46">
        <v>0</v>
      </c>
      <c r="W49" s="48">
        <f t="shared" si="55"/>
        <v>159</v>
      </c>
      <c r="X49" s="48">
        <f t="shared" si="56"/>
        <v>0</v>
      </c>
      <c r="Y49" s="46">
        <f t="shared" si="57"/>
        <v>542.35</v>
      </c>
      <c r="Z49" s="46">
        <f t="shared" si="58"/>
        <v>1760.62525</v>
      </c>
      <c r="AA49" s="46"/>
      <c r="AB49" s="12" t="s">
        <v>67</v>
      </c>
      <c r="AC49" s="11">
        <f t="shared" ref="AC49:AE49" si="124">K49+R49</f>
        <v>62.5185</v>
      </c>
      <c r="AD49" s="11">
        <f t="shared" si="124"/>
        <v>778.894</v>
      </c>
      <c r="AE49" s="11">
        <f t="shared" si="124"/>
        <v>566.48</v>
      </c>
      <c r="AF49" s="11">
        <f t="shared" si="60"/>
        <v>34.73275</v>
      </c>
      <c r="AG49" s="11">
        <f t="shared" ref="AG49:AI49" si="125">O49+W49</f>
        <v>318</v>
      </c>
      <c r="AH49" s="11">
        <f t="shared" si="125"/>
        <v>0</v>
      </c>
      <c r="AI49" s="11">
        <f t="shared" si="125"/>
        <v>1760.62525</v>
      </c>
      <c r="AJ49" s="12" t="s">
        <v>36</v>
      </c>
    </row>
    <row r="50" s="20" customFormat="1" ht="16" customHeight="1" spans="1:36">
      <c r="A50" s="57">
        <f t="shared" si="43"/>
        <v>47</v>
      </c>
      <c r="B50" s="58" t="s">
        <v>794</v>
      </c>
      <c r="C50" s="59" t="s">
        <v>279</v>
      </c>
      <c r="D50" s="58" t="s">
        <v>280</v>
      </c>
      <c r="E50" s="58">
        <v>3473.25</v>
      </c>
      <c r="F50" s="58">
        <v>0</v>
      </c>
      <c r="G50" s="60">
        <v>0</v>
      </c>
      <c r="H50" s="58">
        <v>0</v>
      </c>
      <c r="I50" s="60">
        <v>0</v>
      </c>
      <c r="J50" s="60"/>
      <c r="K50" s="65">
        <f t="shared" si="44"/>
        <v>62.5185</v>
      </c>
      <c r="L50" s="66">
        <f t="shared" si="45"/>
        <v>0</v>
      </c>
      <c r="M50" s="60">
        <f t="shared" si="46"/>
        <v>0</v>
      </c>
      <c r="N50" s="58">
        <f t="shared" si="47"/>
        <v>0</v>
      </c>
      <c r="O50" s="60">
        <f t="shared" si="48"/>
        <v>0</v>
      </c>
      <c r="P50" s="60">
        <f t="shared" si="49"/>
        <v>0</v>
      </c>
      <c r="Q50" s="60">
        <f t="shared" si="50"/>
        <v>62.5185</v>
      </c>
      <c r="R50" s="58">
        <f t="shared" si="51"/>
        <v>0</v>
      </c>
      <c r="S50" s="58">
        <f t="shared" si="52"/>
        <v>0</v>
      </c>
      <c r="T50" s="60">
        <f t="shared" si="53"/>
        <v>0</v>
      </c>
      <c r="U50" s="58">
        <f t="shared" si="54"/>
        <v>0</v>
      </c>
      <c r="V50" s="58">
        <v>0</v>
      </c>
      <c r="W50" s="60">
        <f t="shared" si="55"/>
        <v>0</v>
      </c>
      <c r="X50" s="60">
        <f t="shared" si="56"/>
        <v>0</v>
      </c>
      <c r="Y50" s="58">
        <f t="shared" si="57"/>
        <v>0</v>
      </c>
      <c r="Z50" s="58">
        <f t="shared" si="58"/>
        <v>62.5185</v>
      </c>
      <c r="AA50" s="58"/>
      <c r="AB50" s="16" t="s">
        <v>100</v>
      </c>
      <c r="AC50" s="15">
        <f t="shared" ref="AC50:AE50" si="126">K50+R50</f>
        <v>62.5185</v>
      </c>
      <c r="AD50" s="15">
        <f t="shared" si="126"/>
        <v>0</v>
      </c>
      <c r="AE50" s="15">
        <f t="shared" si="126"/>
        <v>0</v>
      </c>
      <c r="AF50" s="15">
        <f t="shared" si="60"/>
        <v>0</v>
      </c>
      <c r="AG50" s="15">
        <f t="shared" ref="AG50:AI50" si="127">O50+W50</f>
        <v>0</v>
      </c>
      <c r="AH50" s="15">
        <f t="shared" si="127"/>
        <v>0</v>
      </c>
      <c r="AI50" s="15">
        <f t="shared" si="127"/>
        <v>62.5185</v>
      </c>
      <c r="AJ50" s="16" t="s">
        <v>33</v>
      </c>
    </row>
    <row r="51" s="9" customFormat="1" ht="16" customHeight="1" spans="1:36">
      <c r="A51" s="45">
        <f t="shared" si="43"/>
        <v>48</v>
      </c>
      <c r="B51" s="46" t="s">
        <v>267</v>
      </c>
      <c r="C51" s="47" t="s">
        <v>283</v>
      </c>
      <c r="D51" s="46" t="s">
        <v>284</v>
      </c>
      <c r="E51" s="46">
        <v>3820</v>
      </c>
      <c r="F51" s="46">
        <v>3820</v>
      </c>
      <c r="G51" s="48">
        <v>5664.75</v>
      </c>
      <c r="H51" s="46">
        <v>3820</v>
      </c>
      <c r="I51" s="48">
        <v>4180</v>
      </c>
      <c r="J51" s="48"/>
      <c r="K51" s="63">
        <f t="shared" si="44"/>
        <v>68.76</v>
      </c>
      <c r="L51" s="64">
        <f t="shared" si="45"/>
        <v>611.2</v>
      </c>
      <c r="M51" s="48">
        <f t="shared" si="46"/>
        <v>453.18</v>
      </c>
      <c r="N51" s="46">
        <f t="shared" si="47"/>
        <v>26.74</v>
      </c>
      <c r="O51" s="48">
        <f t="shared" si="48"/>
        <v>209</v>
      </c>
      <c r="P51" s="48">
        <f t="shared" si="49"/>
        <v>0</v>
      </c>
      <c r="Q51" s="48">
        <f t="shared" si="50"/>
        <v>1368.88</v>
      </c>
      <c r="R51" s="46">
        <f t="shared" si="51"/>
        <v>0</v>
      </c>
      <c r="S51" s="46">
        <f t="shared" si="52"/>
        <v>305.6</v>
      </c>
      <c r="T51" s="48">
        <f t="shared" si="53"/>
        <v>113.3</v>
      </c>
      <c r="U51" s="46">
        <f t="shared" si="54"/>
        <v>11.46</v>
      </c>
      <c r="V51" s="46">
        <v>0</v>
      </c>
      <c r="W51" s="48">
        <f t="shared" si="55"/>
        <v>209</v>
      </c>
      <c r="X51" s="48">
        <f t="shared" si="56"/>
        <v>0</v>
      </c>
      <c r="Y51" s="46">
        <f t="shared" si="57"/>
        <v>639.36</v>
      </c>
      <c r="Z51" s="46">
        <f t="shared" si="58"/>
        <v>2008.24</v>
      </c>
      <c r="AA51" s="46"/>
      <c r="AB51" s="12" t="s">
        <v>141</v>
      </c>
      <c r="AC51" s="11">
        <f t="shared" ref="AC51:AE51" si="128">K51+R51</f>
        <v>68.76</v>
      </c>
      <c r="AD51" s="11">
        <f t="shared" si="128"/>
        <v>916.8</v>
      </c>
      <c r="AE51" s="11">
        <f t="shared" si="128"/>
        <v>566.48</v>
      </c>
      <c r="AF51" s="11">
        <f t="shared" si="60"/>
        <v>38.2</v>
      </c>
      <c r="AG51" s="11">
        <f t="shared" ref="AG51:AI51" si="129">O51+W51</f>
        <v>418</v>
      </c>
      <c r="AH51" s="11">
        <f t="shared" si="129"/>
        <v>0</v>
      </c>
      <c r="AI51" s="11">
        <f t="shared" si="129"/>
        <v>2008.24</v>
      </c>
      <c r="AJ51" s="12" t="s">
        <v>32</v>
      </c>
    </row>
    <row r="52" s="9" customFormat="1" ht="16" customHeight="1" spans="1:36">
      <c r="A52" s="45">
        <f t="shared" si="43"/>
        <v>49</v>
      </c>
      <c r="B52" s="46" t="s">
        <v>267</v>
      </c>
      <c r="C52" s="47" t="s">
        <v>285</v>
      </c>
      <c r="D52" s="46" t="s">
        <v>286</v>
      </c>
      <c r="E52" s="46">
        <v>3473.25</v>
      </c>
      <c r="F52" s="46">
        <v>3245.4</v>
      </c>
      <c r="G52" s="48">
        <v>5664.75</v>
      </c>
      <c r="H52" s="46">
        <v>3473.25</v>
      </c>
      <c r="I52" s="48">
        <v>3180</v>
      </c>
      <c r="J52" s="48"/>
      <c r="K52" s="63">
        <f t="shared" si="44"/>
        <v>62.5185</v>
      </c>
      <c r="L52" s="64">
        <f t="shared" si="45"/>
        <v>519.264</v>
      </c>
      <c r="M52" s="48">
        <f t="shared" si="46"/>
        <v>453.18</v>
      </c>
      <c r="N52" s="46">
        <f t="shared" si="47"/>
        <v>24.31275</v>
      </c>
      <c r="O52" s="48">
        <f t="shared" si="48"/>
        <v>159</v>
      </c>
      <c r="P52" s="48">
        <f t="shared" si="49"/>
        <v>0</v>
      </c>
      <c r="Q52" s="48">
        <f t="shared" si="50"/>
        <v>1218.27525</v>
      </c>
      <c r="R52" s="46">
        <f t="shared" si="51"/>
        <v>0</v>
      </c>
      <c r="S52" s="46">
        <f t="shared" si="52"/>
        <v>259.63</v>
      </c>
      <c r="T52" s="48">
        <f t="shared" si="53"/>
        <v>113.3</v>
      </c>
      <c r="U52" s="46">
        <f t="shared" si="54"/>
        <v>10.42</v>
      </c>
      <c r="V52" s="46">
        <v>0</v>
      </c>
      <c r="W52" s="48">
        <f t="shared" si="55"/>
        <v>159</v>
      </c>
      <c r="X52" s="48">
        <f t="shared" si="56"/>
        <v>0</v>
      </c>
      <c r="Y52" s="46">
        <f t="shared" si="57"/>
        <v>542.35</v>
      </c>
      <c r="Z52" s="46">
        <f t="shared" si="58"/>
        <v>1760.62525</v>
      </c>
      <c r="AA52" s="46"/>
      <c r="AB52" s="12" t="s">
        <v>82</v>
      </c>
      <c r="AC52" s="11">
        <f t="shared" ref="AC52:AE52" si="130">K52+R52</f>
        <v>62.5185</v>
      </c>
      <c r="AD52" s="11">
        <f t="shared" si="130"/>
        <v>778.894</v>
      </c>
      <c r="AE52" s="11">
        <f t="shared" si="130"/>
        <v>566.48</v>
      </c>
      <c r="AF52" s="11">
        <f t="shared" si="60"/>
        <v>34.73275</v>
      </c>
      <c r="AG52" s="11">
        <f t="shared" ref="AG52:AI52" si="131">O52+W52</f>
        <v>318</v>
      </c>
      <c r="AH52" s="11">
        <f t="shared" si="131"/>
        <v>0</v>
      </c>
      <c r="AI52" s="11">
        <f t="shared" si="131"/>
        <v>1760.62525</v>
      </c>
      <c r="AJ52" s="12" t="s">
        <v>32</v>
      </c>
    </row>
    <row r="53" s="9" customFormat="1" ht="16" customHeight="1" spans="1:36">
      <c r="A53" s="45">
        <f t="shared" si="43"/>
        <v>50</v>
      </c>
      <c r="B53" s="46" t="s">
        <v>227</v>
      </c>
      <c r="C53" s="47" t="s">
        <v>287</v>
      </c>
      <c r="D53" s="46" t="s">
        <v>288</v>
      </c>
      <c r="E53" s="46">
        <v>3820</v>
      </c>
      <c r="F53" s="46">
        <v>3820</v>
      </c>
      <c r="G53" s="48">
        <v>5664.75</v>
      </c>
      <c r="H53" s="46">
        <v>3820</v>
      </c>
      <c r="I53" s="48">
        <v>3180</v>
      </c>
      <c r="J53" s="48"/>
      <c r="K53" s="63">
        <f t="shared" si="44"/>
        <v>68.76</v>
      </c>
      <c r="L53" s="64">
        <f t="shared" si="45"/>
        <v>611.2</v>
      </c>
      <c r="M53" s="48">
        <f t="shared" si="46"/>
        <v>453.18</v>
      </c>
      <c r="N53" s="46">
        <f t="shared" si="47"/>
        <v>26.74</v>
      </c>
      <c r="O53" s="48">
        <f t="shared" si="48"/>
        <v>159</v>
      </c>
      <c r="P53" s="48">
        <f t="shared" si="49"/>
        <v>0</v>
      </c>
      <c r="Q53" s="48">
        <f t="shared" si="50"/>
        <v>1318.88</v>
      </c>
      <c r="R53" s="46">
        <f t="shared" si="51"/>
        <v>0</v>
      </c>
      <c r="S53" s="46">
        <f t="shared" si="52"/>
        <v>305.6</v>
      </c>
      <c r="T53" s="48">
        <f t="shared" si="53"/>
        <v>113.3</v>
      </c>
      <c r="U53" s="46">
        <f t="shared" si="54"/>
        <v>11.46</v>
      </c>
      <c r="V53" s="46">
        <v>0</v>
      </c>
      <c r="W53" s="48">
        <f t="shared" si="55"/>
        <v>159</v>
      </c>
      <c r="X53" s="48">
        <f t="shared" si="56"/>
        <v>0</v>
      </c>
      <c r="Y53" s="46">
        <f t="shared" si="57"/>
        <v>589.36</v>
      </c>
      <c r="Z53" s="46">
        <f t="shared" si="58"/>
        <v>1908.24</v>
      </c>
      <c r="AA53" s="46"/>
      <c r="AB53" s="12" t="s">
        <v>127</v>
      </c>
      <c r="AC53" s="11">
        <f t="shared" ref="AC53:AE53" si="132">K53+R53</f>
        <v>68.76</v>
      </c>
      <c r="AD53" s="11">
        <f t="shared" si="132"/>
        <v>916.8</v>
      </c>
      <c r="AE53" s="11">
        <f t="shared" si="132"/>
        <v>566.48</v>
      </c>
      <c r="AF53" s="11">
        <f t="shared" si="60"/>
        <v>38.2</v>
      </c>
      <c r="AG53" s="11">
        <f t="shared" ref="AG53:AI53" si="133">O53+W53</f>
        <v>318</v>
      </c>
      <c r="AH53" s="11">
        <f t="shared" si="133"/>
        <v>0</v>
      </c>
      <c r="AI53" s="11">
        <f t="shared" si="133"/>
        <v>1908.24</v>
      </c>
      <c r="AJ53" s="12" t="s">
        <v>34</v>
      </c>
    </row>
    <row r="54" s="9" customFormat="1" ht="16" customHeight="1" spans="1:36">
      <c r="A54" s="45">
        <f t="shared" si="43"/>
        <v>51</v>
      </c>
      <c r="B54" s="46" t="s">
        <v>289</v>
      </c>
      <c r="C54" s="47" t="s">
        <v>290</v>
      </c>
      <c r="D54" s="46" t="s">
        <v>291</v>
      </c>
      <c r="E54" s="46">
        <v>3473.25</v>
      </c>
      <c r="F54" s="46">
        <v>3245.4</v>
      </c>
      <c r="G54" s="48">
        <v>5664.75</v>
      </c>
      <c r="H54" s="46">
        <v>3473.25</v>
      </c>
      <c r="I54" s="48">
        <v>3180</v>
      </c>
      <c r="J54" s="48"/>
      <c r="K54" s="63">
        <f t="shared" si="44"/>
        <v>62.5185</v>
      </c>
      <c r="L54" s="64">
        <f t="shared" si="45"/>
        <v>519.264</v>
      </c>
      <c r="M54" s="48">
        <f t="shared" si="46"/>
        <v>453.18</v>
      </c>
      <c r="N54" s="46">
        <f t="shared" si="47"/>
        <v>24.31275</v>
      </c>
      <c r="O54" s="48">
        <f t="shared" si="48"/>
        <v>159</v>
      </c>
      <c r="P54" s="48">
        <f t="shared" si="49"/>
        <v>0</v>
      </c>
      <c r="Q54" s="48">
        <f t="shared" si="50"/>
        <v>1218.27525</v>
      </c>
      <c r="R54" s="46">
        <f t="shared" si="51"/>
        <v>0</v>
      </c>
      <c r="S54" s="46">
        <f t="shared" si="52"/>
        <v>259.63</v>
      </c>
      <c r="T54" s="48">
        <f t="shared" si="53"/>
        <v>113.3</v>
      </c>
      <c r="U54" s="46">
        <f t="shared" si="54"/>
        <v>10.42</v>
      </c>
      <c r="V54" s="46">
        <v>0</v>
      </c>
      <c r="W54" s="48">
        <f t="shared" si="55"/>
        <v>159</v>
      </c>
      <c r="X54" s="48">
        <f t="shared" si="56"/>
        <v>0</v>
      </c>
      <c r="Y54" s="46">
        <f t="shared" si="57"/>
        <v>542.35</v>
      </c>
      <c r="Z54" s="46">
        <f t="shared" si="58"/>
        <v>1760.62525</v>
      </c>
      <c r="AA54" s="46"/>
      <c r="AB54" s="12" t="s">
        <v>115</v>
      </c>
      <c r="AC54" s="11">
        <f t="shared" ref="AC54:AE54" si="134">K54+R54</f>
        <v>62.5185</v>
      </c>
      <c r="AD54" s="11">
        <f t="shared" si="134"/>
        <v>778.894</v>
      </c>
      <c r="AE54" s="11">
        <f t="shared" si="134"/>
        <v>566.48</v>
      </c>
      <c r="AF54" s="11">
        <f t="shared" si="60"/>
        <v>34.73275</v>
      </c>
      <c r="AG54" s="11">
        <f t="shared" ref="AG54:AI54" si="135">O54+W54</f>
        <v>318</v>
      </c>
      <c r="AH54" s="11">
        <f t="shared" si="135"/>
        <v>0</v>
      </c>
      <c r="AI54" s="11">
        <f t="shared" si="135"/>
        <v>1760.62525</v>
      </c>
      <c r="AJ54" s="12" t="s">
        <v>33</v>
      </c>
    </row>
    <row r="55" s="9" customFormat="1" ht="16" customHeight="1" spans="1:36">
      <c r="A55" s="45">
        <f t="shared" si="43"/>
        <v>52</v>
      </c>
      <c r="B55" s="46" t="s">
        <v>227</v>
      </c>
      <c r="C55" s="47" t="s">
        <v>292</v>
      </c>
      <c r="D55" s="46" t="s">
        <v>293</v>
      </c>
      <c r="E55" s="46">
        <v>3473.25</v>
      </c>
      <c r="F55" s="46">
        <v>3245.4</v>
      </c>
      <c r="G55" s="48">
        <v>5664.75</v>
      </c>
      <c r="H55" s="46">
        <v>3473.25</v>
      </c>
      <c r="I55" s="48">
        <v>1790</v>
      </c>
      <c r="J55" s="48"/>
      <c r="K55" s="63">
        <f t="shared" si="44"/>
        <v>62.5185</v>
      </c>
      <c r="L55" s="64">
        <f t="shared" si="45"/>
        <v>519.264</v>
      </c>
      <c r="M55" s="48">
        <f t="shared" si="46"/>
        <v>453.18</v>
      </c>
      <c r="N55" s="46">
        <f t="shared" si="47"/>
        <v>24.31275</v>
      </c>
      <c r="O55" s="48">
        <f t="shared" si="48"/>
        <v>89.5</v>
      </c>
      <c r="P55" s="48">
        <f t="shared" si="49"/>
        <v>0</v>
      </c>
      <c r="Q55" s="48">
        <f t="shared" si="50"/>
        <v>1148.77525</v>
      </c>
      <c r="R55" s="46">
        <f t="shared" si="51"/>
        <v>0</v>
      </c>
      <c r="S55" s="46">
        <f t="shared" si="52"/>
        <v>259.63</v>
      </c>
      <c r="T55" s="48">
        <f t="shared" si="53"/>
        <v>113.3</v>
      </c>
      <c r="U55" s="46">
        <f t="shared" si="54"/>
        <v>10.42</v>
      </c>
      <c r="V55" s="46">
        <v>0</v>
      </c>
      <c r="W55" s="48">
        <f t="shared" si="55"/>
        <v>89.5</v>
      </c>
      <c r="X55" s="48">
        <f t="shared" si="56"/>
        <v>0</v>
      </c>
      <c r="Y55" s="46">
        <f t="shared" si="57"/>
        <v>472.85</v>
      </c>
      <c r="Z55" s="46">
        <f t="shared" si="58"/>
        <v>1621.62525</v>
      </c>
      <c r="AA55" s="46"/>
      <c r="AB55" s="12" t="s">
        <v>127</v>
      </c>
      <c r="AC55" s="11">
        <f t="shared" ref="AC55:AE55" si="136">K55+R55</f>
        <v>62.5185</v>
      </c>
      <c r="AD55" s="11">
        <f t="shared" si="136"/>
        <v>778.894</v>
      </c>
      <c r="AE55" s="11">
        <f t="shared" si="136"/>
        <v>566.48</v>
      </c>
      <c r="AF55" s="11">
        <f t="shared" si="60"/>
        <v>34.73275</v>
      </c>
      <c r="AG55" s="11">
        <f t="shared" ref="AG55:AI55" si="137">O55+W55</f>
        <v>179</v>
      </c>
      <c r="AH55" s="11">
        <f t="shared" si="137"/>
        <v>0</v>
      </c>
      <c r="AI55" s="11">
        <f t="shared" si="137"/>
        <v>1621.62525</v>
      </c>
      <c r="AJ55" s="12" t="s">
        <v>34</v>
      </c>
    </row>
    <row r="56" s="9" customFormat="1" ht="16" customHeight="1" spans="1:36">
      <c r="A56" s="45">
        <f t="shared" si="43"/>
        <v>53</v>
      </c>
      <c r="B56" s="46" t="s">
        <v>230</v>
      </c>
      <c r="C56" s="47" t="s">
        <v>294</v>
      </c>
      <c r="D56" s="46" t="s">
        <v>295</v>
      </c>
      <c r="E56" s="46">
        <v>3473.25</v>
      </c>
      <c r="F56" s="46">
        <v>3245.4</v>
      </c>
      <c r="G56" s="48">
        <v>5664.75</v>
      </c>
      <c r="H56" s="46">
        <v>3473.25</v>
      </c>
      <c r="I56" s="48">
        <v>3180</v>
      </c>
      <c r="J56" s="48"/>
      <c r="K56" s="63">
        <f t="shared" si="44"/>
        <v>62.5185</v>
      </c>
      <c r="L56" s="64">
        <f t="shared" si="45"/>
        <v>519.264</v>
      </c>
      <c r="M56" s="48">
        <f t="shared" si="46"/>
        <v>453.18</v>
      </c>
      <c r="N56" s="46">
        <f t="shared" si="47"/>
        <v>24.31275</v>
      </c>
      <c r="O56" s="48">
        <f t="shared" si="48"/>
        <v>159</v>
      </c>
      <c r="P56" s="48">
        <f t="shared" si="49"/>
        <v>0</v>
      </c>
      <c r="Q56" s="48">
        <f t="shared" si="50"/>
        <v>1218.27525</v>
      </c>
      <c r="R56" s="46">
        <f t="shared" si="51"/>
        <v>0</v>
      </c>
      <c r="S56" s="46">
        <f t="shared" si="52"/>
        <v>259.63</v>
      </c>
      <c r="T56" s="48">
        <f t="shared" si="53"/>
        <v>113.3</v>
      </c>
      <c r="U56" s="46">
        <f t="shared" si="54"/>
        <v>10.42</v>
      </c>
      <c r="V56" s="46">
        <v>0</v>
      </c>
      <c r="W56" s="48">
        <f t="shared" si="55"/>
        <v>159</v>
      </c>
      <c r="X56" s="48">
        <f t="shared" si="56"/>
        <v>0</v>
      </c>
      <c r="Y56" s="46">
        <f t="shared" si="57"/>
        <v>542.35</v>
      </c>
      <c r="Z56" s="46">
        <f t="shared" si="58"/>
        <v>1760.62525</v>
      </c>
      <c r="AA56" s="46"/>
      <c r="AB56" s="12" t="s">
        <v>134</v>
      </c>
      <c r="AC56" s="11">
        <f t="shared" ref="AC56:AE56" si="138">K56+R56</f>
        <v>62.5185</v>
      </c>
      <c r="AD56" s="11">
        <f t="shared" si="138"/>
        <v>778.894</v>
      </c>
      <c r="AE56" s="11">
        <f t="shared" si="138"/>
        <v>566.48</v>
      </c>
      <c r="AF56" s="11">
        <f t="shared" si="60"/>
        <v>34.73275</v>
      </c>
      <c r="AG56" s="11">
        <f t="shared" ref="AG56:AI56" si="139">O56+W56</f>
        <v>318</v>
      </c>
      <c r="AH56" s="11">
        <f t="shared" si="139"/>
        <v>0</v>
      </c>
      <c r="AI56" s="11">
        <f t="shared" si="139"/>
        <v>1760.62525</v>
      </c>
      <c r="AJ56" s="12" t="s">
        <v>32</v>
      </c>
    </row>
    <row r="57" s="9" customFormat="1" ht="16" customHeight="1" spans="1:36">
      <c r="A57" s="45">
        <f t="shared" si="43"/>
        <v>54</v>
      </c>
      <c r="B57" s="46" t="s">
        <v>227</v>
      </c>
      <c r="C57" s="47" t="s">
        <v>296</v>
      </c>
      <c r="D57" s="46" t="s">
        <v>297</v>
      </c>
      <c r="E57" s="46">
        <v>3473.25</v>
      </c>
      <c r="F57" s="46">
        <v>3245.4</v>
      </c>
      <c r="G57" s="48">
        <v>5664.75</v>
      </c>
      <c r="H57" s="46">
        <v>3473.25</v>
      </c>
      <c r="I57" s="48">
        <v>3180</v>
      </c>
      <c r="J57" s="48"/>
      <c r="K57" s="63">
        <f t="shared" si="44"/>
        <v>62.5185</v>
      </c>
      <c r="L57" s="64">
        <f t="shared" si="45"/>
        <v>519.264</v>
      </c>
      <c r="M57" s="48">
        <f t="shared" si="46"/>
        <v>453.18</v>
      </c>
      <c r="N57" s="46">
        <f t="shared" si="47"/>
        <v>24.31275</v>
      </c>
      <c r="O57" s="48">
        <f t="shared" si="48"/>
        <v>159</v>
      </c>
      <c r="P57" s="48">
        <f t="shared" si="49"/>
        <v>0</v>
      </c>
      <c r="Q57" s="48">
        <f t="shared" si="50"/>
        <v>1218.27525</v>
      </c>
      <c r="R57" s="46">
        <f t="shared" si="51"/>
        <v>0</v>
      </c>
      <c r="S57" s="46">
        <f t="shared" si="52"/>
        <v>259.63</v>
      </c>
      <c r="T57" s="48">
        <f t="shared" si="53"/>
        <v>113.3</v>
      </c>
      <c r="U57" s="46">
        <f t="shared" si="54"/>
        <v>10.42</v>
      </c>
      <c r="V57" s="46">
        <v>0</v>
      </c>
      <c r="W57" s="48">
        <f t="shared" si="55"/>
        <v>159</v>
      </c>
      <c r="X57" s="48">
        <f t="shared" si="56"/>
        <v>0</v>
      </c>
      <c r="Y57" s="46">
        <f t="shared" si="57"/>
        <v>542.35</v>
      </c>
      <c r="Z57" s="46">
        <f t="shared" si="58"/>
        <v>1760.62525</v>
      </c>
      <c r="AA57" s="46"/>
      <c r="AB57" s="12" t="s">
        <v>73</v>
      </c>
      <c r="AC57" s="11">
        <f t="shared" ref="AC57:AE57" si="140">K57+R57</f>
        <v>62.5185</v>
      </c>
      <c r="AD57" s="11">
        <f t="shared" si="140"/>
        <v>778.894</v>
      </c>
      <c r="AE57" s="11">
        <f t="shared" si="140"/>
        <v>566.48</v>
      </c>
      <c r="AF57" s="11">
        <f t="shared" si="60"/>
        <v>34.73275</v>
      </c>
      <c r="AG57" s="11">
        <f t="shared" ref="AG57:AI57" si="141">O57+W57</f>
        <v>318</v>
      </c>
      <c r="AH57" s="11">
        <f t="shared" si="141"/>
        <v>0</v>
      </c>
      <c r="AI57" s="11">
        <f t="shared" si="141"/>
        <v>1760.62525</v>
      </c>
      <c r="AJ57" s="12" t="s">
        <v>34</v>
      </c>
    </row>
    <row r="58" s="9" customFormat="1" ht="16" customHeight="1" spans="1:36">
      <c r="A58" s="45">
        <f t="shared" si="43"/>
        <v>55</v>
      </c>
      <c r="B58" s="46" t="s">
        <v>173</v>
      </c>
      <c r="C58" s="47" t="s">
        <v>298</v>
      </c>
      <c r="D58" s="46" t="s">
        <v>299</v>
      </c>
      <c r="E58" s="46">
        <v>3473.25</v>
      </c>
      <c r="F58" s="46">
        <v>3245.4</v>
      </c>
      <c r="G58" s="48">
        <v>5664.75</v>
      </c>
      <c r="H58" s="46">
        <v>3473.25</v>
      </c>
      <c r="I58" s="48">
        <v>4180</v>
      </c>
      <c r="J58" s="48"/>
      <c r="K58" s="63">
        <f t="shared" si="44"/>
        <v>62.5185</v>
      </c>
      <c r="L58" s="64">
        <f t="shared" si="45"/>
        <v>519.264</v>
      </c>
      <c r="M58" s="48">
        <f t="shared" si="46"/>
        <v>453.18</v>
      </c>
      <c r="N58" s="46">
        <f t="shared" si="47"/>
        <v>24.31275</v>
      </c>
      <c r="O58" s="48">
        <f t="shared" si="48"/>
        <v>209</v>
      </c>
      <c r="P58" s="48">
        <f t="shared" si="49"/>
        <v>0</v>
      </c>
      <c r="Q58" s="48">
        <f t="shared" si="50"/>
        <v>1268.27525</v>
      </c>
      <c r="R58" s="46">
        <f t="shared" si="51"/>
        <v>0</v>
      </c>
      <c r="S58" s="46">
        <f t="shared" si="52"/>
        <v>259.63</v>
      </c>
      <c r="T58" s="48">
        <f t="shared" si="53"/>
        <v>113.3</v>
      </c>
      <c r="U58" s="46">
        <f t="shared" si="54"/>
        <v>10.42</v>
      </c>
      <c r="V58" s="46">
        <v>0</v>
      </c>
      <c r="W58" s="48">
        <f t="shared" si="55"/>
        <v>209</v>
      </c>
      <c r="X58" s="48">
        <f t="shared" si="56"/>
        <v>0</v>
      </c>
      <c r="Y58" s="46">
        <f t="shared" si="57"/>
        <v>592.35</v>
      </c>
      <c r="Z58" s="46">
        <f t="shared" si="58"/>
        <v>1860.62525</v>
      </c>
      <c r="AA58" s="46"/>
      <c r="AB58" s="12" t="s">
        <v>85</v>
      </c>
      <c r="AC58" s="11">
        <f t="shared" ref="AC58:AE58" si="142">K58+R58</f>
        <v>62.5185</v>
      </c>
      <c r="AD58" s="11">
        <f t="shared" si="142"/>
        <v>778.894</v>
      </c>
      <c r="AE58" s="11">
        <f t="shared" si="142"/>
        <v>566.48</v>
      </c>
      <c r="AF58" s="11">
        <f t="shared" si="60"/>
        <v>34.73275</v>
      </c>
      <c r="AG58" s="11">
        <f t="shared" ref="AG58:AI58" si="143">O58+W58</f>
        <v>418</v>
      </c>
      <c r="AH58" s="11">
        <f t="shared" si="143"/>
        <v>0</v>
      </c>
      <c r="AI58" s="11">
        <f t="shared" si="143"/>
        <v>1860.62525</v>
      </c>
      <c r="AJ58" s="12" t="s">
        <v>35</v>
      </c>
    </row>
    <row r="59" s="9" customFormat="1" ht="16" customHeight="1" spans="1:36">
      <c r="A59" s="45">
        <f t="shared" si="43"/>
        <v>56</v>
      </c>
      <c r="B59" s="46" t="s">
        <v>230</v>
      </c>
      <c r="C59" s="47" t="s">
        <v>300</v>
      </c>
      <c r="D59" s="46" t="s">
        <v>301</v>
      </c>
      <c r="E59" s="46">
        <v>3473.25</v>
      </c>
      <c r="F59" s="46">
        <v>3245.4</v>
      </c>
      <c r="G59" s="48">
        <v>5664.75</v>
      </c>
      <c r="H59" s="46">
        <v>3473.25</v>
      </c>
      <c r="I59" s="48">
        <v>3180</v>
      </c>
      <c r="J59" s="48"/>
      <c r="K59" s="63">
        <f t="shared" si="44"/>
        <v>62.5185</v>
      </c>
      <c r="L59" s="64">
        <f t="shared" si="45"/>
        <v>519.264</v>
      </c>
      <c r="M59" s="48">
        <f t="shared" si="46"/>
        <v>453.18</v>
      </c>
      <c r="N59" s="46">
        <f t="shared" si="47"/>
        <v>24.31275</v>
      </c>
      <c r="O59" s="48">
        <f t="shared" si="48"/>
        <v>159</v>
      </c>
      <c r="P59" s="48">
        <f t="shared" si="49"/>
        <v>0</v>
      </c>
      <c r="Q59" s="48">
        <f t="shared" si="50"/>
        <v>1218.27525</v>
      </c>
      <c r="R59" s="46">
        <f t="shared" si="51"/>
        <v>0</v>
      </c>
      <c r="S59" s="46">
        <f t="shared" si="52"/>
        <v>259.63</v>
      </c>
      <c r="T59" s="48">
        <f t="shared" si="53"/>
        <v>113.3</v>
      </c>
      <c r="U59" s="46">
        <f t="shared" si="54"/>
        <v>10.42</v>
      </c>
      <c r="V59" s="46">
        <v>0</v>
      </c>
      <c r="W59" s="48">
        <f t="shared" si="55"/>
        <v>159</v>
      </c>
      <c r="X59" s="48">
        <f t="shared" si="56"/>
        <v>0</v>
      </c>
      <c r="Y59" s="46">
        <f t="shared" si="57"/>
        <v>542.35</v>
      </c>
      <c r="Z59" s="46">
        <f t="shared" si="58"/>
        <v>1760.62525</v>
      </c>
      <c r="AA59" s="46"/>
      <c r="AB59" s="12" t="s">
        <v>142</v>
      </c>
      <c r="AC59" s="11">
        <f t="shared" ref="AC59:AE59" si="144">K59+R59</f>
        <v>62.5185</v>
      </c>
      <c r="AD59" s="11">
        <f t="shared" si="144"/>
        <v>778.894</v>
      </c>
      <c r="AE59" s="11">
        <f t="shared" si="144"/>
        <v>566.48</v>
      </c>
      <c r="AF59" s="11">
        <f t="shared" si="60"/>
        <v>34.73275</v>
      </c>
      <c r="AG59" s="11">
        <f t="shared" ref="AG59:AI59" si="145">O59+W59</f>
        <v>318</v>
      </c>
      <c r="AH59" s="11">
        <f t="shared" si="145"/>
        <v>0</v>
      </c>
      <c r="AI59" s="11">
        <f t="shared" si="145"/>
        <v>1760.62525</v>
      </c>
      <c r="AJ59" s="12" t="s">
        <v>32</v>
      </c>
    </row>
    <row r="60" s="9" customFormat="1" ht="16" customHeight="1" spans="1:36">
      <c r="A60" s="45">
        <f t="shared" si="43"/>
        <v>57</v>
      </c>
      <c r="B60" s="46" t="s">
        <v>230</v>
      </c>
      <c r="C60" s="47" t="s">
        <v>302</v>
      </c>
      <c r="D60" s="46" t="s">
        <v>303</v>
      </c>
      <c r="E60" s="46">
        <v>3473.25</v>
      </c>
      <c r="F60" s="46">
        <v>3245.4</v>
      </c>
      <c r="G60" s="48">
        <v>5664.75</v>
      </c>
      <c r="H60" s="46">
        <v>3473.25</v>
      </c>
      <c r="I60" s="48">
        <v>3180</v>
      </c>
      <c r="J60" s="48"/>
      <c r="K60" s="63">
        <f t="shared" si="44"/>
        <v>62.5185</v>
      </c>
      <c r="L60" s="64">
        <f t="shared" si="45"/>
        <v>519.264</v>
      </c>
      <c r="M60" s="48">
        <f t="shared" si="46"/>
        <v>453.18</v>
      </c>
      <c r="N60" s="46">
        <f t="shared" si="47"/>
        <v>24.31275</v>
      </c>
      <c r="O60" s="48">
        <f t="shared" si="48"/>
        <v>159</v>
      </c>
      <c r="P60" s="48">
        <f t="shared" si="49"/>
        <v>0</v>
      </c>
      <c r="Q60" s="48">
        <f t="shared" si="50"/>
        <v>1218.27525</v>
      </c>
      <c r="R60" s="46">
        <f t="shared" si="51"/>
        <v>0</v>
      </c>
      <c r="S60" s="46">
        <f t="shared" si="52"/>
        <v>259.63</v>
      </c>
      <c r="T60" s="48">
        <f t="shared" si="53"/>
        <v>113.3</v>
      </c>
      <c r="U60" s="46">
        <f t="shared" si="54"/>
        <v>10.42</v>
      </c>
      <c r="V60" s="46">
        <v>0</v>
      </c>
      <c r="W60" s="48">
        <f t="shared" si="55"/>
        <v>159</v>
      </c>
      <c r="X60" s="48">
        <f t="shared" si="56"/>
        <v>0</v>
      </c>
      <c r="Y60" s="46">
        <f t="shared" si="57"/>
        <v>542.35</v>
      </c>
      <c r="Z60" s="46">
        <f t="shared" si="58"/>
        <v>1760.62525</v>
      </c>
      <c r="AA60" s="46"/>
      <c r="AB60" s="12" t="s">
        <v>106</v>
      </c>
      <c r="AC60" s="11">
        <f t="shared" ref="AC60:AE60" si="146">K60+R60</f>
        <v>62.5185</v>
      </c>
      <c r="AD60" s="11">
        <f t="shared" si="146"/>
        <v>778.894</v>
      </c>
      <c r="AE60" s="11">
        <f t="shared" si="146"/>
        <v>566.48</v>
      </c>
      <c r="AF60" s="11">
        <f t="shared" si="60"/>
        <v>34.73275</v>
      </c>
      <c r="AG60" s="11">
        <f t="shared" ref="AG60:AI60" si="147">O60+W60</f>
        <v>318</v>
      </c>
      <c r="AH60" s="11">
        <f t="shared" si="147"/>
        <v>0</v>
      </c>
      <c r="AI60" s="11">
        <f t="shared" si="147"/>
        <v>1760.62525</v>
      </c>
      <c r="AJ60" s="12" t="s">
        <v>32</v>
      </c>
    </row>
    <row r="61" s="9" customFormat="1" ht="16" customHeight="1" spans="1:36">
      <c r="A61" s="45">
        <f t="shared" si="43"/>
        <v>58</v>
      </c>
      <c r="B61" s="46" t="s">
        <v>227</v>
      </c>
      <c r="C61" s="47" t="s">
        <v>304</v>
      </c>
      <c r="D61" s="46" t="s">
        <v>305</v>
      </c>
      <c r="E61" s="46">
        <v>3473.25</v>
      </c>
      <c r="F61" s="46">
        <v>3245.4</v>
      </c>
      <c r="G61" s="48">
        <v>5664.75</v>
      </c>
      <c r="H61" s="46">
        <v>3473.25</v>
      </c>
      <c r="I61" s="48">
        <v>3180</v>
      </c>
      <c r="J61" s="48"/>
      <c r="K61" s="63">
        <f t="shared" si="44"/>
        <v>62.5185</v>
      </c>
      <c r="L61" s="64">
        <f t="shared" si="45"/>
        <v>519.264</v>
      </c>
      <c r="M61" s="48">
        <f t="shared" si="46"/>
        <v>453.18</v>
      </c>
      <c r="N61" s="46">
        <f t="shared" si="47"/>
        <v>24.31275</v>
      </c>
      <c r="O61" s="48">
        <f t="shared" si="48"/>
        <v>159</v>
      </c>
      <c r="P61" s="48">
        <f t="shared" si="49"/>
        <v>0</v>
      </c>
      <c r="Q61" s="48">
        <f t="shared" si="50"/>
        <v>1218.27525</v>
      </c>
      <c r="R61" s="46">
        <f t="shared" si="51"/>
        <v>0</v>
      </c>
      <c r="S61" s="46">
        <f t="shared" si="52"/>
        <v>259.63</v>
      </c>
      <c r="T61" s="48">
        <f t="shared" si="53"/>
        <v>113.3</v>
      </c>
      <c r="U61" s="46">
        <f t="shared" si="54"/>
        <v>10.42</v>
      </c>
      <c r="V61" s="46">
        <v>0</v>
      </c>
      <c r="W61" s="48">
        <f t="shared" si="55"/>
        <v>159</v>
      </c>
      <c r="X61" s="48">
        <f t="shared" si="56"/>
        <v>0</v>
      </c>
      <c r="Y61" s="46">
        <f t="shared" si="57"/>
        <v>542.35</v>
      </c>
      <c r="Z61" s="46">
        <f t="shared" si="58"/>
        <v>1760.62525</v>
      </c>
      <c r="AA61" s="46"/>
      <c r="AB61" s="12" t="s">
        <v>127</v>
      </c>
      <c r="AC61" s="11">
        <f t="shared" ref="AC61:AE61" si="148">K61+R61</f>
        <v>62.5185</v>
      </c>
      <c r="AD61" s="11">
        <f t="shared" si="148"/>
        <v>778.894</v>
      </c>
      <c r="AE61" s="11">
        <f t="shared" si="148"/>
        <v>566.48</v>
      </c>
      <c r="AF61" s="11">
        <f t="shared" si="60"/>
        <v>34.73275</v>
      </c>
      <c r="AG61" s="11">
        <f t="shared" ref="AG61:AI61" si="149">O61+W61</f>
        <v>318</v>
      </c>
      <c r="AH61" s="11">
        <f t="shared" si="149"/>
        <v>0</v>
      </c>
      <c r="AI61" s="11">
        <f t="shared" si="149"/>
        <v>1760.62525</v>
      </c>
      <c r="AJ61" s="12" t="s">
        <v>34</v>
      </c>
    </row>
    <row r="62" s="9" customFormat="1" ht="16" customHeight="1" spans="1:36">
      <c r="A62" s="45">
        <f t="shared" si="43"/>
        <v>59</v>
      </c>
      <c r="B62" s="46" t="s">
        <v>230</v>
      </c>
      <c r="C62" s="47" t="s">
        <v>306</v>
      </c>
      <c r="D62" s="46" t="s">
        <v>307</v>
      </c>
      <c r="E62" s="46">
        <v>3820</v>
      </c>
      <c r="F62" s="46">
        <v>3820</v>
      </c>
      <c r="G62" s="48">
        <v>5664.75</v>
      </c>
      <c r="H62" s="46">
        <v>3820</v>
      </c>
      <c r="I62" s="48">
        <v>4180</v>
      </c>
      <c r="J62" s="48"/>
      <c r="K62" s="63">
        <f t="shared" si="44"/>
        <v>68.76</v>
      </c>
      <c r="L62" s="64">
        <f t="shared" si="45"/>
        <v>611.2</v>
      </c>
      <c r="M62" s="48">
        <f t="shared" si="46"/>
        <v>453.18</v>
      </c>
      <c r="N62" s="46">
        <f t="shared" si="47"/>
        <v>26.74</v>
      </c>
      <c r="O62" s="48">
        <f t="shared" si="48"/>
        <v>209</v>
      </c>
      <c r="P62" s="48">
        <f t="shared" si="49"/>
        <v>0</v>
      </c>
      <c r="Q62" s="48">
        <f t="shared" si="50"/>
        <v>1368.88</v>
      </c>
      <c r="R62" s="46">
        <f t="shared" si="51"/>
        <v>0</v>
      </c>
      <c r="S62" s="46">
        <f t="shared" si="52"/>
        <v>305.6</v>
      </c>
      <c r="T62" s="48">
        <f t="shared" si="53"/>
        <v>113.3</v>
      </c>
      <c r="U62" s="46">
        <f t="shared" si="54"/>
        <v>11.46</v>
      </c>
      <c r="V62" s="46">
        <v>0</v>
      </c>
      <c r="W62" s="48">
        <f t="shared" si="55"/>
        <v>209</v>
      </c>
      <c r="X62" s="48">
        <f t="shared" si="56"/>
        <v>0</v>
      </c>
      <c r="Y62" s="46">
        <f t="shared" si="57"/>
        <v>639.36</v>
      </c>
      <c r="Z62" s="46">
        <f t="shared" si="58"/>
        <v>2008.24</v>
      </c>
      <c r="AA62" s="46"/>
      <c r="AB62" s="12" t="s">
        <v>134</v>
      </c>
      <c r="AC62" s="11">
        <f t="shared" ref="AC62:AE62" si="150">K62+R62</f>
        <v>68.76</v>
      </c>
      <c r="AD62" s="11">
        <f t="shared" si="150"/>
        <v>916.8</v>
      </c>
      <c r="AE62" s="11">
        <f t="shared" si="150"/>
        <v>566.48</v>
      </c>
      <c r="AF62" s="11">
        <f t="shared" si="60"/>
        <v>38.2</v>
      </c>
      <c r="AG62" s="11">
        <f t="shared" ref="AG62:AI62" si="151">O62+W62</f>
        <v>418</v>
      </c>
      <c r="AH62" s="11">
        <f t="shared" si="151"/>
        <v>0</v>
      </c>
      <c r="AI62" s="11">
        <f t="shared" si="151"/>
        <v>2008.24</v>
      </c>
      <c r="AJ62" s="12" t="s">
        <v>32</v>
      </c>
    </row>
    <row r="63" s="9" customFormat="1" ht="16" customHeight="1" spans="1:36">
      <c r="A63" s="45">
        <f t="shared" si="43"/>
        <v>60</v>
      </c>
      <c r="B63" s="46" t="s">
        <v>227</v>
      </c>
      <c r="C63" s="47" t="s">
        <v>308</v>
      </c>
      <c r="D63" s="46" t="s">
        <v>309</v>
      </c>
      <c r="E63" s="46">
        <v>3820</v>
      </c>
      <c r="F63" s="46">
        <v>3820</v>
      </c>
      <c r="G63" s="48">
        <v>5664.75</v>
      </c>
      <c r="H63" s="46">
        <v>3820</v>
      </c>
      <c r="I63" s="48">
        <v>4180</v>
      </c>
      <c r="J63" s="48"/>
      <c r="K63" s="63">
        <f t="shared" si="44"/>
        <v>68.76</v>
      </c>
      <c r="L63" s="64">
        <f t="shared" si="45"/>
        <v>611.2</v>
      </c>
      <c r="M63" s="48">
        <f t="shared" si="46"/>
        <v>453.18</v>
      </c>
      <c r="N63" s="46">
        <f t="shared" si="47"/>
        <v>26.74</v>
      </c>
      <c r="O63" s="48">
        <f t="shared" si="48"/>
        <v>209</v>
      </c>
      <c r="P63" s="48">
        <f t="shared" si="49"/>
        <v>0</v>
      </c>
      <c r="Q63" s="48">
        <f t="shared" si="50"/>
        <v>1368.88</v>
      </c>
      <c r="R63" s="46">
        <f t="shared" si="51"/>
        <v>0</v>
      </c>
      <c r="S63" s="46">
        <f t="shared" si="52"/>
        <v>305.6</v>
      </c>
      <c r="T63" s="48">
        <f t="shared" si="53"/>
        <v>113.3</v>
      </c>
      <c r="U63" s="46">
        <f t="shared" si="54"/>
        <v>11.46</v>
      </c>
      <c r="V63" s="46">
        <v>0</v>
      </c>
      <c r="W63" s="48">
        <f t="shared" si="55"/>
        <v>209</v>
      </c>
      <c r="X63" s="48">
        <f t="shared" si="56"/>
        <v>0</v>
      </c>
      <c r="Y63" s="46">
        <f t="shared" si="57"/>
        <v>639.36</v>
      </c>
      <c r="Z63" s="46">
        <f t="shared" si="58"/>
        <v>2008.24</v>
      </c>
      <c r="AA63" s="46"/>
      <c r="AB63" s="12" t="s">
        <v>127</v>
      </c>
      <c r="AC63" s="11">
        <f t="shared" ref="AC63:AE63" si="152">K63+R63</f>
        <v>68.76</v>
      </c>
      <c r="AD63" s="11">
        <f t="shared" si="152"/>
        <v>916.8</v>
      </c>
      <c r="AE63" s="11">
        <f t="shared" si="152"/>
        <v>566.48</v>
      </c>
      <c r="AF63" s="11">
        <f t="shared" si="60"/>
        <v>38.2</v>
      </c>
      <c r="AG63" s="11">
        <f t="shared" ref="AG63:AI63" si="153">O63+W63</f>
        <v>418</v>
      </c>
      <c r="AH63" s="11">
        <f t="shared" si="153"/>
        <v>0</v>
      </c>
      <c r="AI63" s="11">
        <f t="shared" si="153"/>
        <v>2008.24</v>
      </c>
      <c r="AJ63" s="12" t="s">
        <v>34</v>
      </c>
    </row>
    <row r="64" s="9" customFormat="1" ht="16" customHeight="1" spans="1:36">
      <c r="A64" s="45">
        <f t="shared" si="43"/>
        <v>61</v>
      </c>
      <c r="B64" s="46" t="s">
        <v>227</v>
      </c>
      <c r="C64" s="47" t="s">
        <v>310</v>
      </c>
      <c r="D64" s="46" t="s">
        <v>311</v>
      </c>
      <c r="E64" s="46">
        <v>3473.25</v>
      </c>
      <c r="F64" s="46">
        <v>3245.4</v>
      </c>
      <c r="G64" s="48">
        <v>5664.75</v>
      </c>
      <c r="H64" s="46">
        <v>3473.25</v>
      </c>
      <c r="I64" s="48">
        <v>3180</v>
      </c>
      <c r="J64" s="48"/>
      <c r="K64" s="63">
        <f t="shared" si="44"/>
        <v>62.5185</v>
      </c>
      <c r="L64" s="64">
        <f t="shared" si="45"/>
        <v>519.264</v>
      </c>
      <c r="M64" s="48">
        <f t="shared" si="46"/>
        <v>453.18</v>
      </c>
      <c r="N64" s="46">
        <f t="shared" si="47"/>
        <v>24.31275</v>
      </c>
      <c r="O64" s="48">
        <f t="shared" si="48"/>
        <v>159</v>
      </c>
      <c r="P64" s="48">
        <f t="shared" si="49"/>
        <v>0</v>
      </c>
      <c r="Q64" s="48">
        <f t="shared" si="50"/>
        <v>1218.27525</v>
      </c>
      <c r="R64" s="46">
        <f t="shared" si="51"/>
        <v>0</v>
      </c>
      <c r="S64" s="46">
        <f t="shared" si="52"/>
        <v>259.63</v>
      </c>
      <c r="T64" s="48">
        <f t="shared" si="53"/>
        <v>113.3</v>
      </c>
      <c r="U64" s="46">
        <f t="shared" si="54"/>
        <v>10.42</v>
      </c>
      <c r="V64" s="46">
        <v>0</v>
      </c>
      <c r="W64" s="48">
        <f t="shared" si="55"/>
        <v>159</v>
      </c>
      <c r="X64" s="48">
        <f t="shared" si="56"/>
        <v>0</v>
      </c>
      <c r="Y64" s="46">
        <f t="shared" si="57"/>
        <v>542.35</v>
      </c>
      <c r="Z64" s="46">
        <f t="shared" si="58"/>
        <v>1760.62525</v>
      </c>
      <c r="AA64" s="46"/>
      <c r="AB64" s="12" t="s">
        <v>127</v>
      </c>
      <c r="AC64" s="11">
        <f t="shared" ref="AC64:AE64" si="154">K64+R64</f>
        <v>62.5185</v>
      </c>
      <c r="AD64" s="11">
        <f t="shared" si="154"/>
        <v>778.894</v>
      </c>
      <c r="AE64" s="11">
        <f t="shared" si="154"/>
        <v>566.48</v>
      </c>
      <c r="AF64" s="11">
        <f t="shared" si="60"/>
        <v>34.73275</v>
      </c>
      <c r="AG64" s="11">
        <f t="shared" ref="AG64:AI64" si="155">O64+W64</f>
        <v>318</v>
      </c>
      <c r="AH64" s="11">
        <f t="shared" si="155"/>
        <v>0</v>
      </c>
      <c r="AI64" s="11">
        <f t="shared" si="155"/>
        <v>1760.62525</v>
      </c>
      <c r="AJ64" s="12" t="s">
        <v>34</v>
      </c>
    </row>
    <row r="65" s="9" customFormat="1" ht="16" customHeight="1" spans="1:36">
      <c r="A65" s="45">
        <f t="shared" si="43"/>
        <v>62</v>
      </c>
      <c r="B65" s="46" t="s">
        <v>227</v>
      </c>
      <c r="C65" s="47" t="s">
        <v>312</v>
      </c>
      <c r="D65" s="46" t="s">
        <v>313</v>
      </c>
      <c r="E65" s="46">
        <v>3473.25</v>
      </c>
      <c r="F65" s="46">
        <v>3245.4</v>
      </c>
      <c r="G65" s="48">
        <v>5664.75</v>
      </c>
      <c r="H65" s="46">
        <v>3473.25</v>
      </c>
      <c r="I65" s="48">
        <v>3180</v>
      </c>
      <c r="J65" s="48"/>
      <c r="K65" s="63">
        <f t="shared" si="44"/>
        <v>62.5185</v>
      </c>
      <c r="L65" s="64">
        <f t="shared" si="45"/>
        <v>519.264</v>
      </c>
      <c r="M65" s="48">
        <f t="shared" si="46"/>
        <v>453.18</v>
      </c>
      <c r="N65" s="46">
        <f t="shared" si="47"/>
        <v>24.31275</v>
      </c>
      <c r="O65" s="48">
        <f t="shared" si="48"/>
        <v>159</v>
      </c>
      <c r="P65" s="48">
        <f t="shared" si="49"/>
        <v>0</v>
      </c>
      <c r="Q65" s="48">
        <f t="shared" si="50"/>
        <v>1218.27525</v>
      </c>
      <c r="R65" s="46">
        <f t="shared" si="51"/>
        <v>0</v>
      </c>
      <c r="S65" s="46">
        <f t="shared" si="52"/>
        <v>259.63</v>
      </c>
      <c r="T65" s="48">
        <f t="shared" si="53"/>
        <v>113.3</v>
      </c>
      <c r="U65" s="46">
        <f t="shared" si="54"/>
        <v>10.42</v>
      </c>
      <c r="V65" s="46">
        <v>0</v>
      </c>
      <c r="W65" s="48">
        <f t="shared" si="55"/>
        <v>159</v>
      </c>
      <c r="X65" s="48">
        <f t="shared" si="56"/>
        <v>0</v>
      </c>
      <c r="Y65" s="46">
        <f t="shared" si="57"/>
        <v>542.35</v>
      </c>
      <c r="Z65" s="46">
        <f t="shared" si="58"/>
        <v>1760.62525</v>
      </c>
      <c r="AA65" s="46"/>
      <c r="AB65" s="12" t="s">
        <v>109</v>
      </c>
      <c r="AC65" s="11">
        <f t="shared" ref="AC65:AE65" si="156">K65+R65</f>
        <v>62.5185</v>
      </c>
      <c r="AD65" s="11">
        <f t="shared" si="156"/>
        <v>778.894</v>
      </c>
      <c r="AE65" s="11">
        <f t="shared" si="156"/>
        <v>566.48</v>
      </c>
      <c r="AF65" s="11">
        <f t="shared" si="60"/>
        <v>34.73275</v>
      </c>
      <c r="AG65" s="11">
        <f t="shared" ref="AG65:AI65" si="157">O65+W65</f>
        <v>318</v>
      </c>
      <c r="AH65" s="11">
        <f t="shared" si="157"/>
        <v>0</v>
      </c>
      <c r="AI65" s="11">
        <f t="shared" si="157"/>
        <v>1760.62525</v>
      </c>
      <c r="AJ65" s="12" t="s">
        <v>34</v>
      </c>
    </row>
    <row r="66" s="9" customFormat="1" ht="16" customHeight="1" spans="1:36">
      <c r="A66" s="45">
        <f t="shared" si="43"/>
        <v>63</v>
      </c>
      <c r="B66" s="46" t="s">
        <v>227</v>
      </c>
      <c r="C66" s="47" t="s">
        <v>314</v>
      </c>
      <c r="D66" s="46" t="s">
        <v>315</v>
      </c>
      <c r="E66" s="46">
        <v>3473.25</v>
      </c>
      <c r="F66" s="46">
        <v>3245.4</v>
      </c>
      <c r="G66" s="48">
        <v>5664.75</v>
      </c>
      <c r="H66" s="46">
        <v>3473.25</v>
      </c>
      <c r="I66" s="48">
        <v>3180</v>
      </c>
      <c r="J66" s="48"/>
      <c r="K66" s="63">
        <f t="shared" si="44"/>
        <v>62.5185</v>
      </c>
      <c r="L66" s="64">
        <f t="shared" si="45"/>
        <v>519.264</v>
      </c>
      <c r="M66" s="48">
        <f t="shared" si="46"/>
        <v>453.18</v>
      </c>
      <c r="N66" s="46">
        <f t="shared" si="47"/>
        <v>24.31275</v>
      </c>
      <c r="O66" s="48">
        <f t="shared" si="48"/>
        <v>159</v>
      </c>
      <c r="P66" s="48">
        <f t="shared" si="49"/>
        <v>0</v>
      </c>
      <c r="Q66" s="48">
        <f t="shared" si="50"/>
        <v>1218.27525</v>
      </c>
      <c r="R66" s="46">
        <f t="shared" si="51"/>
        <v>0</v>
      </c>
      <c r="S66" s="46">
        <f t="shared" si="52"/>
        <v>259.63</v>
      </c>
      <c r="T66" s="48">
        <f t="shared" si="53"/>
        <v>113.3</v>
      </c>
      <c r="U66" s="46">
        <f t="shared" si="54"/>
        <v>10.42</v>
      </c>
      <c r="V66" s="46">
        <v>0</v>
      </c>
      <c r="W66" s="48">
        <f t="shared" si="55"/>
        <v>159</v>
      </c>
      <c r="X66" s="48">
        <f t="shared" si="56"/>
        <v>0</v>
      </c>
      <c r="Y66" s="46">
        <f t="shared" si="57"/>
        <v>542.35</v>
      </c>
      <c r="Z66" s="46">
        <f t="shared" si="58"/>
        <v>1760.62525</v>
      </c>
      <c r="AA66" s="46"/>
      <c r="AB66" s="12" t="s">
        <v>127</v>
      </c>
      <c r="AC66" s="11">
        <f t="shared" ref="AC66:AE66" si="158">K66+R66</f>
        <v>62.5185</v>
      </c>
      <c r="AD66" s="11">
        <f t="shared" si="158"/>
        <v>778.894</v>
      </c>
      <c r="AE66" s="11">
        <f t="shared" si="158"/>
        <v>566.48</v>
      </c>
      <c r="AF66" s="11">
        <f t="shared" si="60"/>
        <v>34.73275</v>
      </c>
      <c r="AG66" s="11">
        <f t="shared" ref="AG66:AI66" si="159">O66+W66</f>
        <v>318</v>
      </c>
      <c r="AH66" s="11">
        <f t="shared" si="159"/>
        <v>0</v>
      </c>
      <c r="AI66" s="11">
        <f t="shared" si="159"/>
        <v>1760.62525</v>
      </c>
      <c r="AJ66" s="12" t="s">
        <v>34</v>
      </c>
    </row>
    <row r="67" s="9" customFormat="1" ht="16" customHeight="1" spans="1:36">
      <c r="A67" s="45">
        <f t="shared" si="43"/>
        <v>64</v>
      </c>
      <c r="B67" s="46" t="s">
        <v>230</v>
      </c>
      <c r="C67" s="47" t="s">
        <v>316</v>
      </c>
      <c r="D67" s="46" t="s">
        <v>317</v>
      </c>
      <c r="E67" s="46">
        <v>3473.25</v>
      </c>
      <c r="F67" s="46">
        <v>3245.4</v>
      </c>
      <c r="G67" s="48">
        <v>5664.75</v>
      </c>
      <c r="H67" s="46">
        <v>3473.25</v>
      </c>
      <c r="I67" s="48">
        <v>4180</v>
      </c>
      <c r="J67" s="48"/>
      <c r="K67" s="63">
        <f t="shared" si="44"/>
        <v>62.5185</v>
      </c>
      <c r="L67" s="64">
        <f t="shared" si="45"/>
        <v>519.264</v>
      </c>
      <c r="M67" s="48">
        <f t="shared" si="46"/>
        <v>453.18</v>
      </c>
      <c r="N67" s="46">
        <f t="shared" si="47"/>
        <v>24.31275</v>
      </c>
      <c r="O67" s="48">
        <f t="shared" si="48"/>
        <v>209</v>
      </c>
      <c r="P67" s="48">
        <f t="shared" si="49"/>
        <v>0</v>
      </c>
      <c r="Q67" s="48">
        <f t="shared" si="50"/>
        <v>1268.27525</v>
      </c>
      <c r="R67" s="46">
        <f t="shared" si="51"/>
        <v>0</v>
      </c>
      <c r="S67" s="46">
        <f t="shared" si="52"/>
        <v>259.63</v>
      </c>
      <c r="T67" s="48">
        <f t="shared" si="53"/>
        <v>113.3</v>
      </c>
      <c r="U67" s="46">
        <f t="shared" si="54"/>
        <v>10.42</v>
      </c>
      <c r="V67" s="46">
        <v>0</v>
      </c>
      <c r="W67" s="48">
        <f t="shared" si="55"/>
        <v>209</v>
      </c>
      <c r="X67" s="48">
        <f t="shared" si="56"/>
        <v>0</v>
      </c>
      <c r="Y67" s="46">
        <f t="shared" si="57"/>
        <v>592.35</v>
      </c>
      <c r="Z67" s="46">
        <f t="shared" si="58"/>
        <v>1860.62525</v>
      </c>
      <c r="AA67" s="46"/>
      <c r="AB67" s="12" t="s">
        <v>106</v>
      </c>
      <c r="AC67" s="11">
        <f t="shared" ref="AC67:AE67" si="160">K67+R67</f>
        <v>62.5185</v>
      </c>
      <c r="AD67" s="11">
        <f t="shared" si="160"/>
        <v>778.894</v>
      </c>
      <c r="AE67" s="11">
        <f t="shared" si="160"/>
        <v>566.48</v>
      </c>
      <c r="AF67" s="11">
        <f t="shared" si="60"/>
        <v>34.73275</v>
      </c>
      <c r="AG67" s="11">
        <f t="shared" ref="AG67:AI67" si="161">O67+W67</f>
        <v>418</v>
      </c>
      <c r="AH67" s="11">
        <f t="shared" si="161"/>
        <v>0</v>
      </c>
      <c r="AI67" s="11">
        <f t="shared" si="161"/>
        <v>1860.62525</v>
      </c>
      <c r="AJ67" s="12" t="s">
        <v>32</v>
      </c>
    </row>
    <row r="68" s="9" customFormat="1" ht="16" customHeight="1" spans="1:36">
      <c r="A68" s="45">
        <f t="shared" si="43"/>
        <v>65</v>
      </c>
      <c r="B68" s="46" t="s">
        <v>230</v>
      </c>
      <c r="C68" s="47" t="s">
        <v>318</v>
      </c>
      <c r="D68" s="46" t="s">
        <v>319</v>
      </c>
      <c r="E68" s="46">
        <v>3473.25</v>
      </c>
      <c r="F68" s="46">
        <v>3245.4</v>
      </c>
      <c r="G68" s="48">
        <v>5664.75</v>
      </c>
      <c r="H68" s="46">
        <v>3473.25</v>
      </c>
      <c r="I68" s="48">
        <v>4180</v>
      </c>
      <c r="J68" s="48"/>
      <c r="K68" s="63">
        <f t="shared" si="44"/>
        <v>62.5185</v>
      </c>
      <c r="L68" s="64">
        <f t="shared" si="45"/>
        <v>519.264</v>
      </c>
      <c r="M68" s="48">
        <f t="shared" si="46"/>
        <v>453.18</v>
      </c>
      <c r="N68" s="46">
        <f t="shared" si="47"/>
        <v>24.31275</v>
      </c>
      <c r="O68" s="48">
        <f t="shared" si="48"/>
        <v>209</v>
      </c>
      <c r="P68" s="48">
        <f t="shared" si="49"/>
        <v>0</v>
      </c>
      <c r="Q68" s="48">
        <f t="shared" si="50"/>
        <v>1268.27525</v>
      </c>
      <c r="R68" s="46">
        <f t="shared" si="51"/>
        <v>0</v>
      </c>
      <c r="S68" s="46">
        <f t="shared" si="52"/>
        <v>259.63</v>
      </c>
      <c r="T68" s="48">
        <f t="shared" si="53"/>
        <v>113.3</v>
      </c>
      <c r="U68" s="46">
        <f t="shared" si="54"/>
        <v>10.42</v>
      </c>
      <c r="V68" s="46">
        <v>0</v>
      </c>
      <c r="W68" s="48">
        <f t="shared" si="55"/>
        <v>209</v>
      </c>
      <c r="X68" s="48">
        <f t="shared" si="56"/>
        <v>0</v>
      </c>
      <c r="Y68" s="46">
        <f t="shared" si="57"/>
        <v>592.35</v>
      </c>
      <c r="Z68" s="46">
        <f t="shared" si="58"/>
        <v>1860.62525</v>
      </c>
      <c r="AA68" s="46"/>
      <c r="AB68" s="12" t="s">
        <v>134</v>
      </c>
      <c r="AC68" s="11">
        <f t="shared" ref="AC68:AE68" si="162">K68+R68</f>
        <v>62.5185</v>
      </c>
      <c r="AD68" s="11">
        <f t="shared" si="162"/>
        <v>778.894</v>
      </c>
      <c r="AE68" s="11">
        <f t="shared" si="162"/>
        <v>566.48</v>
      </c>
      <c r="AF68" s="11">
        <f t="shared" si="60"/>
        <v>34.73275</v>
      </c>
      <c r="AG68" s="11">
        <f t="shared" ref="AG68:AI68" si="163">O68+W68</f>
        <v>418</v>
      </c>
      <c r="AH68" s="11">
        <f t="shared" si="163"/>
        <v>0</v>
      </c>
      <c r="AI68" s="11">
        <f t="shared" si="163"/>
        <v>1860.62525</v>
      </c>
      <c r="AJ68" s="12" t="s">
        <v>32</v>
      </c>
    </row>
    <row r="69" s="9" customFormat="1" ht="16" customHeight="1" spans="1:36">
      <c r="A69" s="45">
        <f t="shared" si="43"/>
        <v>66</v>
      </c>
      <c r="B69" s="46" t="s">
        <v>230</v>
      </c>
      <c r="C69" s="47" t="s">
        <v>320</v>
      </c>
      <c r="D69" s="46" t="s">
        <v>321</v>
      </c>
      <c r="E69" s="46">
        <v>3473.25</v>
      </c>
      <c r="F69" s="46">
        <v>3245.4</v>
      </c>
      <c r="G69" s="48">
        <v>5664.75</v>
      </c>
      <c r="H69" s="46">
        <v>3473.25</v>
      </c>
      <c r="I69" s="48">
        <v>4180</v>
      </c>
      <c r="J69" s="48"/>
      <c r="K69" s="63">
        <f t="shared" si="44"/>
        <v>62.5185</v>
      </c>
      <c r="L69" s="64">
        <f t="shared" si="45"/>
        <v>519.264</v>
      </c>
      <c r="M69" s="48">
        <f t="shared" si="46"/>
        <v>453.18</v>
      </c>
      <c r="N69" s="46">
        <f t="shared" si="47"/>
        <v>24.31275</v>
      </c>
      <c r="O69" s="48">
        <f t="shared" si="48"/>
        <v>209</v>
      </c>
      <c r="P69" s="48">
        <f t="shared" si="49"/>
        <v>0</v>
      </c>
      <c r="Q69" s="48">
        <f t="shared" si="50"/>
        <v>1268.27525</v>
      </c>
      <c r="R69" s="46">
        <f t="shared" si="51"/>
        <v>0</v>
      </c>
      <c r="S69" s="46">
        <f t="shared" si="52"/>
        <v>259.63</v>
      </c>
      <c r="T69" s="48">
        <f t="shared" si="53"/>
        <v>113.3</v>
      </c>
      <c r="U69" s="46">
        <f t="shared" si="54"/>
        <v>10.42</v>
      </c>
      <c r="V69" s="46">
        <v>0</v>
      </c>
      <c r="W69" s="48">
        <f t="shared" si="55"/>
        <v>209</v>
      </c>
      <c r="X69" s="48">
        <f t="shared" si="56"/>
        <v>0</v>
      </c>
      <c r="Y69" s="46">
        <f t="shared" si="57"/>
        <v>592.35</v>
      </c>
      <c r="Z69" s="46">
        <f t="shared" si="58"/>
        <v>1860.62525</v>
      </c>
      <c r="AA69" s="46"/>
      <c r="AB69" s="12" t="s">
        <v>134</v>
      </c>
      <c r="AC69" s="11">
        <f t="shared" ref="AC69:AE69" si="164">K69+R69</f>
        <v>62.5185</v>
      </c>
      <c r="AD69" s="11">
        <f t="shared" si="164"/>
        <v>778.894</v>
      </c>
      <c r="AE69" s="11">
        <f t="shared" si="164"/>
        <v>566.48</v>
      </c>
      <c r="AF69" s="11">
        <f t="shared" si="60"/>
        <v>34.73275</v>
      </c>
      <c r="AG69" s="11">
        <f t="shared" ref="AG69:AI69" si="165">O69+W69</f>
        <v>418</v>
      </c>
      <c r="AH69" s="11">
        <f t="shared" si="165"/>
        <v>0</v>
      </c>
      <c r="AI69" s="11">
        <f t="shared" si="165"/>
        <v>1860.62525</v>
      </c>
      <c r="AJ69" s="12" t="s">
        <v>33</v>
      </c>
    </row>
    <row r="70" s="9" customFormat="1" ht="16" customHeight="1" spans="1:36">
      <c r="A70" s="45">
        <f t="shared" si="43"/>
        <v>67</v>
      </c>
      <c r="B70" s="46" t="s">
        <v>230</v>
      </c>
      <c r="C70" s="47" t="s">
        <v>322</v>
      </c>
      <c r="D70" s="345" t="s">
        <v>323</v>
      </c>
      <c r="E70" s="46">
        <v>3473.25</v>
      </c>
      <c r="F70" s="46">
        <v>3245.4</v>
      </c>
      <c r="G70" s="48">
        <v>5664.75</v>
      </c>
      <c r="H70" s="46">
        <v>3473.25</v>
      </c>
      <c r="I70" s="48">
        <v>3180</v>
      </c>
      <c r="J70" s="48"/>
      <c r="K70" s="63">
        <f t="shared" si="44"/>
        <v>62.5185</v>
      </c>
      <c r="L70" s="64">
        <f t="shared" si="45"/>
        <v>519.264</v>
      </c>
      <c r="M70" s="48">
        <f t="shared" si="46"/>
        <v>453.18</v>
      </c>
      <c r="N70" s="46">
        <f t="shared" si="47"/>
        <v>24.31275</v>
      </c>
      <c r="O70" s="48">
        <f t="shared" si="48"/>
        <v>159</v>
      </c>
      <c r="P70" s="48">
        <f t="shared" si="49"/>
        <v>0</v>
      </c>
      <c r="Q70" s="48">
        <f t="shared" si="50"/>
        <v>1218.27525</v>
      </c>
      <c r="R70" s="46">
        <f t="shared" si="51"/>
        <v>0</v>
      </c>
      <c r="S70" s="46">
        <f t="shared" si="52"/>
        <v>259.63</v>
      </c>
      <c r="T70" s="48">
        <f t="shared" si="53"/>
        <v>113.3</v>
      </c>
      <c r="U70" s="46">
        <f t="shared" si="54"/>
        <v>10.42</v>
      </c>
      <c r="V70" s="46">
        <v>0</v>
      </c>
      <c r="W70" s="48">
        <f t="shared" si="55"/>
        <v>159</v>
      </c>
      <c r="X70" s="48">
        <f t="shared" si="56"/>
        <v>0</v>
      </c>
      <c r="Y70" s="46">
        <f t="shared" si="57"/>
        <v>542.35</v>
      </c>
      <c r="Z70" s="46">
        <f t="shared" si="58"/>
        <v>1760.62525</v>
      </c>
      <c r="AA70" s="46"/>
      <c r="AB70" s="12" t="s">
        <v>134</v>
      </c>
      <c r="AC70" s="11">
        <f t="shared" ref="AC70:AE70" si="166">K70+R70</f>
        <v>62.5185</v>
      </c>
      <c r="AD70" s="11">
        <f t="shared" si="166"/>
        <v>778.894</v>
      </c>
      <c r="AE70" s="11">
        <f t="shared" si="166"/>
        <v>566.48</v>
      </c>
      <c r="AF70" s="11">
        <f t="shared" si="60"/>
        <v>34.73275</v>
      </c>
      <c r="AG70" s="11">
        <f t="shared" ref="AG70:AI70" si="167">O70+W70</f>
        <v>318</v>
      </c>
      <c r="AH70" s="11">
        <f t="shared" si="167"/>
        <v>0</v>
      </c>
      <c r="AI70" s="11">
        <f t="shared" si="167"/>
        <v>1760.62525</v>
      </c>
      <c r="AJ70" s="12" t="s">
        <v>33</v>
      </c>
    </row>
    <row r="71" s="9" customFormat="1" ht="16" customHeight="1" spans="1:36">
      <c r="A71" s="45">
        <f t="shared" ref="A71:A126" si="168">ROW()-3</f>
        <v>68</v>
      </c>
      <c r="B71" s="46" t="s">
        <v>328</v>
      </c>
      <c r="C71" s="47" t="s">
        <v>329</v>
      </c>
      <c r="D71" s="46" t="s">
        <v>330</v>
      </c>
      <c r="E71" s="46">
        <v>3473.25</v>
      </c>
      <c r="F71" s="46">
        <v>3245.4</v>
      </c>
      <c r="G71" s="48">
        <v>5664.75</v>
      </c>
      <c r="H71" s="46">
        <v>3473.25</v>
      </c>
      <c r="I71" s="48">
        <v>3180</v>
      </c>
      <c r="J71" s="48"/>
      <c r="K71" s="63">
        <f t="shared" ref="K71:K126" si="169">E71*0.018</f>
        <v>62.5185</v>
      </c>
      <c r="L71" s="64">
        <f t="shared" ref="L71:L126" si="170">F71*0.16</f>
        <v>519.264</v>
      </c>
      <c r="M71" s="48">
        <f t="shared" ref="M71:M126" si="171">ROUND(G71*0.08,2)</f>
        <v>453.18</v>
      </c>
      <c r="N71" s="46">
        <f t="shared" ref="N71:N126" si="172">H71*0.007</f>
        <v>24.31275</v>
      </c>
      <c r="O71" s="48">
        <f t="shared" ref="O71:O126" si="173">I71*5%</f>
        <v>159</v>
      </c>
      <c r="P71" s="48">
        <f t="shared" ref="P71:P126" si="174">J71*50%</f>
        <v>0</v>
      </c>
      <c r="Q71" s="48">
        <f t="shared" ref="Q71:Q126" si="175">SUM(K71:P71)</f>
        <v>1218.27525</v>
      </c>
      <c r="R71" s="46">
        <f t="shared" ref="R71:R126" si="176">E71*0</f>
        <v>0</v>
      </c>
      <c r="S71" s="46">
        <f t="shared" ref="S71:S126" si="177">ROUND(F71*0.08,2)</f>
        <v>259.63</v>
      </c>
      <c r="T71" s="48">
        <f t="shared" ref="T71:T126" si="178">ROUND(G71*0.02,2)</f>
        <v>113.3</v>
      </c>
      <c r="U71" s="46">
        <f t="shared" ref="U71:U126" si="179">ROUND(H71*0.003,2)</f>
        <v>10.42</v>
      </c>
      <c r="V71" s="46">
        <v>0</v>
      </c>
      <c r="W71" s="48">
        <f t="shared" ref="W71:W126" si="180">I71*5%</f>
        <v>159</v>
      </c>
      <c r="X71" s="48">
        <f t="shared" ref="X71:X126" si="181">J71*50%</f>
        <v>0</v>
      </c>
      <c r="Y71" s="46">
        <f t="shared" ref="Y71:Y126" si="182">SUM(R71:X71)</f>
        <v>542.35</v>
      </c>
      <c r="Z71" s="46">
        <f t="shared" ref="Z71:Z126" si="183">Q71+Y71</f>
        <v>1760.62525</v>
      </c>
      <c r="AA71" s="46"/>
      <c r="AB71" s="12" t="s">
        <v>133</v>
      </c>
      <c r="AC71" s="11">
        <f t="shared" ref="AC71:AE71" si="184">K71+R71</f>
        <v>62.5185</v>
      </c>
      <c r="AD71" s="11">
        <f t="shared" si="184"/>
        <v>778.894</v>
      </c>
      <c r="AE71" s="11">
        <f t="shared" si="184"/>
        <v>566.48</v>
      </c>
      <c r="AF71" s="11">
        <f t="shared" ref="AF71:AF126" si="185">N71+U71+V71</f>
        <v>34.73275</v>
      </c>
      <c r="AG71" s="11">
        <f t="shared" ref="AG71:AI71" si="186">O71+W71</f>
        <v>318</v>
      </c>
      <c r="AH71" s="11">
        <f t="shared" si="186"/>
        <v>0</v>
      </c>
      <c r="AI71" s="11">
        <f t="shared" si="186"/>
        <v>1760.62525</v>
      </c>
      <c r="AJ71" s="12" t="s">
        <v>35</v>
      </c>
    </row>
    <row r="72" s="9" customFormat="1" ht="16" customHeight="1" spans="1:36">
      <c r="A72" s="45">
        <f t="shared" si="168"/>
        <v>69</v>
      </c>
      <c r="B72" s="46" t="s">
        <v>227</v>
      </c>
      <c r="C72" s="47" t="s">
        <v>331</v>
      </c>
      <c r="D72" s="46" t="s">
        <v>332</v>
      </c>
      <c r="E72" s="46">
        <v>3473.25</v>
      </c>
      <c r="F72" s="46">
        <v>3245.4</v>
      </c>
      <c r="G72" s="48">
        <v>5664.75</v>
      </c>
      <c r="H72" s="46">
        <v>3473.25</v>
      </c>
      <c r="I72" s="48">
        <v>3180</v>
      </c>
      <c r="J72" s="48"/>
      <c r="K72" s="63">
        <f t="shared" si="169"/>
        <v>62.5185</v>
      </c>
      <c r="L72" s="64">
        <f t="shared" si="170"/>
        <v>519.264</v>
      </c>
      <c r="M72" s="48">
        <f t="shared" si="171"/>
        <v>453.18</v>
      </c>
      <c r="N72" s="46">
        <f t="shared" si="172"/>
        <v>24.31275</v>
      </c>
      <c r="O72" s="48">
        <f t="shared" si="173"/>
        <v>159</v>
      </c>
      <c r="P72" s="48">
        <f t="shared" si="174"/>
        <v>0</v>
      </c>
      <c r="Q72" s="48">
        <f t="shared" si="175"/>
        <v>1218.27525</v>
      </c>
      <c r="R72" s="46">
        <f t="shared" si="176"/>
        <v>0</v>
      </c>
      <c r="S72" s="46">
        <f t="shared" si="177"/>
        <v>259.63</v>
      </c>
      <c r="T72" s="48">
        <f t="shared" si="178"/>
        <v>113.3</v>
      </c>
      <c r="U72" s="46">
        <f t="shared" si="179"/>
        <v>10.42</v>
      </c>
      <c r="V72" s="46">
        <v>0</v>
      </c>
      <c r="W72" s="48">
        <f t="shared" si="180"/>
        <v>159</v>
      </c>
      <c r="X72" s="48">
        <f t="shared" si="181"/>
        <v>0</v>
      </c>
      <c r="Y72" s="46">
        <f t="shared" si="182"/>
        <v>542.35</v>
      </c>
      <c r="Z72" s="46">
        <f t="shared" si="183"/>
        <v>1760.62525</v>
      </c>
      <c r="AA72" s="46"/>
      <c r="AB72" s="12" t="s">
        <v>73</v>
      </c>
      <c r="AC72" s="11">
        <f t="shared" ref="AC72:AE72" si="187">K72+R72</f>
        <v>62.5185</v>
      </c>
      <c r="AD72" s="11">
        <f t="shared" si="187"/>
        <v>778.894</v>
      </c>
      <c r="AE72" s="11">
        <f t="shared" si="187"/>
        <v>566.48</v>
      </c>
      <c r="AF72" s="11">
        <f t="shared" si="185"/>
        <v>34.73275</v>
      </c>
      <c r="AG72" s="11">
        <f t="shared" ref="AG72:AI72" si="188">O72+W72</f>
        <v>318</v>
      </c>
      <c r="AH72" s="11">
        <f t="shared" si="188"/>
        <v>0</v>
      </c>
      <c r="AI72" s="11">
        <f t="shared" si="188"/>
        <v>1760.62525</v>
      </c>
      <c r="AJ72" s="12" t="s">
        <v>34</v>
      </c>
    </row>
    <row r="73" s="9" customFormat="1" ht="16" customHeight="1" spans="1:36">
      <c r="A73" s="45">
        <f t="shared" si="168"/>
        <v>70</v>
      </c>
      <c r="B73" s="46" t="s">
        <v>230</v>
      </c>
      <c r="C73" s="47" t="s">
        <v>333</v>
      </c>
      <c r="D73" s="46" t="s">
        <v>334</v>
      </c>
      <c r="E73" s="46">
        <v>3473.25</v>
      </c>
      <c r="F73" s="46">
        <v>3245.4</v>
      </c>
      <c r="G73" s="48">
        <v>5664.75</v>
      </c>
      <c r="H73" s="46">
        <v>3473.25</v>
      </c>
      <c r="I73" s="48">
        <v>3180</v>
      </c>
      <c r="J73" s="48"/>
      <c r="K73" s="63">
        <f t="shared" si="169"/>
        <v>62.5185</v>
      </c>
      <c r="L73" s="64">
        <f t="shared" si="170"/>
        <v>519.264</v>
      </c>
      <c r="M73" s="48">
        <f t="shared" si="171"/>
        <v>453.18</v>
      </c>
      <c r="N73" s="46">
        <f t="shared" si="172"/>
        <v>24.31275</v>
      </c>
      <c r="O73" s="48">
        <f t="shared" si="173"/>
        <v>159</v>
      </c>
      <c r="P73" s="48">
        <f t="shared" si="174"/>
        <v>0</v>
      </c>
      <c r="Q73" s="48">
        <f t="shared" si="175"/>
        <v>1218.27525</v>
      </c>
      <c r="R73" s="46">
        <f t="shared" si="176"/>
        <v>0</v>
      </c>
      <c r="S73" s="46">
        <f t="shared" si="177"/>
        <v>259.63</v>
      </c>
      <c r="T73" s="48">
        <f t="shared" si="178"/>
        <v>113.3</v>
      </c>
      <c r="U73" s="46">
        <f t="shared" si="179"/>
        <v>10.42</v>
      </c>
      <c r="V73" s="46">
        <v>0</v>
      </c>
      <c r="W73" s="48">
        <f t="shared" si="180"/>
        <v>159</v>
      </c>
      <c r="X73" s="48">
        <f t="shared" si="181"/>
        <v>0</v>
      </c>
      <c r="Y73" s="46">
        <f t="shared" si="182"/>
        <v>542.35</v>
      </c>
      <c r="Z73" s="46">
        <f t="shared" si="183"/>
        <v>1760.62525</v>
      </c>
      <c r="AA73" s="46"/>
      <c r="AB73" s="12" t="s">
        <v>106</v>
      </c>
      <c r="AC73" s="11">
        <f t="shared" ref="AC73:AE73" si="189">K73+R73</f>
        <v>62.5185</v>
      </c>
      <c r="AD73" s="11">
        <f t="shared" si="189"/>
        <v>778.894</v>
      </c>
      <c r="AE73" s="11">
        <f t="shared" si="189"/>
        <v>566.48</v>
      </c>
      <c r="AF73" s="11">
        <f t="shared" si="185"/>
        <v>34.73275</v>
      </c>
      <c r="AG73" s="11">
        <f t="shared" ref="AG73:AI73" si="190">O73+W73</f>
        <v>318</v>
      </c>
      <c r="AH73" s="11">
        <f t="shared" si="190"/>
        <v>0</v>
      </c>
      <c r="AI73" s="11">
        <f t="shared" si="190"/>
        <v>1760.62525</v>
      </c>
      <c r="AJ73" s="12" t="s">
        <v>32</v>
      </c>
    </row>
    <row r="74" s="9" customFormat="1" ht="16" customHeight="1" spans="1:36">
      <c r="A74" s="45">
        <f t="shared" si="168"/>
        <v>71</v>
      </c>
      <c r="B74" s="46" t="s">
        <v>337</v>
      </c>
      <c r="C74" s="51" t="s">
        <v>338</v>
      </c>
      <c r="D74" s="52" t="s">
        <v>339</v>
      </c>
      <c r="E74" s="46">
        <v>3473.25</v>
      </c>
      <c r="F74" s="46">
        <v>3245.4</v>
      </c>
      <c r="G74" s="48">
        <v>5664.75</v>
      </c>
      <c r="H74" s="46">
        <v>3473.25</v>
      </c>
      <c r="I74" s="48">
        <v>3180</v>
      </c>
      <c r="J74" s="48"/>
      <c r="K74" s="63">
        <f t="shared" si="169"/>
        <v>62.5185</v>
      </c>
      <c r="L74" s="64">
        <f t="shared" si="170"/>
        <v>519.264</v>
      </c>
      <c r="M74" s="48">
        <f t="shared" si="171"/>
        <v>453.18</v>
      </c>
      <c r="N74" s="46">
        <f t="shared" si="172"/>
        <v>24.31275</v>
      </c>
      <c r="O74" s="48">
        <f t="shared" si="173"/>
        <v>159</v>
      </c>
      <c r="P74" s="48">
        <f t="shared" si="174"/>
        <v>0</v>
      </c>
      <c r="Q74" s="48">
        <f t="shared" si="175"/>
        <v>1218.27525</v>
      </c>
      <c r="R74" s="46">
        <f t="shared" si="176"/>
        <v>0</v>
      </c>
      <c r="S74" s="46">
        <f t="shared" si="177"/>
        <v>259.63</v>
      </c>
      <c r="T74" s="48">
        <f t="shared" si="178"/>
        <v>113.3</v>
      </c>
      <c r="U74" s="46">
        <f t="shared" si="179"/>
        <v>10.42</v>
      </c>
      <c r="V74" s="46">
        <v>0</v>
      </c>
      <c r="W74" s="48">
        <f t="shared" si="180"/>
        <v>159</v>
      </c>
      <c r="X74" s="48">
        <f t="shared" si="181"/>
        <v>0</v>
      </c>
      <c r="Y74" s="46">
        <f t="shared" si="182"/>
        <v>542.35</v>
      </c>
      <c r="Z74" s="46">
        <f t="shared" si="183"/>
        <v>1760.62525</v>
      </c>
      <c r="AA74" s="46"/>
      <c r="AB74" s="12" t="s">
        <v>97</v>
      </c>
      <c r="AC74" s="11">
        <f t="shared" ref="AC74:AE74" si="191">K74+R74</f>
        <v>62.5185</v>
      </c>
      <c r="AD74" s="11">
        <f t="shared" si="191"/>
        <v>778.894</v>
      </c>
      <c r="AE74" s="11">
        <f t="shared" si="191"/>
        <v>566.48</v>
      </c>
      <c r="AF74" s="11">
        <f t="shared" si="185"/>
        <v>34.73275</v>
      </c>
      <c r="AG74" s="11">
        <f t="shared" ref="AG74:AI74" si="192">O74+W74</f>
        <v>318</v>
      </c>
      <c r="AH74" s="11">
        <f t="shared" si="192"/>
        <v>0</v>
      </c>
      <c r="AI74" s="11">
        <f t="shared" si="192"/>
        <v>1760.62525</v>
      </c>
      <c r="AJ74" s="12" t="s">
        <v>33</v>
      </c>
    </row>
    <row r="75" s="9" customFormat="1" ht="16" customHeight="1" spans="1:36">
      <c r="A75" s="45">
        <f t="shared" si="168"/>
        <v>72</v>
      </c>
      <c r="B75" s="46" t="s">
        <v>230</v>
      </c>
      <c r="C75" s="51" t="s">
        <v>340</v>
      </c>
      <c r="D75" s="52" t="s">
        <v>341</v>
      </c>
      <c r="E75" s="46">
        <v>3473.25</v>
      </c>
      <c r="F75" s="46">
        <v>3245.4</v>
      </c>
      <c r="G75" s="48">
        <v>5664.75</v>
      </c>
      <c r="H75" s="46">
        <v>3473.25</v>
      </c>
      <c r="I75" s="48">
        <v>3180</v>
      </c>
      <c r="J75" s="48"/>
      <c r="K75" s="63">
        <f t="shared" si="169"/>
        <v>62.5185</v>
      </c>
      <c r="L75" s="64">
        <f t="shared" si="170"/>
        <v>519.264</v>
      </c>
      <c r="M75" s="48">
        <f t="shared" si="171"/>
        <v>453.18</v>
      </c>
      <c r="N75" s="46">
        <f t="shared" si="172"/>
        <v>24.31275</v>
      </c>
      <c r="O75" s="48">
        <f t="shared" si="173"/>
        <v>159</v>
      </c>
      <c r="P75" s="48">
        <f t="shared" si="174"/>
        <v>0</v>
      </c>
      <c r="Q75" s="48">
        <f t="shared" si="175"/>
        <v>1218.27525</v>
      </c>
      <c r="R75" s="46">
        <f t="shared" si="176"/>
        <v>0</v>
      </c>
      <c r="S75" s="46">
        <f t="shared" si="177"/>
        <v>259.63</v>
      </c>
      <c r="T75" s="48">
        <f t="shared" si="178"/>
        <v>113.3</v>
      </c>
      <c r="U75" s="46">
        <f t="shared" si="179"/>
        <v>10.42</v>
      </c>
      <c r="V75" s="46">
        <v>0</v>
      </c>
      <c r="W75" s="48">
        <f t="shared" si="180"/>
        <v>159</v>
      </c>
      <c r="X75" s="48">
        <f t="shared" si="181"/>
        <v>0</v>
      </c>
      <c r="Y75" s="46">
        <f t="shared" si="182"/>
        <v>542.35</v>
      </c>
      <c r="Z75" s="46">
        <f t="shared" si="183"/>
        <v>1760.62525</v>
      </c>
      <c r="AA75" s="46"/>
      <c r="AB75" s="12" t="s">
        <v>106</v>
      </c>
      <c r="AC75" s="11">
        <f t="shared" ref="AC75:AE75" si="193">K75+R75</f>
        <v>62.5185</v>
      </c>
      <c r="AD75" s="11">
        <f t="shared" si="193"/>
        <v>778.894</v>
      </c>
      <c r="AE75" s="11">
        <f t="shared" si="193"/>
        <v>566.48</v>
      </c>
      <c r="AF75" s="11">
        <f t="shared" si="185"/>
        <v>34.73275</v>
      </c>
      <c r="AG75" s="11">
        <f t="shared" ref="AG75:AI75" si="194">O75+W75</f>
        <v>318</v>
      </c>
      <c r="AH75" s="11">
        <f t="shared" si="194"/>
        <v>0</v>
      </c>
      <c r="AI75" s="11">
        <f t="shared" si="194"/>
        <v>1760.62525</v>
      </c>
      <c r="AJ75" s="12" t="s">
        <v>32</v>
      </c>
    </row>
    <row r="76" s="9" customFormat="1" ht="16" customHeight="1" spans="1:36">
      <c r="A76" s="45">
        <f t="shared" si="168"/>
        <v>73</v>
      </c>
      <c r="B76" s="46" t="s">
        <v>230</v>
      </c>
      <c r="C76" s="51" t="s">
        <v>342</v>
      </c>
      <c r="D76" s="52" t="s">
        <v>343</v>
      </c>
      <c r="E76" s="46">
        <v>3473.25</v>
      </c>
      <c r="F76" s="46">
        <v>3245.4</v>
      </c>
      <c r="G76" s="48">
        <v>5664.75</v>
      </c>
      <c r="H76" s="46">
        <v>3473.25</v>
      </c>
      <c r="I76" s="48">
        <v>1790</v>
      </c>
      <c r="J76" s="48"/>
      <c r="K76" s="63">
        <f t="shared" si="169"/>
        <v>62.5185</v>
      </c>
      <c r="L76" s="64">
        <f t="shared" si="170"/>
        <v>519.264</v>
      </c>
      <c r="M76" s="48">
        <f t="shared" si="171"/>
        <v>453.18</v>
      </c>
      <c r="N76" s="46">
        <f t="shared" si="172"/>
        <v>24.31275</v>
      </c>
      <c r="O76" s="48">
        <f t="shared" si="173"/>
        <v>89.5</v>
      </c>
      <c r="P76" s="48">
        <f t="shared" si="174"/>
        <v>0</v>
      </c>
      <c r="Q76" s="48">
        <f t="shared" si="175"/>
        <v>1148.77525</v>
      </c>
      <c r="R76" s="46">
        <f t="shared" si="176"/>
        <v>0</v>
      </c>
      <c r="S76" s="46">
        <f t="shared" si="177"/>
        <v>259.63</v>
      </c>
      <c r="T76" s="48">
        <f t="shared" si="178"/>
        <v>113.3</v>
      </c>
      <c r="U76" s="46">
        <f t="shared" si="179"/>
        <v>10.42</v>
      </c>
      <c r="V76" s="46">
        <v>0</v>
      </c>
      <c r="W76" s="48">
        <f t="shared" si="180"/>
        <v>89.5</v>
      </c>
      <c r="X76" s="48">
        <f t="shared" si="181"/>
        <v>0</v>
      </c>
      <c r="Y76" s="46">
        <f t="shared" si="182"/>
        <v>472.85</v>
      </c>
      <c r="Z76" s="46">
        <f t="shared" si="183"/>
        <v>1621.62525</v>
      </c>
      <c r="AA76" s="46"/>
      <c r="AB76" s="12" t="s">
        <v>109</v>
      </c>
      <c r="AC76" s="11">
        <f t="shared" ref="AC76:AE76" si="195">K76+R76</f>
        <v>62.5185</v>
      </c>
      <c r="AD76" s="11">
        <f t="shared" si="195"/>
        <v>778.894</v>
      </c>
      <c r="AE76" s="11">
        <f t="shared" si="195"/>
        <v>566.48</v>
      </c>
      <c r="AF76" s="11">
        <f t="shared" si="185"/>
        <v>34.73275</v>
      </c>
      <c r="AG76" s="11">
        <f t="shared" ref="AG76:AI76" si="196">O76+W76</f>
        <v>179</v>
      </c>
      <c r="AH76" s="11">
        <f t="shared" si="196"/>
        <v>0</v>
      </c>
      <c r="AI76" s="11">
        <f t="shared" si="196"/>
        <v>1621.62525</v>
      </c>
      <c r="AJ76" s="12" t="s">
        <v>32</v>
      </c>
    </row>
    <row r="77" s="9" customFormat="1" ht="16" customHeight="1" spans="1:36">
      <c r="A77" s="45">
        <f t="shared" si="168"/>
        <v>74</v>
      </c>
      <c r="B77" s="46" t="s">
        <v>227</v>
      </c>
      <c r="C77" s="51" t="s">
        <v>344</v>
      </c>
      <c r="D77" s="344" t="s">
        <v>345</v>
      </c>
      <c r="E77" s="46">
        <v>3473.25</v>
      </c>
      <c r="F77" s="46">
        <v>3245.4</v>
      </c>
      <c r="G77" s="48">
        <v>5664.75</v>
      </c>
      <c r="H77" s="46">
        <v>3473.25</v>
      </c>
      <c r="I77" s="48">
        <v>3180</v>
      </c>
      <c r="J77" s="48"/>
      <c r="K77" s="63">
        <f t="shared" si="169"/>
        <v>62.5185</v>
      </c>
      <c r="L77" s="64">
        <f t="shared" si="170"/>
        <v>519.264</v>
      </c>
      <c r="M77" s="48">
        <f t="shared" si="171"/>
        <v>453.18</v>
      </c>
      <c r="N77" s="46">
        <f t="shared" si="172"/>
        <v>24.31275</v>
      </c>
      <c r="O77" s="48">
        <f t="shared" si="173"/>
        <v>159</v>
      </c>
      <c r="P77" s="48">
        <f t="shared" si="174"/>
        <v>0</v>
      </c>
      <c r="Q77" s="48">
        <f t="shared" si="175"/>
        <v>1218.27525</v>
      </c>
      <c r="R77" s="46">
        <f t="shared" si="176"/>
        <v>0</v>
      </c>
      <c r="S77" s="46">
        <f t="shared" si="177"/>
        <v>259.63</v>
      </c>
      <c r="T77" s="48">
        <f t="shared" si="178"/>
        <v>113.3</v>
      </c>
      <c r="U77" s="46">
        <f t="shared" si="179"/>
        <v>10.42</v>
      </c>
      <c r="V77" s="46">
        <v>0</v>
      </c>
      <c r="W77" s="48">
        <f t="shared" si="180"/>
        <v>159</v>
      </c>
      <c r="X77" s="48">
        <f t="shared" si="181"/>
        <v>0</v>
      </c>
      <c r="Y77" s="46">
        <f t="shared" si="182"/>
        <v>542.35</v>
      </c>
      <c r="Z77" s="46">
        <f t="shared" si="183"/>
        <v>1760.62525</v>
      </c>
      <c r="AA77" s="46"/>
      <c r="AB77" s="12" t="s">
        <v>127</v>
      </c>
      <c r="AC77" s="11">
        <f t="shared" ref="AC77:AE77" si="197">K77+R77</f>
        <v>62.5185</v>
      </c>
      <c r="AD77" s="11">
        <f t="shared" si="197"/>
        <v>778.894</v>
      </c>
      <c r="AE77" s="11">
        <f t="shared" si="197"/>
        <v>566.48</v>
      </c>
      <c r="AF77" s="11">
        <f t="shared" si="185"/>
        <v>34.73275</v>
      </c>
      <c r="AG77" s="11">
        <f t="shared" ref="AG77:AI77" si="198">O77+W77</f>
        <v>318</v>
      </c>
      <c r="AH77" s="11">
        <f t="shared" si="198"/>
        <v>0</v>
      </c>
      <c r="AI77" s="11">
        <f t="shared" si="198"/>
        <v>1760.62525</v>
      </c>
      <c r="AJ77" s="12" t="s">
        <v>34</v>
      </c>
    </row>
    <row r="78" s="9" customFormat="1" ht="16" customHeight="1" spans="1:36">
      <c r="A78" s="45">
        <f t="shared" si="168"/>
        <v>75</v>
      </c>
      <c r="B78" s="46" t="s">
        <v>328</v>
      </c>
      <c r="C78" s="47" t="s">
        <v>346</v>
      </c>
      <c r="D78" s="46" t="s">
        <v>347</v>
      </c>
      <c r="E78" s="46">
        <v>3473.25</v>
      </c>
      <c r="F78" s="46">
        <v>3245.4</v>
      </c>
      <c r="G78" s="48">
        <v>5664.75</v>
      </c>
      <c r="H78" s="46">
        <v>3473.25</v>
      </c>
      <c r="I78" s="48">
        <v>4180</v>
      </c>
      <c r="J78" s="48"/>
      <c r="K78" s="63">
        <f t="shared" si="169"/>
        <v>62.5185</v>
      </c>
      <c r="L78" s="64">
        <f t="shared" si="170"/>
        <v>519.264</v>
      </c>
      <c r="M78" s="48">
        <f t="shared" si="171"/>
        <v>453.18</v>
      </c>
      <c r="N78" s="46">
        <f t="shared" si="172"/>
        <v>24.31275</v>
      </c>
      <c r="O78" s="48">
        <f t="shared" si="173"/>
        <v>209</v>
      </c>
      <c r="P78" s="48">
        <f t="shared" si="174"/>
        <v>0</v>
      </c>
      <c r="Q78" s="48">
        <f t="shared" si="175"/>
        <v>1268.27525</v>
      </c>
      <c r="R78" s="46">
        <f t="shared" si="176"/>
        <v>0</v>
      </c>
      <c r="S78" s="46">
        <f t="shared" si="177"/>
        <v>259.63</v>
      </c>
      <c r="T78" s="48">
        <f t="shared" si="178"/>
        <v>113.3</v>
      </c>
      <c r="U78" s="46">
        <f t="shared" si="179"/>
        <v>10.42</v>
      </c>
      <c r="V78" s="46">
        <v>0</v>
      </c>
      <c r="W78" s="48">
        <f t="shared" si="180"/>
        <v>209</v>
      </c>
      <c r="X78" s="48">
        <f t="shared" si="181"/>
        <v>0</v>
      </c>
      <c r="Y78" s="46">
        <f t="shared" si="182"/>
        <v>592.35</v>
      </c>
      <c r="Z78" s="46">
        <f t="shared" si="183"/>
        <v>1860.62525</v>
      </c>
      <c r="AA78" s="46"/>
      <c r="AB78" s="12" t="s">
        <v>85</v>
      </c>
      <c r="AC78" s="11">
        <f t="shared" ref="AC78:AE78" si="199">K78+R78</f>
        <v>62.5185</v>
      </c>
      <c r="AD78" s="11">
        <f t="shared" si="199"/>
        <v>778.894</v>
      </c>
      <c r="AE78" s="11">
        <f t="shared" si="199"/>
        <v>566.48</v>
      </c>
      <c r="AF78" s="11">
        <f t="shared" si="185"/>
        <v>34.73275</v>
      </c>
      <c r="AG78" s="11">
        <f t="shared" ref="AG78:AI78" si="200">O78+W78</f>
        <v>418</v>
      </c>
      <c r="AH78" s="11">
        <f t="shared" si="200"/>
        <v>0</v>
      </c>
      <c r="AI78" s="11">
        <f t="shared" si="200"/>
        <v>1860.62525</v>
      </c>
      <c r="AJ78" s="12" t="s">
        <v>35</v>
      </c>
    </row>
    <row r="79" s="9" customFormat="1" ht="16" customHeight="1" spans="1:36">
      <c r="A79" s="45">
        <f t="shared" si="168"/>
        <v>76</v>
      </c>
      <c r="B79" s="46" t="s">
        <v>348</v>
      </c>
      <c r="C79" s="47" t="s">
        <v>349</v>
      </c>
      <c r="D79" s="46" t="s">
        <v>350</v>
      </c>
      <c r="E79" s="46">
        <v>3473.25</v>
      </c>
      <c r="F79" s="46">
        <v>3245.4</v>
      </c>
      <c r="G79" s="48">
        <v>5664.75</v>
      </c>
      <c r="H79" s="46">
        <v>3473.25</v>
      </c>
      <c r="I79" s="48">
        <v>3180</v>
      </c>
      <c r="J79" s="48"/>
      <c r="K79" s="63">
        <f t="shared" si="169"/>
        <v>62.5185</v>
      </c>
      <c r="L79" s="64">
        <f t="shared" si="170"/>
        <v>519.264</v>
      </c>
      <c r="M79" s="48">
        <f t="shared" si="171"/>
        <v>453.18</v>
      </c>
      <c r="N79" s="46">
        <f t="shared" si="172"/>
        <v>24.31275</v>
      </c>
      <c r="O79" s="48">
        <f t="shared" si="173"/>
        <v>159</v>
      </c>
      <c r="P79" s="48">
        <f t="shared" si="174"/>
        <v>0</v>
      </c>
      <c r="Q79" s="48">
        <f t="shared" si="175"/>
        <v>1218.27525</v>
      </c>
      <c r="R79" s="46">
        <f t="shared" si="176"/>
        <v>0</v>
      </c>
      <c r="S79" s="46">
        <f t="shared" si="177"/>
        <v>259.63</v>
      </c>
      <c r="T79" s="48">
        <f t="shared" si="178"/>
        <v>113.3</v>
      </c>
      <c r="U79" s="46">
        <f t="shared" si="179"/>
        <v>10.42</v>
      </c>
      <c r="V79" s="46">
        <v>0</v>
      </c>
      <c r="W79" s="48">
        <f t="shared" si="180"/>
        <v>159</v>
      </c>
      <c r="X79" s="48">
        <f t="shared" si="181"/>
        <v>0</v>
      </c>
      <c r="Y79" s="46">
        <f t="shared" si="182"/>
        <v>542.35</v>
      </c>
      <c r="Z79" s="46">
        <f t="shared" si="183"/>
        <v>1760.62525</v>
      </c>
      <c r="AA79" s="46"/>
      <c r="AB79" s="12" t="s">
        <v>100</v>
      </c>
      <c r="AC79" s="11">
        <f t="shared" ref="AC79:AE79" si="201">K79+R79</f>
        <v>62.5185</v>
      </c>
      <c r="AD79" s="11">
        <f t="shared" si="201"/>
        <v>778.894</v>
      </c>
      <c r="AE79" s="11">
        <f t="shared" si="201"/>
        <v>566.48</v>
      </c>
      <c r="AF79" s="11">
        <f t="shared" si="185"/>
        <v>34.73275</v>
      </c>
      <c r="AG79" s="11">
        <f t="shared" ref="AG79:AI79" si="202">O79+W79</f>
        <v>318</v>
      </c>
      <c r="AH79" s="11">
        <f t="shared" si="202"/>
        <v>0</v>
      </c>
      <c r="AI79" s="11">
        <f t="shared" si="202"/>
        <v>1760.62525</v>
      </c>
      <c r="AJ79" s="12" t="s">
        <v>35</v>
      </c>
    </row>
    <row r="80" s="9" customFormat="1" ht="16" customHeight="1" spans="1:36">
      <c r="A80" s="45">
        <f t="shared" si="168"/>
        <v>77</v>
      </c>
      <c r="B80" s="46" t="s">
        <v>176</v>
      </c>
      <c r="C80" s="47" t="s">
        <v>351</v>
      </c>
      <c r="D80" s="46" t="s">
        <v>352</v>
      </c>
      <c r="E80" s="46">
        <v>3473.25</v>
      </c>
      <c r="F80" s="46">
        <v>3245.4</v>
      </c>
      <c r="G80" s="48">
        <v>5664.75</v>
      </c>
      <c r="H80" s="46">
        <v>3473.25</v>
      </c>
      <c r="I80" s="48">
        <v>4180</v>
      </c>
      <c r="J80" s="48"/>
      <c r="K80" s="63">
        <f t="shared" si="169"/>
        <v>62.5185</v>
      </c>
      <c r="L80" s="64">
        <f t="shared" si="170"/>
        <v>519.264</v>
      </c>
      <c r="M80" s="48">
        <f t="shared" si="171"/>
        <v>453.18</v>
      </c>
      <c r="N80" s="46">
        <f t="shared" si="172"/>
        <v>24.31275</v>
      </c>
      <c r="O80" s="48">
        <f t="shared" si="173"/>
        <v>209</v>
      </c>
      <c r="P80" s="48">
        <f t="shared" si="174"/>
        <v>0</v>
      </c>
      <c r="Q80" s="48">
        <f t="shared" si="175"/>
        <v>1268.27525</v>
      </c>
      <c r="R80" s="46">
        <f t="shared" si="176"/>
        <v>0</v>
      </c>
      <c r="S80" s="46">
        <f t="shared" si="177"/>
        <v>259.63</v>
      </c>
      <c r="T80" s="48">
        <f t="shared" si="178"/>
        <v>113.3</v>
      </c>
      <c r="U80" s="46">
        <f t="shared" si="179"/>
        <v>10.42</v>
      </c>
      <c r="V80" s="46">
        <v>0</v>
      </c>
      <c r="W80" s="48">
        <f t="shared" si="180"/>
        <v>209</v>
      </c>
      <c r="X80" s="48">
        <f t="shared" si="181"/>
        <v>0</v>
      </c>
      <c r="Y80" s="46">
        <f t="shared" si="182"/>
        <v>592.35</v>
      </c>
      <c r="Z80" s="46">
        <f t="shared" si="183"/>
        <v>1860.62525</v>
      </c>
      <c r="AA80" s="46"/>
      <c r="AB80" s="12" t="s">
        <v>85</v>
      </c>
      <c r="AC80" s="11">
        <f t="shared" ref="AC80:AE80" si="203">K80+R80</f>
        <v>62.5185</v>
      </c>
      <c r="AD80" s="11">
        <f t="shared" si="203"/>
        <v>778.894</v>
      </c>
      <c r="AE80" s="11">
        <f t="shared" si="203"/>
        <v>566.48</v>
      </c>
      <c r="AF80" s="11">
        <f t="shared" si="185"/>
        <v>34.73275</v>
      </c>
      <c r="AG80" s="11">
        <f t="shared" ref="AG80:AI80" si="204">O80+W80</f>
        <v>418</v>
      </c>
      <c r="AH80" s="11">
        <f t="shared" si="204"/>
        <v>0</v>
      </c>
      <c r="AI80" s="11">
        <f t="shared" si="204"/>
        <v>1860.62525</v>
      </c>
      <c r="AJ80" s="12" t="s">
        <v>35</v>
      </c>
    </row>
    <row r="81" s="9" customFormat="1" ht="16" customHeight="1" spans="1:36">
      <c r="A81" s="45">
        <f t="shared" si="168"/>
        <v>78</v>
      </c>
      <c r="B81" s="46" t="s">
        <v>176</v>
      </c>
      <c r="C81" s="51" t="s">
        <v>353</v>
      </c>
      <c r="D81" s="52" t="s">
        <v>354</v>
      </c>
      <c r="E81" s="46">
        <v>3473.25</v>
      </c>
      <c r="F81" s="46">
        <v>3245.4</v>
      </c>
      <c r="G81" s="48">
        <v>5664.75</v>
      </c>
      <c r="H81" s="46">
        <v>3473.25</v>
      </c>
      <c r="I81" s="48">
        <v>3180</v>
      </c>
      <c r="J81" s="48"/>
      <c r="K81" s="63">
        <f t="shared" si="169"/>
        <v>62.5185</v>
      </c>
      <c r="L81" s="64">
        <f t="shared" si="170"/>
        <v>519.264</v>
      </c>
      <c r="M81" s="48">
        <f t="shared" si="171"/>
        <v>453.18</v>
      </c>
      <c r="N81" s="46">
        <f t="shared" si="172"/>
        <v>24.31275</v>
      </c>
      <c r="O81" s="48">
        <f t="shared" si="173"/>
        <v>159</v>
      </c>
      <c r="P81" s="48">
        <f t="shared" si="174"/>
        <v>0</v>
      </c>
      <c r="Q81" s="48">
        <f t="shared" si="175"/>
        <v>1218.27525</v>
      </c>
      <c r="R81" s="46">
        <f t="shared" si="176"/>
        <v>0</v>
      </c>
      <c r="S81" s="46">
        <f t="shared" si="177"/>
        <v>259.63</v>
      </c>
      <c r="T81" s="48">
        <f t="shared" si="178"/>
        <v>113.3</v>
      </c>
      <c r="U81" s="46">
        <f t="shared" si="179"/>
        <v>10.42</v>
      </c>
      <c r="V81" s="46">
        <v>0</v>
      </c>
      <c r="W81" s="48">
        <f t="shared" si="180"/>
        <v>159</v>
      </c>
      <c r="X81" s="48">
        <f t="shared" si="181"/>
        <v>0</v>
      </c>
      <c r="Y81" s="46">
        <f t="shared" si="182"/>
        <v>542.35</v>
      </c>
      <c r="Z81" s="46">
        <f t="shared" si="183"/>
        <v>1760.62525</v>
      </c>
      <c r="AA81" s="46"/>
      <c r="AB81" s="12" t="s">
        <v>85</v>
      </c>
      <c r="AC81" s="11">
        <f t="shared" ref="AC81:AE81" si="205">K81+R81</f>
        <v>62.5185</v>
      </c>
      <c r="AD81" s="11">
        <f t="shared" si="205"/>
        <v>778.894</v>
      </c>
      <c r="AE81" s="11">
        <f t="shared" si="205"/>
        <v>566.48</v>
      </c>
      <c r="AF81" s="11">
        <f t="shared" si="185"/>
        <v>34.73275</v>
      </c>
      <c r="AG81" s="11">
        <f t="shared" ref="AG81:AI81" si="206">O81+W81</f>
        <v>318</v>
      </c>
      <c r="AH81" s="11">
        <f t="shared" si="206"/>
        <v>0</v>
      </c>
      <c r="AI81" s="11">
        <f t="shared" si="206"/>
        <v>1760.62525</v>
      </c>
      <c r="AJ81" s="12" t="s">
        <v>35</v>
      </c>
    </row>
    <row r="82" s="9" customFormat="1" ht="16" customHeight="1" spans="1:36">
      <c r="A82" s="45">
        <f t="shared" si="168"/>
        <v>79</v>
      </c>
      <c r="B82" s="46" t="s">
        <v>176</v>
      </c>
      <c r="C82" s="51" t="s">
        <v>355</v>
      </c>
      <c r="D82" s="346" t="s">
        <v>356</v>
      </c>
      <c r="E82" s="46">
        <v>3473.25</v>
      </c>
      <c r="F82" s="46">
        <v>3245.4</v>
      </c>
      <c r="G82" s="48">
        <v>5664.75</v>
      </c>
      <c r="H82" s="46">
        <v>3473.25</v>
      </c>
      <c r="I82" s="48">
        <v>3180</v>
      </c>
      <c r="J82" s="48"/>
      <c r="K82" s="63">
        <f t="shared" si="169"/>
        <v>62.5185</v>
      </c>
      <c r="L82" s="64">
        <f t="shared" si="170"/>
        <v>519.264</v>
      </c>
      <c r="M82" s="48">
        <f t="shared" si="171"/>
        <v>453.18</v>
      </c>
      <c r="N82" s="46">
        <f t="shared" si="172"/>
        <v>24.31275</v>
      </c>
      <c r="O82" s="48">
        <f t="shared" si="173"/>
        <v>159</v>
      </c>
      <c r="P82" s="48">
        <f t="shared" si="174"/>
        <v>0</v>
      </c>
      <c r="Q82" s="48">
        <f t="shared" si="175"/>
        <v>1218.27525</v>
      </c>
      <c r="R82" s="46">
        <f t="shared" si="176"/>
        <v>0</v>
      </c>
      <c r="S82" s="46">
        <f t="shared" si="177"/>
        <v>259.63</v>
      </c>
      <c r="T82" s="48">
        <f t="shared" si="178"/>
        <v>113.3</v>
      </c>
      <c r="U82" s="46">
        <f t="shared" si="179"/>
        <v>10.42</v>
      </c>
      <c r="V82" s="46">
        <v>0</v>
      </c>
      <c r="W82" s="48">
        <f t="shared" si="180"/>
        <v>159</v>
      </c>
      <c r="X82" s="48">
        <f t="shared" si="181"/>
        <v>0</v>
      </c>
      <c r="Y82" s="46">
        <f t="shared" si="182"/>
        <v>542.35</v>
      </c>
      <c r="Z82" s="46">
        <f t="shared" si="183"/>
        <v>1760.62525</v>
      </c>
      <c r="AA82" s="46"/>
      <c r="AB82" s="12" t="s">
        <v>85</v>
      </c>
      <c r="AC82" s="11">
        <f t="shared" ref="AC82:AE82" si="207">K82+R82</f>
        <v>62.5185</v>
      </c>
      <c r="AD82" s="11">
        <f t="shared" si="207"/>
        <v>778.894</v>
      </c>
      <c r="AE82" s="11">
        <f t="shared" si="207"/>
        <v>566.48</v>
      </c>
      <c r="AF82" s="11">
        <f t="shared" si="185"/>
        <v>34.73275</v>
      </c>
      <c r="AG82" s="11">
        <f t="shared" ref="AG82:AI82" si="208">O82+W82</f>
        <v>318</v>
      </c>
      <c r="AH82" s="11">
        <f t="shared" si="208"/>
        <v>0</v>
      </c>
      <c r="AI82" s="11">
        <f t="shared" si="208"/>
        <v>1760.62525</v>
      </c>
      <c r="AJ82" s="12" t="s">
        <v>35</v>
      </c>
    </row>
    <row r="83" s="9" customFormat="1" ht="16" customHeight="1" spans="1:36">
      <c r="A83" s="45">
        <f t="shared" si="168"/>
        <v>80</v>
      </c>
      <c r="B83" s="46" t="s">
        <v>176</v>
      </c>
      <c r="C83" s="47" t="s">
        <v>357</v>
      </c>
      <c r="D83" s="46" t="s">
        <v>358</v>
      </c>
      <c r="E83" s="46">
        <v>3820</v>
      </c>
      <c r="F83" s="46">
        <v>3820</v>
      </c>
      <c r="G83" s="48">
        <v>5664.75</v>
      </c>
      <c r="H83" s="46">
        <v>3820</v>
      </c>
      <c r="I83" s="48">
        <v>4180</v>
      </c>
      <c r="J83" s="48"/>
      <c r="K83" s="63">
        <f t="shared" si="169"/>
        <v>68.76</v>
      </c>
      <c r="L83" s="64">
        <f t="shared" si="170"/>
        <v>611.2</v>
      </c>
      <c r="M83" s="48">
        <f t="shared" si="171"/>
        <v>453.18</v>
      </c>
      <c r="N83" s="46">
        <f t="shared" si="172"/>
        <v>26.74</v>
      </c>
      <c r="O83" s="48">
        <f t="shared" si="173"/>
        <v>209</v>
      </c>
      <c r="P83" s="48">
        <f t="shared" si="174"/>
        <v>0</v>
      </c>
      <c r="Q83" s="48">
        <f t="shared" si="175"/>
        <v>1368.88</v>
      </c>
      <c r="R83" s="46">
        <f t="shared" si="176"/>
        <v>0</v>
      </c>
      <c r="S83" s="46">
        <f t="shared" si="177"/>
        <v>305.6</v>
      </c>
      <c r="T83" s="48">
        <f t="shared" si="178"/>
        <v>113.3</v>
      </c>
      <c r="U83" s="46">
        <f t="shared" si="179"/>
        <v>11.46</v>
      </c>
      <c r="V83" s="46">
        <v>0</v>
      </c>
      <c r="W83" s="48">
        <f t="shared" si="180"/>
        <v>209</v>
      </c>
      <c r="X83" s="48">
        <f t="shared" si="181"/>
        <v>0</v>
      </c>
      <c r="Y83" s="46">
        <f t="shared" si="182"/>
        <v>639.36</v>
      </c>
      <c r="Z83" s="46">
        <f t="shared" si="183"/>
        <v>2008.24</v>
      </c>
      <c r="AA83" s="46"/>
      <c r="AB83" s="12" t="s">
        <v>133</v>
      </c>
      <c r="AC83" s="11">
        <f t="shared" ref="AC83:AE83" si="209">K83+R83</f>
        <v>68.76</v>
      </c>
      <c r="AD83" s="11">
        <f t="shared" si="209"/>
        <v>916.8</v>
      </c>
      <c r="AE83" s="11">
        <f t="shared" si="209"/>
        <v>566.48</v>
      </c>
      <c r="AF83" s="11">
        <f t="shared" si="185"/>
        <v>38.2</v>
      </c>
      <c r="AG83" s="11">
        <f t="shared" ref="AG83:AI83" si="210">O83+W83</f>
        <v>418</v>
      </c>
      <c r="AH83" s="11">
        <f t="shared" si="210"/>
        <v>0</v>
      </c>
      <c r="AI83" s="11">
        <f t="shared" si="210"/>
        <v>2008.24</v>
      </c>
      <c r="AJ83" s="12" t="s">
        <v>35</v>
      </c>
    </row>
    <row r="84" s="9" customFormat="1" ht="16" customHeight="1" spans="1:36">
      <c r="A84" s="45">
        <f t="shared" si="168"/>
        <v>81</v>
      </c>
      <c r="B84" s="46" t="s">
        <v>328</v>
      </c>
      <c r="C84" s="47" t="s">
        <v>359</v>
      </c>
      <c r="D84" s="46" t="s">
        <v>360</v>
      </c>
      <c r="E84" s="46">
        <v>3473.25</v>
      </c>
      <c r="F84" s="46">
        <v>3245.4</v>
      </c>
      <c r="G84" s="48">
        <v>5664.75</v>
      </c>
      <c r="H84" s="46">
        <v>3473.25</v>
      </c>
      <c r="I84" s="48">
        <v>4180</v>
      </c>
      <c r="J84" s="48"/>
      <c r="K84" s="63">
        <f t="shared" si="169"/>
        <v>62.5185</v>
      </c>
      <c r="L84" s="64">
        <f t="shared" si="170"/>
        <v>519.264</v>
      </c>
      <c r="M84" s="48">
        <f t="shared" si="171"/>
        <v>453.18</v>
      </c>
      <c r="N84" s="46">
        <f t="shared" si="172"/>
        <v>24.31275</v>
      </c>
      <c r="O84" s="48">
        <f t="shared" si="173"/>
        <v>209</v>
      </c>
      <c r="P84" s="48">
        <f t="shared" si="174"/>
        <v>0</v>
      </c>
      <c r="Q84" s="48">
        <f t="shared" si="175"/>
        <v>1268.27525</v>
      </c>
      <c r="R84" s="46">
        <f t="shared" si="176"/>
        <v>0</v>
      </c>
      <c r="S84" s="46">
        <f t="shared" si="177"/>
        <v>259.63</v>
      </c>
      <c r="T84" s="48">
        <f t="shared" si="178"/>
        <v>113.3</v>
      </c>
      <c r="U84" s="46">
        <f t="shared" si="179"/>
        <v>10.42</v>
      </c>
      <c r="V84" s="46">
        <v>0</v>
      </c>
      <c r="W84" s="48">
        <f t="shared" si="180"/>
        <v>209</v>
      </c>
      <c r="X84" s="48">
        <f t="shared" si="181"/>
        <v>0</v>
      </c>
      <c r="Y84" s="46">
        <f t="shared" si="182"/>
        <v>592.35</v>
      </c>
      <c r="Z84" s="46">
        <f t="shared" si="183"/>
        <v>1860.62525</v>
      </c>
      <c r="AA84" s="46"/>
      <c r="AB84" s="12" t="s">
        <v>133</v>
      </c>
      <c r="AC84" s="11">
        <f t="shared" ref="AC84:AE84" si="211">K84+R84</f>
        <v>62.5185</v>
      </c>
      <c r="AD84" s="11">
        <f t="shared" si="211"/>
        <v>778.894</v>
      </c>
      <c r="AE84" s="11">
        <f t="shared" si="211"/>
        <v>566.48</v>
      </c>
      <c r="AF84" s="11">
        <f t="shared" si="185"/>
        <v>34.73275</v>
      </c>
      <c r="AG84" s="11">
        <f t="shared" ref="AG84:AI84" si="212">O84+W84</f>
        <v>418</v>
      </c>
      <c r="AH84" s="11">
        <f t="shared" si="212"/>
        <v>0</v>
      </c>
      <c r="AI84" s="11">
        <f t="shared" si="212"/>
        <v>1860.62525</v>
      </c>
      <c r="AJ84" s="12" t="s">
        <v>35</v>
      </c>
    </row>
    <row r="85" s="9" customFormat="1" ht="16" customHeight="1" spans="1:36">
      <c r="A85" s="45">
        <f t="shared" si="168"/>
        <v>82</v>
      </c>
      <c r="B85" s="46" t="s">
        <v>230</v>
      </c>
      <c r="C85" s="51" t="s">
        <v>361</v>
      </c>
      <c r="D85" s="52" t="s">
        <v>362</v>
      </c>
      <c r="E85" s="46">
        <v>3473.25</v>
      </c>
      <c r="F85" s="46">
        <v>3245.4</v>
      </c>
      <c r="G85" s="48">
        <v>5664.75</v>
      </c>
      <c r="H85" s="46">
        <v>3473.25</v>
      </c>
      <c r="I85" s="48">
        <v>1790</v>
      </c>
      <c r="J85" s="48"/>
      <c r="K85" s="63">
        <f t="shared" si="169"/>
        <v>62.5185</v>
      </c>
      <c r="L85" s="64">
        <f t="shared" si="170"/>
        <v>519.264</v>
      </c>
      <c r="M85" s="48">
        <f t="shared" si="171"/>
        <v>453.18</v>
      </c>
      <c r="N85" s="46">
        <f t="shared" si="172"/>
        <v>24.31275</v>
      </c>
      <c r="O85" s="48">
        <f t="shared" si="173"/>
        <v>89.5</v>
      </c>
      <c r="P85" s="48">
        <f t="shared" si="174"/>
        <v>0</v>
      </c>
      <c r="Q85" s="48">
        <f t="shared" si="175"/>
        <v>1148.77525</v>
      </c>
      <c r="R85" s="46">
        <f t="shared" si="176"/>
        <v>0</v>
      </c>
      <c r="S85" s="46">
        <f t="shared" si="177"/>
        <v>259.63</v>
      </c>
      <c r="T85" s="48">
        <f t="shared" si="178"/>
        <v>113.3</v>
      </c>
      <c r="U85" s="46">
        <f t="shared" si="179"/>
        <v>10.42</v>
      </c>
      <c r="V85" s="46">
        <v>0</v>
      </c>
      <c r="W85" s="48">
        <f t="shared" si="180"/>
        <v>89.5</v>
      </c>
      <c r="X85" s="48">
        <f t="shared" si="181"/>
        <v>0</v>
      </c>
      <c r="Y85" s="46">
        <f t="shared" si="182"/>
        <v>472.85</v>
      </c>
      <c r="Z85" s="46">
        <f t="shared" si="183"/>
        <v>1621.62525</v>
      </c>
      <c r="AA85" s="46"/>
      <c r="AB85" s="12" t="s">
        <v>134</v>
      </c>
      <c r="AC85" s="11">
        <f t="shared" ref="AC85:AE85" si="213">K85+R85</f>
        <v>62.5185</v>
      </c>
      <c r="AD85" s="11">
        <f t="shared" si="213"/>
        <v>778.894</v>
      </c>
      <c r="AE85" s="11">
        <f t="shared" si="213"/>
        <v>566.48</v>
      </c>
      <c r="AF85" s="11">
        <f t="shared" si="185"/>
        <v>34.73275</v>
      </c>
      <c r="AG85" s="11">
        <f t="shared" ref="AG85:AI85" si="214">O85+W85</f>
        <v>179</v>
      </c>
      <c r="AH85" s="11">
        <f t="shared" si="214"/>
        <v>0</v>
      </c>
      <c r="AI85" s="11">
        <f t="shared" si="214"/>
        <v>1621.62525</v>
      </c>
      <c r="AJ85" s="12" t="s">
        <v>33</v>
      </c>
    </row>
    <row r="86" s="9" customFormat="1" ht="16" customHeight="1" spans="1:36">
      <c r="A86" s="45">
        <f t="shared" si="168"/>
        <v>83</v>
      </c>
      <c r="B86" s="46" t="s">
        <v>363</v>
      </c>
      <c r="C86" s="47" t="s">
        <v>364</v>
      </c>
      <c r="D86" s="46" t="s">
        <v>365</v>
      </c>
      <c r="E86" s="46">
        <v>3473.25</v>
      </c>
      <c r="F86" s="46">
        <v>3245.4</v>
      </c>
      <c r="G86" s="48">
        <v>5664.75</v>
      </c>
      <c r="H86" s="46">
        <v>3473.25</v>
      </c>
      <c r="I86" s="48">
        <v>1790</v>
      </c>
      <c r="J86" s="48"/>
      <c r="K86" s="63">
        <f t="shared" si="169"/>
        <v>62.5185</v>
      </c>
      <c r="L86" s="64">
        <f t="shared" si="170"/>
        <v>519.264</v>
      </c>
      <c r="M86" s="48">
        <f t="shared" si="171"/>
        <v>453.18</v>
      </c>
      <c r="N86" s="46">
        <f t="shared" si="172"/>
        <v>24.31275</v>
      </c>
      <c r="O86" s="48">
        <f t="shared" si="173"/>
        <v>89.5</v>
      </c>
      <c r="P86" s="48">
        <f t="shared" si="174"/>
        <v>0</v>
      </c>
      <c r="Q86" s="48">
        <f t="shared" si="175"/>
        <v>1148.77525</v>
      </c>
      <c r="R86" s="46">
        <f t="shared" si="176"/>
        <v>0</v>
      </c>
      <c r="S86" s="46">
        <f t="shared" si="177"/>
        <v>259.63</v>
      </c>
      <c r="T86" s="48">
        <f t="shared" si="178"/>
        <v>113.3</v>
      </c>
      <c r="U86" s="46">
        <f t="shared" si="179"/>
        <v>10.42</v>
      </c>
      <c r="V86" s="46">
        <v>0</v>
      </c>
      <c r="W86" s="48">
        <f t="shared" si="180"/>
        <v>89.5</v>
      </c>
      <c r="X86" s="48">
        <f t="shared" si="181"/>
        <v>0</v>
      </c>
      <c r="Y86" s="46">
        <f t="shared" si="182"/>
        <v>472.85</v>
      </c>
      <c r="Z86" s="46">
        <f t="shared" si="183"/>
        <v>1621.62525</v>
      </c>
      <c r="AA86" s="46"/>
      <c r="AB86" s="12" t="s">
        <v>91</v>
      </c>
      <c r="AC86" s="11">
        <f t="shared" ref="AC86:AE86" si="215">K86+R86</f>
        <v>62.5185</v>
      </c>
      <c r="AD86" s="11">
        <f t="shared" si="215"/>
        <v>778.894</v>
      </c>
      <c r="AE86" s="11">
        <f t="shared" si="215"/>
        <v>566.48</v>
      </c>
      <c r="AF86" s="11">
        <f t="shared" si="185"/>
        <v>34.73275</v>
      </c>
      <c r="AG86" s="11">
        <f t="shared" ref="AG86:AI86" si="216">O86+W86</f>
        <v>179</v>
      </c>
      <c r="AH86" s="11">
        <f t="shared" si="216"/>
        <v>0</v>
      </c>
      <c r="AI86" s="11">
        <f t="shared" si="216"/>
        <v>1621.62525</v>
      </c>
      <c r="AJ86" s="12" t="s">
        <v>33</v>
      </c>
    </row>
    <row r="87" s="9" customFormat="1" ht="16" customHeight="1" spans="1:36">
      <c r="A87" s="45">
        <f t="shared" si="168"/>
        <v>84</v>
      </c>
      <c r="B87" s="46" t="s">
        <v>363</v>
      </c>
      <c r="C87" s="47" t="s">
        <v>366</v>
      </c>
      <c r="D87" s="46" t="s">
        <v>367</v>
      </c>
      <c r="E87" s="46">
        <v>3473.25</v>
      </c>
      <c r="F87" s="46">
        <v>3245.4</v>
      </c>
      <c r="G87" s="48">
        <v>5664.75</v>
      </c>
      <c r="H87" s="46">
        <v>3473.25</v>
      </c>
      <c r="I87" s="48">
        <v>1790</v>
      </c>
      <c r="J87" s="48"/>
      <c r="K87" s="63">
        <f t="shared" si="169"/>
        <v>62.5185</v>
      </c>
      <c r="L87" s="64">
        <f t="shared" si="170"/>
        <v>519.264</v>
      </c>
      <c r="M87" s="48">
        <f t="shared" si="171"/>
        <v>453.18</v>
      </c>
      <c r="N87" s="46">
        <f t="shared" si="172"/>
        <v>24.31275</v>
      </c>
      <c r="O87" s="48">
        <f t="shared" si="173"/>
        <v>89.5</v>
      </c>
      <c r="P87" s="48">
        <f t="shared" si="174"/>
        <v>0</v>
      </c>
      <c r="Q87" s="48">
        <f t="shared" si="175"/>
        <v>1148.77525</v>
      </c>
      <c r="R87" s="46">
        <f t="shared" si="176"/>
        <v>0</v>
      </c>
      <c r="S87" s="46">
        <f t="shared" si="177"/>
        <v>259.63</v>
      </c>
      <c r="T87" s="48">
        <f t="shared" si="178"/>
        <v>113.3</v>
      </c>
      <c r="U87" s="46">
        <f t="shared" si="179"/>
        <v>10.42</v>
      </c>
      <c r="V87" s="46">
        <v>0</v>
      </c>
      <c r="W87" s="48">
        <f t="shared" si="180"/>
        <v>89.5</v>
      </c>
      <c r="X87" s="48">
        <f t="shared" si="181"/>
        <v>0</v>
      </c>
      <c r="Y87" s="46">
        <f t="shared" si="182"/>
        <v>472.85</v>
      </c>
      <c r="Z87" s="46">
        <f t="shared" si="183"/>
        <v>1621.62525</v>
      </c>
      <c r="AA87" s="46"/>
      <c r="AB87" s="12" t="s">
        <v>91</v>
      </c>
      <c r="AC87" s="11">
        <f t="shared" ref="AC87:AE87" si="217">K87+R87</f>
        <v>62.5185</v>
      </c>
      <c r="AD87" s="11">
        <f t="shared" si="217"/>
        <v>778.894</v>
      </c>
      <c r="AE87" s="11">
        <f t="shared" si="217"/>
        <v>566.48</v>
      </c>
      <c r="AF87" s="11">
        <f t="shared" si="185"/>
        <v>34.73275</v>
      </c>
      <c r="AG87" s="11">
        <f t="shared" ref="AG87:AI87" si="218">O87+W87</f>
        <v>179</v>
      </c>
      <c r="AH87" s="11">
        <f t="shared" si="218"/>
        <v>0</v>
      </c>
      <c r="AI87" s="11">
        <f t="shared" si="218"/>
        <v>1621.62525</v>
      </c>
      <c r="AJ87" s="12" t="s">
        <v>33</v>
      </c>
    </row>
    <row r="88" s="9" customFormat="1" ht="16" customHeight="1" spans="1:36">
      <c r="A88" s="45">
        <f t="shared" si="168"/>
        <v>85</v>
      </c>
      <c r="B88" s="46" t="s">
        <v>363</v>
      </c>
      <c r="C88" s="47" t="s">
        <v>368</v>
      </c>
      <c r="D88" s="46" t="s">
        <v>369</v>
      </c>
      <c r="E88" s="46">
        <v>3473.25</v>
      </c>
      <c r="F88" s="46">
        <v>3245.4</v>
      </c>
      <c r="G88" s="48">
        <v>5664.75</v>
      </c>
      <c r="H88" s="46">
        <v>3473.25</v>
      </c>
      <c r="I88" s="48">
        <v>1790</v>
      </c>
      <c r="J88" s="48"/>
      <c r="K88" s="63">
        <f t="shared" si="169"/>
        <v>62.5185</v>
      </c>
      <c r="L88" s="64">
        <f t="shared" si="170"/>
        <v>519.264</v>
      </c>
      <c r="M88" s="48">
        <f t="shared" si="171"/>
        <v>453.18</v>
      </c>
      <c r="N88" s="46">
        <f t="shared" si="172"/>
        <v>24.31275</v>
      </c>
      <c r="O88" s="48">
        <f t="shared" si="173"/>
        <v>89.5</v>
      </c>
      <c r="P88" s="48">
        <f t="shared" si="174"/>
        <v>0</v>
      </c>
      <c r="Q88" s="48">
        <f t="shared" si="175"/>
        <v>1148.77525</v>
      </c>
      <c r="R88" s="46">
        <f t="shared" si="176"/>
        <v>0</v>
      </c>
      <c r="S88" s="46">
        <f t="shared" si="177"/>
        <v>259.63</v>
      </c>
      <c r="T88" s="48">
        <f t="shared" si="178"/>
        <v>113.3</v>
      </c>
      <c r="U88" s="46">
        <f t="shared" si="179"/>
        <v>10.42</v>
      </c>
      <c r="V88" s="46">
        <v>0</v>
      </c>
      <c r="W88" s="48">
        <f t="shared" si="180"/>
        <v>89.5</v>
      </c>
      <c r="X88" s="48">
        <f t="shared" si="181"/>
        <v>0</v>
      </c>
      <c r="Y88" s="46">
        <f t="shared" si="182"/>
        <v>472.85</v>
      </c>
      <c r="Z88" s="46">
        <f t="shared" si="183"/>
        <v>1621.62525</v>
      </c>
      <c r="AA88" s="46"/>
      <c r="AB88" s="12" t="s">
        <v>91</v>
      </c>
      <c r="AC88" s="11">
        <f t="shared" ref="AC88:AE88" si="219">K88+R88</f>
        <v>62.5185</v>
      </c>
      <c r="AD88" s="11">
        <f t="shared" si="219"/>
        <v>778.894</v>
      </c>
      <c r="AE88" s="11">
        <f t="shared" si="219"/>
        <v>566.48</v>
      </c>
      <c r="AF88" s="11">
        <f t="shared" si="185"/>
        <v>34.73275</v>
      </c>
      <c r="AG88" s="11">
        <f t="shared" ref="AG88:AI88" si="220">O88+W88</f>
        <v>179</v>
      </c>
      <c r="AH88" s="11">
        <f t="shared" si="220"/>
        <v>0</v>
      </c>
      <c r="AI88" s="11">
        <f t="shared" si="220"/>
        <v>1621.62525</v>
      </c>
      <c r="AJ88" s="12" t="s">
        <v>33</v>
      </c>
    </row>
    <row r="89" s="9" customFormat="1" ht="16" customHeight="1" spans="1:36">
      <c r="A89" s="45">
        <f t="shared" si="168"/>
        <v>86</v>
      </c>
      <c r="B89" s="46" t="s">
        <v>363</v>
      </c>
      <c r="C89" s="47" t="s">
        <v>370</v>
      </c>
      <c r="D89" s="46" t="s">
        <v>371</v>
      </c>
      <c r="E89" s="46">
        <v>3473.25</v>
      </c>
      <c r="F89" s="46">
        <v>3245.4</v>
      </c>
      <c r="G89" s="48">
        <v>5664.75</v>
      </c>
      <c r="H89" s="46">
        <v>3473.25</v>
      </c>
      <c r="I89" s="48">
        <v>1790</v>
      </c>
      <c r="J89" s="48"/>
      <c r="K89" s="63">
        <f t="shared" si="169"/>
        <v>62.5185</v>
      </c>
      <c r="L89" s="64">
        <f t="shared" si="170"/>
        <v>519.264</v>
      </c>
      <c r="M89" s="48">
        <f t="shared" si="171"/>
        <v>453.18</v>
      </c>
      <c r="N89" s="46">
        <f t="shared" si="172"/>
        <v>24.31275</v>
      </c>
      <c r="O89" s="48">
        <f t="shared" si="173"/>
        <v>89.5</v>
      </c>
      <c r="P89" s="48">
        <f t="shared" si="174"/>
        <v>0</v>
      </c>
      <c r="Q89" s="48">
        <f t="shared" si="175"/>
        <v>1148.77525</v>
      </c>
      <c r="R89" s="46">
        <f t="shared" si="176"/>
        <v>0</v>
      </c>
      <c r="S89" s="46">
        <f t="shared" si="177"/>
        <v>259.63</v>
      </c>
      <c r="T89" s="48">
        <f t="shared" si="178"/>
        <v>113.3</v>
      </c>
      <c r="U89" s="46">
        <f t="shared" si="179"/>
        <v>10.42</v>
      </c>
      <c r="V89" s="46">
        <v>0</v>
      </c>
      <c r="W89" s="48">
        <f t="shared" si="180"/>
        <v>89.5</v>
      </c>
      <c r="X89" s="48">
        <f t="shared" si="181"/>
        <v>0</v>
      </c>
      <c r="Y89" s="46">
        <f t="shared" si="182"/>
        <v>472.85</v>
      </c>
      <c r="Z89" s="46">
        <f t="shared" si="183"/>
        <v>1621.62525</v>
      </c>
      <c r="AA89" s="46"/>
      <c r="AB89" s="12" t="s">
        <v>103</v>
      </c>
      <c r="AC89" s="11">
        <f t="shared" ref="AC89:AE89" si="221">K89+R89</f>
        <v>62.5185</v>
      </c>
      <c r="AD89" s="11">
        <f t="shared" si="221"/>
        <v>778.894</v>
      </c>
      <c r="AE89" s="11">
        <f t="shared" si="221"/>
        <v>566.48</v>
      </c>
      <c r="AF89" s="11">
        <f t="shared" si="185"/>
        <v>34.73275</v>
      </c>
      <c r="AG89" s="11">
        <f t="shared" ref="AG89:AI89" si="222">O89+W89</f>
        <v>179</v>
      </c>
      <c r="AH89" s="11">
        <f t="shared" si="222"/>
        <v>0</v>
      </c>
      <c r="AI89" s="11">
        <f t="shared" si="222"/>
        <v>1621.62525</v>
      </c>
      <c r="AJ89" s="12" t="s">
        <v>33</v>
      </c>
    </row>
    <row r="90" s="9" customFormat="1" ht="16" customHeight="1" spans="1:36">
      <c r="A90" s="45">
        <f t="shared" si="168"/>
        <v>87</v>
      </c>
      <c r="B90" s="46" t="s">
        <v>363</v>
      </c>
      <c r="C90" s="47" t="s">
        <v>372</v>
      </c>
      <c r="D90" s="46" t="s">
        <v>373</v>
      </c>
      <c r="E90" s="46">
        <v>3473.25</v>
      </c>
      <c r="F90" s="46">
        <v>3245.4</v>
      </c>
      <c r="G90" s="48">
        <v>5664.75</v>
      </c>
      <c r="H90" s="46">
        <v>3473.25</v>
      </c>
      <c r="I90" s="48">
        <v>1790</v>
      </c>
      <c r="J90" s="48"/>
      <c r="K90" s="63">
        <f t="shared" si="169"/>
        <v>62.5185</v>
      </c>
      <c r="L90" s="64">
        <f t="shared" si="170"/>
        <v>519.264</v>
      </c>
      <c r="M90" s="48">
        <f t="shared" si="171"/>
        <v>453.18</v>
      </c>
      <c r="N90" s="46">
        <f t="shared" si="172"/>
        <v>24.31275</v>
      </c>
      <c r="O90" s="48">
        <f t="shared" si="173"/>
        <v>89.5</v>
      </c>
      <c r="P90" s="48">
        <f t="shared" si="174"/>
        <v>0</v>
      </c>
      <c r="Q90" s="48">
        <f t="shared" si="175"/>
        <v>1148.77525</v>
      </c>
      <c r="R90" s="46">
        <f t="shared" si="176"/>
        <v>0</v>
      </c>
      <c r="S90" s="46">
        <f t="shared" si="177"/>
        <v>259.63</v>
      </c>
      <c r="T90" s="48">
        <f t="shared" si="178"/>
        <v>113.3</v>
      </c>
      <c r="U90" s="46">
        <f t="shared" si="179"/>
        <v>10.42</v>
      </c>
      <c r="V90" s="46">
        <v>0</v>
      </c>
      <c r="W90" s="48">
        <f t="shared" si="180"/>
        <v>89.5</v>
      </c>
      <c r="X90" s="48">
        <f t="shared" si="181"/>
        <v>0</v>
      </c>
      <c r="Y90" s="46">
        <f t="shared" si="182"/>
        <v>472.85</v>
      </c>
      <c r="Z90" s="46">
        <f t="shared" si="183"/>
        <v>1621.62525</v>
      </c>
      <c r="AA90" s="46"/>
      <c r="AB90" s="12" t="s">
        <v>91</v>
      </c>
      <c r="AC90" s="11">
        <f t="shared" ref="AC90:AE90" si="223">K90+R90</f>
        <v>62.5185</v>
      </c>
      <c r="AD90" s="11">
        <f t="shared" si="223"/>
        <v>778.894</v>
      </c>
      <c r="AE90" s="11">
        <f t="shared" si="223"/>
        <v>566.48</v>
      </c>
      <c r="AF90" s="11">
        <f t="shared" si="185"/>
        <v>34.73275</v>
      </c>
      <c r="AG90" s="11">
        <f t="shared" ref="AG90:AI90" si="224">O90+W90</f>
        <v>179</v>
      </c>
      <c r="AH90" s="11">
        <f t="shared" si="224"/>
        <v>0</v>
      </c>
      <c r="AI90" s="11">
        <f t="shared" si="224"/>
        <v>1621.62525</v>
      </c>
      <c r="AJ90" s="12" t="s">
        <v>33</v>
      </c>
    </row>
    <row r="91" s="9" customFormat="1" ht="16" customHeight="1" spans="1:36">
      <c r="A91" s="45">
        <f t="shared" si="168"/>
        <v>88</v>
      </c>
      <c r="B91" s="46" t="s">
        <v>363</v>
      </c>
      <c r="C91" s="47" t="s">
        <v>374</v>
      </c>
      <c r="D91" s="46" t="s">
        <v>375</v>
      </c>
      <c r="E91" s="46">
        <v>3473.25</v>
      </c>
      <c r="F91" s="46">
        <v>3245.4</v>
      </c>
      <c r="G91" s="48">
        <v>5664.75</v>
      </c>
      <c r="H91" s="46">
        <v>3473.25</v>
      </c>
      <c r="I91" s="48">
        <v>1790</v>
      </c>
      <c r="J91" s="48"/>
      <c r="K91" s="63">
        <f t="shared" si="169"/>
        <v>62.5185</v>
      </c>
      <c r="L91" s="64">
        <f t="shared" si="170"/>
        <v>519.264</v>
      </c>
      <c r="M91" s="48">
        <f t="shared" si="171"/>
        <v>453.18</v>
      </c>
      <c r="N91" s="46">
        <f t="shared" si="172"/>
        <v>24.31275</v>
      </c>
      <c r="O91" s="48">
        <f t="shared" si="173"/>
        <v>89.5</v>
      </c>
      <c r="P91" s="48">
        <f t="shared" si="174"/>
        <v>0</v>
      </c>
      <c r="Q91" s="48">
        <f t="shared" si="175"/>
        <v>1148.77525</v>
      </c>
      <c r="R91" s="46">
        <f t="shared" si="176"/>
        <v>0</v>
      </c>
      <c r="S91" s="46">
        <f t="shared" si="177"/>
        <v>259.63</v>
      </c>
      <c r="T91" s="48">
        <f t="shared" si="178"/>
        <v>113.3</v>
      </c>
      <c r="U91" s="46">
        <f t="shared" si="179"/>
        <v>10.42</v>
      </c>
      <c r="V91" s="46">
        <v>0</v>
      </c>
      <c r="W91" s="48">
        <f t="shared" si="180"/>
        <v>89.5</v>
      </c>
      <c r="X91" s="48">
        <f t="shared" si="181"/>
        <v>0</v>
      </c>
      <c r="Y91" s="46">
        <f t="shared" si="182"/>
        <v>472.85</v>
      </c>
      <c r="Z91" s="46">
        <f t="shared" si="183"/>
        <v>1621.62525</v>
      </c>
      <c r="AA91" s="46"/>
      <c r="AB91" s="12" t="s">
        <v>103</v>
      </c>
      <c r="AC91" s="11">
        <f t="shared" ref="AC91:AE91" si="225">K91+R91</f>
        <v>62.5185</v>
      </c>
      <c r="AD91" s="11">
        <f t="shared" si="225"/>
        <v>778.894</v>
      </c>
      <c r="AE91" s="11">
        <f t="shared" si="225"/>
        <v>566.48</v>
      </c>
      <c r="AF91" s="11">
        <f t="shared" si="185"/>
        <v>34.73275</v>
      </c>
      <c r="AG91" s="11">
        <f t="shared" ref="AG91:AI91" si="226">O91+W91</f>
        <v>179</v>
      </c>
      <c r="AH91" s="11">
        <f t="shared" si="226"/>
        <v>0</v>
      </c>
      <c r="AI91" s="11">
        <f t="shared" si="226"/>
        <v>1621.62525</v>
      </c>
      <c r="AJ91" s="12" t="s">
        <v>33</v>
      </c>
    </row>
    <row r="92" s="9" customFormat="1" ht="16" customHeight="1" spans="1:36">
      <c r="A92" s="45">
        <f t="shared" si="168"/>
        <v>89</v>
      </c>
      <c r="B92" s="53" t="s">
        <v>363</v>
      </c>
      <c r="C92" s="54" t="s">
        <v>376</v>
      </c>
      <c r="D92" s="46" t="s">
        <v>377</v>
      </c>
      <c r="E92" s="46">
        <v>3473.25</v>
      </c>
      <c r="F92" s="46">
        <v>3245.4</v>
      </c>
      <c r="G92" s="48">
        <v>5664.75</v>
      </c>
      <c r="H92" s="46">
        <v>3473.25</v>
      </c>
      <c r="I92" s="48">
        <v>0</v>
      </c>
      <c r="J92" s="48"/>
      <c r="K92" s="63">
        <f t="shared" si="169"/>
        <v>62.5185</v>
      </c>
      <c r="L92" s="64">
        <f t="shared" si="170"/>
        <v>519.264</v>
      </c>
      <c r="M92" s="48">
        <f t="shared" si="171"/>
        <v>453.18</v>
      </c>
      <c r="N92" s="46">
        <f t="shared" si="172"/>
        <v>24.31275</v>
      </c>
      <c r="O92" s="48">
        <f t="shared" si="173"/>
        <v>0</v>
      </c>
      <c r="P92" s="48">
        <f t="shared" si="174"/>
        <v>0</v>
      </c>
      <c r="Q92" s="48">
        <f t="shared" si="175"/>
        <v>1059.27525</v>
      </c>
      <c r="R92" s="46">
        <f t="shared" si="176"/>
        <v>0</v>
      </c>
      <c r="S92" s="46">
        <f t="shared" si="177"/>
        <v>259.63</v>
      </c>
      <c r="T92" s="48">
        <f t="shared" si="178"/>
        <v>113.3</v>
      </c>
      <c r="U92" s="46">
        <f t="shared" si="179"/>
        <v>10.42</v>
      </c>
      <c r="V92" s="46">
        <v>0</v>
      </c>
      <c r="W92" s="48">
        <f t="shared" si="180"/>
        <v>0</v>
      </c>
      <c r="X92" s="48">
        <f t="shared" si="181"/>
        <v>0</v>
      </c>
      <c r="Y92" s="46">
        <f t="shared" si="182"/>
        <v>383.35</v>
      </c>
      <c r="Z92" s="46">
        <f t="shared" si="183"/>
        <v>1442.62525</v>
      </c>
      <c r="AA92" s="46"/>
      <c r="AB92" s="12" t="s">
        <v>91</v>
      </c>
      <c r="AC92" s="11">
        <f t="shared" ref="AC92:AE92" si="227">K92+R92</f>
        <v>62.5185</v>
      </c>
      <c r="AD92" s="11">
        <f t="shared" si="227"/>
        <v>778.894</v>
      </c>
      <c r="AE92" s="11">
        <f t="shared" si="227"/>
        <v>566.48</v>
      </c>
      <c r="AF92" s="11">
        <f t="shared" si="185"/>
        <v>34.73275</v>
      </c>
      <c r="AG92" s="11">
        <f t="shared" ref="AG92:AI92" si="228">O92+W92</f>
        <v>0</v>
      </c>
      <c r="AH92" s="11">
        <f t="shared" si="228"/>
        <v>0</v>
      </c>
      <c r="AI92" s="11">
        <f t="shared" si="228"/>
        <v>1442.62525</v>
      </c>
      <c r="AJ92" s="12" t="s">
        <v>33</v>
      </c>
    </row>
    <row r="93" s="9" customFormat="1" ht="16" customHeight="1" spans="1:36">
      <c r="A93" s="45">
        <f t="shared" si="168"/>
        <v>90</v>
      </c>
      <c r="B93" s="46" t="s">
        <v>363</v>
      </c>
      <c r="C93" s="47" t="s">
        <v>378</v>
      </c>
      <c r="D93" s="46" t="s">
        <v>379</v>
      </c>
      <c r="E93" s="46">
        <v>3473.25</v>
      </c>
      <c r="F93" s="46">
        <v>3245.4</v>
      </c>
      <c r="G93" s="48">
        <v>5664.75</v>
      </c>
      <c r="H93" s="46">
        <v>3473.25</v>
      </c>
      <c r="I93" s="48">
        <v>1790</v>
      </c>
      <c r="J93" s="48"/>
      <c r="K93" s="63">
        <f t="shared" si="169"/>
        <v>62.5185</v>
      </c>
      <c r="L93" s="64">
        <f t="shared" si="170"/>
        <v>519.264</v>
      </c>
      <c r="M93" s="48">
        <f t="shared" si="171"/>
        <v>453.18</v>
      </c>
      <c r="N93" s="46">
        <f t="shared" si="172"/>
        <v>24.31275</v>
      </c>
      <c r="O93" s="48">
        <f t="shared" si="173"/>
        <v>89.5</v>
      </c>
      <c r="P93" s="48">
        <f t="shared" si="174"/>
        <v>0</v>
      </c>
      <c r="Q93" s="48">
        <f t="shared" si="175"/>
        <v>1148.77525</v>
      </c>
      <c r="R93" s="46">
        <f t="shared" si="176"/>
        <v>0</v>
      </c>
      <c r="S93" s="46">
        <f t="shared" si="177"/>
        <v>259.63</v>
      </c>
      <c r="T93" s="48">
        <f t="shared" si="178"/>
        <v>113.3</v>
      </c>
      <c r="U93" s="46">
        <f t="shared" si="179"/>
        <v>10.42</v>
      </c>
      <c r="V93" s="46">
        <v>0</v>
      </c>
      <c r="W93" s="48">
        <f t="shared" si="180"/>
        <v>89.5</v>
      </c>
      <c r="X93" s="48">
        <f t="shared" si="181"/>
        <v>0</v>
      </c>
      <c r="Y93" s="46">
        <f t="shared" si="182"/>
        <v>472.85</v>
      </c>
      <c r="Z93" s="46">
        <f t="shared" si="183"/>
        <v>1621.62525</v>
      </c>
      <c r="AA93" s="46"/>
      <c r="AB93" s="12" t="s">
        <v>103</v>
      </c>
      <c r="AC93" s="11">
        <f t="shared" ref="AC93:AE93" si="229">K93+R93</f>
        <v>62.5185</v>
      </c>
      <c r="AD93" s="11">
        <f t="shared" si="229"/>
        <v>778.894</v>
      </c>
      <c r="AE93" s="11">
        <f t="shared" si="229"/>
        <v>566.48</v>
      </c>
      <c r="AF93" s="11">
        <f t="shared" si="185"/>
        <v>34.73275</v>
      </c>
      <c r="AG93" s="11">
        <f t="shared" ref="AG93:AI93" si="230">O93+W93</f>
        <v>179</v>
      </c>
      <c r="AH93" s="11">
        <f t="shared" si="230"/>
        <v>0</v>
      </c>
      <c r="AI93" s="11">
        <f t="shared" si="230"/>
        <v>1621.62525</v>
      </c>
      <c r="AJ93" s="12" t="s">
        <v>33</v>
      </c>
    </row>
    <row r="94" s="9" customFormat="1" ht="16" customHeight="1" spans="1:36">
      <c r="A94" s="45">
        <f t="shared" si="168"/>
        <v>91</v>
      </c>
      <c r="B94" s="46" t="s">
        <v>363</v>
      </c>
      <c r="C94" s="47" t="s">
        <v>380</v>
      </c>
      <c r="D94" s="46" t="s">
        <v>381</v>
      </c>
      <c r="E94" s="46">
        <v>3473.25</v>
      </c>
      <c r="F94" s="46">
        <v>3245.4</v>
      </c>
      <c r="G94" s="48">
        <v>5664.75</v>
      </c>
      <c r="H94" s="46">
        <v>3473.25</v>
      </c>
      <c r="I94" s="48">
        <v>1790</v>
      </c>
      <c r="J94" s="48"/>
      <c r="K94" s="63">
        <f t="shared" si="169"/>
        <v>62.5185</v>
      </c>
      <c r="L94" s="64">
        <f t="shared" si="170"/>
        <v>519.264</v>
      </c>
      <c r="M94" s="48">
        <f t="shared" si="171"/>
        <v>453.18</v>
      </c>
      <c r="N94" s="46">
        <f t="shared" si="172"/>
        <v>24.31275</v>
      </c>
      <c r="O94" s="48">
        <f t="shared" si="173"/>
        <v>89.5</v>
      </c>
      <c r="P94" s="48">
        <f t="shared" si="174"/>
        <v>0</v>
      </c>
      <c r="Q94" s="48">
        <f t="shared" si="175"/>
        <v>1148.77525</v>
      </c>
      <c r="R94" s="46">
        <f t="shared" si="176"/>
        <v>0</v>
      </c>
      <c r="S94" s="46">
        <f t="shared" si="177"/>
        <v>259.63</v>
      </c>
      <c r="T94" s="48">
        <f t="shared" si="178"/>
        <v>113.3</v>
      </c>
      <c r="U94" s="46">
        <f t="shared" si="179"/>
        <v>10.42</v>
      </c>
      <c r="V94" s="46">
        <v>0</v>
      </c>
      <c r="W94" s="48">
        <f t="shared" si="180"/>
        <v>89.5</v>
      </c>
      <c r="X94" s="48">
        <f t="shared" si="181"/>
        <v>0</v>
      </c>
      <c r="Y94" s="46">
        <f t="shared" si="182"/>
        <v>472.85</v>
      </c>
      <c r="Z94" s="46">
        <f t="shared" si="183"/>
        <v>1621.62525</v>
      </c>
      <c r="AA94" s="46"/>
      <c r="AB94" s="12" t="s">
        <v>103</v>
      </c>
      <c r="AC94" s="11">
        <f t="shared" ref="AC94:AE94" si="231">K94+R94</f>
        <v>62.5185</v>
      </c>
      <c r="AD94" s="11">
        <f t="shared" si="231"/>
        <v>778.894</v>
      </c>
      <c r="AE94" s="11">
        <f t="shared" si="231"/>
        <v>566.48</v>
      </c>
      <c r="AF94" s="11">
        <f t="shared" si="185"/>
        <v>34.73275</v>
      </c>
      <c r="AG94" s="11">
        <f t="shared" ref="AG94:AI94" si="232">O94+W94</f>
        <v>179</v>
      </c>
      <c r="AH94" s="11">
        <f t="shared" si="232"/>
        <v>0</v>
      </c>
      <c r="AI94" s="11">
        <f t="shared" si="232"/>
        <v>1621.62525</v>
      </c>
      <c r="AJ94" s="12" t="s">
        <v>33</v>
      </c>
    </row>
    <row r="95" s="9" customFormat="1" ht="16" customHeight="1" spans="1:36">
      <c r="A95" s="45">
        <f t="shared" si="168"/>
        <v>92</v>
      </c>
      <c r="B95" s="53" t="s">
        <v>363</v>
      </c>
      <c r="C95" s="74" t="s">
        <v>382</v>
      </c>
      <c r="D95" s="52" t="s">
        <v>383</v>
      </c>
      <c r="E95" s="46">
        <v>3473.25</v>
      </c>
      <c r="F95" s="46">
        <v>0</v>
      </c>
      <c r="G95" s="48">
        <v>0</v>
      </c>
      <c r="H95" s="46">
        <v>0</v>
      </c>
      <c r="I95" s="48">
        <v>0</v>
      </c>
      <c r="J95" s="48"/>
      <c r="K95" s="63">
        <f t="shared" si="169"/>
        <v>62.5185</v>
      </c>
      <c r="L95" s="64">
        <f t="shared" si="170"/>
        <v>0</v>
      </c>
      <c r="M95" s="48">
        <f t="shared" si="171"/>
        <v>0</v>
      </c>
      <c r="N95" s="46">
        <f t="shared" si="172"/>
        <v>0</v>
      </c>
      <c r="O95" s="48">
        <f t="shared" si="173"/>
        <v>0</v>
      </c>
      <c r="P95" s="48">
        <f t="shared" si="174"/>
        <v>0</v>
      </c>
      <c r="Q95" s="48">
        <f t="shared" si="175"/>
        <v>62.5185</v>
      </c>
      <c r="R95" s="46">
        <f t="shared" si="176"/>
        <v>0</v>
      </c>
      <c r="S95" s="46">
        <f t="shared" si="177"/>
        <v>0</v>
      </c>
      <c r="T95" s="48">
        <f t="shared" si="178"/>
        <v>0</v>
      </c>
      <c r="U95" s="46">
        <f t="shared" si="179"/>
        <v>0</v>
      </c>
      <c r="V95" s="46">
        <v>0</v>
      </c>
      <c r="W95" s="48">
        <f t="shared" si="180"/>
        <v>0</v>
      </c>
      <c r="X95" s="48">
        <f t="shared" si="181"/>
        <v>0</v>
      </c>
      <c r="Y95" s="46">
        <f t="shared" si="182"/>
        <v>0</v>
      </c>
      <c r="Z95" s="46">
        <f t="shared" si="183"/>
        <v>62.5185</v>
      </c>
      <c r="AA95" s="46"/>
      <c r="AB95" s="12" t="s">
        <v>91</v>
      </c>
      <c r="AC95" s="11">
        <f t="shared" ref="AC95:AE95" si="233">K95+R95</f>
        <v>62.5185</v>
      </c>
      <c r="AD95" s="11">
        <f t="shared" si="233"/>
        <v>0</v>
      </c>
      <c r="AE95" s="11">
        <f t="shared" si="233"/>
        <v>0</v>
      </c>
      <c r="AF95" s="11">
        <f t="shared" si="185"/>
        <v>0</v>
      </c>
      <c r="AG95" s="11">
        <f t="shared" ref="AG95:AI95" si="234">O95+W95</f>
        <v>0</v>
      </c>
      <c r="AH95" s="11">
        <f t="shared" si="234"/>
        <v>0</v>
      </c>
      <c r="AI95" s="11">
        <f t="shared" si="234"/>
        <v>62.5185</v>
      </c>
      <c r="AJ95" s="12" t="s">
        <v>33</v>
      </c>
    </row>
    <row r="96" s="9" customFormat="1" ht="16" customHeight="1" spans="1:36">
      <c r="A96" s="45">
        <f t="shared" si="168"/>
        <v>93</v>
      </c>
      <c r="B96" s="46" t="s">
        <v>348</v>
      </c>
      <c r="C96" s="47" t="s">
        <v>386</v>
      </c>
      <c r="D96" s="46" t="s">
        <v>387</v>
      </c>
      <c r="E96" s="46">
        <v>3473.25</v>
      </c>
      <c r="F96" s="46">
        <v>3245.4</v>
      </c>
      <c r="G96" s="48">
        <v>5664.75</v>
      </c>
      <c r="H96" s="46">
        <v>3473.25</v>
      </c>
      <c r="I96" s="48">
        <v>2544</v>
      </c>
      <c r="J96" s="48"/>
      <c r="K96" s="63">
        <f t="shared" si="169"/>
        <v>62.5185</v>
      </c>
      <c r="L96" s="64">
        <f t="shared" si="170"/>
        <v>519.264</v>
      </c>
      <c r="M96" s="48">
        <f t="shared" si="171"/>
        <v>453.18</v>
      </c>
      <c r="N96" s="46">
        <f t="shared" si="172"/>
        <v>24.31275</v>
      </c>
      <c r="O96" s="48">
        <f t="shared" si="173"/>
        <v>127.2</v>
      </c>
      <c r="P96" s="48">
        <f t="shared" si="174"/>
        <v>0</v>
      </c>
      <c r="Q96" s="48">
        <f t="shared" si="175"/>
        <v>1186.47525</v>
      </c>
      <c r="R96" s="46">
        <f t="shared" si="176"/>
        <v>0</v>
      </c>
      <c r="S96" s="46">
        <f t="shared" si="177"/>
        <v>259.63</v>
      </c>
      <c r="T96" s="48">
        <f t="shared" si="178"/>
        <v>113.3</v>
      </c>
      <c r="U96" s="46">
        <f t="shared" si="179"/>
        <v>10.42</v>
      </c>
      <c r="V96" s="46">
        <v>0</v>
      </c>
      <c r="W96" s="48">
        <f t="shared" si="180"/>
        <v>127.2</v>
      </c>
      <c r="X96" s="48">
        <f t="shared" si="181"/>
        <v>0</v>
      </c>
      <c r="Y96" s="46">
        <f t="shared" si="182"/>
        <v>510.55</v>
      </c>
      <c r="Z96" s="46">
        <f t="shared" si="183"/>
        <v>1697.02525</v>
      </c>
      <c r="AA96" s="46"/>
      <c r="AB96" s="12" t="s">
        <v>100</v>
      </c>
      <c r="AC96" s="11">
        <f t="shared" ref="AC96:AE96" si="235">K96+R96</f>
        <v>62.5185</v>
      </c>
      <c r="AD96" s="11">
        <f t="shared" si="235"/>
        <v>778.894</v>
      </c>
      <c r="AE96" s="11">
        <f t="shared" si="235"/>
        <v>566.48</v>
      </c>
      <c r="AF96" s="11">
        <f t="shared" si="185"/>
        <v>34.73275</v>
      </c>
      <c r="AG96" s="11">
        <f t="shared" ref="AG96:AI96" si="236">O96+W96</f>
        <v>254.4</v>
      </c>
      <c r="AH96" s="11">
        <f t="shared" si="236"/>
        <v>0</v>
      </c>
      <c r="AI96" s="11">
        <f t="shared" si="236"/>
        <v>1697.02525</v>
      </c>
      <c r="AJ96" s="12" t="s">
        <v>33</v>
      </c>
    </row>
    <row r="97" s="9" customFormat="1" ht="16" customHeight="1" spans="1:36">
      <c r="A97" s="45">
        <f t="shared" si="168"/>
        <v>94</v>
      </c>
      <c r="B97" s="46" t="s">
        <v>348</v>
      </c>
      <c r="C97" s="47" t="s">
        <v>390</v>
      </c>
      <c r="D97" s="46" t="s">
        <v>391</v>
      </c>
      <c r="E97" s="46">
        <v>3473.25</v>
      </c>
      <c r="F97" s="46">
        <v>3245.4</v>
      </c>
      <c r="G97" s="48">
        <v>5664.75</v>
      </c>
      <c r="H97" s="46">
        <v>3473.25</v>
      </c>
      <c r="I97" s="48">
        <v>1790</v>
      </c>
      <c r="J97" s="48"/>
      <c r="K97" s="63">
        <f t="shared" si="169"/>
        <v>62.5185</v>
      </c>
      <c r="L97" s="64">
        <f t="shared" si="170"/>
        <v>519.264</v>
      </c>
      <c r="M97" s="48">
        <f t="shared" si="171"/>
        <v>453.18</v>
      </c>
      <c r="N97" s="46">
        <f t="shared" si="172"/>
        <v>24.31275</v>
      </c>
      <c r="O97" s="48">
        <f t="shared" si="173"/>
        <v>89.5</v>
      </c>
      <c r="P97" s="48">
        <f t="shared" si="174"/>
        <v>0</v>
      </c>
      <c r="Q97" s="48">
        <f t="shared" si="175"/>
        <v>1148.77525</v>
      </c>
      <c r="R97" s="46">
        <f t="shared" si="176"/>
        <v>0</v>
      </c>
      <c r="S97" s="46">
        <f t="shared" si="177"/>
        <v>259.63</v>
      </c>
      <c r="T97" s="48">
        <f t="shared" si="178"/>
        <v>113.3</v>
      </c>
      <c r="U97" s="46">
        <f t="shared" si="179"/>
        <v>10.42</v>
      </c>
      <c r="V97" s="46">
        <v>0</v>
      </c>
      <c r="W97" s="48">
        <f t="shared" si="180"/>
        <v>89.5</v>
      </c>
      <c r="X97" s="48">
        <f t="shared" si="181"/>
        <v>0</v>
      </c>
      <c r="Y97" s="46">
        <f t="shared" si="182"/>
        <v>472.85</v>
      </c>
      <c r="Z97" s="46">
        <f t="shared" si="183"/>
        <v>1621.62525</v>
      </c>
      <c r="AA97" s="46"/>
      <c r="AB97" s="12" t="s">
        <v>100</v>
      </c>
      <c r="AC97" s="11">
        <f t="shared" ref="AC97:AE97" si="237">K97+R97</f>
        <v>62.5185</v>
      </c>
      <c r="AD97" s="11">
        <f t="shared" si="237"/>
        <v>778.894</v>
      </c>
      <c r="AE97" s="11">
        <f t="shared" si="237"/>
        <v>566.48</v>
      </c>
      <c r="AF97" s="11">
        <f t="shared" si="185"/>
        <v>34.73275</v>
      </c>
      <c r="AG97" s="11">
        <f t="shared" ref="AG97:AI97" si="238">O97+W97</f>
        <v>179</v>
      </c>
      <c r="AH97" s="11">
        <f t="shared" si="238"/>
        <v>0</v>
      </c>
      <c r="AI97" s="11">
        <f t="shared" si="238"/>
        <v>1621.62525</v>
      </c>
      <c r="AJ97" s="12" t="s">
        <v>33</v>
      </c>
    </row>
    <row r="98" s="9" customFormat="1" ht="16" customHeight="1" spans="1:36">
      <c r="A98" s="45">
        <f t="shared" si="168"/>
        <v>95</v>
      </c>
      <c r="B98" s="46" t="s">
        <v>348</v>
      </c>
      <c r="C98" s="47" t="s">
        <v>392</v>
      </c>
      <c r="D98" s="46" t="s">
        <v>393</v>
      </c>
      <c r="E98" s="46">
        <v>3473.25</v>
      </c>
      <c r="F98" s="46">
        <v>3245.4</v>
      </c>
      <c r="G98" s="48">
        <v>5664.75</v>
      </c>
      <c r="H98" s="46">
        <v>3473.25</v>
      </c>
      <c r="I98" s="48">
        <v>2544</v>
      </c>
      <c r="J98" s="48"/>
      <c r="K98" s="63">
        <f t="shared" si="169"/>
        <v>62.5185</v>
      </c>
      <c r="L98" s="64">
        <f t="shared" si="170"/>
        <v>519.264</v>
      </c>
      <c r="M98" s="48">
        <f t="shared" si="171"/>
        <v>453.18</v>
      </c>
      <c r="N98" s="46">
        <f t="shared" si="172"/>
        <v>24.31275</v>
      </c>
      <c r="O98" s="48">
        <f t="shared" si="173"/>
        <v>127.2</v>
      </c>
      <c r="P98" s="48">
        <f t="shared" si="174"/>
        <v>0</v>
      </c>
      <c r="Q98" s="48">
        <f t="shared" si="175"/>
        <v>1186.47525</v>
      </c>
      <c r="R98" s="46">
        <f t="shared" si="176"/>
        <v>0</v>
      </c>
      <c r="S98" s="46">
        <f t="shared" si="177"/>
        <v>259.63</v>
      </c>
      <c r="T98" s="48">
        <f t="shared" si="178"/>
        <v>113.3</v>
      </c>
      <c r="U98" s="46">
        <f t="shared" si="179"/>
        <v>10.42</v>
      </c>
      <c r="V98" s="46">
        <v>0</v>
      </c>
      <c r="W98" s="48">
        <f t="shared" si="180"/>
        <v>127.2</v>
      </c>
      <c r="X98" s="48">
        <f t="shared" si="181"/>
        <v>0</v>
      </c>
      <c r="Y98" s="46">
        <f t="shared" si="182"/>
        <v>510.55</v>
      </c>
      <c r="Z98" s="46">
        <f t="shared" si="183"/>
        <v>1697.02525</v>
      </c>
      <c r="AA98" s="46"/>
      <c r="AB98" s="12" t="s">
        <v>100</v>
      </c>
      <c r="AC98" s="11">
        <f t="shared" ref="AC98:AE98" si="239">K98+R98</f>
        <v>62.5185</v>
      </c>
      <c r="AD98" s="11">
        <f t="shared" si="239"/>
        <v>778.894</v>
      </c>
      <c r="AE98" s="11">
        <f t="shared" si="239"/>
        <v>566.48</v>
      </c>
      <c r="AF98" s="11">
        <f t="shared" si="185"/>
        <v>34.73275</v>
      </c>
      <c r="AG98" s="11">
        <f t="shared" ref="AG98:AI98" si="240">O98+W98</f>
        <v>254.4</v>
      </c>
      <c r="AH98" s="11">
        <f t="shared" si="240"/>
        <v>0</v>
      </c>
      <c r="AI98" s="11">
        <f t="shared" si="240"/>
        <v>1697.02525</v>
      </c>
      <c r="AJ98" s="12" t="s">
        <v>33</v>
      </c>
    </row>
    <row r="99" s="9" customFormat="1" ht="16" customHeight="1" spans="1:36">
      <c r="A99" s="45">
        <f t="shared" si="168"/>
        <v>96</v>
      </c>
      <c r="B99" s="46" t="s">
        <v>348</v>
      </c>
      <c r="C99" s="47" t="s">
        <v>394</v>
      </c>
      <c r="D99" s="46" t="s">
        <v>395</v>
      </c>
      <c r="E99" s="46">
        <v>3473.25</v>
      </c>
      <c r="F99" s="46">
        <v>3245.4</v>
      </c>
      <c r="G99" s="48">
        <v>5664.75</v>
      </c>
      <c r="H99" s="46">
        <v>3473.25</v>
      </c>
      <c r="I99" s="48">
        <v>1790</v>
      </c>
      <c r="J99" s="48"/>
      <c r="K99" s="63">
        <f t="shared" si="169"/>
        <v>62.5185</v>
      </c>
      <c r="L99" s="64">
        <f t="shared" si="170"/>
        <v>519.264</v>
      </c>
      <c r="M99" s="48">
        <f t="shared" si="171"/>
        <v>453.18</v>
      </c>
      <c r="N99" s="46">
        <f t="shared" si="172"/>
        <v>24.31275</v>
      </c>
      <c r="O99" s="48">
        <f t="shared" si="173"/>
        <v>89.5</v>
      </c>
      <c r="P99" s="48">
        <f t="shared" si="174"/>
        <v>0</v>
      </c>
      <c r="Q99" s="48">
        <f t="shared" si="175"/>
        <v>1148.77525</v>
      </c>
      <c r="R99" s="46">
        <f t="shared" si="176"/>
        <v>0</v>
      </c>
      <c r="S99" s="46">
        <f t="shared" si="177"/>
        <v>259.63</v>
      </c>
      <c r="T99" s="48">
        <f t="shared" si="178"/>
        <v>113.3</v>
      </c>
      <c r="U99" s="46">
        <f t="shared" si="179"/>
        <v>10.42</v>
      </c>
      <c r="V99" s="46">
        <v>0</v>
      </c>
      <c r="W99" s="48">
        <f t="shared" si="180"/>
        <v>89.5</v>
      </c>
      <c r="X99" s="48">
        <f t="shared" si="181"/>
        <v>0</v>
      </c>
      <c r="Y99" s="46">
        <f t="shared" si="182"/>
        <v>472.85</v>
      </c>
      <c r="Z99" s="46">
        <f t="shared" si="183"/>
        <v>1621.62525</v>
      </c>
      <c r="AA99" s="46"/>
      <c r="AB99" s="12" t="s">
        <v>100</v>
      </c>
      <c r="AC99" s="11">
        <f t="shared" ref="AC99:AE99" si="241">K99+R99</f>
        <v>62.5185</v>
      </c>
      <c r="AD99" s="11">
        <f t="shared" si="241"/>
        <v>778.894</v>
      </c>
      <c r="AE99" s="11">
        <f t="shared" si="241"/>
        <v>566.48</v>
      </c>
      <c r="AF99" s="11">
        <f t="shared" si="185"/>
        <v>34.73275</v>
      </c>
      <c r="AG99" s="11">
        <f t="shared" ref="AG99:AI99" si="242">O99+W99</f>
        <v>179</v>
      </c>
      <c r="AH99" s="11">
        <f t="shared" si="242"/>
        <v>0</v>
      </c>
      <c r="AI99" s="11">
        <f t="shared" si="242"/>
        <v>1621.62525</v>
      </c>
      <c r="AJ99" s="12" t="s">
        <v>33</v>
      </c>
    </row>
    <row r="100" s="9" customFormat="1" ht="16" customHeight="1" spans="1:36">
      <c r="A100" s="45">
        <f t="shared" si="168"/>
        <v>97</v>
      </c>
      <c r="B100" s="46" t="s">
        <v>348</v>
      </c>
      <c r="C100" s="47" t="s">
        <v>396</v>
      </c>
      <c r="D100" s="46" t="s">
        <v>397</v>
      </c>
      <c r="E100" s="46">
        <v>3473.25</v>
      </c>
      <c r="F100" s="46">
        <v>3245.4</v>
      </c>
      <c r="G100" s="48">
        <v>5664.75</v>
      </c>
      <c r="H100" s="46">
        <v>3473.25</v>
      </c>
      <c r="I100" s="48">
        <v>2544</v>
      </c>
      <c r="J100" s="48"/>
      <c r="K100" s="63">
        <f t="shared" si="169"/>
        <v>62.5185</v>
      </c>
      <c r="L100" s="64">
        <f t="shared" si="170"/>
        <v>519.264</v>
      </c>
      <c r="M100" s="48">
        <f t="shared" si="171"/>
        <v>453.18</v>
      </c>
      <c r="N100" s="46">
        <f t="shared" si="172"/>
        <v>24.31275</v>
      </c>
      <c r="O100" s="48">
        <f t="shared" si="173"/>
        <v>127.2</v>
      </c>
      <c r="P100" s="48">
        <f t="shared" si="174"/>
        <v>0</v>
      </c>
      <c r="Q100" s="48">
        <f t="shared" si="175"/>
        <v>1186.47525</v>
      </c>
      <c r="R100" s="46">
        <f t="shared" si="176"/>
        <v>0</v>
      </c>
      <c r="S100" s="46">
        <f t="shared" si="177"/>
        <v>259.63</v>
      </c>
      <c r="T100" s="48">
        <f t="shared" si="178"/>
        <v>113.3</v>
      </c>
      <c r="U100" s="46">
        <f t="shared" si="179"/>
        <v>10.42</v>
      </c>
      <c r="V100" s="46">
        <v>0</v>
      </c>
      <c r="W100" s="48">
        <f t="shared" si="180"/>
        <v>127.2</v>
      </c>
      <c r="X100" s="48">
        <f t="shared" si="181"/>
        <v>0</v>
      </c>
      <c r="Y100" s="46">
        <f t="shared" si="182"/>
        <v>510.55</v>
      </c>
      <c r="Z100" s="46">
        <f t="shared" si="183"/>
        <v>1697.02525</v>
      </c>
      <c r="AA100" s="46"/>
      <c r="AB100" s="12" t="s">
        <v>100</v>
      </c>
      <c r="AC100" s="11">
        <f t="shared" ref="AC100:AE100" si="243">K100+R100</f>
        <v>62.5185</v>
      </c>
      <c r="AD100" s="11">
        <f t="shared" si="243"/>
        <v>778.894</v>
      </c>
      <c r="AE100" s="11">
        <f t="shared" si="243"/>
        <v>566.48</v>
      </c>
      <c r="AF100" s="11">
        <f t="shared" si="185"/>
        <v>34.73275</v>
      </c>
      <c r="AG100" s="11">
        <f t="shared" ref="AG100:AI100" si="244">O100+W100</f>
        <v>254.4</v>
      </c>
      <c r="AH100" s="11">
        <f t="shared" si="244"/>
        <v>0</v>
      </c>
      <c r="AI100" s="11">
        <f t="shared" si="244"/>
        <v>1697.02525</v>
      </c>
      <c r="AJ100" s="12" t="s">
        <v>33</v>
      </c>
    </row>
    <row r="101" s="9" customFormat="1" ht="16" customHeight="1" spans="1:36">
      <c r="A101" s="45">
        <f t="shared" si="168"/>
        <v>98</v>
      </c>
      <c r="B101" s="46" t="s">
        <v>348</v>
      </c>
      <c r="C101" s="47" t="s">
        <v>398</v>
      </c>
      <c r="D101" s="46" t="s">
        <v>399</v>
      </c>
      <c r="E101" s="46">
        <v>3473.25</v>
      </c>
      <c r="F101" s="46">
        <v>3245.4</v>
      </c>
      <c r="G101" s="48">
        <v>5664.75</v>
      </c>
      <c r="H101" s="46">
        <v>3473.25</v>
      </c>
      <c r="I101" s="48">
        <v>1790</v>
      </c>
      <c r="J101" s="48"/>
      <c r="K101" s="63">
        <f t="shared" si="169"/>
        <v>62.5185</v>
      </c>
      <c r="L101" s="64">
        <f t="shared" si="170"/>
        <v>519.264</v>
      </c>
      <c r="M101" s="48">
        <f t="shared" si="171"/>
        <v>453.18</v>
      </c>
      <c r="N101" s="46">
        <f t="shared" si="172"/>
        <v>24.31275</v>
      </c>
      <c r="O101" s="48">
        <f t="shared" si="173"/>
        <v>89.5</v>
      </c>
      <c r="P101" s="48">
        <f t="shared" si="174"/>
        <v>0</v>
      </c>
      <c r="Q101" s="48">
        <f t="shared" si="175"/>
        <v>1148.77525</v>
      </c>
      <c r="R101" s="46">
        <f t="shared" si="176"/>
        <v>0</v>
      </c>
      <c r="S101" s="46">
        <f t="shared" si="177"/>
        <v>259.63</v>
      </c>
      <c r="T101" s="48">
        <f t="shared" si="178"/>
        <v>113.3</v>
      </c>
      <c r="U101" s="46">
        <f t="shared" si="179"/>
        <v>10.42</v>
      </c>
      <c r="V101" s="46">
        <v>0</v>
      </c>
      <c r="W101" s="48">
        <f t="shared" si="180"/>
        <v>89.5</v>
      </c>
      <c r="X101" s="48">
        <f t="shared" si="181"/>
        <v>0</v>
      </c>
      <c r="Y101" s="46">
        <f t="shared" si="182"/>
        <v>472.85</v>
      </c>
      <c r="Z101" s="46">
        <f t="shared" si="183"/>
        <v>1621.62525</v>
      </c>
      <c r="AA101" s="46"/>
      <c r="AB101" s="12" t="s">
        <v>100</v>
      </c>
      <c r="AC101" s="11">
        <f t="shared" ref="AC101:AE101" si="245">K101+R101</f>
        <v>62.5185</v>
      </c>
      <c r="AD101" s="11">
        <f t="shared" si="245"/>
        <v>778.894</v>
      </c>
      <c r="AE101" s="11">
        <f t="shared" si="245"/>
        <v>566.48</v>
      </c>
      <c r="AF101" s="11">
        <f t="shared" si="185"/>
        <v>34.73275</v>
      </c>
      <c r="AG101" s="11">
        <f t="shared" ref="AG101:AI101" si="246">O101+W101</f>
        <v>179</v>
      </c>
      <c r="AH101" s="11">
        <f t="shared" si="246"/>
        <v>0</v>
      </c>
      <c r="AI101" s="11">
        <f t="shared" si="246"/>
        <v>1621.62525</v>
      </c>
      <c r="AJ101" s="12" t="s">
        <v>33</v>
      </c>
    </row>
    <row r="102" s="9" customFormat="1" ht="16" customHeight="1" spans="1:36">
      <c r="A102" s="45">
        <f t="shared" si="168"/>
        <v>99</v>
      </c>
      <c r="B102" s="46" t="s">
        <v>348</v>
      </c>
      <c r="C102" s="47" t="s">
        <v>400</v>
      </c>
      <c r="D102" s="46" t="s">
        <v>401</v>
      </c>
      <c r="E102" s="46">
        <v>3473.25</v>
      </c>
      <c r="F102" s="46">
        <v>3245.4</v>
      </c>
      <c r="G102" s="48">
        <v>5664.75</v>
      </c>
      <c r="H102" s="46">
        <v>3473.25</v>
      </c>
      <c r="I102" s="48">
        <v>1790</v>
      </c>
      <c r="J102" s="48"/>
      <c r="K102" s="63">
        <f t="shared" si="169"/>
        <v>62.5185</v>
      </c>
      <c r="L102" s="64">
        <f t="shared" si="170"/>
        <v>519.264</v>
      </c>
      <c r="M102" s="48">
        <f t="shared" si="171"/>
        <v>453.18</v>
      </c>
      <c r="N102" s="46">
        <f t="shared" si="172"/>
        <v>24.31275</v>
      </c>
      <c r="O102" s="48">
        <f t="shared" si="173"/>
        <v>89.5</v>
      </c>
      <c r="P102" s="48">
        <f t="shared" si="174"/>
        <v>0</v>
      </c>
      <c r="Q102" s="48">
        <f t="shared" si="175"/>
        <v>1148.77525</v>
      </c>
      <c r="R102" s="46">
        <f t="shared" si="176"/>
        <v>0</v>
      </c>
      <c r="S102" s="46">
        <f t="shared" si="177"/>
        <v>259.63</v>
      </c>
      <c r="T102" s="48">
        <f t="shared" si="178"/>
        <v>113.3</v>
      </c>
      <c r="U102" s="46">
        <f t="shared" si="179"/>
        <v>10.42</v>
      </c>
      <c r="V102" s="46">
        <v>0</v>
      </c>
      <c r="W102" s="48">
        <f t="shared" si="180"/>
        <v>89.5</v>
      </c>
      <c r="X102" s="48">
        <f t="shared" si="181"/>
        <v>0</v>
      </c>
      <c r="Y102" s="46">
        <f t="shared" si="182"/>
        <v>472.85</v>
      </c>
      <c r="Z102" s="46">
        <f t="shared" si="183"/>
        <v>1621.62525</v>
      </c>
      <c r="AA102" s="46"/>
      <c r="AB102" s="12" t="s">
        <v>100</v>
      </c>
      <c r="AC102" s="11">
        <f t="shared" ref="AC102:AE102" si="247">K102+R102</f>
        <v>62.5185</v>
      </c>
      <c r="AD102" s="11">
        <f t="shared" si="247"/>
        <v>778.894</v>
      </c>
      <c r="AE102" s="11">
        <f t="shared" si="247"/>
        <v>566.48</v>
      </c>
      <c r="AF102" s="11">
        <f t="shared" si="185"/>
        <v>34.73275</v>
      </c>
      <c r="AG102" s="11">
        <f t="shared" ref="AG102:AI102" si="248">O102+W102</f>
        <v>179</v>
      </c>
      <c r="AH102" s="11">
        <f t="shared" si="248"/>
        <v>0</v>
      </c>
      <c r="AI102" s="11">
        <f t="shared" si="248"/>
        <v>1621.62525</v>
      </c>
      <c r="AJ102" s="12" t="s">
        <v>33</v>
      </c>
    </row>
    <row r="103" s="9" customFormat="1" ht="16" customHeight="1" spans="1:36">
      <c r="A103" s="45">
        <f t="shared" si="168"/>
        <v>100</v>
      </c>
      <c r="B103" s="46" t="s">
        <v>348</v>
      </c>
      <c r="C103" s="47" t="s">
        <v>402</v>
      </c>
      <c r="D103" s="46" t="s">
        <v>403</v>
      </c>
      <c r="E103" s="46">
        <v>3473.25</v>
      </c>
      <c r="F103" s="46">
        <v>3245.4</v>
      </c>
      <c r="G103" s="48">
        <v>5664.75</v>
      </c>
      <c r="H103" s="46">
        <v>3473.25</v>
      </c>
      <c r="I103" s="48">
        <v>2544</v>
      </c>
      <c r="J103" s="48"/>
      <c r="K103" s="63">
        <f t="shared" si="169"/>
        <v>62.5185</v>
      </c>
      <c r="L103" s="64">
        <f t="shared" si="170"/>
        <v>519.264</v>
      </c>
      <c r="M103" s="48">
        <f t="shared" si="171"/>
        <v>453.18</v>
      </c>
      <c r="N103" s="46">
        <f t="shared" si="172"/>
        <v>24.31275</v>
      </c>
      <c r="O103" s="48">
        <f t="shared" si="173"/>
        <v>127.2</v>
      </c>
      <c r="P103" s="48">
        <f t="shared" si="174"/>
        <v>0</v>
      </c>
      <c r="Q103" s="48">
        <f t="shared" si="175"/>
        <v>1186.47525</v>
      </c>
      <c r="R103" s="46">
        <f t="shared" si="176"/>
        <v>0</v>
      </c>
      <c r="S103" s="46">
        <f t="shared" si="177"/>
        <v>259.63</v>
      </c>
      <c r="T103" s="48">
        <f t="shared" si="178"/>
        <v>113.3</v>
      </c>
      <c r="U103" s="46">
        <f t="shared" si="179"/>
        <v>10.42</v>
      </c>
      <c r="V103" s="46">
        <v>0</v>
      </c>
      <c r="W103" s="48">
        <f t="shared" si="180"/>
        <v>127.2</v>
      </c>
      <c r="X103" s="48">
        <f t="shared" si="181"/>
        <v>0</v>
      </c>
      <c r="Y103" s="46">
        <f t="shared" si="182"/>
        <v>510.55</v>
      </c>
      <c r="Z103" s="46">
        <f t="shared" si="183"/>
        <v>1697.02525</v>
      </c>
      <c r="AA103" s="46"/>
      <c r="AB103" s="12" t="s">
        <v>100</v>
      </c>
      <c r="AC103" s="11">
        <f t="shared" ref="AC103:AE103" si="249">K103+R103</f>
        <v>62.5185</v>
      </c>
      <c r="AD103" s="11">
        <f t="shared" si="249"/>
        <v>778.894</v>
      </c>
      <c r="AE103" s="11">
        <f t="shared" si="249"/>
        <v>566.48</v>
      </c>
      <c r="AF103" s="11">
        <f t="shared" si="185"/>
        <v>34.73275</v>
      </c>
      <c r="AG103" s="11">
        <f t="shared" ref="AG103:AI103" si="250">O103+W103</f>
        <v>254.4</v>
      </c>
      <c r="AH103" s="11">
        <f t="shared" si="250"/>
        <v>0</v>
      </c>
      <c r="AI103" s="11">
        <f t="shared" si="250"/>
        <v>1697.02525</v>
      </c>
      <c r="AJ103" s="12" t="s">
        <v>33</v>
      </c>
    </row>
    <row r="104" s="9" customFormat="1" ht="16" customHeight="1" spans="1:36">
      <c r="A104" s="45">
        <f t="shared" si="168"/>
        <v>101</v>
      </c>
      <c r="B104" s="46" t="s">
        <v>348</v>
      </c>
      <c r="C104" s="47" t="s">
        <v>404</v>
      </c>
      <c r="D104" s="46" t="s">
        <v>405</v>
      </c>
      <c r="E104" s="46">
        <v>3473.25</v>
      </c>
      <c r="F104" s="46">
        <v>3245.4</v>
      </c>
      <c r="G104" s="48">
        <v>5664.75</v>
      </c>
      <c r="H104" s="46">
        <v>3473.25</v>
      </c>
      <c r="I104" s="48">
        <v>1790</v>
      </c>
      <c r="J104" s="48"/>
      <c r="K104" s="63">
        <f t="shared" si="169"/>
        <v>62.5185</v>
      </c>
      <c r="L104" s="64">
        <f t="shared" si="170"/>
        <v>519.264</v>
      </c>
      <c r="M104" s="48">
        <f t="shared" si="171"/>
        <v>453.18</v>
      </c>
      <c r="N104" s="46">
        <f t="shared" si="172"/>
        <v>24.31275</v>
      </c>
      <c r="O104" s="48">
        <f t="shared" si="173"/>
        <v>89.5</v>
      </c>
      <c r="P104" s="48">
        <f t="shared" si="174"/>
        <v>0</v>
      </c>
      <c r="Q104" s="48">
        <f t="shared" si="175"/>
        <v>1148.77525</v>
      </c>
      <c r="R104" s="46">
        <f t="shared" si="176"/>
        <v>0</v>
      </c>
      <c r="S104" s="46">
        <f t="shared" si="177"/>
        <v>259.63</v>
      </c>
      <c r="T104" s="48">
        <f t="shared" si="178"/>
        <v>113.3</v>
      </c>
      <c r="U104" s="46">
        <f t="shared" si="179"/>
        <v>10.42</v>
      </c>
      <c r="V104" s="46">
        <v>0</v>
      </c>
      <c r="W104" s="48">
        <f t="shared" si="180"/>
        <v>89.5</v>
      </c>
      <c r="X104" s="48">
        <f t="shared" si="181"/>
        <v>0</v>
      </c>
      <c r="Y104" s="46">
        <f t="shared" si="182"/>
        <v>472.85</v>
      </c>
      <c r="Z104" s="46">
        <f t="shared" si="183"/>
        <v>1621.62525</v>
      </c>
      <c r="AA104" s="46"/>
      <c r="AB104" s="12" t="s">
        <v>100</v>
      </c>
      <c r="AC104" s="11">
        <f t="shared" ref="AC104:AE104" si="251">K104+R104</f>
        <v>62.5185</v>
      </c>
      <c r="AD104" s="11">
        <f t="shared" si="251"/>
        <v>778.894</v>
      </c>
      <c r="AE104" s="11">
        <f t="shared" si="251"/>
        <v>566.48</v>
      </c>
      <c r="AF104" s="11">
        <f t="shared" si="185"/>
        <v>34.73275</v>
      </c>
      <c r="AG104" s="11">
        <f t="shared" ref="AG104:AI104" si="252">O104+W104</f>
        <v>179</v>
      </c>
      <c r="AH104" s="11">
        <f t="shared" si="252"/>
        <v>0</v>
      </c>
      <c r="AI104" s="11">
        <f t="shared" si="252"/>
        <v>1621.62525</v>
      </c>
      <c r="AJ104" s="12" t="s">
        <v>33</v>
      </c>
    </row>
    <row r="105" s="9" customFormat="1" ht="16" customHeight="1" spans="1:36">
      <c r="A105" s="45">
        <f t="shared" si="168"/>
        <v>102</v>
      </c>
      <c r="B105" s="46" t="s">
        <v>348</v>
      </c>
      <c r="C105" s="47" t="s">
        <v>406</v>
      </c>
      <c r="D105" s="46" t="s">
        <v>407</v>
      </c>
      <c r="E105" s="46">
        <v>3473.25</v>
      </c>
      <c r="F105" s="46">
        <v>3245.4</v>
      </c>
      <c r="G105" s="48">
        <v>5664.75</v>
      </c>
      <c r="H105" s="46">
        <v>3473.25</v>
      </c>
      <c r="I105" s="48">
        <v>1790</v>
      </c>
      <c r="J105" s="48"/>
      <c r="K105" s="63">
        <f t="shared" si="169"/>
        <v>62.5185</v>
      </c>
      <c r="L105" s="64">
        <f t="shared" si="170"/>
        <v>519.264</v>
      </c>
      <c r="M105" s="48">
        <f t="shared" si="171"/>
        <v>453.18</v>
      </c>
      <c r="N105" s="46">
        <f t="shared" si="172"/>
        <v>24.31275</v>
      </c>
      <c r="O105" s="48">
        <f t="shared" si="173"/>
        <v>89.5</v>
      </c>
      <c r="P105" s="48">
        <f t="shared" si="174"/>
        <v>0</v>
      </c>
      <c r="Q105" s="48">
        <f t="shared" si="175"/>
        <v>1148.77525</v>
      </c>
      <c r="R105" s="46">
        <f t="shared" si="176"/>
        <v>0</v>
      </c>
      <c r="S105" s="46">
        <f t="shared" si="177"/>
        <v>259.63</v>
      </c>
      <c r="T105" s="48">
        <f t="shared" si="178"/>
        <v>113.3</v>
      </c>
      <c r="U105" s="46">
        <f t="shared" si="179"/>
        <v>10.42</v>
      </c>
      <c r="V105" s="46">
        <v>0</v>
      </c>
      <c r="W105" s="48">
        <f t="shared" si="180"/>
        <v>89.5</v>
      </c>
      <c r="X105" s="48">
        <f t="shared" si="181"/>
        <v>0</v>
      </c>
      <c r="Y105" s="46">
        <f t="shared" si="182"/>
        <v>472.85</v>
      </c>
      <c r="Z105" s="46">
        <f t="shared" si="183"/>
        <v>1621.62525</v>
      </c>
      <c r="AA105" s="46"/>
      <c r="AB105" s="12" t="s">
        <v>100</v>
      </c>
      <c r="AC105" s="11">
        <f t="shared" ref="AC105:AE105" si="253">K105+R105</f>
        <v>62.5185</v>
      </c>
      <c r="AD105" s="11">
        <f t="shared" si="253"/>
        <v>778.894</v>
      </c>
      <c r="AE105" s="11">
        <f t="shared" si="253"/>
        <v>566.48</v>
      </c>
      <c r="AF105" s="11">
        <f t="shared" si="185"/>
        <v>34.73275</v>
      </c>
      <c r="AG105" s="11">
        <f t="shared" ref="AG105:AI105" si="254">O105+W105</f>
        <v>179</v>
      </c>
      <c r="AH105" s="11">
        <f t="shared" si="254"/>
        <v>0</v>
      </c>
      <c r="AI105" s="11">
        <f t="shared" si="254"/>
        <v>1621.62525</v>
      </c>
      <c r="AJ105" s="12" t="s">
        <v>33</v>
      </c>
    </row>
    <row r="106" s="9" customFormat="1" ht="16" customHeight="1" spans="1:36">
      <c r="A106" s="45">
        <f t="shared" si="168"/>
        <v>103</v>
      </c>
      <c r="B106" s="46" t="s">
        <v>348</v>
      </c>
      <c r="C106" s="47" t="s">
        <v>408</v>
      </c>
      <c r="D106" s="46" t="s">
        <v>409</v>
      </c>
      <c r="E106" s="46">
        <v>3473.25</v>
      </c>
      <c r="F106" s="46">
        <v>3245.4</v>
      </c>
      <c r="G106" s="48">
        <v>5664.75</v>
      </c>
      <c r="H106" s="46">
        <v>3473.25</v>
      </c>
      <c r="I106" s="48">
        <v>1790</v>
      </c>
      <c r="J106" s="48"/>
      <c r="K106" s="63">
        <f t="shared" si="169"/>
        <v>62.5185</v>
      </c>
      <c r="L106" s="64">
        <f t="shared" si="170"/>
        <v>519.264</v>
      </c>
      <c r="M106" s="48">
        <f t="shared" si="171"/>
        <v>453.18</v>
      </c>
      <c r="N106" s="46">
        <f t="shared" si="172"/>
        <v>24.31275</v>
      </c>
      <c r="O106" s="48">
        <f t="shared" si="173"/>
        <v>89.5</v>
      </c>
      <c r="P106" s="48">
        <f t="shared" si="174"/>
        <v>0</v>
      </c>
      <c r="Q106" s="48">
        <f t="shared" si="175"/>
        <v>1148.77525</v>
      </c>
      <c r="R106" s="46">
        <f t="shared" si="176"/>
        <v>0</v>
      </c>
      <c r="S106" s="46">
        <f t="shared" si="177"/>
        <v>259.63</v>
      </c>
      <c r="T106" s="48">
        <f t="shared" si="178"/>
        <v>113.3</v>
      </c>
      <c r="U106" s="46">
        <f t="shared" si="179"/>
        <v>10.42</v>
      </c>
      <c r="V106" s="46">
        <v>0</v>
      </c>
      <c r="W106" s="48">
        <f t="shared" si="180"/>
        <v>89.5</v>
      </c>
      <c r="X106" s="48">
        <f t="shared" si="181"/>
        <v>0</v>
      </c>
      <c r="Y106" s="46">
        <f t="shared" si="182"/>
        <v>472.85</v>
      </c>
      <c r="Z106" s="46">
        <f t="shared" si="183"/>
        <v>1621.62525</v>
      </c>
      <c r="AA106" s="46"/>
      <c r="AB106" s="12" t="s">
        <v>100</v>
      </c>
      <c r="AC106" s="11">
        <f t="shared" ref="AC106:AE106" si="255">K106+R106</f>
        <v>62.5185</v>
      </c>
      <c r="AD106" s="11">
        <f t="shared" si="255"/>
        <v>778.894</v>
      </c>
      <c r="AE106" s="11">
        <f t="shared" si="255"/>
        <v>566.48</v>
      </c>
      <c r="AF106" s="11">
        <f t="shared" si="185"/>
        <v>34.73275</v>
      </c>
      <c r="AG106" s="11">
        <f t="shared" ref="AG106:AI106" si="256">O106+W106</f>
        <v>179</v>
      </c>
      <c r="AH106" s="11">
        <f t="shared" si="256"/>
        <v>0</v>
      </c>
      <c r="AI106" s="11">
        <f t="shared" si="256"/>
        <v>1621.62525</v>
      </c>
      <c r="AJ106" s="12" t="s">
        <v>33</v>
      </c>
    </row>
    <row r="107" s="9" customFormat="1" ht="16" customHeight="1" spans="1:36">
      <c r="A107" s="45">
        <f t="shared" si="168"/>
        <v>104</v>
      </c>
      <c r="B107" s="46" t="s">
        <v>348</v>
      </c>
      <c r="C107" s="47" t="s">
        <v>410</v>
      </c>
      <c r="D107" s="46" t="s">
        <v>411</v>
      </c>
      <c r="E107" s="46">
        <v>3473.25</v>
      </c>
      <c r="F107" s="46">
        <v>3245.4</v>
      </c>
      <c r="G107" s="48">
        <v>5664.75</v>
      </c>
      <c r="H107" s="46">
        <v>3473.25</v>
      </c>
      <c r="I107" s="48">
        <v>1790</v>
      </c>
      <c r="J107" s="48"/>
      <c r="K107" s="63">
        <f t="shared" si="169"/>
        <v>62.5185</v>
      </c>
      <c r="L107" s="64">
        <f t="shared" si="170"/>
        <v>519.264</v>
      </c>
      <c r="M107" s="48">
        <f t="shared" si="171"/>
        <v>453.18</v>
      </c>
      <c r="N107" s="46">
        <f t="shared" si="172"/>
        <v>24.31275</v>
      </c>
      <c r="O107" s="48">
        <f t="shared" si="173"/>
        <v>89.5</v>
      </c>
      <c r="P107" s="48">
        <f t="shared" si="174"/>
        <v>0</v>
      </c>
      <c r="Q107" s="48">
        <f t="shared" si="175"/>
        <v>1148.77525</v>
      </c>
      <c r="R107" s="46">
        <f t="shared" si="176"/>
        <v>0</v>
      </c>
      <c r="S107" s="46">
        <f t="shared" si="177"/>
        <v>259.63</v>
      </c>
      <c r="T107" s="48">
        <f t="shared" si="178"/>
        <v>113.3</v>
      </c>
      <c r="U107" s="46">
        <f t="shared" si="179"/>
        <v>10.42</v>
      </c>
      <c r="V107" s="46">
        <v>0</v>
      </c>
      <c r="W107" s="48">
        <f t="shared" si="180"/>
        <v>89.5</v>
      </c>
      <c r="X107" s="48">
        <f t="shared" si="181"/>
        <v>0</v>
      </c>
      <c r="Y107" s="46">
        <f t="shared" si="182"/>
        <v>472.85</v>
      </c>
      <c r="Z107" s="46">
        <f t="shared" si="183"/>
        <v>1621.62525</v>
      </c>
      <c r="AA107" s="46"/>
      <c r="AB107" s="12" t="s">
        <v>100</v>
      </c>
      <c r="AC107" s="11">
        <f t="shared" ref="AC107:AE107" si="257">K107+R107</f>
        <v>62.5185</v>
      </c>
      <c r="AD107" s="11">
        <f t="shared" si="257"/>
        <v>778.894</v>
      </c>
      <c r="AE107" s="11">
        <f t="shared" si="257"/>
        <v>566.48</v>
      </c>
      <c r="AF107" s="11">
        <f t="shared" si="185"/>
        <v>34.73275</v>
      </c>
      <c r="AG107" s="11">
        <f t="shared" ref="AG107:AI107" si="258">O107+W107</f>
        <v>179</v>
      </c>
      <c r="AH107" s="11">
        <f t="shared" si="258"/>
        <v>0</v>
      </c>
      <c r="AI107" s="11">
        <f t="shared" si="258"/>
        <v>1621.62525</v>
      </c>
      <c r="AJ107" s="12" t="s">
        <v>33</v>
      </c>
    </row>
    <row r="108" s="9" customFormat="1" ht="16" customHeight="1" spans="1:36">
      <c r="A108" s="45">
        <f t="shared" si="168"/>
        <v>105</v>
      </c>
      <c r="B108" s="46" t="s">
        <v>348</v>
      </c>
      <c r="C108" s="47" t="s">
        <v>412</v>
      </c>
      <c r="D108" s="46" t="s">
        <v>413</v>
      </c>
      <c r="E108" s="46">
        <v>3473.25</v>
      </c>
      <c r="F108" s="46">
        <v>3245.4</v>
      </c>
      <c r="G108" s="48">
        <v>5664.75</v>
      </c>
      <c r="H108" s="46">
        <v>3473.25</v>
      </c>
      <c r="I108" s="48">
        <v>1790</v>
      </c>
      <c r="J108" s="48"/>
      <c r="K108" s="63">
        <f t="shared" si="169"/>
        <v>62.5185</v>
      </c>
      <c r="L108" s="64">
        <f t="shared" si="170"/>
        <v>519.264</v>
      </c>
      <c r="M108" s="48">
        <f t="shared" si="171"/>
        <v>453.18</v>
      </c>
      <c r="N108" s="46">
        <f t="shared" si="172"/>
        <v>24.31275</v>
      </c>
      <c r="O108" s="48">
        <f t="shared" si="173"/>
        <v>89.5</v>
      </c>
      <c r="P108" s="48">
        <f t="shared" si="174"/>
        <v>0</v>
      </c>
      <c r="Q108" s="48">
        <f t="shared" si="175"/>
        <v>1148.77525</v>
      </c>
      <c r="R108" s="46">
        <f t="shared" si="176"/>
        <v>0</v>
      </c>
      <c r="S108" s="46">
        <f t="shared" si="177"/>
        <v>259.63</v>
      </c>
      <c r="T108" s="48">
        <f t="shared" si="178"/>
        <v>113.3</v>
      </c>
      <c r="U108" s="46">
        <f t="shared" si="179"/>
        <v>10.42</v>
      </c>
      <c r="V108" s="46">
        <v>0</v>
      </c>
      <c r="W108" s="48">
        <f t="shared" si="180"/>
        <v>89.5</v>
      </c>
      <c r="X108" s="48">
        <f t="shared" si="181"/>
        <v>0</v>
      </c>
      <c r="Y108" s="46">
        <f t="shared" si="182"/>
        <v>472.85</v>
      </c>
      <c r="Z108" s="46">
        <f t="shared" si="183"/>
        <v>1621.62525</v>
      </c>
      <c r="AA108" s="46"/>
      <c r="AB108" s="12" t="s">
        <v>100</v>
      </c>
      <c r="AC108" s="11">
        <f t="shared" ref="AC108:AE108" si="259">K108+R108</f>
        <v>62.5185</v>
      </c>
      <c r="AD108" s="11">
        <f t="shared" si="259"/>
        <v>778.894</v>
      </c>
      <c r="AE108" s="11">
        <f t="shared" si="259"/>
        <v>566.48</v>
      </c>
      <c r="AF108" s="11">
        <f t="shared" si="185"/>
        <v>34.73275</v>
      </c>
      <c r="AG108" s="11">
        <f t="shared" ref="AG108:AI108" si="260">O108+W108</f>
        <v>179</v>
      </c>
      <c r="AH108" s="11">
        <f t="shared" si="260"/>
        <v>0</v>
      </c>
      <c r="AI108" s="11">
        <f t="shared" si="260"/>
        <v>1621.62525</v>
      </c>
      <c r="AJ108" s="12" t="s">
        <v>33</v>
      </c>
    </row>
    <row r="109" s="9" customFormat="1" ht="16" customHeight="1" spans="1:36">
      <c r="A109" s="45">
        <f t="shared" si="168"/>
        <v>106</v>
      </c>
      <c r="B109" s="46" t="s">
        <v>348</v>
      </c>
      <c r="C109" s="47" t="s">
        <v>414</v>
      </c>
      <c r="D109" s="46" t="s">
        <v>415</v>
      </c>
      <c r="E109" s="46">
        <v>3473.25</v>
      </c>
      <c r="F109" s="46">
        <v>3245.4</v>
      </c>
      <c r="G109" s="48">
        <v>5664.75</v>
      </c>
      <c r="H109" s="46">
        <v>3473.25</v>
      </c>
      <c r="I109" s="48">
        <v>1790</v>
      </c>
      <c r="J109" s="48"/>
      <c r="K109" s="63">
        <f t="shared" si="169"/>
        <v>62.5185</v>
      </c>
      <c r="L109" s="64">
        <f t="shared" si="170"/>
        <v>519.264</v>
      </c>
      <c r="M109" s="48">
        <f t="shared" si="171"/>
        <v>453.18</v>
      </c>
      <c r="N109" s="46">
        <f t="shared" si="172"/>
        <v>24.31275</v>
      </c>
      <c r="O109" s="48">
        <f t="shared" si="173"/>
        <v>89.5</v>
      </c>
      <c r="P109" s="48">
        <f t="shared" si="174"/>
        <v>0</v>
      </c>
      <c r="Q109" s="48">
        <f t="shared" si="175"/>
        <v>1148.77525</v>
      </c>
      <c r="R109" s="46">
        <f t="shared" si="176"/>
        <v>0</v>
      </c>
      <c r="S109" s="46">
        <f t="shared" si="177"/>
        <v>259.63</v>
      </c>
      <c r="T109" s="48">
        <f t="shared" si="178"/>
        <v>113.3</v>
      </c>
      <c r="U109" s="46">
        <f t="shared" si="179"/>
        <v>10.42</v>
      </c>
      <c r="V109" s="46">
        <v>0</v>
      </c>
      <c r="W109" s="48">
        <f t="shared" si="180"/>
        <v>89.5</v>
      </c>
      <c r="X109" s="48">
        <f t="shared" si="181"/>
        <v>0</v>
      </c>
      <c r="Y109" s="46">
        <f t="shared" si="182"/>
        <v>472.85</v>
      </c>
      <c r="Z109" s="46">
        <f t="shared" si="183"/>
        <v>1621.62525</v>
      </c>
      <c r="AA109" s="46"/>
      <c r="AB109" s="12" t="s">
        <v>100</v>
      </c>
      <c r="AC109" s="11">
        <f t="shared" ref="AC109:AE109" si="261">K109+R109</f>
        <v>62.5185</v>
      </c>
      <c r="AD109" s="11">
        <f t="shared" si="261"/>
        <v>778.894</v>
      </c>
      <c r="AE109" s="11">
        <f t="shared" si="261"/>
        <v>566.48</v>
      </c>
      <c r="AF109" s="11">
        <f t="shared" si="185"/>
        <v>34.73275</v>
      </c>
      <c r="AG109" s="11">
        <f t="shared" ref="AG109:AI109" si="262">O109+W109</f>
        <v>179</v>
      </c>
      <c r="AH109" s="11">
        <f t="shared" si="262"/>
        <v>0</v>
      </c>
      <c r="AI109" s="11">
        <f t="shared" si="262"/>
        <v>1621.62525</v>
      </c>
      <c r="AJ109" s="12" t="s">
        <v>33</v>
      </c>
    </row>
    <row r="110" s="9" customFormat="1" ht="16" customHeight="1" spans="1:36">
      <c r="A110" s="45">
        <f t="shared" si="168"/>
        <v>107</v>
      </c>
      <c r="B110" s="46" t="s">
        <v>348</v>
      </c>
      <c r="C110" s="47" t="s">
        <v>416</v>
      </c>
      <c r="D110" s="46" t="s">
        <v>417</v>
      </c>
      <c r="E110" s="46">
        <v>3473.25</v>
      </c>
      <c r="F110" s="46">
        <v>3245.4</v>
      </c>
      <c r="G110" s="48">
        <v>5664.75</v>
      </c>
      <c r="H110" s="46">
        <v>3473.25</v>
      </c>
      <c r="I110" s="48">
        <v>1790</v>
      </c>
      <c r="J110" s="48"/>
      <c r="K110" s="63">
        <f t="shared" si="169"/>
        <v>62.5185</v>
      </c>
      <c r="L110" s="64">
        <f t="shared" si="170"/>
        <v>519.264</v>
      </c>
      <c r="M110" s="48">
        <f t="shared" si="171"/>
        <v>453.18</v>
      </c>
      <c r="N110" s="46">
        <f t="shared" si="172"/>
        <v>24.31275</v>
      </c>
      <c r="O110" s="48">
        <f t="shared" si="173"/>
        <v>89.5</v>
      </c>
      <c r="P110" s="48">
        <f t="shared" si="174"/>
        <v>0</v>
      </c>
      <c r="Q110" s="48">
        <f t="shared" si="175"/>
        <v>1148.77525</v>
      </c>
      <c r="R110" s="46">
        <f t="shared" si="176"/>
        <v>0</v>
      </c>
      <c r="S110" s="46">
        <f t="shared" si="177"/>
        <v>259.63</v>
      </c>
      <c r="T110" s="48">
        <f t="shared" si="178"/>
        <v>113.3</v>
      </c>
      <c r="U110" s="46">
        <f t="shared" si="179"/>
        <v>10.42</v>
      </c>
      <c r="V110" s="46">
        <v>0</v>
      </c>
      <c r="W110" s="48">
        <f t="shared" si="180"/>
        <v>89.5</v>
      </c>
      <c r="X110" s="48">
        <f t="shared" si="181"/>
        <v>0</v>
      </c>
      <c r="Y110" s="46">
        <f t="shared" si="182"/>
        <v>472.85</v>
      </c>
      <c r="Z110" s="46">
        <f t="shared" si="183"/>
        <v>1621.62525</v>
      </c>
      <c r="AA110" s="46"/>
      <c r="AB110" s="12" t="s">
        <v>100</v>
      </c>
      <c r="AC110" s="11">
        <f t="shared" ref="AC110:AE110" si="263">K110+R110</f>
        <v>62.5185</v>
      </c>
      <c r="AD110" s="11">
        <f t="shared" si="263"/>
        <v>778.894</v>
      </c>
      <c r="AE110" s="11">
        <f t="shared" si="263"/>
        <v>566.48</v>
      </c>
      <c r="AF110" s="11">
        <f t="shared" si="185"/>
        <v>34.73275</v>
      </c>
      <c r="AG110" s="11">
        <f t="shared" ref="AG110:AI110" si="264">O110+W110</f>
        <v>179</v>
      </c>
      <c r="AH110" s="11">
        <f t="shared" si="264"/>
        <v>0</v>
      </c>
      <c r="AI110" s="11">
        <f t="shared" si="264"/>
        <v>1621.62525</v>
      </c>
      <c r="AJ110" s="12" t="s">
        <v>33</v>
      </c>
    </row>
    <row r="111" s="9" customFormat="1" ht="16" customHeight="1" spans="1:36">
      <c r="A111" s="45">
        <f t="shared" si="168"/>
        <v>108</v>
      </c>
      <c r="B111" s="46" t="s">
        <v>348</v>
      </c>
      <c r="C111" s="47" t="s">
        <v>418</v>
      </c>
      <c r="D111" s="46" t="s">
        <v>419</v>
      </c>
      <c r="E111" s="46">
        <v>3473.25</v>
      </c>
      <c r="F111" s="46">
        <v>3245.4</v>
      </c>
      <c r="G111" s="48">
        <v>5664.75</v>
      </c>
      <c r="H111" s="46">
        <v>3473.25</v>
      </c>
      <c r="I111" s="48">
        <v>1790</v>
      </c>
      <c r="J111" s="48"/>
      <c r="K111" s="63">
        <f t="shared" si="169"/>
        <v>62.5185</v>
      </c>
      <c r="L111" s="64">
        <f t="shared" si="170"/>
        <v>519.264</v>
      </c>
      <c r="M111" s="48">
        <f t="shared" si="171"/>
        <v>453.18</v>
      </c>
      <c r="N111" s="46">
        <f t="shared" si="172"/>
        <v>24.31275</v>
      </c>
      <c r="O111" s="48">
        <f t="shared" si="173"/>
        <v>89.5</v>
      </c>
      <c r="P111" s="48">
        <f t="shared" si="174"/>
        <v>0</v>
      </c>
      <c r="Q111" s="48">
        <f t="shared" si="175"/>
        <v>1148.77525</v>
      </c>
      <c r="R111" s="46">
        <f t="shared" si="176"/>
        <v>0</v>
      </c>
      <c r="S111" s="46">
        <f t="shared" si="177"/>
        <v>259.63</v>
      </c>
      <c r="T111" s="48">
        <f t="shared" si="178"/>
        <v>113.3</v>
      </c>
      <c r="U111" s="46">
        <f t="shared" si="179"/>
        <v>10.42</v>
      </c>
      <c r="V111" s="46">
        <v>0</v>
      </c>
      <c r="W111" s="48">
        <f t="shared" si="180"/>
        <v>89.5</v>
      </c>
      <c r="X111" s="48">
        <f t="shared" si="181"/>
        <v>0</v>
      </c>
      <c r="Y111" s="46">
        <f t="shared" si="182"/>
        <v>472.85</v>
      </c>
      <c r="Z111" s="46">
        <f t="shared" si="183"/>
        <v>1621.62525</v>
      </c>
      <c r="AA111" s="46"/>
      <c r="AB111" s="12" t="s">
        <v>100</v>
      </c>
      <c r="AC111" s="11">
        <f t="shared" ref="AC111:AE111" si="265">K111+R111</f>
        <v>62.5185</v>
      </c>
      <c r="AD111" s="11">
        <f t="shared" si="265"/>
        <v>778.894</v>
      </c>
      <c r="AE111" s="11">
        <f t="shared" si="265"/>
        <v>566.48</v>
      </c>
      <c r="AF111" s="11">
        <f t="shared" si="185"/>
        <v>34.73275</v>
      </c>
      <c r="AG111" s="11">
        <f t="shared" ref="AG111:AI111" si="266">O111+W111</f>
        <v>179</v>
      </c>
      <c r="AH111" s="11">
        <f t="shared" si="266"/>
        <v>0</v>
      </c>
      <c r="AI111" s="11">
        <f t="shared" si="266"/>
        <v>1621.62525</v>
      </c>
      <c r="AJ111" s="12" t="s">
        <v>33</v>
      </c>
    </row>
    <row r="112" s="9" customFormat="1" ht="16" customHeight="1" spans="1:36">
      <c r="A112" s="45">
        <f t="shared" si="168"/>
        <v>109</v>
      </c>
      <c r="B112" s="46" t="s">
        <v>348</v>
      </c>
      <c r="C112" s="47" t="s">
        <v>420</v>
      </c>
      <c r="D112" s="46" t="s">
        <v>421</v>
      </c>
      <c r="E112" s="46">
        <v>3473.25</v>
      </c>
      <c r="F112" s="46">
        <v>3245.4</v>
      </c>
      <c r="G112" s="48">
        <v>5664.75</v>
      </c>
      <c r="H112" s="46">
        <v>3473.25</v>
      </c>
      <c r="I112" s="48">
        <v>1790</v>
      </c>
      <c r="J112" s="48"/>
      <c r="K112" s="63">
        <f t="shared" si="169"/>
        <v>62.5185</v>
      </c>
      <c r="L112" s="64">
        <f t="shared" si="170"/>
        <v>519.264</v>
      </c>
      <c r="M112" s="48">
        <f t="shared" si="171"/>
        <v>453.18</v>
      </c>
      <c r="N112" s="46">
        <f t="shared" si="172"/>
        <v>24.31275</v>
      </c>
      <c r="O112" s="48">
        <f t="shared" si="173"/>
        <v>89.5</v>
      </c>
      <c r="P112" s="48">
        <f t="shared" si="174"/>
        <v>0</v>
      </c>
      <c r="Q112" s="48">
        <f t="shared" si="175"/>
        <v>1148.77525</v>
      </c>
      <c r="R112" s="46">
        <f t="shared" si="176"/>
        <v>0</v>
      </c>
      <c r="S112" s="46">
        <f t="shared" si="177"/>
        <v>259.63</v>
      </c>
      <c r="T112" s="48">
        <f t="shared" si="178"/>
        <v>113.3</v>
      </c>
      <c r="U112" s="46">
        <f t="shared" si="179"/>
        <v>10.42</v>
      </c>
      <c r="V112" s="46">
        <v>0</v>
      </c>
      <c r="W112" s="48">
        <f t="shared" si="180"/>
        <v>89.5</v>
      </c>
      <c r="X112" s="48">
        <f t="shared" si="181"/>
        <v>0</v>
      </c>
      <c r="Y112" s="46">
        <f t="shared" si="182"/>
        <v>472.85</v>
      </c>
      <c r="Z112" s="46">
        <f t="shared" si="183"/>
        <v>1621.62525</v>
      </c>
      <c r="AA112" s="46"/>
      <c r="AB112" s="12" t="s">
        <v>100</v>
      </c>
      <c r="AC112" s="11">
        <f t="shared" ref="AC112:AE112" si="267">K112+R112</f>
        <v>62.5185</v>
      </c>
      <c r="AD112" s="11">
        <f t="shared" si="267"/>
        <v>778.894</v>
      </c>
      <c r="AE112" s="11">
        <f t="shared" si="267"/>
        <v>566.48</v>
      </c>
      <c r="AF112" s="11">
        <f t="shared" si="185"/>
        <v>34.73275</v>
      </c>
      <c r="AG112" s="11">
        <f t="shared" ref="AG112:AI112" si="268">O112+W112</f>
        <v>179</v>
      </c>
      <c r="AH112" s="11">
        <f t="shared" si="268"/>
        <v>0</v>
      </c>
      <c r="AI112" s="11">
        <f t="shared" si="268"/>
        <v>1621.62525</v>
      </c>
      <c r="AJ112" s="12" t="s">
        <v>33</v>
      </c>
    </row>
    <row r="113" s="9" customFormat="1" ht="16" customHeight="1" spans="1:36">
      <c r="A113" s="45">
        <f t="shared" si="168"/>
        <v>110</v>
      </c>
      <c r="B113" s="46" t="s">
        <v>348</v>
      </c>
      <c r="C113" s="47" t="s">
        <v>422</v>
      </c>
      <c r="D113" s="46" t="s">
        <v>423</v>
      </c>
      <c r="E113" s="46">
        <v>3473.25</v>
      </c>
      <c r="F113" s="46">
        <v>3245.4</v>
      </c>
      <c r="G113" s="48">
        <v>5664.75</v>
      </c>
      <c r="H113" s="46">
        <v>3473.25</v>
      </c>
      <c r="I113" s="48">
        <v>1790</v>
      </c>
      <c r="J113" s="48"/>
      <c r="K113" s="63">
        <f t="shared" si="169"/>
        <v>62.5185</v>
      </c>
      <c r="L113" s="64">
        <f t="shared" si="170"/>
        <v>519.264</v>
      </c>
      <c r="M113" s="48">
        <f t="shared" si="171"/>
        <v>453.18</v>
      </c>
      <c r="N113" s="46">
        <f t="shared" si="172"/>
        <v>24.31275</v>
      </c>
      <c r="O113" s="48">
        <f t="shared" si="173"/>
        <v>89.5</v>
      </c>
      <c r="P113" s="48">
        <f t="shared" si="174"/>
        <v>0</v>
      </c>
      <c r="Q113" s="48">
        <f t="shared" si="175"/>
        <v>1148.77525</v>
      </c>
      <c r="R113" s="46">
        <f t="shared" si="176"/>
        <v>0</v>
      </c>
      <c r="S113" s="46">
        <f t="shared" si="177"/>
        <v>259.63</v>
      </c>
      <c r="T113" s="48">
        <f t="shared" si="178"/>
        <v>113.3</v>
      </c>
      <c r="U113" s="46">
        <f t="shared" si="179"/>
        <v>10.42</v>
      </c>
      <c r="V113" s="46">
        <v>0</v>
      </c>
      <c r="W113" s="48">
        <f t="shared" si="180"/>
        <v>89.5</v>
      </c>
      <c r="X113" s="48">
        <f t="shared" si="181"/>
        <v>0</v>
      </c>
      <c r="Y113" s="46">
        <f t="shared" si="182"/>
        <v>472.85</v>
      </c>
      <c r="Z113" s="46">
        <f t="shared" si="183"/>
        <v>1621.62525</v>
      </c>
      <c r="AA113" s="46"/>
      <c r="AB113" s="12" t="s">
        <v>100</v>
      </c>
      <c r="AC113" s="11">
        <f t="shared" ref="AC113:AE113" si="269">K113+R113</f>
        <v>62.5185</v>
      </c>
      <c r="AD113" s="11">
        <f t="shared" si="269"/>
        <v>778.894</v>
      </c>
      <c r="AE113" s="11">
        <f t="shared" si="269"/>
        <v>566.48</v>
      </c>
      <c r="AF113" s="11">
        <f t="shared" si="185"/>
        <v>34.73275</v>
      </c>
      <c r="AG113" s="11">
        <f t="shared" ref="AG113:AI113" si="270">O113+W113</f>
        <v>179</v>
      </c>
      <c r="AH113" s="11">
        <f t="shared" si="270"/>
        <v>0</v>
      </c>
      <c r="AI113" s="11">
        <f t="shared" si="270"/>
        <v>1621.62525</v>
      </c>
      <c r="AJ113" s="12" t="s">
        <v>33</v>
      </c>
    </row>
    <row r="114" s="9" customFormat="1" ht="16" customHeight="1" spans="1:36">
      <c r="A114" s="45">
        <f t="shared" si="168"/>
        <v>111</v>
      </c>
      <c r="B114" s="46" t="s">
        <v>348</v>
      </c>
      <c r="C114" s="47" t="s">
        <v>424</v>
      </c>
      <c r="D114" s="345" t="s">
        <v>425</v>
      </c>
      <c r="E114" s="46">
        <v>3473.25</v>
      </c>
      <c r="F114" s="46">
        <v>3245.4</v>
      </c>
      <c r="G114" s="48">
        <v>5664.75</v>
      </c>
      <c r="H114" s="46">
        <v>3473.25</v>
      </c>
      <c r="I114" s="48">
        <v>1790</v>
      </c>
      <c r="J114" s="48"/>
      <c r="K114" s="63">
        <f t="shared" si="169"/>
        <v>62.5185</v>
      </c>
      <c r="L114" s="64">
        <f t="shared" si="170"/>
        <v>519.264</v>
      </c>
      <c r="M114" s="48">
        <f t="shared" si="171"/>
        <v>453.18</v>
      </c>
      <c r="N114" s="46">
        <f t="shared" si="172"/>
        <v>24.31275</v>
      </c>
      <c r="O114" s="48">
        <f t="shared" si="173"/>
        <v>89.5</v>
      </c>
      <c r="P114" s="48">
        <f t="shared" si="174"/>
        <v>0</v>
      </c>
      <c r="Q114" s="48">
        <f t="shared" si="175"/>
        <v>1148.77525</v>
      </c>
      <c r="R114" s="46">
        <f t="shared" si="176"/>
        <v>0</v>
      </c>
      <c r="S114" s="46">
        <f t="shared" si="177"/>
        <v>259.63</v>
      </c>
      <c r="T114" s="48">
        <f t="shared" si="178"/>
        <v>113.3</v>
      </c>
      <c r="U114" s="46">
        <f t="shared" si="179"/>
        <v>10.42</v>
      </c>
      <c r="V114" s="46">
        <v>0</v>
      </c>
      <c r="W114" s="48">
        <f t="shared" si="180"/>
        <v>89.5</v>
      </c>
      <c r="X114" s="48">
        <f t="shared" si="181"/>
        <v>0</v>
      </c>
      <c r="Y114" s="46">
        <f t="shared" si="182"/>
        <v>472.85</v>
      </c>
      <c r="Z114" s="46">
        <f t="shared" si="183"/>
        <v>1621.62525</v>
      </c>
      <c r="AA114" s="46"/>
      <c r="AB114" s="12" t="s">
        <v>100</v>
      </c>
      <c r="AC114" s="11">
        <f t="shared" ref="AC114:AE114" si="271">K114+R114</f>
        <v>62.5185</v>
      </c>
      <c r="AD114" s="11">
        <f t="shared" si="271"/>
        <v>778.894</v>
      </c>
      <c r="AE114" s="11">
        <f t="shared" si="271"/>
        <v>566.48</v>
      </c>
      <c r="AF114" s="11">
        <f t="shared" si="185"/>
        <v>34.73275</v>
      </c>
      <c r="AG114" s="11">
        <f t="shared" ref="AG114:AI114" si="272">O114+W114</f>
        <v>179</v>
      </c>
      <c r="AH114" s="11">
        <f t="shared" si="272"/>
        <v>0</v>
      </c>
      <c r="AI114" s="11">
        <f t="shared" si="272"/>
        <v>1621.62525</v>
      </c>
      <c r="AJ114" s="12" t="s">
        <v>33</v>
      </c>
    </row>
    <row r="115" s="9" customFormat="1" ht="16" customHeight="1" spans="1:36">
      <c r="A115" s="45">
        <f t="shared" si="168"/>
        <v>112</v>
      </c>
      <c r="B115" s="46" t="s">
        <v>348</v>
      </c>
      <c r="C115" s="47" t="s">
        <v>426</v>
      </c>
      <c r="D115" s="46" t="s">
        <v>427</v>
      </c>
      <c r="E115" s="46">
        <v>3473.25</v>
      </c>
      <c r="F115" s="46">
        <v>3245.4</v>
      </c>
      <c r="G115" s="48">
        <v>5664.75</v>
      </c>
      <c r="H115" s="46">
        <v>3473.25</v>
      </c>
      <c r="I115" s="48">
        <v>2544</v>
      </c>
      <c r="J115" s="48"/>
      <c r="K115" s="63">
        <f t="shared" si="169"/>
        <v>62.5185</v>
      </c>
      <c r="L115" s="64">
        <f t="shared" si="170"/>
        <v>519.264</v>
      </c>
      <c r="M115" s="48">
        <f t="shared" si="171"/>
        <v>453.18</v>
      </c>
      <c r="N115" s="46">
        <f t="shared" si="172"/>
        <v>24.31275</v>
      </c>
      <c r="O115" s="48">
        <f t="shared" si="173"/>
        <v>127.2</v>
      </c>
      <c r="P115" s="48">
        <f t="shared" si="174"/>
        <v>0</v>
      </c>
      <c r="Q115" s="48">
        <f t="shared" si="175"/>
        <v>1186.47525</v>
      </c>
      <c r="R115" s="46">
        <f t="shared" si="176"/>
        <v>0</v>
      </c>
      <c r="S115" s="46">
        <f t="shared" si="177"/>
        <v>259.63</v>
      </c>
      <c r="T115" s="48">
        <f t="shared" si="178"/>
        <v>113.3</v>
      </c>
      <c r="U115" s="46">
        <f t="shared" si="179"/>
        <v>10.42</v>
      </c>
      <c r="V115" s="46">
        <v>0</v>
      </c>
      <c r="W115" s="48">
        <f t="shared" si="180"/>
        <v>127.2</v>
      </c>
      <c r="X115" s="48">
        <f t="shared" si="181"/>
        <v>0</v>
      </c>
      <c r="Y115" s="46">
        <f t="shared" si="182"/>
        <v>510.55</v>
      </c>
      <c r="Z115" s="46">
        <f t="shared" si="183"/>
        <v>1697.02525</v>
      </c>
      <c r="AA115" s="46"/>
      <c r="AB115" s="12" t="s">
        <v>100</v>
      </c>
      <c r="AC115" s="11">
        <f t="shared" ref="AC115:AE115" si="273">K115+R115</f>
        <v>62.5185</v>
      </c>
      <c r="AD115" s="11">
        <f t="shared" si="273"/>
        <v>778.894</v>
      </c>
      <c r="AE115" s="11">
        <f t="shared" si="273"/>
        <v>566.48</v>
      </c>
      <c r="AF115" s="11">
        <f t="shared" si="185"/>
        <v>34.73275</v>
      </c>
      <c r="AG115" s="11">
        <f t="shared" ref="AG115:AI115" si="274">O115+W115</f>
        <v>254.4</v>
      </c>
      <c r="AH115" s="11">
        <f t="shared" si="274"/>
        <v>0</v>
      </c>
      <c r="AI115" s="11">
        <f t="shared" si="274"/>
        <v>1697.02525</v>
      </c>
      <c r="AJ115" s="12" t="s">
        <v>33</v>
      </c>
    </row>
    <row r="116" s="9" customFormat="1" ht="16" customHeight="1" spans="1:36">
      <c r="A116" s="45">
        <f t="shared" si="168"/>
        <v>113</v>
      </c>
      <c r="B116" s="46" t="s">
        <v>348</v>
      </c>
      <c r="C116" s="47" t="s">
        <v>428</v>
      </c>
      <c r="D116" s="46" t="s">
        <v>429</v>
      </c>
      <c r="E116" s="46">
        <v>3473.25</v>
      </c>
      <c r="F116" s="46">
        <v>3245.4</v>
      </c>
      <c r="G116" s="48">
        <v>5664.75</v>
      </c>
      <c r="H116" s="46">
        <v>3473.25</v>
      </c>
      <c r="I116" s="48">
        <v>1790</v>
      </c>
      <c r="J116" s="48"/>
      <c r="K116" s="63">
        <f t="shared" si="169"/>
        <v>62.5185</v>
      </c>
      <c r="L116" s="64">
        <f t="shared" si="170"/>
        <v>519.264</v>
      </c>
      <c r="M116" s="48">
        <f t="shared" si="171"/>
        <v>453.18</v>
      </c>
      <c r="N116" s="46">
        <f t="shared" si="172"/>
        <v>24.31275</v>
      </c>
      <c r="O116" s="48">
        <f t="shared" si="173"/>
        <v>89.5</v>
      </c>
      <c r="P116" s="48">
        <f t="shared" si="174"/>
        <v>0</v>
      </c>
      <c r="Q116" s="48">
        <f t="shared" si="175"/>
        <v>1148.77525</v>
      </c>
      <c r="R116" s="46">
        <f t="shared" si="176"/>
        <v>0</v>
      </c>
      <c r="S116" s="46">
        <f t="shared" si="177"/>
        <v>259.63</v>
      </c>
      <c r="T116" s="48">
        <f t="shared" si="178"/>
        <v>113.3</v>
      </c>
      <c r="U116" s="46">
        <f t="shared" si="179"/>
        <v>10.42</v>
      </c>
      <c r="V116" s="46">
        <v>0</v>
      </c>
      <c r="W116" s="48">
        <f t="shared" si="180"/>
        <v>89.5</v>
      </c>
      <c r="X116" s="48">
        <f t="shared" si="181"/>
        <v>0</v>
      </c>
      <c r="Y116" s="46">
        <f t="shared" si="182"/>
        <v>472.85</v>
      </c>
      <c r="Z116" s="46">
        <f t="shared" si="183"/>
        <v>1621.62525</v>
      </c>
      <c r="AA116" s="46"/>
      <c r="AB116" s="12" t="s">
        <v>100</v>
      </c>
      <c r="AC116" s="11">
        <f t="shared" ref="AC116:AE116" si="275">K116+R116</f>
        <v>62.5185</v>
      </c>
      <c r="AD116" s="11">
        <f t="shared" si="275"/>
        <v>778.894</v>
      </c>
      <c r="AE116" s="11">
        <f t="shared" si="275"/>
        <v>566.48</v>
      </c>
      <c r="AF116" s="11">
        <f t="shared" si="185"/>
        <v>34.73275</v>
      </c>
      <c r="AG116" s="11">
        <f t="shared" ref="AG116:AI116" si="276">O116+W116</f>
        <v>179</v>
      </c>
      <c r="AH116" s="11">
        <f t="shared" si="276"/>
        <v>0</v>
      </c>
      <c r="AI116" s="11">
        <f t="shared" si="276"/>
        <v>1621.62525</v>
      </c>
      <c r="AJ116" s="12" t="s">
        <v>33</v>
      </c>
    </row>
    <row r="117" s="9" customFormat="1" ht="16" customHeight="1" spans="1:36">
      <c r="A117" s="45">
        <f t="shared" si="168"/>
        <v>114</v>
      </c>
      <c r="B117" s="46" t="s">
        <v>348</v>
      </c>
      <c r="C117" s="47" t="s">
        <v>430</v>
      </c>
      <c r="D117" s="46" t="s">
        <v>431</v>
      </c>
      <c r="E117" s="46">
        <v>3473.25</v>
      </c>
      <c r="F117" s="46">
        <v>3245.4</v>
      </c>
      <c r="G117" s="48">
        <v>5664.75</v>
      </c>
      <c r="H117" s="46">
        <v>3473.25</v>
      </c>
      <c r="I117" s="48">
        <v>2544</v>
      </c>
      <c r="J117" s="48"/>
      <c r="K117" s="63">
        <f t="shared" si="169"/>
        <v>62.5185</v>
      </c>
      <c r="L117" s="64">
        <f t="shared" si="170"/>
        <v>519.264</v>
      </c>
      <c r="M117" s="48">
        <f t="shared" si="171"/>
        <v>453.18</v>
      </c>
      <c r="N117" s="46">
        <f t="shared" si="172"/>
        <v>24.31275</v>
      </c>
      <c r="O117" s="48">
        <f t="shared" si="173"/>
        <v>127.2</v>
      </c>
      <c r="P117" s="48">
        <f t="shared" si="174"/>
        <v>0</v>
      </c>
      <c r="Q117" s="48">
        <f t="shared" si="175"/>
        <v>1186.47525</v>
      </c>
      <c r="R117" s="46">
        <f t="shared" si="176"/>
        <v>0</v>
      </c>
      <c r="S117" s="46">
        <f t="shared" si="177"/>
        <v>259.63</v>
      </c>
      <c r="T117" s="48">
        <f t="shared" si="178"/>
        <v>113.3</v>
      </c>
      <c r="U117" s="46">
        <f t="shared" si="179"/>
        <v>10.42</v>
      </c>
      <c r="V117" s="46">
        <v>0</v>
      </c>
      <c r="W117" s="48">
        <f t="shared" si="180"/>
        <v>127.2</v>
      </c>
      <c r="X117" s="48">
        <f t="shared" si="181"/>
        <v>0</v>
      </c>
      <c r="Y117" s="46">
        <f t="shared" si="182"/>
        <v>510.55</v>
      </c>
      <c r="Z117" s="46">
        <f t="shared" si="183"/>
        <v>1697.02525</v>
      </c>
      <c r="AA117" s="46"/>
      <c r="AB117" s="12" t="s">
        <v>100</v>
      </c>
      <c r="AC117" s="11">
        <f t="shared" ref="AC117:AE117" si="277">K117+R117</f>
        <v>62.5185</v>
      </c>
      <c r="AD117" s="11">
        <f t="shared" si="277"/>
        <v>778.894</v>
      </c>
      <c r="AE117" s="11">
        <f t="shared" si="277"/>
        <v>566.48</v>
      </c>
      <c r="AF117" s="11">
        <f t="shared" si="185"/>
        <v>34.73275</v>
      </c>
      <c r="AG117" s="11">
        <f t="shared" ref="AG117:AI117" si="278">O117+W117</f>
        <v>254.4</v>
      </c>
      <c r="AH117" s="11">
        <f t="shared" si="278"/>
        <v>0</v>
      </c>
      <c r="AI117" s="11">
        <f t="shared" si="278"/>
        <v>1697.02525</v>
      </c>
      <c r="AJ117" s="12" t="s">
        <v>33</v>
      </c>
    </row>
    <row r="118" s="9" customFormat="1" ht="16" customHeight="1" spans="1:36">
      <c r="A118" s="45">
        <f t="shared" si="168"/>
        <v>115</v>
      </c>
      <c r="B118" s="46" t="s">
        <v>348</v>
      </c>
      <c r="C118" s="47" t="s">
        <v>432</v>
      </c>
      <c r="D118" s="46" t="s">
        <v>433</v>
      </c>
      <c r="E118" s="46">
        <v>3473.25</v>
      </c>
      <c r="F118" s="46">
        <v>3245.4</v>
      </c>
      <c r="G118" s="48">
        <v>5664.75</v>
      </c>
      <c r="H118" s="46">
        <v>3473.25</v>
      </c>
      <c r="I118" s="48">
        <v>2544</v>
      </c>
      <c r="J118" s="48"/>
      <c r="K118" s="63">
        <f t="shared" si="169"/>
        <v>62.5185</v>
      </c>
      <c r="L118" s="64">
        <f t="shared" si="170"/>
        <v>519.264</v>
      </c>
      <c r="M118" s="48">
        <f t="shared" si="171"/>
        <v>453.18</v>
      </c>
      <c r="N118" s="46">
        <f t="shared" si="172"/>
        <v>24.31275</v>
      </c>
      <c r="O118" s="48">
        <f t="shared" si="173"/>
        <v>127.2</v>
      </c>
      <c r="P118" s="48">
        <f t="shared" si="174"/>
        <v>0</v>
      </c>
      <c r="Q118" s="48">
        <f t="shared" si="175"/>
        <v>1186.47525</v>
      </c>
      <c r="R118" s="46">
        <f t="shared" si="176"/>
        <v>0</v>
      </c>
      <c r="S118" s="46">
        <f t="shared" si="177"/>
        <v>259.63</v>
      </c>
      <c r="T118" s="48">
        <f t="shared" si="178"/>
        <v>113.3</v>
      </c>
      <c r="U118" s="46">
        <f t="shared" si="179"/>
        <v>10.42</v>
      </c>
      <c r="V118" s="46">
        <v>0</v>
      </c>
      <c r="W118" s="48">
        <f t="shared" si="180"/>
        <v>127.2</v>
      </c>
      <c r="X118" s="48">
        <f t="shared" si="181"/>
        <v>0</v>
      </c>
      <c r="Y118" s="46">
        <f t="shared" si="182"/>
        <v>510.55</v>
      </c>
      <c r="Z118" s="46">
        <f t="shared" si="183"/>
        <v>1697.02525</v>
      </c>
      <c r="AA118" s="46"/>
      <c r="AB118" s="12" t="s">
        <v>100</v>
      </c>
      <c r="AC118" s="11">
        <f t="shared" ref="AC118:AE118" si="279">K118+R118</f>
        <v>62.5185</v>
      </c>
      <c r="AD118" s="11">
        <f t="shared" si="279"/>
        <v>778.894</v>
      </c>
      <c r="AE118" s="11">
        <f t="shared" si="279"/>
        <v>566.48</v>
      </c>
      <c r="AF118" s="11">
        <f t="shared" si="185"/>
        <v>34.73275</v>
      </c>
      <c r="AG118" s="11">
        <f t="shared" ref="AG118:AI118" si="280">O118+W118</f>
        <v>254.4</v>
      </c>
      <c r="AH118" s="11">
        <f t="shared" si="280"/>
        <v>0</v>
      </c>
      <c r="AI118" s="11">
        <f t="shared" si="280"/>
        <v>1697.02525</v>
      </c>
      <c r="AJ118" s="12" t="s">
        <v>33</v>
      </c>
    </row>
    <row r="119" s="9" customFormat="1" ht="16" customHeight="1" spans="1:36">
      <c r="A119" s="45">
        <f t="shared" si="168"/>
        <v>116</v>
      </c>
      <c r="B119" s="46" t="s">
        <v>348</v>
      </c>
      <c r="C119" s="47" t="s">
        <v>434</v>
      </c>
      <c r="D119" s="46" t="s">
        <v>435</v>
      </c>
      <c r="E119" s="46">
        <v>3473.25</v>
      </c>
      <c r="F119" s="46">
        <v>3245.4</v>
      </c>
      <c r="G119" s="48">
        <v>5664.75</v>
      </c>
      <c r="H119" s="46">
        <v>3473.25</v>
      </c>
      <c r="I119" s="48">
        <v>2544</v>
      </c>
      <c r="J119" s="48"/>
      <c r="K119" s="63">
        <f t="shared" si="169"/>
        <v>62.5185</v>
      </c>
      <c r="L119" s="64">
        <f t="shared" si="170"/>
        <v>519.264</v>
      </c>
      <c r="M119" s="48">
        <f t="shared" si="171"/>
        <v>453.18</v>
      </c>
      <c r="N119" s="46">
        <f t="shared" si="172"/>
        <v>24.31275</v>
      </c>
      <c r="O119" s="48">
        <f t="shared" si="173"/>
        <v>127.2</v>
      </c>
      <c r="P119" s="48">
        <f t="shared" si="174"/>
        <v>0</v>
      </c>
      <c r="Q119" s="48">
        <f t="shared" si="175"/>
        <v>1186.47525</v>
      </c>
      <c r="R119" s="46">
        <f t="shared" si="176"/>
        <v>0</v>
      </c>
      <c r="S119" s="46">
        <f t="shared" si="177"/>
        <v>259.63</v>
      </c>
      <c r="T119" s="48">
        <f t="shared" si="178"/>
        <v>113.3</v>
      </c>
      <c r="U119" s="46">
        <f t="shared" si="179"/>
        <v>10.42</v>
      </c>
      <c r="V119" s="46">
        <v>0</v>
      </c>
      <c r="W119" s="48">
        <f t="shared" si="180"/>
        <v>127.2</v>
      </c>
      <c r="X119" s="48">
        <f t="shared" si="181"/>
        <v>0</v>
      </c>
      <c r="Y119" s="46">
        <f t="shared" si="182"/>
        <v>510.55</v>
      </c>
      <c r="Z119" s="46">
        <f t="shared" si="183"/>
        <v>1697.02525</v>
      </c>
      <c r="AA119" s="46"/>
      <c r="AB119" s="12" t="s">
        <v>100</v>
      </c>
      <c r="AC119" s="11">
        <f t="shared" ref="AC119:AE119" si="281">K119+R119</f>
        <v>62.5185</v>
      </c>
      <c r="AD119" s="11">
        <f t="shared" si="281"/>
        <v>778.894</v>
      </c>
      <c r="AE119" s="11">
        <f t="shared" si="281"/>
        <v>566.48</v>
      </c>
      <c r="AF119" s="11">
        <f t="shared" si="185"/>
        <v>34.73275</v>
      </c>
      <c r="AG119" s="11">
        <f t="shared" ref="AG119:AI119" si="282">O119+W119</f>
        <v>254.4</v>
      </c>
      <c r="AH119" s="11">
        <f t="shared" si="282"/>
        <v>0</v>
      </c>
      <c r="AI119" s="11">
        <f t="shared" si="282"/>
        <v>1697.02525</v>
      </c>
      <c r="AJ119" s="12" t="s">
        <v>33</v>
      </c>
    </row>
    <row r="120" s="9" customFormat="1" ht="16" customHeight="1" spans="1:36">
      <c r="A120" s="45">
        <f t="shared" si="168"/>
        <v>117</v>
      </c>
      <c r="B120" s="46" t="s">
        <v>348</v>
      </c>
      <c r="C120" s="47" t="s">
        <v>436</v>
      </c>
      <c r="D120" s="46" t="s">
        <v>437</v>
      </c>
      <c r="E120" s="46">
        <v>3473.25</v>
      </c>
      <c r="F120" s="46">
        <v>3245.4</v>
      </c>
      <c r="G120" s="48">
        <v>5664.75</v>
      </c>
      <c r="H120" s="46">
        <v>3473.25</v>
      </c>
      <c r="I120" s="48">
        <v>3180</v>
      </c>
      <c r="J120" s="48"/>
      <c r="K120" s="63">
        <f t="shared" si="169"/>
        <v>62.5185</v>
      </c>
      <c r="L120" s="64">
        <f t="shared" si="170"/>
        <v>519.264</v>
      </c>
      <c r="M120" s="48">
        <f t="shared" si="171"/>
        <v>453.18</v>
      </c>
      <c r="N120" s="46">
        <f t="shared" si="172"/>
        <v>24.31275</v>
      </c>
      <c r="O120" s="48">
        <f t="shared" si="173"/>
        <v>159</v>
      </c>
      <c r="P120" s="48">
        <f t="shared" si="174"/>
        <v>0</v>
      </c>
      <c r="Q120" s="48">
        <f t="shared" si="175"/>
        <v>1218.27525</v>
      </c>
      <c r="R120" s="46">
        <f t="shared" si="176"/>
        <v>0</v>
      </c>
      <c r="S120" s="46">
        <f t="shared" si="177"/>
        <v>259.63</v>
      </c>
      <c r="T120" s="48">
        <f t="shared" si="178"/>
        <v>113.3</v>
      </c>
      <c r="U120" s="46">
        <f t="shared" si="179"/>
        <v>10.42</v>
      </c>
      <c r="V120" s="46">
        <v>0</v>
      </c>
      <c r="W120" s="48">
        <f t="shared" si="180"/>
        <v>159</v>
      </c>
      <c r="X120" s="48">
        <f t="shared" si="181"/>
        <v>0</v>
      </c>
      <c r="Y120" s="46">
        <f t="shared" si="182"/>
        <v>542.35</v>
      </c>
      <c r="Z120" s="46">
        <f t="shared" si="183"/>
        <v>1760.62525</v>
      </c>
      <c r="AA120" s="46"/>
      <c r="AB120" s="12" t="s">
        <v>100</v>
      </c>
      <c r="AC120" s="11">
        <f t="shared" ref="AC120:AE120" si="283">K120+R120</f>
        <v>62.5185</v>
      </c>
      <c r="AD120" s="11">
        <f t="shared" si="283"/>
        <v>778.894</v>
      </c>
      <c r="AE120" s="11">
        <f t="shared" si="283"/>
        <v>566.48</v>
      </c>
      <c r="AF120" s="11">
        <f t="shared" si="185"/>
        <v>34.73275</v>
      </c>
      <c r="AG120" s="11">
        <f t="shared" ref="AG120:AI120" si="284">O120+W120</f>
        <v>318</v>
      </c>
      <c r="AH120" s="11">
        <f t="shared" si="284"/>
        <v>0</v>
      </c>
      <c r="AI120" s="11">
        <f t="shared" si="284"/>
        <v>1760.62525</v>
      </c>
      <c r="AJ120" s="12" t="s">
        <v>33</v>
      </c>
    </row>
    <row r="121" s="9" customFormat="1" ht="16" customHeight="1" spans="1:36">
      <c r="A121" s="45">
        <f t="shared" si="168"/>
        <v>118</v>
      </c>
      <c r="B121" s="46" t="s">
        <v>348</v>
      </c>
      <c r="C121" s="47" t="s">
        <v>438</v>
      </c>
      <c r="D121" s="46" t="s">
        <v>439</v>
      </c>
      <c r="E121" s="46">
        <v>3473.25</v>
      </c>
      <c r="F121" s="46">
        <v>3245.4</v>
      </c>
      <c r="G121" s="48">
        <v>5664.75</v>
      </c>
      <c r="H121" s="46">
        <v>3473.25</v>
      </c>
      <c r="I121" s="48">
        <v>1790</v>
      </c>
      <c r="J121" s="48"/>
      <c r="K121" s="63">
        <f t="shared" si="169"/>
        <v>62.5185</v>
      </c>
      <c r="L121" s="64">
        <f t="shared" si="170"/>
        <v>519.264</v>
      </c>
      <c r="M121" s="48">
        <f t="shared" si="171"/>
        <v>453.18</v>
      </c>
      <c r="N121" s="46">
        <f t="shared" si="172"/>
        <v>24.31275</v>
      </c>
      <c r="O121" s="48">
        <f t="shared" si="173"/>
        <v>89.5</v>
      </c>
      <c r="P121" s="48">
        <f t="shared" si="174"/>
        <v>0</v>
      </c>
      <c r="Q121" s="48">
        <f t="shared" si="175"/>
        <v>1148.77525</v>
      </c>
      <c r="R121" s="46">
        <f t="shared" si="176"/>
        <v>0</v>
      </c>
      <c r="S121" s="46">
        <f t="shared" si="177"/>
        <v>259.63</v>
      </c>
      <c r="T121" s="48">
        <f t="shared" si="178"/>
        <v>113.3</v>
      </c>
      <c r="U121" s="46">
        <f t="shared" si="179"/>
        <v>10.42</v>
      </c>
      <c r="V121" s="46">
        <v>0</v>
      </c>
      <c r="W121" s="48">
        <f t="shared" si="180"/>
        <v>89.5</v>
      </c>
      <c r="X121" s="48">
        <f t="shared" si="181"/>
        <v>0</v>
      </c>
      <c r="Y121" s="46">
        <f t="shared" si="182"/>
        <v>472.85</v>
      </c>
      <c r="Z121" s="46">
        <f t="shared" si="183"/>
        <v>1621.62525</v>
      </c>
      <c r="AA121" s="46"/>
      <c r="AB121" s="12" t="s">
        <v>100</v>
      </c>
      <c r="AC121" s="11">
        <f t="shared" ref="AC121:AE121" si="285">K121+R121</f>
        <v>62.5185</v>
      </c>
      <c r="AD121" s="11">
        <f t="shared" si="285"/>
        <v>778.894</v>
      </c>
      <c r="AE121" s="11">
        <f t="shared" si="285"/>
        <v>566.48</v>
      </c>
      <c r="AF121" s="11">
        <f t="shared" si="185"/>
        <v>34.73275</v>
      </c>
      <c r="AG121" s="11">
        <f t="shared" ref="AG121:AI121" si="286">O121+W121</f>
        <v>179</v>
      </c>
      <c r="AH121" s="11">
        <f t="shared" si="286"/>
        <v>0</v>
      </c>
      <c r="AI121" s="11">
        <f t="shared" si="286"/>
        <v>1621.62525</v>
      </c>
      <c r="AJ121" s="12" t="s">
        <v>33</v>
      </c>
    </row>
    <row r="122" s="9" customFormat="1" ht="16" customHeight="1" spans="1:36">
      <c r="A122" s="45">
        <f t="shared" si="168"/>
        <v>119</v>
      </c>
      <c r="B122" s="46" t="s">
        <v>348</v>
      </c>
      <c r="C122" s="47" t="s">
        <v>440</v>
      </c>
      <c r="D122" s="55" t="s">
        <v>441</v>
      </c>
      <c r="E122" s="46">
        <v>3473.25</v>
      </c>
      <c r="F122" s="46">
        <v>3245.4</v>
      </c>
      <c r="G122" s="48">
        <v>5664.75</v>
      </c>
      <c r="H122" s="46">
        <v>3473.25</v>
      </c>
      <c r="I122" s="48">
        <v>0</v>
      </c>
      <c r="J122" s="48"/>
      <c r="K122" s="63">
        <f t="shared" si="169"/>
        <v>62.5185</v>
      </c>
      <c r="L122" s="64">
        <f t="shared" si="170"/>
        <v>519.264</v>
      </c>
      <c r="M122" s="48">
        <f t="shared" si="171"/>
        <v>453.18</v>
      </c>
      <c r="N122" s="46">
        <f t="shared" si="172"/>
        <v>24.31275</v>
      </c>
      <c r="O122" s="48">
        <f t="shared" si="173"/>
        <v>0</v>
      </c>
      <c r="P122" s="48">
        <f t="shared" si="174"/>
        <v>0</v>
      </c>
      <c r="Q122" s="48">
        <f t="shared" si="175"/>
        <v>1059.27525</v>
      </c>
      <c r="R122" s="46">
        <f t="shared" si="176"/>
        <v>0</v>
      </c>
      <c r="S122" s="46">
        <f t="shared" si="177"/>
        <v>259.63</v>
      </c>
      <c r="T122" s="48">
        <f t="shared" si="178"/>
        <v>113.3</v>
      </c>
      <c r="U122" s="46">
        <f t="shared" si="179"/>
        <v>10.42</v>
      </c>
      <c r="V122" s="46">
        <v>0</v>
      </c>
      <c r="W122" s="48">
        <f t="shared" si="180"/>
        <v>0</v>
      </c>
      <c r="X122" s="48">
        <f t="shared" si="181"/>
        <v>0</v>
      </c>
      <c r="Y122" s="46">
        <f t="shared" si="182"/>
        <v>383.35</v>
      </c>
      <c r="Z122" s="46">
        <f t="shared" si="183"/>
        <v>1442.62525</v>
      </c>
      <c r="AA122" s="46"/>
      <c r="AB122" s="12" t="s">
        <v>100</v>
      </c>
      <c r="AC122" s="11">
        <f t="shared" ref="AC122:AE122" si="287">K122+R122</f>
        <v>62.5185</v>
      </c>
      <c r="AD122" s="11">
        <f t="shared" si="287"/>
        <v>778.894</v>
      </c>
      <c r="AE122" s="11">
        <f t="shared" si="287"/>
        <v>566.48</v>
      </c>
      <c r="AF122" s="11">
        <f t="shared" si="185"/>
        <v>34.73275</v>
      </c>
      <c r="AG122" s="11">
        <f t="shared" ref="AG122:AI122" si="288">O122+W122</f>
        <v>0</v>
      </c>
      <c r="AH122" s="11">
        <f t="shared" si="288"/>
        <v>0</v>
      </c>
      <c r="AI122" s="11">
        <f t="shared" si="288"/>
        <v>1442.62525</v>
      </c>
      <c r="AJ122" s="12" t="s">
        <v>33</v>
      </c>
    </row>
    <row r="123" s="9" customFormat="1" ht="16" customHeight="1" spans="1:36">
      <c r="A123" s="45">
        <f t="shared" si="168"/>
        <v>120</v>
      </c>
      <c r="B123" s="46" t="s">
        <v>348</v>
      </c>
      <c r="C123" s="47" t="s">
        <v>442</v>
      </c>
      <c r="D123" s="347" t="s">
        <v>443</v>
      </c>
      <c r="E123" s="46">
        <v>3473.25</v>
      </c>
      <c r="F123" s="46">
        <v>3245.4</v>
      </c>
      <c r="G123" s="48">
        <v>5664.75</v>
      </c>
      <c r="H123" s="46">
        <v>3473.25</v>
      </c>
      <c r="I123" s="48">
        <v>1790</v>
      </c>
      <c r="J123" s="48"/>
      <c r="K123" s="63">
        <f t="shared" si="169"/>
        <v>62.5185</v>
      </c>
      <c r="L123" s="64">
        <f t="shared" si="170"/>
        <v>519.264</v>
      </c>
      <c r="M123" s="48">
        <f t="shared" si="171"/>
        <v>453.18</v>
      </c>
      <c r="N123" s="46">
        <f t="shared" si="172"/>
        <v>24.31275</v>
      </c>
      <c r="O123" s="48">
        <f t="shared" si="173"/>
        <v>89.5</v>
      </c>
      <c r="P123" s="48">
        <f t="shared" si="174"/>
        <v>0</v>
      </c>
      <c r="Q123" s="48">
        <f t="shared" si="175"/>
        <v>1148.77525</v>
      </c>
      <c r="R123" s="46">
        <f t="shared" si="176"/>
        <v>0</v>
      </c>
      <c r="S123" s="46">
        <f t="shared" si="177"/>
        <v>259.63</v>
      </c>
      <c r="T123" s="48">
        <f t="shared" si="178"/>
        <v>113.3</v>
      </c>
      <c r="U123" s="46">
        <f t="shared" si="179"/>
        <v>10.42</v>
      </c>
      <c r="V123" s="46">
        <v>0</v>
      </c>
      <c r="W123" s="48">
        <f t="shared" si="180"/>
        <v>89.5</v>
      </c>
      <c r="X123" s="48">
        <f t="shared" si="181"/>
        <v>0</v>
      </c>
      <c r="Y123" s="46">
        <f t="shared" si="182"/>
        <v>472.85</v>
      </c>
      <c r="Z123" s="46">
        <f t="shared" si="183"/>
        <v>1621.62525</v>
      </c>
      <c r="AA123" s="46"/>
      <c r="AB123" s="12" t="s">
        <v>100</v>
      </c>
      <c r="AC123" s="11">
        <f t="shared" ref="AC123:AE123" si="289">K123+R123</f>
        <v>62.5185</v>
      </c>
      <c r="AD123" s="11">
        <f t="shared" si="289"/>
        <v>778.894</v>
      </c>
      <c r="AE123" s="11">
        <f t="shared" si="289"/>
        <v>566.48</v>
      </c>
      <c r="AF123" s="11">
        <f t="shared" si="185"/>
        <v>34.73275</v>
      </c>
      <c r="AG123" s="11">
        <f t="shared" ref="AG123:AI123" si="290">O123+W123</f>
        <v>179</v>
      </c>
      <c r="AH123" s="11">
        <f t="shared" si="290"/>
        <v>0</v>
      </c>
      <c r="AI123" s="11">
        <f t="shared" si="290"/>
        <v>1621.62525</v>
      </c>
      <c r="AJ123" s="12" t="s">
        <v>33</v>
      </c>
    </row>
    <row r="124" s="9" customFormat="1" ht="16" customHeight="1" spans="1:36">
      <c r="A124" s="45">
        <f t="shared" si="168"/>
        <v>121</v>
      </c>
      <c r="B124" s="53" t="s">
        <v>348</v>
      </c>
      <c r="C124" s="54" t="s">
        <v>444</v>
      </c>
      <c r="D124" s="347" t="s">
        <v>445</v>
      </c>
      <c r="E124" s="46">
        <v>3473.25</v>
      </c>
      <c r="F124" s="46">
        <v>3245.4</v>
      </c>
      <c r="G124" s="48">
        <v>0</v>
      </c>
      <c r="H124" s="46">
        <v>3473.25</v>
      </c>
      <c r="I124" s="48">
        <v>0</v>
      </c>
      <c r="J124" s="48"/>
      <c r="K124" s="63">
        <f t="shared" si="169"/>
        <v>62.5185</v>
      </c>
      <c r="L124" s="64">
        <f t="shared" si="170"/>
        <v>519.264</v>
      </c>
      <c r="M124" s="48">
        <f t="shared" si="171"/>
        <v>0</v>
      </c>
      <c r="N124" s="46">
        <f t="shared" si="172"/>
        <v>24.31275</v>
      </c>
      <c r="O124" s="48">
        <f t="shared" si="173"/>
        <v>0</v>
      </c>
      <c r="P124" s="48">
        <f t="shared" si="174"/>
        <v>0</v>
      </c>
      <c r="Q124" s="48">
        <f t="shared" si="175"/>
        <v>606.09525</v>
      </c>
      <c r="R124" s="46">
        <f t="shared" si="176"/>
        <v>0</v>
      </c>
      <c r="S124" s="46">
        <f t="shared" si="177"/>
        <v>259.63</v>
      </c>
      <c r="T124" s="48">
        <f t="shared" si="178"/>
        <v>0</v>
      </c>
      <c r="U124" s="46">
        <f t="shared" si="179"/>
        <v>10.42</v>
      </c>
      <c r="V124" s="46">
        <v>0</v>
      </c>
      <c r="W124" s="48">
        <f t="shared" si="180"/>
        <v>0</v>
      </c>
      <c r="X124" s="48">
        <f t="shared" si="181"/>
        <v>0</v>
      </c>
      <c r="Y124" s="46">
        <f t="shared" si="182"/>
        <v>270.05</v>
      </c>
      <c r="Z124" s="46">
        <f t="shared" si="183"/>
        <v>876.14525</v>
      </c>
      <c r="AA124" s="46"/>
      <c r="AB124" s="12" t="s">
        <v>100</v>
      </c>
      <c r="AC124" s="11">
        <f t="shared" ref="AC124:AE124" si="291">K124+R124</f>
        <v>62.5185</v>
      </c>
      <c r="AD124" s="11">
        <f t="shared" si="291"/>
        <v>778.894</v>
      </c>
      <c r="AE124" s="11">
        <f t="shared" si="291"/>
        <v>0</v>
      </c>
      <c r="AF124" s="11">
        <f t="shared" si="185"/>
        <v>34.73275</v>
      </c>
      <c r="AG124" s="11">
        <f t="shared" ref="AG124:AI124" si="292">O124+W124</f>
        <v>0</v>
      </c>
      <c r="AH124" s="11">
        <f t="shared" si="292"/>
        <v>0</v>
      </c>
      <c r="AI124" s="11">
        <f t="shared" si="292"/>
        <v>876.14525</v>
      </c>
      <c r="AJ124" s="12" t="s">
        <v>33</v>
      </c>
    </row>
    <row r="125" s="9" customFormat="1" ht="16" customHeight="1" spans="1:36">
      <c r="A125" s="45">
        <f t="shared" si="168"/>
        <v>122</v>
      </c>
      <c r="B125" s="46" t="s">
        <v>348</v>
      </c>
      <c r="C125" s="47" t="s">
        <v>446</v>
      </c>
      <c r="D125" s="75" t="s">
        <v>447</v>
      </c>
      <c r="E125" s="46">
        <v>3473.25</v>
      </c>
      <c r="F125" s="46">
        <v>3245.4</v>
      </c>
      <c r="G125" s="48">
        <v>5664.75</v>
      </c>
      <c r="H125" s="46">
        <v>3473.25</v>
      </c>
      <c r="I125" s="48">
        <v>1790</v>
      </c>
      <c r="J125" s="48"/>
      <c r="K125" s="63">
        <f t="shared" si="169"/>
        <v>62.5185</v>
      </c>
      <c r="L125" s="64">
        <f t="shared" si="170"/>
        <v>519.264</v>
      </c>
      <c r="M125" s="48">
        <f t="shared" si="171"/>
        <v>453.18</v>
      </c>
      <c r="N125" s="46">
        <f t="shared" si="172"/>
        <v>24.31275</v>
      </c>
      <c r="O125" s="48">
        <f t="shared" si="173"/>
        <v>89.5</v>
      </c>
      <c r="P125" s="48">
        <f t="shared" si="174"/>
        <v>0</v>
      </c>
      <c r="Q125" s="48">
        <f t="shared" si="175"/>
        <v>1148.77525</v>
      </c>
      <c r="R125" s="46">
        <f t="shared" si="176"/>
        <v>0</v>
      </c>
      <c r="S125" s="46">
        <f t="shared" si="177"/>
        <v>259.63</v>
      </c>
      <c r="T125" s="48">
        <f t="shared" si="178"/>
        <v>113.3</v>
      </c>
      <c r="U125" s="46">
        <f t="shared" si="179"/>
        <v>10.42</v>
      </c>
      <c r="V125" s="46">
        <v>0</v>
      </c>
      <c r="W125" s="48">
        <f t="shared" si="180"/>
        <v>89.5</v>
      </c>
      <c r="X125" s="48">
        <f t="shared" si="181"/>
        <v>0</v>
      </c>
      <c r="Y125" s="46">
        <f t="shared" si="182"/>
        <v>472.85</v>
      </c>
      <c r="Z125" s="46">
        <f t="shared" si="183"/>
        <v>1621.62525</v>
      </c>
      <c r="AA125" s="46"/>
      <c r="AB125" s="12" t="s">
        <v>100</v>
      </c>
      <c r="AC125" s="11">
        <f t="shared" ref="AC125:AE125" si="293">K125+R125</f>
        <v>62.5185</v>
      </c>
      <c r="AD125" s="11">
        <f t="shared" si="293"/>
        <v>778.894</v>
      </c>
      <c r="AE125" s="11">
        <f t="shared" si="293"/>
        <v>566.48</v>
      </c>
      <c r="AF125" s="11">
        <f t="shared" si="185"/>
        <v>34.73275</v>
      </c>
      <c r="AG125" s="11">
        <f t="shared" ref="AG125:AI125" si="294">O125+W125</f>
        <v>179</v>
      </c>
      <c r="AH125" s="11">
        <f t="shared" si="294"/>
        <v>0</v>
      </c>
      <c r="AI125" s="11">
        <f t="shared" si="294"/>
        <v>1621.62525</v>
      </c>
      <c r="AJ125" s="12" t="s">
        <v>33</v>
      </c>
    </row>
    <row r="126" s="9" customFormat="1" ht="16" customHeight="1" spans="1:36">
      <c r="A126" s="45">
        <f t="shared" si="168"/>
        <v>123</v>
      </c>
      <c r="B126" s="46" t="s">
        <v>363</v>
      </c>
      <c r="C126" s="47" t="s">
        <v>448</v>
      </c>
      <c r="D126" s="75" t="s">
        <v>449</v>
      </c>
      <c r="E126" s="46">
        <v>3473.25</v>
      </c>
      <c r="F126" s="46">
        <v>3245.4</v>
      </c>
      <c r="G126" s="48">
        <v>5664.75</v>
      </c>
      <c r="H126" s="46">
        <v>3473.25</v>
      </c>
      <c r="I126" s="48">
        <v>2544</v>
      </c>
      <c r="J126" s="48"/>
      <c r="K126" s="63">
        <f t="shared" si="169"/>
        <v>62.5185</v>
      </c>
      <c r="L126" s="64">
        <f t="shared" si="170"/>
        <v>519.264</v>
      </c>
      <c r="M126" s="48">
        <f t="shared" si="171"/>
        <v>453.18</v>
      </c>
      <c r="N126" s="46">
        <f t="shared" si="172"/>
        <v>24.31275</v>
      </c>
      <c r="O126" s="48">
        <f t="shared" si="173"/>
        <v>127.2</v>
      </c>
      <c r="P126" s="48">
        <f t="shared" si="174"/>
        <v>0</v>
      </c>
      <c r="Q126" s="48">
        <f t="shared" si="175"/>
        <v>1186.47525</v>
      </c>
      <c r="R126" s="46">
        <f t="shared" si="176"/>
        <v>0</v>
      </c>
      <c r="S126" s="46">
        <f t="shared" si="177"/>
        <v>259.63</v>
      </c>
      <c r="T126" s="48">
        <f t="shared" si="178"/>
        <v>113.3</v>
      </c>
      <c r="U126" s="46">
        <f t="shared" si="179"/>
        <v>10.42</v>
      </c>
      <c r="V126" s="46">
        <v>0</v>
      </c>
      <c r="W126" s="48">
        <f t="shared" si="180"/>
        <v>127.2</v>
      </c>
      <c r="X126" s="48">
        <f t="shared" si="181"/>
        <v>0</v>
      </c>
      <c r="Y126" s="46">
        <f t="shared" si="182"/>
        <v>510.55</v>
      </c>
      <c r="Z126" s="46">
        <f t="shared" si="183"/>
        <v>1697.02525</v>
      </c>
      <c r="AA126" s="46"/>
      <c r="AB126" s="12" t="s">
        <v>103</v>
      </c>
      <c r="AC126" s="11">
        <f t="shared" ref="AC126:AE126" si="295">K126+R126</f>
        <v>62.5185</v>
      </c>
      <c r="AD126" s="11">
        <f t="shared" si="295"/>
        <v>778.894</v>
      </c>
      <c r="AE126" s="11">
        <f t="shared" si="295"/>
        <v>566.48</v>
      </c>
      <c r="AF126" s="11">
        <f t="shared" si="185"/>
        <v>34.73275</v>
      </c>
      <c r="AG126" s="11">
        <f t="shared" ref="AG126:AI126" si="296">O126+W126</f>
        <v>254.4</v>
      </c>
      <c r="AH126" s="11">
        <f t="shared" si="296"/>
        <v>0</v>
      </c>
      <c r="AI126" s="11">
        <f t="shared" si="296"/>
        <v>1697.02525</v>
      </c>
      <c r="AJ126" s="12" t="s">
        <v>33</v>
      </c>
    </row>
    <row r="127" s="9" customFormat="1" ht="16" customHeight="1" spans="1:36">
      <c r="A127" s="45">
        <f t="shared" ref="A127:A190" si="297">ROW()-3</f>
        <v>124</v>
      </c>
      <c r="B127" s="46" t="s">
        <v>348</v>
      </c>
      <c r="C127" s="47" t="s">
        <v>450</v>
      </c>
      <c r="D127" s="75" t="s">
        <v>451</v>
      </c>
      <c r="E127" s="46">
        <v>3473.25</v>
      </c>
      <c r="F127" s="46">
        <v>3245.4</v>
      </c>
      <c r="G127" s="48">
        <v>5664.75</v>
      </c>
      <c r="H127" s="46">
        <v>3473.25</v>
      </c>
      <c r="I127" s="48">
        <v>2544</v>
      </c>
      <c r="J127" s="48"/>
      <c r="K127" s="63">
        <f t="shared" ref="K127:K190" si="298">E127*0.018</f>
        <v>62.5185</v>
      </c>
      <c r="L127" s="64">
        <f t="shared" ref="L127:L190" si="299">F127*0.16</f>
        <v>519.264</v>
      </c>
      <c r="M127" s="48">
        <f t="shared" ref="M127:M190" si="300">ROUND(G127*0.08,2)</f>
        <v>453.18</v>
      </c>
      <c r="N127" s="46">
        <f t="shared" ref="N127:N190" si="301">H127*0.007</f>
        <v>24.31275</v>
      </c>
      <c r="O127" s="48">
        <f t="shared" ref="O127:O190" si="302">I127*5%</f>
        <v>127.2</v>
      </c>
      <c r="P127" s="48">
        <f t="shared" ref="P127:P190" si="303">J127*50%</f>
        <v>0</v>
      </c>
      <c r="Q127" s="48">
        <f t="shared" ref="Q127:Q190" si="304">SUM(K127:P127)</f>
        <v>1186.47525</v>
      </c>
      <c r="R127" s="46">
        <f t="shared" ref="R127:R190" si="305">E127*0</f>
        <v>0</v>
      </c>
      <c r="S127" s="46">
        <f t="shared" ref="S127:S190" si="306">ROUND(F127*0.08,2)</f>
        <v>259.63</v>
      </c>
      <c r="T127" s="48">
        <f t="shared" ref="T127:T190" si="307">ROUND(G127*0.02,2)</f>
        <v>113.3</v>
      </c>
      <c r="U127" s="46">
        <f t="shared" ref="U127:U190" si="308">ROUND(H127*0.003,2)</f>
        <v>10.42</v>
      </c>
      <c r="V127" s="46">
        <v>0</v>
      </c>
      <c r="W127" s="48">
        <f t="shared" ref="W127:W190" si="309">I127*5%</f>
        <v>127.2</v>
      </c>
      <c r="X127" s="48">
        <f t="shared" ref="X127:X190" si="310">J127*50%</f>
        <v>0</v>
      </c>
      <c r="Y127" s="46">
        <f t="shared" ref="Y127:Y190" si="311">SUM(R127:X127)</f>
        <v>510.55</v>
      </c>
      <c r="Z127" s="46">
        <f t="shared" ref="Z127:Z190" si="312">Q127+Y127</f>
        <v>1697.02525</v>
      </c>
      <c r="AA127" s="46"/>
      <c r="AB127" s="12" t="s">
        <v>100</v>
      </c>
      <c r="AC127" s="11">
        <f t="shared" ref="AC127:AE127" si="313">K127+R127</f>
        <v>62.5185</v>
      </c>
      <c r="AD127" s="11">
        <f t="shared" si="313"/>
        <v>778.894</v>
      </c>
      <c r="AE127" s="11">
        <f t="shared" si="313"/>
        <v>566.48</v>
      </c>
      <c r="AF127" s="11">
        <f t="shared" ref="AF127:AF190" si="314">N127+U127+V127</f>
        <v>34.73275</v>
      </c>
      <c r="AG127" s="11">
        <f t="shared" ref="AG127:AI127" si="315">O127+W127</f>
        <v>254.4</v>
      </c>
      <c r="AH127" s="11">
        <f t="shared" si="315"/>
        <v>0</v>
      </c>
      <c r="AI127" s="11">
        <f t="shared" si="315"/>
        <v>1697.02525</v>
      </c>
      <c r="AJ127" s="12" t="s">
        <v>33</v>
      </c>
    </row>
    <row r="128" s="9" customFormat="1" ht="16" customHeight="1" spans="1:36">
      <c r="A128" s="45">
        <f t="shared" si="297"/>
        <v>125</v>
      </c>
      <c r="B128" s="46" t="s">
        <v>173</v>
      </c>
      <c r="C128" s="51" t="s">
        <v>452</v>
      </c>
      <c r="D128" s="52" t="s">
        <v>453</v>
      </c>
      <c r="E128" s="46">
        <v>3473.25</v>
      </c>
      <c r="F128" s="46">
        <v>3245.4</v>
      </c>
      <c r="G128" s="48">
        <v>5664.75</v>
      </c>
      <c r="H128" s="46">
        <v>3473.25</v>
      </c>
      <c r="I128" s="48">
        <v>1790</v>
      </c>
      <c r="J128" s="48"/>
      <c r="K128" s="63">
        <f t="shared" si="298"/>
        <v>62.5185</v>
      </c>
      <c r="L128" s="64">
        <f t="shared" si="299"/>
        <v>519.264</v>
      </c>
      <c r="M128" s="48">
        <f t="shared" si="300"/>
        <v>453.18</v>
      </c>
      <c r="N128" s="46">
        <f t="shared" si="301"/>
        <v>24.31275</v>
      </c>
      <c r="O128" s="48">
        <f t="shared" si="302"/>
        <v>89.5</v>
      </c>
      <c r="P128" s="48">
        <f t="shared" si="303"/>
        <v>0</v>
      </c>
      <c r="Q128" s="48">
        <f t="shared" si="304"/>
        <v>1148.77525</v>
      </c>
      <c r="R128" s="46">
        <f t="shared" si="305"/>
        <v>0</v>
      </c>
      <c r="S128" s="46">
        <f t="shared" si="306"/>
        <v>259.63</v>
      </c>
      <c r="T128" s="48">
        <f t="shared" si="307"/>
        <v>113.3</v>
      </c>
      <c r="U128" s="46">
        <f t="shared" si="308"/>
        <v>10.42</v>
      </c>
      <c r="V128" s="46">
        <v>0</v>
      </c>
      <c r="W128" s="48">
        <f t="shared" si="309"/>
        <v>89.5</v>
      </c>
      <c r="X128" s="48">
        <f t="shared" si="310"/>
        <v>0</v>
      </c>
      <c r="Y128" s="46">
        <f t="shared" si="311"/>
        <v>472.85</v>
      </c>
      <c r="Z128" s="46">
        <f t="shared" si="312"/>
        <v>1621.62525</v>
      </c>
      <c r="AA128" s="46"/>
      <c r="AB128" s="12" t="s">
        <v>139</v>
      </c>
      <c r="AC128" s="11">
        <f t="shared" ref="AC128:AE128" si="316">K128+R128</f>
        <v>62.5185</v>
      </c>
      <c r="AD128" s="11">
        <f t="shared" si="316"/>
        <v>778.894</v>
      </c>
      <c r="AE128" s="11">
        <f t="shared" si="316"/>
        <v>566.48</v>
      </c>
      <c r="AF128" s="11">
        <f t="shared" si="314"/>
        <v>34.73275</v>
      </c>
      <c r="AG128" s="11">
        <f t="shared" ref="AG128:AI128" si="317">O128+W128</f>
        <v>179</v>
      </c>
      <c r="AH128" s="11">
        <f t="shared" si="317"/>
        <v>0</v>
      </c>
      <c r="AI128" s="11">
        <f t="shared" si="317"/>
        <v>1621.62525</v>
      </c>
      <c r="AJ128" s="12" t="s">
        <v>35</v>
      </c>
    </row>
    <row r="129" s="9" customFormat="1" ht="16" customHeight="1" spans="1:36">
      <c r="A129" s="45">
        <f t="shared" si="297"/>
        <v>126</v>
      </c>
      <c r="B129" s="46" t="s">
        <v>348</v>
      </c>
      <c r="C129" s="51" t="s">
        <v>454</v>
      </c>
      <c r="D129" s="52" t="s">
        <v>455</v>
      </c>
      <c r="E129" s="46">
        <v>3473.25</v>
      </c>
      <c r="F129" s="46">
        <v>3245.4</v>
      </c>
      <c r="G129" s="48">
        <v>5664.75</v>
      </c>
      <c r="H129" s="46">
        <v>3473.25</v>
      </c>
      <c r="I129" s="48">
        <v>1790</v>
      </c>
      <c r="J129" s="48"/>
      <c r="K129" s="63">
        <f t="shared" si="298"/>
        <v>62.5185</v>
      </c>
      <c r="L129" s="64">
        <f t="shared" si="299"/>
        <v>519.264</v>
      </c>
      <c r="M129" s="48">
        <f t="shared" si="300"/>
        <v>453.18</v>
      </c>
      <c r="N129" s="46">
        <f t="shared" si="301"/>
        <v>24.31275</v>
      </c>
      <c r="O129" s="48">
        <f t="shared" si="302"/>
        <v>89.5</v>
      </c>
      <c r="P129" s="48">
        <f t="shared" si="303"/>
        <v>0</v>
      </c>
      <c r="Q129" s="48">
        <f t="shared" si="304"/>
        <v>1148.77525</v>
      </c>
      <c r="R129" s="46">
        <f t="shared" si="305"/>
        <v>0</v>
      </c>
      <c r="S129" s="46">
        <f t="shared" si="306"/>
        <v>259.63</v>
      </c>
      <c r="T129" s="48">
        <f t="shared" si="307"/>
        <v>113.3</v>
      </c>
      <c r="U129" s="46">
        <f t="shared" si="308"/>
        <v>10.42</v>
      </c>
      <c r="V129" s="46">
        <v>0</v>
      </c>
      <c r="W129" s="48">
        <f t="shared" si="309"/>
        <v>89.5</v>
      </c>
      <c r="X129" s="48">
        <f t="shared" si="310"/>
        <v>0</v>
      </c>
      <c r="Y129" s="46">
        <f t="shared" si="311"/>
        <v>472.85</v>
      </c>
      <c r="Z129" s="46">
        <f t="shared" si="312"/>
        <v>1621.62525</v>
      </c>
      <c r="AA129" s="46"/>
      <c r="AB129" s="12" t="s">
        <v>100</v>
      </c>
      <c r="AC129" s="11">
        <f t="shared" ref="AC129:AE129" si="318">K129+R129</f>
        <v>62.5185</v>
      </c>
      <c r="AD129" s="11">
        <f t="shared" si="318"/>
        <v>778.894</v>
      </c>
      <c r="AE129" s="11">
        <f t="shared" si="318"/>
        <v>566.48</v>
      </c>
      <c r="AF129" s="11">
        <f t="shared" si="314"/>
        <v>34.73275</v>
      </c>
      <c r="AG129" s="11">
        <f t="shared" ref="AG129:AI129" si="319">O129+W129</f>
        <v>179</v>
      </c>
      <c r="AH129" s="11">
        <f t="shared" si="319"/>
        <v>0</v>
      </c>
      <c r="AI129" s="11">
        <f t="shared" si="319"/>
        <v>1621.62525</v>
      </c>
      <c r="AJ129" s="12" t="s">
        <v>33</v>
      </c>
    </row>
    <row r="130" s="9" customFormat="1" ht="16" customHeight="1" spans="1:36">
      <c r="A130" s="45">
        <f t="shared" si="297"/>
        <v>127</v>
      </c>
      <c r="B130" s="46" t="s">
        <v>363</v>
      </c>
      <c r="C130" s="51" t="s">
        <v>456</v>
      </c>
      <c r="D130" s="52" t="s">
        <v>457</v>
      </c>
      <c r="E130" s="46">
        <v>3473.25</v>
      </c>
      <c r="F130" s="46">
        <v>3245.4</v>
      </c>
      <c r="G130" s="48">
        <v>5664.75</v>
      </c>
      <c r="H130" s="46">
        <v>3473.25</v>
      </c>
      <c r="I130" s="48">
        <v>1790</v>
      </c>
      <c r="J130" s="48"/>
      <c r="K130" s="63">
        <f t="shared" si="298"/>
        <v>62.5185</v>
      </c>
      <c r="L130" s="64">
        <f t="shared" si="299"/>
        <v>519.264</v>
      </c>
      <c r="M130" s="48">
        <f t="shared" si="300"/>
        <v>453.18</v>
      </c>
      <c r="N130" s="46">
        <f t="shared" si="301"/>
        <v>24.31275</v>
      </c>
      <c r="O130" s="48">
        <f t="shared" si="302"/>
        <v>89.5</v>
      </c>
      <c r="P130" s="48">
        <f t="shared" si="303"/>
        <v>0</v>
      </c>
      <c r="Q130" s="48">
        <f t="shared" si="304"/>
        <v>1148.77525</v>
      </c>
      <c r="R130" s="46">
        <f t="shared" si="305"/>
        <v>0</v>
      </c>
      <c r="S130" s="46">
        <f t="shared" si="306"/>
        <v>259.63</v>
      </c>
      <c r="T130" s="48">
        <f t="shared" si="307"/>
        <v>113.3</v>
      </c>
      <c r="U130" s="46">
        <f t="shared" si="308"/>
        <v>10.42</v>
      </c>
      <c r="V130" s="46">
        <v>0</v>
      </c>
      <c r="W130" s="48">
        <f t="shared" si="309"/>
        <v>89.5</v>
      </c>
      <c r="X130" s="48">
        <f t="shared" si="310"/>
        <v>0</v>
      </c>
      <c r="Y130" s="46">
        <f t="shared" si="311"/>
        <v>472.85</v>
      </c>
      <c r="Z130" s="46">
        <f t="shared" si="312"/>
        <v>1621.62525</v>
      </c>
      <c r="AA130" s="46"/>
      <c r="AB130" s="12" t="s">
        <v>91</v>
      </c>
      <c r="AC130" s="11">
        <f t="shared" ref="AC130:AE130" si="320">K130+R130</f>
        <v>62.5185</v>
      </c>
      <c r="AD130" s="11">
        <f t="shared" si="320"/>
        <v>778.894</v>
      </c>
      <c r="AE130" s="11">
        <f t="shared" si="320"/>
        <v>566.48</v>
      </c>
      <c r="AF130" s="11">
        <f t="shared" si="314"/>
        <v>34.73275</v>
      </c>
      <c r="AG130" s="11">
        <f t="shared" ref="AG130:AI130" si="321">O130+W130</f>
        <v>179</v>
      </c>
      <c r="AH130" s="11">
        <f t="shared" si="321"/>
        <v>0</v>
      </c>
      <c r="AI130" s="11">
        <f t="shared" si="321"/>
        <v>1621.62525</v>
      </c>
      <c r="AJ130" s="12" t="s">
        <v>33</v>
      </c>
    </row>
    <row r="131" s="9" customFormat="1" ht="16" customHeight="1" spans="1:36">
      <c r="A131" s="45">
        <f t="shared" si="297"/>
        <v>128</v>
      </c>
      <c r="B131" s="46" t="s">
        <v>348</v>
      </c>
      <c r="C131" s="51" t="s">
        <v>458</v>
      </c>
      <c r="D131" s="52" t="s">
        <v>459</v>
      </c>
      <c r="E131" s="46">
        <v>3473.25</v>
      </c>
      <c r="F131" s="46">
        <v>3245.4</v>
      </c>
      <c r="G131" s="48">
        <v>5664.75</v>
      </c>
      <c r="H131" s="46">
        <v>3473.25</v>
      </c>
      <c r="I131" s="48">
        <v>1790</v>
      </c>
      <c r="J131" s="48"/>
      <c r="K131" s="63">
        <f t="shared" si="298"/>
        <v>62.5185</v>
      </c>
      <c r="L131" s="64">
        <f t="shared" si="299"/>
        <v>519.264</v>
      </c>
      <c r="M131" s="48">
        <f t="shared" si="300"/>
        <v>453.18</v>
      </c>
      <c r="N131" s="46">
        <f t="shared" si="301"/>
        <v>24.31275</v>
      </c>
      <c r="O131" s="48">
        <f t="shared" si="302"/>
        <v>89.5</v>
      </c>
      <c r="P131" s="48">
        <f t="shared" si="303"/>
        <v>0</v>
      </c>
      <c r="Q131" s="48">
        <f t="shared" si="304"/>
        <v>1148.77525</v>
      </c>
      <c r="R131" s="46">
        <f t="shared" si="305"/>
        <v>0</v>
      </c>
      <c r="S131" s="46">
        <f t="shared" si="306"/>
        <v>259.63</v>
      </c>
      <c r="T131" s="48">
        <f t="shared" si="307"/>
        <v>113.3</v>
      </c>
      <c r="U131" s="46">
        <f t="shared" si="308"/>
        <v>10.42</v>
      </c>
      <c r="V131" s="46">
        <v>0</v>
      </c>
      <c r="W131" s="48">
        <f t="shared" si="309"/>
        <v>89.5</v>
      </c>
      <c r="X131" s="48">
        <f t="shared" si="310"/>
        <v>0</v>
      </c>
      <c r="Y131" s="46">
        <f t="shared" si="311"/>
        <v>472.85</v>
      </c>
      <c r="Z131" s="46">
        <f t="shared" si="312"/>
        <v>1621.62525</v>
      </c>
      <c r="AA131" s="46"/>
      <c r="AB131" s="12" t="s">
        <v>100</v>
      </c>
      <c r="AC131" s="11">
        <f t="shared" ref="AC131:AE131" si="322">K131+R131</f>
        <v>62.5185</v>
      </c>
      <c r="AD131" s="11">
        <f t="shared" si="322"/>
        <v>778.894</v>
      </c>
      <c r="AE131" s="11">
        <f t="shared" si="322"/>
        <v>566.48</v>
      </c>
      <c r="AF131" s="11">
        <f t="shared" si="314"/>
        <v>34.73275</v>
      </c>
      <c r="AG131" s="11">
        <f t="shared" ref="AG131:AI131" si="323">O131+W131</f>
        <v>179</v>
      </c>
      <c r="AH131" s="11">
        <f t="shared" si="323"/>
        <v>0</v>
      </c>
      <c r="AI131" s="11">
        <f t="shared" si="323"/>
        <v>1621.62525</v>
      </c>
      <c r="AJ131" s="12" t="s">
        <v>33</v>
      </c>
    </row>
    <row r="132" s="9" customFormat="1" ht="16" customHeight="1" spans="1:36">
      <c r="A132" s="45">
        <f t="shared" si="297"/>
        <v>129</v>
      </c>
      <c r="B132" s="46" t="s">
        <v>363</v>
      </c>
      <c r="C132" s="47" t="s">
        <v>460</v>
      </c>
      <c r="D132" s="46" t="s">
        <v>461</v>
      </c>
      <c r="E132" s="46">
        <v>3473.25</v>
      </c>
      <c r="F132" s="46">
        <v>3245.4</v>
      </c>
      <c r="G132" s="48">
        <v>5664.75</v>
      </c>
      <c r="H132" s="46">
        <v>3473.25</v>
      </c>
      <c r="I132" s="48">
        <v>1790</v>
      </c>
      <c r="J132" s="48"/>
      <c r="K132" s="63">
        <f t="shared" si="298"/>
        <v>62.5185</v>
      </c>
      <c r="L132" s="64">
        <f t="shared" si="299"/>
        <v>519.264</v>
      </c>
      <c r="M132" s="48">
        <f t="shared" si="300"/>
        <v>453.18</v>
      </c>
      <c r="N132" s="46">
        <f t="shared" si="301"/>
        <v>24.31275</v>
      </c>
      <c r="O132" s="48">
        <f t="shared" si="302"/>
        <v>89.5</v>
      </c>
      <c r="P132" s="48">
        <f t="shared" si="303"/>
        <v>0</v>
      </c>
      <c r="Q132" s="48">
        <f t="shared" si="304"/>
        <v>1148.77525</v>
      </c>
      <c r="R132" s="46">
        <f t="shared" si="305"/>
        <v>0</v>
      </c>
      <c r="S132" s="46">
        <f t="shared" si="306"/>
        <v>259.63</v>
      </c>
      <c r="T132" s="48">
        <f t="shared" si="307"/>
        <v>113.3</v>
      </c>
      <c r="U132" s="46">
        <f t="shared" si="308"/>
        <v>10.42</v>
      </c>
      <c r="V132" s="46">
        <v>0</v>
      </c>
      <c r="W132" s="48">
        <f t="shared" si="309"/>
        <v>89.5</v>
      </c>
      <c r="X132" s="48">
        <f t="shared" si="310"/>
        <v>0</v>
      </c>
      <c r="Y132" s="46">
        <f t="shared" si="311"/>
        <v>472.85</v>
      </c>
      <c r="Z132" s="46">
        <f t="shared" si="312"/>
        <v>1621.62525</v>
      </c>
      <c r="AA132" s="46"/>
      <c r="AB132" s="12" t="s">
        <v>91</v>
      </c>
      <c r="AC132" s="11">
        <f t="shared" ref="AC132:AE132" si="324">K132+R132</f>
        <v>62.5185</v>
      </c>
      <c r="AD132" s="11">
        <f t="shared" si="324"/>
        <v>778.894</v>
      </c>
      <c r="AE132" s="11">
        <f t="shared" si="324"/>
        <v>566.48</v>
      </c>
      <c r="AF132" s="11">
        <f t="shared" si="314"/>
        <v>34.73275</v>
      </c>
      <c r="AG132" s="11">
        <f t="shared" ref="AG132:AI132" si="325">O132+W132</f>
        <v>179</v>
      </c>
      <c r="AH132" s="11">
        <f t="shared" si="325"/>
        <v>0</v>
      </c>
      <c r="AI132" s="11">
        <f t="shared" si="325"/>
        <v>1621.62525</v>
      </c>
      <c r="AJ132" s="12" t="s">
        <v>33</v>
      </c>
    </row>
    <row r="133" s="9" customFormat="1" ht="16" customHeight="1" spans="1:36">
      <c r="A133" s="45">
        <f t="shared" si="297"/>
        <v>130</v>
      </c>
      <c r="B133" s="46" t="s">
        <v>337</v>
      </c>
      <c r="C133" s="47" t="s">
        <v>462</v>
      </c>
      <c r="D133" s="46" t="s">
        <v>463</v>
      </c>
      <c r="E133" s="46">
        <v>3473.25</v>
      </c>
      <c r="F133" s="46">
        <v>3245.4</v>
      </c>
      <c r="G133" s="48">
        <v>5664.75</v>
      </c>
      <c r="H133" s="46">
        <v>3473.25</v>
      </c>
      <c r="I133" s="48">
        <v>1790</v>
      </c>
      <c r="J133" s="48"/>
      <c r="K133" s="63">
        <f t="shared" si="298"/>
        <v>62.5185</v>
      </c>
      <c r="L133" s="64">
        <f t="shared" si="299"/>
        <v>519.264</v>
      </c>
      <c r="M133" s="48">
        <f t="shared" si="300"/>
        <v>453.18</v>
      </c>
      <c r="N133" s="46">
        <f t="shared" si="301"/>
        <v>24.31275</v>
      </c>
      <c r="O133" s="48">
        <f t="shared" si="302"/>
        <v>89.5</v>
      </c>
      <c r="P133" s="48">
        <f t="shared" si="303"/>
        <v>0</v>
      </c>
      <c r="Q133" s="48">
        <f t="shared" si="304"/>
        <v>1148.77525</v>
      </c>
      <c r="R133" s="46">
        <f t="shared" si="305"/>
        <v>0</v>
      </c>
      <c r="S133" s="46">
        <f t="shared" si="306"/>
        <v>259.63</v>
      </c>
      <c r="T133" s="48">
        <f t="shared" si="307"/>
        <v>113.3</v>
      </c>
      <c r="U133" s="46">
        <f t="shared" si="308"/>
        <v>10.42</v>
      </c>
      <c r="V133" s="46">
        <v>0</v>
      </c>
      <c r="W133" s="48">
        <f t="shared" si="309"/>
        <v>89.5</v>
      </c>
      <c r="X133" s="48">
        <f t="shared" si="310"/>
        <v>0</v>
      </c>
      <c r="Y133" s="46">
        <f t="shared" si="311"/>
        <v>472.85</v>
      </c>
      <c r="Z133" s="46">
        <f t="shared" si="312"/>
        <v>1621.62525</v>
      </c>
      <c r="AA133" s="46"/>
      <c r="AB133" s="12" t="s">
        <v>97</v>
      </c>
      <c r="AC133" s="11">
        <f t="shared" ref="AC133:AE133" si="326">K133+R133</f>
        <v>62.5185</v>
      </c>
      <c r="AD133" s="11">
        <f t="shared" si="326"/>
        <v>778.894</v>
      </c>
      <c r="AE133" s="11">
        <f t="shared" si="326"/>
        <v>566.48</v>
      </c>
      <c r="AF133" s="11">
        <f t="shared" si="314"/>
        <v>34.73275</v>
      </c>
      <c r="AG133" s="11">
        <f t="shared" ref="AG133:AI133" si="327">O133+W133</f>
        <v>179</v>
      </c>
      <c r="AH133" s="11">
        <f t="shared" si="327"/>
        <v>0</v>
      </c>
      <c r="AI133" s="11">
        <f t="shared" si="327"/>
        <v>1621.62525</v>
      </c>
      <c r="AJ133" s="12" t="s">
        <v>33</v>
      </c>
    </row>
    <row r="134" s="9" customFormat="1" ht="16" customHeight="1" spans="1:36">
      <c r="A134" s="45">
        <f t="shared" si="297"/>
        <v>131</v>
      </c>
      <c r="B134" s="46" t="s">
        <v>337</v>
      </c>
      <c r="C134" s="47" t="s">
        <v>464</v>
      </c>
      <c r="D134" s="46" t="s">
        <v>465</v>
      </c>
      <c r="E134" s="46">
        <v>3473.25</v>
      </c>
      <c r="F134" s="46">
        <v>3245.4</v>
      </c>
      <c r="G134" s="48">
        <v>5664.75</v>
      </c>
      <c r="H134" s="46">
        <v>3473.25</v>
      </c>
      <c r="I134" s="48">
        <v>1790</v>
      </c>
      <c r="J134" s="48"/>
      <c r="K134" s="63">
        <f t="shared" si="298"/>
        <v>62.5185</v>
      </c>
      <c r="L134" s="64">
        <f t="shared" si="299"/>
        <v>519.264</v>
      </c>
      <c r="M134" s="48">
        <f t="shared" si="300"/>
        <v>453.18</v>
      </c>
      <c r="N134" s="46">
        <f t="shared" si="301"/>
        <v>24.31275</v>
      </c>
      <c r="O134" s="48">
        <f t="shared" si="302"/>
        <v>89.5</v>
      </c>
      <c r="P134" s="48">
        <f t="shared" si="303"/>
        <v>0</v>
      </c>
      <c r="Q134" s="48">
        <f t="shared" si="304"/>
        <v>1148.77525</v>
      </c>
      <c r="R134" s="46">
        <f t="shared" si="305"/>
        <v>0</v>
      </c>
      <c r="S134" s="46">
        <f t="shared" si="306"/>
        <v>259.63</v>
      </c>
      <c r="T134" s="48">
        <f t="shared" si="307"/>
        <v>113.3</v>
      </c>
      <c r="U134" s="46">
        <f t="shared" si="308"/>
        <v>10.42</v>
      </c>
      <c r="V134" s="46">
        <v>0</v>
      </c>
      <c r="W134" s="48">
        <f t="shared" si="309"/>
        <v>89.5</v>
      </c>
      <c r="X134" s="48">
        <f t="shared" si="310"/>
        <v>0</v>
      </c>
      <c r="Y134" s="46">
        <f t="shared" si="311"/>
        <v>472.85</v>
      </c>
      <c r="Z134" s="46">
        <f t="shared" si="312"/>
        <v>1621.62525</v>
      </c>
      <c r="AA134" s="46"/>
      <c r="AB134" s="12" t="s">
        <v>97</v>
      </c>
      <c r="AC134" s="11">
        <f t="shared" ref="AC134:AE134" si="328">K134+R134</f>
        <v>62.5185</v>
      </c>
      <c r="AD134" s="11">
        <f t="shared" si="328"/>
        <v>778.894</v>
      </c>
      <c r="AE134" s="11">
        <f t="shared" si="328"/>
        <v>566.48</v>
      </c>
      <c r="AF134" s="11">
        <f t="shared" si="314"/>
        <v>34.73275</v>
      </c>
      <c r="AG134" s="11">
        <f t="shared" ref="AG134:AI134" si="329">O134+W134</f>
        <v>179</v>
      </c>
      <c r="AH134" s="11">
        <f t="shared" si="329"/>
        <v>0</v>
      </c>
      <c r="AI134" s="11">
        <f t="shared" si="329"/>
        <v>1621.62525</v>
      </c>
      <c r="AJ134" s="12" t="s">
        <v>33</v>
      </c>
    </row>
    <row r="135" s="9" customFormat="1" ht="16" customHeight="1" spans="1:36">
      <c r="A135" s="45">
        <f t="shared" si="297"/>
        <v>132</v>
      </c>
      <c r="B135" s="46" t="s">
        <v>337</v>
      </c>
      <c r="C135" s="47" t="s">
        <v>466</v>
      </c>
      <c r="D135" s="46" t="s">
        <v>467</v>
      </c>
      <c r="E135" s="46">
        <v>3473.25</v>
      </c>
      <c r="F135" s="46">
        <v>3245.4</v>
      </c>
      <c r="G135" s="48">
        <v>5664.75</v>
      </c>
      <c r="H135" s="46">
        <v>3473.25</v>
      </c>
      <c r="I135" s="48">
        <v>1790</v>
      </c>
      <c r="J135" s="48"/>
      <c r="K135" s="63">
        <f t="shared" si="298"/>
        <v>62.5185</v>
      </c>
      <c r="L135" s="64">
        <f t="shared" si="299"/>
        <v>519.264</v>
      </c>
      <c r="M135" s="48">
        <f t="shared" si="300"/>
        <v>453.18</v>
      </c>
      <c r="N135" s="46">
        <f t="shared" si="301"/>
        <v>24.31275</v>
      </c>
      <c r="O135" s="48">
        <f t="shared" si="302"/>
        <v>89.5</v>
      </c>
      <c r="P135" s="48">
        <f t="shared" si="303"/>
        <v>0</v>
      </c>
      <c r="Q135" s="48">
        <f t="shared" si="304"/>
        <v>1148.77525</v>
      </c>
      <c r="R135" s="46">
        <f t="shared" si="305"/>
        <v>0</v>
      </c>
      <c r="S135" s="46">
        <f t="shared" si="306"/>
        <v>259.63</v>
      </c>
      <c r="T135" s="48">
        <f t="shared" si="307"/>
        <v>113.3</v>
      </c>
      <c r="U135" s="46">
        <f t="shared" si="308"/>
        <v>10.42</v>
      </c>
      <c r="V135" s="46">
        <v>0</v>
      </c>
      <c r="W135" s="48">
        <f t="shared" si="309"/>
        <v>89.5</v>
      </c>
      <c r="X135" s="48">
        <f t="shared" si="310"/>
        <v>0</v>
      </c>
      <c r="Y135" s="46">
        <f t="shared" si="311"/>
        <v>472.85</v>
      </c>
      <c r="Z135" s="46">
        <f t="shared" si="312"/>
        <v>1621.62525</v>
      </c>
      <c r="AA135" s="46"/>
      <c r="AB135" s="12" t="s">
        <v>97</v>
      </c>
      <c r="AC135" s="11">
        <f t="shared" ref="AC135:AE135" si="330">K135+R135</f>
        <v>62.5185</v>
      </c>
      <c r="AD135" s="11">
        <f t="shared" si="330"/>
        <v>778.894</v>
      </c>
      <c r="AE135" s="11">
        <f t="shared" si="330"/>
        <v>566.48</v>
      </c>
      <c r="AF135" s="11">
        <f t="shared" si="314"/>
        <v>34.73275</v>
      </c>
      <c r="AG135" s="11">
        <f t="shared" ref="AG135:AI135" si="331">O135+W135</f>
        <v>179</v>
      </c>
      <c r="AH135" s="11">
        <f t="shared" si="331"/>
        <v>0</v>
      </c>
      <c r="AI135" s="11">
        <f t="shared" si="331"/>
        <v>1621.62525</v>
      </c>
      <c r="AJ135" s="12" t="s">
        <v>33</v>
      </c>
    </row>
    <row r="136" s="9" customFormat="1" ht="16" customHeight="1" spans="1:36">
      <c r="A136" s="45">
        <f t="shared" si="297"/>
        <v>133</v>
      </c>
      <c r="B136" s="46" t="s">
        <v>337</v>
      </c>
      <c r="C136" s="47" t="s">
        <v>468</v>
      </c>
      <c r="D136" s="46" t="s">
        <v>469</v>
      </c>
      <c r="E136" s="46">
        <v>3473.25</v>
      </c>
      <c r="F136" s="46">
        <v>3245.4</v>
      </c>
      <c r="G136" s="48">
        <v>5664.75</v>
      </c>
      <c r="H136" s="46">
        <v>3473.25</v>
      </c>
      <c r="I136" s="48">
        <v>1790</v>
      </c>
      <c r="J136" s="48"/>
      <c r="K136" s="63">
        <f t="shared" si="298"/>
        <v>62.5185</v>
      </c>
      <c r="L136" s="64">
        <f t="shared" si="299"/>
        <v>519.264</v>
      </c>
      <c r="M136" s="48">
        <f t="shared" si="300"/>
        <v>453.18</v>
      </c>
      <c r="N136" s="46">
        <f t="shared" si="301"/>
        <v>24.31275</v>
      </c>
      <c r="O136" s="48">
        <f t="shared" si="302"/>
        <v>89.5</v>
      </c>
      <c r="P136" s="48">
        <f t="shared" si="303"/>
        <v>0</v>
      </c>
      <c r="Q136" s="48">
        <f t="shared" si="304"/>
        <v>1148.77525</v>
      </c>
      <c r="R136" s="46">
        <f t="shared" si="305"/>
        <v>0</v>
      </c>
      <c r="S136" s="46">
        <f t="shared" si="306"/>
        <v>259.63</v>
      </c>
      <c r="T136" s="48">
        <f t="shared" si="307"/>
        <v>113.3</v>
      </c>
      <c r="U136" s="46">
        <f t="shared" si="308"/>
        <v>10.42</v>
      </c>
      <c r="V136" s="46">
        <v>0</v>
      </c>
      <c r="W136" s="48">
        <f t="shared" si="309"/>
        <v>89.5</v>
      </c>
      <c r="X136" s="48">
        <f t="shared" si="310"/>
        <v>0</v>
      </c>
      <c r="Y136" s="46">
        <f t="shared" si="311"/>
        <v>472.85</v>
      </c>
      <c r="Z136" s="46">
        <f t="shared" si="312"/>
        <v>1621.62525</v>
      </c>
      <c r="AA136" s="46"/>
      <c r="AB136" s="12" t="s">
        <v>97</v>
      </c>
      <c r="AC136" s="11">
        <f t="shared" ref="AC136:AE136" si="332">K136+R136</f>
        <v>62.5185</v>
      </c>
      <c r="AD136" s="11">
        <f t="shared" si="332"/>
        <v>778.894</v>
      </c>
      <c r="AE136" s="11">
        <f t="shared" si="332"/>
        <v>566.48</v>
      </c>
      <c r="AF136" s="11">
        <f t="shared" si="314"/>
        <v>34.73275</v>
      </c>
      <c r="AG136" s="11">
        <f t="shared" ref="AG136:AI136" si="333">O136+W136</f>
        <v>179</v>
      </c>
      <c r="AH136" s="11">
        <f t="shared" si="333"/>
        <v>0</v>
      </c>
      <c r="AI136" s="11">
        <f t="shared" si="333"/>
        <v>1621.62525</v>
      </c>
      <c r="AJ136" s="12" t="s">
        <v>33</v>
      </c>
    </row>
    <row r="137" s="9" customFormat="1" ht="16" customHeight="1" spans="1:36">
      <c r="A137" s="45">
        <f t="shared" si="297"/>
        <v>134</v>
      </c>
      <c r="B137" s="46" t="s">
        <v>337</v>
      </c>
      <c r="C137" s="47" t="s">
        <v>470</v>
      </c>
      <c r="D137" s="46" t="s">
        <v>471</v>
      </c>
      <c r="E137" s="46">
        <v>3473.25</v>
      </c>
      <c r="F137" s="46">
        <v>3245.4</v>
      </c>
      <c r="G137" s="48">
        <v>5664.75</v>
      </c>
      <c r="H137" s="46">
        <v>3473.25</v>
      </c>
      <c r="I137" s="48">
        <v>1790</v>
      </c>
      <c r="J137" s="48"/>
      <c r="K137" s="63">
        <f t="shared" si="298"/>
        <v>62.5185</v>
      </c>
      <c r="L137" s="64">
        <f t="shared" si="299"/>
        <v>519.264</v>
      </c>
      <c r="M137" s="48">
        <f t="shared" si="300"/>
        <v>453.18</v>
      </c>
      <c r="N137" s="46">
        <f t="shared" si="301"/>
        <v>24.31275</v>
      </c>
      <c r="O137" s="48">
        <f t="shared" si="302"/>
        <v>89.5</v>
      </c>
      <c r="P137" s="48">
        <f t="shared" si="303"/>
        <v>0</v>
      </c>
      <c r="Q137" s="48">
        <f t="shared" si="304"/>
        <v>1148.77525</v>
      </c>
      <c r="R137" s="46">
        <f t="shared" si="305"/>
        <v>0</v>
      </c>
      <c r="S137" s="46">
        <f t="shared" si="306"/>
        <v>259.63</v>
      </c>
      <c r="T137" s="48">
        <f t="shared" si="307"/>
        <v>113.3</v>
      </c>
      <c r="U137" s="46">
        <f t="shared" si="308"/>
        <v>10.42</v>
      </c>
      <c r="V137" s="46">
        <v>0</v>
      </c>
      <c r="W137" s="48">
        <f t="shared" si="309"/>
        <v>89.5</v>
      </c>
      <c r="X137" s="48">
        <f t="shared" si="310"/>
        <v>0</v>
      </c>
      <c r="Y137" s="46">
        <f t="shared" si="311"/>
        <v>472.85</v>
      </c>
      <c r="Z137" s="46">
        <f t="shared" si="312"/>
        <v>1621.62525</v>
      </c>
      <c r="AA137" s="46"/>
      <c r="AB137" s="12" t="s">
        <v>88</v>
      </c>
      <c r="AC137" s="11">
        <f t="shared" ref="AC137:AE137" si="334">K137+R137</f>
        <v>62.5185</v>
      </c>
      <c r="AD137" s="11">
        <f t="shared" si="334"/>
        <v>778.894</v>
      </c>
      <c r="AE137" s="11">
        <f t="shared" si="334"/>
        <v>566.48</v>
      </c>
      <c r="AF137" s="11">
        <f t="shared" si="314"/>
        <v>34.73275</v>
      </c>
      <c r="AG137" s="11">
        <f t="shared" ref="AG137:AI137" si="335">O137+W137</f>
        <v>179</v>
      </c>
      <c r="AH137" s="11">
        <f t="shared" si="335"/>
        <v>0</v>
      </c>
      <c r="AI137" s="11">
        <f t="shared" si="335"/>
        <v>1621.62525</v>
      </c>
      <c r="AJ137" s="12" t="s">
        <v>33</v>
      </c>
    </row>
    <row r="138" s="9" customFormat="1" ht="16" customHeight="1" spans="1:36">
      <c r="A138" s="45">
        <f t="shared" si="297"/>
        <v>135</v>
      </c>
      <c r="B138" s="46" t="s">
        <v>337</v>
      </c>
      <c r="C138" s="47" t="s">
        <v>472</v>
      </c>
      <c r="D138" s="46" t="s">
        <v>473</v>
      </c>
      <c r="E138" s="46">
        <v>3473.25</v>
      </c>
      <c r="F138" s="46">
        <v>3245.4</v>
      </c>
      <c r="G138" s="48">
        <v>5664.75</v>
      </c>
      <c r="H138" s="46">
        <v>3473.25</v>
      </c>
      <c r="I138" s="48">
        <v>1790</v>
      </c>
      <c r="J138" s="48"/>
      <c r="K138" s="63">
        <f t="shared" si="298"/>
        <v>62.5185</v>
      </c>
      <c r="L138" s="64">
        <f t="shared" si="299"/>
        <v>519.264</v>
      </c>
      <c r="M138" s="48">
        <f t="shared" si="300"/>
        <v>453.18</v>
      </c>
      <c r="N138" s="46">
        <f t="shared" si="301"/>
        <v>24.31275</v>
      </c>
      <c r="O138" s="48">
        <f t="shared" si="302"/>
        <v>89.5</v>
      </c>
      <c r="P138" s="48">
        <f t="shared" si="303"/>
        <v>0</v>
      </c>
      <c r="Q138" s="48">
        <f t="shared" si="304"/>
        <v>1148.77525</v>
      </c>
      <c r="R138" s="46">
        <f t="shared" si="305"/>
        <v>0</v>
      </c>
      <c r="S138" s="46">
        <f t="shared" si="306"/>
        <v>259.63</v>
      </c>
      <c r="T138" s="48">
        <f t="shared" si="307"/>
        <v>113.3</v>
      </c>
      <c r="U138" s="46">
        <f t="shared" si="308"/>
        <v>10.42</v>
      </c>
      <c r="V138" s="46">
        <v>0</v>
      </c>
      <c r="W138" s="48">
        <f t="shared" si="309"/>
        <v>89.5</v>
      </c>
      <c r="X138" s="48">
        <f t="shared" si="310"/>
        <v>0</v>
      </c>
      <c r="Y138" s="46">
        <f t="shared" si="311"/>
        <v>472.85</v>
      </c>
      <c r="Z138" s="46">
        <f t="shared" si="312"/>
        <v>1621.62525</v>
      </c>
      <c r="AA138" s="46"/>
      <c r="AB138" s="12" t="s">
        <v>97</v>
      </c>
      <c r="AC138" s="11">
        <f t="shared" ref="AC138:AE138" si="336">K138+R138</f>
        <v>62.5185</v>
      </c>
      <c r="AD138" s="11">
        <f t="shared" si="336"/>
        <v>778.894</v>
      </c>
      <c r="AE138" s="11">
        <f t="shared" si="336"/>
        <v>566.48</v>
      </c>
      <c r="AF138" s="11">
        <f t="shared" si="314"/>
        <v>34.73275</v>
      </c>
      <c r="AG138" s="11">
        <f t="shared" ref="AG138:AI138" si="337">O138+W138</f>
        <v>179</v>
      </c>
      <c r="AH138" s="11">
        <f t="shared" si="337"/>
        <v>0</v>
      </c>
      <c r="AI138" s="11">
        <f t="shared" si="337"/>
        <v>1621.62525</v>
      </c>
      <c r="AJ138" s="12" t="s">
        <v>33</v>
      </c>
    </row>
    <row r="139" s="9" customFormat="1" ht="16" customHeight="1" spans="1:36">
      <c r="A139" s="45">
        <f t="shared" si="297"/>
        <v>136</v>
      </c>
      <c r="B139" s="46" t="s">
        <v>337</v>
      </c>
      <c r="C139" s="47" t="s">
        <v>474</v>
      </c>
      <c r="D139" s="46" t="s">
        <v>475</v>
      </c>
      <c r="E139" s="46">
        <v>3473.25</v>
      </c>
      <c r="F139" s="46">
        <v>3245.4</v>
      </c>
      <c r="G139" s="48">
        <v>5664.75</v>
      </c>
      <c r="H139" s="46">
        <v>3473.25</v>
      </c>
      <c r="I139" s="48">
        <v>1790</v>
      </c>
      <c r="J139" s="48"/>
      <c r="K139" s="63">
        <f t="shared" si="298"/>
        <v>62.5185</v>
      </c>
      <c r="L139" s="64">
        <f t="shared" si="299"/>
        <v>519.264</v>
      </c>
      <c r="M139" s="48">
        <f t="shared" si="300"/>
        <v>453.18</v>
      </c>
      <c r="N139" s="46">
        <f t="shared" si="301"/>
        <v>24.31275</v>
      </c>
      <c r="O139" s="48">
        <f t="shared" si="302"/>
        <v>89.5</v>
      </c>
      <c r="P139" s="48">
        <f t="shared" si="303"/>
        <v>0</v>
      </c>
      <c r="Q139" s="48">
        <f t="shared" si="304"/>
        <v>1148.77525</v>
      </c>
      <c r="R139" s="46">
        <f t="shared" si="305"/>
        <v>0</v>
      </c>
      <c r="S139" s="46">
        <f t="shared" si="306"/>
        <v>259.63</v>
      </c>
      <c r="T139" s="48">
        <f t="shared" si="307"/>
        <v>113.3</v>
      </c>
      <c r="U139" s="46">
        <f t="shared" si="308"/>
        <v>10.42</v>
      </c>
      <c r="V139" s="46">
        <v>0</v>
      </c>
      <c r="W139" s="48">
        <f t="shared" si="309"/>
        <v>89.5</v>
      </c>
      <c r="X139" s="48">
        <f t="shared" si="310"/>
        <v>0</v>
      </c>
      <c r="Y139" s="46">
        <f t="shared" si="311"/>
        <v>472.85</v>
      </c>
      <c r="Z139" s="46">
        <f t="shared" si="312"/>
        <v>1621.62525</v>
      </c>
      <c r="AA139" s="46"/>
      <c r="AB139" s="12" t="s">
        <v>97</v>
      </c>
      <c r="AC139" s="11">
        <f t="shared" ref="AC139:AE139" si="338">K139+R139</f>
        <v>62.5185</v>
      </c>
      <c r="AD139" s="11">
        <f t="shared" si="338"/>
        <v>778.894</v>
      </c>
      <c r="AE139" s="11">
        <f t="shared" si="338"/>
        <v>566.48</v>
      </c>
      <c r="AF139" s="11">
        <f t="shared" si="314"/>
        <v>34.73275</v>
      </c>
      <c r="AG139" s="11">
        <f t="shared" ref="AG139:AI139" si="339">O139+W139</f>
        <v>179</v>
      </c>
      <c r="AH139" s="11">
        <f t="shared" si="339"/>
        <v>0</v>
      </c>
      <c r="AI139" s="11">
        <f t="shared" si="339"/>
        <v>1621.62525</v>
      </c>
      <c r="AJ139" s="12" t="s">
        <v>33</v>
      </c>
    </row>
    <row r="140" s="9" customFormat="1" ht="16" customHeight="1" spans="1:36">
      <c r="A140" s="45">
        <f t="shared" si="297"/>
        <v>137</v>
      </c>
      <c r="B140" s="46" t="s">
        <v>337</v>
      </c>
      <c r="C140" s="47" t="s">
        <v>476</v>
      </c>
      <c r="D140" s="46" t="s">
        <v>477</v>
      </c>
      <c r="E140" s="46">
        <v>3473.25</v>
      </c>
      <c r="F140" s="46">
        <v>3245.4</v>
      </c>
      <c r="G140" s="48">
        <v>5664.75</v>
      </c>
      <c r="H140" s="46">
        <v>3473.25</v>
      </c>
      <c r="I140" s="48">
        <v>1790</v>
      </c>
      <c r="J140" s="48"/>
      <c r="K140" s="63">
        <f t="shared" si="298"/>
        <v>62.5185</v>
      </c>
      <c r="L140" s="64">
        <f t="shared" si="299"/>
        <v>519.264</v>
      </c>
      <c r="M140" s="48">
        <f t="shared" si="300"/>
        <v>453.18</v>
      </c>
      <c r="N140" s="46">
        <f t="shared" si="301"/>
        <v>24.31275</v>
      </c>
      <c r="O140" s="48">
        <f t="shared" si="302"/>
        <v>89.5</v>
      </c>
      <c r="P140" s="48">
        <f t="shared" si="303"/>
        <v>0</v>
      </c>
      <c r="Q140" s="48">
        <f t="shared" si="304"/>
        <v>1148.77525</v>
      </c>
      <c r="R140" s="46">
        <f t="shared" si="305"/>
        <v>0</v>
      </c>
      <c r="S140" s="46">
        <f t="shared" si="306"/>
        <v>259.63</v>
      </c>
      <c r="T140" s="48">
        <f t="shared" si="307"/>
        <v>113.3</v>
      </c>
      <c r="U140" s="46">
        <f t="shared" si="308"/>
        <v>10.42</v>
      </c>
      <c r="V140" s="46">
        <v>0</v>
      </c>
      <c r="W140" s="48">
        <f t="shared" si="309"/>
        <v>89.5</v>
      </c>
      <c r="X140" s="48">
        <f t="shared" si="310"/>
        <v>0</v>
      </c>
      <c r="Y140" s="46">
        <f t="shared" si="311"/>
        <v>472.85</v>
      </c>
      <c r="Z140" s="46">
        <f t="shared" si="312"/>
        <v>1621.62525</v>
      </c>
      <c r="AA140" s="46"/>
      <c r="AB140" s="12" t="s">
        <v>97</v>
      </c>
      <c r="AC140" s="11">
        <f t="shared" ref="AC140:AE140" si="340">K140+R140</f>
        <v>62.5185</v>
      </c>
      <c r="AD140" s="11">
        <f t="shared" si="340"/>
        <v>778.894</v>
      </c>
      <c r="AE140" s="11">
        <f t="shared" si="340"/>
        <v>566.48</v>
      </c>
      <c r="AF140" s="11">
        <f t="shared" si="314"/>
        <v>34.73275</v>
      </c>
      <c r="AG140" s="11">
        <f t="shared" ref="AG140:AI140" si="341">O140+W140</f>
        <v>179</v>
      </c>
      <c r="AH140" s="11">
        <f t="shared" si="341"/>
        <v>0</v>
      </c>
      <c r="AI140" s="11">
        <f t="shared" si="341"/>
        <v>1621.62525</v>
      </c>
      <c r="AJ140" s="12" t="s">
        <v>33</v>
      </c>
    </row>
    <row r="141" s="9" customFormat="1" ht="16" customHeight="1" spans="1:36">
      <c r="A141" s="45">
        <f t="shared" si="297"/>
        <v>138</v>
      </c>
      <c r="B141" s="46" t="s">
        <v>337</v>
      </c>
      <c r="C141" s="47" t="s">
        <v>478</v>
      </c>
      <c r="D141" s="46" t="s">
        <v>479</v>
      </c>
      <c r="E141" s="46">
        <v>3473.25</v>
      </c>
      <c r="F141" s="46">
        <v>3245.4</v>
      </c>
      <c r="G141" s="48">
        <v>5664.75</v>
      </c>
      <c r="H141" s="46">
        <v>3473.25</v>
      </c>
      <c r="I141" s="48">
        <v>1790</v>
      </c>
      <c r="J141" s="48"/>
      <c r="K141" s="63">
        <f t="shared" si="298"/>
        <v>62.5185</v>
      </c>
      <c r="L141" s="64">
        <f t="shared" si="299"/>
        <v>519.264</v>
      </c>
      <c r="M141" s="48">
        <f t="shared" si="300"/>
        <v>453.18</v>
      </c>
      <c r="N141" s="46">
        <f t="shared" si="301"/>
        <v>24.31275</v>
      </c>
      <c r="O141" s="48">
        <f t="shared" si="302"/>
        <v>89.5</v>
      </c>
      <c r="P141" s="48">
        <f t="shared" si="303"/>
        <v>0</v>
      </c>
      <c r="Q141" s="48">
        <f t="shared" si="304"/>
        <v>1148.77525</v>
      </c>
      <c r="R141" s="46">
        <f t="shared" si="305"/>
        <v>0</v>
      </c>
      <c r="S141" s="46">
        <f t="shared" si="306"/>
        <v>259.63</v>
      </c>
      <c r="T141" s="48">
        <f t="shared" si="307"/>
        <v>113.3</v>
      </c>
      <c r="U141" s="46">
        <f t="shared" si="308"/>
        <v>10.42</v>
      </c>
      <c r="V141" s="46">
        <v>0</v>
      </c>
      <c r="W141" s="48">
        <f t="shared" si="309"/>
        <v>89.5</v>
      </c>
      <c r="X141" s="48">
        <f t="shared" si="310"/>
        <v>0</v>
      </c>
      <c r="Y141" s="46">
        <f t="shared" si="311"/>
        <v>472.85</v>
      </c>
      <c r="Z141" s="46">
        <f t="shared" si="312"/>
        <v>1621.62525</v>
      </c>
      <c r="AA141" s="46"/>
      <c r="AB141" s="12" t="s">
        <v>97</v>
      </c>
      <c r="AC141" s="11">
        <f t="shared" ref="AC141:AE141" si="342">K141+R141</f>
        <v>62.5185</v>
      </c>
      <c r="AD141" s="11">
        <f t="shared" si="342"/>
        <v>778.894</v>
      </c>
      <c r="AE141" s="11">
        <f t="shared" si="342"/>
        <v>566.48</v>
      </c>
      <c r="AF141" s="11">
        <f t="shared" si="314"/>
        <v>34.73275</v>
      </c>
      <c r="AG141" s="11">
        <f t="shared" ref="AG141:AI141" si="343">O141+W141</f>
        <v>179</v>
      </c>
      <c r="AH141" s="11">
        <f t="shared" si="343"/>
        <v>0</v>
      </c>
      <c r="AI141" s="11">
        <f t="shared" si="343"/>
        <v>1621.62525</v>
      </c>
      <c r="AJ141" s="12" t="s">
        <v>33</v>
      </c>
    </row>
    <row r="142" s="9" customFormat="1" ht="16" customHeight="1" spans="1:36">
      <c r="A142" s="45">
        <f t="shared" si="297"/>
        <v>139</v>
      </c>
      <c r="B142" s="46" t="s">
        <v>337</v>
      </c>
      <c r="C142" s="47" t="s">
        <v>480</v>
      </c>
      <c r="D142" s="46" t="s">
        <v>481</v>
      </c>
      <c r="E142" s="46">
        <v>3473.25</v>
      </c>
      <c r="F142" s="46">
        <v>3245.4</v>
      </c>
      <c r="G142" s="48">
        <v>5664.75</v>
      </c>
      <c r="H142" s="46">
        <v>3473.25</v>
      </c>
      <c r="I142" s="48">
        <v>1790</v>
      </c>
      <c r="J142" s="48"/>
      <c r="K142" s="63">
        <f t="shared" si="298"/>
        <v>62.5185</v>
      </c>
      <c r="L142" s="64">
        <f t="shared" si="299"/>
        <v>519.264</v>
      </c>
      <c r="M142" s="48">
        <f t="shared" si="300"/>
        <v>453.18</v>
      </c>
      <c r="N142" s="46">
        <f t="shared" si="301"/>
        <v>24.31275</v>
      </c>
      <c r="O142" s="48">
        <f t="shared" si="302"/>
        <v>89.5</v>
      </c>
      <c r="P142" s="48">
        <f t="shared" si="303"/>
        <v>0</v>
      </c>
      <c r="Q142" s="48">
        <f t="shared" si="304"/>
        <v>1148.77525</v>
      </c>
      <c r="R142" s="46">
        <f t="shared" si="305"/>
        <v>0</v>
      </c>
      <c r="S142" s="46">
        <f t="shared" si="306"/>
        <v>259.63</v>
      </c>
      <c r="T142" s="48">
        <f t="shared" si="307"/>
        <v>113.3</v>
      </c>
      <c r="U142" s="46">
        <f t="shared" si="308"/>
        <v>10.42</v>
      </c>
      <c r="V142" s="46">
        <v>0</v>
      </c>
      <c r="W142" s="48">
        <f t="shared" si="309"/>
        <v>89.5</v>
      </c>
      <c r="X142" s="48">
        <f t="shared" si="310"/>
        <v>0</v>
      </c>
      <c r="Y142" s="46">
        <f t="shared" si="311"/>
        <v>472.85</v>
      </c>
      <c r="Z142" s="46">
        <f t="shared" si="312"/>
        <v>1621.62525</v>
      </c>
      <c r="AA142" s="46"/>
      <c r="AB142" s="12" t="s">
        <v>97</v>
      </c>
      <c r="AC142" s="11">
        <f t="shared" ref="AC142:AE142" si="344">K142+R142</f>
        <v>62.5185</v>
      </c>
      <c r="AD142" s="11">
        <f t="shared" si="344"/>
        <v>778.894</v>
      </c>
      <c r="AE142" s="11">
        <f t="shared" si="344"/>
        <v>566.48</v>
      </c>
      <c r="AF142" s="11">
        <f t="shared" si="314"/>
        <v>34.73275</v>
      </c>
      <c r="AG142" s="11">
        <f t="shared" ref="AG142:AI142" si="345">O142+W142</f>
        <v>179</v>
      </c>
      <c r="AH142" s="11">
        <f t="shared" si="345"/>
        <v>0</v>
      </c>
      <c r="AI142" s="11">
        <f t="shared" si="345"/>
        <v>1621.62525</v>
      </c>
      <c r="AJ142" s="12" t="s">
        <v>33</v>
      </c>
    </row>
    <row r="143" s="9" customFormat="1" ht="16" customHeight="1" spans="1:36">
      <c r="A143" s="45">
        <f t="shared" si="297"/>
        <v>140</v>
      </c>
      <c r="B143" s="46" t="s">
        <v>337</v>
      </c>
      <c r="C143" s="47" t="s">
        <v>482</v>
      </c>
      <c r="D143" s="345" t="s">
        <v>483</v>
      </c>
      <c r="E143" s="46">
        <v>3473.25</v>
      </c>
      <c r="F143" s="46">
        <v>3245.4</v>
      </c>
      <c r="G143" s="48">
        <v>5664.75</v>
      </c>
      <c r="H143" s="46">
        <v>3473.25</v>
      </c>
      <c r="I143" s="48">
        <v>1790</v>
      </c>
      <c r="J143" s="48"/>
      <c r="K143" s="63">
        <f t="shared" si="298"/>
        <v>62.5185</v>
      </c>
      <c r="L143" s="64">
        <f t="shared" si="299"/>
        <v>519.264</v>
      </c>
      <c r="M143" s="48">
        <f t="shared" si="300"/>
        <v>453.18</v>
      </c>
      <c r="N143" s="46">
        <f t="shared" si="301"/>
        <v>24.31275</v>
      </c>
      <c r="O143" s="48">
        <f t="shared" si="302"/>
        <v>89.5</v>
      </c>
      <c r="P143" s="48">
        <f t="shared" si="303"/>
        <v>0</v>
      </c>
      <c r="Q143" s="48">
        <f t="shared" si="304"/>
        <v>1148.77525</v>
      </c>
      <c r="R143" s="46">
        <f t="shared" si="305"/>
        <v>0</v>
      </c>
      <c r="S143" s="46">
        <f t="shared" si="306"/>
        <v>259.63</v>
      </c>
      <c r="T143" s="48">
        <f t="shared" si="307"/>
        <v>113.3</v>
      </c>
      <c r="U143" s="46">
        <f t="shared" si="308"/>
        <v>10.42</v>
      </c>
      <c r="V143" s="46">
        <v>0</v>
      </c>
      <c r="W143" s="48">
        <f t="shared" si="309"/>
        <v>89.5</v>
      </c>
      <c r="X143" s="48">
        <f t="shared" si="310"/>
        <v>0</v>
      </c>
      <c r="Y143" s="46">
        <f t="shared" si="311"/>
        <v>472.85</v>
      </c>
      <c r="Z143" s="46">
        <f t="shared" si="312"/>
        <v>1621.62525</v>
      </c>
      <c r="AA143" s="46"/>
      <c r="AB143" s="12" t="s">
        <v>97</v>
      </c>
      <c r="AC143" s="11">
        <f t="shared" ref="AC143:AE143" si="346">K143+R143</f>
        <v>62.5185</v>
      </c>
      <c r="AD143" s="11">
        <f t="shared" si="346"/>
        <v>778.894</v>
      </c>
      <c r="AE143" s="11">
        <f t="shared" si="346"/>
        <v>566.48</v>
      </c>
      <c r="AF143" s="11">
        <f t="shared" si="314"/>
        <v>34.73275</v>
      </c>
      <c r="AG143" s="11">
        <f t="shared" ref="AG143:AI143" si="347">O143+W143</f>
        <v>179</v>
      </c>
      <c r="AH143" s="11">
        <f t="shared" si="347"/>
        <v>0</v>
      </c>
      <c r="AI143" s="11">
        <f t="shared" si="347"/>
        <v>1621.62525</v>
      </c>
      <c r="AJ143" s="12" t="s">
        <v>33</v>
      </c>
    </row>
    <row r="144" s="9" customFormat="1" ht="16" customHeight="1" spans="1:36">
      <c r="A144" s="45">
        <f t="shared" si="297"/>
        <v>141</v>
      </c>
      <c r="B144" s="46" t="s">
        <v>484</v>
      </c>
      <c r="C144" s="51" t="s">
        <v>485</v>
      </c>
      <c r="D144" s="76" t="s">
        <v>486</v>
      </c>
      <c r="E144" s="46">
        <v>3473.25</v>
      </c>
      <c r="F144" s="46">
        <v>3245.4</v>
      </c>
      <c r="G144" s="48">
        <v>5664.75</v>
      </c>
      <c r="H144" s="46">
        <v>3473.25</v>
      </c>
      <c r="I144" s="48">
        <v>1790</v>
      </c>
      <c r="J144" s="48"/>
      <c r="K144" s="63">
        <f t="shared" si="298"/>
        <v>62.5185</v>
      </c>
      <c r="L144" s="64">
        <f t="shared" si="299"/>
        <v>519.264</v>
      </c>
      <c r="M144" s="48">
        <f t="shared" si="300"/>
        <v>453.18</v>
      </c>
      <c r="N144" s="46">
        <f t="shared" si="301"/>
        <v>24.31275</v>
      </c>
      <c r="O144" s="48">
        <f t="shared" si="302"/>
        <v>89.5</v>
      </c>
      <c r="P144" s="48">
        <f t="shared" si="303"/>
        <v>0</v>
      </c>
      <c r="Q144" s="48">
        <f t="shared" si="304"/>
        <v>1148.77525</v>
      </c>
      <c r="R144" s="46">
        <f t="shared" si="305"/>
        <v>0</v>
      </c>
      <c r="S144" s="46">
        <f t="shared" si="306"/>
        <v>259.63</v>
      </c>
      <c r="T144" s="48">
        <f t="shared" si="307"/>
        <v>113.3</v>
      </c>
      <c r="U144" s="46">
        <f t="shared" si="308"/>
        <v>10.42</v>
      </c>
      <c r="V144" s="46">
        <v>0</v>
      </c>
      <c r="W144" s="48">
        <f t="shared" si="309"/>
        <v>89.5</v>
      </c>
      <c r="X144" s="48">
        <f t="shared" si="310"/>
        <v>0</v>
      </c>
      <c r="Y144" s="46">
        <f t="shared" si="311"/>
        <v>472.85</v>
      </c>
      <c r="Z144" s="46">
        <f t="shared" si="312"/>
        <v>1621.62525</v>
      </c>
      <c r="AA144" s="78"/>
      <c r="AB144" s="12" t="s">
        <v>94</v>
      </c>
      <c r="AC144" s="11">
        <f t="shared" ref="AC144:AE144" si="348">K144+R144</f>
        <v>62.5185</v>
      </c>
      <c r="AD144" s="11">
        <f t="shared" si="348"/>
        <v>778.894</v>
      </c>
      <c r="AE144" s="11">
        <f t="shared" si="348"/>
        <v>566.48</v>
      </c>
      <c r="AF144" s="11">
        <f t="shared" si="314"/>
        <v>34.73275</v>
      </c>
      <c r="AG144" s="11">
        <f t="shared" ref="AG144:AI144" si="349">O144+W144</f>
        <v>179</v>
      </c>
      <c r="AH144" s="11">
        <f t="shared" si="349"/>
        <v>0</v>
      </c>
      <c r="AI144" s="11">
        <f t="shared" si="349"/>
        <v>1621.62525</v>
      </c>
      <c r="AJ144" s="12" t="s">
        <v>33</v>
      </c>
    </row>
    <row r="145" s="9" customFormat="1" ht="16" customHeight="1" spans="1:36">
      <c r="A145" s="45">
        <f t="shared" si="297"/>
        <v>142</v>
      </c>
      <c r="B145" s="46" t="s">
        <v>337</v>
      </c>
      <c r="C145" s="51" t="s">
        <v>487</v>
      </c>
      <c r="D145" s="348" t="s">
        <v>488</v>
      </c>
      <c r="E145" s="46">
        <v>3473.25</v>
      </c>
      <c r="F145" s="46">
        <v>3245.4</v>
      </c>
      <c r="G145" s="48">
        <v>5664.75</v>
      </c>
      <c r="H145" s="46">
        <v>3473.25</v>
      </c>
      <c r="I145" s="48">
        <v>1790</v>
      </c>
      <c r="J145" s="48"/>
      <c r="K145" s="63">
        <f t="shared" si="298"/>
        <v>62.5185</v>
      </c>
      <c r="L145" s="64">
        <f t="shared" si="299"/>
        <v>519.264</v>
      </c>
      <c r="M145" s="48">
        <f t="shared" si="300"/>
        <v>453.18</v>
      </c>
      <c r="N145" s="46">
        <f t="shared" si="301"/>
        <v>24.31275</v>
      </c>
      <c r="O145" s="48">
        <f t="shared" si="302"/>
        <v>89.5</v>
      </c>
      <c r="P145" s="48">
        <f t="shared" si="303"/>
        <v>0</v>
      </c>
      <c r="Q145" s="48">
        <f t="shared" si="304"/>
        <v>1148.77525</v>
      </c>
      <c r="R145" s="46">
        <f t="shared" si="305"/>
        <v>0</v>
      </c>
      <c r="S145" s="46">
        <f t="shared" si="306"/>
        <v>259.63</v>
      </c>
      <c r="T145" s="48">
        <f t="shared" si="307"/>
        <v>113.3</v>
      </c>
      <c r="U145" s="46">
        <f t="shared" si="308"/>
        <v>10.42</v>
      </c>
      <c r="V145" s="46">
        <v>0</v>
      </c>
      <c r="W145" s="48">
        <f t="shared" si="309"/>
        <v>89.5</v>
      </c>
      <c r="X145" s="48">
        <f t="shared" si="310"/>
        <v>0</v>
      </c>
      <c r="Y145" s="46">
        <f t="shared" si="311"/>
        <v>472.85</v>
      </c>
      <c r="Z145" s="46">
        <f t="shared" si="312"/>
        <v>1621.62525</v>
      </c>
      <c r="AA145" s="78"/>
      <c r="AB145" s="12" t="s">
        <v>97</v>
      </c>
      <c r="AC145" s="11">
        <f t="shared" ref="AC145:AE145" si="350">K145+R145</f>
        <v>62.5185</v>
      </c>
      <c r="AD145" s="11">
        <f t="shared" si="350"/>
        <v>778.894</v>
      </c>
      <c r="AE145" s="11">
        <f t="shared" si="350"/>
        <v>566.48</v>
      </c>
      <c r="AF145" s="11">
        <f t="shared" si="314"/>
        <v>34.73275</v>
      </c>
      <c r="AG145" s="11">
        <f t="shared" ref="AG145:AI145" si="351">O145+W145</f>
        <v>179</v>
      </c>
      <c r="AH145" s="11">
        <f t="shared" si="351"/>
        <v>0</v>
      </c>
      <c r="AI145" s="11">
        <f t="shared" si="351"/>
        <v>1621.62525</v>
      </c>
      <c r="AJ145" s="12" t="s">
        <v>33</v>
      </c>
    </row>
    <row r="146" s="9" customFormat="1" ht="16" customHeight="1" spans="1:36">
      <c r="A146" s="45">
        <f t="shared" si="297"/>
        <v>143</v>
      </c>
      <c r="B146" s="46" t="s">
        <v>484</v>
      </c>
      <c r="C146" s="47" t="s">
        <v>491</v>
      </c>
      <c r="D146" s="46" t="s">
        <v>492</v>
      </c>
      <c r="E146" s="46">
        <v>3473.25</v>
      </c>
      <c r="F146" s="46">
        <v>3245.4</v>
      </c>
      <c r="G146" s="48">
        <v>5664.75</v>
      </c>
      <c r="H146" s="46">
        <v>3473.25</v>
      </c>
      <c r="I146" s="48">
        <v>1790</v>
      </c>
      <c r="J146" s="48"/>
      <c r="K146" s="63">
        <f t="shared" si="298"/>
        <v>62.5185</v>
      </c>
      <c r="L146" s="64">
        <f t="shared" si="299"/>
        <v>519.264</v>
      </c>
      <c r="M146" s="48">
        <f t="shared" si="300"/>
        <v>453.18</v>
      </c>
      <c r="N146" s="46">
        <f t="shared" si="301"/>
        <v>24.31275</v>
      </c>
      <c r="O146" s="48">
        <f t="shared" si="302"/>
        <v>89.5</v>
      </c>
      <c r="P146" s="48">
        <f t="shared" si="303"/>
        <v>0</v>
      </c>
      <c r="Q146" s="48">
        <f t="shared" si="304"/>
        <v>1148.77525</v>
      </c>
      <c r="R146" s="46">
        <f t="shared" si="305"/>
        <v>0</v>
      </c>
      <c r="S146" s="46">
        <f t="shared" si="306"/>
        <v>259.63</v>
      </c>
      <c r="T146" s="48">
        <f t="shared" si="307"/>
        <v>113.3</v>
      </c>
      <c r="U146" s="46">
        <f t="shared" si="308"/>
        <v>10.42</v>
      </c>
      <c r="V146" s="46">
        <v>0</v>
      </c>
      <c r="W146" s="48">
        <f t="shared" si="309"/>
        <v>89.5</v>
      </c>
      <c r="X146" s="48">
        <f t="shared" si="310"/>
        <v>0</v>
      </c>
      <c r="Y146" s="46">
        <f t="shared" si="311"/>
        <v>472.85</v>
      </c>
      <c r="Z146" s="46">
        <f t="shared" si="312"/>
        <v>1621.62525</v>
      </c>
      <c r="AA146" s="46"/>
      <c r="AB146" s="12" t="s">
        <v>94</v>
      </c>
      <c r="AC146" s="11">
        <f t="shared" ref="AC146:AE146" si="352">K146+R146</f>
        <v>62.5185</v>
      </c>
      <c r="AD146" s="11">
        <f t="shared" si="352"/>
        <v>778.894</v>
      </c>
      <c r="AE146" s="11">
        <f t="shared" si="352"/>
        <v>566.48</v>
      </c>
      <c r="AF146" s="11">
        <f t="shared" si="314"/>
        <v>34.73275</v>
      </c>
      <c r="AG146" s="11">
        <f t="shared" ref="AG146:AI146" si="353">O146+W146</f>
        <v>179</v>
      </c>
      <c r="AH146" s="11">
        <f t="shared" si="353"/>
        <v>0</v>
      </c>
      <c r="AI146" s="11">
        <f t="shared" si="353"/>
        <v>1621.62525</v>
      </c>
      <c r="AJ146" s="12" t="s">
        <v>33</v>
      </c>
    </row>
    <row r="147" s="9" customFormat="1" ht="16" customHeight="1" spans="1:36">
      <c r="A147" s="45">
        <f t="shared" si="297"/>
        <v>144</v>
      </c>
      <c r="B147" s="46" t="s">
        <v>484</v>
      </c>
      <c r="C147" s="47" t="s">
        <v>493</v>
      </c>
      <c r="D147" s="46" t="s">
        <v>494</v>
      </c>
      <c r="E147" s="46">
        <v>3473.25</v>
      </c>
      <c r="F147" s="46">
        <v>3245.4</v>
      </c>
      <c r="G147" s="48">
        <v>5664.75</v>
      </c>
      <c r="H147" s="46">
        <v>3473.25</v>
      </c>
      <c r="I147" s="48">
        <v>1790</v>
      </c>
      <c r="J147" s="48"/>
      <c r="K147" s="63">
        <f t="shared" si="298"/>
        <v>62.5185</v>
      </c>
      <c r="L147" s="64">
        <f t="shared" si="299"/>
        <v>519.264</v>
      </c>
      <c r="M147" s="48">
        <f t="shared" si="300"/>
        <v>453.18</v>
      </c>
      <c r="N147" s="46">
        <f t="shared" si="301"/>
        <v>24.31275</v>
      </c>
      <c r="O147" s="48">
        <f t="shared" si="302"/>
        <v>89.5</v>
      </c>
      <c r="P147" s="48">
        <f t="shared" si="303"/>
        <v>0</v>
      </c>
      <c r="Q147" s="48">
        <f t="shared" si="304"/>
        <v>1148.77525</v>
      </c>
      <c r="R147" s="46">
        <f t="shared" si="305"/>
        <v>0</v>
      </c>
      <c r="S147" s="46">
        <f t="shared" si="306"/>
        <v>259.63</v>
      </c>
      <c r="T147" s="48">
        <f t="shared" si="307"/>
        <v>113.3</v>
      </c>
      <c r="U147" s="46">
        <f t="shared" si="308"/>
        <v>10.42</v>
      </c>
      <c r="V147" s="46">
        <v>0</v>
      </c>
      <c r="W147" s="48">
        <f t="shared" si="309"/>
        <v>89.5</v>
      </c>
      <c r="X147" s="48">
        <f t="shared" si="310"/>
        <v>0</v>
      </c>
      <c r="Y147" s="46">
        <f t="shared" si="311"/>
        <v>472.85</v>
      </c>
      <c r="Z147" s="46">
        <f t="shared" si="312"/>
        <v>1621.62525</v>
      </c>
      <c r="AA147" s="46"/>
      <c r="AB147" s="12" t="s">
        <v>94</v>
      </c>
      <c r="AC147" s="11">
        <f t="shared" ref="AC147:AE147" si="354">K147+R147</f>
        <v>62.5185</v>
      </c>
      <c r="AD147" s="11">
        <f t="shared" si="354"/>
        <v>778.894</v>
      </c>
      <c r="AE147" s="11">
        <f t="shared" si="354"/>
        <v>566.48</v>
      </c>
      <c r="AF147" s="11">
        <f t="shared" si="314"/>
        <v>34.73275</v>
      </c>
      <c r="AG147" s="11">
        <f t="shared" ref="AG147:AI147" si="355">O147+W147</f>
        <v>179</v>
      </c>
      <c r="AH147" s="11">
        <f t="shared" si="355"/>
        <v>0</v>
      </c>
      <c r="AI147" s="11">
        <f t="shared" si="355"/>
        <v>1621.62525</v>
      </c>
      <c r="AJ147" s="12" t="s">
        <v>33</v>
      </c>
    </row>
    <row r="148" s="9" customFormat="1" ht="16" customHeight="1" spans="1:36">
      <c r="A148" s="45">
        <f t="shared" si="297"/>
        <v>145</v>
      </c>
      <c r="B148" s="46" t="s">
        <v>484</v>
      </c>
      <c r="C148" s="47" t="s">
        <v>495</v>
      </c>
      <c r="D148" s="46" t="s">
        <v>496</v>
      </c>
      <c r="E148" s="46">
        <v>3473.25</v>
      </c>
      <c r="F148" s="46">
        <v>3245.4</v>
      </c>
      <c r="G148" s="48">
        <v>5664.75</v>
      </c>
      <c r="H148" s="46">
        <v>3473.25</v>
      </c>
      <c r="I148" s="48">
        <v>1790</v>
      </c>
      <c r="J148" s="48"/>
      <c r="K148" s="63">
        <f t="shared" si="298"/>
        <v>62.5185</v>
      </c>
      <c r="L148" s="64">
        <f t="shared" si="299"/>
        <v>519.264</v>
      </c>
      <c r="M148" s="48">
        <f t="shared" si="300"/>
        <v>453.18</v>
      </c>
      <c r="N148" s="46">
        <f t="shared" si="301"/>
        <v>24.31275</v>
      </c>
      <c r="O148" s="48">
        <f t="shared" si="302"/>
        <v>89.5</v>
      </c>
      <c r="P148" s="48">
        <f t="shared" si="303"/>
        <v>0</v>
      </c>
      <c r="Q148" s="48">
        <f t="shared" si="304"/>
        <v>1148.77525</v>
      </c>
      <c r="R148" s="46">
        <f t="shared" si="305"/>
        <v>0</v>
      </c>
      <c r="S148" s="46">
        <f t="shared" si="306"/>
        <v>259.63</v>
      </c>
      <c r="T148" s="48">
        <f t="shared" si="307"/>
        <v>113.3</v>
      </c>
      <c r="U148" s="46">
        <f t="shared" si="308"/>
        <v>10.42</v>
      </c>
      <c r="V148" s="46">
        <v>0</v>
      </c>
      <c r="W148" s="48">
        <f t="shared" si="309"/>
        <v>89.5</v>
      </c>
      <c r="X148" s="48">
        <f t="shared" si="310"/>
        <v>0</v>
      </c>
      <c r="Y148" s="46">
        <f t="shared" si="311"/>
        <v>472.85</v>
      </c>
      <c r="Z148" s="46">
        <f t="shared" si="312"/>
        <v>1621.62525</v>
      </c>
      <c r="AA148" s="46"/>
      <c r="AB148" s="12" t="s">
        <v>94</v>
      </c>
      <c r="AC148" s="11">
        <f t="shared" ref="AC148:AE148" si="356">K148+R148</f>
        <v>62.5185</v>
      </c>
      <c r="AD148" s="11">
        <f t="shared" si="356"/>
        <v>778.894</v>
      </c>
      <c r="AE148" s="11">
        <f t="shared" si="356"/>
        <v>566.48</v>
      </c>
      <c r="AF148" s="11">
        <f t="shared" si="314"/>
        <v>34.73275</v>
      </c>
      <c r="AG148" s="11">
        <f t="shared" ref="AG148:AI148" si="357">O148+W148</f>
        <v>179</v>
      </c>
      <c r="AH148" s="11">
        <f t="shared" si="357"/>
        <v>0</v>
      </c>
      <c r="AI148" s="11">
        <f t="shared" si="357"/>
        <v>1621.62525</v>
      </c>
      <c r="AJ148" s="12" t="s">
        <v>33</v>
      </c>
    </row>
    <row r="149" s="9" customFormat="1" ht="16" customHeight="1" spans="1:36">
      <c r="A149" s="45">
        <f t="shared" si="297"/>
        <v>146</v>
      </c>
      <c r="B149" s="46" t="s">
        <v>484</v>
      </c>
      <c r="C149" s="47" t="s">
        <v>497</v>
      </c>
      <c r="D149" s="46" t="s">
        <v>498</v>
      </c>
      <c r="E149" s="46">
        <v>3473.25</v>
      </c>
      <c r="F149" s="46">
        <v>3245.4</v>
      </c>
      <c r="G149" s="48">
        <v>5664.75</v>
      </c>
      <c r="H149" s="46">
        <v>3473.25</v>
      </c>
      <c r="I149" s="48">
        <v>1790</v>
      </c>
      <c r="J149" s="48"/>
      <c r="K149" s="63">
        <f t="shared" si="298"/>
        <v>62.5185</v>
      </c>
      <c r="L149" s="64">
        <f t="shared" si="299"/>
        <v>519.264</v>
      </c>
      <c r="M149" s="48">
        <f t="shared" si="300"/>
        <v>453.18</v>
      </c>
      <c r="N149" s="46">
        <f t="shared" si="301"/>
        <v>24.31275</v>
      </c>
      <c r="O149" s="48">
        <f t="shared" si="302"/>
        <v>89.5</v>
      </c>
      <c r="P149" s="48">
        <f t="shared" si="303"/>
        <v>0</v>
      </c>
      <c r="Q149" s="48">
        <f t="shared" si="304"/>
        <v>1148.77525</v>
      </c>
      <c r="R149" s="46">
        <f t="shared" si="305"/>
        <v>0</v>
      </c>
      <c r="S149" s="46">
        <f t="shared" si="306"/>
        <v>259.63</v>
      </c>
      <c r="T149" s="48">
        <f t="shared" si="307"/>
        <v>113.3</v>
      </c>
      <c r="U149" s="46">
        <f t="shared" si="308"/>
        <v>10.42</v>
      </c>
      <c r="V149" s="46">
        <v>0</v>
      </c>
      <c r="W149" s="48">
        <f t="shared" si="309"/>
        <v>89.5</v>
      </c>
      <c r="X149" s="48">
        <f t="shared" si="310"/>
        <v>0</v>
      </c>
      <c r="Y149" s="46">
        <f t="shared" si="311"/>
        <v>472.85</v>
      </c>
      <c r="Z149" s="46">
        <f t="shared" si="312"/>
        <v>1621.62525</v>
      </c>
      <c r="AA149" s="46"/>
      <c r="AB149" s="12" t="s">
        <v>94</v>
      </c>
      <c r="AC149" s="11">
        <f t="shared" ref="AC149:AE149" si="358">K149+R149</f>
        <v>62.5185</v>
      </c>
      <c r="AD149" s="11">
        <f t="shared" si="358"/>
        <v>778.894</v>
      </c>
      <c r="AE149" s="11">
        <f t="shared" si="358"/>
        <v>566.48</v>
      </c>
      <c r="AF149" s="11">
        <f t="shared" si="314"/>
        <v>34.73275</v>
      </c>
      <c r="AG149" s="11">
        <f t="shared" ref="AG149:AI149" si="359">O149+W149</f>
        <v>179</v>
      </c>
      <c r="AH149" s="11">
        <f t="shared" si="359"/>
        <v>0</v>
      </c>
      <c r="AI149" s="11">
        <f t="shared" si="359"/>
        <v>1621.62525</v>
      </c>
      <c r="AJ149" s="12" t="s">
        <v>33</v>
      </c>
    </row>
    <row r="150" s="9" customFormat="1" ht="16" customHeight="1" spans="1:36">
      <c r="A150" s="45">
        <f t="shared" si="297"/>
        <v>147</v>
      </c>
      <c r="B150" s="46" t="s">
        <v>289</v>
      </c>
      <c r="C150" s="47" t="s">
        <v>499</v>
      </c>
      <c r="D150" s="46" t="s">
        <v>500</v>
      </c>
      <c r="E150" s="46">
        <v>3473.25</v>
      </c>
      <c r="F150" s="46">
        <v>3245.4</v>
      </c>
      <c r="G150" s="48">
        <v>5664.75</v>
      </c>
      <c r="H150" s="46">
        <v>3473.25</v>
      </c>
      <c r="I150" s="48">
        <v>1790</v>
      </c>
      <c r="J150" s="48"/>
      <c r="K150" s="63">
        <f t="shared" si="298"/>
        <v>62.5185</v>
      </c>
      <c r="L150" s="64">
        <f t="shared" si="299"/>
        <v>519.264</v>
      </c>
      <c r="M150" s="48">
        <f t="shared" si="300"/>
        <v>453.18</v>
      </c>
      <c r="N150" s="46">
        <f t="shared" si="301"/>
        <v>24.31275</v>
      </c>
      <c r="O150" s="48">
        <f t="shared" si="302"/>
        <v>89.5</v>
      </c>
      <c r="P150" s="48">
        <f t="shared" si="303"/>
        <v>0</v>
      </c>
      <c r="Q150" s="48">
        <f t="shared" si="304"/>
        <v>1148.77525</v>
      </c>
      <c r="R150" s="46">
        <f t="shared" si="305"/>
        <v>0</v>
      </c>
      <c r="S150" s="46">
        <f t="shared" si="306"/>
        <v>259.63</v>
      </c>
      <c r="T150" s="48">
        <f t="shared" si="307"/>
        <v>113.3</v>
      </c>
      <c r="U150" s="46">
        <f t="shared" si="308"/>
        <v>10.42</v>
      </c>
      <c r="V150" s="46">
        <v>0</v>
      </c>
      <c r="W150" s="48">
        <f t="shared" si="309"/>
        <v>89.5</v>
      </c>
      <c r="X150" s="48">
        <f t="shared" si="310"/>
        <v>0</v>
      </c>
      <c r="Y150" s="46">
        <f t="shared" si="311"/>
        <v>472.85</v>
      </c>
      <c r="Z150" s="46">
        <f t="shared" si="312"/>
        <v>1621.62525</v>
      </c>
      <c r="AA150" s="46"/>
      <c r="AB150" s="12" t="s">
        <v>115</v>
      </c>
      <c r="AC150" s="11">
        <f t="shared" ref="AC150:AE150" si="360">K150+R150</f>
        <v>62.5185</v>
      </c>
      <c r="AD150" s="11">
        <f t="shared" si="360"/>
        <v>778.894</v>
      </c>
      <c r="AE150" s="11">
        <f t="shared" si="360"/>
        <v>566.48</v>
      </c>
      <c r="AF150" s="11">
        <f t="shared" si="314"/>
        <v>34.73275</v>
      </c>
      <c r="AG150" s="11">
        <f t="shared" ref="AG150:AI150" si="361">O150+W150</f>
        <v>179</v>
      </c>
      <c r="AH150" s="11">
        <f t="shared" si="361"/>
        <v>0</v>
      </c>
      <c r="AI150" s="11">
        <f t="shared" si="361"/>
        <v>1621.62525</v>
      </c>
      <c r="AJ150" s="12" t="s">
        <v>33</v>
      </c>
    </row>
    <row r="151" s="9" customFormat="1" ht="16" customHeight="1" spans="1:36">
      <c r="A151" s="45">
        <f t="shared" si="297"/>
        <v>148</v>
      </c>
      <c r="B151" s="46" t="s">
        <v>289</v>
      </c>
      <c r="C151" s="47" t="s">
        <v>501</v>
      </c>
      <c r="D151" s="46" t="s">
        <v>502</v>
      </c>
      <c r="E151" s="46">
        <v>3473.25</v>
      </c>
      <c r="F151" s="46">
        <v>3245.4</v>
      </c>
      <c r="G151" s="48">
        <v>5664.75</v>
      </c>
      <c r="H151" s="46">
        <v>3473.25</v>
      </c>
      <c r="I151" s="48">
        <v>1790</v>
      </c>
      <c r="J151" s="48"/>
      <c r="K151" s="63">
        <f t="shared" si="298"/>
        <v>62.5185</v>
      </c>
      <c r="L151" s="64">
        <f t="shared" si="299"/>
        <v>519.264</v>
      </c>
      <c r="M151" s="48">
        <f t="shared" si="300"/>
        <v>453.18</v>
      </c>
      <c r="N151" s="46">
        <f t="shared" si="301"/>
        <v>24.31275</v>
      </c>
      <c r="O151" s="48">
        <f t="shared" si="302"/>
        <v>89.5</v>
      </c>
      <c r="P151" s="48">
        <f t="shared" si="303"/>
        <v>0</v>
      </c>
      <c r="Q151" s="48">
        <f t="shared" si="304"/>
        <v>1148.77525</v>
      </c>
      <c r="R151" s="46">
        <f t="shared" si="305"/>
        <v>0</v>
      </c>
      <c r="S151" s="46">
        <f t="shared" si="306"/>
        <v>259.63</v>
      </c>
      <c r="T151" s="48">
        <f t="shared" si="307"/>
        <v>113.3</v>
      </c>
      <c r="U151" s="46">
        <f t="shared" si="308"/>
        <v>10.42</v>
      </c>
      <c r="V151" s="46">
        <v>0</v>
      </c>
      <c r="W151" s="48">
        <f t="shared" si="309"/>
        <v>89.5</v>
      </c>
      <c r="X151" s="48">
        <f t="shared" si="310"/>
        <v>0</v>
      </c>
      <c r="Y151" s="46">
        <f t="shared" si="311"/>
        <v>472.85</v>
      </c>
      <c r="Z151" s="46">
        <f t="shared" si="312"/>
        <v>1621.62525</v>
      </c>
      <c r="AA151" s="46"/>
      <c r="AB151" s="12" t="s">
        <v>115</v>
      </c>
      <c r="AC151" s="11">
        <f t="shared" ref="AC151:AE151" si="362">K151+R151</f>
        <v>62.5185</v>
      </c>
      <c r="AD151" s="11">
        <f t="shared" si="362"/>
        <v>778.894</v>
      </c>
      <c r="AE151" s="11">
        <f t="shared" si="362"/>
        <v>566.48</v>
      </c>
      <c r="AF151" s="11">
        <f t="shared" si="314"/>
        <v>34.73275</v>
      </c>
      <c r="AG151" s="11">
        <f t="shared" ref="AG151:AI151" si="363">O151+W151</f>
        <v>179</v>
      </c>
      <c r="AH151" s="11">
        <f t="shared" si="363"/>
        <v>0</v>
      </c>
      <c r="AI151" s="11">
        <f t="shared" si="363"/>
        <v>1621.62525</v>
      </c>
      <c r="AJ151" s="12" t="s">
        <v>33</v>
      </c>
    </row>
    <row r="152" s="9" customFormat="1" ht="16" customHeight="1" spans="1:36">
      <c r="A152" s="45">
        <f t="shared" si="297"/>
        <v>149</v>
      </c>
      <c r="B152" s="46" t="s">
        <v>289</v>
      </c>
      <c r="C152" s="47" t="s">
        <v>503</v>
      </c>
      <c r="D152" s="46" t="s">
        <v>504</v>
      </c>
      <c r="E152" s="46">
        <v>3473.25</v>
      </c>
      <c r="F152" s="46">
        <v>3245.4</v>
      </c>
      <c r="G152" s="48">
        <v>5664.75</v>
      </c>
      <c r="H152" s="46">
        <v>3473.25</v>
      </c>
      <c r="I152" s="48">
        <v>1790</v>
      </c>
      <c r="J152" s="48"/>
      <c r="K152" s="63">
        <f t="shared" si="298"/>
        <v>62.5185</v>
      </c>
      <c r="L152" s="64">
        <f t="shared" si="299"/>
        <v>519.264</v>
      </c>
      <c r="M152" s="48">
        <f t="shared" si="300"/>
        <v>453.18</v>
      </c>
      <c r="N152" s="46">
        <f t="shared" si="301"/>
        <v>24.31275</v>
      </c>
      <c r="O152" s="48">
        <f t="shared" si="302"/>
        <v>89.5</v>
      </c>
      <c r="P152" s="48">
        <f t="shared" si="303"/>
        <v>0</v>
      </c>
      <c r="Q152" s="48">
        <f t="shared" si="304"/>
        <v>1148.77525</v>
      </c>
      <c r="R152" s="46">
        <f t="shared" si="305"/>
        <v>0</v>
      </c>
      <c r="S152" s="46">
        <f t="shared" si="306"/>
        <v>259.63</v>
      </c>
      <c r="T152" s="48">
        <f t="shared" si="307"/>
        <v>113.3</v>
      </c>
      <c r="U152" s="46">
        <f t="shared" si="308"/>
        <v>10.42</v>
      </c>
      <c r="V152" s="46">
        <v>0</v>
      </c>
      <c r="W152" s="48">
        <f t="shared" si="309"/>
        <v>89.5</v>
      </c>
      <c r="X152" s="48">
        <f t="shared" si="310"/>
        <v>0</v>
      </c>
      <c r="Y152" s="46">
        <f t="shared" si="311"/>
        <v>472.85</v>
      </c>
      <c r="Z152" s="46">
        <f t="shared" si="312"/>
        <v>1621.62525</v>
      </c>
      <c r="AA152" s="46"/>
      <c r="AB152" s="12" t="s">
        <v>115</v>
      </c>
      <c r="AC152" s="11">
        <f t="shared" ref="AC152:AE152" si="364">K152+R152</f>
        <v>62.5185</v>
      </c>
      <c r="AD152" s="11">
        <f t="shared" si="364"/>
        <v>778.894</v>
      </c>
      <c r="AE152" s="11">
        <f t="shared" si="364"/>
        <v>566.48</v>
      </c>
      <c r="AF152" s="11">
        <f t="shared" si="314"/>
        <v>34.73275</v>
      </c>
      <c r="AG152" s="11">
        <f t="shared" ref="AG152:AI152" si="365">O152+W152</f>
        <v>179</v>
      </c>
      <c r="AH152" s="11">
        <f t="shared" si="365"/>
        <v>0</v>
      </c>
      <c r="AI152" s="11">
        <f t="shared" si="365"/>
        <v>1621.62525</v>
      </c>
      <c r="AJ152" s="12" t="s">
        <v>33</v>
      </c>
    </row>
    <row r="153" s="9" customFormat="1" ht="16" customHeight="1" spans="1:36">
      <c r="A153" s="45">
        <f t="shared" si="297"/>
        <v>150</v>
      </c>
      <c r="B153" s="46" t="s">
        <v>289</v>
      </c>
      <c r="C153" s="47" t="s">
        <v>505</v>
      </c>
      <c r="D153" s="46" t="s">
        <v>506</v>
      </c>
      <c r="E153" s="46">
        <v>3473.25</v>
      </c>
      <c r="F153" s="46">
        <v>3245.4</v>
      </c>
      <c r="G153" s="48">
        <v>5664.75</v>
      </c>
      <c r="H153" s="46">
        <v>3473.25</v>
      </c>
      <c r="I153" s="48">
        <v>1790</v>
      </c>
      <c r="J153" s="48"/>
      <c r="K153" s="63">
        <f t="shared" si="298"/>
        <v>62.5185</v>
      </c>
      <c r="L153" s="64">
        <f t="shared" si="299"/>
        <v>519.264</v>
      </c>
      <c r="M153" s="48">
        <f t="shared" si="300"/>
        <v>453.18</v>
      </c>
      <c r="N153" s="46">
        <f t="shared" si="301"/>
        <v>24.31275</v>
      </c>
      <c r="O153" s="48">
        <f t="shared" si="302"/>
        <v>89.5</v>
      </c>
      <c r="P153" s="48">
        <f t="shared" si="303"/>
        <v>0</v>
      </c>
      <c r="Q153" s="48">
        <f t="shared" si="304"/>
        <v>1148.77525</v>
      </c>
      <c r="R153" s="46">
        <f t="shared" si="305"/>
        <v>0</v>
      </c>
      <c r="S153" s="46">
        <f t="shared" si="306"/>
        <v>259.63</v>
      </c>
      <c r="T153" s="48">
        <f t="shared" si="307"/>
        <v>113.3</v>
      </c>
      <c r="U153" s="46">
        <f t="shared" si="308"/>
        <v>10.42</v>
      </c>
      <c r="V153" s="46">
        <v>0</v>
      </c>
      <c r="W153" s="48">
        <f t="shared" si="309"/>
        <v>89.5</v>
      </c>
      <c r="X153" s="48">
        <f t="shared" si="310"/>
        <v>0</v>
      </c>
      <c r="Y153" s="46">
        <f t="shared" si="311"/>
        <v>472.85</v>
      </c>
      <c r="Z153" s="46">
        <f t="shared" si="312"/>
        <v>1621.62525</v>
      </c>
      <c r="AA153" s="46"/>
      <c r="AB153" s="12" t="s">
        <v>115</v>
      </c>
      <c r="AC153" s="11">
        <f t="shared" ref="AC153:AE153" si="366">K153+R153</f>
        <v>62.5185</v>
      </c>
      <c r="AD153" s="11">
        <f t="shared" si="366"/>
        <v>778.894</v>
      </c>
      <c r="AE153" s="11">
        <f t="shared" si="366"/>
        <v>566.48</v>
      </c>
      <c r="AF153" s="11">
        <f t="shared" si="314"/>
        <v>34.73275</v>
      </c>
      <c r="AG153" s="11">
        <f t="shared" ref="AG153:AI153" si="367">O153+W153</f>
        <v>179</v>
      </c>
      <c r="AH153" s="11">
        <f t="shared" si="367"/>
        <v>0</v>
      </c>
      <c r="AI153" s="11">
        <f t="shared" si="367"/>
        <v>1621.62525</v>
      </c>
      <c r="AJ153" s="12" t="s">
        <v>33</v>
      </c>
    </row>
    <row r="154" s="9" customFormat="1" ht="16" customHeight="1" spans="1:36">
      <c r="A154" s="45">
        <f t="shared" si="297"/>
        <v>151</v>
      </c>
      <c r="B154" s="46" t="s">
        <v>289</v>
      </c>
      <c r="C154" s="51" t="s">
        <v>507</v>
      </c>
      <c r="D154" s="52" t="s">
        <v>508</v>
      </c>
      <c r="E154" s="46">
        <v>3473.25</v>
      </c>
      <c r="F154" s="46">
        <v>3245.4</v>
      </c>
      <c r="G154" s="48">
        <v>5664.75</v>
      </c>
      <c r="H154" s="46">
        <v>3473.25</v>
      </c>
      <c r="I154" s="48">
        <v>1790</v>
      </c>
      <c r="J154" s="48"/>
      <c r="K154" s="63">
        <f t="shared" si="298"/>
        <v>62.5185</v>
      </c>
      <c r="L154" s="64">
        <f t="shared" si="299"/>
        <v>519.264</v>
      </c>
      <c r="M154" s="48">
        <f t="shared" si="300"/>
        <v>453.18</v>
      </c>
      <c r="N154" s="46">
        <f t="shared" si="301"/>
        <v>24.31275</v>
      </c>
      <c r="O154" s="48">
        <f t="shared" si="302"/>
        <v>89.5</v>
      </c>
      <c r="P154" s="48">
        <f t="shared" si="303"/>
        <v>0</v>
      </c>
      <c r="Q154" s="48">
        <f t="shared" si="304"/>
        <v>1148.77525</v>
      </c>
      <c r="R154" s="46">
        <f t="shared" si="305"/>
        <v>0</v>
      </c>
      <c r="S154" s="46">
        <f t="shared" si="306"/>
        <v>259.63</v>
      </c>
      <c r="T154" s="48">
        <f t="shared" si="307"/>
        <v>113.3</v>
      </c>
      <c r="U154" s="46">
        <f t="shared" si="308"/>
        <v>10.42</v>
      </c>
      <c r="V154" s="46">
        <v>0</v>
      </c>
      <c r="W154" s="48">
        <f t="shared" si="309"/>
        <v>89.5</v>
      </c>
      <c r="X154" s="48">
        <f t="shared" si="310"/>
        <v>0</v>
      </c>
      <c r="Y154" s="46">
        <f t="shared" si="311"/>
        <v>472.85</v>
      </c>
      <c r="Z154" s="46">
        <f t="shared" si="312"/>
        <v>1621.62525</v>
      </c>
      <c r="AA154" s="78"/>
      <c r="AB154" s="12" t="s">
        <v>115</v>
      </c>
      <c r="AC154" s="11">
        <f t="shared" ref="AC154:AE154" si="368">K154+R154</f>
        <v>62.5185</v>
      </c>
      <c r="AD154" s="11">
        <f t="shared" si="368"/>
        <v>778.894</v>
      </c>
      <c r="AE154" s="11">
        <f t="shared" si="368"/>
        <v>566.48</v>
      </c>
      <c r="AF154" s="11">
        <f t="shared" si="314"/>
        <v>34.73275</v>
      </c>
      <c r="AG154" s="11">
        <f t="shared" ref="AG154:AI154" si="369">O154+W154</f>
        <v>179</v>
      </c>
      <c r="AH154" s="11">
        <f t="shared" si="369"/>
        <v>0</v>
      </c>
      <c r="AI154" s="11">
        <f t="shared" si="369"/>
        <v>1621.62525</v>
      </c>
      <c r="AJ154" s="12" t="s">
        <v>33</v>
      </c>
    </row>
    <row r="155" s="9" customFormat="1" ht="16" customHeight="1" spans="1:36">
      <c r="A155" s="45">
        <f t="shared" si="297"/>
        <v>152</v>
      </c>
      <c r="B155" s="46" t="s">
        <v>509</v>
      </c>
      <c r="C155" s="47" t="s">
        <v>510</v>
      </c>
      <c r="D155" s="46" t="s">
        <v>511</v>
      </c>
      <c r="E155" s="46">
        <v>3473.25</v>
      </c>
      <c r="F155" s="46">
        <v>3245.4</v>
      </c>
      <c r="G155" s="48">
        <v>5664.75</v>
      </c>
      <c r="H155" s="46">
        <v>3473.25</v>
      </c>
      <c r="I155" s="48">
        <v>1790</v>
      </c>
      <c r="J155" s="48"/>
      <c r="K155" s="63">
        <f t="shared" si="298"/>
        <v>62.5185</v>
      </c>
      <c r="L155" s="64">
        <f t="shared" si="299"/>
        <v>519.264</v>
      </c>
      <c r="M155" s="48">
        <f t="shared" si="300"/>
        <v>453.18</v>
      </c>
      <c r="N155" s="46">
        <f t="shared" si="301"/>
        <v>24.31275</v>
      </c>
      <c r="O155" s="48">
        <f t="shared" si="302"/>
        <v>89.5</v>
      </c>
      <c r="P155" s="48">
        <f t="shared" si="303"/>
        <v>0</v>
      </c>
      <c r="Q155" s="48">
        <f t="shared" si="304"/>
        <v>1148.77525</v>
      </c>
      <c r="R155" s="46">
        <f t="shared" si="305"/>
        <v>0</v>
      </c>
      <c r="S155" s="46">
        <f t="shared" si="306"/>
        <v>259.63</v>
      </c>
      <c r="T155" s="48">
        <f t="shared" si="307"/>
        <v>113.3</v>
      </c>
      <c r="U155" s="46">
        <f t="shared" si="308"/>
        <v>10.42</v>
      </c>
      <c r="V155" s="46">
        <v>0</v>
      </c>
      <c r="W155" s="48">
        <f t="shared" si="309"/>
        <v>89.5</v>
      </c>
      <c r="X155" s="48">
        <f t="shared" si="310"/>
        <v>0</v>
      </c>
      <c r="Y155" s="46">
        <f t="shared" si="311"/>
        <v>472.85</v>
      </c>
      <c r="Z155" s="46">
        <f t="shared" si="312"/>
        <v>1621.62525</v>
      </c>
      <c r="AA155" s="46"/>
      <c r="AB155" s="12" t="s">
        <v>118</v>
      </c>
      <c r="AC155" s="11">
        <f t="shared" ref="AC155:AE155" si="370">K155+R155</f>
        <v>62.5185</v>
      </c>
      <c r="AD155" s="11">
        <f t="shared" si="370"/>
        <v>778.894</v>
      </c>
      <c r="AE155" s="11">
        <f t="shared" si="370"/>
        <v>566.48</v>
      </c>
      <c r="AF155" s="11">
        <f t="shared" si="314"/>
        <v>34.73275</v>
      </c>
      <c r="AG155" s="11">
        <f t="shared" ref="AG155:AI155" si="371">O155+W155</f>
        <v>179</v>
      </c>
      <c r="AH155" s="11">
        <f t="shared" si="371"/>
        <v>0</v>
      </c>
      <c r="AI155" s="11">
        <f t="shared" si="371"/>
        <v>1621.62525</v>
      </c>
      <c r="AJ155" s="12" t="s">
        <v>33</v>
      </c>
    </row>
    <row r="156" s="9" customFormat="1" ht="16" customHeight="1" spans="1:36">
      <c r="A156" s="45">
        <f t="shared" si="297"/>
        <v>153</v>
      </c>
      <c r="B156" s="46" t="s">
        <v>509</v>
      </c>
      <c r="C156" s="47" t="s">
        <v>512</v>
      </c>
      <c r="D156" s="46" t="s">
        <v>513</v>
      </c>
      <c r="E156" s="46">
        <v>3473.25</v>
      </c>
      <c r="F156" s="46">
        <v>3245.4</v>
      </c>
      <c r="G156" s="48">
        <v>5664.75</v>
      </c>
      <c r="H156" s="46">
        <v>3473.25</v>
      </c>
      <c r="I156" s="48">
        <v>1790</v>
      </c>
      <c r="J156" s="48"/>
      <c r="K156" s="63">
        <f t="shared" si="298"/>
        <v>62.5185</v>
      </c>
      <c r="L156" s="64">
        <f t="shared" si="299"/>
        <v>519.264</v>
      </c>
      <c r="M156" s="48">
        <f t="shared" si="300"/>
        <v>453.18</v>
      </c>
      <c r="N156" s="46">
        <f t="shared" si="301"/>
        <v>24.31275</v>
      </c>
      <c r="O156" s="48">
        <f t="shared" si="302"/>
        <v>89.5</v>
      </c>
      <c r="P156" s="48">
        <f t="shared" si="303"/>
        <v>0</v>
      </c>
      <c r="Q156" s="48">
        <f t="shared" si="304"/>
        <v>1148.77525</v>
      </c>
      <c r="R156" s="46">
        <f t="shared" si="305"/>
        <v>0</v>
      </c>
      <c r="S156" s="46">
        <f t="shared" si="306"/>
        <v>259.63</v>
      </c>
      <c r="T156" s="48">
        <f t="shared" si="307"/>
        <v>113.3</v>
      </c>
      <c r="U156" s="46">
        <f t="shared" si="308"/>
        <v>10.42</v>
      </c>
      <c r="V156" s="46">
        <v>0</v>
      </c>
      <c r="W156" s="48">
        <f t="shared" si="309"/>
        <v>89.5</v>
      </c>
      <c r="X156" s="48">
        <f t="shared" si="310"/>
        <v>0</v>
      </c>
      <c r="Y156" s="46">
        <f t="shared" si="311"/>
        <v>472.85</v>
      </c>
      <c r="Z156" s="46">
        <f t="shared" si="312"/>
        <v>1621.62525</v>
      </c>
      <c r="AA156" s="46"/>
      <c r="AB156" s="12" t="s">
        <v>118</v>
      </c>
      <c r="AC156" s="11">
        <f t="shared" ref="AC156:AE156" si="372">K156+R156</f>
        <v>62.5185</v>
      </c>
      <c r="AD156" s="11">
        <f t="shared" si="372"/>
        <v>778.894</v>
      </c>
      <c r="AE156" s="11">
        <f t="shared" si="372"/>
        <v>566.48</v>
      </c>
      <c r="AF156" s="11">
        <f t="shared" si="314"/>
        <v>34.73275</v>
      </c>
      <c r="AG156" s="11">
        <f t="shared" ref="AG156:AI156" si="373">O156+W156</f>
        <v>179</v>
      </c>
      <c r="AH156" s="11">
        <f t="shared" si="373"/>
        <v>0</v>
      </c>
      <c r="AI156" s="11">
        <f t="shared" si="373"/>
        <v>1621.62525</v>
      </c>
      <c r="AJ156" s="12" t="s">
        <v>33</v>
      </c>
    </row>
    <row r="157" s="9" customFormat="1" ht="16" customHeight="1" spans="1:36">
      <c r="A157" s="45">
        <f t="shared" si="297"/>
        <v>154</v>
      </c>
      <c r="B157" s="46" t="s">
        <v>509</v>
      </c>
      <c r="C157" s="47" t="s">
        <v>514</v>
      </c>
      <c r="D157" s="46" t="s">
        <v>515</v>
      </c>
      <c r="E157" s="46">
        <v>3473.25</v>
      </c>
      <c r="F157" s="46">
        <v>3245.4</v>
      </c>
      <c r="G157" s="48">
        <v>5664.75</v>
      </c>
      <c r="H157" s="46">
        <v>3473.25</v>
      </c>
      <c r="I157" s="48">
        <v>1790</v>
      </c>
      <c r="J157" s="48"/>
      <c r="K157" s="63">
        <f t="shared" si="298"/>
        <v>62.5185</v>
      </c>
      <c r="L157" s="64">
        <f t="shared" si="299"/>
        <v>519.264</v>
      </c>
      <c r="M157" s="48">
        <f t="shared" si="300"/>
        <v>453.18</v>
      </c>
      <c r="N157" s="46">
        <f t="shared" si="301"/>
        <v>24.31275</v>
      </c>
      <c r="O157" s="48">
        <f t="shared" si="302"/>
        <v>89.5</v>
      </c>
      <c r="P157" s="48">
        <f t="shared" si="303"/>
        <v>0</v>
      </c>
      <c r="Q157" s="48">
        <f t="shared" si="304"/>
        <v>1148.77525</v>
      </c>
      <c r="R157" s="46">
        <f t="shared" si="305"/>
        <v>0</v>
      </c>
      <c r="S157" s="46">
        <f t="shared" si="306"/>
        <v>259.63</v>
      </c>
      <c r="T157" s="48">
        <f t="shared" si="307"/>
        <v>113.3</v>
      </c>
      <c r="U157" s="46">
        <f t="shared" si="308"/>
        <v>10.42</v>
      </c>
      <c r="V157" s="46">
        <v>0</v>
      </c>
      <c r="W157" s="48">
        <f t="shared" si="309"/>
        <v>89.5</v>
      </c>
      <c r="X157" s="48">
        <f t="shared" si="310"/>
        <v>0</v>
      </c>
      <c r="Y157" s="46">
        <f t="shared" si="311"/>
        <v>472.85</v>
      </c>
      <c r="Z157" s="46">
        <f t="shared" si="312"/>
        <v>1621.62525</v>
      </c>
      <c r="AA157" s="46"/>
      <c r="AB157" s="12" t="s">
        <v>118</v>
      </c>
      <c r="AC157" s="11">
        <f t="shared" ref="AC157:AE157" si="374">K157+R157</f>
        <v>62.5185</v>
      </c>
      <c r="AD157" s="11">
        <f t="shared" si="374"/>
        <v>778.894</v>
      </c>
      <c r="AE157" s="11">
        <f t="shared" si="374"/>
        <v>566.48</v>
      </c>
      <c r="AF157" s="11">
        <f t="shared" si="314"/>
        <v>34.73275</v>
      </c>
      <c r="AG157" s="11">
        <f t="shared" ref="AG157:AI157" si="375">O157+W157</f>
        <v>179</v>
      </c>
      <c r="AH157" s="11">
        <f t="shared" si="375"/>
        <v>0</v>
      </c>
      <c r="AI157" s="11">
        <f t="shared" si="375"/>
        <v>1621.62525</v>
      </c>
      <c r="AJ157" s="12" t="s">
        <v>33</v>
      </c>
    </row>
    <row r="158" s="9" customFormat="1" ht="16" customHeight="1" spans="1:36">
      <c r="A158" s="45">
        <f t="shared" si="297"/>
        <v>155</v>
      </c>
      <c r="B158" s="46" t="s">
        <v>509</v>
      </c>
      <c r="C158" s="47" t="s">
        <v>516</v>
      </c>
      <c r="D158" s="46" t="s">
        <v>517</v>
      </c>
      <c r="E158" s="46">
        <v>3473.25</v>
      </c>
      <c r="F158" s="46">
        <v>3245.4</v>
      </c>
      <c r="G158" s="48">
        <v>5664.75</v>
      </c>
      <c r="H158" s="46">
        <v>3473.25</v>
      </c>
      <c r="I158" s="48">
        <v>1790</v>
      </c>
      <c r="J158" s="48"/>
      <c r="K158" s="63">
        <f t="shared" si="298"/>
        <v>62.5185</v>
      </c>
      <c r="L158" s="64">
        <f t="shared" si="299"/>
        <v>519.264</v>
      </c>
      <c r="M158" s="48">
        <f t="shared" si="300"/>
        <v>453.18</v>
      </c>
      <c r="N158" s="46">
        <f t="shared" si="301"/>
        <v>24.31275</v>
      </c>
      <c r="O158" s="48">
        <f t="shared" si="302"/>
        <v>89.5</v>
      </c>
      <c r="P158" s="48">
        <f t="shared" si="303"/>
        <v>0</v>
      </c>
      <c r="Q158" s="48">
        <f t="shared" si="304"/>
        <v>1148.77525</v>
      </c>
      <c r="R158" s="46">
        <f t="shared" si="305"/>
        <v>0</v>
      </c>
      <c r="S158" s="46">
        <f t="shared" si="306"/>
        <v>259.63</v>
      </c>
      <c r="T158" s="48">
        <f t="shared" si="307"/>
        <v>113.3</v>
      </c>
      <c r="U158" s="46">
        <f t="shared" si="308"/>
        <v>10.42</v>
      </c>
      <c r="V158" s="46">
        <v>0</v>
      </c>
      <c r="W158" s="48">
        <f t="shared" si="309"/>
        <v>89.5</v>
      </c>
      <c r="X158" s="48">
        <f t="shared" si="310"/>
        <v>0</v>
      </c>
      <c r="Y158" s="46">
        <f t="shared" si="311"/>
        <v>472.85</v>
      </c>
      <c r="Z158" s="46">
        <f t="shared" si="312"/>
        <v>1621.62525</v>
      </c>
      <c r="AA158" s="46"/>
      <c r="AB158" s="12" t="s">
        <v>118</v>
      </c>
      <c r="AC158" s="11">
        <f t="shared" ref="AC158:AE158" si="376">K158+R158</f>
        <v>62.5185</v>
      </c>
      <c r="AD158" s="11">
        <f t="shared" si="376"/>
        <v>778.894</v>
      </c>
      <c r="AE158" s="11">
        <f t="shared" si="376"/>
        <v>566.48</v>
      </c>
      <c r="AF158" s="11">
        <f t="shared" si="314"/>
        <v>34.73275</v>
      </c>
      <c r="AG158" s="11">
        <f t="shared" ref="AG158:AI158" si="377">O158+W158</f>
        <v>179</v>
      </c>
      <c r="AH158" s="11">
        <f t="shared" si="377"/>
        <v>0</v>
      </c>
      <c r="AI158" s="11">
        <f t="shared" si="377"/>
        <v>1621.62525</v>
      </c>
      <c r="AJ158" s="12" t="s">
        <v>33</v>
      </c>
    </row>
    <row r="159" s="9" customFormat="1" ht="16" customHeight="1" spans="1:36">
      <c r="A159" s="45">
        <f t="shared" si="297"/>
        <v>156</v>
      </c>
      <c r="B159" s="46" t="s">
        <v>509</v>
      </c>
      <c r="C159" s="47" t="s">
        <v>518</v>
      </c>
      <c r="D159" s="46" t="s">
        <v>519</v>
      </c>
      <c r="E159" s="46">
        <v>3473.25</v>
      </c>
      <c r="F159" s="46">
        <v>3245.4</v>
      </c>
      <c r="G159" s="48">
        <v>5664.75</v>
      </c>
      <c r="H159" s="46">
        <v>3473.25</v>
      </c>
      <c r="I159" s="48">
        <v>1790</v>
      </c>
      <c r="J159" s="48"/>
      <c r="K159" s="63">
        <f t="shared" si="298"/>
        <v>62.5185</v>
      </c>
      <c r="L159" s="64">
        <f t="shared" si="299"/>
        <v>519.264</v>
      </c>
      <c r="M159" s="48">
        <f t="shared" si="300"/>
        <v>453.18</v>
      </c>
      <c r="N159" s="46">
        <f t="shared" si="301"/>
        <v>24.31275</v>
      </c>
      <c r="O159" s="48">
        <f t="shared" si="302"/>
        <v>89.5</v>
      </c>
      <c r="P159" s="48">
        <f t="shared" si="303"/>
        <v>0</v>
      </c>
      <c r="Q159" s="48">
        <f t="shared" si="304"/>
        <v>1148.77525</v>
      </c>
      <c r="R159" s="46">
        <f t="shared" si="305"/>
        <v>0</v>
      </c>
      <c r="S159" s="46">
        <f t="shared" si="306"/>
        <v>259.63</v>
      </c>
      <c r="T159" s="48">
        <f t="shared" si="307"/>
        <v>113.3</v>
      </c>
      <c r="U159" s="46">
        <f t="shared" si="308"/>
        <v>10.42</v>
      </c>
      <c r="V159" s="46">
        <v>0</v>
      </c>
      <c r="W159" s="48">
        <f t="shared" si="309"/>
        <v>89.5</v>
      </c>
      <c r="X159" s="48">
        <f t="shared" si="310"/>
        <v>0</v>
      </c>
      <c r="Y159" s="46">
        <f t="shared" si="311"/>
        <v>472.85</v>
      </c>
      <c r="Z159" s="46">
        <f t="shared" si="312"/>
        <v>1621.62525</v>
      </c>
      <c r="AA159" s="46"/>
      <c r="AB159" s="12" t="s">
        <v>118</v>
      </c>
      <c r="AC159" s="11">
        <f t="shared" ref="AC159:AE159" si="378">K159+R159</f>
        <v>62.5185</v>
      </c>
      <c r="AD159" s="11">
        <f t="shared" si="378"/>
        <v>778.894</v>
      </c>
      <c r="AE159" s="11">
        <f t="shared" si="378"/>
        <v>566.48</v>
      </c>
      <c r="AF159" s="11">
        <f t="shared" si="314"/>
        <v>34.73275</v>
      </c>
      <c r="AG159" s="11">
        <f t="shared" ref="AG159:AI159" si="379">O159+W159</f>
        <v>179</v>
      </c>
      <c r="AH159" s="11">
        <f t="shared" si="379"/>
        <v>0</v>
      </c>
      <c r="AI159" s="11">
        <f t="shared" si="379"/>
        <v>1621.62525</v>
      </c>
      <c r="AJ159" s="12" t="s">
        <v>33</v>
      </c>
    </row>
    <row r="160" s="9" customFormat="1" ht="16" customHeight="1" spans="1:36">
      <c r="A160" s="45">
        <f t="shared" si="297"/>
        <v>157</v>
      </c>
      <c r="B160" s="46" t="s">
        <v>509</v>
      </c>
      <c r="C160" s="47" t="s">
        <v>520</v>
      </c>
      <c r="D160" s="46" t="s">
        <v>521</v>
      </c>
      <c r="E160" s="46">
        <v>3473.25</v>
      </c>
      <c r="F160" s="46">
        <v>3245.4</v>
      </c>
      <c r="G160" s="48">
        <v>5664.75</v>
      </c>
      <c r="H160" s="46">
        <v>3473.25</v>
      </c>
      <c r="I160" s="48">
        <v>1790</v>
      </c>
      <c r="J160" s="48"/>
      <c r="K160" s="63">
        <f t="shared" si="298"/>
        <v>62.5185</v>
      </c>
      <c r="L160" s="64">
        <f t="shared" si="299"/>
        <v>519.264</v>
      </c>
      <c r="M160" s="48">
        <f t="shared" si="300"/>
        <v>453.18</v>
      </c>
      <c r="N160" s="46">
        <f t="shared" si="301"/>
        <v>24.31275</v>
      </c>
      <c r="O160" s="48">
        <f t="shared" si="302"/>
        <v>89.5</v>
      </c>
      <c r="P160" s="48">
        <f t="shared" si="303"/>
        <v>0</v>
      </c>
      <c r="Q160" s="48">
        <f t="shared" si="304"/>
        <v>1148.77525</v>
      </c>
      <c r="R160" s="46">
        <f t="shared" si="305"/>
        <v>0</v>
      </c>
      <c r="S160" s="46">
        <f t="shared" si="306"/>
        <v>259.63</v>
      </c>
      <c r="T160" s="48">
        <f t="shared" si="307"/>
        <v>113.3</v>
      </c>
      <c r="U160" s="46">
        <f t="shared" si="308"/>
        <v>10.42</v>
      </c>
      <c r="V160" s="46">
        <v>0</v>
      </c>
      <c r="W160" s="48">
        <f t="shared" si="309"/>
        <v>89.5</v>
      </c>
      <c r="X160" s="48">
        <f t="shared" si="310"/>
        <v>0</v>
      </c>
      <c r="Y160" s="46">
        <f t="shared" si="311"/>
        <v>472.85</v>
      </c>
      <c r="Z160" s="46">
        <f t="shared" si="312"/>
        <v>1621.62525</v>
      </c>
      <c r="AA160" s="46"/>
      <c r="AB160" s="12" t="s">
        <v>118</v>
      </c>
      <c r="AC160" s="11">
        <f t="shared" ref="AC160:AE160" si="380">K160+R160</f>
        <v>62.5185</v>
      </c>
      <c r="AD160" s="11">
        <f t="shared" si="380"/>
        <v>778.894</v>
      </c>
      <c r="AE160" s="11">
        <f t="shared" si="380"/>
        <v>566.48</v>
      </c>
      <c r="AF160" s="11">
        <f t="shared" si="314"/>
        <v>34.73275</v>
      </c>
      <c r="AG160" s="11">
        <f t="shared" ref="AG160:AI160" si="381">O160+W160</f>
        <v>179</v>
      </c>
      <c r="AH160" s="11">
        <f t="shared" si="381"/>
        <v>0</v>
      </c>
      <c r="AI160" s="11">
        <f t="shared" si="381"/>
        <v>1621.62525</v>
      </c>
      <c r="AJ160" s="12" t="s">
        <v>33</v>
      </c>
    </row>
    <row r="161" s="9" customFormat="1" ht="16" customHeight="1" spans="1:36">
      <c r="A161" s="45">
        <f t="shared" si="297"/>
        <v>158</v>
      </c>
      <c r="B161" s="46" t="s">
        <v>509</v>
      </c>
      <c r="C161" s="47" t="s">
        <v>522</v>
      </c>
      <c r="D161" s="46" t="s">
        <v>523</v>
      </c>
      <c r="E161" s="46">
        <v>3473.25</v>
      </c>
      <c r="F161" s="46">
        <v>3245.4</v>
      </c>
      <c r="G161" s="48">
        <v>5664.75</v>
      </c>
      <c r="H161" s="46">
        <v>3473.25</v>
      </c>
      <c r="I161" s="48">
        <v>1790</v>
      </c>
      <c r="J161" s="48"/>
      <c r="K161" s="63">
        <f t="shared" si="298"/>
        <v>62.5185</v>
      </c>
      <c r="L161" s="64">
        <f t="shared" si="299"/>
        <v>519.264</v>
      </c>
      <c r="M161" s="48">
        <f t="shared" si="300"/>
        <v>453.18</v>
      </c>
      <c r="N161" s="46">
        <f t="shared" si="301"/>
        <v>24.31275</v>
      </c>
      <c r="O161" s="48">
        <f t="shared" si="302"/>
        <v>89.5</v>
      </c>
      <c r="P161" s="48">
        <f t="shared" si="303"/>
        <v>0</v>
      </c>
      <c r="Q161" s="48">
        <f t="shared" si="304"/>
        <v>1148.77525</v>
      </c>
      <c r="R161" s="46">
        <f t="shared" si="305"/>
        <v>0</v>
      </c>
      <c r="S161" s="46">
        <f t="shared" si="306"/>
        <v>259.63</v>
      </c>
      <c r="T161" s="48">
        <f t="shared" si="307"/>
        <v>113.3</v>
      </c>
      <c r="U161" s="46">
        <f t="shared" si="308"/>
        <v>10.42</v>
      </c>
      <c r="V161" s="46">
        <v>0</v>
      </c>
      <c r="W161" s="48">
        <f t="shared" si="309"/>
        <v>89.5</v>
      </c>
      <c r="X161" s="48">
        <f t="shared" si="310"/>
        <v>0</v>
      </c>
      <c r="Y161" s="46">
        <f t="shared" si="311"/>
        <v>472.85</v>
      </c>
      <c r="Z161" s="46">
        <f t="shared" si="312"/>
        <v>1621.62525</v>
      </c>
      <c r="AA161" s="46"/>
      <c r="AB161" s="12" t="s">
        <v>118</v>
      </c>
      <c r="AC161" s="11">
        <f t="shared" ref="AC161:AE161" si="382">K161+R161</f>
        <v>62.5185</v>
      </c>
      <c r="AD161" s="11">
        <f t="shared" si="382"/>
        <v>778.894</v>
      </c>
      <c r="AE161" s="11">
        <f t="shared" si="382"/>
        <v>566.48</v>
      </c>
      <c r="AF161" s="11">
        <f t="shared" si="314"/>
        <v>34.73275</v>
      </c>
      <c r="AG161" s="11">
        <f t="shared" ref="AG161:AI161" si="383">O161+W161</f>
        <v>179</v>
      </c>
      <c r="AH161" s="11">
        <f t="shared" si="383"/>
        <v>0</v>
      </c>
      <c r="AI161" s="11">
        <f t="shared" si="383"/>
        <v>1621.62525</v>
      </c>
      <c r="AJ161" s="12" t="s">
        <v>33</v>
      </c>
    </row>
    <row r="162" s="9" customFormat="1" ht="16" customHeight="1" spans="1:36">
      <c r="A162" s="45">
        <f t="shared" si="297"/>
        <v>159</v>
      </c>
      <c r="B162" s="46" t="s">
        <v>509</v>
      </c>
      <c r="C162" s="47" t="s">
        <v>524</v>
      </c>
      <c r="D162" s="46" t="s">
        <v>525</v>
      </c>
      <c r="E162" s="46">
        <v>3473.25</v>
      </c>
      <c r="F162" s="46">
        <v>3245.4</v>
      </c>
      <c r="G162" s="48">
        <v>5664.75</v>
      </c>
      <c r="H162" s="46">
        <v>3473.25</v>
      </c>
      <c r="I162" s="48">
        <v>1790</v>
      </c>
      <c r="J162" s="48"/>
      <c r="K162" s="63">
        <f t="shared" si="298"/>
        <v>62.5185</v>
      </c>
      <c r="L162" s="64">
        <f t="shared" si="299"/>
        <v>519.264</v>
      </c>
      <c r="M162" s="48">
        <f t="shared" si="300"/>
        <v>453.18</v>
      </c>
      <c r="N162" s="46">
        <f t="shared" si="301"/>
        <v>24.31275</v>
      </c>
      <c r="O162" s="48">
        <f t="shared" si="302"/>
        <v>89.5</v>
      </c>
      <c r="P162" s="48">
        <f t="shared" si="303"/>
        <v>0</v>
      </c>
      <c r="Q162" s="48">
        <f t="shared" si="304"/>
        <v>1148.77525</v>
      </c>
      <c r="R162" s="46">
        <f t="shared" si="305"/>
        <v>0</v>
      </c>
      <c r="S162" s="46">
        <f t="shared" si="306"/>
        <v>259.63</v>
      </c>
      <c r="T162" s="48">
        <f t="shared" si="307"/>
        <v>113.3</v>
      </c>
      <c r="U162" s="46">
        <f t="shared" si="308"/>
        <v>10.42</v>
      </c>
      <c r="V162" s="46">
        <v>0</v>
      </c>
      <c r="W162" s="48">
        <f t="shared" si="309"/>
        <v>89.5</v>
      </c>
      <c r="X162" s="48">
        <f t="shared" si="310"/>
        <v>0</v>
      </c>
      <c r="Y162" s="46">
        <f t="shared" si="311"/>
        <v>472.85</v>
      </c>
      <c r="Z162" s="46">
        <f t="shared" si="312"/>
        <v>1621.62525</v>
      </c>
      <c r="AA162" s="46"/>
      <c r="AB162" s="12" t="s">
        <v>118</v>
      </c>
      <c r="AC162" s="11">
        <f t="shared" ref="AC162:AE162" si="384">K162+R162</f>
        <v>62.5185</v>
      </c>
      <c r="AD162" s="11">
        <f t="shared" si="384"/>
        <v>778.894</v>
      </c>
      <c r="AE162" s="11">
        <f t="shared" si="384"/>
        <v>566.48</v>
      </c>
      <c r="AF162" s="11">
        <f t="shared" si="314"/>
        <v>34.73275</v>
      </c>
      <c r="AG162" s="11">
        <f t="shared" ref="AG162:AI162" si="385">O162+W162</f>
        <v>179</v>
      </c>
      <c r="AH162" s="11">
        <f t="shared" si="385"/>
        <v>0</v>
      </c>
      <c r="AI162" s="11">
        <f t="shared" si="385"/>
        <v>1621.62525</v>
      </c>
      <c r="AJ162" s="12" t="s">
        <v>33</v>
      </c>
    </row>
    <row r="163" s="9" customFormat="1" ht="16" customHeight="1" spans="1:36">
      <c r="A163" s="45">
        <f t="shared" si="297"/>
        <v>160</v>
      </c>
      <c r="B163" s="46" t="s">
        <v>509</v>
      </c>
      <c r="C163" s="47" t="s">
        <v>526</v>
      </c>
      <c r="D163" s="46" t="s">
        <v>527</v>
      </c>
      <c r="E163" s="46">
        <v>3473.25</v>
      </c>
      <c r="F163" s="46">
        <v>3245.4</v>
      </c>
      <c r="G163" s="48">
        <v>5664.75</v>
      </c>
      <c r="H163" s="46">
        <v>3473.25</v>
      </c>
      <c r="I163" s="48">
        <v>1790</v>
      </c>
      <c r="J163" s="48"/>
      <c r="K163" s="63">
        <f t="shared" si="298"/>
        <v>62.5185</v>
      </c>
      <c r="L163" s="64">
        <f t="shared" si="299"/>
        <v>519.264</v>
      </c>
      <c r="M163" s="48">
        <f t="shared" si="300"/>
        <v>453.18</v>
      </c>
      <c r="N163" s="46">
        <f t="shared" si="301"/>
        <v>24.31275</v>
      </c>
      <c r="O163" s="48">
        <f t="shared" si="302"/>
        <v>89.5</v>
      </c>
      <c r="P163" s="48">
        <f t="shared" si="303"/>
        <v>0</v>
      </c>
      <c r="Q163" s="48">
        <f t="shared" si="304"/>
        <v>1148.77525</v>
      </c>
      <c r="R163" s="46">
        <f t="shared" si="305"/>
        <v>0</v>
      </c>
      <c r="S163" s="46">
        <f t="shared" si="306"/>
        <v>259.63</v>
      </c>
      <c r="T163" s="48">
        <f t="shared" si="307"/>
        <v>113.3</v>
      </c>
      <c r="U163" s="46">
        <f t="shared" si="308"/>
        <v>10.42</v>
      </c>
      <c r="V163" s="46">
        <v>0</v>
      </c>
      <c r="W163" s="48">
        <f t="shared" si="309"/>
        <v>89.5</v>
      </c>
      <c r="X163" s="48">
        <f t="shared" si="310"/>
        <v>0</v>
      </c>
      <c r="Y163" s="46">
        <f t="shared" si="311"/>
        <v>472.85</v>
      </c>
      <c r="Z163" s="46">
        <f t="shared" si="312"/>
        <v>1621.62525</v>
      </c>
      <c r="AA163" s="46"/>
      <c r="AB163" s="12" t="s">
        <v>118</v>
      </c>
      <c r="AC163" s="11">
        <f t="shared" ref="AC163:AE163" si="386">K163+R163</f>
        <v>62.5185</v>
      </c>
      <c r="AD163" s="11">
        <f t="shared" si="386"/>
        <v>778.894</v>
      </c>
      <c r="AE163" s="11">
        <f t="shared" si="386"/>
        <v>566.48</v>
      </c>
      <c r="AF163" s="11">
        <f t="shared" si="314"/>
        <v>34.73275</v>
      </c>
      <c r="AG163" s="11">
        <f t="shared" ref="AG163:AI163" si="387">O163+W163</f>
        <v>179</v>
      </c>
      <c r="AH163" s="11">
        <f t="shared" si="387"/>
        <v>0</v>
      </c>
      <c r="AI163" s="11">
        <f t="shared" si="387"/>
        <v>1621.62525</v>
      </c>
      <c r="AJ163" s="12" t="s">
        <v>33</v>
      </c>
    </row>
    <row r="164" s="9" customFormat="1" ht="16" customHeight="1" spans="1:36">
      <c r="A164" s="45">
        <f t="shared" si="297"/>
        <v>161</v>
      </c>
      <c r="B164" s="46" t="s">
        <v>509</v>
      </c>
      <c r="C164" s="47" t="s">
        <v>528</v>
      </c>
      <c r="D164" s="46" t="s">
        <v>529</v>
      </c>
      <c r="E164" s="46">
        <v>3473.25</v>
      </c>
      <c r="F164" s="46">
        <v>3245.4</v>
      </c>
      <c r="G164" s="48">
        <v>5664.75</v>
      </c>
      <c r="H164" s="46">
        <v>3473.25</v>
      </c>
      <c r="I164" s="48">
        <v>1790</v>
      </c>
      <c r="J164" s="48"/>
      <c r="K164" s="63">
        <f t="shared" si="298"/>
        <v>62.5185</v>
      </c>
      <c r="L164" s="64">
        <f t="shared" si="299"/>
        <v>519.264</v>
      </c>
      <c r="M164" s="48">
        <f t="shared" si="300"/>
        <v>453.18</v>
      </c>
      <c r="N164" s="46">
        <f t="shared" si="301"/>
        <v>24.31275</v>
      </c>
      <c r="O164" s="48">
        <f t="shared" si="302"/>
        <v>89.5</v>
      </c>
      <c r="P164" s="48">
        <f t="shared" si="303"/>
        <v>0</v>
      </c>
      <c r="Q164" s="48">
        <f t="shared" si="304"/>
        <v>1148.77525</v>
      </c>
      <c r="R164" s="46">
        <f t="shared" si="305"/>
        <v>0</v>
      </c>
      <c r="S164" s="46">
        <f t="shared" si="306"/>
        <v>259.63</v>
      </c>
      <c r="T164" s="48">
        <f t="shared" si="307"/>
        <v>113.3</v>
      </c>
      <c r="U164" s="46">
        <f t="shared" si="308"/>
        <v>10.42</v>
      </c>
      <c r="V164" s="46">
        <v>0</v>
      </c>
      <c r="W164" s="48">
        <f t="shared" si="309"/>
        <v>89.5</v>
      </c>
      <c r="X164" s="48">
        <f t="shared" si="310"/>
        <v>0</v>
      </c>
      <c r="Y164" s="46">
        <f t="shared" si="311"/>
        <v>472.85</v>
      </c>
      <c r="Z164" s="46">
        <f t="shared" si="312"/>
        <v>1621.62525</v>
      </c>
      <c r="AA164" s="46"/>
      <c r="AB164" s="12" t="s">
        <v>118</v>
      </c>
      <c r="AC164" s="11">
        <f t="shared" ref="AC164:AE164" si="388">K164+R164</f>
        <v>62.5185</v>
      </c>
      <c r="AD164" s="11">
        <f t="shared" si="388"/>
        <v>778.894</v>
      </c>
      <c r="AE164" s="11">
        <f t="shared" si="388"/>
        <v>566.48</v>
      </c>
      <c r="AF164" s="11">
        <f t="shared" si="314"/>
        <v>34.73275</v>
      </c>
      <c r="AG164" s="11">
        <f t="shared" ref="AG164:AI164" si="389">O164+W164</f>
        <v>179</v>
      </c>
      <c r="AH164" s="11">
        <f t="shared" si="389"/>
        <v>0</v>
      </c>
      <c r="AI164" s="11">
        <f t="shared" si="389"/>
        <v>1621.62525</v>
      </c>
      <c r="AJ164" s="12" t="s">
        <v>33</v>
      </c>
    </row>
    <row r="165" s="9" customFormat="1" ht="16" customHeight="1" spans="1:36">
      <c r="A165" s="45">
        <f t="shared" si="297"/>
        <v>162</v>
      </c>
      <c r="B165" s="46" t="s">
        <v>509</v>
      </c>
      <c r="C165" s="47" t="s">
        <v>530</v>
      </c>
      <c r="D165" s="46" t="s">
        <v>531</v>
      </c>
      <c r="E165" s="46">
        <v>3473.25</v>
      </c>
      <c r="F165" s="46">
        <v>3245.4</v>
      </c>
      <c r="G165" s="48">
        <v>5664.75</v>
      </c>
      <c r="H165" s="46">
        <v>3473.25</v>
      </c>
      <c r="I165" s="48">
        <v>1790</v>
      </c>
      <c r="J165" s="48"/>
      <c r="K165" s="63">
        <f t="shared" si="298"/>
        <v>62.5185</v>
      </c>
      <c r="L165" s="64">
        <f t="shared" si="299"/>
        <v>519.264</v>
      </c>
      <c r="M165" s="48">
        <f t="shared" si="300"/>
        <v>453.18</v>
      </c>
      <c r="N165" s="46">
        <f t="shared" si="301"/>
        <v>24.31275</v>
      </c>
      <c r="O165" s="48">
        <f t="shared" si="302"/>
        <v>89.5</v>
      </c>
      <c r="P165" s="48">
        <f t="shared" si="303"/>
        <v>0</v>
      </c>
      <c r="Q165" s="48">
        <f t="shared" si="304"/>
        <v>1148.77525</v>
      </c>
      <c r="R165" s="46">
        <f t="shared" si="305"/>
        <v>0</v>
      </c>
      <c r="S165" s="46">
        <f t="shared" si="306"/>
        <v>259.63</v>
      </c>
      <c r="T165" s="48">
        <f t="shared" si="307"/>
        <v>113.3</v>
      </c>
      <c r="U165" s="46">
        <f t="shared" si="308"/>
        <v>10.42</v>
      </c>
      <c r="V165" s="46">
        <v>0</v>
      </c>
      <c r="W165" s="48">
        <f t="shared" si="309"/>
        <v>89.5</v>
      </c>
      <c r="X165" s="48">
        <f t="shared" si="310"/>
        <v>0</v>
      </c>
      <c r="Y165" s="46">
        <f t="shared" si="311"/>
        <v>472.85</v>
      </c>
      <c r="Z165" s="46">
        <f t="shared" si="312"/>
        <v>1621.62525</v>
      </c>
      <c r="AA165" s="46"/>
      <c r="AB165" s="12" t="s">
        <v>118</v>
      </c>
      <c r="AC165" s="11">
        <f t="shared" ref="AC165:AE165" si="390">K165+R165</f>
        <v>62.5185</v>
      </c>
      <c r="AD165" s="11">
        <f t="shared" si="390"/>
        <v>778.894</v>
      </c>
      <c r="AE165" s="11">
        <f t="shared" si="390"/>
        <v>566.48</v>
      </c>
      <c r="AF165" s="11">
        <f t="shared" si="314"/>
        <v>34.73275</v>
      </c>
      <c r="AG165" s="11">
        <f t="shared" ref="AG165:AI165" si="391">O165+W165</f>
        <v>179</v>
      </c>
      <c r="AH165" s="11">
        <f t="shared" si="391"/>
        <v>0</v>
      </c>
      <c r="AI165" s="11">
        <f t="shared" si="391"/>
        <v>1621.62525</v>
      </c>
      <c r="AJ165" s="12" t="s">
        <v>33</v>
      </c>
    </row>
    <row r="166" s="9" customFormat="1" ht="16" customHeight="1" spans="1:36">
      <c r="A166" s="45">
        <f t="shared" si="297"/>
        <v>163</v>
      </c>
      <c r="B166" s="46" t="s">
        <v>509</v>
      </c>
      <c r="C166" s="47" t="s">
        <v>532</v>
      </c>
      <c r="D166" s="46" t="s">
        <v>533</v>
      </c>
      <c r="E166" s="46">
        <v>3473.25</v>
      </c>
      <c r="F166" s="46">
        <v>3245.4</v>
      </c>
      <c r="G166" s="48">
        <v>5664.75</v>
      </c>
      <c r="H166" s="46">
        <v>3473.25</v>
      </c>
      <c r="I166" s="48">
        <v>1790</v>
      </c>
      <c r="J166" s="48"/>
      <c r="K166" s="63">
        <f t="shared" si="298"/>
        <v>62.5185</v>
      </c>
      <c r="L166" s="64">
        <f t="shared" si="299"/>
        <v>519.264</v>
      </c>
      <c r="M166" s="48">
        <f t="shared" si="300"/>
        <v>453.18</v>
      </c>
      <c r="N166" s="46">
        <f t="shared" si="301"/>
        <v>24.31275</v>
      </c>
      <c r="O166" s="48">
        <f t="shared" si="302"/>
        <v>89.5</v>
      </c>
      <c r="P166" s="48">
        <f t="shared" si="303"/>
        <v>0</v>
      </c>
      <c r="Q166" s="48">
        <f t="shared" si="304"/>
        <v>1148.77525</v>
      </c>
      <c r="R166" s="46">
        <f t="shared" si="305"/>
        <v>0</v>
      </c>
      <c r="S166" s="46">
        <f t="shared" si="306"/>
        <v>259.63</v>
      </c>
      <c r="T166" s="48">
        <f t="shared" si="307"/>
        <v>113.3</v>
      </c>
      <c r="U166" s="46">
        <f t="shared" si="308"/>
        <v>10.42</v>
      </c>
      <c r="V166" s="46">
        <v>0</v>
      </c>
      <c r="W166" s="48">
        <f t="shared" si="309"/>
        <v>89.5</v>
      </c>
      <c r="X166" s="48">
        <f t="shared" si="310"/>
        <v>0</v>
      </c>
      <c r="Y166" s="46">
        <f t="shared" si="311"/>
        <v>472.85</v>
      </c>
      <c r="Z166" s="46">
        <f t="shared" si="312"/>
        <v>1621.62525</v>
      </c>
      <c r="AA166" s="46"/>
      <c r="AB166" s="12" t="s">
        <v>118</v>
      </c>
      <c r="AC166" s="11">
        <f t="shared" ref="AC166:AE166" si="392">K166+R166</f>
        <v>62.5185</v>
      </c>
      <c r="AD166" s="11">
        <f t="shared" si="392"/>
        <v>778.894</v>
      </c>
      <c r="AE166" s="11">
        <f t="shared" si="392"/>
        <v>566.48</v>
      </c>
      <c r="AF166" s="11">
        <f t="shared" si="314"/>
        <v>34.73275</v>
      </c>
      <c r="AG166" s="11">
        <f t="shared" ref="AG166:AI166" si="393">O166+W166</f>
        <v>179</v>
      </c>
      <c r="AH166" s="11">
        <f t="shared" si="393"/>
        <v>0</v>
      </c>
      <c r="AI166" s="11">
        <f t="shared" si="393"/>
        <v>1621.62525</v>
      </c>
      <c r="AJ166" s="12" t="s">
        <v>33</v>
      </c>
    </row>
    <row r="167" s="9" customFormat="1" ht="16" customHeight="1" spans="1:36">
      <c r="A167" s="45">
        <f t="shared" si="297"/>
        <v>164</v>
      </c>
      <c r="B167" s="46" t="s">
        <v>509</v>
      </c>
      <c r="C167" s="47" t="s">
        <v>534</v>
      </c>
      <c r="D167" s="46" t="s">
        <v>535</v>
      </c>
      <c r="E167" s="46">
        <v>3473.25</v>
      </c>
      <c r="F167" s="46">
        <v>3245.4</v>
      </c>
      <c r="G167" s="48">
        <v>5664.75</v>
      </c>
      <c r="H167" s="46">
        <v>3473.25</v>
      </c>
      <c r="I167" s="48">
        <v>1790</v>
      </c>
      <c r="J167" s="48"/>
      <c r="K167" s="63">
        <f t="shared" si="298"/>
        <v>62.5185</v>
      </c>
      <c r="L167" s="64">
        <f t="shared" si="299"/>
        <v>519.264</v>
      </c>
      <c r="M167" s="48">
        <f t="shared" si="300"/>
        <v>453.18</v>
      </c>
      <c r="N167" s="46">
        <f t="shared" si="301"/>
        <v>24.31275</v>
      </c>
      <c r="O167" s="48">
        <f t="shared" si="302"/>
        <v>89.5</v>
      </c>
      <c r="P167" s="48">
        <f t="shared" si="303"/>
        <v>0</v>
      </c>
      <c r="Q167" s="48">
        <f t="shared" si="304"/>
        <v>1148.77525</v>
      </c>
      <c r="R167" s="46">
        <f t="shared" si="305"/>
        <v>0</v>
      </c>
      <c r="S167" s="46">
        <f t="shared" si="306"/>
        <v>259.63</v>
      </c>
      <c r="T167" s="48">
        <f t="shared" si="307"/>
        <v>113.3</v>
      </c>
      <c r="U167" s="46">
        <f t="shared" si="308"/>
        <v>10.42</v>
      </c>
      <c r="V167" s="46">
        <v>0</v>
      </c>
      <c r="W167" s="48">
        <f t="shared" si="309"/>
        <v>89.5</v>
      </c>
      <c r="X167" s="48">
        <f t="shared" si="310"/>
        <v>0</v>
      </c>
      <c r="Y167" s="46">
        <f t="shared" si="311"/>
        <v>472.85</v>
      </c>
      <c r="Z167" s="46">
        <f t="shared" si="312"/>
        <v>1621.62525</v>
      </c>
      <c r="AA167" s="46"/>
      <c r="AB167" s="12" t="s">
        <v>118</v>
      </c>
      <c r="AC167" s="11">
        <f t="shared" ref="AC167:AE167" si="394">K167+R167</f>
        <v>62.5185</v>
      </c>
      <c r="AD167" s="11">
        <f t="shared" si="394"/>
        <v>778.894</v>
      </c>
      <c r="AE167" s="11">
        <f t="shared" si="394"/>
        <v>566.48</v>
      </c>
      <c r="AF167" s="11">
        <f t="shared" si="314"/>
        <v>34.73275</v>
      </c>
      <c r="AG167" s="11">
        <f t="shared" ref="AG167:AI167" si="395">O167+W167</f>
        <v>179</v>
      </c>
      <c r="AH167" s="11">
        <f t="shared" si="395"/>
        <v>0</v>
      </c>
      <c r="AI167" s="11">
        <f t="shared" si="395"/>
        <v>1621.62525</v>
      </c>
      <c r="AJ167" s="12" t="s">
        <v>33</v>
      </c>
    </row>
    <row r="168" s="9" customFormat="1" ht="16" customHeight="1" spans="1:36">
      <c r="A168" s="45">
        <f t="shared" si="297"/>
        <v>165</v>
      </c>
      <c r="B168" s="46" t="s">
        <v>509</v>
      </c>
      <c r="C168" s="47" t="s">
        <v>536</v>
      </c>
      <c r="D168" s="46" t="s">
        <v>537</v>
      </c>
      <c r="E168" s="46">
        <v>3473.25</v>
      </c>
      <c r="F168" s="46">
        <v>3245.4</v>
      </c>
      <c r="G168" s="48">
        <v>5664.75</v>
      </c>
      <c r="H168" s="46">
        <v>3473.25</v>
      </c>
      <c r="I168" s="48">
        <v>1790</v>
      </c>
      <c r="J168" s="48"/>
      <c r="K168" s="63">
        <f t="shared" si="298"/>
        <v>62.5185</v>
      </c>
      <c r="L168" s="64">
        <f t="shared" si="299"/>
        <v>519.264</v>
      </c>
      <c r="M168" s="48">
        <f t="shared" si="300"/>
        <v>453.18</v>
      </c>
      <c r="N168" s="46">
        <f t="shared" si="301"/>
        <v>24.31275</v>
      </c>
      <c r="O168" s="48">
        <f t="shared" si="302"/>
        <v>89.5</v>
      </c>
      <c r="P168" s="48">
        <f t="shared" si="303"/>
        <v>0</v>
      </c>
      <c r="Q168" s="48">
        <f t="shared" si="304"/>
        <v>1148.77525</v>
      </c>
      <c r="R168" s="46">
        <f t="shared" si="305"/>
        <v>0</v>
      </c>
      <c r="S168" s="46">
        <f t="shared" si="306"/>
        <v>259.63</v>
      </c>
      <c r="T168" s="48">
        <f t="shared" si="307"/>
        <v>113.3</v>
      </c>
      <c r="U168" s="46">
        <f t="shared" si="308"/>
        <v>10.42</v>
      </c>
      <c r="V168" s="46">
        <v>0</v>
      </c>
      <c r="W168" s="48">
        <f t="shared" si="309"/>
        <v>89.5</v>
      </c>
      <c r="X168" s="48">
        <f t="shared" si="310"/>
        <v>0</v>
      </c>
      <c r="Y168" s="46">
        <f t="shared" si="311"/>
        <v>472.85</v>
      </c>
      <c r="Z168" s="46">
        <f t="shared" si="312"/>
        <v>1621.62525</v>
      </c>
      <c r="AA168" s="46"/>
      <c r="AB168" s="12" t="s">
        <v>118</v>
      </c>
      <c r="AC168" s="11">
        <f t="shared" ref="AC168:AE168" si="396">K168+R168</f>
        <v>62.5185</v>
      </c>
      <c r="AD168" s="11">
        <f t="shared" si="396"/>
        <v>778.894</v>
      </c>
      <c r="AE168" s="11">
        <f t="shared" si="396"/>
        <v>566.48</v>
      </c>
      <c r="AF168" s="11">
        <f t="shared" si="314"/>
        <v>34.73275</v>
      </c>
      <c r="AG168" s="11">
        <f t="shared" ref="AG168:AI168" si="397">O168+W168</f>
        <v>179</v>
      </c>
      <c r="AH168" s="11">
        <f t="shared" si="397"/>
        <v>0</v>
      </c>
      <c r="AI168" s="11">
        <f t="shared" si="397"/>
        <v>1621.62525</v>
      </c>
      <c r="AJ168" s="12" t="s">
        <v>33</v>
      </c>
    </row>
    <row r="169" s="9" customFormat="1" ht="16" customHeight="1" spans="1:36">
      <c r="A169" s="45">
        <f t="shared" si="297"/>
        <v>166</v>
      </c>
      <c r="B169" s="46" t="s">
        <v>509</v>
      </c>
      <c r="C169" s="47" t="s">
        <v>538</v>
      </c>
      <c r="D169" s="46" t="s">
        <v>539</v>
      </c>
      <c r="E169" s="46">
        <v>3473.25</v>
      </c>
      <c r="F169" s="46">
        <v>3245.4</v>
      </c>
      <c r="G169" s="48">
        <v>5664.75</v>
      </c>
      <c r="H169" s="46">
        <v>3473.25</v>
      </c>
      <c r="I169" s="48">
        <v>1790</v>
      </c>
      <c r="J169" s="48"/>
      <c r="K169" s="63">
        <f t="shared" si="298"/>
        <v>62.5185</v>
      </c>
      <c r="L169" s="64">
        <f t="shared" si="299"/>
        <v>519.264</v>
      </c>
      <c r="M169" s="48">
        <f t="shared" si="300"/>
        <v>453.18</v>
      </c>
      <c r="N169" s="46">
        <f t="shared" si="301"/>
        <v>24.31275</v>
      </c>
      <c r="O169" s="48">
        <f t="shared" si="302"/>
        <v>89.5</v>
      </c>
      <c r="P169" s="48">
        <f t="shared" si="303"/>
        <v>0</v>
      </c>
      <c r="Q169" s="48">
        <f t="shared" si="304"/>
        <v>1148.77525</v>
      </c>
      <c r="R169" s="46">
        <f t="shared" si="305"/>
        <v>0</v>
      </c>
      <c r="S169" s="46">
        <f t="shared" si="306"/>
        <v>259.63</v>
      </c>
      <c r="T169" s="48">
        <f t="shared" si="307"/>
        <v>113.3</v>
      </c>
      <c r="U169" s="46">
        <f t="shared" si="308"/>
        <v>10.42</v>
      </c>
      <c r="V169" s="46">
        <v>0</v>
      </c>
      <c r="W169" s="48">
        <f t="shared" si="309"/>
        <v>89.5</v>
      </c>
      <c r="X169" s="48">
        <f t="shared" si="310"/>
        <v>0</v>
      </c>
      <c r="Y169" s="46">
        <f t="shared" si="311"/>
        <v>472.85</v>
      </c>
      <c r="Z169" s="46">
        <f t="shared" si="312"/>
        <v>1621.62525</v>
      </c>
      <c r="AA169" s="46"/>
      <c r="AB169" s="12" t="s">
        <v>112</v>
      </c>
      <c r="AC169" s="11">
        <f t="shared" ref="AC169:AE169" si="398">K169+R169</f>
        <v>62.5185</v>
      </c>
      <c r="AD169" s="11">
        <f t="shared" si="398"/>
        <v>778.894</v>
      </c>
      <c r="AE169" s="11">
        <f t="shared" si="398"/>
        <v>566.48</v>
      </c>
      <c r="AF169" s="11">
        <f t="shared" si="314"/>
        <v>34.73275</v>
      </c>
      <c r="AG169" s="11">
        <f t="shared" ref="AG169:AI169" si="399">O169+W169</f>
        <v>179</v>
      </c>
      <c r="AH169" s="11">
        <f t="shared" si="399"/>
        <v>0</v>
      </c>
      <c r="AI169" s="11">
        <f t="shared" si="399"/>
        <v>1621.62525</v>
      </c>
      <c r="AJ169" s="12" t="s">
        <v>33</v>
      </c>
    </row>
    <row r="170" s="9" customFormat="1" ht="16" customHeight="1" spans="1:36">
      <c r="A170" s="45">
        <f t="shared" si="297"/>
        <v>167</v>
      </c>
      <c r="B170" s="46" t="s">
        <v>509</v>
      </c>
      <c r="C170" s="47" t="s">
        <v>540</v>
      </c>
      <c r="D170" s="46" t="s">
        <v>541</v>
      </c>
      <c r="E170" s="46">
        <v>3473.25</v>
      </c>
      <c r="F170" s="46">
        <v>3245.4</v>
      </c>
      <c r="G170" s="48">
        <v>5664.75</v>
      </c>
      <c r="H170" s="46">
        <v>3473.25</v>
      </c>
      <c r="I170" s="48">
        <v>1790</v>
      </c>
      <c r="J170" s="48"/>
      <c r="K170" s="63">
        <f t="shared" si="298"/>
        <v>62.5185</v>
      </c>
      <c r="L170" s="64">
        <f t="shared" si="299"/>
        <v>519.264</v>
      </c>
      <c r="M170" s="48">
        <f t="shared" si="300"/>
        <v>453.18</v>
      </c>
      <c r="N170" s="46">
        <f t="shared" si="301"/>
        <v>24.31275</v>
      </c>
      <c r="O170" s="48">
        <f t="shared" si="302"/>
        <v>89.5</v>
      </c>
      <c r="P170" s="48">
        <f t="shared" si="303"/>
        <v>0</v>
      </c>
      <c r="Q170" s="48">
        <f t="shared" si="304"/>
        <v>1148.77525</v>
      </c>
      <c r="R170" s="46">
        <f t="shared" si="305"/>
        <v>0</v>
      </c>
      <c r="S170" s="46">
        <f t="shared" si="306"/>
        <v>259.63</v>
      </c>
      <c r="T170" s="48">
        <f t="shared" si="307"/>
        <v>113.3</v>
      </c>
      <c r="U170" s="46">
        <f t="shared" si="308"/>
        <v>10.42</v>
      </c>
      <c r="V170" s="46">
        <v>0</v>
      </c>
      <c r="W170" s="48">
        <f t="shared" si="309"/>
        <v>89.5</v>
      </c>
      <c r="X170" s="48">
        <f t="shared" si="310"/>
        <v>0</v>
      </c>
      <c r="Y170" s="46">
        <f t="shared" si="311"/>
        <v>472.85</v>
      </c>
      <c r="Z170" s="46">
        <f t="shared" si="312"/>
        <v>1621.62525</v>
      </c>
      <c r="AA170" s="46"/>
      <c r="AB170" s="12" t="s">
        <v>118</v>
      </c>
      <c r="AC170" s="11">
        <f t="shared" ref="AC170:AE170" si="400">K170+R170</f>
        <v>62.5185</v>
      </c>
      <c r="AD170" s="11">
        <f t="shared" si="400"/>
        <v>778.894</v>
      </c>
      <c r="AE170" s="11">
        <f t="shared" si="400"/>
        <v>566.48</v>
      </c>
      <c r="AF170" s="11">
        <f t="shared" si="314"/>
        <v>34.73275</v>
      </c>
      <c r="AG170" s="11">
        <f t="shared" ref="AG170:AI170" si="401">O170+W170</f>
        <v>179</v>
      </c>
      <c r="AH170" s="11">
        <f t="shared" si="401"/>
        <v>0</v>
      </c>
      <c r="AI170" s="11">
        <f t="shared" si="401"/>
        <v>1621.62525</v>
      </c>
      <c r="AJ170" s="12" t="s">
        <v>33</v>
      </c>
    </row>
    <row r="171" s="9" customFormat="1" ht="16" customHeight="1" spans="1:36">
      <c r="A171" s="45">
        <f t="shared" si="297"/>
        <v>168</v>
      </c>
      <c r="B171" s="46" t="s">
        <v>509</v>
      </c>
      <c r="C171" s="47" t="s">
        <v>542</v>
      </c>
      <c r="D171" s="46" t="s">
        <v>543</v>
      </c>
      <c r="E171" s="46">
        <v>3473.25</v>
      </c>
      <c r="F171" s="46">
        <v>3245.4</v>
      </c>
      <c r="G171" s="48">
        <v>5664.75</v>
      </c>
      <c r="H171" s="46">
        <v>3473.25</v>
      </c>
      <c r="I171" s="48">
        <v>1790</v>
      </c>
      <c r="J171" s="48"/>
      <c r="K171" s="63">
        <f t="shared" si="298"/>
        <v>62.5185</v>
      </c>
      <c r="L171" s="64">
        <f t="shared" si="299"/>
        <v>519.264</v>
      </c>
      <c r="M171" s="48">
        <f t="shared" si="300"/>
        <v>453.18</v>
      </c>
      <c r="N171" s="46">
        <f t="shared" si="301"/>
        <v>24.31275</v>
      </c>
      <c r="O171" s="48">
        <f t="shared" si="302"/>
        <v>89.5</v>
      </c>
      <c r="P171" s="48">
        <f t="shared" si="303"/>
        <v>0</v>
      </c>
      <c r="Q171" s="48">
        <f t="shared" si="304"/>
        <v>1148.77525</v>
      </c>
      <c r="R171" s="46">
        <f t="shared" si="305"/>
        <v>0</v>
      </c>
      <c r="S171" s="46">
        <f t="shared" si="306"/>
        <v>259.63</v>
      </c>
      <c r="T171" s="48">
        <f t="shared" si="307"/>
        <v>113.3</v>
      </c>
      <c r="U171" s="46">
        <f t="shared" si="308"/>
        <v>10.42</v>
      </c>
      <c r="V171" s="46">
        <v>0</v>
      </c>
      <c r="W171" s="48">
        <f t="shared" si="309"/>
        <v>89.5</v>
      </c>
      <c r="X171" s="48">
        <f t="shared" si="310"/>
        <v>0</v>
      </c>
      <c r="Y171" s="46">
        <f t="shared" si="311"/>
        <v>472.85</v>
      </c>
      <c r="Z171" s="46">
        <f t="shared" si="312"/>
        <v>1621.62525</v>
      </c>
      <c r="AA171" s="46"/>
      <c r="AB171" s="12" t="s">
        <v>118</v>
      </c>
      <c r="AC171" s="11">
        <f t="shared" ref="AC171:AE171" si="402">K171+R171</f>
        <v>62.5185</v>
      </c>
      <c r="AD171" s="11">
        <f t="shared" si="402"/>
        <v>778.894</v>
      </c>
      <c r="AE171" s="11">
        <f t="shared" si="402"/>
        <v>566.48</v>
      </c>
      <c r="AF171" s="11">
        <f t="shared" si="314"/>
        <v>34.73275</v>
      </c>
      <c r="AG171" s="11">
        <f t="shared" ref="AG171:AI171" si="403">O171+W171</f>
        <v>179</v>
      </c>
      <c r="AH171" s="11">
        <f t="shared" si="403"/>
        <v>0</v>
      </c>
      <c r="AI171" s="11">
        <f t="shared" si="403"/>
        <v>1621.62525</v>
      </c>
      <c r="AJ171" s="12" t="s">
        <v>33</v>
      </c>
    </row>
    <row r="172" s="9" customFormat="1" ht="16" customHeight="1" spans="1:36">
      <c r="A172" s="45">
        <f t="shared" si="297"/>
        <v>169</v>
      </c>
      <c r="B172" s="46" t="s">
        <v>509</v>
      </c>
      <c r="C172" s="47" t="s">
        <v>544</v>
      </c>
      <c r="D172" s="46" t="s">
        <v>545</v>
      </c>
      <c r="E172" s="46">
        <v>3473.25</v>
      </c>
      <c r="F172" s="46">
        <v>3245.4</v>
      </c>
      <c r="G172" s="48">
        <v>5664.75</v>
      </c>
      <c r="H172" s="46">
        <v>3473.25</v>
      </c>
      <c r="I172" s="48">
        <v>1790</v>
      </c>
      <c r="J172" s="48"/>
      <c r="K172" s="63">
        <f t="shared" si="298"/>
        <v>62.5185</v>
      </c>
      <c r="L172" s="64">
        <f t="shared" si="299"/>
        <v>519.264</v>
      </c>
      <c r="M172" s="48">
        <f t="shared" si="300"/>
        <v>453.18</v>
      </c>
      <c r="N172" s="46">
        <f t="shared" si="301"/>
        <v>24.31275</v>
      </c>
      <c r="O172" s="48">
        <f t="shared" si="302"/>
        <v>89.5</v>
      </c>
      <c r="P172" s="48">
        <f t="shared" si="303"/>
        <v>0</v>
      </c>
      <c r="Q172" s="48">
        <f t="shared" si="304"/>
        <v>1148.77525</v>
      </c>
      <c r="R172" s="46">
        <f t="shared" si="305"/>
        <v>0</v>
      </c>
      <c r="S172" s="46">
        <f t="shared" si="306"/>
        <v>259.63</v>
      </c>
      <c r="T172" s="48">
        <f t="shared" si="307"/>
        <v>113.3</v>
      </c>
      <c r="U172" s="46">
        <f t="shared" si="308"/>
        <v>10.42</v>
      </c>
      <c r="V172" s="46">
        <v>0</v>
      </c>
      <c r="W172" s="48">
        <f t="shared" si="309"/>
        <v>89.5</v>
      </c>
      <c r="X172" s="48">
        <f t="shared" si="310"/>
        <v>0</v>
      </c>
      <c r="Y172" s="46">
        <f t="shared" si="311"/>
        <v>472.85</v>
      </c>
      <c r="Z172" s="46">
        <f t="shared" si="312"/>
        <v>1621.62525</v>
      </c>
      <c r="AA172" s="46"/>
      <c r="AB172" s="12" t="s">
        <v>118</v>
      </c>
      <c r="AC172" s="11">
        <f t="shared" ref="AC172:AE172" si="404">K172+R172</f>
        <v>62.5185</v>
      </c>
      <c r="AD172" s="11">
        <f t="shared" si="404"/>
        <v>778.894</v>
      </c>
      <c r="AE172" s="11">
        <f t="shared" si="404"/>
        <v>566.48</v>
      </c>
      <c r="AF172" s="11">
        <f t="shared" si="314"/>
        <v>34.73275</v>
      </c>
      <c r="AG172" s="11">
        <f t="shared" ref="AG172:AI172" si="405">O172+W172</f>
        <v>179</v>
      </c>
      <c r="AH172" s="11">
        <f t="shared" si="405"/>
        <v>0</v>
      </c>
      <c r="AI172" s="11">
        <f t="shared" si="405"/>
        <v>1621.62525</v>
      </c>
      <c r="AJ172" s="12" t="s">
        <v>33</v>
      </c>
    </row>
    <row r="173" s="9" customFormat="1" ht="16" customHeight="1" spans="1:36">
      <c r="A173" s="45">
        <f t="shared" si="297"/>
        <v>170</v>
      </c>
      <c r="B173" s="46" t="s">
        <v>509</v>
      </c>
      <c r="C173" s="47" t="s">
        <v>546</v>
      </c>
      <c r="D173" s="46" t="s">
        <v>547</v>
      </c>
      <c r="E173" s="46">
        <v>3473.25</v>
      </c>
      <c r="F173" s="46">
        <v>3245.4</v>
      </c>
      <c r="G173" s="48">
        <v>5664.75</v>
      </c>
      <c r="H173" s="46">
        <v>3473.25</v>
      </c>
      <c r="I173" s="48">
        <v>1790</v>
      </c>
      <c r="J173" s="48"/>
      <c r="K173" s="63">
        <f t="shared" si="298"/>
        <v>62.5185</v>
      </c>
      <c r="L173" s="64">
        <f t="shared" si="299"/>
        <v>519.264</v>
      </c>
      <c r="M173" s="48">
        <f t="shared" si="300"/>
        <v>453.18</v>
      </c>
      <c r="N173" s="46">
        <f t="shared" si="301"/>
        <v>24.31275</v>
      </c>
      <c r="O173" s="48">
        <f t="shared" si="302"/>
        <v>89.5</v>
      </c>
      <c r="P173" s="48">
        <f t="shared" si="303"/>
        <v>0</v>
      </c>
      <c r="Q173" s="48">
        <f t="shared" si="304"/>
        <v>1148.77525</v>
      </c>
      <c r="R173" s="46">
        <f t="shared" si="305"/>
        <v>0</v>
      </c>
      <c r="S173" s="46">
        <f t="shared" si="306"/>
        <v>259.63</v>
      </c>
      <c r="T173" s="48">
        <f t="shared" si="307"/>
        <v>113.3</v>
      </c>
      <c r="U173" s="46">
        <f t="shared" si="308"/>
        <v>10.42</v>
      </c>
      <c r="V173" s="46">
        <v>0</v>
      </c>
      <c r="W173" s="48">
        <f t="shared" si="309"/>
        <v>89.5</v>
      </c>
      <c r="X173" s="48">
        <f t="shared" si="310"/>
        <v>0</v>
      </c>
      <c r="Y173" s="46">
        <f t="shared" si="311"/>
        <v>472.85</v>
      </c>
      <c r="Z173" s="46">
        <f t="shared" si="312"/>
        <v>1621.62525</v>
      </c>
      <c r="AA173" s="46"/>
      <c r="AB173" s="12" t="s">
        <v>118</v>
      </c>
      <c r="AC173" s="11">
        <f t="shared" ref="AC173:AE173" si="406">K173+R173</f>
        <v>62.5185</v>
      </c>
      <c r="AD173" s="11">
        <f t="shared" si="406"/>
        <v>778.894</v>
      </c>
      <c r="AE173" s="11">
        <f t="shared" si="406"/>
        <v>566.48</v>
      </c>
      <c r="AF173" s="11">
        <f t="shared" si="314"/>
        <v>34.73275</v>
      </c>
      <c r="AG173" s="11">
        <f t="shared" ref="AG173:AI173" si="407">O173+W173</f>
        <v>179</v>
      </c>
      <c r="AH173" s="11">
        <f t="shared" si="407"/>
        <v>0</v>
      </c>
      <c r="AI173" s="11">
        <f t="shared" si="407"/>
        <v>1621.62525</v>
      </c>
      <c r="AJ173" s="12" t="s">
        <v>33</v>
      </c>
    </row>
    <row r="174" s="9" customFormat="1" ht="16" customHeight="1" spans="1:36">
      <c r="A174" s="45">
        <f t="shared" si="297"/>
        <v>171</v>
      </c>
      <c r="B174" s="46" t="s">
        <v>509</v>
      </c>
      <c r="C174" s="47" t="s">
        <v>548</v>
      </c>
      <c r="D174" s="46" t="s">
        <v>549</v>
      </c>
      <c r="E174" s="46">
        <v>3473.25</v>
      </c>
      <c r="F174" s="46">
        <v>3245.4</v>
      </c>
      <c r="G174" s="48">
        <v>5664.75</v>
      </c>
      <c r="H174" s="46">
        <v>3473.25</v>
      </c>
      <c r="I174" s="48">
        <v>1790</v>
      </c>
      <c r="J174" s="48"/>
      <c r="K174" s="63">
        <f t="shared" si="298"/>
        <v>62.5185</v>
      </c>
      <c r="L174" s="64">
        <f t="shared" si="299"/>
        <v>519.264</v>
      </c>
      <c r="M174" s="48">
        <f t="shared" si="300"/>
        <v>453.18</v>
      </c>
      <c r="N174" s="46">
        <f t="shared" si="301"/>
        <v>24.31275</v>
      </c>
      <c r="O174" s="48">
        <f t="shared" si="302"/>
        <v>89.5</v>
      </c>
      <c r="P174" s="48">
        <f t="shared" si="303"/>
        <v>0</v>
      </c>
      <c r="Q174" s="48">
        <f t="shared" si="304"/>
        <v>1148.77525</v>
      </c>
      <c r="R174" s="46">
        <f t="shared" si="305"/>
        <v>0</v>
      </c>
      <c r="S174" s="46">
        <f t="shared" si="306"/>
        <v>259.63</v>
      </c>
      <c r="T174" s="48">
        <f t="shared" si="307"/>
        <v>113.3</v>
      </c>
      <c r="U174" s="46">
        <f t="shared" si="308"/>
        <v>10.42</v>
      </c>
      <c r="V174" s="46">
        <v>0</v>
      </c>
      <c r="W174" s="48">
        <f t="shared" si="309"/>
        <v>89.5</v>
      </c>
      <c r="X174" s="48">
        <f t="shared" si="310"/>
        <v>0</v>
      </c>
      <c r="Y174" s="46">
        <f t="shared" si="311"/>
        <v>472.85</v>
      </c>
      <c r="Z174" s="46">
        <f t="shared" si="312"/>
        <v>1621.62525</v>
      </c>
      <c r="AA174" s="46"/>
      <c r="AB174" s="12" t="s">
        <v>118</v>
      </c>
      <c r="AC174" s="11">
        <f t="shared" ref="AC174:AE174" si="408">K174+R174</f>
        <v>62.5185</v>
      </c>
      <c r="AD174" s="11">
        <f t="shared" si="408"/>
        <v>778.894</v>
      </c>
      <c r="AE174" s="11">
        <f t="shared" si="408"/>
        <v>566.48</v>
      </c>
      <c r="AF174" s="11">
        <f t="shared" si="314"/>
        <v>34.73275</v>
      </c>
      <c r="AG174" s="11">
        <f t="shared" ref="AG174:AI174" si="409">O174+W174</f>
        <v>179</v>
      </c>
      <c r="AH174" s="11">
        <f t="shared" si="409"/>
        <v>0</v>
      </c>
      <c r="AI174" s="11">
        <f t="shared" si="409"/>
        <v>1621.62525</v>
      </c>
      <c r="AJ174" s="12" t="s">
        <v>33</v>
      </c>
    </row>
    <row r="175" s="9" customFormat="1" ht="16" customHeight="1" spans="1:36">
      <c r="A175" s="45">
        <f t="shared" si="297"/>
        <v>172</v>
      </c>
      <c r="B175" s="46" t="s">
        <v>509</v>
      </c>
      <c r="C175" s="47" t="s">
        <v>550</v>
      </c>
      <c r="D175" s="46" t="s">
        <v>551</v>
      </c>
      <c r="E175" s="46">
        <v>3473.25</v>
      </c>
      <c r="F175" s="46">
        <v>3245.4</v>
      </c>
      <c r="G175" s="48">
        <v>5664.75</v>
      </c>
      <c r="H175" s="46">
        <v>3473.25</v>
      </c>
      <c r="I175" s="48">
        <v>1790</v>
      </c>
      <c r="J175" s="48"/>
      <c r="K175" s="63">
        <f t="shared" si="298"/>
        <v>62.5185</v>
      </c>
      <c r="L175" s="64">
        <f t="shared" si="299"/>
        <v>519.264</v>
      </c>
      <c r="M175" s="48">
        <f t="shared" si="300"/>
        <v>453.18</v>
      </c>
      <c r="N175" s="46">
        <f t="shared" si="301"/>
        <v>24.31275</v>
      </c>
      <c r="O175" s="48">
        <f t="shared" si="302"/>
        <v>89.5</v>
      </c>
      <c r="P175" s="48">
        <f t="shared" si="303"/>
        <v>0</v>
      </c>
      <c r="Q175" s="48">
        <f t="shared" si="304"/>
        <v>1148.77525</v>
      </c>
      <c r="R175" s="46">
        <f t="shared" si="305"/>
        <v>0</v>
      </c>
      <c r="S175" s="46">
        <f t="shared" si="306"/>
        <v>259.63</v>
      </c>
      <c r="T175" s="48">
        <f t="shared" si="307"/>
        <v>113.3</v>
      </c>
      <c r="U175" s="46">
        <f t="shared" si="308"/>
        <v>10.42</v>
      </c>
      <c r="V175" s="46">
        <v>0</v>
      </c>
      <c r="W175" s="48">
        <f t="shared" si="309"/>
        <v>89.5</v>
      </c>
      <c r="X175" s="48">
        <f t="shared" si="310"/>
        <v>0</v>
      </c>
      <c r="Y175" s="46">
        <f t="shared" si="311"/>
        <v>472.85</v>
      </c>
      <c r="Z175" s="46">
        <f t="shared" si="312"/>
        <v>1621.62525</v>
      </c>
      <c r="AA175" s="46"/>
      <c r="AB175" s="12" t="s">
        <v>118</v>
      </c>
      <c r="AC175" s="11">
        <f t="shared" ref="AC175:AE175" si="410">K175+R175</f>
        <v>62.5185</v>
      </c>
      <c r="AD175" s="11">
        <f t="shared" si="410"/>
        <v>778.894</v>
      </c>
      <c r="AE175" s="11">
        <f t="shared" si="410"/>
        <v>566.48</v>
      </c>
      <c r="AF175" s="11">
        <f t="shared" si="314"/>
        <v>34.73275</v>
      </c>
      <c r="AG175" s="11">
        <f t="shared" ref="AG175:AI175" si="411">O175+W175</f>
        <v>179</v>
      </c>
      <c r="AH175" s="11">
        <f t="shared" si="411"/>
        <v>0</v>
      </c>
      <c r="AI175" s="11">
        <f t="shared" si="411"/>
        <v>1621.62525</v>
      </c>
      <c r="AJ175" s="12" t="s">
        <v>33</v>
      </c>
    </row>
    <row r="176" s="9" customFormat="1" ht="16" customHeight="1" spans="1:36">
      <c r="A176" s="45">
        <f t="shared" si="297"/>
        <v>173</v>
      </c>
      <c r="B176" s="46" t="s">
        <v>509</v>
      </c>
      <c r="C176" s="47" t="s">
        <v>552</v>
      </c>
      <c r="D176" s="46" t="s">
        <v>553</v>
      </c>
      <c r="E176" s="46">
        <v>3473.25</v>
      </c>
      <c r="F176" s="46">
        <v>3245.4</v>
      </c>
      <c r="G176" s="48">
        <v>5664.75</v>
      </c>
      <c r="H176" s="46">
        <v>3473.25</v>
      </c>
      <c r="I176" s="48">
        <v>1790</v>
      </c>
      <c r="J176" s="48"/>
      <c r="K176" s="63">
        <f t="shared" si="298"/>
        <v>62.5185</v>
      </c>
      <c r="L176" s="64">
        <f t="shared" si="299"/>
        <v>519.264</v>
      </c>
      <c r="M176" s="48">
        <f t="shared" si="300"/>
        <v>453.18</v>
      </c>
      <c r="N176" s="46">
        <f t="shared" si="301"/>
        <v>24.31275</v>
      </c>
      <c r="O176" s="48">
        <f t="shared" si="302"/>
        <v>89.5</v>
      </c>
      <c r="P176" s="48">
        <f t="shared" si="303"/>
        <v>0</v>
      </c>
      <c r="Q176" s="48">
        <f t="shared" si="304"/>
        <v>1148.77525</v>
      </c>
      <c r="R176" s="46">
        <f t="shared" si="305"/>
        <v>0</v>
      </c>
      <c r="S176" s="46">
        <f t="shared" si="306"/>
        <v>259.63</v>
      </c>
      <c r="T176" s="48">
        <f t="shared" si="307"/>
        <v>113.3</v>
      </c>
      <c r="U176" s="46">
        <f t="shared" si="308"/>
        <v>10.42</v>
      </c>
      <c r="V176" s="46">
        <v>0</v>
      </c>
      <c r="W176" s="48">
        <f t="shared" si="309"/>
        <v>89.5</v>
      </c>
      <c r="X176" s="48">
        <f t="shared" si="310"/>
        <v>0</v>
      </c>
      <c r="Y176" s="46">
        <f t="shared" si="311"/>
        <v>472.85</v>
      </c>
      <c r="Z176" s="46">
        <f t="shared" si="312"/>
        <v>1621.62525</v>
      </c>
      <c r="AA176" s="46"/>
      <c r="AB176" s="12" t="s">
        <v>118</v>
      </c>
      <c r="AC176" s="11">
        <f t="shared" ref="AC176:AE176" si="412">K176+R176</f>
        <v>62.5185</v>
      </c>
      <c r="AD176" s="11">
        <f t="shared" si="412"/>
        <v>778.894</v>
      </c>
      <c r="AE176" s="11">
        <f t="shared" si="412"/>
        <v>566.48</v>
      </c>
      <c r="AF176" s="11">
        <f t="shared" si="314"/>
        <v>34.73275</v>
      </c>
      <c r="AG176" s="11">
        <f t="shared" ref="AG176:AI176" si="413">O176+W176</f>
        <v>179</v>
      </c>
      <c r="AH176" s="11">
        <f t="shared" si="413"/>
        <v>0</v>
      </c>
      <c r="AI176" s="11">
        <f t="shared" si="413"/>
        <v>1621.62525</v>
      </c>
      <c r="AJ176" s="12" t="s">
        <v>33</v>
      </c>
    </row>
    <row r="177" s="9" customFormat="1" ht="16" customHeight="1" spans="1:36">
      <c r="A177" s="45">
        <f t="shared" si="297"/>
        <v>174</v>
      </c>
      <c r="B177" s="46" t="s">
        <v>509</v>
      </c>
      <c r="C177" s="47" t="s">
        <v>554</v>
      </c>
      <c r="D177" s="46" t="s">
        <v>555</v>
      </c>
      <c r="E177" s="46">
        <v>3473.25</v>
      </c>
      <c r="F177" s="46">
        <v>3245.4</v>
      </c>
      <c r="G177" s="48">
        <v>5664.75</v>
      </c>
      <c r="H177" s="46">
        <v>3473.25</v>
      </c>
      <c r="I177" s="48">
        <v>1790</v>
      </c>
      <c r="J177" s="48"/>
      <c r="K177" s="63">
        <f t="shared" si="298"/>
        <v>62.5185</v>
      </c>
      <c r="L177" s="64">
        <f t="shared" si="299"/>
        <v>519.264</v>
      </c>
      <c r="M177" s="48">
        <f t="shared" si="300"/>
        <v>453.18</v>
      </c>
      <c r="N177" s="46">
        <f t="shared" si="301"/>
        <v>24.31275</v>
      </c>
      <c r="O177" s="48">
        <f t="shared" si="302"/>
        <v>89.5</v>
      </c>
      <c r="P177" s="48">
        <f t="shared" si="303"/>
        <v>0</v>
      </c>
      <c r="Q177" s="48">
        <f t="shared" si="304"/>
        <v>1148.77525</v>
      </c>
      <c r="R177" s="46">
        <f t="shared" si="305"/>
        <v>0</v>
      </c>
      <c r="S177" s="46">
        <f t="shared" si="306"/>
        <v>259.63</v>
      </c>
      <c r="T177" s="48">
        <f t="shared" si="307"/>
        <v>113.3</v>
      </c>
      <c r="U177" s="46">
        <f t="shared" si="308"/>
        <v>10.42</v>
      </c>
      <c r="V177" s="46">
        <v>0</v>
      </c>
      <c r="W177" s="48">
        <f t="shared" si="309"/>
        <v>89.5</v>
      </c>
      <c r="X177" s="48">
        <f t="shared" si="310"/>
        <v>0</v>
      </c>
      <c r="Y177" s="46">
        <f t="shared" si="311"/>
        <v>472.85</v>
      </c>
      <c r="Z177" s="46">
        <f t="shared" si="312"/>
        <v>1621.62525</v>
      </c>
      <c r="AA177" s="46"/>
      <c r="AB177" s="12" t="s">
        <v>118</v>
      </c>
      <c r="AC177" s="11">
        <f t="shared" ref="AC177:AE177" si="414">K177+R177</f>
        <v>62.5185</v>
      </c>
      <c r="AD177" s="11">
        <f t="shared" si="414"/>
        <v>778.894</v>
      </c>
      <c r="AE177" s="11">
        <f t="shared" si="414"/>
        <v>566.48</v>
      </c>
      <c r="AF177" s="11">
        <f t="shared" si="314"/>
        <v>34.73275</v>
      </c>
      <c r="AG177" s="11">
        <f t="shared" ref="AG177:AI177" si="415">O177+W177</f>
        <v>179</v>
      </c>
      <c r="AH177" s="11">
        <f t="shared" si="415"/>
        <v>0</v>
      </c>
      <c r="AI177" s="11">
        <f t="shared" si="415"/>
        <v>1621.62525</v>
      </c>
      <c r="AJ177" s="12" t="s">
        <v>33</v>
      </c>
    </row>
    <row r="178" s="9" customFormat="1" ht="16" customHeight="1" spans="1:36">
      <c r="A178" s="45">
        <f t="shared" si="297"/>
        <v>175</v>
      </c>
      <c r="B178" s="46" t="s">
        <v>509</v>
      </c>
      <c r="C178" s="51" t="s">
        <v>556</v>
      </c>
      <c r="D178" s="55" t="s">
        <v>557</v>
      </c>
      <c r="E178" s="46">
        <v>3473.25</v>
      </c>
      <c r="F178" s="46">
        <v>3245.4</v>
      </c>
      <c r="G178" s="48">
        <v>5664.75</v>
      </c>
      <c r="H178" s="46">
        <v>3473.25</v>
      </c>
      <c r="I178" s="48">
        <v>1790</v>
      </c>
      <c r="J178" s="48"/>
      <c r="K178" s="63">
        <f t="shared" si="298"/>
        <v>62.5185</v>
      </c>
      <c r="L178" s="64">
        <f t="shared" si="299"/>
        <v>519.264</v>
      </c>
      <c r="M178" s="48">
        <f t="shared" si="300"/>
        <v>453.18</v>
      </c>
      <c r="N178" s="46">
        <f t="shared" si="301"/>
        <v>24.31275</v>
      </c>
      <c r="O178" s="48">
        <f t="shared" si="302"/>
        <v>89.5</v>
      </c>
      <c r="P178" s="48">
        <f t="shared" si="303"/>
        <v>0</v>
      </c>
      <c r="Q178" s="48">
        <f t="shared" si="304"/>
        <v>1148.77525</v>
      </c>
      <c r="R178" s="46">
        <f t="shared" si="305"/>
        <v>0</v>
      </c>
      <c r="S178" s="46">
        <f t="shared" si="306"/>
        <v>259.63</v>
      </c>
      <c r="T178" s="48">
        <f t="shared" si="307"/>
        <v>113.3</v>
      </c>
      <c r="U178" s="46">
        <f t="shared" si="308"/>
        <v>10.42</v>
      </c>
      <c r="V178" s="46">
        <v>0</v>
      </c>
      <c r="W178" s="48">
        <f t="shared" si="309"/>
        <v>89.5</v>
      </c>
      <c r="X178" s="48">
        <f t="shared" si="310"/>
        <v>0</v>
      </c>
      <c r="Y178" s="46">
        <f t="shared" si="311"/>
        <v>472.85</v>
      </c>
      <c r="Z178" s="46">
        <f t="shared" si="312"/>
        <v>1621.62525</v>
      </c>
      <c r="AA178" s="46"/>
      <c r="AB178" s="12" t="s">
        <v>118</v>
      </c>
      <c r="AC178" s="11">
        <f t="shared" ref="AC178:AE178" si="416">K178+R178</f>
        <v>62.5185</v>
      </c>
      <c r="AD178" s="11">
        <f t="shared" si="416"/>
        <v>778.894</v>
      </c>
      <c r="AE178" s="11">
        <f t="shared" si="416"/>
        <v>566.48</v>
      </c>
      <c r="AF178" s="11">
        <f t="shared" si="314"/>
        <v>34.73275</v>
      </c>
      <c r="AG178" s="11">
        <f t="shared" ref="AG178:AI178" si="417">O178+W178</f>
        <v>179</v>
      </c>
      <c r="AH178" s="11">
        <f t="shared" si="417"/>
        <v>0</v>
      </c>
      <c r="AI178" s="11">
        <f t="shared" si="417"/>
        <v>1621.62525</v>
      </c>
      <c r="AJ178" s="12" t="s">
        <v>33</v>
      </c>
    </row>
    <row r="179" s="9" customFormat="1" ht="16" customHeight="1" spans="1:36">
      <c r="A179" s="45">
        <f t="shared" si="297"/>
        <v>176</v>
      </c>
      <c r="B179" s="46" t="s">
        <v>558</v>
      </c>
      <c r="C179" s="47" t="s">
        <v>559</v>
      </c>
      <c r="D179" s="46" t="s">
        <v>560</v>
      </c>
      <c r="E179" s="46">
        <v>3473.25</v>
      </c>
      <c r="F179" s="46">
        <v>3245.4</v>
      </c>
      <c r="G179" s="48">
        <v>5664.75</v>
      </c>
      <c r="H179" s="46">
        <v>3473.25</v>
      </c>
      <c r="I179" s="48">
        <v>1790</v>
      </c>
      <c r="J179" s="48"/>
      <c r="K179" s="63">
        <f t="shared" si="298"/>
        <v>62.5185</v>
      </c>
      <c r="L179" s="64">
        <f t="shared" si="299"/>
        <v>519.264</v>
      </c>
      <c r="M179" s="48">
        <f t="shared" si="300"/>
        <v>453.18</v>
      </c>
      <c r="N179" s="46">
        <f t="shared" si="301"/>
        <v>24.31275</v>
      </c>
      <c r="O179" s="48">
        <f t="shared" si="302"/>
        <v>89.5</v>
      </c>
      <c r="P179" s="48">
        <f t="shared" si="303"/>
        <v>0</v>
      </c>
      <c r="Q179" s="48">
        <f t="shared" si="304"/>
        <v>1148.77525</v>
      </c>
      <c r="R179" s="46">
        <f t="shared" si="305"/>
        <v>0</v>
      </c>
      <c r="S179" s="46">
        <f t="shared" si="306"/>
        <v>259.63</v>
      </c>
      <c r="T179" s="48">
        <f t="shared" si="307"/>
        <v>113.3</v>
      </c>
      <c r="U179" s="46">
        <f t="shared" si="308"/>
        <v>10.42</v>
      </c>
      <c r="V179" s="46">
        <v>0</v>
      </c>
      <c r="W179" s="48">
        <f t="shared" si="309"/>
        <v>89.5</v>
      </c>
      <c r="X179" s="48">
        <f t="shared" si="310"/>
        <v>0</v>
      </c>
      <c r="Y179" s="46">
        <f t="shared" si="311"/>
        <v>472.85</v>
      </c>
      <c r="Z179" s="46">
        <f t="shared" si="312"/>
        <v>1621.62525</v>
      </c>
      <c r="AA179" s="46"/>
      <c r="AB179" s="12" t="s">
        <v>50</v>
      </c>
      <c r="AC179" s="11">
        <f t="shared" ref="AC179:AE179" si="418">K179+R179</f>
        <v>62.5185</v>
      </c>
      <c r="AD179" s="11">
        <f t="shared" si="418"/>
        <v>778.894</v>
      </c>
      <c r="AE179" s="11">
        <f t="shared" si="418"/>
        <v>566.48</v>
      </c>
      <c r="AF179" s="11">
        <f t="shared" si="314"/>
        <v>34.73275</v>
      </c>
      <c r="AG179" s="11">
        <f t="shared" ref="AG179:AI179" si="419">O179+W179</f>
        <v>179</v>
      </c>
      <c r="AH179" s="11">
        <f t="shared" si="419"/>
        <v>0</v>
      </c>
      <c r="AI179" s="11">
        <f t="shared" si="419"/>
        <v>1621.62525</v>
      </c>
      <c r="AJ179" s="12" t="s">
        <v>33</v>
      </c>
    </row>
    <row r="180" s="9" customFormat="1" ht="16" customHeight="1" spans="1:36">
      <c r="A180" s="45">
        <f t="shared" si="297"/>
        <v>177</v>
      </c>
      <c r="B180" s="46" t="s">
        <v>558</v>
      </c>
      <c r="C180" s="47" t="s">
        <v>561</v>
      </c>
      <c r="D180" s="46" t="s">
        <v>562</v>
      </c>
      <c r="E180" s="46">
        <v>3473.25</v>
      </c>
      <c r="F180" s="46">
        <v>3245.4</v>
      </c>
      <c r="G180" s="48">
        <v>5664.75</v>
      </c>
      <c r="H180" s="46">
        <v>3473.25</v>
      </c>
      <c r="I180" s="48">
        <v>1790</v>
      </c>
      <c r="J180" s="48"/>
      <c r="K180" s="63">
        <f t="shared" si="298"/>
        <v>62.5185</v>
      </c>
      <c r="L180" s="64">
        <f t="shared" si="299"/>
        <v>519.264</v>
      </c>
      <c r="M180" s="48">
        <f t="shared" si="300"/>
        <v>453.18</v>
      </c>
      <c r="N180" s="46">
        <f t="shared" si="301"/>
        <v>24.31275</v>
      </c>
      <c r="O180" s="48">
        <f t="shared" si="302"/>
        <v>89.5</v>
      </c>
      <c r="P180" s="48">
        <f t="shared" si="303"/>
        <v>0</v>
      </c>
      <c r="Q180" s="48">
        <f t="shared" si="304"/>
        <v>1148.77525</v>
      </c>
      <c r="R180" s="46">
        <f t="shared" si="305"/>
        <v>0</v>
      </c>
      <c r="S180" s="46">
        <f t="shared" si="306"/>
        <v>259.63</v>
      </c>
      <c r="T180" s="48">
        <f t="shared" si="307"/>
        <v>113.3</v>
      </c>
      <c r="U180" s="46">
        <f t="shared" si="308"/>
        <v>10.42</v>
      </c>
      <c r="V180" s="46">
        <v>0</v>
      </c>
      <c r="W180" s="48">
        <f t="shared" si="309"/>
        <v>89.5</v>
      </c>
      <c r="X180" s="48">
        <f t="shared" si="310"/>
        <v>0</v>
      </c>
      <c r="Y180" s="46">
        <f t="shared" si="311"/>
        <v>472.85</v>
      </c>
      <c r="Z180" s="46">
        <f t="shared" si="312"/>
        <v>1621.62525</v>
      </c>
      <c r="AA180" s="46"/>
      <c r="AB180" s="12" t="s">
        <v>140</v>
      </c>
      <c r="AC180" s="11">
        <f t="shared" ref="AC180:AE180" si="420">K180+R180</f>
        <v>62.5185</v>
      </c>
      <c r="AD180" s="11">
        <f t="shared" si="420"/>
        <v>778.894</v>
      </c>
      <c r="AE180" s="11">
        <f t="shared" si="420"/>
        <v>566.48</v>
      </c>
      <c r="AF180" s="11">
        <f t="shared" si="314"/>
        <v>34.73275</v>
      </c>
      <c r="AG180" s="11">
        <f t="shared" ref="AG180:AI180" si="421">O180+W180</f>
        <v>179</v>
      </c>
      <c r="AH180" s="11">
        <f t="shared" si="421"/>
        <v>0</v>
      </c>
      <c r="AI180" s="11">
        <f t="shared" si="421"/>
        <v>1621.62525</v>
      </c>
      <c r="AJ180" s="12" t="s">
        <v>33</v>
      </c>
    </row>
    <row r="181" s="9" customFormat="1" ht="16" customHeight="1" spans="1:36">
      <c r="A181" s="45">
        <f t="shared" si="297"/>
        <v>178</v>
      </c>
      <c r="B181" s="46" t="s">
        <v>558</v>
      </c>
      <c r="C181" s="47" t="s">
        <v>563</v>
      </c>
      <c r="D181" s="46" t="s">
        <v>564</v>
      </c>
      <c r="E181" s="46">
        <v>3473.25</v>
      </c>
      <c r="F181" s="46">
        <v>3245.4</v>
      </c>
      <c r="G181" s="48">
        <v>5664.75</v>
      </c>
      <c r="H181" s="46">
        <v>3473.25</v>
      </c>
      <c r="I181" s="48">
        <v>1790</v>
      </c>
      <c r="J181" s="48"/>
      <c r="K181" s="63">
        <f t="shared" si="298"/>
        <v>62.5185</v>
      </c>
      <c r="L181" s="64">
        <f t="shared" si="299"/>
        <v>519.264</v>
      </c>
      <c r="M181" s="48">
        <f t="shared" si="300"/>
        <v>453.18</v>
      </c>
      <c r="N181" s="46">
        <f t="shared" si="301"/>
        <v>24.31275</v>
      </c>
      <c r="O181" s="48">
        <f t="shared" si="302"/>
        <v>89.5</v>
      </c>
      <c r="P181" s="48">
        <f t="shared" si="303"/>
        <v>0</v>
      </c>
      <c r="Q181" s="48">
        <f t="shared" si="304"/>
        <v>1148.77525</v>
      </c>
      <c r="R181" s="46">
        <f t="shared" si="305"/>
        <v>0</v>
      </c>
      <c r="S181" s="46">
        <f t="shared" si="306"/>
        <v>259.63</v>
      </c>
      <c r="T181" s="48">
        <f t="shared" si="307"/>
        <v>113.3</v>
      </c>
      <c r="U181" s="46">
        <f t="shared" si="308"/>
        <v>10.42</v>
      </c>
      <c r="V181" s="46">
        <v>0</v>
      </c>
      <c r="W181" s="48">
        <f t="shared" si="309"/>
        <v>89.5</v>
      </c>
      <c r="X181" s="48">
        <f t="shared" si="310"/>
        <v>0</v>
      </c>
      <c r="Y181" s="46">
        <f t="shared" si="311"/>
        <v>472.85</v>
      </c>
      <c r="Z181" s="46">
        <f t="shared" si="312"/>
        <v>1621.62525</v>
      </c>
      <c r="AA181" s="46"/>
      <c r="AB181" s="12" t="s">
        <v>121</v>
      </c>
      <c r="AC181" s="11">
        <f t="shared" ref="AC181:AE181" si="422">K181+R181</f>
        <v>62.5185</v>
      </c>
      <c r="AD181" s="11">
        <f t="shared" si="422"/>
        <v>778.894</v>
      </c>
      <c r="AE181" s="11">
        <f t="shared" si="422"/>
        <v>566.48</v>
      </c>
      <c r="AF181" s="11">
        <f t="shared" si="314"/>
        <v>34.73275</v>
      </c>
      <c r="AG181" s="11">
        <f t="shared" ref="AG181:AI181" si="423">O181+W181</f>
        <v>179</v>
      </c>
      <c r="AH181" s="11">
        <f t="shared" si="423"/>
        <v>0</v>
      </c>
      <c r="AI181" s="11">
        <f t="shared" si="423"/>
        <v>1621.62525</v>
      </c>
      <c r="AJ181" s="12" t="s">
        <v>33</v>
      </c>
    </row>
    <row r="182" s="9" customFormat="1" ht="16" customHeight="1" spans="1:36">
      <c r="A182" s="45">
        <f t="shared" si="297"/>
        <v>179</v>
      </c>
      <c r="B182" s="46" t="s">
        <v>558</v>
      </c>
      <c r="C182" s="47" t="s">
        <v>565</v>
      </c>
      <c r="D182" s="46" t="s">
        <v>566</v>
      </c>
      <c r="E182" s="46">
        <v>3473.25</v>
      </c>
      <c r="F182" s="46">
        <v>3245.4</v>
      </c>
      <c r="G182" s="48">
        <v>5664.75</v>
      </c>
      <c r="H182" s="46">
        <v>3473.25</v>
      </c>
      <c r="I182" s="48">
        <v>4180</v>
      </c>
      <c r="J182" s="48"/>
      <c r="K182" s="63">
        <f t="shared" si="298"/>
        <v>62.5185</v>
      </c>
      <c r="L182" s="64">
        <f t="shared" si="299"/>
        <v>519.264</v>
      </c>
      <c r="M182" s="48">
        <f t="shared" si="300"/>
        <v>453.18</v>
      </c>
      <c r="N182" s="46">
        <f t="shared" si="301"/>
        <v>24.31275</v>
      </c>
      <c r="O182" s="48">
        <f t="shared" si="302"/>
        <v>209</v>
      </c>
      <c r="P182" s="48">
        <f t="shared" si="303"/>
        <v>0</v>
      </c>
      <c r="Q182" s="48">
        <f t="shared" si="304"/>
        <v>1268.27525</v>
      </c>
      <c r="R182" s="46">
        <f t="shared" si="305"/>
        <v>0</v>
      </c>
      <c r="S182" s="46">
        <f t="shared" si="306"/>
        <v>259.63</v>
      </c>
      <c r="T182" s="48">
        <f t="shared" si="307"/>
        <v>113.3</v>
      </c>
      <c r="U182" s="46">
        <f t="shared" si="308"/>
        <v>10.42</v>
      </c>
      <c r="V182" s="46">
        <v>0</v>
      </c>
      <c r="W182" s="48">
        <f t="shared" si="309"/>
        <v>209</v>
      </c>
      <c r="X182" s="48">
        <f t="shared" si="310"/>
        <v>0</v>
      </c>
      <c r="Y182" s="46">
        <f t="shared" si="311"/>
        <v>592.35</v>
      </c>
      <c r="Z182" s="46">
        <f t="shared" si="312"/>
        <v>1860.62525</v>
      </c>
      <c r="AA182" s="46"/>
      <c r="AB182" s="12" t="s">
        <v>50</v>
      </c>
      <c r="AC182" s="11">
        <f t="shared" ref="AC182:AE182" si="424">K182+R182</f>
        <v>62.5185</v>
      </c>
      <c r="AD182" s="11">
        <f t="shared" si="424"/>
        <v>778.894</v>
      </c>
      <c r="AE182" s="11">
        <f t="shared" si="424"/>
        <v>566.48</v>
      </c>
      <c r="AF182" s="11">
        <f t="shared" si="314"/>
        <v>34.73275</v>
      </c>
      <c r="AG182" s="11">
        <f t="shared" ref="AG182:AI182" si="425">O182+W182</f>
        <v>418</v>
      </c>
      <c r="AH182" s="11">
        <f t="shared" si="425"/>
        <v>0</v>
      </c>
      <c r="AI182" s="11">
        <f t="shared" si="425"/>
        <v>1860.62525</v>
      </c>
      <c r="AJ182" s="12" t="s">
        <v>33</v>
      </c>
    </row>
    <row r="183" s="9" customFormat="1" ht="16" customHeight="1" spans="1:36">
      <c r="A183" s="45">
        <f t="shared" si="297"/>
        <v>180</v>
      </c>
      <c r="B183" s="46" t="s">
        <v>558</v>
      </c>
      <c r="C183" s="47" t="s">
        <v>567</v>
      </c>
      <c r="D183" s="46" t="s">
        <v>568</v>
      </c>
      <c r="E183" s="46">
        <v>3473.25</v>
      </c>
      <c r="F183" s="46">
        <v>3245.4</v>
      </c>
      <c r="G183" s="48">
        <v>5664.75</v>
      </c>
      <c r="H183" s="46">
        <v>3473.25</v>
      </c>
      <c r="I183" s="48">
        <v>4180</v>
      </c>
      <c r="J183" s="48"/>
      <c r="K183" s="63">
        <f t="shared" si="298"/>
        <v>62.5185</v>
      </c>
      <c r="L183" s="64">
        <f t="shared" si="299"/>
        <v>519.264</v>
      </c>
      <c r="M183" s="48">
        <f t="shared" si="300"/>
        <v>453.18</v>
      </c>
      <c r="N183" s="46">
        <f t="shared" si="301"/>
        <v>24.31275</v>
      </c>
      <c r="O183" s="48">
        <f t="shared" si="302"/>
        <v>209</v>
      </c>
      <c r="P183" s="48">
        <f t="shared" si="303"/>
        <v>0</v>
      </c>
      <c r="Q183" s="48">
        <f t="shared" si="304"/>
        <v>1268.27525</v>
      </c>
      <c r="R183" s="46">
        <f t="shared" si="305"/>
        <v>0</v>
      </c>
      <c r="S183" s="46">
        <f t="shared" si="306"/>
        <v>259.63</v>
      </c>
      <c r="T183" s="48">
        <f t="shared" si="307"/>
        <v>113.3</v>
      </c>
      <c r="U183" s="46">
        <f t="shared" si="308"/>
        <v>10.42</v>
      </c>
      <c r="V183" s="46">
        <v>0</v>
      </c>
      <c r="W183" s="48">
        <f t="shared" si="309"/>
        <v>209</v>
      </c>
      <c r="X183" s="48">
        <f t="shared" si="310"/>
        <v>0</v>
      </c>
      <c r="Y183" s="46">
        <f t="shared" si="311"/>
        <v>592.35</v>
      </c>
      <c r="Z183" s="46">
        <f t="shared" si="312"/>
        <v>1860.62525</v>
      </c>
      <c r="AA183" s="46"/>
      <c r="AB183" s="12" t="s">
        <v>112</v>
      </c>
      <c r="AC183" s="11">
        <f t="shared" ref="AC183:AE183" si="426">K183+R183</f>
        <v>62.5185</v>
      </c>
      <c r="AD183" s="11">
        <f t="shared" si="426"/>
        <v>778.894</v>
      </c>
      <c r="AE183" s="11">
        <f t="shared" si="426"/>
        <v>566.48</v>
      </c>
      <c r="AF183" s="11">
        <f t="shared" si="314"/>
        <v>34.73275</v>
      </c>
      <c r="AG183" s="11">
        <f t="shared" ref="AG183:AI183" si="427">O183+W183</f>
        <v>418</v>
      </c>
      <c r="AH183" s="11">
        <f t="shared" si="427"/>
        <v>0</v>
      </c>
      <c r="AI183" s="11">
        <f t="shared" si="427"/>
        <v>1860.62525</v>
      </c>
      <c r="AJ183" s="12" t="s">
        <v>33</v>
      </c>
    </row>
    <row r="184" s="9" customFormat="1" ht="16" customHeight="1" spans="1:36">
      <c r="A184" s="45">
        <f t="shared" si="297"/>
        <v>181</v>
      </c>
      <c r="B184" s="46" t="s">
        <v>558</v>
      </c>
      <c r="C184" s="47" t="s">
        <v>569</v>
      </c>
      <c r="D184" s="46" t="s">
        <v>570</v>
      </c>
      <c r="E184" s="46">
        <v>3473.25</v>
      </c>
      <c r="F184" s="46">
        <v>3245.4</v>
      </c>
      <c r="G184" s="48">
        <v>5664.75</v>
      </c>
      <c r="H184" s="46">
        <v>3473.25</v>
      </c>
      <c r="I184" s="48">
        <v>4180</v>
      </c>
      <c r="J184" s="48"/>
      <c r="K184" s="63">
        <f t="shared" si="298"/>
        <v>62.5185</v>
      </c>
      <c r="L184" s="64">
        <f t="shared" si="299"/>
        <v>519.264</v>
      </c>
      <c r="M184" s="48">
        <f t="shared" si="300"/>
        <v>453.18</v>
      </c>
      <c r="N184" s="46">
        <f t="shared" si="301"/>
        <v>24.31275</v>
      </c>
      <c r="O184" s="48">
        <f t="shared" si="302"/>
        <v>209</v>
      </c>
      <c r="P184" s="48">
        <f t="shared" si="303"/>
        <v>0</v>
      </c>
      <c r="Q184" s="48">
        <f t="shared" si="304"/>
        <v>1268.27525</v>
      </c>
      <c r="R184" s="46">
        <f t="shared" si="305"/>
        <v>0</v>
      </c>
      <c r="S184" s="46">
        <f t="shared" si="306"/>
        <v>259.63</v>
      </c>
      <c r="T184" s="48">
        <f t="shared" si="307"/>
        <v>113.3</v>
      </c>
      <c r="U184" s="46">
        <f t="shared" si="308"/>
        <v>10.42</v>
      </c>
      <c r="V184" s="46">
        <v>0</v>
      </c>
      <c r="W184" s="48">
        <f t="shared" si="309"/>
        <v>209</v>
      </c>
      <c r="X184" s="48">
        <f t="shared" si="310"/>
        <v>0</v>
      </c>
      <c r="Y184" s="46">
        <f t="shared" si="311"/>
        <v>592.35</v>
      </c>
      <c r="Z184" s="46">
        <f t="shared" si="312"/>
        <v>1860.62525</v>
      </c>
      <c r="AA184" s="46"/>
      <c r="AB184" s="12" t="s">
        <v>50</v>
      </c>
      <c r="AC184" s="11">
        <f t="shared" ref="AC184:AE184" si="428">K184+R184</f>
        <v>62.5185</v>
      </c>
      <c r="AD184" s="11">
        <f t="shared" si="428"/>
        <v>778.894</v>
      </c>
      <c r="AE184" s="11">
        <f t="shared" si="428"/>
        <v>566.48</v>
      </c>
      <c r="AF184" s="11">
        <f t="shared" si="314"/>
        <v>34.73275</v>
      </c>
      <c r="AG184" s="11">
        <f t="shared" ref="AG184:AI184" si="429">O184+W184</f>
        <v>418</v>
      </c>
      <c r="AH184" s="11">
        <f t="shared" si="429"/>
        <v>0</v>
      </c>
      <c r="AI184" s="11">
        <f t="shared" si="429"/>
        <v>1860.62525</v>
      </c>
      <c r="AJ184" s="12" t="s">
        <v>33</v>
      </c>
    </row>
    <row r="185" s="9" customFormat="1" ht="16" customHeight="1" spans="1:36">
      <c r="A185" s="45">
        <f t="shared" si="297"/>
        <v>182</v>
      </c>
      <c r="B185" s="46" t="s">
        <v>233</v>
      </c>
      <c r="C185" s="47" t="s">
        <v>571</v>
      </c>
      <c r="D185" s="46" t="s">
        <v>572</v>
      </c>
      <c r="E185" s="46">
        <v>3473.25</v>
      </c>
      <c r="F185" s="46">
        <v>3245.4</v>
      </c>
      <c r="G185" s="48">
        <v>5664.75</v>
      </c>
      <c r="H185" s="46">
        <v>3473.25</v>
      </c>
      <c r="I185" s="48">
        <v>4180</v>
      </c>
      <c r="J185" s="48"/>
      <c r="K185" s="63">
        <f t="shared" si="298"/>
        <v>62.5185</v>
      </c>
      <c r="L185" s="64">
        <f t="shared" si="299"/>
        <v>519.264</v>
      </c>
      <c r="M185" s="48">
        <f t="shared" si="300"/>
        <v>453.18</v>
      </c>
      <c r="N185" s="46">
        <f t="shared" si="301"/>
        <v>24.31275</v>
      </c>
      <c r="O185" s="48">
        <f t="shared" si="302"/>
        <v>209</v>
      </c>
      <c r="P185" s="48">
        <f t="shared" si="303"/>
        <v>0</v>
      </c>
      <c r="Q185" s="48">
        <f t="shared" si="304"/>
        <v>1268.27525</v>
      </c>
      <c r="R185" s="46">
        <f t="shared" si="305"/>
        <v>0</v>
      </c>
      <c r="S185" s="46">
        <f t="shared" si="306"/>
        <v>259.63</v>
      </c>
      <c r="T185" s="48">
        <f t="shared" si="307"/>
        <v>113.3</v>
      </c>
      <c r="U185" s="46">
        <f t="shared" si="308"/>
        <v>10.42</v>
      </c>
      <c r="V185" s="46">
        <v>0</v>
      </c>
      <c r="W185" s="48">
        <f t="shared" si="309"/>
        <v>209</v>
      </c>
      <c r="X185" s="48">
        <f t="shared" si="310"/>
        <v>0</v>
      </c>
      <c r="Y185" s="46">
        <f t="shared" si="311"/>
        <v>592.35</v>
      </c>
      <c r="Z185" s="46">
        <f t="shared" si="312"/>
        <v>1860.62525</v>
      </c>
      <c r="AA185" s="46"/>
      <c r="AB185" s="12" t="s">
        <v>124</v>
      </c>
      <c r="AC185" s="11">
        <f t="shared" ref="AC185:AE185" si="430">K185+R185</f>
        <v>62.5185</v>
      </c>
      <c r="AD185" s="11">
        <f t="shared" si="430"/>
        <v>778.894</v>
      </c>
      <c r="AE185" s="11">
        <f t="shared" si="430"/>
        <v>566.48</v>
      </c>
      <c r="AF185" s="11">
        <f t="shared" si="314"/>
        <v>34.73275</v>
      </c>
      <c r="AG185" s="11">
        <f t="shared" ref="AG185:AI185" si="431">O185+W185</f>
        <v>418</v>
      </c>
      <c r="AH185" s="11">
        <f t="shared" si="431"/>
        <v>0</v>
      </c>
      <c r="AI185" s="11">
        <f t="shared" si="431"/>
        <v>1860.62525</v>
      </c>
      <c r="AJ185" s="12" t="s">
        <v>34</v>
      </c>
    </row>
    <row r="186" s="9" customFormat="1" ht="16" customHeight="1" spans="1:36">
      <c r="A186" s="45">
        <f t="shared" si="297"/>
        <v>183</v>
      </c>
      <c r="B186" s="46" t="s">
        <v>558</v>
      </c>
      <c r="C186" s="47" t="s">
        <v>573</v>
      </c>
      <c r="D186" s="46" t="s">
        <v>574</v>
      </c>
      <c r="E186" s="46">
        <v>3473.25</v>
      </c>
      <c r="F186" s="46">
        <v>3245.4</v>
      </c>
      <c r="G186" s="48">
        <v>5664.75</v>
      </c>
      <c r="H186" s="46">
        <v>3473.25</v>
      </c>
      <c r="I186" s="48">
        <v>4180</v>
      </c>
      <c r="J186" s="48"/>
      <c r="K186" s="63">
        <f t="shared" si="298"/>
        <v>62.5185</v>
      </c>
      <c r="L186" s="64">
        <f t="shared" si="299"/>
        <v>519.264</v>
      </c>
      <c r="M186" s="48">
        <f t="shared" si="300"/>
        <v>453.18</v>
      </c>
      <c r="N186" s="46">
        <f t="shared" si="301"/>
        <v>24.31275</v>
      </c>
      <c r="O186" s="48">
        <f t="shared" si="302"/>
        <v>209</v>
      </c>
      <c r="P186" s="48">
        <f t="shared" si="303"/>
        <v>0</v>
      </c>
      <c r="Q186" s="48">
        <f t="shared" si="304"/>
        <v>1268.27525</v>
      </c>
      <c r="R186" s="46">
        <f t="shared" si="305"/>
        <v>0</v>
      </c>
      <c r="S186" s="46">
        <f t="shared" si="306"/>
        <v>259.63</v>
      </c>
      <c r="T186" s="48">
        <f t="shared" si="307"/>
        <v>113.3</v>
      </c>
      <c r="U186" s="46">
        <f t="shared" si="308"/>
        <v>10.42</v>
      </c>
      <c r="V186" s="46">
        <v>0</v>
      </c>
      <c r="W186" s="48">
        <f t="shared" si="309"/>
        <v>209</v>
      </c>
      <c r="X186" s="48">
        <f t="shared" si="310"/>
        <v>0</v>
      </c>
      <c r="Y186" s="46">
        <f t="shared" si="311"/>
        <v>592.35</v>
      </c>
      <c r="Z186" s="46">
        <f t="shared" si="312"/>
        <v>1860.62525</v>
      </c>
      <c r="AA186" s="46"/>
      <c r="AB186" s="12" t="s">
        <v>121</v>
      </c>
      <c r="AC186" s="11">
        <f t="shared" ref="AC186:AE186" si="432">K186+R186</f>
        <v>62.5185</v>
      </c>
      <c r="AD186" s="11">
        <f t="shared" si="432"/>
        <v>778.894</v>
      </c>
      <c r="AE186" s="11">
        <f t="shared" si="432"/>
        <v>566.48</v>
      </c>
      <c r="AF186" s="11">
        <f t="shared" si="314"/>
        <v>34.73275</v>
      </c>
      <c r="AG186" s="11">
        <f t="shared" ref="AG186:AI186" si="433">O186+W186</f>
        <v>418</v>
      </c>
      <c r="AH186" s="11">
        <f t="shared" si="433"/>
        <v>0</v>
      </c>
      <c r="AI186" s="11">
        <f t="shared" si="433"/>
        <v>1860.62525</v>
      </c>
      <c r="AJ186" s="12" t="s">
        <v>33</v>
      </c>
    </row>
    <row r="187" s="9" customFormat="1" ht="16" customHeight="1" spans="1:36">
      <c r="A187" s="45">
        <f t="shared" si="297"/>
        <v>184</v>
      </c>
      <c r="B187" s="46" t="s">
        <v>558</v>
      </c>
      <c r="C187" s="47" t="s">
        <v>575</v>
      </c>
      <c r="D187" s="46" t="s">
        <v>576</v>
      </c>
      <c r="E187" s="46">
        <v>3473.25</v>
      </c>
      <c r="F187" s="46">
        <v>3245.4</v>
      </c>
      <c r="G187" s="48">
        <v>5664.75</v>
      </c>
      <c r="H187" s="46">
        <v>3473.25</v>
      </c>
      <c r="I187" s="48">
        <v>4180</v>
      </c>
      <c r="J187" s="48"/>
      <c r="K187" s="63">
        <f t="shared" si="298"/>
        <v>62.5185</v>
      </c>
      <c r="L187" s="64">
        <f t="shared" si="299"/>
        <v>519.264</v>
      </c>
      <c r="M187" s="48">
        <f t="shared" si="300"/>
        <v>453.18</v>
      </c>
      <c r="N187" s="46">
        <f t="shared" si="301"/>
        <v>24.31275</v>
      </c>
      <c r="O187" s="48">
        <f t="shared" si="302"/>
        <v>209</v>
      </c>
      <c r="P187" s="48">
        <f t="shared" si="303"/>
        <v>0</v>
      </c>
      <c r="Q187" s="48">
        <f t="shared" si="304"/>
        <v>1268.27525</v>
      </c>
      <c r="R187" s="46">
        <f t="shared" si="305"/>
        <v>0</v>
      </c>
      <c r="S187" s="46">
        <f t="shared" si="306"/>
        <v>259.63</v>
      </c>
      <c r="T187" s="48">
        <f t="shared" si="307"/>
        <v>113.3</v>
      </c>
      <c r="U187" s="46">
        <f t="shared" si="308"/>
        <v>10.42</v>
      </c>
      <c r="V187" s="46">
        <v>0</v>
      </c>
      <c r="W187" s="48">
        <f t="shared" si="309"/>
        <v>209</v>
      </c>
      <c r="X187" s="48">
        <f t="shared" si="310"/>
        <v>0</v>
      </c>
      <c r="Y187" s="46">
        <f t="shared" si="311"/>
        <v>592.35</v>
      </c>
      <c r="Z187" s="46">
        <f t="shared" si="312"/>
        <v>1860.62525</v>
      </c>
      <c r="AA187" s="46"/>
      <c r="AB187" s="12" t="s">
        <v>121</v>
      </c>
      <c r="AC187" s="11">
        <f t="shared" ref="AC187:AE187" si="434">K187+R187</f>
        <v>62.5185</v>
      </c>
      <c r="AD187" s="11">
        <f t="shared" si="434"/>
        <v>778.894</v>
      </c>
      <c r="AE187" s="11">
        <f t="shared" si="434"/>
        <v>566.48</v>
      </c>
      <c r="AF187" s="11">
        <f t="shared" si="314"/>
        <v>34.73275</v>
      </c>
      <c r="AG187" s="11">
        <f t="shared" ref="AG187:AI187" si="435">O187+W187</f>
        <v>418</v>
      </c>
      <c r="AH187" s="11">
        <f t="shared" si="435"/>
        <v>0</v>
      </c>
      <c r="AI187" s="11">
        <f t="shared" si="435"/>
        <v>1860.62525</v>
      </c>
      <c r="AJ187" s="12" t="s">
        <v>33</v>
      </c>
    </row>
    <row r="188" s="9" customFormat="1" ht="16" customHeight="1" spans="1:36">
      <c r="A188" s="45">
        <f t="shared" si="297"/>
        <v>185</v>
      </c>
      <c r="B188" s="46" t="s">
        <v>558</v>
      </c>
      <c r="C188" s="47" t="s">
        <v>577</v>
      </c>
      <c r="D188" s="46" t="s">
        <v>578</v>
      </c>
      <c r="E188" s="46">
        <v>3473.25</v>
      </c>
      <c r="F188" s="46">
        <v>3245.4</v>
      </c>
      <c r="G188" s="48">
        <v>5664.75</v>
      </c>
      <c r="H188" s="46">
        <v>3473.25</v>
      </c>
      <c r="I188" s="48">
        <v>1790</v>
      </c>
      <c r="J188" s="48"/>
      <c r="K188" s="63">
        <f t="shared" si="298"/>
        <v>62.5185</v>
      </c>
      <c r="L188" s="64">
        <f t="shared" si="299"/>
        <v>519.264</v>
      </c>
      <c r="M188" s="48">
        <f t="shared" si="300"/>
        <v>453.18</v>
      </c>
      <c r="N188" s="46">
        <f t="shared" si="301"/>
        <v>24.31275</v>
      </c>
      <c r="O188" s="48">
        <f t="shared" si="302"/>
        <v>89.5</v>
      </c>
      <c r="P188" s="48">
        <f t="shared" si="303"/>
        <v>0</v>
      </c>
      <c r="Q188" s="48">
        <f t="shared" si="304"/>
        <v>1148.77525</v>
      </c>
      <c r="R188" s="46">
        <f t="shared" si="305"/>
        <v>0</v>
      </c>
      <c r="S188" s="46">
        <f t="shared" si="306"/>
        <v>259.63</v>
      </c>
      <c r="T188" s="48">
        <f t="shared" si="307"/>
        <v>113.3</v>
      </c>
      <c r="U188" s="46">
        <f t="shared" si="308"/>
        <v>10.42</v>
      </c>
      <c r="V188" s="46">
        <v>0</v>
      </c>
      <c r="W188" s="48">
        <f t="shared" si="309"/>
        <v>89.5</v>
      </c>
      <c r="X188" s="48">
        <f t="shared" si="310"/>
        <v>0</v>
      </c>
      <c r="Y188" s="46">
        <f t="shared" si="311"/>
        <v>472.85</v>
      </c>
      <c r="Z188" s="46">
        <f t="shared" si="312"/>
        <v>1621.62525</v>
      </c>
      <c r="AA188" s="46"/>
      <c r="AB188" s="12" t="s">
        <v>112</v>
      </c>
      <c r="AC188" s="11">
        <f t="shared" ref="AC188:AE188" si="436">K188+R188</f>
        <v>62.5185</v>
      </c>
      <c r="AD188" s="11">
        <f t="shared" si="436"/>
        <v>778.894</v>
      </c>
      <c r="AE188" s="11">
        <f t="shared" si="436"/>
        <v>566.48</v>
      </c>
      <c r="AF188" s="11">
        <f t="shared" si="314"/>
        <v>34.73275</v>
      </c>
      <c r="AG188" s="11">
        <f t="shared" ref="AG188:AI188" si="437">O188+W188</f>
        <v>179</v>
      </c>
      <c r="AH188" s="11">
        <f t="shared" si="437"/>
        <v>0</v>
      </c>
      <c r="AI188" s="11">
        <f t="shared" si="437"/>
        <v>1621.62525</v>
      </c>
      <c r="AJ188" s="12" t="s">
        <v>33</v>
      </c>
    </row>
    <row r="189" s="9" customFormat="1" ht="16" customHeight="1" spans="1:36">
      <c r="A189" s="45">
        <f t="shared" si="297"/>
        <v>186</v>
      </c>
      <c r="B189" s="46" t="s">
        <v>230</v>
      </c>
      <c r="C189" s="47" t="s">
        <v>579</v>
      </c>
      <c r="D189" s="46" t="s">
        <v>580</v>
      </c>
      <c r="E189" s="46">
        <v>3473.25</v>
      </c>
      <c r="F189" s="46">
        <v>3245.4</v>
      </c>
      <c r="G189" s="48">
        <v>5664.75</v>
      </c>
      <c r="H189" s="46">
        <v>3473.25</v>
      </c>
      <c r="I189" s="48">
        <v>1790</v>
      </c>
      <c r="J189" s="48"/>
      <c r="K189" s="63">
        <f t="shared" si="298"/>
        <v>62.5185</v>
      </c>
      <c r="L189" s="64">
        <f t="shared" si="299"/>
        <v>519.264</v>
      </c>
      <c r="M189" s="48">
        <f t="shared" si="300"/>
        <v>453.18</v>
      </c>
      <c r="N189" s="46">
        <f t="shared" si="301"/>
        <v>24.31275</v>
      </c>
      <c r="O189" s="48">
        <f t="shared" si="302"/>
        <v>89.5</v>
      </c>
      <c r="P189" s="48">
        <f t="shared" si="303"/>
        <v>0</v>
      </c>
      <c r="Q189" s="48">
        <f t="shared" si="304"/>
        <v>1148.77525</v>
      </c>
      <c r="R189" s="46">
        <f t="shared" si="305"/>
        <v>0</v>
      </c>
      <c r="S189" s="46">
        <f t="shared" si="306"/>
        <v>259.63</v>
      </c>
      <c r="T189" s="48">
        <f t="shared" si="307"/>
        <v>113.3</v>
      </c>
      <c r="U189" s="46">
        <f t="shared" si="308"/>
        <v>10.42</v>
      </c>
      <c r="V189" s="46">
        <v>0</v>
      </c>
      <c r="W189" s="48">
        <f t="shared" si="309"/>
        <v>89.5</v>
      </c>
      <c r="X189" s="48">
        <f t="shared" si="310"/>
        <v>0</v>
      </c>
      <c r="Y189" s="46">
        <f t="shared" si="311"/>
        <v>472.85</v>
      </c>
      <c r="Z189" s="46">
        <f t="shared" si="312"/>
        <v>1621.62525</v>
      </c>
      <c r="AA189" s="46"/>
      <c r="AB189" s="12" t="s">
        <v>134</v>
      </c>
      <c r="AC189" s="11">
        <f t="shared" ref="AC189:AE189" si="438">K189+R189</f>
        <v>62.5185</v>
      </c>
      <c r="AD189" s="11">
        <f t="shared" si="438"/>
        <v>778.894</v>
      </c>
      <c r="AE189" s="11">
        <f t="shared" si="438"/>
        <v>566.48</v>
      </c>
      <c r="AF189" s="11">
        <f t="shared" si="314"/>
        <v>34.73275</v>
      </c>
      <c r="AG189" s="11">
        <f t="shared" ref="AG189:AI189" si="439">O189+W189</f>
        <v>179</v>
      </c>
      <c r="AH189" s="11">
        <f t="shared" si="439"/>
        <v>0</v>
      </c>
      <c r="AI189" s="11">
        <f t="shared" si="439"/>
        <v>1621.62525</v>
      </c>
      <c r="AJ189" s="12" t="s">
        <v>32</v>
      </c>
    </row>
    <row r="190" s="9" customFormat="1" ht="16" customHeight="1" spans="1:36">
      <c r="A190" s="45">
        <f t="shared" si="297"/>
        <v>187</v>
      </c>
      <c r="B190" s="46" t="s">
        <v>558</v>
      </c>
      <c r="C190" s="47" t="s">
        <v>581</v>
      </c>
      <c r="D190" s="343" t="s">
        <v>582</v>
      </c>
      <c r="E190" s="46">
        <v>3473.25</v>
      </c>
      <c r="F190" s="46">
        <v>3245.4</v>
      </c>
      <c r="G190" s="48">
        <v>5664.75</v>
      </c>
      <c r="H190" s="46">
        <v>3473.25</v>
      </c>
      <c r="I190" s="48">
        <v>1790</v>
      </c>
      <c r="J190" s="48"/>
      <c r="K190" s="63">
        <f t="shared" si="298"/>
        <v>62.5185</v>
      </c>
      <c r="L190" s="64">
        <f t="shared" si="299"/>
        <v>519.264</v>
      </c>
      <c r="M190" s="48">
        <f t="shared" si="300"/>
        <v>453.18</v>
      </c>
      <c r="N190" s="46">
        <f t="shared" si="301"/>
        <v>24.31275</v>
      </c>
      <c r="O190" s="48">
        <f t="shared" si="302"/>
        <v>89.5</v>
      </c>
      <c r="P190" s="48">
        <f t="shared" si="303"/>
        <v>0</v>
      </c>
      <c r="Q190" s="48">
        <f t="shared" si="304"/>
        <v>1148.77525</v>
      </c>
      <c r="R190" s="46">
        <f t="shared" si="305"/>
        <v>0</v>
      </c>
      <c r="S190" s="46">
        <f t="shared" si="306"/>
        <v>259.63</v>
      </c>
      <c r="T190" s="48">
        <f t="shared" si="307"/>
        <v>113.3</v>
      </c>
      <c r="U190" s="46">
        <f t="shared" si="308"/>
        <v>10.42</v>
      </c>
      <c r="V190" s="46">
        <v>0</v>
      </c>
      <c r="W190" s="48">
        <f t="shared" si="309"/>
        <v>89.5</v>
      </c>
      <c r="X190" s="48">
        <f t="shared" si="310"/>
        <v>0</v>
      </c>
      <c r="Y190" s="46">
        <f t="shared" si="311"/>
        <v>472.85</v>
      </c>
      <c r="Z190" s="46">
        <f t="shared" si="312"/>
        <v>1621.62525</v>
      </c>
      <c r="AA190" s="46"/>
      <c r="AB190" s="12" t="s">
        <v>50</v>
      </c>
      <c r="AC190" s="11">
        <f t="shared" ref="AC190:AE190" si="440">K190+R190</f>
        <v>62.5185</v>
      </c>
      <c r="AD190" s="11">
        <f t="shared" si="440"/>
        <v>778.894</v>
      </c>
      <c r="AE190" s="11">
        <f t="shared" si="440"/>
        <v>566.48</v>
      </c>
      <c r="AF190" s="11">
        <f t="shared" si="314"/>
        <v>34.73275</v>
      </c>
      <c r="AG190" s="11">
        <f t="shared" ref="AG190:AI190" si="441">O190+W190</f>
        <v>179</v>
      </c>
      <c r="AH190" s="11">
        <f t="shared" si="441"/>
        <v>0</v>
      </c>
      <c r="AI190" s="11">
        <f t="shared" si="441"/>
        <v>1621.62525</v>
      </c>
      <c r="AJ190" s="12" t="s">
        <v>33</v>
      </c>
    </row>
    <row r="191" s="9" customFormat="1" ht="16" customHeight="1" spans="1:36">
      <c r="A191" s="45">
        <f t="shared" ref="A191:A201" si="442">ROW()-3</f>
        <v>188</v>
      </c>
      <c r="B191" s="46" t="s">
        <v>558</v>
      </c>
      <c r="C191" s="47" t="s">
        <v>583</v>
      </c>
      <c r="D191" s="46" t="s">
        <v>584</v>
      </c>
      <c r="E191" s="46">
        <v>3473.25</v>
      </c>
      <c r="F191" s="46">
        <v>3245.4</v>
      </c>
      <c r="G191" s="48">
        <v>5664.75</v>
      </c>
      <c r="H191" s="46">
        <v>3473.25</v>
      </c>
      <c r="I191" s="48">
        <v>3180</v>
      </c>
      <c r="J191" s="48"/>
      <c r="K191" s="63">
        <f t="shared" ref="K191:K201" si="443">E191*0.018</f>
        <v>62.5185</v>
      </c>
      <c r="L191" s="64">
        <f t="shared" ref="L191:L201" si="444">F191*0.16</f>
        <v>519.264</v>
      </c>
      <c r="M191" s="48">
        <f t="shared" ref="M191:M201" si="445">ROUND(G191*0.08,2)</f>
        <v>453.18</v>
      </c>
      <c r="N191" s="46">
        <f t="shared" ref="N191:N201" si="446">H191*0.007</f>
        <v>24.31275</v>
      </c>
      <c r="O191" s="48">
        <f t="shared" ref="O191:O201" si="447">I191*5%</f>
        <v>159</v>
      </c>
      <c r="P191" s="48">
        <f t="shared" ref="P191:P201" si="448">J191*50%</f>
        <v>0</v>
      </c>
      <c r="Q191" s="48">
        <f t="shared" ref="Q191:Q201" si="449">SUM(K191:P191)</f>
        <v>1218.27525</v>
      </c>
      <c r="R191" s="46">
        <f t="shared" ref="R191:R201" si="450">E191*0</f>
        <v>0</v>
      </c>
      <c r="S191" s="46">
        <f t="shared" ref="S191:S201" si="451">ROUND(F191*0.08,2)</f>
        <v>259.63</v>
      </c>
      <c r="T191" s="48">
        <f t="shared" ref="T191:T201" si="452">ROUND(G191*0.02,2)</f>
        <v>113.3</v>
      </c>
      <c r="U191" s="46">
        <f t="shared" ref="U191:U201" si="453">ROUND(H191*0.003,2)</f>
        <v>10.42</v>
      </c>
      <c r="V191" s="46">
        <v>0</v>
      </c>
      <c r="W191" s="48">
        <f t="shared" ref="W191:W201" si="454">I191*5%</f>
        <v>159</v>
      </c>
      <c r="X191" s="48">
        <f t="shared" ref="X191:X201" si="455">J191*50%</f>
        <v>0</v>
      </c>
      <c r="Y191" s="46">
        <f t="shared" ref="Y191:Y201" si="456">SUM(R191:X191)</f>
        <v>542.35</v>
      </c>
      <c r="Z191" s="46">
        <f t="shared" ref="Z191:Z201" si="457">Q191+Y191</f>
        <v>1760.62525</v>
      </c>
      <c r="AA191" s="46"/>
      <c r="AB191" s="12" t="s">
        <v>112</v>
      </c>
      <c r="AC191" s="11">
        <f t="shared" ref="AC191:AE191" si="458">K191+R191</f>
        <v>62.5185</v>
      </c>
      <c r="AD191" s="11">
        <f t="shared" si="458"/>
        <v>778.894</v>
      </c>
      <c r="AE191" s="11">
        <f t="shared" si="458"/>
        <v>566.48</v>
      </c>
      <c r="AF191" s="11">
        <f t="shared" ref="AF191:AF201" si="459">N191+U191+V191</f>
        <v>34.73275</v>
      </c>
      <c r="AG191" s="11">
        <f t="shared" ref="AG191:AI191" si="460">O191+W191</f>
        <v>318</v>
      </c>
      <c r="AH191" s="11">
        <f t="shared" si="460"/>
        <v>0</v>
      </c>
      <c r="AI191" s="11">
        <f t="shared" si="460"/>
        <v>1760.62525</v>
      </c>
      <c r="AJ191" s="12" t="s">
        <v>33</v>
      </c>
    </row>
    <row r="192" s="9" customFormat="1" ht="16" customHeight="1" spans="1:36">
      <c r="A192" s="45">
        <f t="shared" si="442"/>
        <v>189</v>
      </c>
      <c r="B192" s="46" t="s">
        <v>558</v>
      </c>
      <c r="C192" s="47" t="s">
        <v>585</v>
      </c>
      <c r="D192" s="349" t="s">
        <v>586</v>
      </c>
      <c r="E192" s="46">
        <v>3473.25</v>
      </c>
      <c r="F192" s="46">
        <v>3245.4</v>
      </c>
      <c r="G192" s="48">
        <v>5664.75</v>
      </c>
      <c r="H192" s="46">
        <v>3473.25</v>
      </c>
      <c r="I192" s="48">
        <v>1790</v>
      </c>
      <c r="J192" s="48"/>
      <c r="K192" s="63">
        <f t="shared" si="443"/>
        <v>62.5185</v>
      </c>
      <c r="L192" s="64">
        <f t="shared" si="444"/>
        <v>519.264</v>
      </c>
      <c r="M192" s="48">
        <f t="shared" si="445"/>
        <v>453.18</v>
      </c>
      <c r="N192" s="46">
        <f t="shared" si="446"/>
        <v>24.31275</v>
      </c>
      <c r="O192" s="48">
        <f t="shared" si="447"/>
        <v>89.5</v>
      </c>
      <c r="P192" s="48">
        <f t="shared" si="448"/>
        <v>0</v>
      </c>
      <c r="Q192" s="48">
        <f t="shared" si="449"/>
        <v>1148.77525</v>
      </c>
      <c r="R192" s="46">
        <f t="shared" si="450"/>
        <v>0</v>
      </c>
      <c r="S192" s="46">
        <f t="shared" si="451"/>
        <v>259.63</v>
      </c>
      <c r="T192" s="48">
        <f t="shared" si="452"/>
        <v>113.3</v>
      </c>
      <c r="U192" s="46">
        <f t="shared" si="453"/>
        <v>10.42</v>
      </c>
      <c r="V192" s="46">
        <v>0</v>
      </c>
      <c r="W192" s="48">
        <f t="shared" si="454"/>
        <v>89.5</v>
      </c>
      <c r="X192" s="48">
        <f t="shared" si="455"/>
        <v>0</v>
      </c>
      <c r="Y192" s="46">
        <f t="shared" si="456"/>
        <v>472.85</v>
      </c>
      <c r="Z192" s="46">
        <f t="shared" si="457"/>
        <v>1621.62525</v>
      </c>
      <c r="AA192" s="46"/>
      <c r="AB192" s="12" t="s">
        <v>50</v>
      </c>
      <c r="AC192" s="11">
        <f t="shared" ref="AC192:AE192" si="461">K192+R192</f>
        <v>62.5185</v>
      </c>
      <c r="AD192" s="11">
        <f t="shared" si="461"/>
        <v>778.894</v>
      </c>
      <c r="AE192" s="11">
        <f t="shared" si="461"/>
        <v>566.48</v>
      </c>
      <c r="AF192" s="11">
        <f t="shared" si="459"/>
        <v>34.73275</v>
      </c>
      <c r="AG192" s="11">
        <f t="shared" ref="AG192:AI192" si="462">O192+W192</f>
        <v>179</v>
      </c>
      <c r="AH192" s="11">
        <f t="shared" si="462"/>
        <v>0</v>
      </c>
      <c r="AI192" s="11">
        <f t="shared" si="462"/>
        <v>1621.62525</v>
      </c>
      <c r="AJ192" s="12" t="s">
        <v>33</v>
      </c>
    </row>
    <row r="193" s="9" customFormat="1" ht="16" customHeight="1" spans="1:36">
      <c r="A193" s="45">
        <f t="shared" si="442"/>
        <v>190</v>
      </c>
      <c r="B193" s="46" t="s">
        <v>558</v>
      </c>
      <c r="C193" s="51" t="s">
        <v>587</v>
      </c>
      <c r="D193" s="52" t="s">
        <v>588</v>
      </c>
      <c r="E193" s="46">
        <v>3473.25</v>
      </c>
      <c r="F193" s="46">
        <v>3245.4</v>
      </c>
      <c r="G193" s="48">
        <v>5664.75</v>
      </c>
      <c r="H193" s="46">
        <v>3473.25</v>
      </c>
      <c r="I193" s="48">
        <v>0</v>
      </c>
      <c r="J193" s="48"/>
      <c r="K193" s="63">
        <f t="shared" si="443"/>
        <v>62.5185</v>
      </c>
      <c r="L193" s="64">
        <f t="shared" si="444"/>
        <v>519.264</v>
      </c>
      <c r="M193" s="48">
        <f t="shared" si="445"/>
        <v>453.18</v>
      </c>
      <c r="N193" s="46">
        <f t="shared" si="446"/>
        <v>24.31275</v>
      </c>
      <c r="O193" s="48">
        <f t="shared" si="447"/>
        <v>0</v>
      </c>
      <c r="P193" s="48">
        <f t="shared" si="448"/>
        <v>0</v>
      </c>
      <c r="Q193" s="48">
        <f t="shared" si="449"/>
        <v>1059.27525</v>
      </c>
      <c r="R193" s="46">
        <f t="shared" si="450"/>
        <v>0</v>
      </c>
      <c r="S193" s="46">
        <f t="shared" si="451"/>
        <v>259.63</v>
      </c>
      <c r="T193" s="48">
        <f t="shared" si="452"/>
        <v>113.3</v>
      </c>
      <c r="U193" s="46">
        <f t="shared" si="453"/>
        <v>10.42</v>
      </c>
      <c r="V193" s="46">
        <v>0</v>
      </c>
      <c r="W193" s="48">
        <f t="shared" si="454"/>
        <v>0</v>
      </c>
      <c r="X193" s="48">
        <f t="shared" si="455"/>
        <v>0</v>
      </c>
      <c r="Y193" s="46">
        <f t="shared" si="456"/>
        <v>383.35</v>
      </c>
      <c r="Z193" s="46">
        <f t="shared" si="457"/>
        <v>1442.62525</v>
      </c>
      <c r="AA193" s="46"/>
      <c r="AB193" s="12" t="s">
        <v>121</v>
      </c>
      <c r="AC193" s="11">
        <f t="shared" ref="AC193:AE193" si="463">K193+R193</f>
        <v>62.5185</v>
      </c>
      <c r="AD193" s="11">
        <f t="shared" si="463"/>
        <v>778.894</v>
      </c>
      <c r="AE193" s="11">
        <f t="shared" si="463"/>
        <v>566.48</v>
      </c>
      <c r="AF193" s="11">
        <f t="shared" si="459"/>
        <v>34.73275</v>
      </c>
      <c r="AG193" s="11">
        <f t="shared" ref="AG193:AI193" si="464">O193+W193</f>
        <v>0</v>
      </c>
      <c r="AH193" s="11">
        <f t="shared" si="464"/>
        <v>0</v>
      </c>
      <c r="AI193" s="11">
        <f t="shared" si="464"/>
        <v>1442.62525</v>
      </c>
      <c r="AJ193" s="12" t="s">
        <v>33</v>
      </c>
    </row>
    <row r="194" s="9" customFormat="1" ht="16" customHeight="1" spans="1:36">
      <c r="A194" s="45">
        <f t="shared" si="442"/>
        <v>191</v>
      </c>
      <c r="B194" s="46" t="s">
        <v>558</v>
      </c>
      <c r="C194" s="51" t="s">
        <v>593</v>
      </c>
      <c r="D194" s="52" t="s">
        <v>594</v>
      </c>
      <c r="E194" s="46">
        <v>3473.25</v>
      </c>
      <c r="F194" s="46">
        <v>3245.4</v>
      </c>
      <c r="G194" s="48">
        <v>5664.75</v>
      </c>
      <c r="H194" s="46">
        <v>3473.25</v>
      </c>
      <c r="I194" s="48">
        <v>1790</v>
      </c>
      <c r="J194" s="48"/>
      <c r="K194" s="63">
        <f t="shared" si="443"/>
        <v>62.5185</v>
      </c>
      <c r="L194" s="64">
        <f t="shared" si="444"/>
        <v>519.264</v>
      </c>
      <c r="M194" s="48">
        <f t="shared" si="445"/>
        <v>453.18</v>
      </c>
      <c r="N194" s="46">
        <f t="shared" si="446"/>
        <v>24.31275</v>
      </c>
      <c r="O194" s="48">
        <f t="shared" si="447"/>
        <v>89.5</v>
      </c>
      <c r="P194" s="48">
        <f t="shared" si="448"/>
        <v>0</v>
      </c>
      <c r="Q194" s="48">
        <f t="shared" si="449"/>
        <v>1148.77525</v>
      </c>
      <c r="R194" s="46">
        <f t="shared" si="450"/>
        <v>0</v>
      </c>
      <c r="S194" s="46">
        <f t="shared" si="451"/>
        <v>259.63</v>
      </c>
      <c r="T194" s="48">
        <f t="shared" si="452"/>
        <v>113.3</v>
      </c>
      <c r="U194" s="46">
        <f t="shared" si="453"/>
        <v>10.42</v>
      </c>
      <c r="V194" s="46">
        <v>0</v>
      </c>
      <c r="W194" s="48">
        <f t="shared" si="454"/>
        <v>89.5</v>
      </c>
      <c r="X194" s="48">
        <f t="shared" si="455"/>
        <v>0</v>
      </c>
      <c r="Y194" s="46">
        <f t="shared" si="456"/>
        <v>472.85</v>
      </c>
      <c r="Z194" s="46">
        <f t="shared" si="457"/>
        <v>1621.62525</v>
      </c>
      <c r="AA194" s="46"/>
      <c r="AB194" s="12" t="s">
        <v>112</v>
      </c>
      <c r="AC194" s="11">
        <f t="shared" ref="AC194:AE194" si="465">K194+R194</f>
        <v>62.5185</v>
      </c>
      <c r="AD194" s="11">
        <f t="shared" si="465"/>
        <v>778.894</v>
      </c>
      <c r="AE194" s="11">
        <f t="shared" si="465"/>
        <v>566.48</v>
      </c>
      <c r="AF194" s="11">
        <f t="shared" si="459"/>
        <v>34.73275</v>
      </c>
      <c r="AG194" s="11">
        <f t="shared" ref="AG194:AI194" si="466">O194+W194</f>
        <v>179</v>
      </c>
      <c r="AH194" s="11">
        <f t="shared" si="466"/>
        <v>0</v>
      </c>
      <c r="AI194" s="11">
        <f t="shared" si="466"/>
        <v>1621.62525</v>
      </c>
      <c r="AJ194" s="12" t="s">
        <v>33</v>
      </c>
    </row>
    <row r="195" s="9" customFormat="1" ht="16" customHeight="1" spans="1:36">
      <c r="A195" s="45">
        <f t="shared" si="442"/>
        <v>192</v>
      </c>
      <c r="B195" s="46" t="s">
        <v>558</v>
      </c>
      <c r="C195" s="51" t="s">
        <v>595</v>
      </c>
      <c r="D195" s="52" t="s">
        <v>596</v>
      </c>
      <c r="E195" s="46">
        <v>3473.25</v>
      </c>
      <c r="F195" s="46">
        <v>3245.4</v>
      </c>
      <c r="G195" s="48">
        <v>5664.75</v>
      </c>
      <c r="H195" s="46">
        <v>3473.25</v>
      </c>
      <c r="I195" s="48">
        <v>1790</v>
      </c>
      <c r="J195" s="48"/>
      <c r="K195" s="63">
        <f t="shared" si="443"/>
        <v>62.5185</v>
      </c>
      <c r="L195" s="64">
        <f t="shared" si="444"/>
        <v>519.264</v>
      </c>
      <c r="M195" s="48">
        <f t="shared" si="445"/>
        <v>453.18</v>
      </c>
      <c r="N195" s="46">
        <f t="shared" si="446"/>
        <v>24.31275</v>
      </c>
      <c r="O195" s="48">
        <f t="shared" si="447"/>
        <v>89.5</v>
      </c>
      <c r="P195" s="48">
        <f t="shared" si="448"/>
        <v>0</v>
      </c>
      <c r="Q195" s="48">
        <f t="shared" si="449"/>
        <v>1148.77525</v>
      </c>
      <c r="R195" s="46">
        <f t="shared" si="450"/>
        <v>0</v>
      </c>
      <c r="S195" s="46">
        <f t="shared" si="451"/>
        <v>259.63</v>
      </c>
      <c r="T195" s="48">
        <f t="shared" si="452"/>
        <v>113.3</v>
      </c>
      <c r="U195" s="46">
        <f t="shared" si="453"/>
        <v>10.42</v>
      </c>
      <c r="V195" s="46">
        <v>0</v>
      </c>
      <c r="W195" s="48">
        <f t="shared" si="454"/>
        <v>89.5</v>
      </c>
      <c r="X195" s="48">
        <f t="shared" si="455"/>
        <v>0</v>
      </c>
      <c r="Y195" s="46">
        <f t="shared" si="456"/>
        <v>472.85</v>
      </c>
      <c r="Z195" s="46">
        <f t="shared" si="457"/>
        <v>1621.62525</v>
      </c>
      <c r="AA195" s="46"/>
      <c r="AB195" s="12" t="s">
        <v>121</v>
      </c>
      <c r="AC195" s="11">
        <f t="shared" ref="AC195:AE195" si="467">K195+R195</f>
        <v>62.5185</v>
      </c>
      <c r="AD195" s="11">
        <f t="shared" si="467"/>
        <v>778.894</v>
      </c>
      <c r="AE195" s="11">
        <f t="shared" si="467"/>
        <v>566.48</v>
      </c>
      <c r="AF195" s="11">
        <f t="shared" si="459"/>
        <v>34.73275</v>
      </c>
      <c r="AG195" s="11">
        <f t="shared" ref="AG195:AI195" si="468">O195+W195</f>
        <v>179</v>
      </c>
      <c r="AH195" s="11">
        <f t="shared" si="468"/>
        <v>0</v>
      </c>
      <c r="AI195" s="11">
        <f t="shared" si="468"/>
        <v>1621.62525</v>
      </c>
      <c r="AJ195" s="12" t="s">
        <v>33</v>
      </c>
    </row>
    <row r="196" s="9" customFormat="1" ht="16" customHeight="1" spans="1:36">
      <c r="A196" s="45">
        <f t="shared" si="442"/>
        <v>193</v>
      </c>
      <c r="B196" s="46" t="s">
        <v>558</v>
      </c>
      <c r="C196" s="51" t="s">
        <v>597</v>
      </c>
      <c r="D196" s="52" t="s">
        <v>598</v>
      </c>
      <c r="E196" s="46">
        <v>3473.25</v>
      </c>
      <c r="F196" s="46">
        <v>3245.4</v>
      </c>
      <c r="G196" s="48">
        <v>5664.75</v>
      </c>
      <c r="H196" s="46">
        <v>3473.25</v>
      </c>
      <c r="I196" s="48">
        <v>1790</v>
      </c>
      <c r="J196" s="48"/>
      <c r="K196" s="89">
        <f t="shared" si="443"/>
        <v>62.5185</v>
      </c>
      <c r="L196" s="90">
        <f t="shared" si="444"/>
        <v>519.264</v>
      </c>
      <c r="M196" s="91">
        <f t="shared" si="445"/>
        <v>453.18</v>
      </c>
      <c r="N196" s="92">
        <f t="shared" si="446"/>
        <v>24.31275</v>
      </c>
      <c r="O196" s="91">
        <f t="shared" si="447"/>
        <v>89.5</v>
      </c>
      <c r="P196" s="91">
        <f t="shared" si="448"/>
        <v>0</v>
      </c>
      <c r="Q196" s="48">
        <f t="shared" si="449"/>
        <v>1148.77525</v>
      </c>
      <c r="R196" s="92">
        <f t="shared" si="450"/>
        <v>0</v>
      </c>
      <c r="S196" s="92">
        <f t="shared" si="451"/>
        <v>259.63</v>
      </c>
      <c r="T196" s="91">
        <f t="shared" si="452"/>
        <v>113.3</v>
      </c>
      <c r="U196" s="92">
        <f t="shared" si="453"/>
        <v>10.42</v>
      </c>
      <c r="V196" s="46">
        <v>0</v>
      </c>
      <c r="W196" s="91">
        <f t="shared" si="454"/>
        <v>89.5</v>
      </c>
      <c r="X196" s="91">
        <f t="shared" si="455"/>
        <v>0</v>
      </c>
      <c r="Y196" s="46">
        <f t="shared" si="456"/>
        <v>472.85</v>
      </c>
      <c r="Z196" s="46">
        <f t="shared" si="457"/>
        <v>1621.62525</v>
      </c>
      <c r="AA196" s="46"/>
      <c r="AB196" s="12" t="s">
        <v>140</v>
      </c>
      <c r="AC196" s="11">
        <f t="shared" ref="AC196:AE196" si="469">K196+R196</f>
        <v>62.5185</v>
      </c>
      <c r="AD196" s="11">
        <f t="shared" si="469"/>
        <v>778.894</v>
      </c>
      <c r="AE196" s="11">
        <f t="shared" si="469"/>
        <v>566.48</v>
      </c>
      <c r="AF196" s="11">
        <f t="shared" si="459"/>
        <v>34.73275</v>
      </c>
      <c r="AG196" s="11">
        <f t="shared" ref="AG196:AI196" si="470">O196+W196</f>
        <v>179</v>
      </c>
      <c r="AH196" s="11">
        <f t="shared" si="470"/>
        <v>0</v>
      </c>
      <c r="AI196" s="11">
        <f t="shared" si="470"/>
        <v>1621.62525</v>
      </c>
      <c r="AJ196" s="12" t="s">
        <v>33</v>
      </c>
    </row>
    <row r="197" s="9" customFormat="1" ht="16" customHeight="1" spans="1:36">
      <c r="A197" s="45">
        <f t="shared" si="442"/>
        <v>194</v>
      </c>
      <c r="B197" s="46" t="s">
        <v>558</v>
      </c>
      <c r="C197" s="51" t="s">
        <v>599</v>
      </c>
      <c r="D197" s="52" t="s">
        <v>600</v>
      </c>
      <c r="E197" s="46">
        <v>3473.25</v>
      </c>
      <c r="F197" s="46">
        <v>3245.4</v>
      </c>
      <c r="G197" s="48">
        <v>5664.75</v>
      </c>
      <c r="H197" s="46">
        <v>3473.25</v>
      </c>
      <c r="I197" s="48">
        <v>1790</v>
      </c>
      <c r="J197" s="48"/>
      <c r="K197" s="63">
        <f t="shared" si="443"/>
        <v>62.5185</v>
      </c>
      <c r="L197" s="64">
        <f t="shared" si="444"/>
        <v>519.264</v>
      </c>
      <c r="M197" s="48">
        <f t="shared" si="445"/>
        <v>453.18</v>
      </c>
      <c r="N197" s="46">
        <f t="shared" si="446"/>
        <v>24.31275</v>
      </c>
      <c r="O197" s="48">
        <f t="shared" si="447"/>
        <v>89.5</v>
      </c>
      <c r="P197" s="48">
        <f t="shared" si="448"/>
        <v>0</v>
      </c>
      <c r="Q197" s="48">
        <f t="shared" si="449"/>
        <v>1148.77525</v>
      </c>
      <c r="R197" s="46">
        <f t="shared" si="450"/>
        <v>0</v>
      </c>
      <c r="S197" s="46">
        <f t="shared" si="451"/>
        <v>259.63</v>
      </c>
      <c r="T197" s="48">
        <f t="shared" si="452"/>
        <v>113.3</v>
      </c>
      <c r="U197" s="46">
        <f t="shared" si="453"/>
        <v>10.42</v>
      </c>
      <c r="V197" s="46">
        <v>0</v>
      </c>
      <c r="W197" s="48">
        <f t="shared" si="454"/>
        <v>89.5</v>
      </c>
      <c r="X197" s="48">
        <f t="shared" si="455"/>
        <v>0</v>
      </c>
      <c r="Y197" s="46">
        <f t="shared" si="456"/>
        <v>472.85</v>
      </c>
      <c r="Z197" s="46">
        <f t="shared" si="457"/>
        <v>1621.62525</v>
      </c>
      <c r="AA197" s="46"/>
      <c r="AB197" s="12" t="s">
        <v>115</v>
      </c>
      <c r="AC197" s="11">
        <f t="shared" ref="AC197:AE197" si="471">K197+R197</f>
        <v>62.5185</v>
      </c>
      <c r="AD197" s="11">
        <f t="shared" si="471"/>
        <v>778.894</v>
      </c>
      <c r="AE197" s="11">
        <f t="shared" si="471"/>
        <v>566.48</v>
      </c>
      <c r="AF197" s="11">
        <f t="shared" si="459"/>
        <v>34.73275</v>
      </c>
      <c r="AG197" s="11">
        <f t="shared" ref="AG197:AI197" si="472">O197+W197</f>
        <v>179</v>
      </c>
      <c r="AH197" s="11">
        <f t="shared" si="472"/>
        <v>0</v>
      </c>
      <c r="AI197" s="11">
        <f t="shared" si="472"/>
        <v>1621.62525</v>
      </c>
      <c r="AJ197" s="12" t="s">
        <v>33</v>
      </c>
    </row>
    <row r="198" s="9" customFormat="1" ht="16" customHeight="1" spans="1:36">
      <c r="A198" s="45">
        <f t="shared" si="442"/>
        <v>195</v>
      </c>
      <c r="B198" s="46" t="s">
        <v>558</v>
      </c>
      <c r="C198" s="51" t="s">
        <v>601</v>
      </c>
      <c r="D198" s="55" t="s">
        <v>602</v>
      </c>
      <c r="E198" s="46">
        <v>3473.25</v>
      </c>
      <c r="F198" s="46">
        <v>3245.4</v>
      </c>
      <c r="G198" s="48">
        <v>5664.75</v>
      </c>
      <c r="H198" s="46">
        <v>3473.25</v>
      </c>
      <c r="I198" s="48">
        <v>1790</v>
      </c>
      <c r="J198" s="48"/>
      <c r="K198" s="63">
        <f t="shared" si="443"/>
        <v>62.5185</v>
      </c>
      <c r="L198" s="64">
        <f t="shared" si="444"/>
        <v>519.264</v>
      </c>
      <c r="M198" s="48">
        <f t="shared" si="445"/>
        <v>453.18</v>
      </c>
      <c r="N198" s="46">
        <f t="shared" si="446"/>
        <v>24.31275</v>
      </c>
      <c r="O198" s="48">
        <f t="shared" si="447"/>
        <v>89.5</v>
      </c>
      <c r="P198" s="48">
        <f t="shared" si="448"/>
        <v>0</v>
      </c>
      <c r="Q198" s="48">
        <f t="shared" si="449"/>
        <v>1148.77525</v>
      </c>
      <c r="R198" s="46">
        <f t="shared" si="450"/>
        <v>0</v>
      </c>
      <c r="S198" s="46">
        <f t="shared" si="451"/>
        <v>259.63</v>
      </c>
      <c r="T198" s="48">
        <f t="shared" si="452"/>
        <v>113.3</v>
      </c>
      <c r="U198" s="46">
        <f t="shared" si="453"/>
        <v>10.42</v>
      </c>
      <c r="V198" s="46">
        <v>0</v>
      </c>
      <c r="W198" s="48">
        <f t="shared" si="454"/>
        <v>89.5</v>
      </c>
      <c r="X198" s="48">
        <f t="shared" si="455"/>
        <v>0</v>
      </c>
      <c r="Y198" s="46">
        <f t="shared" si="456"/>
        <v>472.85</v>
      </c>
      <c r="Z198" s="46">
        <f t="shared" si="457"/>
        <v>1621.62525</v>
      </c>
      <c r="AA198" s="46"/>
      <c r="AB198" s="12" t="s">
        <v>140</v>
      </c>
      <c r="AC198" s="11">
        <f t="shared" ref="AC198:AE198" si="473">K198+R198</f>
        <v>62.5185</v>
      </c>
      <c r="AD198" s="11">
        <f t="shared" si="473"/>
        <v>778.894</v>
      </c>
      <c r="AE198" s="11">
        <f t="shared" si="473"/>
        <v>566.48</v>
      </c>
      <c r="AF198" s="11">
        <f t="shared" si="459"/>
        <v>34.73275</v>
      </c>
      <c r="AG198" s="11">
        <f t="shared" ref="AG198:AI198" si="474">O198+W198</f>
        <v>179</v>
      </c>
      <c r="AH198" s="11">
        <f t="shared" si="474"/>
        <v>0</v>
      </c>
      <c r="AI198" s="11">
        <f t="shared" si="474"/>
        <v>1621.62525</v>
      </c>
      <c r="AJ198" s="12" t="s">
        <v>33</v>
      </c>
    </row>
    <row r="199" s="9" customFormat="1" ht="16" customHeight="1" spans="1:36">
      <c r="A199" s="45">
        <f t="shared" si="442"/>
        <v>196</v>
      </c>
      <c r="B199" s="46" t="s">
        <v>558</v>
      </c>
      <c r="C199" s="51" t="s">
        <v>607</v>
      </c>
      <c r="D199" s="55" t="s">
        <v>608</v>
      </c>
      <c r="E199" s="46">
        <v>3473.25</v>
      </c>
      <c r="F199" s="46">
        <v>3245.4</v>
      </c>
      <c r="G199" s="48">
        <v>5664.75</v>
      </c>
      <c r="H199" s="46">
        <v>3473.25</v>
      </c>
      <c r="I199" s="48">
        <v>1790</v>
      </c>
      <c r="J199" s="48"/>
      <c r="K199" s="63">
        <f t="shared" si="443"/>
        <v>62.5185</v>
      </c>
      <c r="L199" s="64">
        <f t="shared" si="444"/>
        <v>519.264</v>
      </c>
      <c r="M199" s="48">
        <f t="shared" si="445"/>
        <v>453.18</v>
      </c>
      <c r="N199" s="46">
        <f t="shared" si="446"/>
        <v>24.31275</v>
      </c>
      <c r="O199" s="48">
        <f t="shared" si="447"/>
        <v>89.5</v>
      </c>
      <c r="P199" s="48">
        <f t="shared" si="448"/>
        <v>0</v>
      </c>
      <c r="Q199" s="48">
        <f t="shared" si="449"/>
        <v>1148.77525</v>
      </c>
      <c r="R199" s="46">
        <f t="shared" si="450"/>
        <v>0</v>
      </c>
      <c r="S199" s="46">
        <f t="shared" si="451"/>
        <v>259.63</v>
      </c>
      <c r="T199" s="48">
        <f t="shared" si="452"/>
        <v>113.3</v>
      </c>
      <c r="U199" s="46">
        <f t="shared" si="453"/>
        <v>10.42</v>
      </c>
      <c r="V199" s="46">
        <v>0</v>
      </c>
      <c r="W199" s="48">
        <f t="shared" si="454"/>
        <v>89.5</v>
      </c>
      <c r="X199" s="48">
        <f t="shared" si="455"/>
        <v>0</v>
      </c>
      <c r="Y199" s="46">
        <f t="shared" si="456"/>
        <v>472.85</v>
      </c>
      <c r="Z199" s="46">
        <f t="shared" si="457"/>
        <v>1621.62525</v>
      </c>
      <c r="AA199" s="46"/>
      <c r="AB199" s="12" t="s">
        <v>50</v>
      </c>
      <c r="AC199" s="11">
        <f t="shared" ref="AC199:AE199" si="475">K199+R199</f>
        <v>62.5185</v>
      </c>
      <c r="AD199" s="11">
        <f t="shared" si="475"/>
        <v>778.894</v>
      </c>
      <c r="AE199" s="11">
        <f t="shared" si="475"/>
        <v>566.48</v>
      </c>
      <c r="AF199" s="11">
        <f t="shared" si="459"/>
        <v>34.73275</v>
      </c>
      <c r="AG199" s="11">
        <f t="shared" ref="AG199:AI199" si="476">O199+W199</f>
        <v>179</v>
      </c>
      <c r="AH199" s="11">
        <f t="shared" si="476"/>
        <v>0</v>
      </c>
      <c r="AI199" s="11">
        <f t="shared" si="476"/>
        <v>1621.62525</v>
      </c>
      <c r="AJ199" s="12" t="s">
        <v>33</v>
      </c>
    </row>
    <row r="200" s="9" customFormat="1" ht="16" customHeight="1" spans="1:36">
      <c r="A200" s="45">
        <f t="shared" si="442"/>
        <v>197</v>
      </c>
      <c r="B200" s="46" t="s">
        <v>794</v>
      </c>
      <c r="C200" s="79" t="s">
        <v>609</v>
      </c>
      <c r="D200" s="80" t="s">
        <v>610</v>
      </c>
      <c r="E200" s="48">
        <v>3820</v>
      </c>
      <c r="F200" s="46">
        <v>3820</v>
      </c>
      <c r="G200" s="48">
        <v>5664.75</v>
      </c>
      <c r="H200" s="48">
        <v>3820</v>
      </c>
      <c r="I200" s="48">
        <v>4180</v>
      </c>
      <c r="J200" s="48"/>
      <c r="K200" s="93">
        <f t="shared" si="443"/>
        <v>68.76</v>
      </c>
      <c r="L200" s="94">
        <f t="shared" si="444"/>
        <v>611.2</v>
      </c>
      <c r="M200" s="48">
        <f t="shared" si="445"/>
        <v>453.18</v>
      </c>
      <c r="N200" s="48">
        <f t="shared" si="446"/>
        <v>26.74</v>
      </c>
      <c r="O200" s="48">
        <f t="shared" si="447"/>
        <v>209</v>
      </c>
      <c r="P200" s="48">
        <f t="shared" si="448"/>
        <v>0</v>
      </c>
      <c r="Q200" s="48">
        <f t="shared" si="449"/>
        <v>1368.88</v>
      </c>
      <c r="R200" s="46">
        <f t="shared" si="450"/>
        <v>0</v>
      </c>
      <c r="S200" s="48">
        <f t="shared" si="451"/>
        <v>305.6</v>
      </c>
      <c r="T200" s="48">
        <f t="shared" si="452"/>
        <v>113.3</v>
      </c>
      <c r="U200" s="48">
        <f t="shared" si="453"/>
        <v>11.46</v>
      </c>
      <c r="V200" s="46">
        <v>0</v>
      </c>
      <c r="W200" s="48">
        <f t="shared" si="454"/>
        <v>209</v>
      </c>
      <c r="X200" s="48">
        <f t="shared" si="455"/>
        <v>0</v>
      </c>
      <c r="Y200" s="46">
        <f t="shared" si="456"/>
        <v>639.36</v>
      </c>
      <c r="Z200" s="48">
        <f t="shared" si="457"/>
        <v>2008.24</v>
      </c>
      <c r="AA200" s="48"/>
      <c r="AB200" s="12" t="s">
        <v>106</v>
      </c>
      <c r="AC200" s="11">
        <f t="shared" ref="AC200:AE200" si="477">K200+R200</f>
        <v>68.76</v>
      </c>
      <c r="AD200" s="11">
        <f t="shared" si="477"/>
        <v>916.8</v>
      </c>
      <c r="AE200" s="11">
        <f t="shared" si="477"/>
        <v>566.48</v>
      </c>
      <c r="AF200" s="11">
        <f t="shared" si="459"/>
        <v>38.2</v>
      </c>
      <c r="AG200" s="11">
        <f t="shared" ref="AG200:AI200" si="478">O200+W200</f>
        <v>418</v>
      </c>
      <c r="AH200" s="11">
        <f t="shared" si="478"/>
        <v>0</v>
      </c>
      <c r="AI200" s="11">
        <f t="shared" si="478"/>
        <v>2008.24</v>
      </c>
      <c r="AJ200" s="12" t="s">
        <v>36</v>
      </c>
    </row>
    <row r="201" s="9" customFormat="1" ht="16" customHeight="1" spans="1:36">
      <c r="A201" s="45">
        <f t="shared" si="442"/>
        <v>198</v>
      </c>
      <c r="B201" s="46" t="s">
        <v>337</v>
      </c>
      <c r="C201" s="79" t="s">
        <v>611</v>
      </c>
      <c r="D201" s="81" t="s">
        <v>612</v>
      </c>
      <c r="E201" s="48">
        <v>3473.25</v>
      </c>
      <c r="F201" s="46">
        <v>3245.5</v>
      </c>
      <c r="G201" s="48">
        <v>5664.75</v>
      </c>
      <c r="H201" s="48">
        <v>3473.25</v>
      </c>
      <c r="I201" s="48">
        <v>1790</v>
      </c>
      <c r="J201" s="48"/>
      <c r="K201" s="93">
        <f t="shared" si="443"/>
        <v>62.5185</v>
      </c>
      <c r="L201" s="94">
        <f t="shared" si="444"/>
        <v>519.28</v>
      </c>
      <c r="M201" s="48">
        <f t="shared" si="445"/>
        <v>453.18</v>
      </c>
      <c r="N201" s="48">
        <f t="shared" si="446"/>
        <v>24.31275</v>
      </c>
      <c r="O201" s="48">
        <f t="shared" si="447"/>
        <v>89.5</v>
      </c>
      <c r="P201" s="48">
        <f t="shared" si="448"/>
        <v>0</v>
      </c>
      <c r="Q201" s="48">
        <f t="shared" si="449"/>
        <v>1148.79125</v>
      </c>
      <c r="R201" s="46">
        <f t="shared" si="450"/>
        <v>0</v>
      </c>
      <c r="S201" s="48">
        <f t="shared" si="451"/>
        <v>259.64</v>
      </c>
      <c r="T201" s="48">
        <f t="shared" si="452"/>
        <v>113.3</v>
      </c>
      <c r="U201" s="48">
        <f t="shared" si="453"/>
        <v>10.42</v>
      </c>
      <c r="V201" s="46">
        <v>0</v>
      </c>
      <c r="W201" s="48">
        <f t="shared" si="454"/>
        <v>89.5</v>
      </c>
      <c r="X201" s="48">
        <f t="shared" si="455"/>
        <v>0</v>
      </c>
      <c r="Y201" s="46">
        <f t="shared" si="456"/>
        <v>472.86</v>
      </c>
      <c r="Z201" s="48">
        <f t="shared" si="457"/>
        <v>1621.65125</v>
      </c>
      <c r="AA201" s="48"/>
      <c r="AB201" s="12" t="s">
        <v>97</v>
      </c>
      <c r="AC201" s="11">
        <f t="shared" ref="AC201:AE201" si="479">K201+R201</f>
        <v>62.5185</v>
      </c>
      <c r="AD201" s="11">
        <f t="shared" si="479"/>
        <v>778.92</v>
      </c>
      <c r="AE201" s="11">
        <f t="shared" si="479"/>
        <v>566.48</v>
      </c>
      <c r="AF201" s="11">
        <f t="shared" si="459"/>
        <v>34.73275</v>
      </c>
      <c r="AG201" s="11">
        <f t="shared" ref="AG201:AI201" si="480">O201+W201</f>
        <v>179</v>
      </c>
      <c r="AH201" s="11">
        <f t="shared" si="480"/>
        <v>0</v>
      </c>
      <c r="AI201" s="11">
        <f t="shared" si="480"/>
        <v>1621.65125</v>
      </c>
      <c r="AJ201" s="12" t="s">
        <v>33</v>
      </c>
    </row>
    <row r="202" s="9" customFormat="1" ht="16" customHeight="1" spans="1:36">
      <c r="A202" s="45">
        <f t="shared" ref="A202:A265" si="481">ROW()-3</f>
        <v>199</v>
      </c>
      <c r="B202" s="46" t="s">
        <v>363</v>
      </c>
      <c r="C202" s="79" t="s">
        <v>617</v>
      </c>
      <c r="D202" s="80" t="s">
        <v>618</v>
      </c>
      <c r="E202" s="48">
        <v>3473.25</v>
      </c>
      <c r="F202" s="46">
        <v>3245.5</v>
      </c>
      <c r="G202" s="48">
        <v>5664.75</v>
      </c>
      <c r="H202" s="48">
        <v>3473.25</v>
      </c>
      <c r="I202" s="48">
        <v>1790</v>
      </c>
      <c r="J202" s="48"/>
      <c r="K202" s="93">
        <f t="shared" ref="K202:K265" si="482">E202*0.018</f>
        <v>62.5185</v>
      </c>
      <c r="L202" s="94">
        <f t="shared" ref="L202:L265" si="483">F202*0.16</f>
        <v>519.28</v>
      </c>
      <c r="M202" s="48">
        <f t="shared" ref="M202:M265" si="484">ROUND(G202*0.08,2)</f>
        <v>453.18</v>
      </c>
      <c r="N202" s="48">
        <f t="shared" ref="N202:N265" si="485">H202*0.007</f>
        <v>24.31275</v>
      </c>
      <c r="O202" s="48">
        <f t="shared" ref="O202:O265" si="486">I202*5%</f>
        <v>89.5</v>
      </c>
      <c r="P202" s="48">
        <f t="shared" ref="P202:P265" si="487">J202*50%</f>
        <v>0</v>
      </c>
      <c r="Q202" s="48">
        <f t="shared" ref="Q202:Q265" si="488">SUM(K202:P202)</f>
        <v>1148.79125</v>
      </c>
      <c r="R202" s="46">
        <f t="shared" ref="R202:R265" si="489">E202*0</f>
        <v>0</v>
      </c>
      <c r="S202" s="48">
        <f t="shared" ref="S202:S265" si="490">ROUND(F202*0.08,2)</f>
        <v>259.64</v>
      </c>
      <c r="T202" s="48">
        <f t="shared" ref="T202:T265" si="491">ROUND(G202*0.02,2)</f>
        <v>113.3</v>
      </c>
      <c r="U202" s="48">
        <f t="shared" ref="U202:U265" si="492">ROUND(H202*0.003,2)</f>
        <v>10.42</v>
      </c>
      <c r="V202" s="46">
        <v>0</v>
      </c>
      <c r="W202" s="48">
        <f t="shared" ref="W202:W265" si="493">I202*5%</f>
        <v>89.5</v>
      </c>
      <c r="X202" s="48">
        <f t="shared" ref="X202:X265" si="494">J202*50%</f>
        <v>0</v>
      </c>
      <c r="Y202" s="46">
        <f t="shared" ref="Y202:Y265" si="495">SUM(R202:X202)</f>
        <v>472.86</v>
      </c>
      <c r="Z202" s="48">
        <f t="shared" ref="Z202:Z265" si="496">Q202+Y202</f>
        <v>1621.65125</v>
      </c>
      <c r="AA202" s="48"/>
      <c r="AB202" s="12" t="s">
        <v>103</v>
      </c>
      <c r="AC202" s="11">
        <f t="shared" ref="AC202:AE202" si="497">K202+R202</f>
        <v>62.5185</v>
      </c>
      <c r="AD202" s="11">
        <f t="shared" si="497"/>
        <v>778.92</v>
      </c>
      <c r="AE202" s="11">
        <f t="shared" si="497"/>
        <v>566.48</v>
      </c>
      <c r="AF202" s="11">
        <f t="shared" ref="AF202:AF265" si="498">N202+U202+V202</f>
        <v>34.73275</v>
      </c>
      <c r="AG202" s="11">
        <f t="shared" ref="AG202:AI202" si="499">O202+W202</f>
        <v>179</v>
      </c>
      <c r="AH202" s="11">
        <f t="shared" si="499"/>
        <v>0</v>
      </c>
      <c r="AI202" s="11">
        <f t="shared" si="499"/>
        <v>1621.65125</v>
      </c>
      <c r="AJ202" s="12" t="s">
        <v>33</v>
      </c>
    </row>
    <row r="203" s="9" customFormat="1" ht="16" customHeight="1" spans="1:36">
      <c r="A203" s="45">
        <f t="shared" si="481"/>
        <v>200</v>
      </c>
      <c r="B203" s="46" t="s">
        <v>363</v>
      </c>
      <c r="C203" s="79" t="s">
        <v>619</v>
      </c>
      <c r="D203" s="80" t="s">
        <v>620</v>
      </c>
      <c r="E203" s="48">
        <v>3473.25</v>
      </c>
      <c r="F203" s="46">
        <v>3245.5</v>
      </c>
      <c r="G203" s="48">
        <v>5664.75</v>
      </c>
      <c r="H203" s="48">
        <v>3473.25</v>
      </c>
      <c r="I203" s="48">
        <v>1790</v>
      </c>
      <c r="J203" s="48"/>
      <c r="K203" s="93">
        <f t="shared" si="482"/>
        <v>62.5185</v>
      </c>
      <c r="L203" s="94">
        <f t="shared" si="483"/>
        <v>519.28</v>
      </c>
      <c r="M203" s="48">
        <f t="shared" si="484"/>
        <v>453.18</v>
      </c>
      <c r="N203" s="48">
        <f t="shared" si="485"/>
        <v>24.31275</v>
      </c>
      <c r="O203" s="48">
        <f t="shared" si="486"/>
        <v>89.5</v>
      </c>
      <c r="P203" s="48">
        <f t="shared" si="487"/>
        <v>0</v>
      </c>
      <c r="Q203" s="48">
        <f t="shared" si="488"/>
        <v>1148.79125</v>
      </c>
      <c r="R203" s="46">
        <f t="shared" si="489"/>
        <v>0</v>
      </c>
      <c r="S203" s="48">
        <f t="shared" si="490"/>
        <v>259.64</v>
      </c>
      <c r="T203" s="48">
        <f t="shared" si="491"/>
        <v>113.3</v>
      </c>
      <c r="U203" s="48">
        <f t="shared" si="492"/>
        <v>10.42</v>
      </c>
      <c r="V203" s="46">
        <v>0</v>
      </c>
      <c r="W203" s="48">
        <f t="shared" si="493"/>
        <v>89.5</v>
      </c>
      <c r="X203" s="48">
        <f t="shared" si="494"/>
        <v>0</v>
      </c>
      <c r="Y203" s="46">
        <f t="shared" si="495"/>
        <v>472.86</v>
      </c>
      <c r="Z203" s="48">
        <f t="shared" si="496"/>
        <v>1621.65125</v>
      </c>
      <c r="AA203" s="48"/>
      <c r="AB203" s="12" t="s">
        <v>103</v>
      </c>
      <c r="AC203" s="11">
        <f t="shared" ref="AC203:AE203" si="500">K203+R203</f>
        <v>62.5185</v>
      </c>
      <c r="AD203" s="11">
        <f t="shared" si="500"/>
        <v>778.92</v>
      </c>
      <c r="AE203" s="11">
        <f t="shared" si="500"/>
        <v>566.48</v>
      </c>
      <c r="AF203" s="11">
        <f t="shared" si="498"/>
        <v>34.73275</v>
      </c>
      <c r="AG203" s="11">
        <f t="shared" ref="AG203:AI203" si="501">O203+W203</f>
        <v>179</v>
      </c>
      <c r="AH203" s="11">
        <f t="shared" si="501"/>
        <v>0</v>
      </c>
      <c r="AI203" s="11">
        <f t="shared" si="501"/>
        <v>1621.65125</v>
      </c>
      <c r="AJ203" s="12" t="s">
        <v>33</v>
      </c>
    </row>
    <row r="204" s="21" customFormat="1" ht="16" customHeight="1" spans="1:36">
      <c r="A204" s="45">
        <f t="shared" si="481"/>
        <v>201</v>
      </c>
      <c r="B204" s="46" t="s">
        <v>558</v>
      </c>
      <c r="C204" s="79" t="s">
        <v>623</v>
      </c>
      <c r="D204" s="80" t="s">
        <v>624</v>
      </c>
      <c r="E204" s="48">
        <v>3473.25</v>
      </c>
      <c r="F204" s="46">
        <v>3245.5</v>
      </c>
      <c r="G204" s="48">
        <v>5664.75</v>
      </c>
      <c r="H204" s="48">
        <v>3473.25</v>
      </c>
      <c r="I204" s="48">
        <v>1790</v>
      </c>
      <c r="J204" s="48"/>
      <c r="K204" s="93">
        <f t="shared" si="482"/>
        <v>62.5185</v>
      </c>
      <c r="L204" s="94">
        <f t="shared" si="483"/>
        <v>519.28</v>
      </c>
      <c r="M204" s="48">
        <f t="shared" si="484"/>
        <v>453.18</v>
      </c>
      <c r="N204" s="48">
        <f t="shared" si="485"/>
        <v>24.31275</v>
      </c>
      <c r="O204" s="48">
        <f t="shared" si="486"/>
        <v>89.5</v>
      </c>
      <c r="P204" s="48">
        <f t="shared" si="487"/>
        <v>0</v>
      </c>
      <c r="Q204" s="48">
        <f t="shared" si="488"/>
        <v>1148.79125</v>
      </c>
      <c r="R204" s="46">
        <f t="shared" si="489"/>
        <v>0</v>
      </c>
      <c r="S204" s="48">
        <f t="shared" si="490"/>
        <v>259.64</v>
      </c>
      <c r="T204" s="48">
        <f t="shared" si="491"/>
        <v>113.3</v>
      </c>
      <c r="U204" s="48">
        <f t="shared" si="492"/>
        <v>10.42</v>
      </c>
      <c r="V204" s="46">
        <v>0</v>
      </c>
      <c r="W204" s="48">
        <f t="shared" si="493"/>
        <v>89.5</v>
      </c>
      <c r="X204" s="48">
        <f t="shared" si="494"/>
        <v>0</v>
      </c>
      <c r="Y204" s="46">
        <f t="shared" si="495"/>
        <v>472.86</v>
      </c>
      <c r="Z204" s="48">
        <f t="shared" si="496"/>
        <v>1621.65125</v>
      </c>
      <c r="AA204" s="48"/>
      <c r="AB204" s="12" t="s">
        <v>121</v>
      </c>
      <c r="AC204" s="11">
        <f t="shared" ref="AC204:AE204" si="502">K204+R204</f>
        <v>62.5185</v>
      </c>
      <c r="AD204" s="11">
        <f t="shared" si="502"/>
        <v>778.92</v>
      </c>
      <c r="AE204" s="11">
        <f t="shared" si="502"/>
        <v>566.48</v>
      </c>
      <c r="AF204" s="11">
        <f t="shared" si="498"/>
        <v>34.73275</v>
      </c>
      <c r="AG204" s="11">
        <f t="shared" ref="AG204:AI204" si="503">O204+W204</f>
        <v>179</v>
      </c>
      <c r="AH204" s="11">
        <f t="shared" si="503"/>
        <v>0</v>
      </c>
      <c r="AI204" s="11">
        <f t="shared" si="503"/>
        <v>1621.65125</v>
      </c>
      <c r="AJ204" s="12" t="s">
        <v>33</v>
      </c>
    </row>
    <row r="205" s="21" customFormat="1" ht="16" customHeight="1" spans="1:36">
      <c r="A205" s="45">
        <f t="shared" si="481"/>
        <v>202</v>
      </c>
      <c r="B205" s="46" t="s">
        <v>625</v>
      </c>
      <c r="C205" s="79" t="s">
        <v>626</v>
      </c>
      <c r="D205" s="80" t="s">
        <v>627</v>
      </c>
      <c r="E205" s="48">
        <v>3473.25</v>
      </c>
      <c r="F205" s="46">
        <v>3245.5</v>
      </c>
      <c r="G205" s="48">
        <v>5664.75</v>
      </c>
      <c r="H205" s="48">
        <v>3473.25</v>
      </c>
      <c r="I205" s="48">
        <v>3180</v>
      </c>
      <c r="J205" s="48"/>
      <c r="K205" s="93">
        <f t="shared" si="482"/>
        <v>62.5185</v>
      </c>
      <c r="L205" s="94">
        <f t="shared" si="483"/>
        <v>519.28</v>
      </c>
      <c r="M205" s="48">
        <f t="shared" si="484"/>
        <v>453.18</v>
      </c>
      <c r="N205" s="48">
        <f t="shared" si="485"/>
        <v>24.31275</v>
      </c>
      <c r="O205" s="48">
        <f t="shared" si="486"/>
        <v>159</v>
      </c>
      <c r="P205" s="48">
        <f t="shared" si="487"/>
        <v>0</v>
      </c>
      <c r="Q205" s="48">
        <f t="shared" si="488"/>
        <v>1218.29125</v>
      </c>
      <c r="R205" s="46">
        <f t="shared" si="489"/>
        <v>0</v>
      </c>
      <c r="S205" s="48">
        <f t="shared" si="490"/>
        <v>259.64</v>
      </c>
      <c r="T205" s="48">
        <f t="shared" si="491"/>
        <v>113.3</v>
      </c>
      <c r="U205" s="48">
        <f t="shared" si="492"/>
        <v>10.42</v>
      </c>
      <c r="V205" s="46">
        <v>0</v>
      </c>
      <c r="W205" s="48">
        <f t="shared" si="493"/>
        <v>159</v>
      </c>
      <c r="X205" s="48">
        <f t="shared" si="494"/>
        <v>0</v>
      </c>
      <c r="Y205" s="46">
        <f t="shared" si="495"/>
        <v>542.36</v>
      </c>
      <c r="Z205" s="48">
        <f t="shared" si="496"/>
        <v>1760.65125</v>
      </c>
      <c r="AA205" s="48"/>
      <c r="AB205" s="12" t="s">
        <v>134</v>
      </c>
      <c r="AC205" s="11">
        <f t="shared" ref="AC205:AE205" si="504">K205+R205</f>
        <v>62.5185</v>
      </c>
      <c r="AD205" s="11">
        <f t="shared" si="504"/>
        <v>778.92</v>
      </c>
      <c r="AE205" s="11">
        <f t="shared" si="504"/>
        <v>566.48</v>
      </c>
      <c r="AF205" s="11">
        <f t="shared" si="498"/>
        <v>34.73275</v>
      </c>
      <c r="AG205" s="11">
        <f t="shared" ref="AG205:AI205" si="505">O205+W205</f>
        <v>318</v>
      </c>
      <c r="AH205" s="11">
        <f t="shared" si="505"/>
        <v>0</v>
      </c>
      <c r="AI205" s="11">
        <f t="shared" si="505"/>
        <v>1760.65125</v>
      </c>
      <c r="AJ205" s="12" t="s">
        <v>34</v>
      </c>
    </row>
    <row r="206" s="21" customFormat="1" ht="16" customHeight="1" spans="1:36">
      <c r="A206" s="45">
        <f t="shared" si="481"/>
        <v>203</v>
      </c>
      <c r="B206" s="46" t="s">
        <v>328</v>
      </c>
      <c r="C206" s="79" t="s">
        <v>630</v>
      </c>
      <c r="D206" s="80" t="s">
        <v>631</v>
      </c>
      <c r="E206" s="48">
        <v>3820</v>
      </c>
      <c r="F206" s="46">
        <v>3820</v>
      </c>
      <c r="G206" s="48">
        <v>5664.75</v>
      </c>
      <c r="H206" s="48">
        <v>3820</v>
      </c>
      <c r="I206" s="48">
        <v>4180</v>
      </c>
      <c r="J206" s="48"/>
      <c r="K206" s="93">
        <f t="shared" si="482"/>
        <v>68.76</v>
      </c>
      <c r="L206" s="94">
        <f t="shared" si="483"/>
        <v>611.2</v>
      </c>
      <c r="M206" s="48">
        <f t="shared" si="484"/>
        <v>453.18</v>
      </c>
      <c r="N206" s="48">
        <f t="shared" si="485"/>
        <v>26.74</v>
      </c>
      <c r="O206" s="48">
        <f t="shared" si="486"/>
        <v>209</v>
      </c>
      <c r="P206" s="48">
        <f t="shared" si="487"/>
        <v>0</v>
      </c>
      <c r="Q206" s="48">
        <f t="shared" si="488"/>
        <v>1368.88</v>
      </c>
      <c r="R206" s="46">
        <f t="shared" si="489"/>
        <v>0</v>
      </c>
      <c r="S206" s="48">
        <f t="shared" si="490"/>
        <v>305.6</v>
      </c>
      <c r="T206" s="48">
        <f t="shared" si="491"/>
        <v>113.3</v>
      </c>
      <c r="U206" s="48">
        <f t="shared" si="492"/>
        <v>11.46</v>
      </c>
      <c r="V206" s="46">
        <v>0</v>
      </c>
      <c r="W206" s="48">
        <f t="shared" si="493"/>
        <v>209</v>
      </c>
      <c r="X206" s="48">
        <f t="shared" si="494"/>
        <v>0</v>
      </c>
      <c r="Y206" s="46">
        <f t="shared" si="495"/>
        <v>639.36</v>
      </c>
      <c r="Z206" s="48">
        <f t="shared" si="496"/>
        <v>2008.24</v>
      </c>
      <c r="AA206" s="48"/>
      <c r="AB206" s="12" t="s">
        <v>133</v>
      </c>
      <c r="AC206" s="11">
        <f t="shared" ref="AC206:AE206" si="506">K206+R206</f>
        <v>68.76</v>
      </c>
      <c r="AD206" s="11">
        <f t="shared" si="506"/>
        <v>916.8</v>
      </c>
      <c r="AE206" s="11">
        <f t="shared" si="506"/>
        <v>566.48</v>
      </c>
      <c r="AF206" s="11">
        <f t="shared" si="498"/>
        <v>38.2</v>
      </c>
      <c r="AG206" s="11">
        <f t="shared" ref="AG206:AI206" si="507">O206+W206</f>
        <v>418</v>
      </c>
      <c r="AH206" s="11">
        <f t="shared" si="507"/>
        <v>0</v>
      </c>
      <c r="AI206" s="11">
        <f t="shared" si="507"/>
        <v>2008.24</v>
      </c>
      <c r="AJ206" s="12" t="s">
        <v>35</v>
      </c>
    </row>
    <row r="207" s="21" customFormat="1" ht="16" customHeight="1" spans="1:36">
      <c r="A207" s="45">
        <f t="shared" si="481"/>
        <v>204</v>
      </c>
      <c r="B207" s="46" t="s">
        <v>53</v>
      </c>
      <c r="C207" s="82" t="s">
        <v>632</v>
      </c>
      <c r="D207" s="46" t="s">
        <v>633</v>
      </c>
      <c r="E207" s="46">
        <v>3473.25</v>
      </c>
      <c r="F207" s="46">
        <v>3245.4</v>
      </c>
      <c r="G207" s="48">
        <v>5664.75</v>
      </c>
      <c r="H207" s="46">
        <v>3473.25</v>
      </c>
      <c r="I207" s="48">
        <v>4180</v>
      </c>
      <c r="J207" s="48"/>
      <c r="K207" s="63">
        <f t="shared" si="482"/>
        <v>62.5185</v>
      </c>
      <c r="L207" s="64">
        <f t="shared" si="483"/>
        <v>519.264</v>
      </c>
      <c r="M207" s="48">
        <f t="shared" si="484"/>
        <v>453.18</v>
      </c>
      <c r="N207" s="46">
        <f t="shared" si="485"/>
        <v>24.31275</v>
      </c>
      <c r="O207" s="48">
        <f t="shared" si="486"/>
        <v>209</v>
      </c>
      <c r="P207" s="48">
        <f t="shared" si="487"/>
        <v>0</v>
      </c>
      <c r="Q207" s="48">
        <f t="shared" si="488"/>
        <v>1268.27525</v>
      </c>
      <c r="R207" s="46">
        <f t="shared" si="489"/>
        <v>0</v>
      </c>
      <c r="S207" s="46">
        <f t="shared" si="490"/>
        <v>259.63</v>
      </c>
      <c r="T207" s="48">
        <f t="shared" si="491"/>
        <v>113.3</v>
      </c>
      <c r="U207" s="46">
        <f t="shared" si="492"/>
        <v>10.42</v>
      </c>
      <c r="V207" s="46">
        <v>0</v>
      </c>
      <c r="W207" s="48">
        <f t="shared" si="493"/>
        <v>209</v>
      </c>
      <c r="X207" s="48">
        <f t="shared" si="494"/>
        <v>0</v>
      </c>
      <c r="Y207" s="46">
        <f t="shared" si="495"/>
        <v>592.35</v>
      </c>
      <c r="Z207" s="46">
        <f t="shared" si="496"/>
        <v>1860.62525</v>
      </c>
      <c r="AA207" s="46"/>
      <c r="AB207" s="12" t="s">
        <v>53</v>
      </c>
      <c r="AC207" s="11">
        <f t="shared" ref="AC207:AE207" si="508">K207+R207</f>
        <v>62.5185</v>
      </c>
      <c r="AD207" s="11">
        <f t="shared" si="508"/>
        <v>778.894</v>
      </c>
      <c r="AE207" s="11">
        <f t="shared" si="508"/>
        <v>566.48</v>
      </c>
      <c r="AF207" s="11">
        <f t="shared" si="498"/>
        <v>34.73275</v>
      </c>
      <c r="AG207" s="11">
        <f t="shared" ref="AG207:AI207" si="509">O207+W207</f>
        <v>418</v>
      </c>
      <c r="AH207" s="11">
        <f t="shared" si="509"/>
        <v>0</v>
      </c>
      <c r="AI207" s="11">
        <f t="shared" si="509"/>
        <v>1860.62525</v>
      </c>
      <c r="AJ207" s="12" t="s">
        <v>32</v>
      </c>
    </row>
    <row r="208" s="21" customFormat="1" ht="16" customHeight="1" spans="1:36">
      <c r="A208" s="45">
        <f t="shared" si="481"/>
        <v>205</v>
      </c>
      <c r="B208" s="46" t="s">
        <v>210</v>
      </c>
      <c r="C208" s="82" t="s">
        <v>634</v>
      </c>
      <c r="D208" s="46" t="s">
        <v>635</v>
      </c>
      <c r="E208" s="46">
        <v>3473.25</v>
      </c>
      <c r="F208" s="46">
        <v>3245.4</v>
      </c>
      <c r="G208" s="48">
        <v>5664.75</v>
      </c>
      <c r="H208" s="46">
        <v>3473.25</v>
      </c>
      <c r="I208" s="48">
        <v>4180</v>
      </c>
      <c r="J208" s="48"/>
      <c r="K208" s="63">
        <f t="shared" si="482"/>
        <v>62.5185</v>
      </c>
      <c r="L208" s="64">
        <f t="shared" si="483"/>
        <v>519.264</v>
      </c>
      <c r="M208" s="48">
        <f t="shared" si="484"/>
        <v>453.18</v>
      </c>
      <c r="N208" s="46">
        <f t="shared" si="485"/>
        <v>24.31275</v>
      </c>
      <c r="O208" s="48">
        <f t="shared" si="486"/>
        <v>209</v>
      </c>
      <c r="P208" s="48">
        <f t="shared" si="487"/>
        <v>0</v>
      </c>
      <c r="Q208" s="48">
        <f t="shared" si="488"/>
        <v>1268.27525</v>
      </c>
      <c r="R208" s="46">
        <f t="shared" si="489"/>
        <v>0</v>
      </c>
      <c r="S208" s="46">
        <f t="shared" si="490"/>
        <v>259.63</v>
      </c>
      <c r="T208" s="48">
        <f t="shared" si="491"/>
        <v>113.3</v>
      </c>
      <c r="U208" s="46">
        <f t="shared" si="492"/>
        <v>10.42</v>
      </c>
      <c r="V208" s="46">
        <v>0</v>
      </c>
      <c r="W208" s="48">
        <f t="shared" si="493"/>
        <v>209</v>
      </c>
      <c r="X208" s="48">
        <f t="shared" si="494"/>
        <v>0</v>
      </c>
      <c r="Y208" s="46">
        <f t="shared" si="495"/>
        <v>592.35</v>
      </c>
      <c r="Z208" s="46">
        <f t="shared" si="496"/>
        <v>1860.62525</v>
      </c>
      <c r="AA208" s="46"/>
      <c r="AB208" s="12" t="s">
        <v>142</v>
      </c>
      <c r="AC208" s="11">
        <f t="shared" ref="AC208:AE208" si="510">K208+R208</f>
        <v>62.5185</v>
      </c>
      <c r="AD208" s="11">
        <f t="shared" si="510"/>
        <v>778.894</v>
      </c>
      <c r="AE208" s="11">
        <f t="shared" si="510"/>
        <v>566.48</v>
      </c>
      <c r="AF208" s="11">
        <f t="shared" si="498"/>
        <v>34.73275</v>
      </c>
      <c r="AG208" s="11">
        <f t="shared" ref="AG208:AI208" si="511">O208+W208</f>
        <v>418</v>
      </c>
      <c r="AH208" s="11">
        <f t="shared" si="511"/>
        <v>0</v>
      </c>
      <c r="AI208" s="11">
        <f t="shared" si="511"/>
        <v>1860.62525</v>
      </c>
      <c r="AJ208" s="12" t="s">
        <v>32</v>
      </c>
    </row>
    <row r="209" s="21" customFormat="1" ht="16" customHeight="1" spans="1:36">
      <c r="A209" s="45">
        <f t="shared" si="481"/>
        <v>206</v>
      </c>
      <c r="B209" s="46" t="s">
        <v>176</v>
      </c>
      <c r="C209" s="56" t="s">
        <v>636</v>
      </c>
      <c r="D209" s="83" t="s">
        <v>637</v>
      </c>
      <c r="E209" s="46">
        <v>3473.25</v>
      </c>
      <c r="F209" s="46">
        <v>3245.4</v>
      </c>
      <c r="G209" s="48">
        <v>5664.75</v>
      </c>
      <c r="H209" s="46">
        <v>3473.25</v>
      </c>
      <c r="I209" s="48">
        <v>3180</v>
      </c>
      <c r="J209" s="48"/>
      <c r="K209" s="63">
        <f t="shared" si="482"/>
        <v>62.5185</v>
      </c>
      <c r="L209" s="64">
        <f t="shared" si="483"/>
        <v>519.264</v>
      </c>
      <c r="M209" s="48">
        <f t="shared" si="484"/>
        <v>453.18</v>
      </c>
      <c r="N209" s="46">
        <f t="shared" si="485"/>
        <v>24.31275</v>
      </c>
      <c r="O209" s="48">
        <f t="shared" si="486"/>
        <v>159</v>
      </c>
      <c r="P209" s="48">
        <f t="shared" si="487"/>
        <v>0</v>
      </c>
      <c r="Q209" s="48">
        <f t="shared" si="488"/>
        <v>1218.27525</v>
      </c>
      <c r="R209" s="46">
        <f t="shared" si="489"/>
        <v>0</v>
      </c>
      <c r="S209" s="46">
        <f t="shared" si="490"/>
        <v>259.63</v>
      </c>
      <c r="T209" s="48">
        <f t="shared" si="491"/>
        <v>113.3</v>
      </c>
      <c r="U209" s="46">
        <f t="shared" si="492"/>
        <v>10.42</v>
      </c>
      <c r="V209" s="46">
        <v>0</v>
      </c>
      <c r="W209" s="48">
        <f t="shared" si="493"/>
        <v>159</v>
      </c>
      <c r="X209" s="48">
        <f t="shared" si="494"/>
        <v>0</v>
      </c>
      <c r="Y209" s="46">
        <f t="shared" si="495"/>
        <v>542.35</v>
      </c>
      <c r="Z209" s="46">
        <f t="shared" si="496"/>
        <v>1760.62525</v>
      </c>
      <c r="AA209" s="46"/>
      <c r="AB209" s="12" t="s">
        <v>76</v>
      </c>
      <c r="AC209" s="11">
        <f t="shared" ref="AC209:AE209" si="512">K209+R209</f>
        <v>62.5185</v>
      </c>
      <c r="AD209" s="11">
        <f t="shared" si="512"/>
        <v>778.894</v>
      </c>
      <c r="AE209" s="11">
        <f t="shared" si="512"/>
        <v>566.48</v>
      </c>
      <c r="AF209" s="11">
        <f t="shared" si="498"/>
        <v>34.73275</v>
      </c>
      <c r="AG209" s="11">
        <f t="shared" ref="AG209:AI209" si="513">O209+W209</f>
        <v>318</v>
      </c>
      <c r="AH209" s="11">
        <f t="shared" si="513"/>
        <v>0</v>
      </c>
      <c r="AI209" s="11">
        <f t="shared" si="513"/>
        <v>1760.62525</v>
      </c>
      <c r="AJ209" s="12" t="s">
        <v>35</v>
      </c>
    </row>
    <row r="210" s="21" customFormat="1" ht="16" customHeight="1" spans="1:36">
      <c r="A210" s="45">
        <f t="shared" si="481"/>
        <v>207</v>
      </c>
      <c r="B210" s="46" t="s">
        <v>173</v>
      </c>
      <c r="C210" s="56" t="s">
        <v>638</v>
      </c>
      <c r="D210" s="83" t="s">
        <v>639</v>
      </c>
      <c r="E210" s="46">
        <v>3473.25</v>
      </c>
      <c r="F210" s="46">
        <v>3245.4</v>
      </c>
      <c r="G210" s="48">
        <v>5664.75</v>
      </c>
      <c r="H210" s="46">
        <v>3473.25</v>
      </c>
      <c r="I210" s="48">
        <v>3180</v>
      </c>
      <c r="J210" s="48"/>
      <c r="K210" s="63">
        <f t="shared" si="482"/>
        <v>62.5185</v>
      </c>
      <c r="L210" s="64">
        <f t="shared" si="483"/>
        <v>519.264</v>
      </c>
      <c r="M210" s="48">
        <f t="shared" si="484"/>
        <v>453.18</v>
      </c>
      <c r="N210" s="46">
        <f t="shared" si="485"/>
        <v>24.31275</v>
      </c>
      <c r="O210" s="48">
        <f t="shared" si="486"/>
        <v>159</v>
      </c>
      <c r="P210" s="48">
        <f t="shared" si="487"/>
        <v>0</v>
      </c>
      <c r="Q210" s="48">
        <f t="shared" si="488"/>
        <v>1218.27525</v>
      </c>
      <c r="R210" s="46">
        <f t="shared" si="489"/>
        <v>0</v>
      </c>
      <c r="S210" s="46">
        <f t="shared" si="490"/>
        <v>259.63</v>
      </c>
      <c r="T210" s="48">
        <f t="shared" si="491"/>
        <v>113.3</v>
      </c>
      <c r="U210" s="46">
        <f t="shared" si="492"/>
        <v>10.42</v>
      </c>
      <c r="V210" s="46">
        <v>0</v>
      </c>
      <c r="W210" s="48">
        <f t="shared" si="493"/>
        <v>159</v>
      </c>
      <c r="X210" s="48">
        <f t="shared" si="494"/>
        <v>0</v>
      </c>
      <c r="Y210" s="46">
        <f t="shared" si="495"/>
        <v>542.35</v>
      </c>
      <c r="Z210" s="46">
        <f t="shared" si="496"/>
        <v>1760.62525</v>
      </c>
      <c r="AA210" s="46"/>
      <c r="AB210" s="12" t="s">
        <v>76</v>
      </c>
      <c r="AC210" s="11">
        <f t="shared" ref="AC210:AE210" si="514">K210+R210</f>
        <v>62.5185</v>
      </c>
      <c r="AD210" s="11">
        <f t="shared" si="514"/>
        <v>778.894</v>
      </c>
      <c r="AE210" s="11">
        <f t="shared" si="514"/>
        <v>566.48</v>
      </c>
      <c r="AF210" s="11">
        <f t="shared" si="498"/>
        <v>34.73275</v>
      </c>
      <c r="AG210" s="11">
        <f t="shared" ref="AG210:AI210" si="515">O210+W210</f>
        <v>318</v>
      </c>
      <c r="AH210" s="11">
        <f t="shared" si="515"/>
        <v>0</v>
      </c>
      <c r="AI210" s="11">
        <f t="shared" si="515"/>
        <v>1760.62525</v>
      </c>
      <c r="AJ210" s="12" t="s">
        <v>35</v>
      </c>
    </row>
    <row r="211" s="21" customFormat="1" ht="16" customHeight="1" spans="1:36">
      <c r="A211" s="45">
        <f t="shared" si="481"/>
        <v>208</v>
      </c>
      <c r="B211" s="46" t="s">
        <v>640</v>
      </c>
      <c r="C211" s="56" t="s">
        <v>641</v>
      </c>
      <c r="D211" s="83" t="s">
        <v>642</v>
      </c>
      <c r="E211" s="46">
        <v>3473.25</v>
      </c>
      <c r="F211" s="46">
        <v>3245.4</v>
      </c>
      <c r="G211" s="48">
        <v>5664.75</v>
      </c>
      <c r="H211" s="46">
        <v>3473.25</v>
      </c>
      <c r="I211" s="48">
        <v>3180</v>
      </c>
      <c r="J211" s="48"/>
      <c r="K211" s="63">
        <f t="shared" si="482"/>
        <v>62.5185</v>
      </c>
      <c r="L211" s="64">
        <f t="shared" si="483"/>
        <v>519.264</v>
      </c>
      <c r="M211" s="48">
        <f t="shared" si="484"/>
        <v>453.18</v>
      </c>
      <c r="N211" s="46">
        <f t="shared" si="485"/>
        <v>24.31275</v>
      </c>
      <c r="O211" s="48">
        <f t="shared" si="486"/>
        <v>159</v>
      </c>
      <c r="P211" s="48">
        <f t="shared" si="487"/>
        <v>0</v>
      </c>
      <c r="Q211" s="48">
        <f t="shared" si="488"/>
        <v>1218.27525</v>
      </c>
      <c r="R211" s="46">
        <f t="shared" si="489"/>
        <v>0</v>
      </c>
      <c r="S211" s="46">
        <f t="shared" si="490"/>
        <v>259.63</v>
      </c>
      <c r="T211" s="48">
        <f t="shared" si="491"/>
        <v>113.3</v>
      </c>
      <c r="U211" s="46">
        <f t="shared" si="492"/>
        <v>10.42</v>
      </c>
      <c r="V211" s="46">
        <v>0</v>
      </c>
      <c r="W211" s="48">
        <f t="shared" si="493"/>
        <v>159</v>
      </c>
      <c r="X211" s="48">
        <f t="shared" si="494"/>
        <v>0</v>
      </c>
      <c r="Y211" s="46">
        <f t="shared" si="495"/>
        <v>542.35</v>
      </c>
      <c r="Z211" s="46">
        <f t="shared" si="496"/>
        <v>1760.62525</v>
      </c>
      <c r="AA211" s="46"/>
      <c r="AB211" s="12" t="s">
        <v>67</v>
      </c>
      <c r="AC211" s="11">
        <f t="shared" ref="AC211:AE211" si="516">K211+R211</f>
        <v>62.5185</v>
      </c>
      <c r="AD211" s="11">
        <f t="shared" si="516"/>
        <v>778.894</v>
      </c>
      <c r="AE211" s="11">
        <f t="shared" si="516"/>
        <v>566.48</v>
      </c>
      <c r="AF211" s="11">
        <f t="shared" si="498"/>
        <v>34.73275</v>
      </c>
      <c r="AG211" s="11">
        <f t="shared" ref="AG211:AI211" si="517">O211+W211</f>
        <v>318</v>
      </c>
      <c r="AH211" s="11">
        <f t="shared" si="517"/>
        <v>0</v>
      </c>
      <c r="AI211" s="11">
        <f t="shared" si="517"/>
        <v>1760.62525</v>
      </c>
      <c r="AJ211" s="12" t="s">
        <v>33</v>
      </c>
    </row>
    <row r="212" s="21" customFormat="1" ht="16" customHeight="1" spans="1:36">
      <c r="A212" s="45">
        <f t="shared" si="481"/>
        <v>209</v>
      </c>
      <c r="B212" s="46" t="s">
        <v>328</v>
      </c>
      <c r="C212" s="56" t="s">
        <v>643</v>
      </c>
      <c r="D212" s="83" t="s">
        <v>644</v>
      </c>
      <c r="E212" s="46">
        <v>3473.25</v>
      </c>
      <c r="F212" s="46">
        <v>3245.4</v>
      </c>
      <c r="G212" s="48">
        <v>5664.75</v>
      </c>
      <c r="H212" s="46">
        <v>3473.25</v>
      </c>
      <c r="I212" s="48">
        <v>4180</v>
      </c>
      <c r="J212" s="48"/>
      <c r="K212" s="63">
        <f t="shared" si="482"/>
        <v>62.5185</v>
      </c>
      <c r="L212" s="64">
        <f t="shared" si="483"/>
        <v>519.264</v>
      </c>
      <c r="M212" s="48">
        <f t="shared" si="484"/>
        <v>453.18</v>
      </c>
      <c r="N212" s="46">
        <f t="shared" si="485"/>
        <v>24.31275</v>
      </c>
      <c r="O212" s="48">
        <f t="shared" si="486"/>
        <v>209</v>
      </c>
      <c r="P212" s="48">
        <f t="shared" si="487"/>
        <v>0</v>
      </c>
      <c r="Q212" s="48">
        <f t="shared" si="488"/>
        <v>1268.27525</v>
      </c>
      <c r="R212" s="46">
        <f t="shared" si="489"/>
        <v>0</v>
      </c>
      <c r="S212" s="46">
        <f t="shared" si="490"/>
        <v>259.63</v>
      </c>
      <c r="T212" s="48">
        <f t="shared" si="491"/>
        <v>113.3</v>
      </c>
      <c r="U212" s="46">
        <f t="shared" si="492"/>
        <v>10.42</v>
      </c>
      <c r="V212" s="46">
        <v>0</v>
      </c>
      <c r="W212" s="48">
        <f t="shared" si="493"/>
        <v>209</v>
      </c>
      <c r="X212" s="48">
        <f t="shared" si="494"/>
        <v>0</v>
      </c>
      <c r="Y212" s="46">
        <f t="shared" si="495"/>
        <v>592.35</v>
      </c>
      <c r="Z212" s="46">
        <f t="shared" si="496"/>
        <v>1860.62525</v>
      </c>
      <c r="AA212" s="46"/>
      <c r="AB212" s="12" t="s">
        <v>76</v>
      </c>
      <c r="AC212" s="11">
        <f t="shared" ref="AC212:AE212" si="518">K212+R212</f>
        <v>62.5185</v>
      </c>
      <c r="AD212" s="11">
        <f t="shared" si="518"/>
        <v>778.894</v>
      </c>
      <c r="AE212" s="11">
        <f t="shared" si="518"/>
        <v>566.48</v>
      </c>
      <c r="AF212" s="11">
        <f t="shared" si="498"/>
        <v>34.73275</v>
      </c>
      <c r="AG212" s="11">
        <f t="shared" ref="AG212:AI212" si="519">O212+W212</f>
        <v>418</v>
      </c>
      <c r="AH212" s="11">
        <f t="shared" si="519"/>
        <v>0</v>
      </c>
      <c r="AI212" s="11">
        <f t="shared" si="519"/>
        <v>1860.62525</v>
      </c>
      <c r="AJ212" s="12" t="s">
        <v>35</v>
      </c>
    </row>
    <row r="213" s="21" customFormat="1" ht="16" customHeight="1" spans="1:36">
      <c r="A213" s="45">
        <f t="shared" si="481"/>
        <v>210</v>
      </c>
      <c r="B213" s="46" t="s">
        <v>230</v>
      </c>
      <c r="C213" s="56" t="s">
        <v>645</v>
      </c>
      <c r="D213" s="83" t="s">
        <v>646</v>
      </c>
      <c r="E213" s="46">
        <v>3473.25</v>
      </c>
      <c r="F213" s="46">
        <v>3245.4</v>
      </c>
      <c r="G213" s="48">
        <v>5664.75</v>
      </c>
      <c r="H213" s="46">
        <v>3473.25</v>
      </c>
      <c r="I213" s="48">
        <v>1790</v>
      </c>
      <c r="J213" s="48"/>
      <c r="K213" s="63">
        <f t="shared" si="482"/>
        <v>62.5185</v>
      </c>
      <c r="L213" s="64">
        <f t="shared" si="483"/>
        <v>519.264</v>
      </c>
      <c r="M213" s="48">
        <f t="shared" si="484"/>
        <v>453.18</v>
      </c>
      <c r="N213" s="46">
        <f t="shared" si="485"/>
        <v>24.31275</v>
      </c>
      <c r="O213" s="48">
        <f t="shared" si="486"/>
        <v>89.5</v>
      </c>
      <c r="P213" s="48">
        <f t="shared" si="487"/>
        <v>0</v>
      </c>
      <c r="Q213" s="48">
        <f t="shared" si="488"/>
        <v>1148.77525</v>
      </c>
      <c r="R213" s="46">
        <f t="shared" si="489"/>
        <v>0</v>
      </c>
      <c r="S213" s="46">
        <f t="shared" si="490"/>
        <v>259.63</v>
      </c>
      <c r="T213" s="48">
        <f t="shared" si="491"/>
        <v>113.3</v>
      </c>
      <c r="U213" s="46">
        <f t="shared" si="492"/>
        <v>10.42</v>
      </c>
      <c r="V213" s="46">
        <v>0</v>
      </c>
      <c r="W213" s="48">
        <f t="shared" si="493"/>
        <v>89.5</v>
      </c>
      <c r="X213" s="48">
        <f t="shared" si="494"/>
        <v>0</v>
      </c>
      <c r="Y213" s="46">
        <f t="shared" si="495"/>
        <v>472.85</v>
      </c>
      <c r="Z213" s="46">
        <f t="shared" si="496"/>
        <v>1621.62525</v>
      </c>
      <c r="AA213" s="46"/>
      <c r="AB213" s="12" t="s">
        <v>62</v>
      </c>
      <c r="AC213" s="11">
        <f t="shared" ref="AC213:AE213" si="520">K213+R213</f>
        <v>62.5185</v>
      </c>
      <c r="AD213" s="11">
        <f t="shared" si="520"/>
        <v>778.894</v>
      </c>
      <c r="AE213" s="11">
        <f t="shared" si="520"/>
        <v>566.48</v>
      </c>
      <c r="AF213" s="11">
        <f t="shared" si="498"/>
        <v>34.73275</v>
      </c>
      <c r="AG213" s="11">
        <f t="shared" ref="AG213:AI213" si="521">O213+W213</f>
        <v>179</v>
      </c>
      <c r="AH213" s="11">
        <f t="shared" si="521"/>
        <v>0</v>
      </c>
      <c r="AI213" s="11">
        <f t="shared" si="521"/>
        <v>1621.62525</v>
      </c>
      <c r="AJ213" s="12" t="s">
        <v>32</v>
      </c>
    </row>
    <row r="214" s="21" customFormat="1" ht="16" customHeight="1" spans="1:36">
      <c r="A214" s="45">
        <f t="shared" si="481"/>
        <v>211</v>
      </c>
      <c r="B214" s="46" t="s">
        <v>227</v>
      </c>
      <c r="C214" s="56" t="s">
        <v>647</v>
      </c>
      <c r="D214" s="83" t="s">
        <v>648</v>
      </c>
      <c r="E214" s="46">
        <v>3473.25</v>
      </c>
      <c r="F214" s="46">
        <v>3245.4</v>
      </c>
      <c r="G214" s="48">
        <v>5664.75</v>
      </c>
      <c r="H214" s="46">
        <v>3473.25</v>
      </c>
      <c r="I214" s="48">
        <v>3180</v>
      </c>
      <c r="J214" s="48"/>
      <c r="K214" s="63">
        <f t="shared" si="482"/>
        <v>62.5185</v>
      </c>
      <c r="L214" s="64">
        <f t="shared" si="483"/>
        <v>519.264</v>
      </c>
      <c r="M214" s="48">
        <f t="shared" si="484"/>
        <v>453.18</v>
      </c>
      <c r="N214" s="46">
        <f t="shared" si="485"/>
        <v>24.31275</v>
      </c>
      <c r="O214" s="48">
        <f t="shared" si="486"/>
        <v>159</v>
      </c>
      <c r="P214" s="48">
        <f t="shared" si="487"/>
        <v>0</v>
      </c>
      <c r="Q214" s="48">
        <f t="shared" si="488"/>
        <v>1218.27525</v>
      </c>
      <c r="R214" s="46">
        <f t="shared" si="489"/>
        <v>0</v>
      </c>
      <c r="S214" s="46">
        <f t="shared" si="490"/>
        <v>259.63</v>
      </c>
      <c r="T214" s="48">
        <f t="shared" si="491"/>
        <v>113.3</v>
      </c>
      <c r="U214" s="46">
        <f t="shared" si="492"/>
        <v>10.42</v>
      </c>
      <c r="V214" s="46">
        <v>0</v>
      </c>
      <c r="W214" s="48">
        <f t="shared" si="493"/>
        <v>159</v>
      </c>
      <c r="X214" s="48">
        <f t="shared" si="494"/>
        <v>0</v>
      </c>
      <c r="Y214" s="46">
        <f t="shared" si="495"/>
        <v>542.35</v>
      </c>
      <c r="Z214" s="46">
        <f t="shared" si="496"/>
        <v>1760.62525</v>
      </c>
      <c r="AA214" s="46"/>
      <c r="AB214" s="12" t="s">
        <v>79</v>
      </c>
      <c r="AC214" s="11">
        <f t="shared" ref="AC214:AE214" si="522">K214+R214</f>
        <v>62.5185</v>
      </c>
      <c r="AD214" s="11">
        <f t="shared" si="522"/>
        <v>778.894</v>
      </c>
      <c r="AE214" s="11">
        <f t="shared" si="522"/>
        <v>566.48</v>
      </c>
      <c r="AF214" s="11">
        <f t="shared" si="498"/>
        <v>34.73275</v>
      </c>
      <c r="AG214" s="11">
        <f t="shared" ref="AG214:AI214" si="523">O214+W214</f>
        <v>318</v>
      </c>
      <c r="AH214" s="11">
        <f t="shared" si="523"/>
        <v>0</v>
      </c>
      <c r="AI214" s="11">
        <f t="shared" si="523"/>
        <v>1760.62525</v>
      </c>
      <c r="AJ214" s="12" t="s">
        <v>34</v>
      </c>
    </row>
    <row r="215" s="9" customFormat="1" ht="16" customHeight="1" spans="1:36">
      <c r="A215" s="45">
        <f t="shared" si="481"/>
        <v>212</v>
      </c>
      <c r="B215" s="46" t="s">
        <v>230</v>
      </c>
      <c r="C215" s="56" t="s">
        <v>649</v>
      </c>
      <c r="D215" s="46" t="s">
        <v>650</v>
      </c>
      <c r="E215" s="46">
        <v>3473.25</v>
      </c>
      <c r="F215" s="46">
        <v>3342.69</v>
      </c>
      <c r="G215" s="48">
        <v>5664.75</v>
      </c>
      <c r="H215" s="46">
        <v>3473.25</v>
      </c>
      <c r="I215" s="48">
        <v>3180</v>
      </c>
      <c r="J215" s="48"/>
      <c r="K215" s="63">
        <f t="shared" si="482"/>
        <v>62.5185</v>
      </c>
      <c r="L215" s="64">
        <f t="shared" si="483"/>
        <v>534.8304</v>
      </c>
      <c r="M215" s="48">
        <f t="shared" si="484"/>
        <v>453.18</v>
      </c>
      <c r="N215" s="46">
        <f t="shared" si="485"/>
        <v>24.31275</v>
      </c>
      <c r="O215" s="48">
        <f t="shared" si="486"/>
        <v>159</v>
      </c>
      <c r="P215" s="48">
        <f t="shared" si="487"/>
        <v>0</v>
      </c>
      <c r="Q215" s="48">
        <f t="shared" si="488"/>
        <v>1233.84165</v>
      </c>
      <c r="R215" s="46">
        <f t="shared" si="489"/>
        <v>0</v>
      </c>
      <c r="S215" s="46">
        <f t="shared" si="490"/>
        <v>267.42</v>
      </c>
      <c r="T215" s="48">
        <f t="shared" si="491"/>
        <v>113.3</v>
      </c>
      <c r="U215" s="46">
        <f t="shared" si="492"/>
        <v>10.42</v>
      </c>
      <c r="V215" s="46">
        <v>0</v>
      </c>
      <c r="W215" s="48">
        <f t="shared" si="493"/>
        <v>159</v>
      </c>
      <c r="X215" s="48">
        <f t="shared" si="494"/>
        <v>0</v>
      </c>
      <c r="Y215" s="46">
        <f t="shared" si="495"/>
        <v>550.14</v>
      </c>
      <c r="Z215" s="46">
        <f t="shared" si="496"/>
        <v>1783.98165</v>
      </c>
      <c r="AA215" s="46"/>
      <c r="AB215" s="12" t="s">
        <v>79</v>
      </c>
      <c r="AC215" s="11">
        <f t="shared" ref="AC215:AE215" si="524">K215+R215</f>
        <v>62.5185</v>
      </c>
      <c r="AD215" s="11">
        <f t="shared" si="524"/>
        <v>802.2504</v>
      </c>
      <c r="AE215" s="11">
        <f t="shared" si="524"/>
        <v>566.48</v>
      </c>
      <c r="AF215" s="11">
        <f t="shared" si="498"/>
        <v>34.73275</v>
      </c>
      <c r="AG215" s="11">
        <f t="shared" ref="AG215:AI215" si="525">O215+W215</f>
        <v>318</v>
      </c>
      <c r="AH215" s="11">
        <f t="shared" si="525"/>
        <v>0</v>
      </c>
      <c r="AI215" s="11">
        <f t="shared" si="525"/>
        <v>1783.98165</v>
      </c>
      <c r="AJ215" s="12" t="s">
        <v>32</v>
      </c>
    </row>
    <row r="216" s="9" customFormat="1" ht="16" customHeight="1" spans="1:36">
      <c r="A216" s="45">
        <f t="shared" si="481"/>
        <v>213</v>
      </c>
      <c r="B216" s="46" t="s">
        <v>230</v>
      </c>
      <c r="C216" s="56" t="s">
        <v>651</v>
      </c>
      <c r="D216" s="46" t="s">
        <v>652</v>
      </c>
      <c r="E216" s="46">
        <v>3473.25</v>
      </c>
      <c r="F216" s="46">
        <v>3245.4</v>
      </c>
      <c r="G216" s="48">
        <v>5664.75</v>
      </c>
      <c r="H216" s="46">
        <v>3473.25</v>
      </c>
      <c r="I216" s="48">
        <v>3180</v>
      </c>
      <c r="J216" s="48"/>
      <c r="K216" s="63">
        <f t="shared" si="482"/>
        <v>62.5185</v>
      </c>
      <c r="L216" s="64">
        <f t="shared" si="483"/>
        <v>519.264</v>
      </c>
      <c r="M216" s="48">
        <f t="shared" si="484"/>
        <v>453.18</v>
      </c>
      <c r="N216" s="46">
        <f t="shared" si="485"/>
        <v>24.31275</v>
      </c>
      <c r="O216" s="48">
        <f t="shared" si="486"/>
        <v>159</v>
      </c>
      <c r="P216" s="48">
        <f t="shared" si="487"/>
        <v>0</v>
      </c>
      <c r="Q216" s="48">
        <f t="shared" si="488"/>
        <v>1218.27525</v>
      </c>
      <c r="R216" s="46">
        <f t="shared" si="489"/>
        <v>0</v>
      </c>
      <c r="S216" s="46">
        <f t="shared" si="490"/>
        <v>259.63</v>
      </c>
      <c r="T216" s="48">
        <f t="shared" si="491"/>
        <v>113.3</v>
      </c>
      <c r="U216" s="46">
        <f t="shared" si="492"/>
        <v>10.42</v>
      </c>
      <c r="V216" s="46">
        <v>0</v>
      </c>
      <c r="W216" s="48">
        <f t="shared" si="493"/>
        <v>159</v>
      </c>
      <c r="X216" s="48">
        <f t="shared" si="494"/>
        <v>0</v>
      </c>
      <c r="Y216" s="46">
        <f t="shared" si="495"/>
        <v>542.35</v>
      </c>
      <c r="Z216" s="46">
        <f t="shared" si="496"/>
        <v>1760.62525</v>
      </c>
      <c r="AA216" s="46"/>
      <c r="AB216" s="12" t="s">
        <v>79</v>
      </c>
      <c r="AC216" s="11">
        <f t="shared" ref="AC216:AE216" si="526">K216+R216</f>
        <v>62.5185</v>
      </c>
      <c r="AD216" s="11">
        <f t="shared" si="526"/>
        <v>778.894</v>
      </c>
      <c r="AE216" s="11">
        <f t="shared" si="526"/>
        <v>566.48</v>
      </c>
      <c r="AF216" s="11">
        <f t="shared" si="498"/>
        <v>34.73275</v>
      </c>
      <c r="AG216" s="11">
        <f t="shared" ref="AG216:AI216" si="527">O216+W216</f>
        <v>318</v>
      </c>
      <c r="AH216" s="11">
        <f t="shared" si="527"/>
        <v>0</v>
      </c>
      <c r="AI216" s="11">
        <f t="shared" si="527"/>
        <v>1760.62525</v>
      </c>
      <c r="AJ216" s="12" t="s">
        <v>32</v>
      </c>
    </row>
    <row r="217" s="9" customFormat="1" ht="16" customHeight="1" spans="1:36">
      <c r="A217" s="45">
        <f t="shared" si="481"/>
        <v>214</v>
      </c>
      <c r="B217" s="46" t="s">
        <v>653</v>
      </c>
      <c r="C217" s="56" t="s">
        <v>654</v>
      </c>
      <c r="D217" s="46" t="s">
        <v>655</v>
      </c>
      <c r="E217" s="46">
        <v>3820</v>
      </c>
      <c r="F217" s="46">
        <v>3820</v>
      </c>
      <c r="G217" s="48">
        <v>5664.75</v>
      </c>
      <c r="H217" s="46">
        <v>3820</v>
      </c>
      <c r="I217" s="48">
        <v>4180</v>
      </c>
      <c r="J217" s="48"/>
      <c r="K217" s="63">
        <f t="shared" si="482"/>
        <v>68.76</v>
      </c>
      <c r="L217" s="64">
        <f t="shared" si="483"/>
        <v>611.2</v>
      </c>
      <c r="M217" s="48">
        <f t="shared" si="484"/>
        <v>453.18</v>
      </c>
      <c r="N217" s="46">
        <f t="shared" si="485"/>
        <v>26.74</v>
      </c>
      <c r="O217" s="48">
        <f t="shared" si="486"/>
        <v>209</v>
      </c>
      <c r="P217" s="48">
        <f t="shared" si="487"/>
        <v>0</v>
      </c>
      <c r="Q217" s="48">
        <f t="shared" si="488"/>
        <v>1368.88</v>
      </c>
      <c r="R217" s="46">
        <f t="shared" si="489"/>
        <v>0</v>
      </c>
      <c r="S217" s="46">
        <f t="shared" si="490"/>
        <v>305.6</v>
      </c>
      <c r="T217" s="48">
        <f t="shared" si="491"/>
        <v>113.3</v>
      </c>
      <c r="U217" s="46">
        <f t="shared" si="492"/>
        <v>11.46</v>
      </c>
      <c r="V217" s="46">
        <v>0</v>
      </c>
      <c r="W217" s="48">
        <f t="shared" si="493"/>
        <v>209</v>
      </c>
      <c r="X217" s="48">
        <f t="shared" si="494"/>
        <v>0</v>
      </c>
      <c r="Y217" s="46">
        <f t="shared" si="495"/>
        <v>639.36</v>
      </c>
      <c r="Z217" s="46">
        <f t="shared" si="496"/>
        <v>2008.24</v>
      </c>
      <c r="AA217" s="46"/>
      <c r="AB217" s="12" t="s">
        <v>135</v>
      </c>
      <c r="AC217" s="11">
        <f t="shared" ref="AC217:AE217" si="528">K217+R217</f>
        <v>68.76</v>
      </c>
      <c r="AD217" s="11">
        <f t="shared" si="528"/>
        <v>916.8</v>
      </c>
      <c r="AE217" s="11">
        <f t="shared" si="528"/>
        <v>566.48</v>
      </c>
      <c r="AF217" s="11">
        <f t="shared" si="498"/>
        <v>38.2</v>
      </c>
      <c r="AG217" s="11">
        <f t="shared" ref="AG217:AI217" si="529">O217+W217</f>
        <v>418</v>
      </c>
      <c r="AH217" s="11">
        <f t="shared" si="529"/>
        <v>0</v>
      </c>
      <c r="AI217" s="11">
        <f t="shared" si="529"/>
        <v>2008.24</v>
      </c>
      <c r="AJ217" s="12" t="s">
        <v>32</v>
      </c>
    </row>
    <row r="218" s="9" customFormat="1" ht="16" customHeight="1" spans="1:36">
      <c r="A218" s="45">
        <f t="shared" si="481"/>
        <v>215</v>
      </c>
      <c r="B218" s="46" t="s">
        <v>625</v>
      </c>
      <c r="C218" s="56" t="s">
        <v>656</v>
      </c>
      <c r="D218" s="46" t="s">
        <v>657</v>
      </c>
      <c r="E218" s="46">
        <v>3820</v>
      </c>
      <c r="F218" s="46">
        <v>3820</v>
      </c>
      <c r="G218" s="48">
        <v>5664.75</v>
      </c>
      <c r="H218" s="46">
        <v>3820</v>
      </c>
      <c r="I218" s="48">
        <v>4180</v>
      </c>
      <c r="J218" s="48"/>
      <c r="K218" s="63">
        <f t="shared" si="482"/>
        <v>68.76</v>
      </c>
      <c r="L218" s="64">
        <f t="shared" si="483"/>
        <v>611.2</v>
      </c>
      <c r="M218" s="48">
        <f t="shared" si="484"/>
        <v>453.18</v>
      </c>
      <c r="N218" s="46">
        <f t="shared" si="485"/>
        <v>26.74</v>
      </c>
      <c r="O218" s="48">
        <f t="shared" si="486"/>
        <v>209</v>
      </c>
      <c r="P218" s="48">
        <f t="shared" si="487"/>
        <v>0</v>
      </c>
      <c r="Q218" s="48">
        <f t="shared" si="488"/>
        <v>1368.88</v>
      </c>
      <c r="R218" s="46">
        <f t="shared" si="489"/>
        <v>0</v>
      </c>
      <c r="S218" s="46">
        <f t="shared" si="490"/>
        <v>305.6</v>
      </c>
      <c r="T218" s="48">
        <f t="shared" si="491"/>
        <v>113.3</v>
      </c>
      <c r="U218" s="46">
        <f t="shared" si="492"/>
        <v>11.46</v>
      </c>
      <c r="V218" s="46">
        <v>0</v>
      </c>
      <c r="W218" s="48">
        <f t="shared" si="493"/>
        <v>209</v>
      </c>
      <c r="X218" s="48">
        <f t="shared" si="494"/>
        <v>0</v>
      </c>
      <c r="Y218" s="46">
        <f t="shared" si="495"/>
        <v>639.36</v>
      </c>
      <c r="Z218" s="46">
        <f t="shared" si="496"/>
        <v>2008.24</v>
      </c>
      <c r="AA218" s="46"/>
      <c r="AB218" s="12" t="s">
        <v>134</v>
      </c>
      <c r="AC218" s="11">
        <f t="shared" ref="AC218:AE218" si="530">K218+R218</f>
        <v>68.76</v>
      </c>
      <c r="AD218" s="11">
        <f t="shared" si="530"/>
        <v>916.8</v>
      </c>
      <c r="AE218" s="11">
        <f t="shared" si="530"/>
        <v>566.48</v>
      </c>
      <c r="AF218" s="11">
        <f t="shared" si="498"/>
        <v>38.2</v>
      </c>
      <c r="AG218" s="11">
        <f t="shared" ref="AG218:AI218" si="531">O218+W218</f>
        <v>418</v>
      </c>
      <c r="AH218" s="11">
        <f t="shared" si="531"/>
        <v>0</v>
      </c>
      <c r="AI218" s="11">
        <f t="shared" si="531"/>
        <v>2008.24</v>
      </c>
      <c r="AJ218" s="12" t="s">
        <v>34</v>
      </c>
    </row>
    <row r="219" s="9" customFormat="1" ht="16" customHeight="1" spans="1:36">
      <c r="A219" s="45">
        <f t="shared" si="481"/>
        <v>216</v>
      </c>
      <c r="B219" s="46" t="s">
        <v>233</v>
      </c>
      <c r="C219" s="56" t="s">
        <v>658</v>
      </c>
      <c r="D219" s="46" t="s">
        <v>659</v>
      </c>
      <c r="E219" s="46">
        <v>3473.25</v>
      </c>
      <c r="F219" s="46">
        <v>3245.4</v>
      </c>
      <c r="G219" s="48">
        <v>5664.75</v>
      </c>
      <c r="H219" s="46">
        <v>3473.25</v>
      </c>
      <c r="I219" s="48">
        <v>3180</v>
      </c>
      <c r="J219" s="48"/>
      <c r="K219" s="63">
        <f t="shared" si="482"/>
        <v>62.5185</v>
      </c>
      <c r="L219" s="64">
        <f t="shared" si="483"/>
        <v>519.264</v>
      </c>
      <c r="M219" s="48">
        <f t="shared" si="484"/>
        <v>453.18</v>
      </c>
      <c r="N219" s="46">
        <f t="shared" si="485"/>
        <v>24.31275</v>
      </c>
      <c r="O219" s="48">
        <f t="shared" si="486"/>
        <v>159</v>
      </c>
      <c r="P219" s="48">
        <f t="shared" si="487"/>
        <v>0</v>
      </c>
      <c r="Q219" s="48">
        <f t="shared" si="488"/>
        <v>1218.27525</v>
      </c>
      <c r="R219" s="46">
        <f t="shared" si="489"/>
        <v>0</v>
      </c>
      <c r="S219" s="46">
        <f t="shared" si="490"/>
        <v>259.63</v>
      </c>
      <c r="T219" s="48">
        <f t="shared" si="491"/>
        <v>113.3</v>
      </c>
      <c r="U219" s="46">
        <f t="shared" si="492"/>
        <v>10.42</v>
      </c>
      <c r="V219" s="46">
        <v>0</v>
      </c>
      <c r="W219" s="48">
        <f t="shared" si="493"/>
        <v>159</v>
      </c>
      <c r="X219" s="48">
        <f t="shared" si="494"/>
        <v>0</v>
      </c>
      <c r="Y219" s="46">
        <f t="shared" si="495"/>
        <v>542.35</v>
      </c>
      <c r="Z219" s="46">
        <f t="shared" si="496"/>
        <v>1760.62525</v>
      </c>
      <c r="AA219" s="46"/>
      <c r="AB219" s="12" t="s">
        <v>70</v>
      </c>
      <c r="AC219" s="11">
        <f t="shared" ref="AC219:AE219" si="532">K219+R219</f>
        <v>62.5185</v>
      </c>
      <c r="AD219" s="11">
        <f t="shared" si="532"/>
        <v>778.894</v>
      </c>
      <c r="AE219" s="11">
        <f t="shared" si="532"/>
        <v>566.48</v>
      </c>
      <c r="AF219" s="11">
        <f t="shared" si="498"/>
        <v>34.73275</v>
      </c>
      <c r="AG219" s="11">
        <f t="shared" ref="AG219:AI219" si="533">O219+W219</f>
        <v>318</v>
      </c>
      <c r="AH219" s="11">
        <f t="shared" si="533"/>
        <v>0</v>
      </c>
      <c r="AI219" s="11">
        <f t="shared" si="533"/>
        <v>1760.62525</v>
      </c>
      <c r="AJ219" s="12" t="s">
        <v>34</v>
      </c>
    </row>
    <row r="220" s="9" customFormat="1" ht="16" customHeight="1" spans="1:36">
      <c r="A220" s="45">
        <f t="shared" si="481"/>
        <v>217</v>
      </c>
      <c r="B220" s="46" t="s">
        <v>227</v>
      </c>
      <c r="C220" s="56" t="s">
        <v>662</v>
      </c>
      <c r="D220" s="46" t="s">
        <v>663</v>
      </c>
      <c r="E220" s="46">
        <v>3473.25</v>
      </c>
      <c r="F220" s="46">
        <v>3245.4</v>
      </c>
      <c r="G220" s="48">
        <v>5664.75</v>
      </c>
      <c r="H220" s="46">
        <v>3473.25</v>
      </c>
      <c r="I220" s="48">
        <v>3180</v>
      </c>
      <c r="J220" s="48"/>
      <c r="K220" s="63">
        <f t="shared" si="482"/>
        <v>62.5185</v>
      </c>
      <c r="L220" s="64">
        <f t="shared" si="483"/>
        <v>519.264</v>
      </c>
      <c r="M220" s="48">
        <f t="shared" si="484"/>
        <v>453.18</v>
      </c>
      <c r="N220" s="46">
        <f t="shared" si="485"/>
        <v>24.31275</v>
      </c>
      <c r="O220" s="48">
        <f t="shared" si="486"/>
        <v>159</v>
      </c>
      <c r="P220" s="48">
        <f t="shared" si="487"/>
        <v>0</v>
      </c>
      <c r="Q220" s="48">
        <f t="shared" si="488"/>
        <v>1218.27525</v>
      </c>
      <c r="R220" s="46">
        <f t="shared" si="489"/>
        <v>0</v>
      </c>
      <c r="S220" s="46">
        <f t="shared" si="490"/>
        <v>259.63</v>
      </c>
      <c r="T220" s="48">
        <f t="shared" si="491"/>
        <v>113.3</v>
      </c>
      <c r="U220" s="46">
        <f t="shared" si="492"/>
        <v>10.42</v>
      </c>
      <c r="V220" s="46">
        <v>0</v>
      </c>
      <c r="W220" s="48">
        <f t="shared" si="493"/>
        <v>159</v>
      </c>
      <c r="X220" s="48">
        <f t="shared" si="494"/>
        <v>0</v>
      </c>
      <c r="Y220" s="46">
        <f t="shared" si="495"/>
        <v>542.35</v>
      </c>
      <c r="Z220" s="46">
        <f t="shared" si="496"/>
        <v>1760.62525</v>
      </c>
      <c r="AA220" s="46"/>
      <c r="AB220" s="12" t="s">
        <v>73</v>
      </c>
      <c r="AC220" s="11">
        <f t="shared" ref="AC220:AE220" si="534">K220+R220</f>
        <v>62.5185</v>
      </c>
      <c r="AD220" s="11">
        <f t="shared" si="534"/>
        <v>778.894</v>
      </c>
      <c r="AE220" s="11">
        <f t="shared" si="534"/>
        <v>566.48</v>
      </c>
      <c r="AF220" s="11">
        <f t="shared" si="498"/>
        <v>34.73275</v>
      </c>
      <c r="AG220" s="11">
        <f t="shared" ref="AG220:AI220" si="535">O220+W220</f>
        <v>318</v>
      </c>
      <c r="AH220" s="11">
        <f t="shared" si="535"/>
        <v>0</v>
      </c>
      <c r="AI220" s="11">
        <f t="shared" si="535"/>
        <v>1760.62525</v>
      </c>
      <c r="AJ220" s="12" t="s">
        <v>34</v>
      </c>
    </row>
    <row r="221" s="9" customFormat="1" ht="16" customHeight="1" spans="1:36">
      <c r="A221" s="45">
        <f t="shared" si="481"/>
        <v>218</v>
      </c>
      <c r="B221" s="46" t="s">
        <v>173</v>
      </c>
      <c r="C221" s="56" t="s">
        <v>664</v>
      </c>
      <c r="D221" s="46" t="s">
        <v>665</v>
      </c>
      <c r="E221" s="46">
        <v>3473.25</v>
      </c>
      <c r="F221" s="46">
        <v>3245.4</v>
      </c>
      <c r="G221" s="48">
        <v>5664.75</v>
      </c>
      <c r="H221" s="46">
        <v>3473.25</v>
      </c>
      <c r="I221" s="48">
        <v>3180</v>
      </c>
      <c r="J221" s="48"/>
      <c r="K221" s="63">
        <f t="shared" si="482"/>
        <v>62.5185</v>
      </c>
      <c r="L221" s="64">
        <f t="shared" si="483"/>
        <v>519.264</v>
      </c>
      <c r="M221" s="48">
        <f t="shared" si="484"/>
        <v>453.18</v>
      </c>
      <c r="N221" s="46">
        <f t="shared" si="485"/>
        <v>24.31275</v>
      </c>
      <c r="O221" s="48">
        <f t="shared" si="486"/>
        <v>159</v>
      </c>
      <c r="P221" s="48">
        <f t="shared" si="487"/>
        <v>0</v>
      </c>
      <c r="Q221" s="48">
        <f t="shared" si="488"/>
        <v>1218.27525</v>
      </c>
      <c r="R221" s="46">
        <f t="shared" si="489"/>
        <v>0</v>
      </c>
      <c r="S221" s="46">
        <f t="shared" si="490"/>
        <v>259.63</v>
      </c>
      <c r="T221" s="48">
        <f t="shared" si="491"/>
        <v>113.3</v>
      </c>
      <c r="U221" s="46">
        <f t="shared" si="492"/>
        <v>10.42</v>
      </c>
      <c r="V221" s="46">
        <v>0</v>
      </c>
      <c r="W221" s="48">
        <f t="shared" si="493"/>
        <v>159</v>
      </c>
      <c r="X221" s="48">
        <f t="shared" si="494"/>
        <v>0</v>
      </c>
      <c r="Y221" s="46">
        <f t="shared" si="495"/>
        <v>542.35</v>
      </c>
      <c r="Z221" s="46">
        <f t="shared" si="496"/>
        <v>1760.62525</v>
      </c>
      <c r="AA221" s="46"/>
      <c r="AB221" s="12" t="s">
        <v>76</v>
      </c>
      <c r="AC221" s="11">
        <f t="shared" ref="AC221:AE221" si="536">K221+R221</f>
        <v>62.5185</v>
      </c>
      <c r="AD221" s="11">
        <f t="shared" si="536"/>
        <v>778.894</v>
      </c>
      <c r="AE221" s="11">
        <f t="shared" si="536"/>
        <v>566.48</v>
      </c>
      <c r="AF221" s="11">
        <f t="shared" si="498"/>
        <v>34.73275</v>
      </c>
      <c r="AG221" s="11">
        <f t="shared" ref="AG221:AI221" si="537">O221+W221</f>
        <v>318</v>
      </c>
      <c r="AH221" s="11">
        <f t="shared" si="537"/>
        <v>0</v>
      </c>
      <c r="AI221" s="11">
        <f t="shared" si="537"/>
        <v>1760.62525</v>
      </c>
      <c r="AJ221" s="12" t="s">
        <v>35</v>
      </c>
    </row>
    <row r="222" s="9" customFormat="1" ht="16" customHeight="1" spans="1:36">
      <c r="A222" s="45">
        <f t="shared" si="481"/>
        <v>219</v>
      </c>
      <c r="B222" s="46" t="s">
        <v>328</v>
      </c>
      <c r="C222" s="56" t="s">
        <v>668</v>
      </c>
      <c r="D222" s="343" t="s">
        <v>669</v>
      </c>
      <c r="E222" s="46">
        <v>3473.25</v>
      </c>
      <c r="F222" s="46">
        <v>3245.4</v>
      </c>
      <c r="G222" s="48">
        <v>5664.75</v>
      </c>
      <c r="H222" s="46">
        <v>3473.25</v>
      </c>
      <c r="I222" s="48">
        <v>4180</v>
      </c>
      <c r="J222" s="48"/>
      <c r="K222" s="63">
        <f t="shared" si="482"/>
        <v>62.5185</v>
      </c>
      <c r="L222" s="64">
        <f t="shared" si="483"/>
        <v>519.264</v>
      </c>
      <c r="M222" s="48">
        <f t="shared" si="484"/>
        <v>453.18</v>
      </c>
      <c r="N222" s="46">
        <f t="shared" si="485"/>
        <v>24.31275</v>
      </c>
      <c r="O222" s="48">
        <f t="shared" si="486"/>
        <v>209</v>
      </c>
      <c r="P222" s="48">
        <f t="shared" si="487"/>
        <v>0</v>
      </c>
      <c r="Q222" s="48">
        <f t="shared" si="488"/>
        <v>1268.27525</v>
      </c>
      <c r="R222" s="46">
        <f t="shared" si="489"/>
        <v>0</v>
      </c>
      <c r="S222" s="46">
        <f t="shared" si="490"/>
        <v>259.63</v>
      </c>
      <c r="T222" s="48">
        <f t="shared" si="491"/>
        <v>113.3</v>
      </c>
      <c r="U222" s="46">
        <f t="shared" si="492"/>
        <v>10.42</v>
      </c>
      <c r="V222" s="46">
        <v>0</v>
      </c>
      <c r="W222" s="48">
        <f t="shared" si="493"/>
        <v>209</v>
      </c>
      <c r="X222" s="48">
        <f t="shared" si="494"/>
        <v>0</v>
      </c>
      <c r="Y222" s="46">
        <f t="shared" si="495"/>
        <v>592.35</v>
      </c>
      <c r="Z222" s="46">
        <f t="shared" si="496"/>
        <v>1860.62525</v>
      </c>
      <c r="AA222" s="46"/>
      <c r="AB222" s="12" t="s">
        <v>76</v>
      </c>
      <c r="AC222" s="11">
        <f t="shared" ref="AC222:AE222" si="538">K222+R222</f>
        <v>62.5185</v>
      </c>
      <c r="AD222" s="11">
        <f t="shared" si="538"/>
        <v>778.894</v>
      </c>
      <c r="AE222" s="11">
        <f t="shared" si="538"/>
        <v>566.48</v>
      </c>
      <c r="AF222" s="11">
        <f t="shared" si="498"/>
        <v>34.73275</v>
      </c>
      <c r="AG222" s="11">
        <f t="shared" ref="AG222:AI222" si="539">O222+W222</f>
        <v>418</v>
      </c>
      <c r="AH222" s="11">
        <f t="shared" si="539"/>
        <v>0</v>
      </c>
      <c r="AI222" s="11">
        <f t="shared" si="539"/>
        <v>1860.62525</v>
      </c>
      <c r="AJ222" s="12" t="s">
        <v>35</v>
      </c>
    </row>
    <row r="223" s="9" customFormat="1" ht="16" customHeight="1" spans="1:36">
      <c r="A223" s="45">
        <f t="shared" si="481"/>
        <v>220</v>
      </c>
      <c r="B223" s="46" t="s">
        <v>670</v>
      </c>
      <c r="C223" s="56" t="s">
        <v>671</v>
      </c>
      <c r="D223" s="46" t="s">
        <v>672</v>
      </c>
      <c r="E223" s="46">
        <v>3473.25</v>
      </c>
      <c r="F223" s="46">
        <v>3245.4</v>
      </c>
      <c r="G223" s="48">
        <v>5664.75</v>
      </c>
      <c r="H223" s="46">
        <v>3473.25</v>
      </c>
      <c r="I223" s="48">
        <v>1790</v>
      </c>
      <c r="J223" s="48"/>
      <c r="K223" s="63">
        <f t="shared" si="482"/>
        <v>62.5185</v>
      </c>
      <c r="L223" s="64">
        <f t="shared" si="483"/>
        <v>519.264</v>
      </c>
      <c r="M223" s="48">
        <f t="shared" si="484"/>
        <v>453.18</v>
      </c>
      <c r="N223" s="46">
        <f t="shared" si="485"/>
        <v>24.31275</v>
      </c>
      <c r="O223" s="48">
        <f t="shared" si="486"/>
        <v>89.5</v>
      </c>
      <c r="P223" s="48">
        <f t="shared" si="487"/>
        <v>0</v>
      </c>
      <c r="Q223" s="48">
        <f t="shared" si="488"/>
        <v>1148.77525</v>
      </c>
      <c r="R223" s="46">
        <f t="shared" si="489"/>
        <v>0</v>
      </c>
      <c r="S223" s="46">
        <f t="shared" si="490"/>
        <v>259.63</v>
      </c>
      <c r="T223" s="48">
        <f t="shared" si="491"/>
        <v>113.3</v>
      </c>
      <c r="U223" s="46">
        <f t="shared" si="492"/>
        <v>10.42</v>
      </c>
      <c r="V223" s="46">
        <v>0</v>
      </c>
      <c r="W223" s="48">
        <f t="shared" si="493"/>
        <v>89.5</v>
      </c>
      <c r="X223" s="48">
        <f t="shared" si="494"/>
        <v>0</v>
      </c>
      <c r="Y223" s="46">
        <f t="shared" si="495"/>
        <v>472.85</v>
      </c>
      <c r="Z223" s="46">
        <f t="shared" si="496"/>
        <v>1621.62525</v>
      </c>
      <c r="AA223" s="46"/>
      <c r="AB223" s="12" t="s">
        <v>64</v>
      </c>
      <c r="AC223" s="11">
        <f t="shared" ref="AC223:AE223" si="540">K223+R223</f>
        <v>62.5185</v>
      </c>
      <c r="AD223" s="11">
        <f t="shared" si="540"/>
        <v>778.894</v>
      </c>
      <c r="AE223" s="11">
        <f t="shared" si="540"/>
        <v>566.48</v>
      </c>
      <c r="AF223" s="11">
        <f t="shared" si="498"/>
        <v>34.73275</v>
      </c>
      <c r="AG223" s="11">
        <f t="shared" ref="AG223:AI223" si="541">O223+W223</f>
        <v>179</v>
      </c>
      <c r="AH223" s="11">
        <f t="shared" si="541"/>
        <v>0</v>
      </c>
      <c r="AI223" s="11">
        <f t="shared" si="541"/>
        <v>1621.62525</v>
      </c>
      <c r="AJ223" s="12" t="s">
        <v>33</v>
      </c>
    </row>
    <row r="224" s="9" customFormat="1" ht="16" customHeight="1" spans="1:36">
      <c r="A224" s="45">
        <f t="shared" si="481"/>
        <v>221</v>
      </c>
      <c r="B224" s="46" t="s">
        <v>670</v>
      </c>
      <c r="C224" s="56" t="s">
        <v>673</v>
      </c>
      <c r="D224" s="46" t="s">
        <v>674</v>
      </c>
      <c r="E224" s="46">
        <v>3473.25</v>
      </c>
      <c r="F224" s="46">
        <v>3245.4</v>
      </c>
      <c r="G224" s="48">
        <v>5664.75</v>
      </c>
      <c r="H224" s="46">
        <v>3473.25</v>
      </c>
      <c r="I224" s="48">
        <v>1790</v>
      </c>
      <c r="J224" s="48"/>
      <c r="K224" s="63">
        <f t="shared" si="482"/>
        <v>62.5185</v>
      </c>
      <c r="L224" s="64">
        <f t="shared" si="483"/>
        <v>519.264</v>
      </c>
      <c r="M224" s="48">
        <f t="shared" si="484"/>
        <v>453.18</v>
      </c>
      <c r="N224" s="46">
        <f t="shared" si="485"/>
        <v>24.31275</v>
      </c>
      <c r="O224" s="48">
        <f t="shared" si="486"/>
        <v>89.5</v>
      </c>
      <c r="P224" s="48">
        <f t="shared" si="487"/>
        <v>0</v>
      </c>
      <c r="Q224" s="48">
        <f t="shared" si="488"/>
        <v>1148.77525</v>
      </c>
      <c r="R224" s="46">
        <f t="shared" si="489"/>
        <v>0</v>
      </c>
      <c r="S224" s="46">
        <f t="shared" si="490"/>
        <v>259.63</v>
      </c>
      <c r="T224" s="48">
        <f t="shared" si="491"/>
        <v>113.3</v>
      </c>
      <c r="U224" s="46">
        <f t="shared" si="492"/>
        <v>10.42</v>
      </c>
      <c r="V224" s="46">
        <v>0</v>
      </c>
      <c r="W224" s="48">
        <f t="shared" si="493"/>
        <v>89.5</v>
      </c>
      <c r="X224" s="48">
        <f t="shared" si="494"/>
        <v>0</v>
      </c>
      <c r="Y224" s="46">
        <f t="shared" si="495"/>
        <v>472.85</v>
      </c>
      <c r="Z224" s="46">
        <f t="shared" si="496"/>
        <v>1621.62525</v>
      </c>
      <c r="AA224" s="46"/>
      <c r="AB224" s="12" t="s">
        <v>64</v>
      </c>
      <c r="AC224" s="11">
        <f t="shared" ref="AC224:AE224" si="542">K224+R224</f>
        <v>62.5185</v>
      </c>
      <c r="AD224" s="11">
        <f t="shared" si="542"/>
        <v>778.894</v>
      </c>
      <c r="AE224" s="11">
        <f t="shared" si="542"/>
        <v>566.48</v>
      </c>
      <c r="AF224" s="11">
        <f t="shared" si="498"/>
        <v>34.73275</v>
      </c>
      <c r="AG224" s="11">
        <f t="shared" ref="AG224:AI224" si="543">O224+W224</f>
        <v>179</v>
      </c>
      <c r="AH224" s="11">
        <f t="shared" si="543"/>
        <v>0</v>
      </c>
      <c r="AI224" s="11">
        <f t="shared" si="543"/>
        <v>1621.62525</v>
      </c>
      <c r="AJ224" s="12" t="s">
        <v>33</v>
      </c>
    </row>
    <row r="225" s="9" customFormat="1" ht="16" customHeight="1" spans="1:36">
      <c r="A225" s="45">
        <f t="shared" si="481"/>
        <v>222</v>
      </c>
      <c r="B225" s="46" t="s">
        <v>670</v>
      </c>
      <c r="C225" s="56" t="s">
        <v>675</v>
      </c>
      <c r="D225" s="46" t="s">
        <v>676</v>
      </c>
      <c r="E225" s="46">
        <v>3473.25</v>
      </c>
      <c r="F225" s="46">
        <v>3245.4</v>
      </c>
      <c r="G225" s="48">
        <v>5664.75</v>
      </c>
      <c r="H225" s="46">
        <v>3473.25</v>
      </c>
      <c r="I225" s="48">
        <v>3180</v>
      </c>
      <c r="J225" s="48"/>
      <c r="K225" s="63">
        <f t="shared" si="482"/>
        <v>62.5185</v>
      </c>
      <c r="L225" s="64">
        <f t="shared" si="483"/>
        <v>519.264</v>
      </c>
      <c r="M225" s="48">
        <f t="shared" si="484"/>
        <v>453.18</v>
      </c>
      <c r="N225" s="46">
        <f t="shared" si="485"/>
        <v>24.31275</v>
      </c>
      <c r="O225" s="48">
        <f t="shared" si="486"/>
        <v>159</v>
      </c>
      <c r="P225" s="48">
        <f t="shared" si="487"/>
        <v>0</v>
      </c>
      <c r="Q225" s="48">
        <f t="shared" si="488"/>
        <v>1218.27525</v>
      </c>
      <c r="R225" s="46">
        <f t="shared" si="489"/>
        <v>0</v>
      </c>
      <c r="S225" s="46">
        <f t="shared" si="490"/>
        <v>259.63</v>
      </c>
      <c r="T225" s="48">
        <f t="shared" si="491"/>
        <v>113.3</v>
      </c>
      <c r="U225" s="46">
        <f t="shared" si="492"/>
        <v>10.42</v>
      </c>
      <c r="V225" s="46">
        <v>0</v>
      </c>
      <c r="W225" s="48">
        <f t="shared" si="493"/>
        <v>159</v>
      </c>
      <c r="X225" s="48">
        <f t="shared" si="494"/>
        <v>0</v>
      </c>
      <c r="Y225" s="46">
        <f t="shared" si="495"/>
        <v>542.35</v>
      </c>
      <c r="Z225" s="46">
        <f t="shared" si="496"/>
        <v>1760.62525</v>
      </c>
      <c r="AA225" s="46"/>
      <c r="AB225" s="12" t="s">
        <v>64</v>
      </c>
      <c r="AC225" s="11">
        <f t="shared" ref="AC225:AE225" si="544">K225+R225</f>
        <v>62.5185</v>
      </c>
      <c r="AD225" s="11">
        <f t="shared" si="544"/>
        <v>778.894</v>
      </c>
      <c r="AE225" s="11">
        <f t="shared" si="544"/>
        <v>566.48</v>
      </c>
      <c r="AF225" s="11">
        <f t="shared" si="498"/>
        <v>34.73275</v>
      </c>
      <c r="AG225" s="11">
        <f t="shared" ref="AG225:AI225" si="545">O225+W225</f>
        <v>318</v>
      </c>
      <c r="AH225" s="11">
        <f t="shared" si="545"/>
        <v>0</v>
      </c>
      <c r="AI225" s="11">
        <f t="shared" si="545"/>
        <v>1760.62525</v>
      </c>
      <c r="AJ225" s="12" t="s">
        <v>35</v>
      </c>
    </row>
    <row r="226" s="9" customFormat="1" ht="16" customHeight="1" spans="1:36">
      <c r="A226" s="45">
        <f t="shared" si="481"/>
        <v>223</v>
      </c>
      <c r="B226" s="46" t="s">
        <v>670</v>
      </c>
      <c r="C226" s="56" t="s">
        <v>677</v>
      </c>
      <c r="D226" s="46" t="s">
        <v>678</v>
      </c>
      <c r="E226" s="46">
        <v>3473.25</v>
      </c>
      <c r="F226" s="46">
        <v>3245.4</v>
      </c>
      <c r="G226" s="48">
        <v>5664.75</v>
      </c>
      <c r="H226" s="46">
        <v>3473.25</v>
      </c>
      <c r="I226" s="48">
        <v>1790</v>
      </c>
      <c r="J226" s="48"/>
      <c r="K226" s="63">
        <f t="shared" si="482"/>
        <v>62.5185</v>
      </c>
      <c r="L226" s="64">
        <f t="shared" si="483"/>
        <v>519.264</v>
      </c>
      <c r="M226" s="48">
        <f t="shared" si="484"/>
        <v>453.18</v>
      </c>
      <c r="N226" s="46">
        <f t="shared" si="485"/>
        <v>24.31275</v>
      </c>
      <c r="O226" s="48">
        <f t="shared" si="486"/>
        <v>89.5</v>
      </c>
      <c r="P226" s="48">
        <f t="shared" si="487"/>
        <v>0</v>
      </c>
      <c r="Q226" s="48">
        <f t="shared" si="488"/>
        <v>1148.77525</v>
      </c>
      <c r="R226" s="46">
        <f t="shared" si="489"/>
        <v>0</v>
      </c>
      <c r="S226" s="46">
        <f t="shared" si="490"/>
        <v>259.63</v>
      </c>
      <c r="T226" s="48">
        <f t="shared" si="491"/>
        <v>113.3</v>
      </c>
      <c r="U226" s="46">
        <f t="shared" si="492"/>
        <v>10.42</v>
      </c>
      <c r="V226" s="46">
        <v>0</v>
      </c>
      <c r="W226" s="48">
        <f t="shared" si="493"/>
        <v>89.5</v>
      </c>
      <c r="X226" s="48">
        <f t="shared" si="494"/>
        <v>0</v>
      </c>
      <c r="Y226" s="46">
        <f t="shared" si="495"/>
        <v>472.85</v>
      </c>
      <c r="Z226" s="46">
        <f t="shared" si="496"/>
        <v>1621.62525</v>
      </c>
      <c r="AA226" s="46"/>
      <c r="AB226" s="12" t="s">
        <v>64</v>
      </c>
      <c r="AC226" s="11">
        <f t="shared" ref="AC226:AE226" si="546">K226+R226</f>
        <v>62.5185</v>
      </c>
      <c r="AD226" s="11">
        <f t="shared" si="546"/>
        <v>778.894</v>
      </c>
      <c r="AE226" s="11">
        <f t="shared" si="546"/>
        <v>566.48</v>
      </c>
      <c r="AF226" s="11">
        <f t="shared" si="498"/>
        <v>34.73275</v>
      </c>
      <c r="AG226" s="11">
        <f t="shared" ref="AG226:AI226" si="547">O226+W226</f>
        <v>179</v>
      </c>
      <c r="AH226" s="11">
        <f t="shared" si="547"/>
        <v>0</v>
      </c>
      <c r="AI226" s="11">
        <f t="shared" si="547"/>
        <v>1621.62525</v>
      </c>
      <c r="AJ226" s="12" t="s">
        <v>33</v>
      </c>
    </row>
    <row r="227" s="9" customFormat="1" ht="16" customHeight="1" spans="1:36">
      <c r="A227" s="45">
        <f t="shared" si="481"/>
        <v>224</v>
      </c>
      <c r="B227" s="46" t="s">
        <v>670</v>
      </c>
      <c r="C227" s="56" t="s">
        <v>679</v>
      </c>
      <c r="D227" s="46" t="s">
        <v>680</v>
      </c>
      <c r="E227" s="46">
        <v>3473.25</v>
      </c>
      <c r="F227" s="46">
        <v>3245.4</v>
      </c>
      <c r="G227" s="48">
        <v>5664.75</v>
      </c>
      <c r="H227" s="46">
        <v>3473.25</v>
      </c>
      <c r="I227" s="48">
        <v>3180</v>
      </c>
      <c r="J227" s="48"/>
      <c r="K227" s="63">
        <f t="shared" si="482"/>
        <v>62.5185</v>
      </c>
      <c r="L227" s="64">
        <f t="shared" si="483"/>
        <v>519.264</v>
      </c>
      <c r="M227" s="48">
        <f t="shared" si="484"/>
        <v>453.18</v>
      </c>
      <c r="N227" s="46">
        <f t="shared" si="485"/>
        <v>24.31275</v>
      </c>
      <c r="O227" s="48">
        <f t="shared" si="486"/>
        <v>159</v>
      </c>
      <c r="P227" s="48">
        <f t="shared" si="487"/>
        <v>0</v>
      </c>
      <c r="Q227" s="48">
        <f t="shared" si="488"/>
        <v>1218.27525</v>
      </c>
      <c r="R227" s="46">
        <f t="shared" si="489"/>
        <v>0</v>
      </c>
      <c r="S227" s="46">
        <f t="shared" si="490"/>
        <v>259.63</v>
      </c>
      <c r="T227" s="48">
        <f t="shared" si="491"/>
        <v>113.3</v>
      </c>
      <c r="U227" s="46">
        <f t="shared" si="492"/>
        <v>10.42</v>
      </c>
      <c r="V227" s="46">
        <v>0</v>
      </c>
      <c r="W227" s="48">
        <f t="shared" si="493"/>
        <v>159</v>
      </c>
      <c r="X227" s="48">
        <f t="shared" si="494"/>
        <v>0</v>
      </c>
      <c r="Y227" s="46">
        <f t="shared" si="495"/>
        <v>542.35</v>
      </c>
      <c r="Z227" s="46">
        <f t="shared" si="496"/>
        <v>1760.62525</v>
      </c>
      <c r="AA227" s="46"/>
      <c r="AB227" s="12" t="s">
        <v>64</v>
      </c>
      <c r="AC227" s="11">
        <f t="shared" ref="AC227:AE227" si="548">K227+R227</f>
        <v>62.5185</v>
      </c>
      <c r="AD227" s="11">
        <f t="shared" si="548"/>
        <v>778.894</v>
      </c>
      <c r="AE227" s="11">
        <f t="shared" si="548"/>
        <v>566.48</v>
      </c>
      <c r="AF227" s="11">
        <f t="shared" si="498"/>
        <v>34.73275</v>
      </c>
      <c r="AG227" s="11">
        <f t="shared" ref="AG227:AI227" si="549">O227+W227</f>
        <v>318</v>
      </c>
      <c r="AH227" s="11">
        <f t="shared" si="549"/>
        <v>0</v>
      </c>
      <c r="AI227" s="11">
        <f t="shared" si="549"/>
        <v>1760.62525</v>
      </c>
      <c r="AJ227" s="12" t="s">
        <v>35</v>
      </c>
    </row>
    <row r="228" s="9" customFormat="1" ht="16" customHeight="1" spans="1:36">
      <c r="A228" s="45">
        <f t="shared" si="481"/>
        <v>225</v>
      </c>
      <c r="B228" s="46" t="s">
        <v>640</v>
      </c>
      <c r="C228" s="84" t="s">
        <v>681</v>
      </c>
      <c r="D228" s="46" t="s">
        <v>682</v>
      </c>
      <c r="E228" s="46">
        <v>3473.25</v>
      </c>
      <c r="F228" s="46">
        <v>3245.4</v>
      </c>
      <c r="G228" s="48">
        <v>5664.75</v>
      </c>
      <c r="H228" s="46">
        <v>3473.25</v>
      </c>
      <c r="I228" s="48">
        <v>1790</v>
      </c>
      <c r="J228" s="48"/>
      <c r="K228" s="63">
        <f t="shared" si="482"/>
        <v>62.5185</v>
      </c>
      <c r="L228" s="64">
        <f t="shared" si="483"/>
        <v>519.264</v>
      </c>
      <c r="M228" s="48">
        <f t="shared" si="484"/>
        <v>453.18</v>
      </c>
      <c r="N228" s="46">
        <f t="shared" si="485"/>
        <v>24.31275</v>
      </c>
      <c r="O228" s="48">
        <f t="shared" si="486"/>
        <v>89.5</v>
      </c>
      <c r="P228" s="48">
        <f t="shared" si="487"/>
        <v>0</v>
      </c>
      <c r="Q228" s="48">
        <f t="shared" si="488"/>
        <v>1148.77525</v>
      </c>
      <c r="R228" s="46">
        <f t="shared" si="489"/>
        <v>0</v>
      </c>
      <c r="S228" s="46">
        <f t="shared" si="490"/>
        <v>259.63</v>
      </c>
      <c r="T228" s="48">
        <f t="shared" si="491"/>
        <v>113.3</v>
      </c>
      <c r="U228" s="46">
        <f t="shared" si="492"/>
        <v>10.42</v>
      </c>
      <c r="V228" s="46">
        <v>0</v>
      </c>
      <c r="W228" s="48">
        <f t="shared" si="493"/>
        <v>89.5</v>
      </c>
      <c r="X228" s="48">
        <f t="shared" si="494"/>
        <v>0</v>
      </c>
      <c r="Y228" s="46">
        <f t="shared" si="495"/>
        <v>472.85</v>
      </c>
      <c r="Z228" s="46">
        <f t="shared" si="496"/>
        <v>1621.62525</v>
      </c>
      <c r="AA228" s="46"/>
      <c r="AB228" s="12" t="s">
        <v>67</v>
      </c>
      <c r="AC228" s="11">
        <f t="shared" ref="AC228:AE228" si="550">K228+R228</f>
        <v>62.5185</v>
      </c>
      <c r="AD228" s="11">
        <f t="shared" si="550"/>
        <v>778.894</v>
      </c>
      <c r="AE228" s="11">
        <f t="shared" si="550"/>
        <v>566.48</v>
      </c>
      <c r="AF228" s="11">
        <f t="shared" si="498"/>
        <v>34.73275</v>
      </c>
      <c r="AG228" s="11">
        <f t="shared" ref="AG228:AI228" si="551">O228+W228</f>
        <v>179</v>
      </c>
      <c r="AH228" s="11">
        <f t="shared" si="551"/>
        <v>0</v>
      </c>
      <c r="AI228" s="11">
        <f t="shared" si="551"/>
        <v>1621.62525</v>
      </c>
      <c r="AJ228" s="12" t="s">
        <v>33</v>
      </c>
    </row>
    <row r="229" s="9" customFormat="1" ht="16" customHeight="1" spans="1:36">
      <c r="A229" s="45">
        <f t="shared" si="481"/>
        <v>226</v>
      </c>
      <c r="B229" s="46" t="s">
        <v>640</v>
      </c>
      <c r="C229" s="56" t="s">
        <v>683</v>
      </c>
      <c r="D229" s="46" t="s">
        <v>684</v>
      </c>
      <c r="E229" s="46">
        <v>3473.25</v>
      </c>
      <c r="F229" s="46">
        <v>3245.4</v>
      </c>
      <c r="G229" s="48">
        <v>5664.75</v>
      </c>
      <c r="H229" s="46">
        <v>3473.25</v>
      </c>
      <c r="I229" s="48">
        <v>1790</v>
      </c>
      <c r="J229" s="48"/>
      <c r="K229" s="63">
        <f t="shared" si="482"/>
        <v>62.5185</v>
      </c>
      <c r="L229" s="64">
        <f t="shared" si="483"/>
        <v>519.264</v>
      </c>
      <c r="M229" s="48">
        <f t="shared" si="484"/>
        <v>453.18</v>
      </c>
      <c r="N229" s="46">
        <f t="shared" si="485"/>
        <v>24.31275</v>
      </c>
      <c r="O229" s="48">
        <f t="shared" si="486"/>
        <v>89.5</v>
      </c>
      <c r="P229" s="48">
        <f t="shared" si="487"/>
        <v>0</v>
      </c>
      <c r="Q229" s="48">
        <f t="shared" si="488"/>
        <v>1148.77525</v>
      </c>
      <c r="R229" s="46">
        <f t="shared" si="489"/>
        <v>0</v>
      </c>
      <c r="S229" s="46">
        <f t="shared" si="490"/>
        <v>259.63</v>
      </c>
      <c r="T229" s="48">
        <f t="shared" si="491"/>
        <v>113.3</v>
      </c>
      <c r="U229" s="46">
        <f t="shared" si="492"/>
        <v>10.42</v>
      </c>
      <c r="V229" s="46">
        <v>0</v>
      </c>
      <c r="W229" s="48">
        <f t="shared" si="493"/>
        <v>89.5</v>
      </c>
      <c r="X229" s="48">
        <f t="shared" si="494"/>
        <v>0</v>
      </c>
      <c r="Y229" s="46">
        <f t="shared" si="495"/>
        <v>472.85</v>
      </c>
      <c r="Z229" s="46">
        <f t="shared" si="496"/>
        <v>1621.62525</v>
      </c>
      <c r="AA229" s="46"/>
      <c r="AB229" s="12" t="s">
        <v>67</v>
      </c>
      <c r="AC229" s="11">
        <f t="shared" ref="AC229:AE229" si="552">K229+R229</f>
        <v>62.5185</v>
      </c>
      <c r="AD229" s="11">
        <f t="shared" si="552"/>
        <v>778.894</v>
      </c>
      <c r="AE229" s="11">
        <f t="shared" si="552"/>
        <v>566.48</v>
      </c>
      <c r="AF229" s="11">
        <f t="shared" si="498"/>
        <v>34.73275</v>
      </c>
      <c r="AG229" s="11">
        <f t="shared" ref="AG229:AI229" si="553">O229+W229</f>
        <v>179</v>
      </c>
      <c r="AH229" s="11">
        <f t="shared" si="553"/>
        <v>0</v>
      </c>
      <c r="AI229" s="11">
        <f t="shared" si="553"/>
        <v>1621.62525</v>
      </c>
      <c r="AJ229" s="12" t="s">
        <v>33</v>
      </c>
    </row>
    <row r="230" s="9" customFormat="1" ht="16" customHeight="1" spans="1:36">
      <c r="A230" s="45">
        <f t="shared" si="481"/>
        <v>227</v>
      </c>
      <c r="B230" s="46" t="s">
        <v>685</v>
      </c>
      <c r="C230" s="56" t="s">
        <v>686</v>
      </c>
      <c r="D230" s="46" t="s">
        <v>687</v>
      </c>
      <c r="E230" s="46">
        <v>3473.25</v>
      </c>
      <c r="F230" s="46">
        <v>3245.4</v>
      </c>
      <c r="G230" s="48">
        <v>5664.75</v>
      </c>
      <c r="H230" s="46">
        <v>3473.25</v>
      </c>
      <c r="I230" s="48">
        <v>1790</v>
      </c>
      <c r="J230" s="48"/>
      <c r="K230" s="63">
        <f t="shared" si="482"/>
        <v>62.5185</v>
      </c>
      <c r="L230" s="64">
        <f t="shared" si="483"/>
        <v>519.264</v>
      </c>
      <c r="M230" s="48">
        <f t="shared" si="484"/>
        <v>453.18</v>
      </c>
      <c r="N230" s="46">
        <f t="shared" si="485"/>
        <v>24.31275</v>
      </c>
      <c r="O230" s="48">
        <f t="shared" si="486"/>
        <v>89.5</v>
      </c>
      <c r="P230" s="48">
        <f t="shared" si="487"/>
        <v>0</v>
      </c>
      <c r="Q230" s="48">
        <f t="shared" si="488"/>
        <v>1148.77525</v>
      </c>
      <c r="R230" s="46">
        <f t="shared" si="489"/>
        <v>0</v>
      </c>
      <c r="S230" s="46">
        <f t="shared" si="490"/>
        <v>259.63</v>
      </c>
      <c r="T230" s="48">
        <f t="shared" si="491"/>
        <v>113.3</v>
      </c>
      <c r="U230" s="46">
        <f t="shared" si="492"/>
        <v>10.42</v>
      </c>
      <c r="V230" s="46">
        <v>0</v>
      </c>
      <c r="W230" s="48">
        <f t="shared" si="493"/>
        <v>89.5</v>
      </c>
      <c r="X230" s="48">
        <f t="shared" si="494"/>
        <v>0</v>
      </c>
      <c r="Y230" s="46">
        <f t="shared" si="495"/>
        <v>472.85</v>
      </c>
      <c r="Z230" s="46">
        <f t="shared" si="496"/>
        <v>1621.62525</v>
      </c>
      <c r="AA230" s="46"/>
      <c r="AB230" s="12" t="s">
        <v>62</v>
      </c>
      <c r="AC230" s="11">
        <f t="shared" ref="AC230:AE230" si="554">K230+R230</f>
        <v>62.5185</v>
      </c>
      <c r="AD230" s="11">
        <f t="shared" si="554"/>
        <v>778.894</v>
      </c>
      <c r="AE230" s="11">
        <f t="shared" si="554"/>
        <v>566.48</v>
      </c>
      <c r="AF230" s="11">
        <f t="shared" si="498"/>
        <v>34.73275</v>
      </c>
      <c r="AG230" s="11">
        <f t="shared" ref="AG230:AI230" si="555">O230+W230</f>
        <v>179</v>
      </c>
      <c r="AH230" s="11">
        <f t="shared" si="555"/>
        <v>0</v>
      </c>
      <c r="AI230" s="11">
        <f t="shared" si="555"/>
        <v>1621.62525</v>
      </c>
      <c r="AJ230" s="12" t="s">
        <v>33</v>
      </c>
    </row>
    <row r="231" s="9" customFormat="1" ht="16" customHeight="1" spans="1:36">
      <c r="A231" s="45">
        <f t="shared" si="481"/>
        <v>228</v>
      </c>
      <c r="B231" s="46" t="s">
        <v>685</v>
      </c>
      <c r="C231" s="56" t="s">
        <v>688</v>
      </c>
      <c r="D231" s="46" t="s">
        <v>689</v>
      </c>
      <c r="E231" s="46">
        <v>3473.25</v>
      </c>
      <c r="F231" s="46">
        <v>3245.4</v>
      </c>
      <c r="G231" s="48">
        <v>5664.75</v>
      </c>
      <c r="H231" s="46">
        <v>3473.25</v>
      </c>
      <c r="I231" s="48">
        <v>1790</v>
      </c>
      <c r="J231" s="48"/>
      <c r="K231" s="63">
        <f t="shared" si="482"/>
        <v>62.5185</v>
      </c>
      <c r="L231" s="64">
        <f t="shared" si="483"/>
        <v>519.264</v>
      </c>
      <c r="M231" s="48">
        <f t="shared" si="484"/>
        <v>453.18</v>
      </c>
      <c r="N231" s="46">
        <f t="shared" si="485"/>
        <v>24.31275</v>
      </c>
      <c r="O231" s="48">
        <f t="shared" si="486"/>
        <v>89.5</v>
      </c>
      <c r="P231" s="48">
        <f t="shared" si="487"/>
        <v>0</v>
      </c>
      <c r="Q231" s="48">
        <f t="shared" si="488"/>
        <v>1148.77525</v>
      </c>
      <c r="R231" s="46">
        <f t="shared" si="489"/>
        <v>0</v>
      </c>
      <c r="S231" s="46">
        <f t="shared" si="490"/>
        <v>259.63</v>
      </c>
      <c r="T231" s="48">
        <f t="shared" si="491"/>
        <v>113.3</v>
      </c>
      <c r="U231" s="46">
        <f t="shared" si="492"/>
        <v>10.42</v>
      </c>
      <c r="V231" s="46">
        <v>0</v>
      </c>
      <c r="W231" s="48">
        <f t="shared" si="493"/>
        <v>89.5</v>
      </c>
      <c r="X231" s="48">
        <f t="shared" si="494"/>
        <v>0</v>
      </c>
      <c r="Y231" s="46">
        <f t="shared" si="495"/>
        <v>472.85</v>
      </c>
      <c r="Z231" s="46">
        <f t="shared" si="496"/>
        <v>1621.62525</v>
      </c>
      <c r="AA231" s="46"/>
      <c r="AB231" s="12" t="s">
        <v>59</v>
      </c>
      <c r="AC231" s="11">
        <f t="shared" ref="AC231:AE231" si="556">K231+R231</f>
        <v>62.5185</v>
      </c>
      <c r="AD231" s="11">
        <f t="shared" si="556"/>
        <v>778.894</v>
      </c>
      <c r="AE231" s="11">
        <f t="shared" si="556"/>
        <v>566.48</v>
      </c>
      <c r="AF231" s="11">
        <f t="shared" si="498"/>
        <v>34.73275</v>
      </c>
      <c r="AG231" s="11">
        <f t="shared" ref="AG231:AI231" si="557">O231+W231</f>
        <v>179</v>
      </c>
      <c r="AH231" s="11">
        <f t="shared" si="557"/>
        <v>0</v>
      </c>
      <c r="AI231" s="11">
        <f t="shared" si="557"/>
        <v>1621.62525</v>
      </c>
      <c r="AJ231" s="12" t="s">
        <v>33</v>
      </c>
    </row>
    <row r="232" s="9" customFormat="1" ht="16" customHeight="1" spans="1:36">
      <c r="A232" s="45">
        <f t="shared" si="481"/>
        <v>229</v>
      </c>
      <c r="B232" s="46" t="s">
        <v>558</v>
      </c>
      <c r="C232" s="56" t="s">
        <v>690</v>
      </c>
      <c r="D232" s="46" t="s">
        <v>691</v>
      </c>
      <c r="E232" s="46">
        <v>3473.25</v>
      </c>
      <c r="F232" s="46">
        <v>3245.4</v>
      </c>
      <c r="G232" s="48">
        <v>5664.75</v>
      </c>
      <c r="H232" s="46">
        <v>3473.25</v>
      </c>
      <c r="I232" s="48">
        <v>1790</v>
      </c>
      <c r="J232" s="48"/>
      <c r="K232" s="63">
        <f t="shared" si="482"/>
        <v>62.5185</v>
      </c>
      <c r="L232" s="64">
        <f t="shared" si="483"/>
        <v>519.264</v>
      </c>
      <c r="M232" s="48">
        <f t="shared" si="484"/>
        <v>453.18</v>
      </c>
      <c r="N232" s="46">
        <f t="shared" si="485"/>
        <v>24.31275</v>
      </c>
      <c r="O232" s="48">
        <f t="shared" si="486"/>
        <v>89.5</v>
      </c>
      <c r="P232" s="48">
        <f t="shared" si="487"/>
        <v>0</v>
      </c>
      <c r="Q232" s="48">
        <f t="shared" si="488"/>
        <v>1148.77525</v>
      </c>
      <c r="R232" s="46">
        <f t="shared" si="489"/>
        <v>0</v>
      </c>
      <c r="S232" s="46">
        <f t="shared" si="490"/>
        <v>259.63</v>
      </c>
      <c r="T232" s="48">
        <f t="shared" si="491"/>
        <v>113.3</v>
      </c>
      <c r="U232" s="46">
        <f t="shared" si="492"/>
        <v>10.42</v>
      </c>
      <c r="V232" s="46">
        <v>0</v>
      </c>
      <c r="W232" s="48">
        <f t="shared" si="493"/>
        <v>89.5</v>
      </c>
      <c r="X232" s="48">
        <f t="shared" si="494"/>
        <v>0</v>
      </c>
      <c r="Y232" s="46">
        <f t="shared" si="495"/>
        <v>472.85</v>
      </c>
      <c r="Z232" s="46">
        <f t="shared" si="496"/>
        <v>1621.62525</v>
      </c>
      <c r="AA232" s="46"/>
      <c r="AB232" s="12" t="s">
        <v>56</v>
      </c>
      <c r="AC232" s="11">
        <f t="shared" ref="AC232:AE232" si="558">K232+R232</f>
        <v>62.5185</v>
      </c>
      <c r="AD232" s="11">
        <f t="shared" si="558"/>
        <v>778.894</v>
      </c>
      <c r="AE232" s="11">
        <f t="shared" si="558"/>
        <v>566.48</v>
      </c>
      <c r="AF232" s="11">
        <f t="shared" si="498"/>
        <v>34.73275</v>
      </c>
      <c r="AG232" s="11">
        <f t="shared" ref="AG232:AI232" si="559">O232+W232</f>
        <v>179</v>
      </c>
      <c r="AH232" s="11">
        <f t="shared" si="559"/>
        <v>0</v>
      </c>
      <c r="AI232" s="11">
        <f t="shared" si="559"/>
        <v>1621.62525</v>
      </c>
      <c r="AJ232" s="12" t="s">
        <v>33</v>
      </c>
    </row>
    <row r="233" s="9" customFormat="1" ht="16" customHeight="1" spans="1:36">
      <c r="A233" s="45">
        <f t="shared" si="481"/>
        <v>230</v>
      </c>
      <c r="B233" s="46" t="s">
        <v>685</v>
      </c>
      <c r="C233" s="56" t="s">
        <v>692</v>
      </c>
      <c r="D233" s="46" t="s">
        <v>693</v>
      </c>
      <c r="E233" s="46">
        <v>3473.25</v>
      </c>
      <c r="F233" s="46">
        <v>3245.4</v>
      </c>
      <c r="G233" s="48">
        <v>5664.75</v>
      </c>
      <c r="H233" s="46">
        <v>3473.25</v>
      </c>
      <c r="I233" s="48">
        <v>1790</v>
      </c>
      <c r="J233" s="48"/>
      <c r="K233" s="63">
        <f t="shared" si="482"/>
        <v>62.5185</v>
      </c>
      <c r="L233" s="64">
        <f t="shared" si="483"/>
        <v>519.264</v>
      </c>
      <c r="M233" s="48">
        <f t="shared" si="484"/>
        <v>453.18</v>
      </c>
      <c r="N233" s="46">
        <f t="shared" si="485"/>
        <v>24.31275</v>
      </c>
      <c r="O233" s="48">
        <f t="shared" si="486"/>
        <v>89.5</v>
      </c>
      <c r="P233" s="48">
        <f t="shared" si="487"/>
        <v>0</v>
      </c>
      <c r="Q233" s="48">
        <f t="shared" si="488"/>
        <v>1148.77525</v>
      </c>
      <c r="R233" s="46">
        <f t="shared" si="489"/>
        <v>0</v>
      </c>
      <c r="S233" s="46">
        <f t="shared" si="490"/>
        <v>259.63</v>
      </c>
      <c r="T233" s="48">
        <f t="shared" si="491"/>
        <v>113.3</v>
      </c>
      <c r="U233" s="46">
        <f t="shared" si="492"/>
        <v>10.42</v>
      </c>
      <c r="V233" s="46">
        <v>0</v>
      </c>
      <c r="W233" s="48">
        <f t="shared" si="493"/>
        <v>89.5</v>
      </c>
      <c r="X233" s="48">
        <f t="shared" si="494"/>
        <v>0</v>
      </c>
      <c r="Y233" s="46">
        <f t="shared" si="495"/>
        <v>472.85</v>
      </c>
      <c r="Z233" s="46">
        <f t="shared" si="496"/>
        <v>1621.62525</v>
      </c>
      <c r="AA233" s="46"/>
      <c r="AB233" s="12" t="s">
        <v>62</v>
      </c>
      <c r="AC233" s="11">
        <f t="shared" ref="AC233:AE233" si="560">K233+R233</f>
        <v>62.5185</v>
      </c>
      <c r="AD233" s="11">
        <f t="shared" si="560"/>
        <v>778.894</v>
      </c>
      <c r="AE233" s="11">
        <f t="shared" si="560"/>
        <v>566.48</v>
      </c>
      <c r="AF233" s="11">
        <f t="shared" si="498"/>
        <v>34.73275</v>
      </c>
      <c r="AG233" s="11">
        <f t="shared" ref="AG233:AI233" si="561">O233+W233</f>
        <v>179</v>
      </c>
      <c r="AH233" s="11">
        <f t="shared" si="561"/>
        <v>0</v>
      </c>
      <c r="AI233" s="11">
        <f t="shared" si="561"/>
        <v>1621.62525</v>
      </c>
      <c r="AJ233" s="12" t="s">
        <v>33</v>
      </c>
    </row>
    <row r="234" s="9" customFormat="1" ht="16" customHeight="1" spans="1:36">
      <c r="A234" s="45">
        <f t="shared" si="481"/>
        <v>231</v>
      </c>
      <c r="B234" s="46" t="s">
        <v>685</v>
      </c>
      <c r="C234" s="56" t="s">
        <v>694</v>
      </c>
      <c r="D234" s="46" t="s">
        <v>695</v>
      </c>
      <c r="E234" s="46">
        <v>3473.25</v>
      </c>
      <c r="F234" s="46">
        <v>3245.4</v>
      </c>
      <c r="G234" s="48">
        <v>5664.75</v>
      </c>
      <c r="H234" s="46">
        <v>3473.25</v>
      </c>
      <c r="I234" s="48">
        <v>1790</v>
      </c>
      <c r="J234" s="48"/>
      <c r="K234" s="63">
        <f t="shared" si="482"/>
        <v>62.5185</v>
      </c>
      <c r="L234" s="64">
        <f t="shared" si="483"/>
        <v>519.264</v>
      </c>
      <c r="M234" s="48">
        <f t="shared" si="484"/>
        <v>453.18</v>
      </c>
      <c r="N234" s="46">
        <f t="shared" si="485"/>
        <v>24.31275</v>
      </c>
      <c r="O234" s="48">
        <f t="shared" si="486"/>
        <v>89.5</v>
      </c>
      <c r="P234" s="48">
        <f t="shared" si="487"/>
        <v>0</v>
      </c>
      <c r="Q234" s="48">
        <f t="shared" si="488"/>
        <v>1148.77525</v>
      </c>
      <c r="R234" s="46">
        <f t="shared" si="489"/>
        <v>0</v>
      </c>
      <c r="S234" s="46">
        <f t="shared" si="490"/>
        <v>259.63</v>
      </c>
      <c r="T234" s="48">
        <f t="shared" si="491"/>
        <v>113.3</v>
      </c>
      <c r="U234" s="46">
        <f t="shared" si="492"/>
        <v>10.42</v>
      </c>
      <c r="V234" s="46">
        <v>0</v>
      </c>
      <c r="W234" s="48">
        <f t="shared" si="493"/>
        <v>89.5</v>
      </c>
      <c r="X234" s="48">
        <f t="shared" si="494"/>
        <v>0</v>
      </c>
      <c r="Y234" s="46">
        <f t="shared" si="495"/>
        <v>472.85</v>
      </c>
      <c r="Z234" s="46">
        <f t="shared" si="496"/>
        <v>1621.62525</v>
      </c>
      <c r="AA234" s="46"/>
      <c r="AB234" s="12" t="s">
        <v>59</v>
      </c>
      <c r="AC234" s="11">
        <f t="shared" ref="AC234:AE234" si="562">K234+R234</f>
        <v>62.5185</v>
      </c>
      <c r="AD234" s="11">
        <f t="shared" si="562"/>
        <v>778.894</v>
      </c>
      <c r="AE234" s="11">
        <f t="shared" si="562"/>
        <v>566.48</v>
      </c>
      <c r="AF234" s="11">
        <f t="shared" si="498"/>
        <v>34.73275</v>
      </c>
      <c r="AG234" s="11">
        <f t="shared" ref="AG234:AI234" si="563">O234+W234</f>
        <v>179</v>
      </c>
      <c r="AH234" s="11">
        <f t="shared" si="563"/>
        <v>0</v>
      </c>
      <c r="AI234" s="11">
        <f t="shared" si="563"/>
        <v>1621.62525</v>
      </c>
      <c r="AJ234" s="12" t="s">
        <v>33</v>
      </c>
    </row>
    <row r="235" s="9" customFormat="1" ht="16" customHeight="1" spans="1:36">
      <c r="A235" s="45">
        <f t="shared" si="481"/>
        <v>232</v>
      </c>
      <c r="B235" s="46" t="s">
        <v>685</v>
      </c>
      <c r="C235" s="56" t="s">
        <v>696</v>
      </c>
      <c r="D235" s="46" t="s">
        <v>697</v>
      </c>
      <c r="E235" s="46">
        <v>3473.25</v>
      </c>
      <c r="F235" s="46">
        <v>3245.4</v>
      </c>
      <c r="G235" s="48">
        <v>5664.75</v>
      </c>
      <c r="H235" s="46">
        <v>3473.25</v>
      </c>
      <c r="I235" s="48">
        <v>1790</v>
      </c>
      <c r="J235" s="48"/>
      <c r="K235" s="63">
        <f t="shared" si="482"/>
        <v>62.5185</v>
      </c>
      <c r="L235" s="64">
        <f t="shared" si="483"/>
        <v>519.264</v>
      </c>
      <c r="M235" s="48">
        <f t="shared" si="484"/>
        <v>453.18</v>
      </c>
      <c r="N235" s="46">
        <f t="shared" si="485"/>
        <v>24.31275</v>
      </c>
      <c r="O235" s="48">
        <f t="shared" si="486"/>
        <v>89.5</v>
      </c>
      <c r="P235" s="48">
        <f t="shared" si="487"/>
        <v>0</v>
      </c>
      <c r="Q235" s="48">
        <f t="shared" si="488"/>
        <v>1148.77525</v>
      </c>
      <c r="R235" s="92">
        <f t="shared" si="489"/>
        <v>0</v>
      </c>
      <c r="S235" s="92">
        <f t="shared" si="490"/>
        <v>259.63</v>
      </c>
      <c r="T235" s="91">
        <f t="shared" si="491"/>
        <v>113.3</v>
      </c>
      <c r="U235" s="92">
        <f t="shared" si="492"/>
        <v>10.42</v>
      </c>
      <c r="V235" s="46">
        <v>0</v>
      </c>
      <c r="W235" s="91">
        <f t="shared" si="493"/>
        <v>89.5</v>
      </c>
      <c r="X235" s="91">
        <f t="shared" si="494"/>
        <v>0</v>
      </c>
      <c r="Y235" s="46">
        <f t="shared" si="495"/>
        <v>472.85</v>
      </c>
      <c r="Z235" s="46">
        <f t="shared" si="496"/>
        <v>1621.62525</v>
      </c>
      <c r="AA235" s="46"/>
      <c r="AB235" s="12" t="s">
        <v>59</v>
      </c>
      <c r="AC235" s="11">
        <f t="shared" ref="AC235:AE235" si="564">K235+R235</f>
        <v>62.5185</v>
      </c>
      <c r="AD235" s="11">
        <f t="shared" si="564"/>
        <v>778.894</v>
      </c>
      <c r="AE235" s="11">
        <f t="shared" si="564"/>
        <v>566.48</v>
      </c>
      <c r="AF235" s="11">
        <f t="shared" si="498"/>
        <v>34.73275</v>
      </c>
      <c r="AG235" s="11">
        <f t="shared" ref="AG235:AI235" si="565">O235+W235</f>
        <v>179</v>
      </c>
      <c r="AH235" s="11">
        <f t="shared" si="565"/>
        <v>0</v>
      </c>
      <c r="AI235" s="11">
        <f t="shared" si="565"/>
        <v>1621.62525</v>
      </c>
      <c r="AJ235" s="12" t="s">
        <v>33</v>
      </c>
    </row>
    <row r="236" s="9" customFormat="1" ht="16" customHeight="1" spans="1:36">
      <c r="A236" s="45">
        <f t="shared" si="481"/>
        <v>233</v>
      </c>
      <c r="B236" s="46" t="s">
        <v>685</v>
      </c>
      <c r="C236" s="56" t="s">
        <v>698</v>
      </c>
      <c r="D236" s="46" t="s">
        <v>699</v>
      </c>
      <c r="E236" s="46">
        <v>3473.25</v>
      </c>
      <c r="F236" s="46">
        <v>3245.4</v>
      </c>
      <c r="G236" s="48">
        <v>5664.75</v>
      </c>
      <c r="H236" s="46">
        <v>3473.25</v>
      </c>
      <c r="I236" s="48">
        <v>1790</v>
      </c>
      <c r="J236" s="48"/>
      <c r="K236" s="63">
        <f t="shared" si="482"/>
        <v>62.5185</v>
      </c>
      <c r="L236" s="64">
        <f t="shared" si="483"/>
        <v>519.264</v>
      </c>
      <c r="M236" s="48">
        <f t="shared" si="484"/>
        <v>453.18</v>
      </c>
      <c r="N236" s="46">
        <f t="shared" si="485"/>
        <v>24.31275</v>
      </c>
      <c r="O236" s="48">
        <f t="shared" si="486"/>
        <v>89.5</v>
      </c>
      <c r="P236" s="48">
        <f t="shared" si="487"/>
        <v>0</v>
      </c>
      <c r="Q236" s="48">
        <f t="shared" si="488"/>
        <v>1148.77525</v>
      </c>
      <c r="R236" s="46">
        <f t="shared" si="489"/>
        <v>0</v>
      </c>
      <c r="S236" s="46">
        <f t="shared" si="490"/>
        <v>259.63</v>
      </c>
      <c r="T236" s="48">
        <f t="shared" si="491"/>
        <v>113.3</v>
      </c>
      <c r="U236" s="46">
        <f t="shared" si="492"/>
        <v>10.42</v>
      </c>
      <c r="V236" s="46">
        <v>0</v>
      </c>
      <c r="W236" s="48">
        <f t="shared" si="493"/>
        <v>89.5</v>
      </c>
      <c r="X236" s="48">
        <f t="shared" si="494"/>
        <v>0</v>
      </c>
      <c r="Y236" s="46">
        <f t="shared" si="495"/>
        <v>472.85</v>
      </c>
      <c r="Z236" s="46">
        <f t="shared" si="496"/>
        <v>1621.62525</v>
      </c>
      <c r="AA236" s="46"/>
      <c r="AB236" s="12" t="s">
        <v>62</v>
      </c>
      <c r="AC236" s="11">
        <f t="shared" ref="AC236:AE236" si="566">K236+R236</f>
        <v>62.5185</v>
      </c>
      <c r="AD236" s="11">
        <f t="shared" si="566"/>
        <v>778.894</v>
      </c>
      <c r="AE236" s="11">
        <f t="shared" si="566"/>
        <v>566.48</v>
      </c>
      <c r="AF236" s="11">
        <f t="shared" si="498"/>
        <v>34.73275</v>
      </c>
      <c r="AG236" s="11">
        <f t="shared" ref="AG236:AI236" si="567">O236+W236</f>
        <v>179</v>
      </c>
      <c r="AH236" s="11">
        <f t="shared" si="567"/>
        <v>0</v>
      </c>
      <c r="AI236" s="11">
        <f t="shared" si="567"/>
        <v>1621.62525</v>
      </c>
      <c r="AJ236" s="12" t="s">
        <v>33</v>
      </c>
    </row>
    <row r="237" s="9" customFormat="1" ht="16" customHeight="1" spans="1:36">
      <c r="A237" s="45">
        <f t="shared" si="481"/>
        <v>234</v>
      </c>
      <c r="B237" s="46" t="s">
        <v>685</v>
      </c>
      <c r="C237" s="56" t="s">
        <v>700</v>
      </c>
      <c r="D237" s="46" t="s">
        <v>701</v>
      </c>
      <c r="E237" s="46">
        <v>3473.25</v>
      </c>
      <c r="F237" s="46">
        <v>3245.4</v>
      </c>
      <c r="G237" s="48">
        <v>5664.75</v>
      </c>
      <c r="H237" s="46">
        <v>3473.25</v>
      </c>
      <c r="I237" s="48">
        <v>1790</v>
      </c>
      <c r="J237" s="48"/>
      <c r="K237" s="63">
        <f t="shared" si="482"/>
        <v>62.5185</v>
      </c>
      <c r="L237" s="64">
        <f t="shared" si="483"/>
        <v>519.264</v>
      </c>
      <c r="M237" s="48">
        <f t="shared" si="484"/>
        <v>453.18</v>
      </c>
      <c r="N237" s="46">
        <f t="shared" si="485"/>
        <v>24.31275</v>
      </c>
      <c r="O237" s="48">
        <f t="shared" si="486"/>
        <v>89.5</v>
      </c>
      <c r="P237" s="48">
        <f t="shared" si="487"/>
        <v>0</v>
      </c>
      <c r="Q237" s="48">
        <f t="shared" si="488"/>
        <v>1148.77525</v>
      </c>
      <c r="R237" s="46">
        <f t="shared" si="489"/>
        <v>0</v>
      </c>
      <c r="S237" s="46">
        <f t="shared" si="490"/>
        <v>259.63</v>
      </c>
      <c r="T237" s="48">
        <f t="shared" si="491"/>
        <v>113.3</v>
      </c>
      <c r="U237" s="46">
        <f t="shared" si="492"/>
        <v>10.42</v>
      </c>
      <c r="V237" s="46">
        <v>0</v>
      </c>
      <c r="W237" s="48">
        <f t="shared" si="493"/>
        <v>89.5</v>
      </c>
      <c r="X237" s="48">
        <f t="shared" si="494"/>
        <v>0</v>
      </c>
      <c r="Y237" s="46">
        <f t="shared" si="495"/>
        <v>472.85</v>
      </c>
      <c r="Z237" s="46">
        <f t="shared" si="496"/>
        <v>1621.62525</v>
      </c>
      <c r="AA237" s="46"/>
      <c r="AB237" s="12" t="s">
        <v>59</v>
      </c>
      <c r="AC237" s="11">
        <f t="shared" ref="AC237:AE237" si="568">K237+R237</f>
        <v>62.5185</v>
      </c>
      <c r="AD237" s="11">
        <f t="shared" si="568"/>
        <v>778.894</v>
      </c>
      <c r="AE237" s="11">
        <f t="shared" si="568"/>
        <v>566.48</v>
      </c>
      <c r="AF237" s="11">
        <f t="shared" si="498"/>
        <v>34.73275</v>
      </c>
      <c r="AG237" s="11">
        <f t="shared" ref="AG237:AI237" si="569">O237+W237</f>
        <v>179</v>
      </c>
      <c r="AH237" s="11">
        <f t="shared" si="569"/>
        <v>0</v>
      </c>
      <c r="AI237" s="11">
        <f t="shared" si="569"/>
        <v>1621.62525</v>
      </c>
      <c r="AJ237" s="12" t="s">
        <v>33</v>
      </c>
    </row>
    <row r="238" s="9" customFormat="1" ht="16" customHeight="1" spans="1:36">
      <c r="A238" s="45">
        <f t="shared" si="481"/>
        <v>235</v>
      </c>
      <c r="B238" s="46" t="s">
        <v>685</v>
      </c>
      <c r="C238" s="56" t="s">
        <v>702</v>
      </c>
      <c r="D238" s="46" t="s">
        <v>703</v>
      </c>
      <c r="E238" s="46">
        <v>3473.25</v>
      </c>
      <c r="F238" s="46">
        <v>3245.4</v>
      </c>
      <c r="G238" s="48">
        <v>5664.75</v>
      </c>
      <c r="H238" s="46">
        <v>3473.25</v>
      </c>
      <c r="I238" s="48">
        <v>1790</v>
      </c>
      <c r="J238" s="48"/>
      <c r="K238" s="63">
        <f t="shared" si="482"/>
        <v>62.5185</v>
      </c>
      <c r="L238" s="64">
        <f t="shared" si="483"/>
        <v>519.264</v>
      </c>
      <c r="M238" s="48">
        <f t="shared" si="484"/>
        <v>453.18</v>
      </c>
      <c r="N238" s="46">
        <f t="shared" si="485"/>
        <v>24.31275</v>
      </c>
      <c r="O238" s="48">
        <f t="shared" si="486"/>
        <v>89.5</v>
      </c>
      <c r="P238" s="48">
        <f t="shared" si="487"/>
        <v>0</v>
      </c>
      <c r="Q238" s="48">
        <f t="shared" si="488"/>
        <v>1148.77525</v>
      </c>
      <c r="R238" s="46">
        <f t="shared" si="489"/>
        <v>0</v>
      </c>
      <c r="S238" s="46">
        <f t="shared" si="490"/>
        <v>259.63</v>
      </c>
      <c r="T238" s="48">
        <f t="shared" si="491"/>
        <v>113.3</v>
      </c>
      <c r="U238" s="46">
        <f t="shared" si="492"/>
        <v>10.42</v>
      </c>
      <c r="V238" s="46">
        <v>0</v>
      </c>
      <c r="W238" s="48">
        <f t="shared" si="493"/>
        <v>89.5</v>
      </c>
      <c r="X238" s="48">
        <f t="shared" si="494"/>
        <v>0</v>
      </c>
      <c r="Y238" s="46">
        <f t="shared" si="495"/>
        <v>472.85</v>
      </c>
      <c r="Z238" s="46">
        <f t="shared" si="496"/>
        <v>1621.62525</v>
      </c>
      <c r="AA238" s="46"/>
      <c r="AB238" s="12" t="s">
        <v>62</v>
      </c>
      <c r="AC238" s="11">
        <f t="shared" ref="AC238:AE238" si="570">K238+R238</f>
        <v>62.5185</v>
      </c>
      <c r="AD238" s="11">
        <f t="shared" si="570"/>
        <v>778.894</v>
      </c>
      <c r="AE238" s="11">
        <f t="shared" si="570"/>
        <v>566.48</v>
      </c>
      <c r="AF238" s="11">
        <f t="shared" si="498"/>
        <v>34.73275</v>
      </c>
      <c r="AG238" s="11">
        <f t="shared" ref="AG238:AI238" si="571">O238+W238</f>
        <v>179</v>
      </c>
      <c r="AH238" s="11">
        <f t="shared" si="571"/>
        <v>0</v>
      </c>
      <c r="AI238" s="11">
        <f t="shared" si="571"/>
        <v>1621.62525</v>
      </c>
      <c r="AJ238" s="12" t="s">
        <v>33</v>
      </c>
    </row>
    <row r="239" s="9" customFormat="1" ht="16" customHeight="1" spans="1:36">
      <c r="A239" s="45">
        <f t="shared" si="481"/>
        <v>236</v>
      </c>
      <c r="B239" s="46" t="s">
        <v>558</v>
      </c>
      <c r="C239" s="56" t="s">
        <v>704</v>
      </c>
      <c r="D239" s="46" t="s">
        <v>705</v>
      </c>
      <c r="E239" s="46">
        <v>3473.25</v>
      </c>
      <c r="F239" s="46">
        <v>3245.4</v>
      </c>
      <c r="G239" s="48">
        <v>5664.75</v>
      </c>
      <c r="H239" s="46">
        <v>3473.25</v>
      </c>
      <c r="I239" s="48">
        <v>3180</v>
      </c>
      <c r="J239" s="48"/>
      <c r="K239" s="63">
        <f t="shared" si="482"/>
        <v>62.5185</v>
      </c>
      <c r="L239" s="64">
        <f t="shared" si="483"/>
        <v>519.264</v>
      </c>
      <c r="M239" s="48">
        <f t="shared" si="484"/>
        <v>453.18</v>
      </c>
      <c r="N239" s="46">
        <f t="shared" si="485"/>
        <v>24.31275</v>
      </c>
      <c r="O239" s="48">
        <f t="shared" si="486"/>
        <v>159</v>
      </c>
      <c r="P239" s="48">
        <f t="shared" si="487"/>
        <v>0</v>
      </c>
      <c r="Q239" s="48">
        <f t="shared" si="488"/>
        <v>1218.27525</v>
      </c>
      <c r="R239" s="46">
        <f t="shared" si="489"/>
        <v>0</v>
      </c>
      <c r="S239" s="46">
        <f t="shared" si="490"/>
        <v>259.63</v>
      </c>
      <c r="T239" s="48">
        <f t="shared" si="491"/>
        <v>113.3</v>
      </c>
      <c r="U239" s="46">
        <f t="shared" si="492"/>
        <v>10.42</v>
      </c>
      <c r="V239" s="46">
        <v>0</v>
      </c>
      <c r="W239" s="48">
        <f t="shared" si="493"/>
        <v>159</v>
      </c>
      <c r="X239" s="48">
        <f t="shared" si="494"/>
        <v>0</v>
      </c>
      <c r="Y239" s="46">
        <f t="shared" si="495"/>
        <v>542.35</v>
      </c>
      <c r="Z239" s="46">
        <f t="shared" si="496"/>
        <v>1760.62525</v>
      </c>
      <c r="AA239" s="46"/>
      <c r="AB239" s="12" t="s">
        <v>140</v>
      </c>
      <c r="AC239" s="11">
        <f t="shared" ref="AC239:AE239" si="572">K239+R239</f>
        <v>62.5185</v>
      </c>
      <c r="AD239" s="11">
        <f t="shared" si="572"/>
        <v>778.894</v>
      </c>
      <c r="AE239" s="11">
        <f t="shared" si="572"/>
        <v>566.48</v>
      </c>
      <c r="AF239" s="11">
        <f t="shared" si="498"/>
        <v>34.73275</v>
      </c>
      <c r="AG239" s="11">
        <f t="shared" ref="AG239:AI239" si="573">O239+W239</f>
        <v>318</v>
      </c>
      <c r="AH239" s="11">
        <f t="shared" si="573"/>
        <v>0</v>
      </c>
      <c r="AI239" s="11">
        <f t="shared" si="573"/>
        <v>1760.62525</v>
      </c>
      <c r="AJ239" s="12" t="s">
        <v>33</v>
      </c>
    </row>
    <row r="240" s="9" customFormat="1" ht="16" customHeight="1" spans="1:36">
      <c r="A240" s="45">
        <f t="shared" si="481"/>
        <v>237</v>
      </c>
      <c r="B240" s="46" t="s">
        <v>685</v>
      </c>
      <c r="C240" s="56" t="s">
        <v>708</v>
      </c>
      <c r="D240" s="46" t="s">
        <v>709</v>
      </c>
      <c r="E240" s="46">
        <v>3473.25</v>
      </c>
      <c r="F240" s="46">
        <v>3245.4</v>
      </c>
      <c r="G240" s="48">
        <v>5664.75</v>
      </c>
      <c r="H240" s="46">
        <v>3473.25</v>
      </c>
      <c r="I240" s="48">
        <v>1790</v>
      </c>
      <c r="J240" s="48"/>
      <c r="K240" s="63">
        <f t="shared" si="482"/>
        <v>62.5185</v>
      </c>
      <c r="L240" s="64">
        <f t="shared" si="483"/>
        <v>519.264</v>
      </c>
      <c r="M240" s="48">
        <f t="shared" si="484"/>
        <v>453.18</v>
      </c>
      <c r="N240" s="46">
        <f t="shared" si="485"/>
        <v>24.31275</v>
      </c>
      <c r="O240" s="48">
        <f t="shared" si="486"/>
        <v>89.5</v>
      </c>
      <c r="P240" s="48">
        <f t="shared" si="487"/>
        <v>0</v>
      </c>
      <c r="Q240" s="48">
        <f t="shared" si="488"/>
        <v>1148.77525</v>
      </c>
      <c r="R240" s="46">
        <f t="shared" si="489"/>
        <v>0</v>
      </c>
      <c r="S240" s="46">
        <f t="shared" si="490"/>
        <v>259.63</v>
      </c>
      <c r="T240" s="48">
        <f t="shared" si="491"/>
        <v>113.3</v>
      </c>
      <c r="U240" s="46">
        <f t="shared" si="492"/>
        <v>10.42</v>
      </c>
      <c r="V240" s="46">
        <v>0</v>
      </c>
      <c r="W240" s="48">
        <f t="shared" si="493"/>
        <v>89.5</v>
      </c>
      <c r="X240" s="48">
        <f t="shared" si="494"/>
        <v>0</v>
      </c>
      <c r="Y240" s="46">
        <f t="shared" si="495"/>
        <v>472.85</v>
      </c>
      <c r="Z240" s="46">
        <f t="shared" si="496"/>
        <v>1621.62525</v>
      </c>
      <c r="AA240" s="46"/>
      <c r="AB240" s="12" t="s">
        <v>59</v>
      </c>
      <c r="AC240" s="11">
        <f t="shared" ref="AC240:AE240" si="574">K240+R240</f>
        <v>62.5185</v>
      </c>
      <c r="AD240" s="11">
        <f t="shared" si="574"/>
        <v>778.894</v>
      </c>
      <c r="AE240" s="11">
        <f t="shared" si="574"/>
        <v>566.48</v>
      </c>
      <c r="AF240" s="11">
        <f t="shared" si="498"/>
        <v>34.73275</v>
      </c>
      <c r="AG240" s="11">
        <f t="shared" ref="AG240:AI240" si="575">O240+W240</f>
        <v>179</v>
      </c>
      <c r="AH240" s="11">
        <f t="shared" si="575"/>
        <v>0</v>
      </c>
      <c r="AI240" s="11">
        <f t="shared" si="575"/>
        <v>1621.62525</v>
      </c>
      <c r="AJ240" s="12" t="s">
        <v>33</v>
      </c>
    </row>
    <row r="241" s="9" customFormat="1" ht="16" customHeight="1" spans="1:36">
      <c r="A241" s="45">
        <f t="shared" si="481"/>
        <v>238</v>
      </c>
      <c r="B241" s="46" t="s">
        <v>685</v>
      </c>
      <c r="C241" s="56" t="s">
        <v>710</v>
      </c>
      <c r="D241" s="46" t="s">
        <v>711</v>
      </c>
      <c r="E241" s="46">
        <v>3473.25</v>
      </c>
      <c r="F241" s="46">
        <v>3245.4</v>
      </c>
      <c r="G241" s="48">
        <v>5664.75</v>
      </c>
      <c r="H241" s="46">
        <v>3473.25</v>
      </c>
      <c r="I241" s="48">
        <v>1790</v>
      </c>
      <c r="J241" s="48"/>
      <c r="K241" s="63">
        <f t="shared" si="482"/>
        <v>62.5185</v>
      </c>
      <c r="L241" s="64">
        <f t="shared" si="483"/>
        <v>519.264</v>
      </c>
      <c r="M241" s="48">
        <f t="shared" si="484"/>
        <v>453.18</v>
      </c>
      <c r="N241" s="46">
        <f t="shared" si="485"/>
        <v>24.31275</v>
      </c>
      <c r="O241" s="48">
        <f t="shared" si="486"/>
        <v>89.5</v>
      </c>
      <c r="P241" s="48">
        <f t="shared" si="487"/>
        <v>0</v>
      </c>
      <c r="Q241" s="48">
        <f t="shared" si="488"/>
        <v>1148.77525</v>
      </c>
      <c r="R241" s="46">
        <f t="shared" si="489"/>
        <v>0</v>
      </c>
      <c r="S241" s="46">
        <f t="shared" si="490"/>
        <v>259.63</v>
      </c>
      <c r="T241" s="48">
        <f t="shared" si="491"/>
        <v>113.3</v>
      </c>
      <c r="U241" s="46">
        <f t="shared" si="492"/>
        <v>10.42</v>
      </c>
      <c r="V241" s="46">
        <v>0</v>
      </c>
      <c r="W241" s="48">
        <f t="shared" si="493"/>
        <v>89.5</v>
      </c>
      <c r="X241" s="48">
        <f t="shared" si="494"/>
        <v>0</v>
      </c>
      <c r="Y241" s="46">
        <f t="shared" si="495"/>
        <v>472.85</v>
      </c>
      <c r="Z241" s="46">
        <f t="shared" si="496"/>
        <v>1621.62525</v>
      </c>
      <c r="AA241" s="46"/>
      <c r="AB241" s="12" t="s">
        <v>59</v>
      </c>
      <c r="AC241" s="11">
        <f t="shared" ref="AC241:AE241" si="576">K241+R241</f>
        <v>62.5185</v>
      </c>
      <c r="AD241" s="11">
        <f t="shared" si="576"/>
        <v>778.894</v>
      </c>
      <c r="AE241" s="11">
        <f t="shared" si="576"/>
        <v>566.48</v>
      </c>
      <c r="AF241" s="11">
        <f t="shared" si="498"/>
        <v>34.73275</v>
      </c>
      <c r="AG241" s="11">
        <f t="shared" ref="AG241:AI241" si="577">O241+W241</f>
        <v>179</v>
      </c>
      <c r="AH241" s="11">
        <f t="shared" si="577"/>
        <v>0</v>
      </c>
      <c r="AI241" s="11">
        <f t="shared" si="577"/>
        <v>1621.62525</v>
      </c>
      <c r="AJ241" s="12" t="s">
        <v>33</v>
      </c>
    </row>
    <row r="242" s="9" customFormat="1" ht="16" customHeight="1" spans="1:36">
      <c r="A242" s="45">
        <f t="shared" si="481"/>
        <v>239</v>
      </c>
      <c r="B242" s="46" t="s">
        <v>685</v>
      </c>
      <c r="C242" s="56" t="s">
        <v>712</v>
      </c>
      <c r="D242" s="46" t="s">
        <v>713</v>
      </c>
      <c r="E242" s="46">
        <v>3473.25</v>
      </c>
      <c r="F242" s="46">
        <v>3245.4</v>
      </c>
      <c r="G242" s="48">
        <v>5664.75</v>
      </c>
      <c r="H242" s="46">
        <v>3473.25</v>
      </c>
      <c r="I242" s="48">
        <v>1790</v>
      </c>
      <c r="J242" s="48"/>
      <c r="K242" s="63">
        <f t="shared" si="482"/>
        <v>62.5185</v>
      </c>
      <c r="L242" s="64">
        <f t="shared" si="483"/>
        <v>519.264</v>
      </c>
      <c r="M242" s="48">
        <f t="shared" si="484"/>
        <v>453.18</v>
      </c>
      <c r="N242" s="46">
        <f t="shared" si="485"/>
        <v>24.31275</v>
      </c>
      <c r="O242" s="48">
        <f t="shared" si="486"/>
        <v>89.5</v>
      </c>
      <c r="P242" s="48">
        <f t="shared" si="487"/>
        <v>0</v>
      </c>
      <c r="Q242" s="48">
        <f t="shared" si="488"/>
        <v>1148.77525</v>
      </c>
      <c r="R242" s="46">
        <f t="shared" si="489"/>
        <v>0</v>
      </c>
      <c r="S242" s="46">
        <f t="shared" si="490"/>
        <v>259.63</v>
      </c>
      <c r="T242" s="48">
        <f t="shared" si="491"/>
        <v>113.3</v>
      </c>
      <c r="U242" s="46">
        <f t="shared" si="492"/>
        <v>10.42</v>
      </c>
      <c r="V242" s="46">
        <v>0</v>
      </c>
      <c r="W242" s="48">
        <f t="shared" si="493"/>
        <v>89.5</v>
      </c>
      <c r="X242" s="48">
        <f t="shared" si="494"/>
        <v>0</v>
      </c>
      <c r="Y242" s="46">
        <f t="shared" si="495"/>
        <v>472.85</v>
      </c>
      <c r="Z242" s="46">
        <f t="shared" si="496"/>
        <v>1621.62525</v>
      </c>
      <c r="AA242" s="46"/>
      <c r="AB242" s="12" t="s">
        <v>62</v>
      </c>
      <c r="AC242" s="11">
        <f t="shared" ref="AC242:AE242" si="578">K242+R242</f>
        <v>62.5185</v>
      </c>
      <c r="AD242" s="11">
        <f t="shared" si="578"/>
        <v>778.894</v>
      </c>
      <c r="AE242" s="11">
        <f t="shared" si="578"/>
        <v>566.48</v>
      </c>
      <c r="AF242" s="11">
        <f t="shared" si="498"/>
        <v>34.73275</v>
      </c>
      <c r="AG242" s="11">
        <f t="shared" ref="AG242:AI242" si="579">O242+W242</f>
        <v>179</v>
      </c>
      <c r="AH242" s="11">
        <f t="shared" si="579"/>
        <v>0</v>
      </c>
      <c r="AI242" s="11">
        <f t="shared" si="579"/>
        <v>1621.62525</v>
      </c>
      <c r="AJ242" s="12" t="s">
        <v>33</v>
      </c>
    </row>
    <row r="243" s="9" customFormat="1" ht="16" customHeight="1" spans="1:36">
      <c r="A243" s="45">
        <f t="shared" si="481"/>
        <v>240</v>
      </c>
      <c r="B243" s="46" t="s">
        <v>685</v>
      </c>
      <c r="C243" s="56" t="s">
        <v>714</v>
      </c>
      <c r="D243" s="46" t="s">
        <v>715</v>
      </c>
      <c r="E243" s="46">
        <v>3473.25</v>
      </c>
      <c r="F243" s="46">
        <v>3245.4</v>
      </c>
      <c r="G243" s="48">
        <v>5664.75</v>
      </c>
      <c r="H243" s="46">
        <v>3473.25</v>
      </c>
      <c r="I243" s="48">
        <v>1790</v>
      </c>
      <c r="J243" s="48"/>
      <c r="K243" s="63">
        <f t="shared" si="482"/>
        <v>62.5185</v>
      </c>
      <c r="L243" s="64">
        <f t="shared" si="483"/>
        <v>519.264</v>
      </c>
      <c r="M243" s="48">
        <f t="shared" si="484"/>
        <v>453.18</v>
      </c>
      <c r="N243" s="46">
        <f t="shared" si="485"/>
        <v>24.31275</v>
      </c>
      <c r="O243" s="48">
        <f t="shared" si="486"/>
        <v>89.5</v>
      </c>
      <c r="P243" s="48">
        <f t="shared" si="487"/>
        <v>0</v>
      </c>
      <c r="Q243" s="48">
        <f t="shared" si="488"/>
        <v>1148.77525</v>
      </c>
      <c r="R243" s="46">
        <f t="shared" si="489"/>
        <v>0</v>
      </c>
      <c r="S243" s="46">
        <f t="shared" si="490"/>
        <v>259.63</v>
      </c>
      <c r="T243" s="48">
        <f t="shared" si="491"/>
        <v>113.3</v>
      </c>
      <c r="U243" s="46">
        <f t="shared" si="492"/>
        <v>10.42</v>
      </c>
      <c r="V243" s="46">
        <v>0</v>
      </c>
      <c r="W243" s="48">
        <f t="shared" si="493"/>
        <v>89.5</v>
      </c>
      <c r="X243" s="48">
        <f t="shared" si="494"/>
        <v>0</v>
      </c>
      <c r="Y243" s="46">
        <f t="shared" si="495"/>
        <v>472.85</v>
      </c>
      <c r="Z243" s="46">
        <f t="shared" si="496"/>
        <v>1621.62525</v>
      </c>
      <c r="AA243" s="46"/>
      <c r="AB243" s="12" t="s">
        <v>59</v>
      </c>
      <c r="AC243" s="11">
        <f t="shared" ref="AC243:AE243" si="580">K243+R243</f>
        <v>62.5185</v>
      </c>
      <c r="AD243" s="11">
        <f t="shared" si="580"/>
        <v>778.894</v>
      </c>
      <c r="AE243" s="11">
        <f t="shared" si="580"/>
        <v>566.48</v>
      </c>
      <c r="AF243" s="11">
        <f t="shared" si="498"/>
        <v>34.73275</v>
      </c>
      <c r="AG243" s="11">
        <f t="shared" ref="AG243:AI243" si="581">O243+W243</f>
        <v>179</v>
      </c>
      <c r="AH243" s="11">
        <f t="shared" si="581"/>
        <v>0</v>
      </c>
      <c r="AI243" s="11">
        <f t="shared" si="581"/>
        <v>1621.62525</v>
      </c>
      <c r="AJ243" s="12" t="s">
        <v>33</v>
      </c>
    </row>
    <row r="244" s="9" customFormat="1" ht="16" customHeight="1" spans="1:36">
      <c r="A244" s="45">
        <f t="shared" si="481"/>
        <v>241</v>
      </c>
      <c r="B244" s="46" t="s">
        <v>685</v>
      </c>
      <c r="C244" s="56" t="s">
        <v>720</v>
      </c>
      <c r="D244" s="46" t="s">
        <v>721</v>
      </c>
      <c r="E244" s="46">
        <v>3473.25</v>
      </c>
      <c r="F244" s="46">
        <v>3245.4</v>
      </c>
      <c r="G244" s="48">
        <v>5664.75</v>
      </c>
      <c r="H244" s="46">
        <v>3473.25</v>
      </c>
      <c r="I244" s="48">
        <v>1790</v>
      </c>
      <c r="J244" s="48"/>
      <c r="K244" s="63">
        <f t="shared" si="482"/>
        <v>62.5185</v>
      </c>
      <c r="L244" s="64">
        <f t="shared" si="483"/>
        <v>519.264</v>
      </c>
      <c r="M244" s="48">
        <f t="shared" si="484"/>
        <v>453.18</v>
      </c>
      <c r="N244" s="46">
        <f t="shared" si="485"/>
        <v>24.31275</v>
      </c>
      <c r="O244" s="48">
        <f t="shared" si="486"/>
        <v>89.5</v>
      </c>
      <c r="P244" s="48">
        <f t="shared" si="487"/>
        <v>0</v>
      </c>
      <c r="Q244" s="48">
        <f t="shared" si="488"/>
        <v>1148.77525</v>
      </c>
      <c r="R244" s="46">
        <f t="shared" si="489"/>
        <v>0</v>
      </c>
      <c r="S244" s="46">
        <f t="shared" si="490"/>
        <v>259.63</v>
      </c>
      <c r="T244" s="48">
        <f t="shared" si="491"/>
        <v>113.3</v>
      </c>
      <c r="U244" s="46">
        <f t="shared" si="492"/>
        <v>10.42</v>
      </c>
      <c r="V244" s="46">
        <v>0</v>
      </c>
      <c r="W244" s="48">
        <f t="shared" si="493"/>
        <v>89.5</v>
      </c>
      <c r="X244" s="48">
        <f t="shared" si="494"/>
        <v>0</v>
      </c>
      <c r="Y244" s="46">
        <f t="shared" si="495"/>
        <v>472.85</v>
      </c>
      <c r="Z244" s="46">
        <f t="shared" si="496"/>
        <v>1621.62525</v>
      </c>
      <c r="AA244" s="46"/>
      <c r="AB244" s="12" t="s">
        <v>59</v>
      </c>
      <c r="AC244" s="11">
        <f t="shared" ref="AC244:AE244" si="582">K244+R244</f>
        <v>62.5185</v>
      </c>
      <c r="AD244" s="11">
        <f t="shared" si="582"/>
        <v>778.894</v>
      </c>
      <c r="AE244" s="11">
        <f t="shared" si="582"/>
        <v>566.48</v>
      </c>
      <c r="AF244" s="11">
        <f t="shared" si="498"/>
        <v>34.73275</v>
      </c>
      <c r="AG244" s="11">
        <f t="shared" ref="AG244:AI244" si="583">O244+W244</f>
        <v>179</v>
      </c>
      <c r="AH244" s="11">
        <f t="shared" si="583"/>
        <v>0</v>
      </c>
      <c r="AI244" s="11">
        <f t="shared" si="583"/>
        <v>1621.62525</v>
      </c>
      <c r="AJ244" s="12" t="s">
        <v>33</v>
      </c>
    </row>
    <row r="245" s="9" customFormat="1" ht="16" customHeight="1" spans="1:36">
      <c r="A245" s="45">
        <f t="shared" si="481"/>
        <v>242</v>
      </c>
      <c r="B245" s="46" t="s">
        <v>685</v>
      </c>
      <c r="C245" s="56" t="s">
        <v>722</v>
      </c>
      <c r="D245" s="46" t="s">
        <v>723</v>
      </c>
      <c r="E245" s="46">
        <v>3473.25</v>
      </c>
      <c r="F245" s="46">
        <v>3245.4</v>
      </c>
      <c r="G245" s="48">
        <v>5664.75</v>
      </c>
      <c r="H245" s="46">
        <v>3473.25</v>
      </c>
      <c r="I245" s="48">
        <v>1790</v>
      </c>
      <c r="J245" s="48"/>
      <c r="K245" s="63">
        <f t="shared" si="482"/>
        <v>62.5185</v>
      </c>
      <c r="L245" s="64">
        <f t="shared" si="483"/>
        <v>519.264</v>
      </c>
      <c r="M245" s="48">
        <f t="shared" si="484"/>
        <v>453.18</v>
      </c>
      <c r="N245" s="46">
        <f t="shared" si="485"/>
        <v>24.31275</v>
      </c>
      <c r="O245" s="48">
        <f t="shared" si="486"/>
        <v>89.5</v>
      </c>
      <c r="P245" s="48">
        <f t="shared" si="487"/>
        <v>0</v>
      </c>
      <c r="Q245" s="48">
        <f t="shared" si="488"/>
        <v>1148.77525</v>
      </c>
      <c r="R245" s="46">
        <f t="shared" si="489"/>
        <v>0</v>
      </c>
      <c r="S245" s="46">
        <f t="shared" si="490"/>
        <v>259.63</v>
      </c>
      <c r="T245" s="48">
        <f t="shared" si="491"/>
        <v>113.3</v>
      </c>
      <c r="U245" s="46">
        <f t="shared" si="492"/>
        <v>10.42</v>
      </c>
      <c r="V245" s="46">
        <v>0</v>
      </c>
      <c r="W245" s="48">
        <f t="shared" si="493"/>
        <v>89.5</v>
      </c>
      <c r="X245" s="48">
        <f t="shared" si="494"/>
        <v>0</v>
      </c>
      <c r="Y245" s="46">
        <f t="shared" si="495"/>
        <v>472.85</v>
      </c>
      <c r="Z245" s="46">
        <f t="shared" si="496"/>
        <v>1621.62525</v>
      </c>
      <c r="AA245" s="46"/>
      <c r="AB245" s="12" t="s">
        <v>59</v>
      </c>
      <c r="AC245" s="11">
        <f t="shared" ref="AC245:AE245" si="584">K245+R245</f>
        <v>62.5185</v>
      </c>
      <c r="AD245" s="11">
        <f t="shared" si="584"/>
        <v>778.894</v>
      </c>
      <c r="AE245" s="11">
        <f t="shared" si="584"/>
        <v>566.48</v>
      </c>
      <c r="AF245" s="11">
        <f t="shared" si="498"/>
        <v>34.73275</v>
      </c>
      <c r="AG245" s="11">
        <f t="shared" ref="AG245:AI245" si="585">O245+W245</f>
        <v>179</v>
      </c>
      <c r="AH245" s="11">
        <f t="shared" si="585"/>
        <v>0</v>
      </c>
      <c r="AI245" s="11">
        <f t="shared" si="585"/>
        <v>1621.62525</v>
      </c>
      <c r="AJ245" s="12" t="s">
        <v>33</v>
      </c>
    </row>
    <row r="246" s="9" customFormat="1" ht="16" customHeight="1" spans="1:36">
      <c r="A246" s="45">
        <f t="shared" si="481"/>
        <v>243</v>
      </c>
      <c r="B246" s="46" t="s">
        <v>685</v>
      </c>
      <c r="C246" s="56" t="s">
        <v>724</v>
      </c>
      <c r="D246" s="46" t="s">
        <v>725</v>
      </c>
      <c r="E246" s="46">
        <v>3473.25</v>
      </c>
      <c r="F246" s="46">
        <v>3245.4</v>
      </c>
      <c r="G246" s="48">
        <v>5664.75</v>
      </c>
      <c r="H246" s="46">
        <v>3473.25</v>
      </c>
      <c r="I246" s="48">
        <v>1790</v>
      </c>
      <c r="J246" s="48"/>
      <c r="K246" s="63">
        <f t="shared" si="482"/>
        <v>62.5185</v>
      </c>
      <c r="L246" s="64">
        <f t="shared" si="483"/>
        <v>519.264</v>
      </c>
      <c r="M246" s="48">
        <f t="shared" si="484"/>
        <v>453.18</v>
      </c>
      <c r="N246" s="46">
        <f t="shared" si="485"/>
        <v>24.31275</v>
      </c>
      <c r="O246" s="48">
        <f t="shared" si="486"/>
        <v>89.5</v>
      </c>
      <c r="P246" s="48">
        <f t="shared" si="487"/>
        <v>0</v>
      </c>
      <c r="Q246" s="48">
        <f t="shared" si="488"/>
        <v>1148.77525</v>
      </c>
      <c r="R246" s="46">
        <f t="shared" si="489"/>
        <v>0</v>
      </c>
      <c r="S246" s="46">
        <f t="shared" si="490"/>
        <v>259.63</v>
      </c>
      <c r="T246" s="48">
        <f t="shared" si="491"/>
        <v>113.3</v>
      </c>
      <c r="U246" s="46">
        <f t="shared" si="492"/>
        <v>10.42</v>
      </c>
      <c r="V246" s="46">
        <v>0</v>
      </c>
      <c r="W246" s="48">
        <f t="shared" si="493"/>
        <v>89.5</v>
      </c>
      <c r="X246" s="48">
        <f t="shared" si="494"/>
        <v>0</v>
      </c>
      <c r="Y246" s="46">
        <f t="shared" si="495"/>
        <v>472.85</v>
      </c>
      <c r="Z246" s="46">
        <f t="shared" si="496"/>
        <v>1621.62525</v>
      </c>
      <c r="AA246" s="46"/>
      <c r="AB246" s="12" t="s">
        <v>62</v>
      </c>
      <c r="AC246" s="11">
        <f t="shared" ref="AC246:AE246" si="586">K246+R246</f>
        <v>62.5185</v>
      </c>
      <c r="AD246" s="11">
        <f t="shared" si="586"/>
        <v>778.894</v>
      </c>
      <c r="AE246" s="11">
        <f t="shared" si="586"/>
        <v>566.48</v>
      </c>
      <c r="AF246" s="11">
        <f t="shared" si="498"/>
        <v>34.73275</v>
      </c>
      <c r="AG246" s="11">
        <f t="shared" ref="AG246:AI246" si="587">O246+W246</f>
        <v>179</v>
      </c>
      <c r="AH246" s="11">
        <f t="shared" si="587"/>
        <v>0</v>
      </c>
      <c r="AI246" s="11">
        <f t="shared" si="587"/>
        <v>1621.62525</v>
      </c>
      <c r="AJ246" s="12" t="s">
        <v>33</v>
      </c>
    </row>
    <row r="247" s="9" customFormat="1" ht="16" customHeight="1" spans="1:36">
      <c r="A247" s="45">
        <f t="shared" si="481"/>
        <v>244</v>
      </c>
      <c r="B247" s="46" t="s">
        <v>230</v>
      </c>
      <c r="C247" s="56" t="s">
        <v>726</v>
      </c>
      <c r="D247" s="46" t="s">
        <v>727</v>
      </c>
      <c r="E247" s="46">
        <v>3473.25</v>
      </c>
      <c r="F247" s="46">
        <v>3245.4</v>
      </c>
      <c r="G247" s="48">
        <v>5664.75</v>
      </c>
      <c r="H247" s="46">
        <v>3473.25</v>
      </c>
      <c r="I247" s="48">
        <v>3180</v>
      </c>
      <c r="J247" s="48"/>
      <c r="K247" s="63">
        <f t="shared" si="482"/>
        <v>62.5185</v>
      </c>
      <c r="L247" s="64">
        <f t="shared" si="483"/>
        <v>519.264</v>
      </c>
      <c r="M247" s="48">
        <f t="shared" si="484"/>
        <v>453.18</v>
      </c>
      <c r="N247" s="46">
        <f t="shared" si="485"/>
        <v>24.31275</v>
      </c>
      <c r="O247" s="48">
        <f t="shared" si="486"/>
        <v>159</v>
      </c>
      <c r="P247" s="48">
        <f t="shared" si="487"/>
        <v>0</v>
      </c>
      <c r="Q247" s="48">
        <f t="shared" si="488"/>
        <v>1218.27525</v>
      </c>
      <c r="R247" s="46">
        <f t="shared" si="489"/>
        <v>0</v>
      </c>
      <c r="S247" s="46">
        <f t="shared" si="490"/>
        <v>259.63</v>
      </c>
      <c r="T247" s="48">
        <f t="shared" si="491"/>
        <v>113.3</v>
      </c>
      <c r="U247" s="46">
        <f t="shared" si="492"/>
        <v>10.42</v>
      </c>
      <c r="V247" s="46">
        <v>0</v>
      </c>
      <c r="W247" s="48">
        <f t="shared" si="493"/>
        <v>159</v>
      </c>
      <c r="X247" s="48">
        <f t="shared" si="494"/>
        <v>0</v>
      </c>
      <c r="Y247" s="46">
        <f t="shared" si="495"/>
        <v>542.35</v>
      </c>
      <c r="Z247" s="46">
        <f t="shared" si="496"/>
        <v>1760.62525</v>
      </c>
      <c r="AA247" s="46"/>
      <c r="AB247" s="12" t="s">
        <v>79</v>
      </c>
      <c r="AC247" s="11">
        <f t="shared" ref="AC247:AE247" si="588">K247+R247</f>
        <v>62.5185</v>
      </c>
      <c r="AD247" s="11">
        <f t="shared" si="588"/>
        <v>778.894</v>
      </c>
      <c r="AE247" s="11">
        <f t="shared" si="588"/>
        <v>566.48</v>
      </c>
      <c r="AF247" s="11">
        <f t="shared" si="498"/>
        <v>34.73275</v>
      </c>
      <c r="AG247" s="11">
        <f t="shared" ref="AG247:AI247" si="589">O247+W247</f>
        <v>318</v>
      </c>
      <c r="AH247" s="11">
        <f t="shared" si="589"/>
        <v>0</v>
      </c>
      <c r="AI247" s="11">
        <f t="shared" si="589"/>
        <v>1760.62525</v>
      </c>
      <c r="AJ247" s="12" t="s">
        <v>32</v>
      </c>
    </row>
    <row r="248" s="9" customFormat="1" ht="16" customHeight="1" spans="1:36">
      <c r="A248" s="45">
        <f t="shared" si="481"/>
        <v>245</v>
      </c>
      <c r="B248" s="46" t="s">
        <v>210</v>
      </c>
      <c r="C248" s="56" t="s">
        <v>728</v>
      </c>
      <c r="D248" s="46" t="s">
        <v>729</v>
      </c>
      <c r="E248" s="46">
        <v>3473.25</v>
      </c>
      <c r="F248" s="46">
        <v>3245.4</v>
      </c>
      <c r="G248" s="48">
        <v>5664.75</v>
      </c>
      <c r="H248" s="46">
        <v>3473.25</v>
      </c>
      <c r="I248" s="48">
        <v>3180</v>
      </c>
      <c r="J248" s="48"/>
      <c r="K248" s="63">
        <f t="shared" si="482"/>
        <v>62.5185</v>
      </c>
      <c r="L248" s="64">
        <f t="shared" si="483"/>
        <v>519.264</v>
      </c>
      <c r="M248" s="48">
        <f t="shared" si="484"/>
        <v>453.18</v>
      </c>
      <c r="N248" s="46">
        <f t="shared" si="485"/>
        <v>24.31275</v>
      </c>
      <c r="O248" s="48">
        <f t="shared" si="486"/>
        <v>159</v>
      </c>
      <c r="P248" s="48">
        <f t="shared" si="487"/>
        <v>0</v>
      </c>
      <c r="Q248" s="48">
        <f t="shared" si="488"/>
        <v>1218.27525</v>
      </c>
      <c r="R248" s="46">
        <f t="shared" si="489"/>
        <v>0</v>
      </c>
      <c r="S248" s="46">
        <f t="shared" si="490"/>
        <v>259.63</v>
      </c>
      <c r="T248" s="48">
        <f t="shared" si="491"/>
        <v>113.3</v>
      </c>
      <c r="U248" s="46">
        <f t="shared" si="492"/>
        <v>10.42</v>
      </c>
      <c r="V248" s="46">
        <v>0</v>
      </c>
      <c r="W248" s="48">
        <f t="shared" si="493"/>
        <v>159</v>
      </c>
      <c r="X248" s="48">
        <f t="shared" si="494"/>
        <v>0</v>
      </c>
      <c r="Y248" s="46">
        <f t="shared" si="495"/>
        <v>542.35</v>
      </c>
      <c r="Z248" s="46">
        <f t="shared" si="496"/>
        <v>1760.62525</v>
      </c>
      <c r="AA248" s="46"/>
      <c r="AB248" s="12" t="s">
        <v>143</v>
      </c>
      <c r="AC248" s="11">
        <f t="shared" ref="AC248:AE248" si="590">K248+R248</f>
        <v>62.5185</v>
      </c>
      <c r="AD248" s="11">
        <f t="shared" si="590"/>
        <v>778.894</v>
      </c>
      <c r="AE248" s="11">
        <f t="shared" si="590"/>
        <v>566.48</v>
      </c>
      <c r="AF248" s="11">
        <f t="shared" si="498"/>
        <v>34.73275</v>
      </c>
      <c r="AG248" s="11">
        <f t="shared" ref="AG248:AI248" si="591">O248+W248</f>
        <v>318</v>
      </c>
      <c r="AH248" s="11">
        <f t="shared" si="591"/>
        <v>0</v>
      </c>
      <c r="AI248" s="11">
        <f t="shared" si="591"/>
        <v>1760.62525</v>
      </c>
      <c r="AJ248" s="12" t="s">
        <v>31</v>
      </c>
    </row>
    <row r="249" s="9" customFormat="1" ht="16" customHeight="1" spans="1:36">
      <c r="A249" s="45">
        <f t="shared" si="481"/>
        <v>246</v>
      </c>
      <c r="B249" s="46" t="s">
        <v>640</v>
      </c>
      <c r="C249" s="56" t="s">
        <v>730</v>
      </c>
      <c r="D249" s="46" t="s">
        <v>731</v>
      </c>
      <c r="E249" s="46">
        <v>3473.25</v>
      </c>
      <c r="F249" s="46">
        <v>3245.4</v>
      </c>
      <c r="G249" s="48">
        <v>5664.75</v>
      </c>
      <c r="H249" s="46">
        <v>3473.25</v>
      </c>
      <c r="I249" s="48">
        <v>1790</v>
      </c>
      <c r="J249" s="48"/>
      <c r="K249" s="63">
        <f t="shared" si="482"/>
        <v>62.5185</v>
      </c>
      <c r="L249" s="64">
        <f t="shared" si="483"/>
        <v>519.264</v>
      </c>
      <c r="M249" s="48">
        <f t="shared" si="484"/>
        <v>453.18</v>
      </c>
      <c r="N249" s="46">
        <f t="shared" si="485"/>
        <v>24.31275</v>
      </c>
      <c r="O249" s="48">
        <f t="shared" si="486"/>
        <v>89.5</v>
      </c>
      <c r="P249" s="48">
        <f t="shared" si="487"/>
        <v>0</v>
      </c>
      <c r="Q249" s="48">
        <f t="shared" si="488"/>
        <v>1148.77525</v>
      </c>
      <c r="R249" s="46">
        <f t="shared" si="489"/>
        <v>0</v>
      </c>
      <c r="S249" s="46">
        <f t="shared" si="490"/>
        <v>259.63</v>
      </c>
      <c r="T249" s="48">
        <f t="shared" si="491"/>
        <v>113.3</v>
      </c>
      <c r="U249" s="46">
        <f t="shared" si="492"/>
        <v>10.42</v>
      </c>
      <c r="V249" s="46">
        <v>0</v>
      </c>
      <c r="W249" s="48">
        <f t="shared" si="493"/>
        <v>89.5</v>
      </c>
      <c r="X249" s="48">
        <f t="shared" si="494"/>
        <v>0</v>
      </c>
      <c r="Y249" s="46">
        <f t="shared" si="495"/>
        <v>472.85</v>
      </c>
      <c r="Z249" s="46">
        <f t="shared" si="496"/>
        <v>1621.62525</v>
      </c>
      <c r="AA249" s="46"/>
      <c r="AB249" s="12" t="s">
        <v>67</v>
      </c>
      <c r="AC249" s="11">
        <f t="shared" ref="AC249:AE249" si="592">K249+R249</f>
        <v>62.5185</v>
      </c>
      <c r="AD249" s="11">
        <f t="shared" si="592"/>
        <v>778.894</v>
      </c>
      <c r="AE249" s="11">
        <f t="shared" si="592"/>
        <v>566.48</v>
      </c>
      <c r="AF249" s="11">
        <f t="shared" si="498"/>
        <v>34.73275</v>
      </c>
      <c r="AG249" s="11">
        <f t="shared" ref="AG249:AI249" si="593">O249+W249</f>
        <v>179</v>
      </c>
      <c r="AH249" s="11">
        <f t="shared" si="593"/>
        <v>0</v>
      </c>
      <c r="AI249" s="11">
        <f t="shared" si="593"/>
        <v>1621.62525</v>
      </c>
      <c r="AJ249" s="12" t="s">
        <v>33</v>
      </c>
    </row>
    <row r="250" s="9" customFormat="1" ht="16" customHeight="1" spans="1:36">
      <c r="A250" s="45">
        <f t="shared" si="481"/>
        <v>247</v>
      </c>
      <c r="B250" s="46" t="s">
        <v>685</v>
      </c>
      <c r="C250" s="56" t="s">
        <v>732</v>
      </c>
      <c r="D250" s="46" t="s">
        <v>733</v>
      </c>
      <c r="E250" s="46">
        <v>3473.25</v>
      </c>
      <c r="F250" s="46">
        <v>3245.4</v>
      </c>
      <c r="G250" s="48">
        <v>5664.75</v>
      </c>
      <c r="H250" s="46">
        <v>3473.25</v>
      </c>
      <c r="I250" s="48">
        <v>1790</v>
      </c>
      <c r="J250" s="48"/>
      <c r="K250" s="63">
        <f t="shared" si="482"/>
        <v>62.5185</v>
      </c>
      <c r="L250" s="64">
        <f t="shared" si="483"/>
        <v>519.264</v>
      </c>
      <c r="M250" s="48">
        <f t="shared" si="484"/>
        <v>453.18</v>
      </c>
      <c r="N250" s="46">
        <f t="shared" si="485"/>
        <v>24.31275</v>
      </c>
      <c r="O250" s="48">
        <f t="shared" si="486"/>
        <v>89.5</v>
      </c>
      <c r="P250" s="48">
        <f t="shared" si="487"/>
        <v>0</v>
      </c>
      <c r="Q250" s="48">
        <f t="shared" si="488"/>
        <v>1148.77525</v>
      </c>
      <c r="R250" s="46">
        <f t="shared" si="489"/>
        <v>0</v>
      </c>
      <c r="S250" s="46">
        <f t="shared" si="490"/>
        <v>259.63</v>
      </c>
      <c r="T250" s="48">
        <f t="shared" si="491"/>
        <v>113.3</v>
      </c>
      <c r="U250" s="46">
        <f t="shared" si="492"/>
        <v>10.42</v>
      </c>
      <c r="V250" s="46">
        <v>0</v>
      </c>
      <c r="W250" s="48">
        <f t="shared" si="493"/>
        <v>89.5</v>
      </c>
      <c r="X250" s="48">
        <f t="shared" si="494"/>
        <v>0</v>
      </c>
      <c r="Y250" s="46">
        <f t="shared" si="495"/>
        <v>472.85</v>
      </c>
      <c r="Z250" s="46">
        <f t="shared" si="496"/>
        <v>1621.62525</v>
      </c>
      <c r="AA250" s="46"/>
      <c r="AB250" s="12" t="s">
        <v>62</v>
      </c>
      <c r="AC250" s="11">
        <f t="shared" ref="AC250:AE250" si="594">K250+R250</f>
        <v>62.5185</v>
      </c>
      <c r="AD250" s="11">
        <f t="shared" si="594"/>
        <v>778.894</v>
      </c>
      <c r="AE250" s="11">
        <f t="shared" si="594"/>
        <v>566.48</v>
      </c>
      <c r="AF250" s="11">
        <f t="shared" si="498"/>
        <v>34.73275</v>
      </c>
      <c r="AG250" s="11">
        <f t="shared" ref="AG250:AI250" si="595">O250+W250</f>
        <v>179</v>
      </c>
      <c r="AH250" s="11">
        <f t="shared" si="595"/>
        <v>0</v>
      </c>
      <c r="AI250" s="11">
        <f t="shared" si="595"/>
        <v>1621.62525</v>
      </c>
      <c r="AJ250" s="12" t="s">
        <v>33</v>
      </c>
    </row>
    <row r="251" s="9" customFormat="1" ht="16" customHeight="1" spans="1:36">
      <c r="A251" s="45">
        <f t="shared" si="481"/>
        <v>248</v>
      </c>
      <c r="B251" s="46" t="s">
        <v>685</v>
      </c>
      <c r="C251" s="56" t="s">
        <v>734</v>
      </c>
      <c r="D251" s="46" t="s">
        <v>735</v>
      </c>
      <c r="E251" s="46">
        <v>3473.25</v>
      </c>
      <c r="F251" s="46">
        <v>3245.4</v>
      </c>
      <c r="G251" s="48">
        <v>5664.75</v>
      </c>
      <c r="H251" s="46">
        <v>3473.25</v>
      </c>
      <c r="I251" s="48">
        <v>1790</v>
      </c>
      <c r="J251" s="48"/>
      <c r="K251" s="63">
        <f t="shared" si="482"/>
        <v>62.5185</v>
      </c>
      <c r="L251" s="64">
        <f t="shared" si="483"/>
        <v>519.264</v>
      </c>
      <c r="M251" s="48">
        <f t="shared" si="484"/>
        <v>453.18</v>
      </c>
      <c r="N251" s="46">
        <f t="shared" si="485"/>
        <v>24.31275</v>
      </c>
      <c r="O251" s="48">
        <f t="shared" si="486"/>
        <v>89.5</v>
      </c>
      <c r="P251" s="48">
        <f t="shared" si="487"/>
        <v>0</v>
      </c>
      <c r="Q251" s="48">
        <f t="shared" si="488"/>
        <v>1148.77525</v>
      </c>
      <c r="R251" s="46">
        <f t="shared" si="489"/>
        <v>0</v>
      </c>
      <c r="S251" s="46">
        <f t="shared" si="490"/>
        <v>259.63</v>
      </c>
      <c r="T251" s="48">
        <f t="shared" si="491"/>
        <v>113.3</v>
      </c>
      <c r="U251" s="46">
        <f t="shared" si="492"/>
        <v>10.42</v>
      </c>
      <c r="V251" s="46">
        <v>0</v>
      </c>
      <c r="W251" s="48">
        <f t="shared" si="493"/>
        <v>89.5</v>
      </c>
      <c r="X251" s="48">
        <f t="shared" si="494"/>
        <v>0</v>
      </c>
      <c r="Y251" s="46">
        <f t="shared" si="495"/>
        <v>472.85</v>
      </c>
      <c r="Z251" s="46">
        <f t="shared" si="496"/>
        <v>1621.62525</v>
      </c>
      <c r="AA251" s="46"/>
      <c r="AB251" s="12" t="s">
        <v>62</v>
      </c>
      <c r="AC251" s="11">
        <f t="shared" ref="AC251:AE251" si="596">K251+R251</f>
        <v>62.5185</v>
      </c>
      <c r="AD251" s="11">
        <f t="shared" si="596"/>
        <v>778.894</v>
      </c>
      <c r="AE251" s="11">
        <f t="shared" si="596"/>
        <v>566.48</v>
      </c>
      <c r="AF251" s="11">
        <f t="shared" si="498"/>
        <v>34.73275</v>
      </c>
      <c r="AG251" s="11">
        <f t="shared" ref="AG251:AI251" si="597">O251+W251</f>
        <v>179</v>
      </c>
      <c r="AH251" s="11">
        <f t="shared" si="597"/>
        <v>0</v>
      </c>
      <c r="AI251" s="11">
        <f t="shared" si="597"/>
        <v>1621.62525</v>
      </c>
      <c r="AJ251" s="12" t="s">
        <v>33</v>
      </c>
    </row>
    <row r="252" s="9" customFormat="1" ht="16" customHeight="1" spans="1:36">
      <c r="A252" s="45">
        <f t="shared" si="481"/>
        <v>249</v>
      </c>
      <c r="B252" s="46" t="s">
        <v>685</v>
      </c>
      <c r="C252" s="85" t="s">
        <v>736</v>
      </c>
      <c r="D252" s="46" t="s">
        <v>737</v>
      </c>
      <c r="E252" s="46">
        <v>3473.25</v>
      </c>
      <c r="F252" s="46">
        <v>3245.4</v>
      </c>
      <c r="G252" s="48">
        <v>5664.75</v>
      </c>
      <c r="H252" s="46">
        <v>3473.25</v>
      </c>
      <c r="I252" s="48">
        <v>1790</v>
      </c>
      <c r="J252" s="48"/>
      <c r="K252" s="63">
        <f t="shared" si="482"/>
        <v>62.5185</v>
      </c>
      <c r="L252" s="64">
        <f t="shared" si="483"/>
        <v>519.264</v>
      </c>
      <c r="M252" s="48">
        <f t="shared" si="484"/>
        <v>453.18</v>
      </c>
      <c r="N252" s="46">
        <f t="shared" si="485"/>
        <v>24.31275</v>
      </c>
      <c r="O252" s="48">
        <f t="shared" si="486"/>
        <v>89.5</v>
      </c>
      <c r="P252" s="48">
        <f t="shared" si="487"/>
        <v>0</v>
      </c>
      <c r="Q252" s="48">
        <f t="shared" si="488"/>
        <v>1148.77525</v>
      </c>
      <c r="R252" s="46">
        <f t="shared" si="489"/>
        <v>0</v>
      </c>
      <c r="S252" s="46">
        <f t="shared" si="490"/>
        <v>259.63</v>
      </c>
      <c r="T252" s="48">
        <f t="shared" si="491"/>
        <v>113.3</v>
      </c>
      <c r="U252" s="46">
        <f t="shared" si="492"/>
        <v>10.42</v>
      </c>
      <c r="V252" s="46">
        <v>0</v>
      </c>
      <c r="W252" s="48">
        <f t="shared" si="493"/>
        <v>89.5</v>
      </c>
      <c r="X252" s="48">
        <f t="shared" si="494"/>
        <v>0</v>
      </c>
      <c r="Y252" s="46">
        <f t="shared" si="495"/>
        <v>472.85</v>
      </c>
      <c r="Z252" s="46">
        <f t="shared" si="496"/>
        <v>1621.62525</v>
      </c>
      <c r="AA252" s="46"/>
      <c r="AB252" s="12" t="s">
        <v>62</v>
      </c>
      <c r="AC252" s="11">
        <f t="shared" ref="AC252:AE252" si="598">K252+R252</f>
        <v>62.5185</v>
      </c>
      <c r="AD252" s="11">
        <f t="shared" si="598"/>
        <v>778.894</v>
      </c>
      <c r="AE252" s="11">
        <f t="shared" si="598"/>
        <v>566.48</v>
      </c>
      <c r="AF252" s="11">
        <f t="shared" si="498"/>
        <v>34.73275</v>
      </c>
      <c r="AG252" s="11">
        <f t="shared" ref="AG252:AI252" si="599">O252+W252</f>
        <v>179</v>
      </c>
      <c r="AH252" s="11">
        <f t="shared" si="599"/>
        <v>0</v>
      </c>
      <c r="AI252" s="11">
        <f t="shared" si="599"/>
        <v>1621.62525</v>
      </c>
      <c r="AJ252" s="12" t="s">
        <v>33</v>
      </c>
    </row>
    <row r="253" s="9" customFormat="1" ht="16" customHeight="1" spans="1:36">
      <c r="A253" s="45">
        <f t="shared" si="481"/>
        <v>250</v>
      </c>
      <c r="B253" s="46" t="s">
        <v>640</v>
      </c>
      <c r="C253" s="51" t="s">
        <v>738</v>
      </c>
      <c r="D253" s="55" t="s">
        <v>739</v>
      </c>
      <c r="E253" s="46">
        <v>3473.25</v>
      </c>
      <c r="F253" s="46">
        <v>3245.4</v>
      </c>
      <c r="G253" s="48">
        <v>5664.75</v>
      </c>
      <c r="H253" s="46">
        <v>3473.25</v>
      </c>
      <c r="I253" s="48">
        <v>1790</v>
      </c>
      <c r="J253" s="48"/>
      <c r="K253" s="63">
        <f t="shared" si="482"/>
        <v>62.5185</v>
      </c>
      <c r="L253" s="64">
        <f t="shared" si="483"/>
        <v>519.264</v>
      </c>
      <c r="M253" s="48">
        <f t="shared" si="484"/>
        <v>453.18</v>
      </c>
      <c r="N253" s="46">
        <f t="shared" si="485"/>
        <v>24.31275</v>
      </c>
      <c r="O253" s="48">
        <f t="shared" si="486"/>
        <v>89.5</v>
      </c>
      <c r="P253" s="48">
        <f t="shared" si="487"/>
        <v>0</v>
      </c>
      <c r="Q253" s="48">
        <f t="shared" si="488"/>
        <v>1148.77525</v>
      </c>
      <c r="R253" s="46">
        <f t="shared" si="489"/>
        <v>0</v>
      </c>
      <c r="S253" s="46">
        <f t="shared" si="490"/>
        <v>259.63</v>
      </c>
      <c r="T253" s="48">
        <f t="shared" si="491"/>
        <v>113.3</v>
      </c>
      <c r="U253" s="46">
        <f t="shared" si="492"/>
        <v>10.42</v>
      </c>
      <c r="V253" s="46">
        <v>0</v>
      </c>
      <c r="W253" s="48">
        <f t="shared" si="493"/>
        <v>89.5</v>
      </c>
      <c r="X253" s="48">
        <f t="shared" si="494"/>
        <v>0</v>
      </c>
      <c r="Y253" s="46">
        <f t="shared" si="495"/>
        <v>472.85</v>
      </c>
      <c r="Z253" s="46">
        <f t="shared" si="496"/>
        <v>1621.62525</v>
      </c>
      <c r="AA253" s="46"/>
      <c r="AB253" s="12" t="s">
        <v>67</v>
      </c>
      <c r="AC253" s="11">
        <f t="shared" ref="AC253:AE253" si="600">K253+R253</f>
        <v>62.5185</v>
      </c>
      <c r="AD253" s="11">
        <f t="shared" si="600"/>
        <v>778.894</v>
      </c>
      <c r="AE253" s="11">
        <f t="shared" si="600"/>
        <v>566.48</v>
      </c>
      <c r="AF253" s="11">
        <f t="shared" si="498"/>
        <v>34.73275</v>
      </c>
      <c r="AG253" s="11">
        <f t="shared" ref="AG253:AI253" si="601">O253+W253</f>
        <v>179</v>
      </c>
      <c r="AH253" s="11">
        <f t="shared" si="601"/>
        <v>0</v>
      </c>
      <c r="AI253" s="11">
        <f t="shared" si="601"/>
        <v>1621.62525</v>
      </c>
      <c r="AJ253" s="12" t="s">
        <v>33</v>
      </c>
    </row>
    <row r="254" s="9" customFormat="1" ht="16" customHeight="1" spans="1:36">
      <c r="A254" s="45">
        <f t="shared" si="481"/>
        <v>251</v>
      </c>
      <c r="B254" s="46" t="s">
        <v>685</v>
      </c>
      <c r="C254" s="51" t="s">
        <v>740</v>
      </c>
      <c r="D254" s="55" t="s">
        <v>741</v>
      </c>
      <c r="E254" s="46">
        <v>3473.25</v>
      </c>
      <c r="F254" s="46">
        <v>3245.4</v>
      </c>
      <c r="G254" s="48">
        <v>5664.75</v>
      </c>
      <c r="H254" s="46">
        <v>3473.25</v>
      </c>
      <c r="I254" s="48">
        <v>1790</v>
      </c>
      <c r="J254" s="48"/>
      <c r="K254" s="63">
        <f t="shared" si="482"/>
        <v>62.5185</v>
      </c>
      <c r="L254" s="64">
        <f t="shared" si="483"/>
        <v>519.264</v>
      </c>
      <c r="M254" s="48">
        <f t="shared" si="484"/>
        <v>453.18</v>
      </c>
      <c r="N254" s="46">
        <f t="shared" si="485"/>
        <v>24.31275</v>
      </c>
      <c r="O254" s="48">
        <f t="shared" si="486"/>
        <v>89.5</v>
      </c>
      <c r="P254" s="48">
        <f t="shared" si="487"/>
        <v>0</v>
      </c>
      <c r="Q254" s="48">
        <f t="shared" si="488"/>
        <v>1148.77525</v>
      </c>
      <c r="R254" s="46">
        <f t="shared" si="489"/>
        <v>0</v>
      </c>
      <c r="S254" s="46">
        <f t="shared" si="490"/>
        <v>259.63</v>
      </c>
      <c r="T254" s="48">
        <f t="shared" si="491"/>
        <v>113.3</v>
      </c>
      <c r="U254" s="46">
        <f t="shared" si="492"/>
        <v>10.42</v>
      </c>
      <c r="V254" s="46">
        <v>0</v>
      </c>
      <c r="W254" s="48">
        <f t="shared" si="493"/>
        <v>89.5</v>
      </c>
      <c r="X254" s="48">
        <f t="shared" si="494"/>
        <v>0</v>
      </c>
      <c r="Y254" s="46">
        <f t="shared" si="495"/>
        <v>472.85</v>
      </c>
      <c r="Z254" s="46">
        <f t="shared" si="496"/>
        <v>1621.62525</v>
      </c>
      <c r="AA254" s="46"/>
      <c r="AB254" s="12" t="s">
        <v>62</v>
      </c>
      <c r="AC254" s="11">
        <f t="shared" ref="AC254:AE254" si="602">K254+R254</f>
        <v>62.5185</v>
      </c>
      <c r="AD254" s="11">
        <f t="shared" si="602"/>
        <v>778.894</v>
      </c>
      <c r="AE254" s="11">
        <f t="shared" si="602"/>
        <v>566.48</v>
      </c>
      <c r="AF254" s="11">
        <f t="shared" si="498"/>
        <v>34.73275</v>
      </c>
      <c r="AG254" s="11">
        <f t="shared" ref="AG254:AI254" si="603">O254+W254</f>
        <v>179</v>
      </c>
      <c r="AH254" s="11">
        <f t="shared" si="603"/>
        <v>0</v>
      </c>
      <c r="AI254" s="11">
        <f t="shared" si="603"/>
        <v>1621.62525</v>
      </c>
      <c r="AJ254" s="12" t="s">
        <v>33</v>
      </c>
    </row>
    <row r="255" s="9" customFormat="1" ht="16" customHeight="1" spans="1:36">
      <c r="A255" s="45">
        <f t="shared" si="481"/>
        <v>252</v>
      </c>
      <c r="B255" s="46" t="s">
        <v>230</v>
      </c>
      <c r="C255" s="86" t="s">
        <v>742</v>
      </c>
      <c r="D255" s="87" t="s">
        <v>743</v>
      </c>
      <c r="E255" s="46">
        <v>3473.25</v>
      </c>
      <c r="F255" s="46">
        <v>3245.4</v>
      </c>
      <c r="G255" s="48">
        <v>5664.75</v>
      </c>
      <c r="H255" s="46">
        <v>3473.25</v>
      </c>
      <c r="I255" s="48">
        <v>3180</v>
      </c>
      <c r="J255" s="48"/>
      <c r="K255" s="63">
        <f t="shared" si="482"/>
        <v>62.5185</v>
      </c>
      <c r="L255" s="64">
        <f t="shared" si="483"/>
        <v>519.264</v>
      </c>
      <c r="M255" s="48">
        <f t="shared" si="484"/>
        <v>453.18</v>
      </c>
      <c r="N255" s="46">
        <f t="shared" si="485"/>
        <v>24.31275</v>
      </c>
      <c r="O255" s="48">
        <f t="shared" si="486"/>
        <v>159</v>
      </c>
      <c r="P255" s="48">
        <f t="shared" si="487"/>
        <v>0</v>
      </c>
      <c r="Q255" s="48">
        <f t="shared" si="488"/>
        <v>1218.27525</v>
      </c>
      <c r="R255" s="46">
        <f t="shared" si="489"/>
        <v>0</v>
      </c>
      <c r="S255" s="46">
        <f t="shared" si="490"/>
        <v>259.63</v>
      </c>
      <c r="T255" s="48">
        <f t="shared" si="491"/>
        <v>113.3</v>
      </c>
      <c r="U255" s="46">
        <f t="shared" si="492"/>
        <v>10.42</v>
      </c>
      <c r="V255" s="46">
        <v>0</v>
      </c>
      <c r="W255" s="48">
        <f t="shared" si="493"/>
        <v>159</v>
      </c>
      <c r="X255" s="48">
        <f t="shared" si="494"/>
        <v>0</v>
      </c>
      <c r="Y255" s="46">
        <f t="shared" si="495"/>
        <v>542.35</v>
      </c>
      <c r="Z255" s="46">
        <f t="shared" si="496"/>
        <v>1760.62525</v>
      </c>
      <c r="AA255" s="46"/>
      <c r="AB255" s="12" t="s">
        <v>106</v>
      </c>
      <c r="AC255" s="11">
        <f t="shared" ref="AC255:AE255" si="604">K255+R255</f>
        <v>62.5185</v>
      </c>
      <c r="AD255" s="11">
        <f t="shared" si="604"/>
        <v>778.894</v>
      </c>
      <c r="AE255" s="11">
        <f t="shared" si="604"/>
        <v>566.48</v>
      </c>
      <c r="AF255" s="11">
        <f t="shared" si="498"/>
        <v>34.73275</v>
      </c>
      <c r="AG255" s="11">
        <f t="shared" ref="AG255:AI255" si="605">O255+W255</f>
        <v>318</v>
      </c>
      <c r="AH255" s="11">
        <f t="shared" si="605"/>
        <v>0</v>
      </c>
      <c r="AI255" s="11">
        <f t="shared" si="605"/>
        <v>1760.62525</v>
      </c>
      <c r="AJ255" s="12" t="s">
        <v>32</v>
      </c>
    </row>
    <row r="256" s="9" customFormat="1" ht="16" customHeight="1" spans="1:36">
      <c r="A256" s="45">
        <f t="shared" si="481"/>
        <v>253</v>
      </c>
      <c r="B256" s="46" t="s">
        <v>640</v>
      </c>
      <c r="C256" s="51" t="s">
        <v>746</v>
      </c>
      <c r="D256" s="88" t="s">
        <v>747</v>
      </c>
      <c r="E256" s="46">
        <v>3473.25</v>
      </c>
      <c r="F256" s="46">
        <v>3245.4</v>
      </c>
      <c r="G256" s="48">
        <v>5664.75</v>
      </c>
      <c r="H256" s="46">
        <v>3473.25</v>
      </c>
      <c r="I256" s="48">
        <v>1790</v>
      </c>
      <c r="J256" s="48"/>
      <c r="K256" s="63">
        <f t="shared" si="482"/>
        <v>62.5185</v>
      </c>
      <c r="L256" s="64">
        <f t="shared" si="483"/>
        <v>519.264</v>
      </c>
      <c r="M256" s="48">
        <f t="shared" si="484"/>
        <v>453.18</v>
      </c>
      <c r="N256" s="46">
        <f t="shared" si="485"/>
        <v>24.31275</v>
      </c>
      <c r="O256" s="48">
        <f t="shared" si="486"/>
        <v>89.5</v>
      </c>
      <c r="P256" s="48">
        <f t="shared" si="487"/>
        <v>0</v>
      </c>
      <c r="Q256" s="48">
        <f t="shared" si="488"/>
        <v>1148.77525</v>
      </c>
      <c r="R256" s="46">
        <f t="shared" si="489"/>
        <v>0</v>
      </c>
      <c r="S256" s="46">
        <f t="shared" si="490"/>
        <v>259.63</v>
      </c>
      <c r="T256" s="48">
        <f t="shared" si="491"/>
        <v>113.3</v>
      </c>
      <c r="U256" s="46">
        <f t="shared" si="492"/>
        <v>10.42</v>
      </c>
      <c r="V256" s="46">
        <v>0</v>
      </c>
      <c r="W256" s="48">
        <f t="shared" si="493"/>
        <v>89.5</v>
      </c>
      <c r="X256" s="48">
        <f t="shared" si="494"/>
        <v>0</v>
      </c>
      <c r="Y256" s="46">
        <f t="shared" si="495"/>
        <v>472.85</v>
      </c>
      <c r="Z256" s="46">
        <f t="shared" si="496"/>
        <v>1621.62525</v>
      </c>
      <c r="AA256" s="46"/>
      <c r="AB256" s="12" t="s">
        <v>67</v>
      </c>
      <c r="AC256" s="11">
        <f t="shared" ref="AC256:AE256" si="606">K256+R256</f>
        <v>62.5185</v>
      </c>
      <c r="AD256" s="11">
        <f t="shared" si="606"/>
        <v>778.894</v>
      </c>
      <c r="AE256" s="11">
        <f t="shared" si="606"/>
        <v>566.48</v>
      </c>
      <c r="AF256" s="11">
        <f t="shared" si="498"/>
        <v>34.73275</v>
      </c>
      <c r="AG256" s="11">
        <f t="shared" ref="AG256:AI256" si="607">O256+W256</f>
        <v>179</v>
      </c>
      <c r="AH256" s="11">
        <f t="shared" si="607"/>
        <v>0</v>
      </c>
      <c r="AI256" s="11">
        <f t="shared" si="607"/>
        <v>1621.62525</v>
      </c>
      <c r="AJ256" s="12" t="s">
        <v>33</v>
      </c>
    </row>
    <row r="257" s="9" customFormat="1" ht="16" customHeight="1" spans="1:36">
      <c r="A257" s="45">
        <f t="shared" si="481"/>
        <v>254</v>
      </c>
      <c r="B257" s="46" t="s">
        <v>558</v>
      </c>
      <c r="C257" s="51" t="s">
        <v>758</v>
      </c>
      <c r="D257" s="76" t="s">
        <v>759</v>
      </c>
      <c r="E257" s="95">
        <v>3473.25</v>
      </c>
      <c r="F257" s="46">
        <v>3245.5</v>
      </c>
      <c r="G257" s="96">
        <v>5664.75</v>
      </c>
      <c r="H257" s="95">
        <v>3473.25</v>
      </c>
      <c r="I257" s="96">
        <v>1790</v>
      </c>
      <c r="J257" s="48"/>
      <c r="K257" s="63">
        <f t="shared" si="482"/>
        <v>62.5185</v>
      </c>
      <c r="L257" s="64">
        <f t="shared" si="483"/>
        <v>519.28</v>
      </c>
      <c r="M257" s="48">
        <f t="shared" si="484"/>
        <v>453.18</v>
      </c>
      <c r="N257" s="46">
        <f t="shared" si="485"/>
        <v>24.31275</v>
      </c>
      <c r="O257" s="48">
        <f t="shared" si="486"/>
        <v>89.5</v>
      </c>
      <c r="P257" s="48">
        <f t="shared" si="487"/>
        <v>0</v>
      </c>
      <c r="Q257" s="48">
        <f t="shared" si="488"/>
        <v>1148.79125</v>
      </c>
      <c r="R257" s="46">
        <f t="shared" si="489"/>
        <v>0</v>
      </c>
      <c r="S257" s="46">
        <f t="shared" si="490"/>
        <v>259.64</v>
      </c>
      <c r="T257" s="48">
        <f t="shared" si="491"/>
        <v>113.3</v>
      </c>
      <c r="U257" s="46">
        <f t="shared" si="492"/>
        <v>10.42</v>
      </c>
      <c r="V257" s="46">
        <v>0</v>
      </c>
      <c r="W257" s="48">
        <f t="shared" si="493"/>
        <v>89.5</v>
      </c>
      <c r="X257" s="48">
        <f t="shared" si="494"/>
        <v>0</v>
      </c>
      <c r="Y257" s="46">
        <f t="shared" si="495"/>
        <v>472.86</v>
      </c>
      <c r="Z257" s="46">
        <f t="shared" si="496"/>
        <v>1621.65125</v>
      </c>
      <c r="AA257" s="46"/>
      <c r="AB257" s="12" t="s">
        <v>121</v>
      </c>
      <c r="AC257" s="11">
        <f t="shared" ref="AC257:AE257" si="608">K257+R257</f>
        <v>62.5185</v>
      </c>
      <c r="AD257" s="11">
        <f t="shared" si="608"/>
        <v>778.92</v>
      </c>
      <c r="AE257" s="11">
        <f t="shared" si="608"/>
        <v>566.48</v>
      </c>
      <c r="AF257" s="11">
        <f t="shared" si="498"/>
        <v>34.73275</v>
      </c>
      <c r="AG257" s="11">
        <f t="shared" ref="AG257:AI257" si="609">O257+W257</f>
        <v>179</v>
      </c>
      <c r="AH257" s="11">
        <f t="shared" si="609"/>
        <v>0</v>
      </c>
      <c r="AI257" s="11">
        <f t="shared" si="609"/>
        <v>1621.65125</v>
      </c>
      <c r="AJ257" s="12" t="s">
        <v>33</v>
      </c>
    </row>
    <row r="258" s="9" customFormat="1" ht="16" customHeight="1" spans="1:36">
      <c r="A258" s="45">
        <f t="shared" si="481"/>
        <v>255</v>
      </c>
      <c r="B258" s="46" t="s">
        <v>230</v>
      </c>
      <c r="C258" s="79" t="s">
        <v>762</v>
      </c>
      <c r="D258" s="55" t="s">
        <v>763</v>
      </c>
      <c r="E258" s="95">
        <v>3473.25</v>
      </c>
      <c r="F258" s="46">
        <v>3245.5</v>
      </c>
      <c r="G258" s="96">
        <v>5664.75</v>
      </c>
      <c r="H258" s="95">
        <v>3473.25</v>
      </c>
      <c r="I258" s="48">
        <v>3180</v>
      </c>
      <c r="J258" s="48"/>
      <c r="K258" s="63">
        <f t="shared" si="482"/>
        <v>62.5185</v>
      </c>
      <c r="L258" s="64">
        <f t="shared" si="483"/>
        <v>519.28</v>
      </c>
      <c r="M258" s="48">
        <f t="shared" si="484"/>
        <v>453.18</v>
      </c>
      <c r="N258" s="46">
        <f t="shared" si="485"/>
        <v>24.31275</v>
      </c>
      <c r="O258" s="48">
        <f t="shared" si="486"/>
        <v>159</v>
      </c>
      <c r="P258" s="48">
        <f t="shared" si="487"/>
        <v>0</v>
      </c>
      <c r="Q258" s="48">
        <f t="shared" si="488"/>
        <v>1218.29125</v>
      </c>
      <c r="R258" s="46">
        <f t="shared" si="489"/>
        <v>0</v>
      </c>
      <c r="S258" s="46">
        <f t="shared" si="490"/>
        <v>259.64</v>
      </c>
      <c r="T258" s="48">
        <f t="shared" si="491"/>
        <v>113.3</v>
      </c>
      <c r="U258" s="46">
        <f t="shared" si="492"/>
        <v>10.42</v>
      </c>
      <c r="V258" s="46">
        <v>0</v>
      </c>
      <c r="W258" s="48">
        <f t="shared" si="493"/>
        <v>159</v>
      </c>
      <c r="X258" s="48">
        <f t="shared" si="494"/>
        <v>0</v>
      </c>
      <c r="Y258" s="46">
        <f t="shared" si="495"/>
        <v>542.36</v>
      </c>
      <c r="Z258" s="46">
        <f t="shared" si="496"/>
        <v>1760.65125</v>
      </c>
      <c r="AA258" s="46"/>
      <c r="AB258" s="12" t="s">
        <v>79</v>
      </c>
      <c r="AC258" s="11">
        <f t="shared" ref="AC258:AE258" si="610">K258+R258</f>
        <v>62.5185</v>
      </c>
      <c r="AD258" s="11">
        <f t="shared" si="610"/>
        <v>778.92</v>
      </c>
      <c r="AE258" s="11">
        <f t="shared" si="610"/>
        <v>566.48</v>
      </c>
      <c r="AF258" s="11">
        <f t="shared" si="498"/>
        <v>34.73275</v>
      </c>
      <c r="AG258" s="11">
        <f t="shared" ref="AG258:AI258" si="611">O258+W258</f>
        <v>318</v>
      </c>
      <c r="AH258" s="11">
        <f t="shared" si="611"/>
        <v>0</v>
      </c>
      <c r="AI258" s="11">
        <f t="shared" si="611"/>
        <v>1760.65125</v>
      </c>
      <c r="AJ258" s="12" t="s">
        <v>32</v>
      </c>
    </row>
    <row r="259" s="9" customFormat="1" ht="16" customHeight="1" spans="1:36">
      <c r="A259" s="45">
        <f t="shared" si="481"/>
        <v>256</v>
      </c>
      <c r="B259" s="46" t="s">
        <v>230</v>
      </c>
      <c r="C259" s="79" t="s">
        <v>764</v>
      </c>
      <c r="D259" s="55" t="s">
        <v>765</v>
      </c>
      <c r="E259" s="95">
        <v>3473.25</v>
      </c>
      <c r="F259" s="46">
        <v>3245.5</v>
      </c>
      <c r="G259" s="96">
        <v>5664.75</v>
      </c>
      <c r="H259" s="95">
        <v>3473.25</v>
      </c>
      <c r="I259" s="48">
        <v>3180</v>
      </c>
      <c r="J259" s="48"/>
      <c r="K259" s="63">
        <f t="shared" si="482"/>
        <v>62.5185</v>
      </c>
      <c r="L259" s="64">
        <f t="shared" si="483"/>
        <v>519.28</v>
      </c>
      <c r="M259" s="48">
        <f t="shared" si="484"/>
        <v>453.18</v>
      </c>
      <c r="N259" s="46">
        <f t="shared" si="485"/>
        <v>24.31275</v>
      </c>
      <c r="O259" s="48">
        <f t="shared" si="486"/>
        <v>159</v>
      </c>
      <c r="P259" s="48">
        <f t="shared" si="487"/>
        <v>0</v>
      </c>
      <c r="Q259" s="48">
        <f t="shared" si="488"/>
        <v>1218.29125</v>
      </c>
      <c r="R259" s="46">
        <f t="shared" si="489"/>
        <v>0</v>
      </c>
      <c r="S259" s="46">
        <f t="shared" si="490"/>
        <v>259.64</v>
      </c>
      <c r="T259" s="48">
        <f t="shared" si="491"/>
        <v>113.3</v>
      </c>
      <c r="U259" s="46">
        <f t="shared" si="492"/>
        <v>10.42</v>
      </c>
      <c r="V259" s="46">
        <v>0</v>
      </c>
      <c r="W259" s="48">
        <f t="shared" si="493"/>
        <v>159</v>
      </c>
      <c r="X259" s="48">
        <f t="shared" si="494"/>
        <v>0</v>
      </c>
      <c r="Y259" s="46">
        <f t="shared" si="495"/>
        <v>542.36</v>
      </c>
      <c r="Z259" s="46">
        <f t="shared" si="496"/>
        <v>1760.65125</v>
      </c>
      <c r="AA259" s="46"/>
      <c r="AB259" s="12" t="s">
        <v>79</v>
      </c>
      <c r="AC259" s="11">
        <f t="shared" ref="AC259:AE259" si="612">K259+R259</f>
        <v>62.5185</v>
      </c>
      <c r="AD259" s="11">
        <f t="shared" si="612"/>
        <v>778.92</v>
      </c>
      <c r="AE259" s="11">
        <f t="shared" si="612"/>
        <v>566.48</v>
      </c>
      <c r="AF259" s="11">
        <f t="shared" si="498"/>
        <v>34.73275</v>
      </c>
      <c r="AG259" s="11">
        <f t="shared" ref="AG259:AI259" si="613">O259+W259</f>
        <v>318</v>
      </c>
      <c r="AH259" s="11">
        <f t="shared" si="613"/>
        <v>0</v>
      </c>
      <c r="AI259" s="11">
        <f t="shared" si="613"/>
        <v>1760.65125</v>
      </c>
      <c r="AJ259" s="12" t="s">
        <v>32</v>
      </c>
    </row>
    <row r="260" s="9" customFormat="1" ht="16" customHeight="1" spans="1:36">
      <c r="A260" s="45">
        <f t="shared" si="481"/>
        <v>257</v>
      </c>
      <c r="B260" s="46" t="s">
        <v>509</v>
      </c>
      <c r="C260" s="51" t="s">
        <v>768</v>
      </c>
      <c r="D260" s="348" t="s">
        <v>769</v>
      </c>
      <c r="E260" s="95">
        <v>3473.25</v>
      </c>
      <c r="F260" s="46">
        <v>3245.5</v>
      </c>
      <c r="G260" s="96">
        <v>5664.75</v>
      </c>
      <c r="H260" s="95">
        <v>3473.25</v>
      </c>
      <c r="I260" s="48">
        <v>1790</v>
      </c>
      <c r="J260" s="48"/>
      <c r="K260" s="63">
        <f t="shared" si="482"/>
        <v>62.5185</v>
      </c>
      <c r="L260" s="64">
        <f t="shared" si="483"/>
        <v>519.28</v>
      </c>
      <c r="M260" s="48">
        <f t="shared" si="484"/>
        <v>453.18</v>
      </c>
      <c r="N260" s="46">
        <f t="shared" si="485"/>
        <v>24.31275</v>
      </c>
      <c r="O260" s="48">
        <f t="shared" si="486"/>
        <v>89.5</v>
      </c>
      <c r="P260" s="48">
        <f t="shared" si="487"/>
        <v>0</v>
      </c>
      <c r="Q260" s="48">
        <f t="shared" si="488"/>
        <v>1148.79125</v>
      </c>
      <c r="R260" s="46">
        <f t="shared" si="489"/>
        <v>0</v>
      </c>
      <c r="S260" s="46">
        <f t="shared" si="490"/>
        <v>259.64</v>
      </c>
      <c r="T260" s="48">
        <f t="shared" si="491"/>
        <v>113.3</v>
      </c>
      <c r="U260" s="46">
        <f t="shared" si="492"/>
        <v>10.42</v>
      </c>
      <c r="V260" s="46">
        <v>0</v>
      </c>
      <c r="W260" s="48">
        <f t="shared" si="493"/>
        <v>89.5</v>
      </c>
      <c r="X260" s="48">
        <f t="shared" si="494"/>
        <v>0</v>
      </c>
      <c r="Y260" s="46">
        <f t="shared" si="495"/>
        <v>472.86</v>
      </c>
      <c r="Z260" s="46">
        <f t="shared" si="496"/>
        <v>1621.65125</v>
      </c>
      <c r="AA260" s="46"/>
      <c r="AB260" s="12" t="s">
        <v>118</v>
      </c>
      <c r="AC260" s="11">
        <f t="shared" ref="AC260:AE260" si="614">K260+R260</f>
        <v>62.5185</v>
      </c>
      <c r="AD260" s="11">
        <f t="shared" si="614"/>
        <v>778.92</v>
      </c>
      <c r="AE260" s="11">
        <f t="shared" si="614"/>
        <v>566.48</v>
      </c>
      <c r="AF260" s="11">
        <f t="shared" si="498"/>
        <v>34.73275</v>
      </c>
      <c r="AG260" s="11">
        <f t="shared" ref="AG260:AI260" si="615">O260+W260</f>
        <v>179</v>
      </c>
      <c r="AH260" s="11">
        <f t="shared" si="615"/>
        <v>0</v>
      </c>
      <c r="AI260" s="11">
        <f t="shared" si="615"/>
        <v>1621.65125</v>
      </c>
      <c r="AJ260" s="12" t="s">
        <v>33</v>
      </c>
    </row>
    <row r="261" s="9" customFormat="1" ht="16" customHeight="1" spans="1:36">
      <c r="A261" s="45">
        <f t="shared" si="481"/>
        <v>258</v>
      </c>
      <c r="B261" s="46" t="s">
        <v>337</v>
      </c>
      <c r="C261" s="51" t="s">
        <v>770</v>
      </c>
      <c r="D261" s="348" t="s">
        <v>771</v>
      </c>
      <c r="E261" s="95">
        <v>3473.25</v>
      </c>
      <c r="F261" s="46">
        <v>3245.5</v>
      </c>
      <c r="G261" s="96">
        <v>5664.75</v>
      </c>
      <c r="H261" s="95">
        <v>3473.25</v>
      </c>
      <c r="I261" s="48">
        <v>1790</v>
      </c>
      <c r="J261" s="48"/>
      <c r="K261" s="63">
        <f t="shared" si="482"/>
        <v>62.5185</v>
      </c>
      <c r="L261" s="64">
        <f t="shared" si="483"/>
        <v>519.28</v>
      </c>
      <c r="M261" s="48">
        <f t="shared" si="484"/>
        <v>453.18</v>
      </c>
      <c r="N261" s="46">
        <f t="shared" si="485"/>
        <v>24.31275</v>
      </c>
      <c r="O261" s="48">
        <f t="shared" si="486"/>
        <v>89.5</v>
      </c>
      <c r="P261" s="48">
        <f t="shared" si="487"/>
        <v>0</v>
      </c>
      <c r="Q261" s="48">
        <f t="shared" si="488"/>
        <v>1148.79125</v>
      </c>
      <c r="R261" s="46">
        <f t="shared" si="489"/>
        <v>0</v>
      </c>
      <c r="S261" s="46">
        <f t="shared" si="490"/>
        <v>259.64</v>
      </c>
      <c r="T261" s="48">
        <f t="shared" si="491"/>
        <v>113.3</v>
      </c>
      <c r="U261" s="46">
        <f t="shared" si="492"/>
        <v>10.42</v>
      </c>
      <c r="V261" s="46">
        <v>0</v>
      </c>
      <c r="W261" s="48">
        <f t="shared" si="493"/>
        <v>89.5</v>
      </c>
      <c r="X261" s="48">
        <f t="shared" si="494"/>
        <v>0</v>
      </c>
      <c r="Y261" s="46">
        <f t="shared" si="495"/>
        <v>472.86</v>
      </c>
      <c r="Z261" s="46">
        <f t="shared" si="496"/>
        <v>1621.65125</v>
      </c>
      <c r="AA261" s="46"/>
      <c r="AB261" s="12" t="s">
        <v>97</v>
      </c>
      <c r="AC261" s="11">
        <f t="shared" ref="AC261:AE261" si="616">K261+R261</f>
        <v>62.5185</v>
      </c>
      <c r="AD261" s="11">
        <f t="shared" si="616"/>
        <v>778.92</v>
      </c>
      <c r="AE261" s="11">
        <f t="shared" si="616"/>
        <v>566.48</v>
      </c>
      <c r="AF261" s="11">
        <f t="shared" si="498"/>
        <v>34.73275</v>
      </c>
      <c r="AG261" s="11">
        <f t="shared" ref="AG261:AI261" si="617">O261+W261</f>
        <v>179</v>
      </c>
      <c r="AH261" s="11">
        <f t="shared" si="617"/>
        <v>0</v>
      </c>
      <c r="AI261" s="11">
        <f t="shared" si="617"/>
        <v>1621.65125</v>
      </c>
      <c r="AJ261" s="12" t="s">
        <v>33</v>
      </c>
    </row>
    <row r="262" s="9" customFormat="1" ht="16" customHeight="1" spans="1:36">
      <c r="A262" s="45">
        <f t="shared" si="481"/>
        <v>259</v>
      </c>
      <c r="B262" s="46" t="s">
        <v>363</v>
      </c>
      <c r="C262" s="97" t="s">
        <v>774</v>
      </c>
      <c r="D262" s="351" t="s">
        <v>775</v>
      </c>
      <c r="E262" s="95">
        <v>3473.25</v>
      </c>
      <c r="F262" s="46">
        <v>3245.5</v>
      </c>
      <c r="G262" s="96">
        <v>5664.75</v>
      </c>
      <c r="H262" s="95">
        <v>3473.25</v>
      </c>
      <c r="I262" s="48">
        <v>1790</v>
      </c>
      <c r="J262" s="48"/>
      <c r="K262" s="63">
        <f t="shared" si="482"/>
        <v>62.5185</v>
      </c>
      <c r="L262" s="64">
        <f t="shared" si="483"/>
        <v>519.28</v>
      </c>
      <c r="M262" s="48">
        <f t="shared" si="484"/>
        <v>453.18</v>
      </c>
      <c r="N262" s="46">
        <f t="shared" si="485"/>
        <v>24.31275</v>
      </c>
      <c r="O262" s="48">
        <f t="shared" si="486"/>
        <v>89.5</v>
      </c>
      <c r="P262" s="48">
        <f t="shared" si="487"/>
        <v>0</v>
      </c>
      <c r="Q262" s="48">
        <f t="shared" si="488"/>
        <v>1148.79125</v>
      </c>
      <c r="R262" s="46">
        <f t="shared" si="489"/>
        <v>0</v>
      </c>
      <c r="S262" s="46">
        <f t="shared" si="490"/>
        <v>259.64</v>
      </c>
      <c r="T262" s="48">
        <f t="shared" si="491"/>
        <v>113.3</v>
      </c>
      <c r="U262" s="46">
        <f t="shared" si="492"/>
        <v>10.42</v>
      </c>
      <c r="V262" s="46">
        <v>0</v>
      </c>
      <c r="W262" s="48">
        <f t="shared" si="493"/>
        <v>89.5</v>
      </c>
      <c r="X262" s="48">
        <f t="shared" si="494"/>
        <v>0</v>
      </c>
      <c r="Y262" s="46">
        <f t="shared" si="495"/>
        <v>472.86</v>
      </c>
      <c r="Z262" s="46">
        <f t="shared" si="496"/>
        <v>1621.65125</v>
      </c>
      <c r="AA262" s="46"/>
      <c r="AB262" s="12" t="s">
        <v>103</v>
      </c>
      <c r="AC262" s="11">
        <f t="shared" ref="AC262:AE262" si="618">K262+R262</f>
        <v>62.5185</v>
      </c>
      <c r="AD262" s="11">
        <f t="shared" si="618"/>
        <v>778.92</v>
      </c>
      <c r="AE262" s="11">
        <f t="shared" si="618"/>
        <v>566.48</v>
      </c>
      <c r="AF262" s="11">
        <f t="shared" si="498"/>
        <v>34.73275</v>
      </c>
      <c r="AG262" s="11">
        <f t="shared" ref="AG262:AI262" si="619">O262+W262</f>
        <v>179</v>
      </c>
      <c r="AH262" s="11">
        <f t="shared" si="619"/>
        <v>0</v>
      </c>
      <c r="AI262" s="11">
        <f t="shared" si="619"/>
        <v>1621.65125</v>
      </c>
      <c r="AJ262" s="12" t="s">
        <v>33</v>
      </c>
    </row>
    <row r="263" s="21" customFormat="1" ht="16" customHeight="1" spans="1:36">
      <c r="A263" s="45">
        <f t="shared" si="481"/>
        <v>260</v>
      </c>
      <c r="B263" s="46" t="s">
        <v>337</v>
      </c>
      <c r="C263" s="51" t="s">
        <v>776</v>
      </c>
      <c r="D263" s="352" t="s">
        <v>777</v>
      </c>
      <c r="E263" s="46">
        <v>3473.25</v>
      </c>
      <c r="F263" s="46">
        <v>3245.5</v>
      </c>
      <c r="G263" s="48">
        <v>5664.75</v>
      </c>
      <c r="H263" s="46">
        <v>3473.25</v>
      </c>
      <c r="I263" s="48">
        <v>1790</v>
      </c>
      <c r="J263" s="48"/>
      <c r="K263" s="63">
        <f t="shared" si="482"/>
        <v>62.5185</v>
      </c>
      <c r="L263" s="64">
        <f t="shared" si="483"/>
        <v>519.28</v>
      </c>
      <c r="M263" s="48">
        <f t="shared" si="484"/>
        <v>453.18</v>
      </c>
      <c r="N263" s="46">
        <f t="shared" si="485"/>
        <v>24.31275</v>
      </c>
      <c r="O263" s="48">
        <f t="shared" si="486"/>
        <v>89.5</v>
      </c>
      <c r="P263" s="48">
        <f t="shared" si="487"/>
        <v>0</v>
      </c>
      <c r="Q263" s="48">
        <f t="shared" si="488"/>
        <v>1148.79125</v>
      </c>
      <c r="R263" s="46">
        <f t="shared" si="489"/>
        <v>0</v>
      </c>
      <c r="S263" s="46">
        <f t="shared" si="490"/>
        <v>259.64</v>
      </c>
      <c r="T263" s="48">
        <f t="shared" si="491"/>
        <v>113.3</v>
      </c>
      <c r="U263" s="46">
        <f t="shared" si="492"/>
        <v>10.42</v>
      </c>
      <c r="V263" s="46">
        <v>0</v>
      </c>
      <c r="W263" s="48">
        <f t="shared" si="493"/>
        <v>89.5</v>
      </c>
      <c r="X263" s="48">
        <f t="shared" si="494"/>
        <v>0</v>
      </c>
      <c r="Y263" s="46">
        <f t="shared" si="495"/>
        <v>472.86</v>
      </c>
      <c r="Z263" s="46">
        <f t="shared" si="496"/>
        <v>1621.65125</v>
      </c>
      <c r="AA263" s="46"/>
      <c r="AB263" s="12" t="s">
        <v>97</v>
      </c>
      <c r="AC263" s="11">
        <f t="shared" ref="AC263:AE263" si="620">K263+R263</f>
        <v>62.5185</v>
      </c>
      <c r="AD263" s="11">
        <f t="shared" si="620"/>
        <v>778.92</v>
      </c>
      <c r="AE263" s="11">
        <f t="shared" si="620"/>
        <v>566.48</v>
      </c>
      <c r="AF263" s="11">
        <f t="shared" si="498"/>
        <v>34.73275</v>
      </c>
      <c r="AG263" s="11">
        <f t="shared" ref="AG263:AI263" si="621">O263+W263</f>
        <v>179</v>
      </c>
      <c r="AH263" s="11">
        <f t="shared" si="621"/>
        <v>0</v>
      </c>
      <c r="AI263" s="11">
        <f t="shared" si="621"/>
        <v>1621.65125</v>
      </c>
      <c r="AJ263" s="12" t="s">
        <v>33</v>
      </c>
    </row>
    <row r="264" s="9" customFormat="1" ht="16" customHeight="1" spans="1:36">
      <c r="A264" s="45">
        <f t="shared" si="481"/>
        <v>261</v>
      </c>
      <c r="B264" s="46" t="s">
        <v>193</v>
      </c>
      <c r="C264" s="100" t="s">
        <v>780</v>
      </c>
      <c r="D264" s="55" t="s">
        <v>781</v>
      </c>
      <c r="E264" s="95">
        <v>3473.25</v>
      </c>
      <c r="F264" s="46">
        <v>3245.5</v>
      </c>
      <c r="G264" s="96">
        <v>5664.75</v>
      </c>
      <c r="H264" s="95">
        <v>3473.25</v>
      </c>
      <c r="I264" s="48">
        <v>3180</v>
      </c>
      <c r="J264" s="48"/>
      <c r="K264" s="63">
        <f t="shared" si="482"/>
        <v>62.5185</v>
      </c>
      <c r="L264" s="64">
        <f t="shared" si="483"/>
        <v>519.28</v>
      </c>
      <c r="M264" s="48">
        <f t="shared" si="484"/>
        <v>453.18</v>
      </c>
      <c r="N264" s="46">
        <f t="shared" si="485"/>
        <v>24.31275</v>
      </c>
      <c r="O264" s="48">
        <f t="shared" si="486"/>
        <v>159</v>
      </c>
      <c r="P264" s="48">
        <f t="shared" si="487"/>
        <v>0</v>
      </c>
      <c r="Q264" s="48">
        <f t="shared" si="488"/>
        <v>1218.29125</v>
      </c>
      <c r="R264" s="46">
        <f t="shared" si="489"/>
        <v>0</v>
      </c>
      <c r="S264" s="46">
        <f t="shared" si="490"/>
        <v>259.64</v>
      </c>
      <c r="T264" s="48">
        <f t="shared" si="491"/>
        <v>113.3</v>
      </c>
      <c r="U264" s="46">
        <f t="shared" si="492"/>
        <v>10.42</v>
      </c>
      <c r="V264" s="46">
        <v>0</v>
      </c>
      <c r="W264" s="48">
        <f t="shared" si="493"/>
        <v>159</v>
      </c>
      <c r="X264" s="48">
        <f t="shared" si="494"/>
        <v>0</v>
      </c>
      <c r="Y264" s="46">
        <f t="shared" si="495"/>
        <v>542.36</v>
      </c>
      <c r="Z264" s="46">
        <f t="shared" si="496"/>
        <v>1760.65125</v>
      </c>
      <c r="AA264" s="46"/>
      <c r="AB264" s="12" t="s">
        <v>138</v>
      </c>
      <c r="AC264" s="11">
        <f t="shared" ref="AC264:AE264" si="622">K264+R264</f>
        <v>62.5185</v>
      </c>
      <c r="AD264" s="11">
        <f t="shared" si="622"/>
        <v>778.92</v>
      </c>
      <c r="AE264" s="11">
        <f t="shared" si="622"/>
        <v>566.48</v>
      </c>
      <c r="AF264" s="11">
        <f t="shared" si="498"/>
        <v>34.73275</v>
      </c>
      <c r="AG264" s="11">
        <f t="shared" ref="AG264:AI264" si="623">O264+W264</f>
        <v>318</v>
      </c>
      <c r="AH264" s="11">
        <f t="shared" si="623"/>
        <v>0</v>
      </c>
      <c r="AI264" s="11">
        <f t="shared" si="623"/>
        <v>1760.65125</v>
      </c>
      <c r="AJ264" s="12" t="s">
        <v>35</v>
      </c>
    </row>
    <row r="265" s="9" customFormat="1" ht="16" customHeight="1" spans="1:36">
      <c r="A265" s="45">
        <f t="shared" si="481"/>
        <v>262</v>
      </c>
      <c r="B265" s="46" t="s">
        <v>227</v>
      </c>
      <c r="C265" s="100" t="s">
        <v>782</v>
      </c>
      <c r="D265" s="55" t="s">
        <v>783</v>
      </c>
      <c r="E265" s="95">
        <v>3473.25</v>
      </c>
      <c r="F265" s="46">
        <v>3245.5</v>
      </c>
      <c r="G265" s="96">
        <v>5664.75</v>
      </c>
      <c r="H265" s="95">
        <v>3473.25</v>
      </c>
      <c r="I265" s="48">
        <v>3180</v>
      </c>
      <c r="J265" s="48"/>
      <c r="K265" s="63">
        <f t="shared" si="482"/>
        <v>62.5185</v>
      </c>
      <c r="L265" s="64">
        <f t="shared" si="483"/>
        <v>519.28</v>
      </c>
      <c r="M265" s="48">
        <f t="shared" si="484"/>
        <v>453.18</v>
      </c>
      <c r="N265" s="46">
        <f t="shared" si="485"/>
        <v>24.31275</v>
      </c>
      <c r="O265" s="48">
        <f t="shared" si="486"/>
        <v>159</v>
      </c>
      <c r="P265" s="48">
        <f t="shared" si="487"/>
        <v>0</v>
      </c>
      <c r="Q265" s="48">
        <f t="shared" si="488"/>
        <v>1218.29125</v>
      </c>
      <c r="R265" s="46">
        <f t="shared" si="489"/>
        <v>0</v>
      </c>
      <c r="S265" s="46">
        <f t="shared" si="490"/>
        <v>259.64</v>
      </c>
      <c r="T265" s="48">
        <f t="shared" si="491"/>
        <v>113.3</v>
      </c>
      <c r="U265" s="46">
        <f t="shared" si="492"/>
        <v>10.42</v>
      </c>
      <c r="V265" s="46">
        <v>0</v>
      </c>
      <c r="W265" s="48">
        <f t="shared" si="493"/>
        <v>159</v>
      </c>
      <c r="X265" s="48">
        <f t="shared" si="494"/>
        <v>0</v>
      </c>
      <c r="Y265" s="46">
        <f t="shared" si="495"/>
        <v>542.36</v>
      </c>
      <c r="Z265" s="46">
        <f t="shared" si="496"/>
        <v>1760.65125</v>
      </c>
      <c r="AA265" s="46"/>
      <c r="AB265" s="12" t="s">
        <v>127</v>
      </c>
      <c r="AC265" s="11">
        <f t="shared" ref="AC265:AE265" si="624">K265+R265</f>
        <v>62.5185</v>
      </c>
      <c r="AD265" s="11">
        <f t="shared" si="624"/>
        <v>778.92</v>
      </c>
      <c r="AE265" s="11">
        <f t="shared" si="624"/>
        <v>566.48</v>
      </c>
      <c r="AF265" s="11">
        <f t="shared" si="498"/>
        <v>34.73275</v>
      </c>
      <c r="AG265" s="11">
        <f t="shared" ref="AG265:AI265" si="625">O265+W265</f>
        <v>318</v>
      </c>
      <c r="AH265" s="11">
        <f t="shared" si="625"/>
        <v>0</v>
      </c>
      <c r="AI265" s="11">
        <f t="shared" si="625"/>
        <v>1760.65125</v>
      </c>
      <c r="AJ265" s="12" t="s">
        <v>34</v>
      </c>
    </row>
    <row r="266" s="9" customFormat="1" ht="16" customHeight="1" spans="1:36">
      <c r="A266" s="45">
        <f>ROW()-3</f>
        <v>263</v>
      </c>
      <c r="B266" s="46" t="s">
        <v>176</v>
      </c>
      <c r="C266" s="101" t="s">
        <v>786</v>
      </c>
      <c r="D266" s="353" t="s">
        <v>787</v>
      </c>
      <c r="E266" s="95">
        <v>3473.25</v>
      </c>
      <c r="F266" s="46">
        <v>3245.5</v>
      </c>
      <c r="G266" s="96">
        <v>5664.75</v>
      </c>
      <c r="H266" s="95">
        <v>3473.25</v>
      </c>
      <c r="I266" s="48">
        <v>3180</v>
      </c>
      <c r="J266" s="48"/>
      <c r="K266" s="63">
        <f>E266*0.018</f>
        <v>62.5185</v>
      </c>
      <c r="L266" s="64">
        <f>F266*0.16</f>
        <v>519.28</v>
      </c>
      <c r="M266" s="48">
        <f>ROUND(G266*0.08,2)</f>
        <v>453.18</v>
      </c>
      <c r="N266" s="46">
        <f>H266*0.007</f>
        <v>24.31275</v>
      </c>
      <c r="O266" s="48">
        <f>I266*5%</f>
        <v>159</v>
      </c>
      <c r="P266" s="48">
        <f>J266*50%</f>
        <v>0</v>
      </c>
      <c r="Q266" s="48">
        <f>SUM(K266:P266)</f>
        <v>1218.29125</v>
      </c>
      <c r="R266" s="46">
        <f>E266*0</f>
        <v>0</v>
      </c>
      <c r="S266" s="46">
        <f>ROUND(F266*0.08,2)</f>
        <v>259.64</v>
      </c>
      <c r="T266" s="48">
        <f>ROUND(G266*0.02,2)</f>
        <v>113.3</v>
      </c>
      <c r="U266" s="46">
        <f>ROUND(H266*0.003,2)</f>
        <v>10.42</v>
      </c>
      <c r="V266" s="46">
        <v>0</v>
      </c>
      <c r="W266" s="48">
        <f>I266*5%</f>
        <v>159</v>
      </c>
      <c r="X266" s="48">
        <f>J266*50%</f>
        <v>0</v>
      </c>
      <c r="Y266" s="46">
        <f>SUM(R266:X266)</f>
        <v>542.36</v>
      </c>
      <c r="Z266" s="46">
        <f>Q266+Y266</f>
        <v>1760.65125</v>
      </c>
      <c r="AA266" s="46"/>
      <c r="AB266" s="12" t="s">
        <v>133</v>
      </c>
      <c r="AC266" s="11">
        <f t="shared" ref="AC266:AE266" si="626">K266+R266</f>
        <v>62.5185</v>
      </c>
      <c r="AD266" s="11">
        <f t="shared" si="626"/>
        <v>778.92</v>
      </c>
      <c r="AE266" s="11">
        <f t="shared" si="626"/>
        <v>566.48</v>
      </c>
      <c r="AF266" s="11">
        <f>N266+U266+V266</f>
        <v>34.73275</v>
      </c>
      <c r="AG266" s="11">
        <f t="shared" ref="AG266:AI266" si="627">O266+W266</f>
        <v>318</v>
      </c>
      <c r="AH266" s="11">
        <f t="shared" si="627"/>
        <v>0</v>
      </c>
      <c r="AI266" s="11">
        <f t="shared" si="627"/>
        <v>1760.65125</v>
      </c>
      <c r="AJ266" s="12" t="s">
        <v>35</v>
      </c>
    </row>
    <row r="267" s="9" customFormat="1" ht="16" customHeight="1" spans="1:36">
      <c r="A267" s="45">
        <f>ROW()-3</f>
        <v>264</v>
      </c>
      <c r="B267" s="46" t="s">
        <v>509</v>
      </c>
      <c r="C267" s="100" t="s">
        <v>788</v>
      </c>
      <c r="D267" s="346" t="s">
        <v>789</v>
      </c>
      <c r="E267" s="95">
        <v>3473.25</v>
      </c>
      <c r="F267" s="46">
        <v>3245.5</v>
      </c>
      <c r="G267" s="96">
        <v>5664.75</v>
      </c>
      <c r="H267" s="95">
        <v>3473.25</v>
      </c>
      <c r="I267" s="48">
        <v>1790</v>
      </c>
      <c r="J267" s="48"/>
      <c r="K267" s="63">
        <f>E267*0.018</f>
        <v>62.5185</v>
      </c>
      <c r="L267" s="64">
        <f>F267*0.16</f>
        <v>519.28</v>
      </c>
      <c r="M267" s="48">
        <f>ROUND(G267*0.08,2)</f>
        <v>453.18</v>
      </c>
      <c r="N267" s="46">
        <f>H267*0.007</f>
        <v>24.31275</v>
      </c>
      <c r="O267" s="48">
        <f>I267*5%</f>
        <v>89.5</v>
      </c>
      <c r="P267" s="48">
        <f>J267*50%</f>
        <v>0</v>
      </c>
      <c r="Q267" s="48">
        <f>SUM(K267:P267)</f>
        <v>1148.79125</v>
      </c>
      <c r="R267" s="46">
        <f>E267*0</f>
        <v>0</v>
      </c>
      <c r="S267" s="46">
        <f>ROUND(F267*0.08,2)</f>
        <v>259.64</v>
      </c>
      <c r="T267" s="48">
        <f>ROUND(G267*0.02,2)</f>
        <v>113.3</v>
      </c>
      <c r="U267" s="46">
        <f>ROUND(H267*0.003,2)</f>
        <v>10.42</v>
      </c>
      <c r="V267" s="46">
        <v>0</v>
      </c>
      <c r="W267" s="48">
        <f>I267*5%</f>
        <v>89.5</v>
      </c>
      <c r="X267" s="48">
        <f>J267*50%</f>
        <v>0</v>
      </c>
      <c r="Y267" s="46">
        <f>SUM(R267:X267)</f>
        <v>472.86</v>
      </c>
      <c r="Z267" s="46">
        <f>Q267+Y267</f>
        <v>1621.65125</v>
      </c>
      <c r="AA267" s="46"/>
      <c r="AB267" s="12" t="s">
        <v>118</v>
      </c>
      <c r="AC267" s="11">
        <f t="shared" ref="AC267:AE267" si="628">K267+R267</f>
        <v>62.5185</v>
      </c>
      <c r="AD267" s="11">
        <f t="shared" si="628"/>
        <v>778.92</v>
      </c>
      <c r="AE267" s="11">
        <f t="shared" si="628"/>
        <v>566.48</v>
      </c>
      <c r="AF267" s="11">
        <f>N267+U267+V267</f>
        <v>34.73275</v>
      </c>
      <c r="AG267" s="11">
        <f t="shared" ref="AG267:AI267" si="629">O267+W267</f>
        <v>179</v>
      </c>
      <c r="AH267" s="11">
        <f t="shared" si="629"/>
        <v>0</v>
      </c>
      <c r="AI267" s="11">
        <f t="shared" si="629"/>
        <v>1621.65125</v>
      </c>
      <c r="AJ267" s="12" t="s">
        <v>33</v>
      </c>
    </row>
    <row r="268" s="9" customFormat="1" ht="16" customHeight="1" spans="1:36">
      <c r="A268" s="45">
        <f>ROW()-3</f>
        <v>265</v>
      </c>
      <c r="B268" s="46" t="s">
        <v>363</v>
      </c>
      <c r="C268" s="52" t="s">
        <v>792</v>
      </c>
      <c r="D268" s="346" t="s">
        <v>793</v>
      </c>
      <c r="E268" s="95">
        <v>3473.25</v>
      </c>
      <c r="F268" s="46">
        <v>3245.5</v>
      </c>
      <c r="G268" s="96">
        <v>5664.75</v>
      </c>
      <c r="H268" s="95">
        <v>3473.25</v>
      </c>
      <c r="I268" s="48">
        <v>1790</v>
      </c>
      <c r="J268" s="48"/>
      <c r="K268" s="63">
        <f>E268*0.018</f>
        <v>62.5185</v>
      </c>
      <c r="L268" s="64">
        <f>F268*0.16</f>
        <v>519.28</v>
      </c>
      <c r="M268" s="48">
        <f>ROUND(G268*0.08,2)</f>
        <v>453.18</v>
      </c>
      <c r="N268" s="46">
        <f>H268*0.007</f>
        <v>24.31275</v>
      </c>
      <c r="O268" s="48">
        <f>I268*5%</f>
        <v>89.5</v>
      </c>
      <c r="P268" s="48">
        <f>J268*50%</f>
        <v>0</v>
      </c>
      <c r="Q268" s="48">
        <f>SUM(K268:P268)</f>
        <v>1148.79125</v>
      </c>
      <c r="R268" s="46">
        <f>E268*0</f>
        <v>0</v>
      </c>
      <c r="S268" s="46">
        <f>ROUND(F268*0.08,2)</f>
        <v>259.64</v>
      </c>
      <c r="T268" s="48">
        <f>ROUND(G268*0.02,2)</f>
        <v>113.3</v>
      </c>
      <c r="U268" s="46">
        <f>ROUND(H268*0.003,2)</f>
        <v>10.42</v>
      </c>
      <c r="V268" s="46">
        <v>0</v>
      </c>
      <c r="W268" s="48">
        <f>I268*5%</f>
        <v>89.5</v>
      </c>
      <c r="X268" s="48">
        <f>J268*50%</f>
        <v>0</v>
      </c>
      <c r="Y268" s="46">
        <f>SUM(R268:X268)</f>
        <v>472.86</v>
      </c>
      <c r="Z268" s="46">
        <f>Q268+Y268</f>
        <v>1621.65125</v>
      </c>
      <c r="AA268" s="46"/>
      <c r="AB268" s="12" t="s">
        <v>103</v>
      </c>
      <c r="AC268" s="11">
        <f t="shared" ref="AC268:AE268" si="630">K268+R268</f>
        <v>62.5185</v>
      </c>
      <c r="AD268" s="11">
        <f t="shared" si="630"/>
        <v>778.92</v>
      </c>
      <c r="AE268" s="11">
        <f t="shared" si="630"/>
        <v>566.48</v>
      </c>
      <c r="AF268" s="11">
        <f>N268+U268+V268</f>
        <v>34.73275</v>
      </c>
      <c r="AG268" s="11">
        <f t="shared" ref="AG268:AI268" si="631">O268+W268</f>
        <v>179</v>
      </c>
      <c r="AH268" s="11">
        <f t="shared" si="631"/>
        <v>0</v>
      </c>
      <c r="AI268" s="11">
        <f t="shared" si="631"/>
        <v>1621.65125</v>
      </c>
      <c r="AJ268" s="12" t="s">
        <v>33</v>
      </c>
    </row>
    <row r="269" s="9" customFormat="1" ht="16" customHeight="1" spans="1:36">
      <c r="A269" s="45">
        <f>ROW()-3</f>
        <v>266</v>
      </c>
      <c r="B269" s="46" t="s">
        <v>794</v>
      </c>
      <c r="C269" s="100" t="s">
        <v>795</v>
      </c>
      <c r="D269" s="55" t="s">
        <v>796</v>
      </c>
      <c r="E269" s="95">
        <v>3473.25</v>
      </c>
      <c r="F269" s="46">
        <v>3245.5</v>
      </c>
      <c r="G269" s="96">
        <v>5664.75</v>
      </c>
      <c r="H269" s="95">
        <v>3473.25</v>
      </c>
      <c r="I269" s="48">
        <v>3180</v>
      </c>
      <c r="J269" s="48"/>
      <c r="K269" s="63">
        <f>E269*0.018</f>
        <v>62.5185</v>
      </c>
      <c r="L269" s="64">
        <f>F269*0.16</f>
        <v>519.28</v>
      </c>
      <c r="M269" s="48">
        <f>ROUND(G269*0.08,2)</f>
        <v>453.18</v>
      </c>
      <c r="N269" s="46">
        <f>H269*0.007</f>
        <v>24.31275</v>
      </c>
      <c r="O269" s="48">
        <f>I269*5%</f>
        <v>159</v>
      </c>
      <c r="P269" s="48">
        <f>J269*50%</f>
        <v>0</v>
      </c>
      <c r="Q269" s="48">
        <f>SUM(K269:P269)</f>
        <v>1218.29125</v>
      </c>
      <c r="R269" s="46">
        <f>E269*0</f>
        <v>0</v>
      </c>
      <c r="S269" s="46">
        <f>ROUND(F269*0.08,2)</f>
        <v>259.64</v>
      </c>
      <c r="T269" s="48">
        <f>ROUND(G269*0.02,2)</f>
        <v>113.3</v>
      </c>
      <c r="U269" s="46">
        <f>ROUND(H269*0.003,2)</f>
        <v>10.42</v>
      </c>
      <c r="V269" s="46">
        <v>0</v>
      </c>
      <c r="W269" s="48">
        <f>I269*5%</f>
        <v>159</v>
      </c>
      <c r="X269" s="48">
        <f>J269*50%</f>
        <v>0</v>
      </c>
      <c r="Y269" s="46">
        <f>SUM(R269:X269)</f>
        <v>542.36</v>
      </c>
      <c r="Z269" s="46">
        <f>Q269+Y269</f>
        <v>1760.65125</v>
      </c>
      <c r="AA269" s="46"/>
      <c r="AB269" s="12" t="s">
        <v>121</v>
      </c>
      <c r="AC269" s="11">
        <f t="shared" ref="AC269:AE269" si="632">K269+R269</f>
        <v>62.5185</v>
      </c>
      <c r="AD269" s="11">
        <f t="shared" si="632"/>
        <v>778.92</v>
      </c>
      <c r="AE269" s="11">
        <f t="shared" si="632"/>
        <v>566.48</v>
      </c>
      <c r="AF269" s="11">
        <f>N269+U269+V269</f>
        <v>34.73275</v>
      </c>
      <c r="AG269" s="11">
        <f t="shared" ref="AG269:AI269" si="633">O269+W269</f>
        <v>318</v>
      </c>
      <c r="AH269" s="11">
        <f t="shared" si="633"/>
        <v>0</v>
      </c>
      <c r="AI269" s="11">
        <f t="shared" si="633"/>
        <v>1760.65125</v>
      </c>
      <c r="AJ269" s="12" t="s">
        <v>36</v>
      </c>
    </row>
    <row r="270" s="9" customFormat="1" ht="16" customHeight="1" spans="1:36">
      <c r="A270" s="45">
        <f>ROW()-3</f>
        <v>267</v>
      </c>
      <c r="B270" s="46" t="s">
        <v>363</v>
      </c>
      <c r="C270" s="52" t="s">
        <v>797</v>
      </c>
      <c r="D270" s="344" t="s">
        <v>798</v>
      </c>
      <c r="E270" s="95">
        <v>3473.25</v>
      </c>
      <c r="F270" s="46">
        <v>3245.5</v>
      </c>
      <c r="G270" s="96">
        <v>5664.75</v>
      </c>
      <c r="H270" s="95">
        <v>3473.25</v>
      </c>
      <c r="I270" s="48">
        <v>0</v>
      </c>
      <c r="J270" s="48"/>
      <c r="K270" s="63">
        <f>E270*0.018</f>
        <v>62.5185</v>
      </c>
      <c r="L270" s="64">
        <f>F270*0.16</f>
        <v>519.28</v>
      </c>
      <c r="M270" s="48">
        <f>ROUND(G270*0.08,2)</f>
        <v>453.18</v>
      </c>
      <c r="N270" s="46">
        <f>H270*0.007</f>
        <v>24.31275</v>
      </c>
      <c r="O270" s="48">
        <f>I270*5%</f>
        <v>0</v>
      </c>
      <c r="P270" s="48">
        <f>J270*50%</f>
        <v>0</v>
      </c>
      <c r="Q270" s="48">
        <f>SUM(K270:P270)</f>
        <v>1059.29125</v>
      </c>
      <c r="R270" s="46">
        <f>E270*0</f>
        <v>0</v>
      </c>
      <c r="S270" s="46">
        <f>ROUND(F270*0.08,2)</f>
        <v>259.64</v>
      </c>
      <c r="T270" s="48">
        <f>ROUND(G270*0.02,2)</f>
        <v>113.3</v>
      </c>
      <c r="U270" s="46">
        <f>ROUND(H270*0.003,2)</f>
        <v>10.42</v>
      </c>
      <c r="V270" s="46">
        <v>0</v>
      </c>
      <c r="W270" s="48">
        <f>I270*5%</f>
        <v>0</v>
      </c>
      <c r="X270" s="48">
        <f>J270*50%</f>
        <v>0</v>
      </c>
      <c r="Y270" s="46">
        <f>SUM(R270:X270)</f>
        <v>383.36</v>
      </c>
      <c r="Z270" s="46">
        <f>Q270+Y270</f>
        <v>1442.65125</v>
      </c>
      <c r="AA270" s="46"/>
      <c r="AB270" s="12" t="s">
        <v>91</v>
      </c>
      <c r="AC270" s="11">
        <f t="shared" ref="AC270:AE270" si="634">K270+R270</f>
        <v>62.5185</v>
      </c>
      <c r="AD270" s="11">
        <f t="shared" si="634"/>
        <v>778.92</v>
      </c>
      <c r="AE270" s="11">
        <f t="shared" si="634"/>
        <v>566.48</v>
      </c>
      <c r="AF270" s="11">
        <f>N270+U270+V270</f>
        <v>34.73275</v>
      </c>
      <c r="AG270" s="11">
        <f t="shared" ref="AG270:AI270" si="635">O270+W270</f>
        <v>0</v>
      </c>
      <c r="AH270" s="11">
        <f t="shared" si="635"/>
        <v>0</v>
      </c>
      <c r="AI270" s="11">
        <f t="shared" si="635"/>
        <v>1442.65125</v>
      </c>
      <c r="AJ270" s="12" t="s">
        <v>33</v>
      </c>
    </row>
    <row r="271" s="9" customFormat="1" ht="16" customHeight="1" spans="1:36">
      <c r="A271" s="45">
        <f t="shared" ref="A271:A314" si="636">ROW()-3</f>
        <v>268</v>
      </c>
      <c r="B271" s="46" t="s">
        <v>670</v>
      </c>
      <c r="C271" s="52" t="s">
        <v>801</v>
      </c>
      <c r="D271" s="55" t="s">
        <v>802</v>
      </c>
      <c r="E271" s="95">
        <v>3473.25</v>
      </c>
      <c r="F271" s="46">
        <v>3245.5</v>
      </c>
      <c r="G271" s="96">
        <v>5664.75</v>
      </c>
      <c r="H271" s="95">
        <v>3473.25</v>
      </c>
      <c r="I271" s="48">
        <v>1790</v>
      </c>
      <c r="J271" s="48"/>
      <c r="K271" s="63">
        <f t="shared" ref="K271:K314" si="637">E271*0.018</f>
        <v>62.5185</v>
      </c>
      <c r="L271" s="64">
        <f t="shared" ref="L271:L314" si="638">F271*0.16</f>
        <v>519.28</v>
      </c>
      <c r="M271" s="48">
        <f t="shared" ref="M271:M314" si="639">ROUND(G271*0.08,2)</f>
        <v>453.18</v>
      </c>
      <c r="N271" s="46">
        <f t="shared" ref="N271:N314" si="640">H271*0.007</f>
        <v>24.31275</v>
      </c>
      <c r="O271" s="48">
        <f t="shared" ref="O271:O314" si="641">I271*5%</f>
        <v>89.5</v>
      </c>
      <c r="P271" s="48">
        <f t="shared" ref="P271:P314" si="642">J271*50%</f>
        <v>0</v>
      </c>
      <c r="Q271" s="48">
        <f t="shared" ref="Q271:Q314" si="643">SUM(K271:P271)</f>
        <v>1148.79125</v>
      </c>
      <c r="R271" s="46">
        <f t="shared" ref="R271:R314" si="644">E271*0</f>
        <v>0</v>
      </c>
      <c r="S271" s="46">
        <f t="shared" ref="S271:S314" si="645">ROUND(F271*0.08,2)</f>
        <v>259.64</v>
      </c>
      <c r="T271" s="48">
        <f t="shared" ref="T271:T314" si="646">ROUND(G271*0.02,2)</f>
        <v>113.3</v>
      </c>
      <c r="U271" s="46">
        <f t="shared" ref="U271:U314" si="647">ROUND(H271*0.003,2)</f>
        <v>10.42</v>
      </c>
      <c r="V271" s="46">
        <v>0</v>
      </c>
      <c r="W271" s="48">
        <f t="shared" ref="W271:W314" si="648">I271*5%</f>
        <v>89.5</v>
      </c>
      <c r="X271" s="48">
        <f t="shared" ref="X271:X314" si="649">J271*50%</f>
        <v>0</v>
      </c>
      <c r="Y271" s="46">
        <f t="shared" ref="Y271:Y314" si="650">SUM(R271:X271)</f>
        <v>472.86</v>
      </c>
      <c r="Z271" s="46">
        <f t="shared" ref="Z271:Z314" si="651">Q271+Y271</f>
        <v>1621.65125</v>
      </c>
      <c r="AA271" s="46"/>
      <c r="AB271" s="12" t="s">
        <v>64</v>
      </c>
      <c r="AC271" s="11">
        <f t="shared" ref="AC271:AE271" si="652">K271+R271</f>
        <v>62.5185</v>
      </c>
      <c r="AD271" s="11">
        <f t="shared" si="652"/>
        <v>778.92</v>
      </c>
      <c r="AE271" s="11">
        <f t="shared" si="652"/>
        <v>566.48</v>
      </c>
      <c r="AF271" s="11">
        <f t="shared" ref="AF271:AF314" si="653">N271+U271+V271</f>
        <v>34.73275</v>
      </c>
      <c r="AG271" s="11">
        <f t="shared" ref="AG271:AI271" si="654">O271+W271</f>
        <v>179</v>
      </c>
      <c r="AH271" s="11">
        <f t="shared" si="654"/>
        <v>0</v>
      </c>
      <c r="AI271" s="11">
        <f t="shared" si="654"/>
        <v>1621.65125</v>
      </c>
      <c r="AJ271" s="12" t="s">
        <v>33</v>
      </c>
    </row>
    <row r="272" s="9" customFormat="1" ht="16" customHeight="1" spans="1:36">
      <c r="A272" s="45">
        <f t="shared" si="636"/>
        <v>269</v>
      </c>
      <c r="B272" s="46" t="s">
        <v>230</v>
      </c>
      <c r="C272" s="52" t="s">
        <v>803</v>
      </c>
      <c r="D272" s="55" t="s">
        <v>804</v>
      </c>
      <c r="E272" s="95">
        <v>3473.25</v>
      </c>
      <c r="F272" s="46">
        <v>3245.5</v>
      </c>
      <c r="G272" s="96">
        <v>5664.75</v>
      </c>
      <c r="H272" s="95">
        <v>3473.25</v>
      </c>
      <c r="I272" s="48">
        <v>3180</v>
      </c>
      <c r="J272" s="48"/>
      <c r="K272" s="63">
        <f t="shared" si="637"/>
        <v>62.5185</v>
      </c>
      <c r="L272" s="64">
        <f t="shared" si="638"/>
        <v>519.28</v>
      </c>
      <c r="M272" s="48">
        <f t="shared" si="639"/>
        <v>453.18</v>
      </c>
      <c r="N272" s="46">
        <f t="shared" si="640"/>
        <v>24.31275</v>
      </c>
      <c r="O272" s="48">
        <f t="shared" si="641"/>
        <v>159</v>
      </c>
      <c r="P272" s="48">
        <f t="shared" si="642"/>
        <v>0</v>
      </c>
      <c r="Q272" s="48">
        <f t="shared" si="643"/>
        <v>1218.29125</v>
      </c>
      <c r="R272" s="46">
        <f t="shared" si="644"/>
        <v>0</v>
      </c>
      <c r="S272" s="46">
        <f t="shared" si="645"/>
        <v>259.64</v>
      </c>
      <c r="T272" s="48">
        <f t="shared" si="646"/>
        <v>113.3</v>
      </c>
      <c r="U272" s="46">
        <f t="shared" si="647"/>
        <v>10.42</v>
      </c>
      <c r="V272" s="46">
        <v>0</v>
      </c>
      <c r="W272" s="48">
        <f t="shared" si="648"/>
        <v>159</v>
      </c>
      <c r="X272" s="48">
        <f t="shared" si="649"/>
        <v>0</v>
      </c>
      <c r="Y272" s="46">
        <f t="shared" si="650"/>
        <v>542.36</v>
      </c>
      <c r="Z272" s="46">
        <f t="shared" si="651"/>
        <v>1760.65125</v>
      </c>
      <c r="AA272" s="46"/>
      <c r="AB272" s="12" t="s">
        <v>134</v>
      </c>
      <c r="AC272" s="11">
        <f t="shared" ref="AC272:AE272" si="655">K272+R272</f>
        <v>62.5185</v>
      </c>
      <c r="AD272" s="11">
        <f t="shared" si="655"/>
        <v>778.92</v>
      </c>
      <c r="AE272" s="11">
        <f t="shared" si="655"/>
        <v>566.48</v>
      </c>
      <c r="AF272" s="11">
        <f t="shared" si="653"/>
        <v>34.73275</v>
      </c>
      <c r="AG272" s="11">
        <f t="shared" ref="AG272:AI272" si="656">O272+W272</f>
        <v>318</v>
      </c>
      <c r="AH272" s="11">
        <f t="shared" si="656"/>
        <v>0</v>
      </c>
      <c r="AI272" s="11">
        <f t="shared" si="656"/>
        <v>1760.65125</v>
      </c>
      <c r="AJ272" s="12" t="s">
        <v>32</v>
      </c>
    </row>
    <row r="273" s="9" customFormat="1" ht="16" customHeight="1" spans="1:36">
      <c r="A273" s="45">
        <f t="shared" si="636"/>
        <v>270</v>
      </c>
      <c r="B273" s="46" t="s">
        <v>558</v>
      </c>
      <c r="C273" s="52" t="s">
        <v>805</v>
      </c>
      <c r="D273" s="55" t="s">
        <v>806</v>
      </c>
      <c r="E273" s="95">
        <v>3473.25</v>
      </c>
      <c r="F273" s="46">
        <v>3245.5</v>
      </c>
      <c r="G273" s="96">
        <v>5664.75</v>
      </c>
      <c r="H273" s="95">
        <v>3473.25</v>
      </c>
      <c r="I273" s="48">
        <v>1790</v>
      </c>
      <c r="J273" s="48"/>
      <c r="K273" s="63">
        <f t="shared" si="637"/>
        <v>62.5185</v>
      </c>
      <c r="L273" s="64">
        <f t="shared" si="638"/>
        <v>519.28</v>
      </c>
      <c r="M273" s="48">
        <f t="shared" si="639"/>
        <v>453.18</v>
      </c>
      <c r="N273" s="46">
        <f t="shared" si="640"/>
        <v>24.31275</v>
      </c>
      <c r="O273" s="48">
        <f t="shared" si="641"/>
        <v>89.5</v>
      </c>
      <c r="P273" s="48">
        <f t="shared" si="642"/>
        <v>0</v>
      </c>
      <c r="Q273" s="48">
        <f t="shared" si="643"/>
        <v>1148.79125</v>
      </c>
      <c r="R273" s="46">
        <f t="shared" si="644"/>
        <v>0</v>
      </c>
      <c r="S273" s="46">
        <f t="shared" si="645"/>
        <v>259.64</v>
      </c>
      <c r="T273" s="48">
        <f t="shared" si="646"/>
        <v>113.3</v>
      </c>
      <c r="U273" s="46">
        <f t="shared" si="647"/>
        <v>10.42</v>
      </c>
      <c r="V273" s="46">
        <v>0</v>
      </c>
      <c r="W273" s="48">
        <f t="shared" si="648"/>
        <v>89.5</v>
      </c>
      <c r="X273" s="48">
        <f t="shared" si="649"/>
        <v>0</v>
      </c>
      <c r="Y273" s="46">
        <f t="shared" si="650"/>
        <v>472.86</v>
      </c>
      <c r="Z273" s="46">
        <f t="shared" si="651"/>
        <v>1621.65125</v>
      </c>
      <c r="AA273" s="46"/>
      <c r="AB273" s="12" t="s">
        <v>50</v>
      </c>
      <c r="AC273" s="11">
        <f t="shared" ref="AC273:AE273" si="657">K273+R273</f>
        <v>62.5185</v>
      </c>
      <c r="AD273" s="11">
        <f t="shared" si="657"/>
        <v>778.92</v>
      </c>
      <c r="AE273" s="11">
        <f t="shared" si="657"/>
        <v>566.48</v>
      </c>
      <c r="AF273" s="11">
        <f t="shared" si="653"/>
        <v>34.73275</v>
      </c>
      <c r="AG273" s="11">
        <f t="shared" ref="AG273:AI273" si="658">O273+W273</f>
        <v>179</v>
      </c>
      <c r="AH273" s="11">
        <f t="shared" si="658"/>
        <v>0</v>
      </c>
      <c r="AI273" s="11">
        <f t="shared" si="658"/>
        <v>1621.65125</v>
      </c>
      <c r="AJ273" s="12" t="s">
        <v>33</v>
      </c>
    </row>
    <row r="274" s="9" customFormat="1" ht="16" customHeight="1" spans="1:36">
      <c r="A274" s="45">
        <f t="shared" si="636"/>
        <v>271</v>
      </c>
      <c r="B274" s="46" t="s">
        <v>558</v>
      </c>
      <c r="C274" s="52" t="s">
        <v>807</v>
      </c>
      <c r="D274" s="55" t="s">
        <v>808</v>
      </c>
      <c r="E274" s="95">
        <v>3473.25</v>
      </c>
      <c r="F274" s="46">
        <v>3245.5</v>
      </c>
      <c r="G274" s="96">
        <v>5664.75</v>
      </c>
      <c r="H274" s="95">
        <v>3473.25</v>
      </c>
      <c r="I274" s="48">
        <v>1790</v>
      </c>
      <c r="J274" s="48"/>
      <c r="K274" s="63">
        <f t="shared" si="637"/>
        <v>62.5185</v>
      </c>
      <c r="L274" s="64">
        <f t="shared" si="638"/>
        <v>519.28</v>
      </c>
      <c r="M274" s="48">
        <f t="shared" si="639"/>
        <v>453.18</v>
      </c>
      <c r="N274" s="46">
        <f t="shared" si="640"/>
        <v>24.31275</v>
      </c>
      <c r="O274" s="48">
        <f t="shared" si="641"/>
        <v>89.5</v>
      </c>
      <c r="P274" s="48">
        <f t="shared" si="642"/>
        <v>0</v>
      </c>
      <c r="Q274" s="48">
        <f t="shared" si="643"/>
        <v>1148.79125</v>
      </c>
      <c r="R274" s="46">
        <f t="shared" si="644"/>
        <v>0</v>
      </c>
      <c r="S274" s="46">
        <f t="shared" si="645"/>
        <v>259.64</v>
      </c>
      <c r="T274" s="48">
        <f t="shared" si="646"/>
        <v>113.3</v>
      </c>
      <c r="U274" s="46">
        <f t="shared" si="647"/>
        <v>10.42</v>
      </c>
      <c r="V274" s="46">
        <v>0</v>
      </c>
      <c r="W274" s="48">
        <f t="shared" si="648"/>
        <v>89.5</v>
      </c>
      <c r="X274" s="48">
        <f t="shared" si="649"/>
        <v>0</v>
      </c>
      <c r="Y274" s="46">
        <f t="shared" si="650"/>
        <v>472.86</v>
      </c>
      <c r="Z274" s="46">
        <f t="shared" si="651"/>
        <v>1621.65125</v>
      </c>
      <c r="AA274" s="46"/>
      <c r="AB274" s="12" t="s">
        <v>56</v>
      </c>
      <c r="AC274" s="11">
        <f t="shared" ref="AC274:AE274" si="659">K274+R274</f>
        <v>62.5185</v>
      </c>
      <c r="AD274" s="11">
        <f t="shared" si="659"/>
        <v>778.92</v>
      </c>
      <c r="AE274" s="11">
        <f t="shared" si="659"/>
        <v>566.48</v>
      </c>
      <c r="AF274" s="11">
        <f t="shared" si="653"/>
        <v>34.73275</v>
      </c>
      <c r="AG274" s="11">
        <f t="shared" ref="AG274:AI274" si="660">O274+W274</f>
        <v>179</v>
      </c>
      <c r="AH274" s="11">
        <f t="shared" si="660"/>
        <v>0</v>
      </c>
      <c r="AI274" s="11">
        <f t="shared" si="660"/>
        <v>1621.65125</v>
      </c>
      <c r="AJ274" s="12" t="s">
        <v>33</v>
      </c>
    </row>
    <row r="275" s="9" customFormat="1" ht="16" customHeight="1" spans="1:36">
      <c r="A275" s="45">
        <f t="shared" si="636"/>
        <v>272</v>
      </c>
      <c r="B275" s="46" t="s">
        <v>558</v>
      </c>
      <c r="C275" s="52" t="s">
        <v>809</v>
      </c>
      <c r="D275" s="55" t="s">
        <v>810</v>
      </c>
      <c r="E275" s="95">
        <v>3473.25</v>
      </c>
      <c r="F275" s="46">
        <v>3245.5</v>
      </c>
      <c r="G275" s="96">
        <v>5664.75</v>
      </c>
      <c r="H275" s="95">
        <v>3473.25</v>
      </c>
      <c r="I275" s="48">
        <v>1790</v>
      </c>
      <c r="J275" s="48"/>
      <c r="K275" s="63">
        <f t="shared" si="637"/>
        <v>62.5185</v>
      </c>
      <c r="L275" s="64">
        <f t="shared" si="638"/>
        <v>519.28</v>
      </c>
      <c r="M275" s="48">
        <f t="shared" si="639"/>
        <v>453.18</v>
      </c>
      <c r="N275" s="46">
        <f t="shared" si="640"/>
        <v>24.31275</v>
      </c>
      <c r="O275" s="48">
        <f t="shared" si="641"/>
        <v>89.5</v>
      </c>
      <c r="P275" s="48">
        <f t="shared" si="642"/>
        <v>0</v>
      </c>
      <c r="Q275" s="48">
        <f t="shared" si="643"/>
        <v>1148.79125</v>
      </c>
      <c r="R275" s="46">
        <f t="shared" si="644"/>
        <v>0</v>
      </c>
      <c r="S275" s="46">
        <f t="shared" si="645"/>
        <v>259.64</v>
      </c>
      <c r="T275" s="48">
        <f t="shared" si="646"/>
        <v>113.3</v>
      </c>
      <c r="U275" s="46">
        <f t="shared" si="647"/>
        <v>10.42</v>
      </c>
      <c r="V275" s="46">
        <v>0</v>
      </c>
      <c r="W275" s="48">
        <f t="shared" si="648"/>
        <v>89.5</v>
      </c>
      <c r="X275" s="48">
        <f t="shared" si="649"/>
        <v>0</v>
      </c>
      <c r="Y275" s="46">
        <f t="shared" si="650"/>
        <v>472.86</v>
      </c>
      <c r="Z275" s="46">
        <f t="shared" si="651"/>
        <v>1621.65125</v>
      </c>
      <c r="AA275" s="46"/>
      <c r="AB275" s="12" t="s">
        <v>140</v>
      </c>
      <c r="AC275" s="11">
        <f t="shared" ref="AC275:AE275" si="661">K275+R275</f>
        <v>62.5185</v>
      </c>
      <c r="AD275" s="11">
        <f t="shared" si="661"/>
        <v>778.92</v>
      </c>
      <c r="AE275" s="11">
        <f t="shared" si="661"/>
        <v>566.48</v>
      </c>
      <c r="AF275" s="11">
        <f t="shared" si="653"/>
        <v>34.73275</v>
      </c>
      <c r="AG275" s="11">
        <f t="shared" ref="AG275:AI275" si="662">O275+W275</f>
        <v>179</v>
      </c>
      <c r="AH275" s="11">
        <f t="shared" si="662"/>
        <v>0</v>
      </c>
      <c r="AI275" s="11">
        <f t="shared" si="662"/>
        <v>1621.65125</v>
      </c>
      <c r="AJ275" s="12" t="s">
        <v>33</v>
      </c>
    </row>
    <row r="276" s="9" customFormat="1" ht="16" customHeight="1" spans="1:36">
      <c r="A276" s="45">
        <f t="shared" si="636"/>
        <v>273</v>
      </c>
      <c r="B276" s="46" t="s">
        <v>794</v>
      </c>
      <c r="C276" s="52" t="s">
        <v>811</v>
      </c>
      <c r="D276" s="55" t="s">
        <v>812</v>
      </c>
      <c r="E276" s="95">
        <v>3473.25</v>
      </c>
      <c r="F276" s="46">
        <v>3245.5</v>
      </c>
      <c r="G276" s="96">
        <v>5664.75</v>
      </c>
      <c r="H276" s="95">
        <v>3473.25</v>
      </c>
      <c r="I276" s="48">
        <v>3180</v>
      </c>
      <c r="J276" s="48"/>
      <c r="K276" s="63">
        <f t="shared" si="637"/>
        <v>62.5185</v>
      </c>
      <c r="L276" s="64">
        <f t="shared" si="638"/>
        <v>519.28</v>
      </c>
      <c r="M276" s="48">
        <f t="shared" si="639"/>
        <v>453.18</v>
      </c>
      <c r="N276" s="46">
        <f t="shared" si="640"/>
        <v>24.31275</v>
      </c>
      <c r="O276" s="48">
        <f t="shared" si="641"/>
        <v>159</v>
      </c>
      <c r="P276" s="48">
        <f t="shared" si="642"/>
        <v>0</v>
      </c>
      <c r="Q276" s="48">
        <f t="shared" si="643"/>
        <v>1218.29125</v>
      </c>
      <c r="R276" s="46">
        <f t="shared" si="644"/>
        <v>0</v>
      </c>
      <c r="S276" s="46">
        <f t="shared" si="645"/>
        <v>259.64</v>
      </c>
      <c r="T276" s="48">
        <f t="shared" si="646"/>
        <v>113.3</v>
      </c>
      <c r="U276" s="46">
        <f t="shared" si="647"/>
        <v>10.42</v>
      </c>
      <c r="V276" s="46">
        <v>0</v>
      </c>
      <c r="W276" s="48">
        <f t="shared" si="648"/>
        <v>159</v>
      </c>
      <c r="X276" s="48">
        <f t="shared" si="649"/>
        <v>0</v>
      </c>
      <c r="Y276" s="46">
        <f t="shared" si="650"/>
        <v>542.36</v>
      </c>
      <c r="Z276" s="46">
        <f t="shared" si="651"/>
        <v>1760.65125</v>
      </c>
      <c r="AA276" s="46"/>
      <c r="AB276" s="12" t="s">
        <v>106</v>
      </c>
      <c r="AC276" s="11">
        <f t="shared" ref="AC276:AE276" si="663">K276+R276</f>
        <v>62.5185</v>
      </c>
      <c r="AD276" s="11">
        <f t="shared" si="663"/>
        <v>778.92</v>
      </c>
      <c r="AE276" s="11">
        <f t="shared" si="663"/>
        <v>566.48</v>
      </c>
      <c r="AF276" s="11">
        <f t="shared" si="653"/>
        <v>34.73275</v>
      </c>
      <c r="AG276" s="11">
        <f t="shared" ref="AG276:AI276" si="664">O276+W276</f>
        <v>318</v>
      </c>
      <c r="AH276" s="11">
        <f t="shared" si="664"/>
        <v>0</v>
      </c>
      <c r="AI276" s="11">
        <f t="shared" si="664"/>
        <v>1760.65125</v>
      </c>
      <c r="AJ276" s="12" t="s">
        <v>32</v>
      </c>
    </row>
    <row r="277" s="9" customFormat="1" ht="16" customHeight="1" spans="1:36">
      <c r="A277" s="45">
        <f t="shared" si="636"/>
        <v>274</v>
      </c>
      <c r="B277" s="46" t="s">
        <v>230</v>
      </c>
      <c r="C277" s="100" t="s">
        <v>813</v>
      </c>
      <c r="D277" s="55" t="s">
        <v>814</v>
      </c>
      <c r="E277" s="95">
        <v>3473.25</v>
      </c>
      <c r="F277" s="46">
        <v>3245.5</v>
      </c>
      <c r="G277" s="96">
        <v>5664.75</v>
      </c>
      <c r="H277" s="95">
        <v>3473.25</v>
      </c>
      <c r="I277" s="48">
        <v>3180</v>
      </c>
      <c r="J277" s="48"/>
      <c r="K277" s="63">
        <f t="shared" si="637"/>
        <v>62.5185</v>
      </c>
      <c r="L277" s="64">
        <f t="shared" si="638"/>
        <v>519.28</v>
      </c>
      <c r="M277" s="48">
        <f t="shared" si="639"/>
        <v>453.18</v>
      </c>
      <c r="N277" s="46">
        <f t="shared" si="640"/>
        <v>24.31275</v>
      </c>
      <c r="O277" s="48">
        <f t="shared" si="641"/>
        <v>159</v>
      </c>
      <c r="P277" s="48">
        <f t="shared" si="642"/>
        <v>0</v>
      </c>
      <c r="Q277" s="48">
        <f t="shared" si="643"/>
        <v>1218.29125</v>
      </c>
      <c r="R277" s="46">
        <f t="shared" si="644"/>
        <v>0</v>
      </c>
      <c r="S277" s="46">
        <f t="shared" si="645"/>
        <v>259.64</v>
      </c>
      <c r="T277" s="48">
        <f t="shared" si="646"/>
        <v>113.3</v>
      </c>
      <c r="U277" s="46">
        <f t="shared" si="647"/>
        <v>10.42</v>
      </c>
      <c r="V277" s="46">
        <v>0</v>
      </c>
      <c r="W277" s="48">
        <f t="shared" si="648"/>
        <v>159</v>
      </c>
      <c r="X277" s="48">
        <f t="shared" si="649"/>
        <v>0</v>
      </c>
      <c r="Y277" s="46">
        <f t="shared" si="650"/>
        <v>542.36</v>
      </c>
      <c r="Z277" s="46">
        <f t="shared" si="651"/>
        <v>1760.65125</v>
      </c>
      <c r="AA277" s="46"/>
      <c r="AB277" s="12" t="s">
        <v>79</v>
      </c>
      <c r="AC277" s="11">
        <f t="shared" ref="AC277:AE277" si="665">K277+R277</f>
        <v>62.5185</v>
      </c>
      <c r="AD277" s="11">
        <f t="shared" si="665"/>
        <v>778.92</v>
      </c>
      <c r="AE277" s="11">
        <f t="shared" si="665"/>
        <v>566.48</v>
      </c>
      <c r="AF277" s="11">
        <f t="shared" si="653"/>
        <v>34.73275</v>
      </c>
      <c r="AG277" s="11">
        <f t="shared" ref="AG277:AI277" si="666">O277+W277</f>
        <v>318</v>
      </c>
      <c r="AH277" s="11">
        <f t="shared" si="666"/>
        <v>0</v>
      </c>
      <c r="AI277" s="11">
        <f t="shared" si="666"/>
        <v>1760.65125</v>
      </c>
      <c r="AJ277" s="12" t="s">
        <v>32</v>
      </c>
    </row>
    <row r="278" s="9" customFormat="1" ht="16" customHeight="1" spans="1:36">
      <c r="A278" s="45">
        <f t="shared" si="636"/>
        <v>275</v>
      </c>
      <c r="B278" s="46" t="s">
        <v>685</v>
      </c>
      <c r="C278" s="100" t="s">
        <v>815</v>
      </c>
      <c r="D278" s="55" t="s">
        <v>816</v>
      </c>
      <c r="E278" s="95">
        <v>3473.25</v>
      </c>
      <c r="F278" s="46">
        <v>3245.5</v>
      </c>
      <c r="G278" s="96">
        <v>5664.75</v>
      </c>
      <c r="H278" s="95">
        <v>3473.25</v>
      </c>
      <c r="I278" s="48">
        <v>1790</v>
      </c>
      <c r="J278" s="48"/>
      <c r="K278" s="63">
        <f t="shared" si="637"/>
        <v>62.5185</v>
      </c>
      <c r="L278" s="64">
        <f t="shared" si="638"/>
        <v>519.28</v>
      </c>
      <c r="M278" s="48">
        <f t="shared" si="639"/>
        <v>453.18</v>
      </c>
      <c r="N278" s="46">
        <f t="shared" si="640"/>
        <v>24.31275</v>
      </c>
      <c r="O278" s="48">
        <f t="shared" si="641"/>
        <v>89.5</v>
      </c>
      <c r="P278" s="48">
        <f t="shared" si="642"/>
        <v>0</v>
      </c>
      <c r="Q278" s="48">
        <f t="shared" si="643"/>
        <v>1148.79125</v>
      </c>
      <c r="R278" s="46">
        <f t="shared" si="644"/>
        <v>0</v>
      </c>
      <c r="S278" s="46">
        <f t="shared" si="645"/>
        <v>259.64</v>
      </c>
      <c r="T278" s="48">
        <f t="shared" si="646"/>
        <v>113.3</v>
      </c>
      <c r="U278" s="46">
        <f t="shared" si="647"/>
        <v>10.42</v>
      </c>
      <c r="V278" s="46">
        <v>0</v>
      </c>
      <c r="W278" s="48">
        <f t="shared" si="648"/>
        <v>89.5</v>
      </c>
      <c r="X278" s="48">
        <f t="shared" si="649"/>
        <v>0</v>
      </c>
      <c r="Y278" s="46">
        <f t="shared" si="650"/>
        <v>472.86</v>
      </c>
      <c r="Z278" s="46">
        <f t="shared" si="651"/>
        <v>1621.65125</v>
      </c>
      <c r="AA278" s="46"/>
      <c r="AB278" s="12" t="s">
        <v>59</v>
      </c>
      <c r="AC278" s="11">
        <f t="shared" ref="AC278:AE278" si="667">K278+R278</f>
        <v>62.5185</v>
      </c>
      <c r="AD278" s="11">
        <f t="shared" si="667"/>
        <v>778.92</v>
      </c>
      <c r="AE278" s="11">
        <f t="shared" si="667"/>
        <v>566.48</v>
      </c>
      <c r="AF278" s="11">
        <f t="shared" si="653"/>
        <v>34.73275</v>
      </c>
      <c r="AG278" s="11">
        <f t="shared" ref="AG278:AI278" si="668">O278+W278</f>
        <v>179</v>
      </c>
      <c r="AH278" s="11">
        <f t="shared" si="668"/>
        <v>0</v>
      </c>
      <c r="AI278" s="11">
        <f t="shared" si="668"/>
        <v>1621.65125</v>
      </c>
      <c r="AJ278" s="12" t="s">
        <v>33</v>
      </c>
    </row>
    <row r="279" s="9" customFormat="1" ht="16" customHeight="1" spans="1:36">
      <c r="A279" s="45">
        <f t="shared" si="636"/>
        <v>276</v>
      </c>
      <c r="B279" s="46" t="s">
        <v>558</v>
      </c>
      <c r="C279" s="100" t="s">
        <v>817</v>
      </c>
      <c r="D279" s="55" t="s">
        <v>818</v>
      </c>
      <c r="E279" s="95">
        <v>3473.25</v>
      </c>
      <c r="F279" s="46">
        <v>3245.5</v>
      </c>
      <c r="G279" s="96">
        <v>5664.75</v>
      </c>
      <c r="H279" s="95">
        <v>3473.25</v>
      </c>
      <c r="I279" s="48">
        <v>1790</v>
      </c>
      <c r="J279" s="48"/>
      <c r="K279" s="63">
        <f t="shared" si="637"/>
        <v>62.5185</v>
      </c>
      <c r="L279" s="64">
        <f t="shared" si="638"/>
        <v>519.28</v>
      </c>
      <c r="M279" s="48">
        <f t="shared" si="639"/>
        <v>453.18</v>
      </c>
      <c r="N279" s="46">
        <f t="shared" si="640"/>
        <v>24.31275</v>
      </c>
      <c r="O279" s="48">
        <f t="shared" si="641"/>
        <v>89.5</v>
      </c>
      <c r="P279" s="48">
        <f t="shared" si="642"/>
        <v>0</v>
      </c>
      <c r="Q279" s="48">
        <f t="shared" si="643"/>
        <v>1148.79125</v>
      </c>
      <c r="R279" s="46">
        <f t="shared" si="644"/>
        <v>0</v>
      </c>
      <c r="S279" s="46">
        <f t="shared" si="645"/>
        <v>259.64</v>
      </c>
      <c r="T279" s="48">
        <f t="shared" si="646"/>
        <v>113.3</v>
      </c>
      <c r="U279" s="46">
        <f t="shared" si="647"/>
        <v>10.42</v>
      </c>
      <c r="V279" s="46">
        <v>0</v>
      </c>
      <c r="W279" s="48">
        <f t="shared" si="648"/>
        <v>89.5</v>
      </c>
      <c r="X279" s="48">
        <f t="shared" si="649"/>
        <v>0</v>
      </c>
      <c r="Y279" s="46">
        <f t="shared" si="650"/>
        <v>472.86</v>
      </c>
      <c r="Z279" s="46">
        <f t="shared" si="651"/>
        <v>1621.65125</v>
      </c>
      <c r="AA279" s="46"/>
      <c r="AB279" s="12" t="s">
        <v>50</v>
      </c>
      <c r="AC279" s="11">
        <f t="shared" ref="AC279:AE279" si="669">K279+R279</f>
        <v>62.5185</v>
      </c>
      <c r="AD279" s="11">
        <f t="shared" si="669"/>
        <v>778.92</v>
      </c>
      <c r="AE279" s="11">
        <f t="shared" si="669"/>
        <v>566.48</v>
      </c>
      <c r="AF279" s="11">
        <f t="shared" si="653"/>
        <v>34.73275</v>
      </c>
      <c r="AG279" s="11">
        <f t="shared" ref="AG279:AI279" si="670">O279+W279</f>
        <v>179</v>
      </c>
      <c r="AH279" s="11">
        <f t="shared" si="670"/>
        <v>0</v>
      </c>
      <c r="AI279" s="11">
        <f t="shared" si="670"/>
        <v>1621.65125</v>
      </c>
      <c r="AJ279" s="12" t="s">
        <v>33</v>
      </c>
    </row>
    <row r="280" s="9" customFormat="1" ht="16" customHeight="1" spans="1:36">
      <c r="A280" s="45">
        <f t="shared" si="636"/>
        <v>277</v>
      </c>
      <c r="B280" s="46" t="s">
        <v>230</v>
      </c>
      <c r="C280" s="100" t="s">
        <v>821</v>
      </c>
      <c r="D280" s="55" t="s">
        <v>822</v>
      </c>
      <c r="E280" s="95">
        <v>3473.25</v>
      </c>
      <c r="F280" s="46">
        <v>3245.5</v>
      </c>
      <c r="G280" s="96">
        <v>5664.75</v>
      </c>
      <c r="H280" s="95">
        <v>3473.25</v>
      </c>
      <c r="I280" s="48">
        <v>3180</v>
      </c>
      <c r="J280" s="48"/>
      <c r="K280" s="63">
        <f t="shared" si="637"/>
        <v>62.5185</v>
      </c>
      <c r="L280" s="64">
        <f t="shared" si="638"/>
        <v>519.28</v>
      </c>
      <c r="M280" s="48">
        <f t="shared" si="639"/>
        <v>453.18</v>
      </c>
      <c r="N280" s="46">
        <f t="shared" si="640"/>
        <v>24.31275</v>
      </c>
      <c r="O280" s="48">
        <f t="shared" si="641"/>
        <v>159</v>
      </c>
      <c r="P280" s="48">
        <f t="shared" si="642"/>
        <v>0</v>
      </c>
      <c r="Q280" s="48">
        <f t="shared" si="643"/>
        <v>1218.29125</v>
      </c>
      <c r="R280" s="46">
        <f t="shared" si="644"/>
        <v>0</v>
      </c>
      <c r="S280" s="46">
        <f t="shared" si="645"/>
        <v>259.64</v>
      </c>
      <c r="T280" s="48">
        <f t="shared" si="646"/>
        <v>113.3</v>
      </c>
      <c r="U280" s="46">
        <f t="shared" si="647"/>
        <v>10.42</v>
      </c>
      <c r="V280" s="46">
        <v>0</v>
      </c>
      <c r="W280" s="48">
        <f t="shared" si="648"/>
        <v>159</v>
      </c>
      <c r="X280" s="48">
        <f t="shared" si="649"/>
        <v>0</v>
      </c>
      <c r="Y280" s="46">
        <f t="shared" si="650"/>
        <v>542.36</v>
      </c>
      <c r="Z280" s="46">
        <f t="shared" si="651"/>
        <v>1760.65125</v>
      </c>
      <c r="AA280" s="46"/>
      <c r="AB280" s="12" t="s">
        <v>85</v>
      </c>
      <c r="AC280" s="11">
        <f t="shared" ref="AC280:AE280" si="671">K280+R280</f>
        <v>62.5185</v>
      </c>
      <c r="AD280" s="11">
        <f t="shared" si="671"/>
        <v>778.92</v>
      </c>
      <c r="AE280" s="11">
        <f t="shared" si="671"/>
        <v>566.48</v>
      </c>
      <c r="AF280" s="11">
        <f t="shared" si="653"/>
        <v>34.73275</v>
      </c>
      <c r="AG280" s="11">
        <f t="shared" ref="AG280:AI280" si="672">O280+W280</f>
        <v>318</v>
      </c>
      <c r="AH280" s="11">
        <f t="shared" si="672"/>
        <v>0</v>
      </c>
      <c r="AI280" s="11">
        <f t="shared" si="672"/>
        <v>1760.65125</v>
      </c>
      <c r="AJ280" s="12" t="s">
        <v>32</v>
      </c>
    </row>
    <row r="281" s="9" customFormat="1" ht="16" customHeight="1" spans="1:36">
      <c r="A281" s="45">
        <f t="shared" si="636"/>
        <v>278</v>
      </c>
      <c r="B281" s="46" t="s">
        <v>173</v>
      </c>
      <c r="C281" s="52" t="s">
        <v>827</v>
      </c>
      <c r="D281" s="76" t="s">
        <v>828</v>
      </c>
      <c r="E281" s="95">
        <v>3473.25</v>
      </c>
      <c r="F281" s="46">
        <v>3245.5</v>
      </c>
      <c r="G281" s="96">
        <v>5664.75</v>
      </c>
      <c r="H281" s="95">
        <v>3473.25</v>
      </c>
      <c r="I281" s="48">
        <v>3180</v>
      </c>
      <c r="J281" s="48"/>
      <c r="K281" s="63">
        <f t="shared" si="637"/>
        <v>62.5185</v>
      </c>
      <c r="L281" s="64">
        <f t="shared" si="638"/>
        <v>519.28</v>
      </c>
      <c r="M281" s="48">
        <f t="shared" si="639"/>
        <v>453.18</v>
      </c>
      <c r="N281" s="46">
        <f t="shared" si="640"/>
        <v>24.31275</v>
      </c>
      <c r="O281" s="48">
        <f t="shared" si="641"/>
        <v>159</v>
      </c>
      <c r="P281" s="48">
        <f t="shared" si="642"/>
        <v>0</v>
      </c>
      <c r="Q281" s="48">
        <f t="shared" si="643"/>
        <v>1218.29125</v>
      </c>
      <c r="R281" s="46">
        <f t="shared" si="644"/>
        <v>0</v>
      </c>
      <c r="S281" s="46">
        <f t="shared" si="645"/>
        <v>259.64</v>
      </c>
      <c r="T281" s="48">
        <f t="shared" si="646"/>
        <v>113.3</v>
      </c>
      <c r="U281" s="46">
        <f t="shared" si="647"/>
        <v>10.42</v>
      </c>
      <c r="V281" s="46">
        <v>0</v>
      </c>
      <c r="W281" s="48">
        <f t="shared" si="648"/>
        <v>159</v>
      </c>
      <c r="X281" s="48">
        <f t="shared" si="649"/>
        <v>0</v>
      </c>
      <c r="Y281" s="46">
        <f t="shared" si="650"/>
        <v>542.36</v>
      </c>
      <c r="Z281" s="46">
        <f t="shared" si="651"/>
        <v>1760.65125</v>
      </c>
      <c r="AA281" s="46"/>
      <c r="AB281" s="12" t="s">
        <v>139</v>
      </c>
      <c r="AC281" s="11">
        <f t="shared" ref="AC281:AE281" si="673">K281+R281</f>
        <v>62.5185</v>
      </c>
      <c r="AD281" s="11">
        <f t="shared" si="673"/>
        <v>778.92</v>
      </c>
      <c r="AE281" s="11">
        <f t="shared" si="673"/>
        <v>566.48</v>
      </c>
      <c r="AF281" s="11">
        <f t="shared" si="653"/>
        <v>34.73275</v>
      </c>
      <c r="AG281" s="11">
        <f t="shared" ref="AG281:AI281" si="674">O281+W281</f>
        <v>318</v>
      </c>
      <c r="AH281" s="11">
        <f t="shared" si="674"/>
        <v>0</v>
      </c>
      <c r="AI281" s="11">
        <f t="shared" si="674"/>
        <v>1760.65125</v>
      </c>
      <c r="AJ281" s="12" t="s">
        <v>35</v>
      </c>
    </row>
    <row r="282" s="9" customFormat="1" ht="16" customHeight="1" spans="1:36">
      <c r="A282" s="45">
        <f t="shared" si="636"/>
        <v>279</v>
      </c>
      <c r="B282" s="46" t="s">
        <v>173</v>
      </c>
      <c r="C282" s="52" t="s">
        <v>829</v>
      </c>
      <c r="D282" s="348" t="s">
        <v>830</v>
      </c>
      <c r="E282" s="95">
        <v>3473.25</v>
      </c>
      <c r="F282" s="46">
        <v>3245.5</v>
      </c>
      <c r="G282" s="96">
        <v>5664.75</v>
      </c>
      <c r="H282" s="95">
        <v>3473.25</v>
      </c>
      <c r="I282" s="48">
        <v>3180</v>
      </c>
      <c r="J282" s="48"/>
      <c r="K282" s="63">
        <f t="shared" si="637"/>
        <v>62.5185</v>
      </c>
      <c r="L282" s="64">
        <f t="shared" si="638"/>
        <v>519.28</v>
      </c>
      <c r="M282" s="48">
        <f t="shared" si="639"/>
        <v>453.18</v>
      </c>
      <c r="N282" s="46">
        <f t="shared" si="640"/>
        <v>24.31275</v>
      </c>
      <c r="O282" s="48">
        <f t="shared" si="641"/>
        <v>159</v>
      </c>
      <c r="P282" s="48">
        <f t="shared" si="642"/>
        <v>0</v>
      </c>
      <c r="Q282" s="48">
        <f t="shared" si="643"/>
        <v>1218.29125</v>
      </c>
      <c r="R282" s="46">
        <f t="shared" si="644"/>
        <v>0</v>
      </c>
      <c r="S282" s="46">
        <f t="shared" si="645"/>
        <v>259.64</v>
      </c>
      <c r="T282" s="48">
        <f t="shared" si="646"/>
        <v>113.3</v>
      </c>
      <c r="U282" s="46">
        <f t="shared" si="647"/>
        <v>10.42</v>
      </c>
      <c r="V282" s="46">
        <v>0</v>
      </c>
      <c r="W282" s="48">
        <f t="shared" si="648"/>
        <v>159</v>
      </c>
      <c r="X282" s="48">
        <f t="shared" si="649"/>
        <v>0</v>
      </c>
      <c r="Y282" s="46">
        <f t="shared" si="650"/>
        <v>542.36</v>
      </c>
      <c r="Z282" s="46">
        <f t="shared" si="651"/>
        <v>1760.65125</v>
      </c>
      <c r="AA282" s="46"/>
      <c r="AB282" s="12" t="s">
        <v>139</v>
      </c>
      <c r="AC282" s="11">
        <f t="shared" ref="AC282:AE282" si="675">K282+R282</f>
        <v>62.5185</v>
      </c>
      <c r="AD282" s="11">
        <f t="shared" si="675"/>
        <v>778.92</v>
      </c>
      <c r="AE282" s="11">
        <f t="shared" si="675"/>
        <v>566.48</v>
      </c>
      <c r="AF282" s="11">
        <f t="shared" si="653"/>
        <v>34.73275</v>
      </c>
      <c r="AG282" s="11">
        <f t="shared" ref="AG282:AI282" si="676">O282+W282</f>
        <v>318</v>
      </c>
      <c r="AH282" s="11">
        <f t="shared" si="676"/>
        <v>0</v>
      </c>
      <c r="AI282" s="11">
        <f t="shared" si="676"/>
        <v>1760.65125</v>
      </c>
      <c r="AJ282" s="12" t="s">
        <v>35</v>
      </c>
    </row>
    <row r="283" s="9" customFormat="1" ht="16" customHeight="1" spans="1:36">
      <c r="A283" s="45">
        <f t="shared" si="636"/>
        <v>280</v>
      </c>
      <c r="B283" s="46" t="s">
        <v>558</v>
      </c>
      <c r="C283" s="52" t="s">
        <v>833</v>
      </c>
      <c r="D283" s="348" t="s">
        <v>834</v>
      </c>
      <c r="E283" s="95">
        <v>3473.25</v>
      </c>
      <c r="F283" s="46">
        <v>3245.5</v>
      </c>
      <c r="G283" s="96">
        <v>5664.75</v>
      </c>
      <c r="H283" s="95">
        <v>3473.25</v>
      </c>
      <c r="I283" s="48">
        <v>1790</v>
      </c>
      <c r="J283" s="48"/>
      <c r="K283" s="63">
        <f t="shared" si="637"/>
        <v>62.5185</v>
      </c>
      <c r="L283" s="64">
        <f t="shared" si="638"/>
        <v>519.28</v>
      </c>
      <c r="M283" s="48">
        <f t="shared" si="639"/>
        <v>453.18</v>
      </c>
      <c r="N283" s="46">
        <f t="shared" si="640"/>
        <v>24.31275</v>
      </c>
      <c r="O283" s="48">
        <f t="shared" si="641"/>
        <v>89.5</v>
      </c>
      <c r="P283" s="48">
        <f t="shared" si="642"/>
        <v>0</v>
      </c>
      <c r="Q283" s="48">
        <f t="shared" si="643"/>
        <v>1148.79125</v>
      </c>
      <c r="R283" s="46">
        <f t="shared" si="644"/>
        <v>0</v>
      </c>
      <c r="S283" s="46">
        <f t="shared" si="645"/>
        <v>259.64</v>
      </c>
      <c r="T283" s="48">
        <f t="shared" si="646"/>
        <v>113.3</v>
      </c>
      <c r="U283" s="46">
        <f t="shared" si="647"/>
        <v>10.42</v>
      </c>
      <c r="V283" s="46">
        <v>0</v>
      </c>
      <c r="W283" s="48">
        <f t="shared" si="648"/>
        <v>89.5</v>
      </c>
      <c r="X283" s="48">
        <f t="shared" si="649"/>
        <v>0</v>
      </c>
      <c r="Y283" s="46">
        <f t="shared" si="650"/>
        <v>472.86</v>
      </c>
      <c r="Z283" s="46">
        <f t="shared" si="651"/>
        <v>1621.65125</v>
      </c>
      <c r="AA283" s="46"/>
      <c r="AB283" s="12" t="s">
        <v>88</v>
      </c>
      <c r="AC283" s="11">
        <f t="shared" ref="AC283:AE283" si="677">K283+R283</f>
        <v>62.5185</v>
      </c>
      <c r="AD283" s="11">
        <f t="shared" si="677"/>
        <v>778.92</v>
      </c>
      <c r="AE283" s="11">
        <f t="shared" si="677"/>
        <v>566.48</v>
      </c>
      <c r="AF283" s="11">
        <f t="shared" si="653"/>
        <v>34.73275</v>
      </c>
      <c r="AG283" s="11">
        <f t="shared" ref="AG283:AI283" si="678">O283+W283</f>
        <v>179</v>
      </c>
      <c r="AH283" s="11">
        <f t="shared" si="678"/>
        <v>0</v>
      </c>
      <c r="AI283" s="11">
        <f t="shared" si="678"/>
        <v>1621.65125</v>
      </c>
      <c r="AJ283" s="12" t="s">
        <v>33</v>
      </c>
    </row>
    <row r="284" s="9" customFormat="1" ht="16" customHeight="1" spans="1:36">
      <c r="A284" s="45">
        <f t="shared" si="636"/>
        <v>281</v>
      </c>
      <c r="B284" s="46" t="s">
        <v>558</v>
      </c>
      <c r="C284" s="52" t="s">
        <v>835</v>
      </c>
      <c r="D284" s="76" t="s">
        <v>836</v>
      </c>
      <c r="E284" s="95">
        <v>3473.25</v>
      </c>
      <c r="F284" s="46">
        <v>3245.5</v>
      </c>
      <c r="G284" s="96">
        <v>5664.75</v>
      </c>
      <c r="H284" s="95">
        <v>3473.25</v>
      </c>
      <c r="I284" s="48">
        <v>1790</v>
      </c>
      <c r="J284" s="48"/>
      <c r="K284" s="63">
        <f t="shared" si="637"/>
        <v>62.5185</v>
      </c>
      <c r="L284" s="64">
        <f t="shared" si="638"/>
        <v>519.28</v>
      </c>
      <c r="M284" s="48">
        <f t="shared" si="639"/>
        <v>453.18</v>
      </c>
      <c r="N284" s="46">
        <f t="shared" si="640"/>
        <v>24.31275</v>
      </c>
      <c r="O284" s="48">
        <f t="shared" si="641"/>
        <v>89.5</v>
      </c>
      <c r="P284" s="48">
        <f t="shared" si="642"/>
        <v>0</v>
      </c>
      <c r="Q284" s="48">
        <f t="shared" si="643"/>
        <v>1148.79125</v>
      </c>
      <c r="R284" s="46">
        <f t="shared" si="644"/>
        <v>0</v>
      </c>
      <c r="S284" s="46">
        <f t="shared" si="645"/>
        <v>259.64</v>
      </c>
      <c r="T284" s="48">
        <f t="shared" si="646"/>
        <v>113.3</v>
      </c>
      <c r="U284" s="46">
        <f t="shared" si="647"/>
        <v>10.42</v>
      </c>
      <c r="V284" s="46">
        <v>0</v>
      </c>
      <c r="W284" s="48">
        <f t="shared" si="648"/>
        <v>89.5</v>
      </c>
      <c r="X284" s="48">
        <f t="shared" si="649"/>
        <v>0</v>
      </c>
      <c r="Y284" s="46">
        <f t="shared" si="650"/>
        <v>472.86</v>
      </c>
      <c r="Z284" s="46">
        <f t="shared" si="651"/>
        <v>1621.65125</v>
      </c>
      <c r="AA284" s="46"/>
      <c r="AB284" s="12" t="s">
        <v>115</v>
      </c>
      <c r="AC284" s="11">
        <f t="shared" ref="AC284:AE284" si="679">K284+R284</f>
        <v>62.5185</v>
      </c>
      <c r="AD284" s="11">
        <f t="shared" si="679"/>
        <v>778.92</v>
      </c>
      <c r="AE284" s="11">
        <f t="shared" si="679"/>
        <v>566.48</v>
      </c>
      <c r="AF284" s="11">
        <f t="shared" si="653"/>
        <v>34.73275</v>
      </c>
      <c r="AG284" s="11">
        <f t="shared" ref="AG284:AI284" si="680">O284+W284</f>
        <v>179</v>
      </c>
      <c r="AH284" s="11">
        <f t="shared" si="680"/>
        <v>0</v>
      </c>
      <c r="AI284" s="11">
        <f t="shared" si="680"/>
        <v>1621.65125</v>
      </c>
      <c r="AJ284" s="12" t="s">
        <v>33</v>
      </c>
    </row>
    <row r="285" s="9" customFormat="1" ht="16" customHeight="1" spans="1:36">
      <c r="A285" s="45">
        <f t="shared" si="636"/>
        <v>282</v>
      </c>
      <c r="B285" s="46" t="s">
        <v>558</v>
      </c>
      <c r="C285" s="52" t="s">
        <v>843</v>
      </c>
      <c r="D285" s="348" t="s">
        <v>844</v>
      </c>
      <c r="E285" s="95">
        <v>3473.25</v>
      </c>
      <c r="F285" s="46">
        <v>3245.5</v>
      </c>
      <c r="G285" s="96">
        <v>5664.75</v>
      </c>
      <c r="H285" s="95">
        <v>3473.25</v>
      </c>
      <c r="I285" s="48">
        <v>1790</v>
      </c>
      <c r="J285" s="48"/>
      <c r="K285" s="63">
        <f t="shared" si="637"/>
        <v>62.5185</v>
      </c>
      <c r="L285" s="64">
        <f t="shared" si="638"/>
        <v>519.28</v>
      </c>
      <c r="M285" s="48">
        <f t="shared" si="639"/>
        <v>453.18</v>
      </c>
      <c r="N285" s="46">
        <f t="shared" si="640"/>
        <v>24.31275</v>
      </c>
      <c r="O285" s="48">
        <f t="shared" si="641"/>
        <v>89.5</v>
      </c>
      <c r="P285" s="48">
        <f t="shared" si="642"/>
        <v>0</v>
      </c>
      <c r="Q285" s="48">
        <f t="shared" si="643"/>
        <v>1148.79125</v>
      </c>
      <c r="R285" s="46">
        <f t="shared" si="644"/>
        <v>0</v>
      </c>
      <c r="S285" s="46">
        <f t="shared" si="645"/>
        <v>259.64</v>
      </c>
      <c r="T285" s="48">
        <f t="shared" si="646"/>
        <v>113.3</v>
      </c>
      <c r="U285" s="46">
        <f t="shared" si="647"/>
        <v>10.42</v>
      </c>
      <c r="V285" s="46">
        <v>0</v>
      </c>
      <c r="W285" s="48">
        <f t="shared" si="648"/>
        <v>89.5</v>
      </c>
      <c r="X285" s="48">
        <f t="shared" si="649"/>
        <v>0</v>
      </c>
      <c r="Y285" s="46">
        <f t="shared" si="650"/>
        <v>472.86</v>
      </c>
      <c r="Z285" s="46">
        <f t="shared" si="651"/>
        <v>1621.65125</v>
      </c>
      <c r="AA285" s="46"/>
      <c r="AB285" s="12" t="s">
        <v>50</v>
      </c>
      <c r="AC285" s="11">
        <f t="shared" ref="AC285:AE285" si="681">K285+R285</f>
        <v>62.5185</v>
      </c>
      <c r="AD285" s="11">
        <f t="shared" si="681"/>
        <v>778.92</v>
      </c>
      <c r="AE285" s="11">
        <f t="shared" si="681"/>
        <v>566.48</v>
      </c>
      <c r="AF285" s="11">
        <f t="shared" si="653"/>
        <v>34.73275</v>
      </c>
      <c r="AG285" s="11">
        <f t="shared" ref="AG285:AI285" si="682">O285+W285</f>
        <v>179</v>
      </c>
      <c r="AH285" s="11">
        <f t="shared" si="682"/>
        <v>0</v>
      </c>
      <c r="AI285" s="11">
        <f t="shared" si="682"/>
        <v>1621.65125</v>
      </c>
      <c r="AJ285" s="12" t="s">
        <v>33</v>
      </c>
    </row>
    <row r="286" s="9" customFormat="1" ht="16" customHeight="1" spans="1:36">
      <c r="A286" s="45">
        <f t="shared" si="636"/>
        <v>283</v>
      </c>
      <c r="B286" s="46" t="s">
        <v>193</v>
      </c>
      <c r="C286" s="52" t="s">
        <v>847</v>
      </c>
      <c r="D286" s="348" t="s">
        <v>848</v>
      </c>
      <c r="E286" s="95">
        <v>3473.25</v>
      </c>
      <c r="F286" s="46">
        <v>3245.5</v>
      </c>
      <c r="G286" s="96">
        <v>5664.75</v>
      </c>
      <c r="H286" s="95">
        <v>3473.25</v>
      </c>
      <c r="I286" s="48">
        <v>3180</v>
      </c>
      <c r="J286" s="48"/>
      <c r="K286" s="63">
        <f t="shared" si="637"/>
        <v>62.5185</v>
      </c>
      <c r="L286" s="64">
        <f t="shared" si="638"/>
        <v>519.28</v>
      </c>
      <c r="M286" s="48">
        <f t="shared" si="639"/>
        <v>453.18</v>
      </c>
      <c r="N286" s="46">
        <f t="shared" si="640"/>
        <v>24.31275</v>
      </c>
      <c r="O286" s="48">
        <f t="shared" si="641"/>
        <v>159</v>
      </c>
      <c r="P286" s="48">
        <f t="shared" si="642"/>
        <v>0</v>
      </c>
      <c r="Q286" s="48">
        <f t="shared" si="643"/>
        <v>1218.29125</v>
      </c>
      <c r="R286" s="46">
        <f t="shared" si="644"/>
        <v>0</v>
      </c>
      <c r="S286" s="46">
        <f t="shared" si="645"/>
        <v>259.64</v>
      </c>
      <c r="T286" s="48">
        <f t="shared" si="646"/>
        <v>113.3</v>
      </c>
      <c r="U286" s="46">
        <f t="shared" si="647"/>
        <v>10.42</v>
      </c>
      <c r="V286" s="46">
        <v>0</v>
      </c>
      <c r="W286" s="48">
        <f t="shared" si="648"/>
        <v>159</v>
      </c>
      <c r="X286" s="48">
        <f t="shared" si="649"/>
        <v>0</v>
      </c>
      <c r="Y286" s="46">
        <f t="shared" si="650"/>
        <v>542.36</v>
      </c>
      <c r="Z286" s="46">
        <f t="shared" si="651"/>
        <v>1760.65125</v>
      </c>
      <c r="AA286" s="46"/>
      <c r="AB286" s="12" t="s">
        <v>138</v>
      </c>
      <c r="AC286" s="11">
        <f t="shared" ref="AC286:AE286" si="683">K286+R286</f>
        <v>62.5185</v>
      </c>
      <c r="AD286" s="11">
        <f t="shared" si="683"/>
        <v>778.92</v>
      </c>
      <c r="AE286" s="11">
        <f t="shared" si="683"/>
        <v>566.48</v>
      </c>
      <c r="AF286" s="11">
        <f t="shared" si="653"/>
        <v>34.73275</v>
      </c>
      <c r="AG286" s="11">
        <f t="shared" ref="AG286:AI286" si="684">O286+W286</f>
        <v>318</v>
      </c>
      <c r="AH286" s="11">
        <f t="shared" si="684"/>
        <v>0</v>
      </c>
      <c r="AI286" s="11">
        <f t="shared" si="684"/>
        <v>1760.65125</v>
      </c>
      <c r="AJ286" s="12" t="s">
        <v>35</v>
      </c>
    </row>
    <row r="287" s="9" customFormat="1" ht="16" customHeight="1" spans="1:36">
      <c r="A287" s="45">
        <f t="shared" si="636"/>
        <v>284</v>
      </c>
      <c r="B287" s="46" t="s">
        <v>230</v>
      </c>
      <c r="C287" s="52" t="s">
        <v>853</v>
      </c>
      <c r="D287" s="76" t="s">
        <v>854</v>
      </c>
      <c r="E287" s="95">
        <v>3473.25</v>
      </c>
      <c r="F287" s="46">
        <v>3245.5</v>
      </c>
      <c r="G287" s="96">
        <v>5664.75</v>
      </c>
      <c r="H287" s="95">
        <v>3473.25</v>
      </c>
      <c r="I287" s="48">
        <v>3180</v>
      </c>
      <c r="J287" s="48"/>
      <c r="K287" s="63">
        <f t="shared" si="637"/>
        <v>62.5185</v>
      </c>
      <c r="L287" s="64">
        <f t="shared" si="638"/>
        <v>519.28</v>
      </c>
      <c r="M287" s="48">
        <f t="shared" si="639"/>
        <v>453.18</v>
      </c>
      <c r="N287" s="46">
        <f t="shared" si="640"/>
        <v>24.31275</v>
      </c>
      <c r="O287" s="48">
        <f t="shared" si="641"/>
        <v>159</v>
      </c>
      <c r="P287" s="48">
        <f t="shared" si="642"/>
        <v>0</v>
      </c>
      <c r="Q287" s="48">
        <f t="shared" si="643"/>
        <v>1218.29125</v>
      </c>
      <c r="R287" s="46">
        <f t="shared" si="644"/>
        <v>0</v>
      </c>
      <c r="S287" s="46">
        <f t="shared" si="645"/>
        <v>259.64</v>
      </c>
      <c r="T287" s="48">
        <f t="shared" si="646"/>
        <v>113.3</v>
      </c>
      <c r="U287" s="46">
        <f t="shared" si="647"/>
        <v>10.42</v>
      </c>
      <c r="V287" s="46">
        <v>0</v>
      </c>
      <c r="W287" s="48">
        <f t="shared" si="648"/>
        <v>159</v>
      </c>
      <c r="X287" s="48">
        <f t="shared" si="649"/>
        <v>0</v>
      </c>
      <c r="Y287" s="46">
        <f t="shared" si="650"/>
        <v>542.36</v>
      </c>
      <c r="Z287" s="46">
        <f t="shared" si="651"/>
        <v>1760.65125</v>
      </c>
      <c r="AA287" s="46"/>
      <c r="AB287" s="12" t="s">
        <v>134</v>
      </c>
      <c r="AC287" s="11">
        <f t="shared" ref="AC287:AE287" si="685">K287+R287</f>
        <v>62.5185</v>
      </c>
      <c r="AD287" s="11">
        <f t="shared" si="685"/>
        <v>778.92</v>
      </c>
      <c r="AE287" s="11">
        <f t="shared" si="685"/>
        <v>566.48</v>
      </c>
      <c r="AF287" s="11">
        <f t="shared" si="653"/>
        <v>34.73275</v>
      </c>
      <c r="AG287" s="11">
        <f t="shared" ref="AG287:AI287" si="686">O287+W287</f>
        <v>318</v>
      </c>
      <c r="AH287" s="11">
        <f t="shared" si="686"/>
        <v>0</v>
      </c>
      <c r="AI287" s="11">
        <f t="shared" si="686"/>
        <v>1760.65125</v>
      </c>
      <c r="AJ287" s="12" t="s">
        <v>32</v>
      </c>
    </row>
    <row r="288" s="9" customFormat="1" ht="16" customHeight="1" spans="1:36">
      <c r="A288" s="45">
        <f t="shared" si="636"/>
        <v>285</v>
      </c>
      <c r="B288" s="46" t="s">
        <v>230</v>
      </c>
      <c r="C288" s="52" t="s">
        <v>855</v>
      </c>
      <c r="D288" s="348" t="s">
        <v>856</v>
      </c>
      <c r="E288" s="95">
        <v>3473.25</v>
      </c>
      <c r="F288" s="46">
        <v>3245.5</v>
      </c>
      <c r="G288" s="96">
        <v>5664.75</v>
      </c>
      <c r="H288" s="95">
        <v>3473.25</v>
      </c>
      <c r="I288" s="48">
        <v>3180</v>
      </c>
      <c r="J288" s="48"/>
      <c r="K288" s="63">
        <f t="shared" si="637"/>
        <v>62.5185</v>
      </c>
      <c r="L288" s="64">
        <f t="shared" si="638"/>
        <v>519.28</v>
      </c>
      <c r="M288" s="48">
        <f t="shared" si="639"/>
        <v>453.18</v>
      </c>
      <c r="N288" s="46">
        <f t="shared" si="640"/>
        <v>24.31275</v>
      </c>
      <c r="O288" s="48">
        <f t="shared" si="641"/>
        <v>159</v>
      </c>
      <c r="P288" s="48">
        <f t="shared" si="642"/>
        <v>0</v>
      </c>
      <c r="Q288" s="48">
        <f t="shared" si="643"/>
        <v>1218.29125</v>
      </c>
      <c r="R288" s="46">
        <f t="shared" si="644"/>
        <v>0</v>
      </c>
      <c r="S288" s="46">
        <f t="shared" si="645"/>
        <v>259.64</v>
      </c>
      <c r="T288" s="48">
        <f t="shared" si="646"/>
        <v>113.3</v>
      </c>
      <c r="U288" s="46">
        <f t="shared" si="647"/>
        <v>10.42</v>
      </c>
      <c r="V288" s="46">
        <v>0</v>
      </c>
      <c r="W288" s="48">
        <f t="shared" si="648"/>
        <v>159</v>
      </c>
      <c r="X288" s="48">
        <f t="shared" si="649"/>
        <v>0</v>
      </c>
      <c r="Y288" s="46">
        <f t="shared" si="650"/>
        <v>542.36</v>
      </c>
      <c r="Z288" s="46">
        <f t="shared" si="651"/>
        <v>1760.65125</v>
      </c>
      <c r="AA288" s="46"/>
      <c r="AB288" s="12" t="s">
        <v>134</v>
      </c>
      <c r="AC288" s="11">
        <f t="shared" ref="AC288:AE288" si="687">K288+R288</f>
        <v>62.5185</v>
      </c>
      <c r="AD288" s="11">
        <f t="shared" si="687"/>
        <v>778.92</v>
      </c>
      <c r="AE288" s="11">
        <f t="shared" si="687"/>
        <v>566.48</v>
      </c>
      <c r="AF288" s="11">
        <f t="shared" si="653"/>
        <v>34.73275</v>
      </c>
      <c r="AG288" s="11">
        <f t="shared" ref="AG288:AI288" si="688">O288+W288</f>
        <v>318</v>
      </c>
      <c r="AH288" s="11">
        <f t="shared" si="688"/>
        <v>0</v>
      </c>
      <c r="AI288" s="11">
        <f t="shared" si="688"/>
        <v>1760.65125</v>
      </c>
      <c r="AJ288" s="12" t="s">
        <v>32</v>
      </c>
    </row>
    <row r="289" s="9" customFormat="1" ht="16" customHeight="1" spans="1:36">
      <c r="A289" s="45">
        <f t="shared" si="636"/>
        <v>286</v>
      </c>
      <c r="B289" s="46" t="s">
        <v>230</v>
      </c>
      <c r="C289" s="52" t="s">
        <v>857</v>
      </c>
      <c r="D289" s="348" t="s">
        <v>858</v>
      </c>
      <c r="E289" s="95">
        <v>3473.25</v>
      </c>
      <c r="F289" s="46">
        <v>3245.5</v>
      </c>
      <c r="G289" s="96">
        <v>5664.75</v>
      </c>
      <c r="H289" s="95">
        <v>3473.25</v>
      </c>
      <c r="I289" s="48">
        <v>3180</v>
      </c>
      <c r="J289" s="48"/>
      <c r="K289" s="63">
        <f t="shared" si="637"/>
        <v>62.5185</v>
      </c>
      <c r="L289" s="64">
        <f t="shared" si="638"/>
        <v>519.28</v>
      </c>
      <c r="M289" s="48">
        <f t="shared" si="639"/>
        <v>453.18</v>
      </c>
      <c r="N289" s="46">
        <f t="shared" si="640"/>
        <v>24.31275</v>
      </c>
      <c r="O289" s="48">
        <f t="shared" si="641"/>
        <v>159</v>
      </c>
      <c r="P289" s="48">
        <f t="shared" si="642"/>
        <v>0</v>
      </c>
      <c r="Q289" s="48">
        <f t="shared" si="643"/>
        <v>1218.29125</v>
      </c>
      <c r="R289" s="46">
        <f t="shared" si="644"/>
        <v>0</v>
      </c>
      <c r="S289" s="46">
        <f t="shared" si="645"/>
        <v>259.64</v>
      </c>
      <c r="T289" s="48">
        <f t="shared" si="646"/>
        <v>113.3</v>
      </c>
      <c r="U289" s="46">
        <f t="shared" si="647"/>
        <v>10.42</v>
      </c>
      <c r="V289" s="46">
        <v>0</v>
      </c>
      <c r="W289" s="48">
        <f t="shared" si="648"/>
        <v>159</v>
      </c>
      <c r="X289" s="48">
        <f t="shared" si="649"/>
        <v>0</v>
      </c>
      <c r="Y289" s="46">
        <f t="shared" si="650"/>
        <v>542.36</v>
      </c>
      <c r="Z289" s="46">
        <f t="shared" si="651"/>
        <v>1760.65125</v>
      </c>
      <c r="AA289" s="46"/>
      <c r="AB289" s="12" t="s">
        <v>134</v>
      </c>
      <c r="AC289" s="11">
        <f t="shared" ref="AC289:AE289" si="689">K289+R289</f>
        <v>62.5185</v>
      </c>
      <c r="AD289" s="11">
        <f t="shared" si="689"/>
        <v>778.92</v>
      </c>
      <c r="AE289" s="11">
        <f t="shared" si="689"/>
        <v>566.48</v>
      </c>
      <c r="AF289" s="11">
        <f t="shared" si="653"/>
        <v>34.73275</v>
      </c>
      <c r="AG289" s="11">
        <f t="shared" ref="AG289:AI289" si="690">O289+W289</f>
        <v>318</v>
      </c>
      <c r="AH289" s="11">
        <f t="shared" si="690"/>
        <v>0</v>
      </c>
      <c r="AI289" s="11">
        <f t="shared" si="690"/>
        <v>1760.65125</v>
      </c>
      <c r="AJ289" s="12" t="s">
        <v>32</v>
      </c>
    </row>
    <row r="290" s="9" customFormat="1" ht="16" customHeight="1" spans="1:36">
      <c r="A290" s="45">
        <f t="shared" si="636"/>
        <v>287</v>
      </c>
      <c r="B290" s="46" t="s">
        <v>670</v>
      </c>
      <c r="C290" s="52" t="s">
        <v>859</v>
      </c>
      <c r="D290" s="76" t="s">
        <v>860</v>
      </c>
      <c r="E290" s="95">
        <v>3473.25</v>
      </c>
      <c r="F290" s="46">
        <v>3245.5</v>
      </c>
      <c r="G290" s="96">
        <v>5664.75</v>
      </c>
      <c r="H290" s="95">
        <v>3473.25</v>
      </c>
      <c r="I290" s="48">
        <v>1790</v>
      </c>
      <c r="J290" s="48"/>
      <c r="K290" s="63">
        <f t="shared" si="637"/>
        <v>62.5185</v>
      </c>
      <c r="L290" s="64">
        <f t="shared" si="638"/>
        <v>519.28</v>
      </c>
      <c r="M290" s="48">
        <f t="shared" si="639"/>
        <v>453.18</v>
      </c>
      <c r="N290" s="46">
        <f t="shared" si="640"/>
        <v>24.31275</v>
      </c>
      <c r="O290" s="48">
        <f t="shared" si="641"/>
        <v>89.5</v>
      </c>
      <c r="P290" s="48">
        <f t="shared" si="642"/>
        <v>0</v>
      </c>
      <c r="Q290" s="48">
        <f t="shared" si="643"/>
        <v>1148.79125</v>
      </c>
      <c r="R290" s="46">
        <f t="shared" si="644"/>
        <v>0</v>
      </c>
      <c r="S290" s="46">
        <f t="shared" si="645"/>
        <v>259.64</v>
      </c>
      <c r="T290" s="48">
        <f t="shared" si="646"/>
        <v>113.3</v>
      </c>
      <c r="U290" s="46">
        <f t="shared" si="647"/>
        <v>10.42</v>
      </c>
      <c r="V290" s="46">
        <v>0</v>
      </c>
      <c r="W290" s="48">
        <f t="shared" si="648"/>
        <v>89.5</v>
      </c>
      <c r="X290" s="48">
        <f t="shared" si="649"/>
        <v>0</v>
      </c>
      <c r="Y290" s="46">
        <f t="shared" si="650"/>
        <v>472.86</v>
      </c>
      <c r="Z290" s="46">
        <f t="shared" si="651"/>
        <v>1621.65125</v>
      </c>
      <c r="AA290" s="46"/>
      <c r="AB290" s="12" t="s">
        <v>64</v>
      </c>
      <c r="AC290" s="11">
        <f t="shared" ref="AC290:AE290" si="691">K290+R290</f>
        <v>62.5185</v>
      </c>
      <c r="AD290" s="11">
        <f t="shared" si="691"/>
        <v>778.92</v>
      </c>
      <c r="AE290" s="11">
        <f t="shared" si="691"/>
        <v>566.48</v>
      </c>
      <c r="AF290" s="11">
        <f t="shared" si="653"/>
        <v>34.73275</v>
      </c>
      <c r="AG290" s="11">
        <f t="shared" ref="AG290:AI290" si="692">O290+W290</f>
        <v>179</v>
      </c>
      <c r="AH290" s="11">
        <f t="shared" si="692"/>
        <v>0</v>
      </c>
      <c r="AI290" s="11">
        <f t="shared" si="692"/>
        <v>1621.65125</v>
      </c>
      <c r="AJ290" s="12" t="s">
        <v>33</v>
      </c>
    </row>
    <row r="291" s="9" customFormat="1" ht="16" customHeight="1" spans="1:36">
      <c r="A291" s="45">
        <f t="shared" si="636"/>
        <v>288</v>
      </c>
      <c r="B291" s="46" t="s">
        <v>176</v>
      </c>
      <c r="C291" s="52" t="s">
        <v>861</v>
      </c>
      <c r="D291" s="348" t="s">
        <v>862</v>
      </c>
      <c r="E291" s="95">
        <v>3473.25</v>
      </c>
      <c r="F291" s="46">
        <v>3245.5</v>
      </c>
      <c r="G291" s="96">
        <v>5664.75</v>
      </c>
      <c r="H291" s="95">
        <v>3473.25</v>
      </c>
      <c r="I291" s="48">
        <v>3180</v>
      </c>
      <c r="J291" s="48"/>
      <c r="K291" s="63">
        <f t="shared" si="637"/>
        <v>62.5185</v>
      </c>
      <c r="L291" s="64">
        <f t="shared" si="638"/>
        <v>519.28</v>
      </c>
      <c r="M291" s="48">
        <f t="shared" si="639"/>
        <v>453.18</v>
      </c>
      <c r="N291" s="46">
        <f t="shared" si="640"/>
        <v>24.31275</v>
      </c>
      <c r="O291" s="48">
        <f t="shared" si="641"/>
        <v>159</v>
      </c>
      <c r="P291" s="48">
        <f t="shared" si="642"/>
        <v>0</v>
      </c>
      <c r="Q291" s="48">
        <f t="shared" si="643"/>
        <v>1218.29125</v>
      </c>
      <c r="R291" s="46">
        <f t="shared" si="644"/>
        <v>0</v>
      </c>
      <c r="S291" s="46">
        <f t="shared" si="645"/>
        <v>259.64</v>
      </c>
      <c r="T291" s="48">
        <f t="shared" si="646"/>
        <v>113.3</v>
      </c>
      <c r="U291" s="46">
        <f t="shared" si="647"/>
        <v>10.42</v>
      </c>
      <c r="V291" s="46">
        <v>0</v>
      </c>
      <c r="W291" s="48">
        <f t="shared" si="648"/>
        <v>159</v>
      </c>
      <c r="X291" s="48">
        <f t="shared" si="649"/>
        <v>0</v>
      </c>
      <c r="Y291" s="46">
        <f t="shared" si="650"/>
        <v>542.36</v>
      </c>
      <c r="Z291" s="46">
        <f t="shared" si="651"/>
        <v>1760.65125</v>
      </c>
      <c r="AA291" s="46"/>
      <c r="AB291" s="12" t="s">
        <v>85</v>
      </c>
      <c r="AC291" s="11">
        <f t="shared" ref="AC291:AE291" si="693">K291+R291</f>
        <v>62.5185</v>
      </c>
      <c r="AD291" s="11">
        <f t="shared" si="693"/>
        <v>778.92</v>
      </c>
      <c r="AE291" s="11">
        <f t="shared" si="693"/>
        <v>566.48</v>
      </c>
      <c r="AF291" s="11">
        <f t="shared" si="653"/>
        <v>34.73275</v>
      </c>
      <c r="AG291" s="11">
        <f t="shared" ref="AG291:AI291" si="694">O291+W291</f>
        <v>318</v>
      </c>
      <c r="AH291" s="11">
        <f t="shared" si="694"/>
        <v>0</v>
      </c>
      <c r="AI291" s="11">
        <f t="shared" si="694"/>
        <v>1760.65125</v>
      </c>
      <c r="AJ291" s="12" t="s">
        <v>35</v>
      </c>
    </row>
    <row r="292" s="9" customFormat="1" ht="16" customHeight="1" spans="1:36">
      <c r="A292" s="45">
        <f t="shared" si="636"/>
        <v>289</v>
      </c>
      <c r="B292" s="46" t="s">
        <v>685</v>
      </c>
      <c r="C292" s="52" t="s">
        <v>865</v>
      </c>
      <c r="D292" s="76" t="s">
        <v>866</v>
      </c>
      <c r="E292" s="95">
        <v>3473.25</v>
      </c>
      <c r="F292" s="46">
        <v>3245.5</v>
      </c>
      <c r="G292" s="96">
        <v>5664.75</v>
      </c>
      <c r="H292" s="95">
        <v>3473.25</v>
      </c>
      <c r="I292" s="48">
        <v>1790</v>
      </c>
      <c r="J292" s="48"/>
      <c r="K292" s="63">
        <f t="shared" si="637"/>
        <v>62.5185</v>
      </c>
      <c r="L292" s="64">
        <f t="shared" si="638"/>
        <v>519.28</v>
      </c>
      <c r="M292" s="48">
        <f t="shared" si="639"/>
        <v>453.18</v>
      </c>
      <c r="N292" s="46">
        <f t="shared" si="640"/>
        <v>24.31275</v>
      </c>
      <c r="O292" s="48">
        <f t="shared" si="641"/>
        <v>89.5</v>
      </c>
      <c r="P292" s="48">
        <f t="shared" si="642"/>
        <v>0</v>
      </c>
      <c r="Q292" s="48">
        <f t="shared" si="643"/>
        <v>1148.79125</v>
      </c>
      <c r="R292" s="46">
        <f t="shared" si="644"/>
        <v>0</v>
      </c>
      <c r="S292" s="46">
        <f t="shared" si="645"/>
        <v>259.64</v>
      </c>
      <c r="T292" s="48">
        <f t="shared" si="646"/>
        <v>113.3</v>
      </c>
      <c r="U292" s="46">
        <f t="shared" si="647"/>
        <v>10.42</v>
      </c>
      <c r="V292" s="46">
        <v>0</v>
      </c>
      <c r="W292" s="48">
        <f t="shared" si="648"/>
        <v>89.5</v>
      </c>
      <c r="X292" s="48">
        <f t="shared" si="649"/>
        <v>0</v>
      </c>
      <c r="Y292" s="46">
        <f t="shared" si="650"/>
        <v>472.86</v>
      </c>
      <c r="Z292" s="46">
        <f t="shared" si="651"/>
        <v>1621.65125</v>
      </c>
      <c r="AA292" s="46"/>
      <c r="AB292" s="12" t="s">
        <v>62</v>
      </c>
      <c r="AC292" s="11">
        <f t="shared" ref="AC292:AE292" si="695">K292+R292</f>
        <v>62.5185</v>
      </c>
      <c r="AD292" s="11">
        <f t="shared" si="695"/>
        <v>778.92</v>
      </c>
      <c r="AE292" s="11">
        <f t="shared" si="695"/>
        <v>566.48</v>
      </c>
      <c r="AF292" s="11">
        <f t="shared" si="653"/>
        <v>34.73275</v>
      </c>
      <c r="AG292" s="11">
        <f t="shared" ref="AG292:AI292" si="696">O292+W292</f>
        <v>179</v>
      </c>
      <c r="AH292" s="11">
        <f t="shared" si="696"/>
        <v>0</v>
      </c>
      <c r="AI292" s="11">
        <f t="shared" si="696"/>
        <v>1621.65125</v>
      </c>
      <c r="AJ292" s="12" t="s">
        <v>33</v>
      </c>
    </row>
    <row r="293" s="9" customFormat="1" ht="16" customHeight="1" spans="1:36">
      <c r="A293" s="45">
        <f t="shared" si="636"/>
        <v>290</v>
      </c>
      <c r="B293" s="46" t="s">
        <v>348</v>
      </c>
      <c r="C293" s="52" t="s">
        <v>867</v>
      </c>
      <c r="D293" s="76" t="s">
        <v>868</v>
      </c>
      <c r="E293" s="95">
        <v>3473.25</v>
      </c>
      <c r="F293" s="46">
        <v>3245.5</v>
      </c>
      <c r="G293" s="96">
        <v>5664.75</v>
      </c>
      <c r="H293" s="95">
        <v>3473.25</v>
      </c>
      <c r="I293" s="48">
        <v>1790</v>
      </c>
      <c r="J293" s="48"/>
      <c r="K293" s="63">
        <f t="shared" si="637"/>
        <v>62.5185</v>
      </c>
      <c r="L293" s="64">
        <f t="shared" si="638"/>
        <v>519.28</v>
      </c>
      <c r="M293" s="48">
        <f t="shared" si="639"/>
        <v>453.18</v>
      </c>
      <c r="N293" s="46">
        <f t="shared" si="640"/>
        <v>24.31275</v>
      </c>
      <c r="O293" s="48">
        <f t="shared" si="641"/>
        <v>89.5</v>
      </c>
      <c r="P293" s="48">
        <f t="shared" si="642"/>
        <v>0</v>
      </c>
      <c r="Q293" s="48">
        <f t="shared" si="643"/>
        <v>1148.79125</v>
      </c>
      <c r="R293" s="46">
        <f t="shared" si="644"/>
        <v>0</v>
      </c>
      <c r="S293" s="46">
        <f t="shared" si="645"/>
        <v>259.64</v>
      </c>
      <c r="T293" s="48">
        <f t="shared" si="646"/>
        <v>113.3</v>
      </c>
      <c r="U293" s="46">
        <f t="shared" si="647"/>
        <v>10.42</v>
      </c>
      <c r="V293" s="46">
        <v>0</v>
      </c>
      <c r="W293" s="48">
        <f t="shared" si="648"/>
        <v>89.5</v>
      </c>
      <c r="X293" s="48">
        <f t="shared" si="649"/>
        <v>0</v>
      </c>
      <c r="Y293" s="46">
        <f t="shared" si="650"/>
        <v>472.86</v>
      </c>
      <c r="Z293" s="46">
        <f t="shared" si="651"/>
        <v>1621.65125</v>
      </c>
      <c r="AA293" s="46"/>
      <c r="AB293" s="12" t="s">
        <v>100</v>
      </c>
      <c r="AC293" s="11">
        <f t="shared" ref="AC293:AE293" si="697">K293+R293</f>
        <v>62.5185</v>
      </c>
      <c r="AD293" s="11">
        <f t="shared" si="697"/>
        <v>778.92</v>
      </c>
      <c r="AE293" s="11">
        <f t="shared" si="697"/>
        <v>566.48</v>
      </c>
      <c r="AF293" s="11">
        <f t="shared" si="653"/>
        <v>34.73275</v>
      </c>
      <c r="AG293" s="11">
        <f t="shared" ref="AG293:AI293" si="698">O293+W293</f>
        <v>179</v>
      </c>
      <c r="AH293" s="11">
        <f t="shared" si="698"/>
        <v>0</v>
      </c>
      <c r="AI293" s="11">
        <f t="shared" si="698"/>
        <v>1621.65125</v>
      </c>
      <c r="AJ293" s="12" t="s">
        <v>33</v>
      </c>
    </row>
    <row r="294" s="9" customFormat="1" ht="16" customHeight="1" spans="1:36">
      <c r="A294" s="45">
        <f t="shared" si="636"/>
        <v>291</v>
      </c>
      <c r="B294" s="46" t="s">
        <v>348</v>
      </c>
      <c r="C294" s="52" t="s">
        <v>869</v>
      </c>
      <c r="D294" s="76" t="s">
        <v>870</v>
      </c>
      <c r="E294" s="95">
        <v>3473.25</v>
      </c>
      <c r="F294" s="46">
        <v>3245.5</v>
      </c>
      <c r="G294" s="96">
        <v>5664.75</v>
      </c>
      <c r="H294" s="95">
        <v>3473.25</v>
      </c>
      <c r="I294" s="48">
        <v>1790</v>
      </c>
      <c r="J294" s="48"/>
      <c r="K294" s="63">
        <f t="shared" si="637"/>
        <v>62.5185</v>
      </c>
      <c r="L294" s="64">
        <f t="shared" si="638"/>
        <v>519.28</v>
      </c>
      <c r="M294" s="48">
        <f t="shared" si="639"/>
        <v>453.18</v>
      </c>
      <c r="N294" s="46">
        <f t="shared" si="640"/>
        <v>24.31275</v>
      </c>
      <c r="O294" s="48">
        <f t="shared" si="641"/>
        <v>89.5</v>
      </c>
      <c r="P294" s="48">
        <f t="shared" si="642"/>
        <v>0</v>
      </c>
      <c r="Q294" s="48">
        <f t="shared" si="643"/>
        <v>1148.79125</v>
      </c>
      <c r="R294" s="46">
        <f t="shared" si="644"/>
        <v>0</v>
      </c>
      <c r="S294" s="46">
        <f t="shared" si="645"/>
        <v>259.64</v>
      </c>
      <c r="T294" s="48">
        <f t="shared" si="646"/>
        <v>113.3</v>
      </c>
      <c r="U294" s="46">
        <f t="shared" si="647"/>
        <v>10.42</v>
      </c>
      <c r="V294" s="46">
        <v>0</v>
      </c>
      <c r="W294" s="48">
        <f t="shared" si="648"/>
        <v>89.5</v>
      </c>
      <c r="X294" s="48">
        <f t="shared" si="649"/>
        <v>0</v>
      </c>
      <c r="Y294" s="46">
        <f t="shared" si="650"/>
        <v>472.86</v>
      </c>
      <c r="Z294" s="46">
        <f t="shared" si="651"/>
        <v>1621.65125</v>
      </c>
      <c r="AA294" s="46"/>
      <c r="AB294" s="12" t="s">
        <v>100</v>
      </c>
      <c r="AC294" s="11">
        <f t="shared" ref="AC294:AE294" si="699">K294+R294</f>
        <v>62.5185</v>
      </c>
      <c r="AD294" s="11">
        <f t="shared" si="699"/>
        <v>778.92</v>
      </c>
      <c r="AE294" s="11">
        <f t="shared" si="699"/>
        <v>566.48</v>
      </c>
      <c r="AF294" s="11">
        <f t="shared" si="653"/>
        <v>34.73275</v>
      </c>
      <c r="AG294" s="11">
        <f t="shared" ref="AG294:AI294" si="700">O294+W294</f>
        <v>179</v>
      </c>
      <c r="AH294" s="11">
        <f t="shared" si="700"/>
        <v>0</v>
      </c>
      <c r="AI294" s="11">
        <f t="shared" si="700"/>
        <v>1621.65125</v>
      </c>
      <c r="AJ294" s="12" t="s">
        <v>33</v>
      </c>
    </row>
    <row r="295" s="9" customFormat="1" ht="16" customHeight="1" spans="1:36">
      <c r="A295" s="45">
        <f t="shared" si="636"/>
        <v>292</v>
      </c>
      <c r="B295" s="46" t="s">
        <v>328</v>
      </c>
      <c r="C295" s="52" t="s">
        <v>871</v>
      </c>
      <c r="D295" s="76" t="s">
        <v>872</v>
      </c>
      <c r="E295" s="95">
        <v>3473.25</v>
      </c>
      <c r="F295" s="46">
        <v>3245.5</v>
      </c>
      <c r="G295" s="96">
        <v>5664.75</v>
      </c>
      <c r="H295" s="95">
        <v>3473.25</v>
      </c>
      <c r="I295" s="48">
        <v>4180</v>
      </c>
      <c r="J295" s="48"/>
      <c r="K295" s="63">
        <f t="shared" si="637"/>
        <v>62.5185</v>
      </c>
      <c r="L295" s="64">
        <f t="shared" si="638"/>
        <v>519.28</v>
      </c>
      <c r="M295" s="48">
        <f t="shared" si="639"/>
        <v>453.18</v>
      </c>
      <c r="N295" s="46">
        <f t="shared" si="640"/>
        <v>24.31275</v>
      </c>
      <c r="O295" s="48">
        <f t="shared" si="641"/>
        <v>209</v>
      </c>
      <c r="P295" s="48">
        <f t="shared" si="642"/>
        <v>0</v>
      </c>
      <c r="Q295" s="48">
        <f t="shared" si="643"/>
        <v>1268.29125</v>
      </c>
      <c r="R295" s="46">
        <f t="shared" si="644"/>
        <v>0</v>
      </c>
      <c r="S295" s="46">
        <f t="shared" si="645"/>
        <v>259.64</v>
      </c>
      <c r="T295" s="48">
        <f t="shared" si="646"/>
        <v>113.3</v>
      </c>
      <c r="U295" s="46">
        <f t="shared" si="647"/>
        <v>10.42</v>
      </c>
      <c r="V295" s="46">
        <v>0</v>
      </c>
      <c r="W295" s="48">
        <f t="shared" si="648"/>
        <v>209</v>
      </c>
      <c r="X295" s="48">
        <f t="shared" si="649"/>
        <v>0</v>
      </c>
      <c r="Y295" s="46">
        <f t="shared" si="650"/>
        <v>592.36</v>
      </c>
      <c r="Z295" s="46">
        <f t="shared" si="651"/>
        <v>1860.65125</v>
      </c>
      <c r="AA295" s="46"/>
      <c r="AB295" s="12" t="s">
        <v>85</v>
      </c>
      <c r="AC295" s="11">
        <f t="shared" ref="AC295:AE295" si="701">K295+R295</f>
        <v>62.5185</v>
      </c>
      <c r="AD295" s="11">
        <f t="shared" si="701"/>
        <v>778.92</v>
      </c>
      <c r="AE295" s="11">
        <f t="shared" si="701"/>
        <v>566.48</v>
      </c>
      <c r="AF295" s="11">
        <f t="shared" si="653"/>
        <v>34.73275</v>
      </c>
      <c r="AG295" s="11">
        <f t="shared" ref="AG295:AI295" si="702">O295+W295</f>
        <v>418</v>
      </c>
      <c r="AH295" s="11">
        <f t="shared" si="702"/>
        <v>0</v>
      </c>
      <c r="AI295" s="11">
        <f t="shared" si="702"/>
        <v>1860.65125</v>
      </c>
      <c r="AJ295" s="12" t="s">
        <v>35</v>
      </c>
    </row>
    <row r="296" s="9" customFormat="1" ht="16" customHeight="1" spans="1:36">
      <c r="A296" s="45">
        <f t="shared" si="636"/>
        <v>293</v>
      </c>
      <c r="B296" s="46" t="s">
        <v>640</v>
      </c>
      <c r="C296" s="52" t="s">
        <v>873</v>
      </c>
      <c r="D296" s="348" t="s">
        <v>874</v>
      </c>
      <c r="E296" s="95">
        <v>3473.25</v>
      </c>
      <c r="F296" s="46">
        <v>3245.5</v>
      </c>
      <c r="G296" s="96">
        <v>5664.75</v>
      </c>
      <c r="H296" s="95">
        <v>3473.25</v>
      </c>
      <c r="I296" s="48">
        <v>3180</v>
      </c>
      <c r="J296" s="48"/>
      <c r="K296" s="63">
        <f t="shared" si="637"/>
        <v>62.5185</v>
      </c>
      <c r="L296" s="64">
        <f t="shared" si="638"/>
        <v>519.28</v>
      </c>
      <c r="M296" s="48">
        <f t="shared" si="639"/>
        <v>453.18</v>
      </c>
      <c r="N296" s="46">
        <f t="shared" si="640"/>
        <v>24.31275</v>
      </c>
      <c r="O296" s="48">
        <f t="shared" si="641"/>
        <v>159</v>
      </c>
      <c r="P296" s="48">
        <f t="shared" si="642"/>
        <v>0</v>
      </c>
      <c r="Q296" s="48">
        <f t="shared" si="643"/>
        <v>1218.29125</v>
      </c>
      <c r="R296" s="46">
        <f t="shared" si="644"/>
        <v>0</v>
      </c>
      <c r="S296" s="46">
        <f t="shared" si="645"/>
        <v>259.64</v>
      </c>
      <c r="T296" s="48">
        <f t="shared" si="646"/>
        <v>113.3</v>
      </c>
      <c r="U296" s="46">
        <f t="shared" si="647"/>
        <v>10.42</v>
      </c>
      <c r="V296" s="46">
        <v>0</v>
      </c>
      <c r="W296" s="48">
        <f t="shared" si="648"/>
        <v>159</v>
      </c>
      <c r="X296" s="48">
        <f t="shared" si="649"/>
        <v>0</v>
      </c>
      <c r="Y296" s="46">
        <f t="shared" si="650"/>
        <v>542.36</v>
      </c>
      <c r="Z296" s="46">
        <f t="shared" si="651"/>
        <v>1760.65125</v>
      </c>
      <c r="AA296" s="46"/>
      <c r="AB296" s="12" t="s">
        <v>67</v>
      </c>
      <c r="AC296" s="11">
        <f t="shared" ref="AC296:AE296" si="703">K296+R296</f>
        <v>62.5185</v>
      </c>
      <c r="AD296" s="11">
        <f t="shared" si="703"/>
        <v>778.92</v>
      </c>
      <c r="AE296" s="11">
        <f t="shared" si="703"/>
        <v>566.48</v>
      </c>
      <c r="AF296" s="11">
        <f t="shared" si="653"/>
        <v>34.73275</v>
      </c>
      <c r="AG296" s="11">
        <f t="shared" ref="AG296:AI296" si="704">O296+W296</f>
        <v>318</v>
      </c>
      <c r="AH296" s="11">
        <f t="shared" si="704"/>
        <v>0</v>
      </c>
      <c r="AI296" s="11">
        <f t="shared" si="704"/>
        <v>1760.65125</v>
      </c>
      <c r="AJ296" s="12" t="s">
        <v>33</v>
      </c>
    </row>
    <row r="297" s="9" customFormat="1" ht="16" customHeight="1" spans="1:36">
      <c r="A297" s="45">
        <f t="shared" si="636"/>
        <v>294</v>
      </c>
      <c r="B297" s="46" t="s">
        <v>558</v>
      </c>
      <c r="C297" s="52" t="s">
        <v>877</v>
      </c>
      <c r="D297" s="76" t="s">
        <v>878</v>
      </c>
      <c r="E297" s="95">
        <v>3473.25</v>
      </c>
      <c r="F297" s="46">
        <v>3245.5</v>
      </c>
      <c r="G297" s="95">
        <v>5664.75</v>
      </c>
      <c r="H297" s="95">
        <v>3473.25</v>
      </c>
      <c r="I297" s="48">
        <v>1790</v>
      </c>
      <c r="J297" s="48"/>
      <c r="K297" s="63">
        <f t="shared" si="637"/>
        <v>62.5185</v>
      </c>
      <c r="L297" s="64">
        <f t="shared" si="638"/>
        <v>519.28</v>
      </c>
      <c r="M297" s="48">
        <f t="shared" si="639"/>
        <v>453.18</v>
      </c>
      <c r="N297" s="46">
        <f t="shared" si="640"/>
        <v>24.31275</v>
      </c>
      <c r="O297" s="48">
        <f t="shared" si="641"/>
        <v>89.5</v>
      </c>
      <c r="P297" s="48">
        <f t="shared" si="642"/>
        <v>0</v>
      </c>
      <c r="Q297" s="48">
        <f t="shared" si="643"/>
        <v>1148.79125</v>
      </c>
      <c r="R297" s="46">
        <f t="shared" si="644"/>
        <v>0</v>
      </c>
      <c r="S297" s="46">
        <f t="shared" si="645"/>
        <v>259.64</v>
      </c>
      <c r="T297" s="48">
        <f t="shared" si="646"/>
        <v>113.3</v>
      </c>
      <c r="U297" s="46">
        <f t="shared" si="647"/>
        <v>10.42</v>
      </c>
      <c r="V297" s="46">
        <v>0</v>
      </c>
      <c r="W297" s="48">
        <f t="shared" si="648"/>
        <v>89.5</v>
      </c>
      <c r="X297" s="48">
        <f t="shared" si="649"/>
        <v>0</v>
      </c>
      <c r="Y297" s="46">
        <f t="shared" si="650"/>
        <v>472.86</v>
      </c>
      <c r="Z297" s="46">
        <f t="shared" si="651"/>
        <v>1621.65125</v>
      </c>
      <c r="AA297" s="46"/>
      <c r="AB297" s="12" t="s">
        <v>115</v>
      </c>
      <c r="AC297" s="11">
        <f t="shared" ref="AC297:AE297" si="705">K297+R297</f>
        <v>62.5185</v>
      </c>
      <c r="AD297" s="11">
        <f t="shared" si="705"/>
        <v>778.92</v>
      </c>
      <c r="AE297" s="11">
        <f t="shared" si="705"/>
        <v>566.48</v>
      </c>
      <c r="AF297" s="11">
        <f t="shared" si="653"/>
        <v>34.73275</v>
      </c>
      <c r="AG297" s="11">
        <f t="shared" ref="AG297:AI297" si="706">O297+W297</f>
        <v>179</v>
      </c>
      <c r="AH297" s="11">
        <f t="shared" si="706"/>
        <v>0</v>
      </c>
      <c r="AI297" s="11">
        <f t="shared" si="706"/>
        <v>1621.65125</v>
      </c>
      <c r="AJ297" s="12" t="s">
        <v>33</v>
      </c>
    </row>
    <row r="298" s="9" customFormat="1" ht="16" customHeight="1" spans="1:36">
      <c r="A298" s="45">
        <f t="shared" si="636"/>
        <v>295</v>
      </c>
      <c r="B298" s="46" t="s">
        <v>640</v>
      </c>
      <c r="C298" s="52" t="s">
        <v>879</v>
      </c>
      <c r="D298" s="348" t="s">
        <v>880</v>
      </c>
      <c r="E298" s="95">
        <v>3473.25</v>
      </c>
      <c r="F298" s="46">
        <v>3245.5</v>
      </c>
      <c r="G298" s="95">
        <v>5664.75</v>
      </c>
      <c r="H298" s="95">
        <v>3473.25</v>
      </c>
      <c r="I298" s="48">
        <v>1790</v>
      </c>
      <c r="J298" s="48"/>
      <c r="K298" s="63">
        <f t="shared" si="637"/>
        <v>62.5185</v>
      </c>
      <c r="L298" s="64">
        <f t="shared" si="638"/>
        <v>519.28</v>
      </c>
      <c r="M298" s="48">
        <f t="shared" si="639"/>
        <v>453.18</v>
      </c>
      <c r="N298" s="46">
        <f t="shared" si="640"/>
        <v>24.31275</v>
      </c>
      <c r="O298" s="48">
        <f t="shared" si="641"/>
        <v>89.5</v>
      </c>
      <c r="P298" s="48">
        <f t="shared" si="642"/>
        <v>0</v>
      </c>
      <c r="Q298" s="48">
        <f t="shared" si="643"/>
        <v>1148.79125</v>
      </c>
      <c r="R298" s="46">
        <f t="shared" si="644"/>
        <v>0</v>
      </c>
      <c r="S298" s="46">
        <f t="shared" si="645"/>
        <v>259.64</v>
      </c>
      <c r="T298" s="48">
        <f t="shared" si="646"/>
        <v>113.3</v>
      </c>
      <c r="U298" s="46">
        <f t="shared" si="647"/>
        <v>10.42</v>
      </c>
      <c r="V298" s="46">
        <v>0</v>
      </c>
      <c r="W298" s="48">
        <f t="shared" si="648"/>
        <v>89.5</v>
      </c>
      <c r="X298" s="48">
        <f t="shared" si="649"/>
        <v>0</v>
      </c>
      <c r="Y298" s="46">
        <f t="shared" si="650"/>
        <v>472.86</v>
      </c>
      <c r="Z298" s="46">
        <f t="shared" si="651"/>
        <v>1621.65125</v>
      </c>
      <c r="AA298" s="46"/>
      <c r="AB298" s="12" t="s">
        <v>67</v>
      </c>
      <c r="AC298" s="11">
        <f t="shared" ref="AC298:AE298" si="707">K298+R298</f>
        <v>62.5185</v>
      </c>
      <c r="AD298" s="11">
        <f t="shared" si="707"/>
        <v>778.92</v>
      </c>
      <c r="AE298" s="11">
        <f t="shared" si="707"/>
        <v>566.48</v>
      </c>
      <c r="AF298" s="11">
        <f t="shared" si="653"/>
        <v>34.73275</v>
      </c>
      <c r="AG298" s="11">
        <f t="shared" ref="AG298:AI298" si="708">O298+W298</f>
        <v>179</v>
      </c>
      <c r="AH298" s="11">
        <f t="shared" si="708"/>
        <v>0</v>
      </c>
      <c r="AI298" s="11">
        <f t="shared" si="708"/>
        <v>1621.65125</v>
      </c>
      <c r="AJ298" s="12" t="s">
        <v>33</v>
      </c>
    </row>
    <row r="299" s="9" customFormat="1" ht="16" customHeight="1" spans="1:36">
      <c r="A299" s="45">
        <f t="shared" si="636"/>
        <v>296</v>
      </c>
      <c r="B299" s="46" t="s">
        <v>337</v>
      </c>
      <c r="C299" s="52" t="s">
        <v>883</v>
      </c>
      <c r="D299" s="76" t="s">
        <v>884</v>
      </c>
      <c r="E299" s="95">
        <v>3473.25</v>
      </c>
      <c r="F299" s="46">
        <v>3245.5</v>
      </c>
      <c r="G299" s="95">
        <v>5664.75</v>
      </c>
      <c r="H299" s="95">
        <v>3473.25</v>
      </c>
      <c r="I299" s="78">
        <v>1790</v>
      </c>
      <c r="J299" s="48"/>
      <c r="K299" s="63">
        <f t="shared" si="637"/>
        <v>62.5185</v>
      </c>
      <c r="L299" s="64">
        <f t="shared" si="638"/>
        <v>519.28</v>
      </c>
      <c r="M299" s="48">
        <f t="shared" si="639"/>
        <v>453.18</v>
      </c>
      <c r="N299" s="46">
        <f t="shared" si="640"/>
        <v>24.31275</v>
      </c>
      <c r="O299" s="48">
        <f t="shared" si="641"/>
        <v>89.5</v>
      </c>
      <c r="P299" s="48">
        <f t="shared" si="642"/>
        <v>0</v>
      </c>
      <c r="Q299" s="48">
        <f t="shared" si="643"/>
        <v>1148.79125</v>
      </c>
      <c r="R299" s="46">
        <f t="shared" si="644"/>
        <v>0</v>
      </c>
      <c r="S299" s="46">
        <f t="shared" si="645"/>
        <v>259.64</v>
      </c>
      <c r="T299" s="48">
        <f t="shared" si="646"/>
        <v>113.3</v>
      </c>
      <c r="U299" s="46">
        <f t="shared" si="647"/>
        <v>10.42</v>
      </c>
      <c r="V299" s="46">
        <v>0</v>
      </c>
      <c r="W299" s="48">
        <f t="shared" si="648"/>
        <v>89.5</v>
      </c>
      <c r="X299" s="48">
        <f t="shared" si="649"/>
        <v>0</v>
      </c>
      <c r="Y299" s="46">
        <f t="shared" si="650"/>
        <v>472.86</v>
      </c>
      <c r="Z299" s="46">
        <f t="shared" si="651"/>
        <v>1621.65125</v>
      </c>
      <c r="AA299" s="78"/>
      <c r="AB299" s="12" t="s">
        <v>97</v>
      </c>
      <c r="AC299" s="11">
        <f t="shared" ref="AC299:AE299" si="709">K299+R299</f>
        <v>62.5185</v>
      </c>
      <c r="AD299" s="11">
        <f t="shared" si="709"/>
        <v>778.92</v>
      </c>
      <c r="AE299" s="11">
        <f t="shared" si="709"/>
        <v>566.48</v>
      </c>
      <c r="AF299" s="11">
        <f t="shared" si="653"/>
        <v>34.73275</v>
      </c>
      <c r="AG299" s="11">
        <f t="shared" ref="AG299:AI299" si="710">O299+W299</f>
        <v>179</v>
      </c>
      <c r="AH299" s="11">
        <f t="shared" si="710"/>
        <v>0</v>
      </c>
      <c r="AI299" s="11">
        <f t="shared" si="710"/>
        <v>1621.65125</v>
      </c>
      <c r="AJ299" s="12" t="s">
        <v>33</v>
      </c>
    </row>
    <row r="300" s="9" customFormat="1" ht="16" customHeight="1" spans="1:36">
      <c r="A300" s="45">
        <f t="shared" si="636"/>
        <v>297</v>
      </c>
      <c r="B300" s="46" t="s">
        <v>272</v>
      </c>
      <c r="C300" s="52" t="s">
        <v>885</v>
      </c>
      <c r="D300" s="76" t="s">
        <v>886</v>
      </c>
      <c r="E300" s="95">
        <v>3473.25</v>
      </c>
      <c r="F300" s="46">
        <v>3245.5</v>
      </c>
      <c r="G300" s="95">
        <v>5664.75</v>
      </c>
      <c r="H300" s="95">
        <v>3473.25</v>
      </c>
      <c r="I300" s="78">
        <v>3180</v>
      </c>
      <c r="J300" s="48"/>
      <c r="K300" s="63">
        <f t="shared" si="637"/>
        <v>62.5185</v>
      </c>
      <c r="L300" s="64">
        <f t="shared" si="638"/>
        <v>519.28</v>
      </c>
      <c r="M300" s="48">
        <f t="shared" si="639"/>
        <v>453.18</v>
      </c>
      <c r="N300" s="46">
        <f t="shared" si="640"/>
        <v>24.31275</v>
      </c>
      <c r="O300" s="48">
        <f t="shared" si="641"/>
        <v>159</v>
      </c>
      <c r="P300" s="48">
        <f t="shared" si="642"/>
        <v>0</v>
      </c>
      <c r="Q300" s="48">
        <f t="shared" si="643"/>
        <v>1218.29125</v>
      </c>
      <c r="R300" s="46">
        <f t="shared" si="644"/>
        <v>0</v>
      </c>
      <c r="S300" s="46">
        <f t="shared" si="645"/>
        <v>259.64</v>
      </c>
      <c r="T300" s="48">
        <f t="shared" si="646"/>
        <v>113.3</v>
      </c>
      <c r="U300" s="46">
        <f t="shared" si="647"/>
        <v>10.42</v>
      </c>
      <c r="V300" s="46">
        <v>0</v>
      </c>
      <c r="W300" s="48">
        <f t="shared" si="648"/>
        <v>159</v>
      </c>
      <c r="X300" s="48">
        <f t="shared" si="649"/>
        <v>0</v>
      </c>
      <c r="Y300" s="46">
        <f t="shared" si="650"/>
        <v>542.36</v>
      </c>
      <c r="Z300" s="46">
        <f t="shared" si="651"/>
        <v>1760.65125</v>
      </c>
      <c r="AA300" s="78"/>
      <c r="AB300" s="12" t="s">
        <v>115</v>
      </c>
      <c r="AC300" s="11">
        <f t="shared" ref="AC300:AE300" si="711">K300+R300</f>
        <v>62.5185</v>
      </c>
      <c r="AD300" s="11">
        <f t="shared" si="711"/>
        <v>778.92</v>
      </c>
      <c r="AE300" s="11">
        <f t="shared" si="711"/>
        <v>566.48</v>
      </c>
      <c r="AF300" s="11">
        <f t="shared" si="653"/>
        <v>34.73275</v>
      </c>
      <c r="AG300" s="11">
        <f t="shared" ref="AG300:AI300" si="712">O300+W300</f>
        <v>318</v>
      </c>
      <c r="AH300" s="11">
        <f t="shared" si="712"/>
        <v>0</v>
      </c>
      <c r="AI300" s="11">
        <f t="shared" si="712"/>
        <v>1760.65125</v>
      </c>
      <c r="AJ300" s="12" t="s">
        <v>36</v>
      </c>
    </row>
    <row r="301" s="9" customFormat="1" ht="16" customHeight="1" spans="1:36">
      <c r="A301" s="45">
        <f t="shared" si="636"/>
        <v>298</v>
      </c>
      <c r="B301" s="46" t="s">
        <v>558</v>
      </c>
      <c r="C301" s="52" t="s">
        <v>887</v>
      </c>
      <c r="D301" s="346" t="s">
        <v>888</v>
      </c>
      <c r="E301" s="95">
        <v>3473.25</v>
      </c>
      <c r="F301" s="46">
        <v>3245.5</v>
      </c>
      <c r="G301" s="95">
        <v>5664.75</v>
      </c>
      <c r="H301" s="95">
        <v>3473.25</v>
      </c>
      <c r="I301" s="105">
        <v>1790</v>
      </c>
      <c r="J301" s="48"/>
      <c r="K301" s="63">
        <f t="shared" si="637"/>
        <v>62.5185</v>
      </c>
      <c r="L301" s="64">
        <f t="shared" si="638"/>
        <v>519.28</v>
      </c>
      <c r="M301" s="48">
        <f t="shared" si="639"/>
        <v>453.18</v>
      </c>
      <c r="N301" s="46">
        <f t="shared" si="640"/>
        <v>24.31275</v>
      </c>
      <c r="O301" s="48">
        <f t="shared" si="641"/>
        <v>89.5</v>
      </c>
      <c r="P301" s="48">
        <f t="shared" si="642"/>
        <v>0</v>
      </c>
      <c r="Q301" s="48">
        <f t="shared" si="643"/>
        <v>1148.79125</v>
      </c>
      <c r="R301" s="46">
        <f t="shared" si="644"/>
        <v>0</v>
      </c>
      <c r="S301" s="46">
        <f t="shared" si="645"/>
        <v>259.64</v>
      </c>
      <c r="T301" s="48">
        <f t="shared" si="646"/>
        <v>113.3</v>
      </c>
      <c r="U301" s="46">
        <f t="shared" si="647"/>
        <v>10.42</v>
      </c>
      <c r="V301" s="46">
        <v>0</v>
      </c>
      <c r="W301" s="48">
        <f t="shared" si="648"/>
        <v>89.5</v>
      </c>
      <c r="X301" s="48">
        <f t="shared" si="649"/>
        <v>0</v>
      </c>
      <c r="Y301" s="46">
        <f t="shared" si="650"/>
        <v>472.86</v>
      </c>
      <c r="Z301" s="46">
        <f t="shared" si="651"/>
        <v>1621.65125</v>
      </c>
      <c r="AA301" s="78"/>
      <c r="AB301" s="12" t="s">
        <v>121</v>
      </c>
      <c r="AC301" s="11">
        <f t="shared" ref="AC301:AE301" si="713">K301+R301</f>
        <v>62.5185</v>
      </c>
      <c r="AD301" s="11">
        <f t="shared" si="713"/>
        <v>778.92</v>
      </c>
      <c r="AE301" s="11">
        <f t="shared" si="713"/>
        <v>566.48</v>
      </c>
      <c r="AF301" s="11">
        <f t="shared" si="653"/>
        <v>34.73275</v>
      </c>
      <c r="AG301" s="11">
        <f t="shared" ref="AG301:AI301" si="714">O301+W301</f>
        <v>179</v>
      </c>
      <c r="AH301" s="11">
        <f t="shared" si="714"/>
        <v>0</v>
      </c>
      <c r="AI301" s="11">
        <f t="shared" si="714"/>
        <v>1621.65125</v>
      </c>
      <c r="AJ301" s="12" t="s">
        <v>33</v>
      </c>
    </row>
    <row r="302" s="9" customFormat="1" ht="16" customHeight="1" spans="1:36">
      <c r="A302" s="45">
        <f t="shared" si="636"/>
        <v>299</v>
      </c>
      <c r="B302" s="46" t="s">
        <v>558</v>
      </c>
      <c r="C302" s="52" t="s">
        <v>889</v>
      </c>
      <c r="D302" s="346" t="s">
        <v>890</v>
      </c>
      <c r="E302" s="95">
        <v>3473.25</v>
      </c>
      <c r="F302" s="46">
        <v>3245.5</v>
      </c>
      <c r="G302" s="95">
        <v>5664.75</v>
      </c>
      <c r="H302" s="95">
        <v>3473.25</v>
      </c>
      <c r="I302" s="105">
        <v>1790</v>
      </c>
      <c r="J302" s="48"/>
      <c r="K302" s="63">
        <f t="shared" si="637"/>
        <v>62.5185</v>
      </c>
      <c r="L302" s="64">
        <f t="shared" si="638"/>
        <v>519.28</v>
      </c>
      <c r="M302" s="48">
        <f t="shared" si="639"/>
        <v>453.18</v>
      </c>
      <c r="N302" s="46">
        <f t="shared" si="640"/>
        <v>24.31275</v>
      </c>
      <c r="O302" s="48">
        <f t="shared" si="641"/>
        <v>89.5</v>
      </c>
      <c r="P302" s="48">
        <f t="shared" si="642"/>
        <v>0</v>
      </c>
      <c r="Q302" s="48">
        <f t="shared" si="643"/>
        <v>1148.79125</v>
      </c>
      <c r="R302" s="46">
        <f t="shared" si="644"/>
        <v>0</v>
      </c>
      <c r="S302" s="46">
        <f t="shared" si="645"/>
        <v>259.64</v>
      </c>
      <c r="T302" s="48">
        <f t="shared" si="646"/>
        <v>113.3</v>
      </c>
      <c r="U302" s="46">
        <f t="shared" si="647"/>
        <v>10.42</v>
      </c>
      <c r="V302" s="46">
        <v>0</v>
      </c>
      <c r="W302" s="48">
        <f t="shared" si="648"/>
        <v>89.5</v>
      </c>
      <c r="X302" s="48">
        <f t="shared" si="649"/>
        <v>0</v>
      </c>
      <c r="Y302" s="46">
        <f t="shared" si="650"/>
        <v>472.86</v>
      </c>
      <c r="Z302" s="46">
        <f t="shared" si="651"/>
        <v>1621.65125</v>
      </c>
      <c r="AA302" s="78"/>
      <c r="AB302" s="12" t="s">
        <v>140</v>
      </c>
      <c r="AC302" s="11">
        <f t="shared" ref="AC302:AE302" si="715">K302+R302</f>
        <v>62.5185</v>
      </c>
      <c r="AD302" s="11">
        <f t="shared" si="715"/>
        <v>778.92</v>
      </c>
      <c r="AE302" s="11">
        <f t="shared" si="715"/>
        <v>566.48</v>
      </c>
      <c r="AF302" s="11">
        <f t="shared" si="653"/>
        <v>34.73275</v>
      </c>
      <c r="AG302" s="11">
        <f t="shared" ref="AG302:AI302" si="716">O302+W302</f>
        <v>179</v>
      </c>
      <c r="AH302" s="11">
        <f t="shared" si="716"/>
        <v>0</v>
      </c>
      <c r="AI302" s="11">
        <f t="shared" si="716"/>
        <v>1621.65125</v>
      </c>
      <c r="AJ302" s="12" t="s">
        <v>33</v>
      </c>
    </row>
    <row r="303" s="9" customFormat="1" ht="16" customHeight="1" spans="1:36">
      <c r="A303" s="45">
        <f t="shared" si="636"/>
        <v>300</v>
      </c>
      <c r="B303" s="46" t="s">
        <v>558</v>
      </c>
      <c r="C303" s="52" t="s">
        <v>893</v>
      </c>
      <c r="D303" s="346" t="s">
        <v>894</v>
      </c>
      <c r="E303" s="95">
        <v>3473.25</v>
      </c>
      <c r="F303" s="46">
        <v>3245.5</v>
      </c>
      <c r="G303" s="95">
        <v>5664.75</v>
      </c>
      <c r="H303" s="95">
        <v>3473.25</v>
      </c>
      <c r="I303" s="105">
        <v>1790</v>
      </c>
      <c r="J303" s="48"/>
      <c r="K303" s="63">
        <f t="shared" si="637"/>
        <v>62.5185</v>
      </c>
      <c r="L303" s="64">
        <f t="shared" si="638"/>
        <v>519.28</v>
      </c>
      <c r="M303" s="48">
        <f t="shared" si="639"/>
        <v>453.18</v>
      </c>
      <c r="N303" s="46">
        <f t="shared" si="640"/>
        <v>24.31275</v>
      </c>
      <c r="O303" s="48">
        <f t="shared" si="641"/>
        <v>89.5</v>
      </c>
      <c r="P303" s="48">
        <f t="shared" si="642"/>
        <v>0</v>
      </c>
      <c r="Q303" s="48">
        <f t="shared" si="643"/>
        <v>1148.79125</v>
      </c>
      <c r="R303" s="46">
        <f t="shared" si="644"/>
        <v>0</v>
      </c>
      <c r="S303" s="46">
        <f t="shared" si="645"/>
        <v>259.64</v>
      </c>
      <c r="T303" s="48">
        <f t="shared" si="646"/>
        <v>113.3</v>
      </c>
      <c r="U303" s="46">
        <f t="shared" si="647"/>
        <v>10.42</v>
      </c>
      <c r="V303" s="46">
        <v>0</v>
      </c>
      <c r="W303" s="48">
        <f t="shared" si="648"/>
        <v>89.5</v>
      </c>
      <c r="X303" s="48">
        <f t="shared" si="649"/>
        <v>0</v>
      </c>
      <c r="Y303" s="46">
        <f t="shared" si="650"/>
        <v>472.86</v>
      </c>
      <c r="Z303" s="46">
        <f t="shared" si="651"/>
        <v>1621.65125</v>
      </c>
      <c r="AA303" s="78"/>
      <c r="AB303" s="12" t="s">
        <v>115</v>
      </c>
      <c r="AC303" s="11">
        <f t="shared" ref="AC303:AE303" si="717">K303+R303</f>
        <v>62.5185</v>
      </c>
      <c r="AD303" s="11">
        <f t="shared" si="717"/>
        <v>778.92</v>
      </c>
      <c r="AE303" s="11">
        <f t="shared" si="717"/>
        <v>566.48</v>
      </c>
      <c r="AF303" s="11">
        <f t="shared" si="653"/>
        <v>34.73275</v>
      </c>
      <c r="AG303" s="11">
        <f t="shared" ref="AG303:AI303" si="718">O303+W303</f>
        <v>179</v>
      </c>
      <c r="AH303" s="11">
        <f t="shared" si="718"/>
        <v>0</v>
      </c>
      <c r="AI303" s="11">
        <f t="shared" si="718"/>
        <v>1621.65125</v>
      </c>
      <c r="AJ303" s="12" t="s">
        <v>33</v>
      </c>
    </row>
    <row r="304" s="9" customFormat="1" ht="16" customHeight="1" spans="1:36">
      <c r="A304" s="45">
        <f t="shared" si="636"/>
        <v>301</v>
      </c>
      <c r="B304" s="46" t="s">
        <v>363</v>
      </c>
      <c r="C304" s="52" t="s">
        <v>897</v>
      </c>
      <c r="D304" s="346" t="s">
        <v>898</v>
      </c>
      <c r="E304" s="95">
        <v>3473.25</v>
      </c>
      <c r="F304" s="46">
        <v>3245.5</v>
      </c>
      <c r="G304" s="95">
        <v>5664.75</v>
      </c>
      <c r="H304" s="95">
        <v>3473.25</v>
      </c>
      <c r="I304" s="105">
        <v>3180</v>
      </c>
      <c r="J304" s="48"/>
      <c r="K304" s="63">
        <f t="shared" si="637"/>
        <v>62.5185</v>
      </c>
      <c r="L304" s="64">
        <f t="shared" si="638"/>
        <v>519.28</v>
      </c>
      <c r="M304" s="48">
        <f t="shared" si="639"/>
        <v>453.18</v>
      </c>
      <c r="N304" s="46">
        <f t="shared" si="640"/>
        <v>24.31275</v>
      </c>
      <c r="O304" s="48">
        <f t="shared" si="641"/>
        <v>159</v>
      </c>
      <c r="P304" s="48">
        <f t="shared" si="642"/>
        <v>0</v>
      </c>
      <c r="Q304" s="48">
        <f t="shared" si="643"/>
        <v>1218.29125</v>
      </c>
      <c r="R304" s="46">
        <f t="shared" si="644"/>
        <v>0</v>
      </c>
      <c r="S304" s="46">
        <f t="shared" si="645"/>
        <v>259.64</v>
      </c>
      <c r="T304" s="48">
        <f t="shared" si="646"/>
        <v>113.3</v>
      </c>
      <c r="U304" s="46">
        <f t="shared" si="647"/>
        <v>10.42</v>
      </c>
      <c r="V304" s="46">
        <v>0</v>
      </c>
      <c r="W304" s="48">
        <f t="shared" si="648"/>
        <v>159</v>
      </c>
      <c r="X304" s="48">
        <f t="shared" si="649"/>
        <v>0</v>
      </c>
      <c r="Y304" s="46">
        <f t="shared" si="650"/>
        <v>542.36</v>
      </c>
      <c r="Z304" s="46">
        <f t="shared" si="651"/>
        <v>1760.65125</v>
      </c>
      <c r="AA304" s="78"/>
      <c r="AB304" s="12" t="s">
        <v>91</v>
      </c>
      <c r="AC304" s="11">
        <f t="shared" ref="AC304:AE304" si="719">K304+R304</f>
        <v>62.5185</v>
      </c>
      <c r="AD304" s="11">
        <f t="shared" si="719"/>
        <v>778.92</v>
      </c>
      <c r="AE304" s="11">
        <f t="shared" si="719"/>
        <v>566.48</v>
      </c>
      <c r="AF304" s="11">
        <f t="shared" si="653"/>
        <v>34.73275</v>
      </c>
      <c r="AG304" s="11">
        <f t="shared" ref="AG304:AI304" si="720">O304+W304</f>
        <v>318</v>
      </c>
      <c r="AH304" s="11">
        <f t="shared" si="720"/>
        <v>0</v>
      </c>
      <c r="AI304" s="11">
        <f t="shared" si="720"/>
        <v>1760.65125</v>
      </c>
      <c r="AJ304" s="12" t="s">
        <v>35</v>
      </c>
    </row>
    <row r="305" s="9" customFormat="1" ht="16" customHeight="1" spans="1:36">
      <c r="A305" s="45">
        <f t="shared" si="636"/>
        <v>302</v>
      </c>
      <c r="B305" s="46" t="s">
        <v>230</v>
      </c>
      <c r="C305" s="52" t="s">
        <v>899</v>
      </c>
      <c r="D305" s="346" t="s">
        <v>900</v>
      </c>
      <c r="E305" s="95">
        <v>3820</v>
      </c>
      <c r="F305" s="46">
        <v>3820</v>
      </c>
      <c r="G305" s="95">
        <v>5664.75</v>
      </c>
      <c r="H305" s="95">
        <v>3820</v>
      </c>
      <c r="I305" s="105">
        <v>4180</v>
      </c>
      <c r="J305" s="48"/>
      <c r="K305" s="63">
        <f t="shared" si="637"/>
        <v>68.76</v>
      </c>
      <c r="L305" s="64">
        <f t="shared" si="638"/>
        <v>611.2</v>
      </c>
      <c r="M305" s="48">
        <f t="shared" si="639"/>
        <v>453.18</v>
      </c>
      <c r="N305" s="46">
        <f t="shared" si="640"/>
        <v>26.74</v>
      </c>
      <c r="O305" s="48">
        <f t="shared" si="641"/>
        <v>209</v>
      </c>
      <c r="P305" s="48">
        <f t="shared" si="642"/>
        <v>0</v>
      </c>
      <c r="Q305" s="48">
        <f t="shared" si="643"/>
        <v>1368.88</v>
      </c>
      <c r="R305" s="46">
        <f t="shared" si="644"/>
        <v>0</v>
      </c>
      <c r="S305" s="46">
        <f t="shared" si="645"/>
        <v>305.6</v>
      </c>
      <c r="T305" s="48">
        <f t="shared" si="646"/>
        <v>113.3</v>
      </c>
      <c r="U305" s="46">
        <f t="shared" si="647"/>
        <v>11.46</v>
      </c>
      <c r="V305" s="46">
        <v>0</v>
      </c>
      <c r="W305" s="48">
        <f t="shared" si="648"/>
        <v>209</v>
      </c>
      <c r="X305" s="48">
        <f t="shared" si="649"/>
        <v>0</v>
      </c>
      <c r="Y305" s="46">
        <f t="shared" si="650"/>
        <v>639.36</v>
      </c>
      <c r="Z305" s="46">
        <f t="shared" si="651"/>
        <v>2008.24</v>
      </c>
      <c r="AA305" s="78"/>
      <c r="AB305" s="12" t="s">
        <v>79</v>
      </c>
      <c r="AC305" s="11">
        <f t="shared" ref="AC305:AE305" si="721">K305+R305</f>
        <v>68.76</v>
      </c>
      <c r="AD305" s="11">
        <f t="shared" si="721"/>
        <v>916.8</v>
      </c>
      <c r="AE305" s="11">
        <f t="shared" si="721"/>
        <v>566.48</v>
      </c>
      <c r="AF305" s="11">
        <f t="shared" si="653"/>
        <v>38.2</v>
      </c>
      <c r="AG305" s="11">
        <f t="shared" ref="AG305:AI305" si="722">O305+W305</f>
        <v>418</v>
      </c>
      <c r="AH305" s="11">
        <f t="shared" si="722"/>
        <v>0</v>
      </c>
      <c r="AI305" s="11">
        <f t="shared" si="722"/>
        <v>2008.24</v>
      </c>
      <c r="AJ305" s="12" t="s">
        <v>32</v>
      </c>
    </row>
    <row r="306" s="9" customFormat="1" ht="16" customHeight="1" spans="1:36">
      <c r="A306" s="45">
        <f t="shared" si="636"/>
        <v>303</v>
      </c>
      <c r="B306" s="46" t="s">
        <v>230</v>
      </c>
      <c r="C306" s="52" t="s">
        <v>903</v>
      </c>
      <c r="D306" s="354" t="s">
        <v>904</v>
      </c>
      <c r="E306" s="95">
        <v>3473.25</v>
      </c>
      <c r="F306" s="46">
        <v>3245.5</v>
      </c>
      <c r="G306" s="95">
        <v>5664.75</v>
      </c>
      <c r="H306" s="95">
        <v>3473.25</v>
      </c>
      <c r="I306" s="105">
        <v>3180</v>
      </c>
      <c r="J306" s="48"/>
      <c r="K306" s="63">
        <f t="shared" si="637"/>
        <v>62.5185</v>
      </c>
      <c r="L306" s="64">
        <f t="shared" si="638"/>
        <v>519.28</v>
      </c>
      <c r="M306" s="48">
        <f t="shared" si="639"/>
        <v>453.18</v>
      </c>
      <c r="N306" s="46">
        <f t="shared" si="640"/>
        <v>24.31275</v>
      </c>
      <c r="O306" s="48">
        <f t="shared" si="641"/>
        <v>159</v>
      </c>
      <c r="P306" s="48">
        <f t="shared" si="642"/>
        <v>0</v>
      </c>
      <c r="Q306" s="48">
        <f t="shared" si="643"/>
        <v>1218.29125</v>
      </c>
      <c r="R306" s="46">
        <f t="shared" si="644"/>
        <v>0</v>
      </c>
      <c r="S306" s="46">
        <f t="shared" si="645"/>
        <v>259.64</v>
      </c>
      <c r="T306" s="48">
        <f t="shared" si="646"/>
        <v>113.3</v>
      </c>
      <c r="U306" s="46">
        <f t="shared" si="647"/>
        <v>10.42</v>
      </c>
      <c r="V306" s="46">
        <v>0</v>
      </c>
      <c r="W306" s="48">
        <f t="shared" si="648"/>
        <v>159</v>
      </c>
      <c r="X306" s="48">
        <f t="shared" si="649"/>
        <v>0</v>
      </c>
      <c r="Y306" s="46">
        <f t="shared" si="650"/>
        <v>542.36</v>
      </c>
      <c r="Z306" s="46">
        <f t="shared" si="651"/>
        <v>1760.65125</v>
      </c>
      <c r="AA306" s="78"/>
      <c r="AB306" s="12" t="s">
        <v>134</v>
      </c>
      <c r="AC306" s="11">
        <f t="shared" ref="AC306:AE306" si="723">K306+R306</f>
        <v>62.5185</v>
      </c>
      <c r="AD306" s="11">
        <f t="shared" si="723"/>
        <v>778.92</v>
      </c>
      <c r="AE306" s="11">
        <f t="shared" si="723"/>
        <v>566.48</v>
      </c>
      <c r="AF306" s="11">
        <f t="shared" si="653"/>
        <v>34.73275</v>
      </c>
      <c r="AG306" s="11">
        <f t="shared" ref="AG306:AI306" si="724">O306+W306</f>
        <v>318</v>
      </c>
      <c r="AH306" s="11">
        <f t="shared" si="724"/>
        <v>0</v>
      </c>
      <c r="AI306" s="11">
        <f t="shared" si="724"/>
        <v>1760.65125</v>
      </c>
      <c r="AJ306" s="12" t="s">
        <v>32</v>
      </c>
    </row>
    <row r="307" s="9" customFormat="1" ht="16" customHeight="1" spans="1:36">
      <c r="A307" s="45">
        <f t="shared" si="636"/>
        <v>304</v>
      </c>
      <c r="B307" s="46" t="s">
        <v>230</v>
      </c>
      <c r="C307" s="52" t="s">
        <v>905</v>
      </c>
      <c r="D307" s="354" t="s">
        <v>906</v>
      </c>
      <c r="E307" s="95">
        <v>3473.25</v>
      </c>
      <c r="F307" s="46">
        <v>3245.5</v>
      </c>
      <c r="G307" s="95">
        <v>5664.75</v>
      </c>
      <c r="H307" s="95">
        <v>3473.25</v>
      </c>
      <c r="I307" s="105">
        <v>3180</v>
      </c>
      <c r="J307" s="48"/>
      <c r="K307" s="63">
        <f t="shared" si="637"/>
        <v>62.5185</v>
      </c>
      <c r="L307" s="64">
        <f t="shared" si="638"/>
        <v>519.28</v>
      </c>
      <c r="M307" s="48">
        <f t="shared" si="639"/>
        <v>453.18</v>
      </c>
      <c r="N307" s="46">
        <f t="shared" si="640"/>
        <v>24.31275</v>
      </c>
      <c r="O307" s="48">
        <f t="shared" si="641"/>
        <v>159</v>
      </c>
      <c r="P307" s="48">
        <f t="shared" si="642"/>
        <v>0</v>
      </c>
      <c r="Q307" s="48">
        <f t="shared" si="643"/>
        <v>1218.29125</v>
      </c>
      <c r="R307" s="46">
        <f t="shared" si="644"/>
        <v>0</v>
      </c>
      <c r="S307" s="46">
        <f t="shared" si="645"/>
        <v>259.64</v>
      </c>
      <c r="T307" s="48">
        <f t="shared" si="646"/>
        <v>113.3</v>
      </c>
      <c r="U307" s="46">
        <f t="shared" si="647"/>
        <v>10.42</v>
      </c>
      <c r="V307" s="46">
        <v>0</v>
      </c>
      <c r="W307" s="48">
        <f t="shared" si="648"/>
        <v>159</v>
      </c>
      <c r="X307" s="48">
        <f t="shared" si="649"/>
        <v>0</v>
      </c>
      <c r="Y307" s="46">
        <f t="shared" si="650"/>
        <v>542.36</v>
      </c>
      <c r="Z307" s="46">
        <f t="shared" si="651"/>
        <v>1760.65125</v>
      </c>
      <c r="AA307" s="78"/>
      <c r="AB307" s="12" t="s">
        <v>139</v>
      </c>
      <c r="AC307" s="11">
        <f t="shared" ref="AC307:AE307" si="725">K307+R307</f>
        <v>62.5185</v>
      </c>
      <c r="AD307" s="11">
        <f t="shared" si="725"/>
        <v>778.92</v>
      </c>
      <c r="AE307" s="11">
        <f t="shared" si="725"/>
        <v>566.48</v>
      </c>
      <c r="AF307" s="11">
        <f t="shared" si="653"/>
        <v>34.73275</v>
      </c>
      <c r="AG307" s="11">
        <f t="shared" ref="AG307:AI307" si="726">O307+W307</f>
        <v>318</v>
      </c>
      <c r="AH307" s="11">
        <f t="shared" si="726"/>
        <v>0</v>
      </c>
      <c r="AI307" s="11">
        <f t="shared" si="726"/>
        <v>1760.65125</v>
      </c>
      <c r="AJ307" s="12" t="s">
        <v>32</v>
      </c>
    </row>
    <row r="308" s="9" customFormat="1" ht="16" customHeight="1" spans="1:36">
      <c r="A308" s="45">
        <f t="shared" si="636"/>
        <v>305</v>
      </c>
      <c r="B308" s="46" t="s">
        <v>670</v>
      </c>
      <c r="C308" s="52" t="s">
        <v>907</v>
      </c>
      <c r="D308" s="346" t="s">
        <v>908</v>
      </c>
      <c r="E308" s="95">
        <v>3473.25</v>
      </c>
      <c r="F308" s="46">
        <v>3245.5</v>
      </c>
      <c r="G308" s="95">
        <v>5664.75</v>
      </c>
      <c r="H308" s="95">
        <v>3473.25</v>
      </c>
      <c r="I308" s="105">
        <v>1790</v>
      </c>
      <c r="J308" s="48"/>
      <c r="K308" s="63">
        <f t="shared" si="637"/>
        <v>62.5185</v>
      </c>
      <c r="L308" s="64">
        <f t="shared" si="638"/>
        <v>519.28</v>
      </c>
      <c r="M308" s="48">
        <f t="shared" si="639"/>
        <v>453.18</v>
      </c>
      <c r="N308" s="46">
        <f t="shared" si="640"/>
        <v>24.31275</v>
      </c>
      <c r="O308" s="48">
        <f t="shared" si="641"/>
        <v>89.5</v>
      </c>
      <c r="P308" s="48">
        <f t="shared" si="642"/>
        <v>0</v>
      </c>
      <c r="Q308" s="48">
        <f t="shared" si="643"/>
        <v>1148.79125</v>
      </c>
      <c r="R308" s="46">
        <f t="shared" si="644"/>
        <v>0</v>
      </c>
      <c r="S308" s="46">
        <f t="shared" si="645"/>
        <v>259.64</v>
      </c>
      <c r="T308" s="48">
        <f t="shared" si="646"/>
        <v>113.3</v>
      </c>
      <c r="U308" s="46">
        <f t="shared" si="647"/>
        <v>10.42</v>
      </c>
      <c r="V308" s="46">
        <v>0</v>
      </c>
      <c r="W308" s="48">
        <f t="shared" si="648"/>
        <v>89.5</v>
      </c>
      <c r="X308" s="48">
        <f t="shared" si="649"/>
        <v>0</v>
      </c>
      <c r="Y308" s="46">
        <f t="shared" si="650"/>
        <v>472.86</v>
      </c>
      <c r="Z308" s="46">
        <f t="shared" si="651"/>
        <v>1621.65125</v>
      </c>
      <c r="AA308" s="78"/>
      <c r="AB308" s="12" t="s">
        <v>64</v>
      </c>
      <c r="AC308" s="11">
        <f t="shared" ref="AC308:AE308" si="727">K308+R308</f>
        <v>62.5185</v>
      </c>
      <c r="AD308" s="11">
        <f t="shared" si="727"/>
        <v>778.92</v>
      </c>
      <c r="AE308" s="11">
        <f t="shared" si="727"/>
        <v>566.48</v>
      </c>
      <c r="AF308" s="11">
        <f t="shared" si="653"/>
        <v>34.73275</v>
      </c>
      <c r="AG308" s="11">
        <f t="shared" ref="AG308:AI308" si="728">O308+W308</f>
        <v>179</v>
      </c>
      <c r="AH308" s="11">
        <f t="shared" si="728"/>
        <v>0</v>
      </c>
      <c r="AI308" s="11">
        <f t="shared" si="728"/>
        <v>1621.65125</v>
      </c>
      <c r="AJ308" s="12" t="s">
        <v>33</v>
      </c>
    </row>
    <row r="309" s="9" customFormat="1" ht="16" customHeight="1" spans="1:36">
      <c r="A309" s="45">
        <f t="shared" si="636"/>
        <v>306</v>
      </c>
      <c r="B309" s="46" t="s">
        <v>176</v>
      </c>
      <c r="C309" s="52" t="s">
        <v>909</v>
      </c>
      <c r="D309" s="346" t="s">
        <v>910</v>
      </c>
      <c r="E309" s="95">
        <v>3473.25</v>
      </c>
      <c r="F309" s="46">
        <v>3245.5</v>
      </c>
      <c r="G309" s="95">
        <v>5664.75</v>
      </c>
      <c r="H309" s="95">
        <v>3473.25</v>
      </c>
      <c r="I309" s="105">
        <v>3180</v>
      </c>
      <c r="J309" s="48"/>
      <c r="K309" s="63">
        <f t="shared" si="637"/>
        <v>62.5185</v>
      </c>
      <c r="L309" s="64">
        <f t="shared" si="638"/>
        <v>519.28</v>
      </c>
      <c r="M309" s="48">
        <f t="shared" si="639"/>
        <v>453.18</v>
      </c>
      <c r="N309" s="46">
        <f t="shared" si="640"/>
        <v>24.31275</v>
      </c>
      <c r="O309" s="48">
        <f t="shared" si="641"/>
        <v>159</v>
      </c>
      <c r="P309" s="48">
        <f t="shared" si="642"/>
        <v>0</v>
      </c>
      <c r="Q309" s="48">
        <f t="shared" si="643"/>
        <v>1218.29125</v>
      </c>
      <c r="R309" s="46">
        <f t="shared" si="644"/>
        <v>0</v>
      </c>
      <c r="S309" s="46">
        <f t="shared" si="645"/>
        <v>259.64</v>
      </c>
      <c r="T309" s="48">
        <f t="shared" si="646"/>
        <v>113.3</v>
      </c>
      <c r="U309" s="46">
        <f t="shared" si="647"/>
        <v>10.42</v>
      </c>
      <c r="V309" s="46">
        <v>0</v>
      </c>
      <c r="W309" s="48">
        <f t="shared" si="648"/>
        <v>159</v>
      </c>
      <c r="X309" s="48">
        <f t="shared" si="649"/>
        <v>0</v>
      </c>
      <c r="Y309" s="46">
        <f t="shared" si="650"/>
        <v>542.36</v>
      </c>
      <c r="Z309" s="46">
        <f t="shared" si="651"/>
        <v>1760.65125</v>
      </c>
      <c r="AA309" s="78"/>
      <c r="AB309" s="12" t="s">
        <v>100</v>
      </c>
      <c r="AC309" s="11">
        <f t="shared" ref="AC309:AE309" si="729">K309+R309</f>
        <v>62.5185</v>
      </c>
      <c r="AD309" s="11">
        <f t="shared" si="729"/>
        <v>778.92</v>
      </c>
      <c r="AE309" s="11">
        <f t="shared" si="729"/>
        <v>566.48</v>
      </c>
      <c r="AF309" s="11">
        <f t="shared" si="653"/>
        <v>34.73275</v>
      </c>
      <c r="AG309" s="11">
        <f t="shared" ref="AG309:AI309" si="730">O309+W309</f>
        <v>318</v>
      </c>
      <c r="AH309" s="11">
        <f t="shared" si="730"/>
        <v>0</v>
      </c>
      <c r="AI309" s="11">
        <f t="shared" si="730"/>
        <v>1760.65125</v>
      </c>
      <c r="AJ309" s="12" t="s">
        <v>35</v>
      </c>
    </row>
    <row r="310" s="9" customFormat="1" ht="16" customHeight="1" spans="1:36">
      <c r="A310" s="45">
        <f t="shared" si="636"/>
        <v>307</v>
      </c>
      <c r="B310" s="46" t="s">
        <v>176</v>
      </c>
      <c r="C310" s="52" t="s">
        <v>911</v>
      </c>
      <c r="D310" s="346" t="s">
        <v>912</v>
      </c>
      <c r="E310" s="95">
        <v>3473.25</v>
      </c>
      <c r="F310" s="46">
        <v>3245.5</v>
      </c>
      <c r="G310" s="95">
        <v>5664.75</v>
      </c>
      <c r="H310" s="95">
        <v>3473.25</v>
      </c>
      <c r="I310" s="105">
        <v>3180</v>
      </c>
      <c r="J310" s="48"/>
      <c r="K310" s="63">
        <f t="shared" si="637"/>
        <v>62.5185</v>
      </c>
      <c r="L310" s="64">
        <f t="shared" si="638"/>
        <v>519.28</v>
      </c>
      <c r="M310" s="48">
        <f t="shared" si="639"/>
        <v>453.18</v>
      </c>
      <c r="N310" s="46">
        <f t="shared" si="640"/>
        <v>24.31275</v>
      </c>
      <c r="O310" s="48">
        <f t="shared" si="641"/>
        <v>159</v>
      </c>
      <c r="P310" s="48">
        <f t="shared" si="642"/>
        <v>0</v>
      </c>
      <c r="Q310" s="48">
        <f t="shared" si="643"/>
        <v>1218.29125</v>
      </c>
      <c r="R310" s="46">
        <f t="shared" si="644"/>
        <v>0</v>
      </c>
      <c r="S310" s="46">
        <f t="shared" si="645"/>
        <v>259.64</v>
      </c>
      <c r="T310" s="48">
        <f t="shared" si="646"/>
        <v>113.3</v>
      </c>
      <c r="U310" s="46">
        <f t="shared" si="647"/>
        <v>10.42</v>
      </c>
      <c r="V310" s="46">
        <v>0</v>
      </c>
      <c r="W310" s="48">
        <f t="shared" si="648"/>
        <v>159</v>
      </c>
      <c r="X310" s="48">
        <f t="shared" si="649"/>
        <v>0</v>
      </c>
      <c r="Y310" s="46">
        <f t="shared" si="650"/>
        <v>542.36</v>
      </c>
      <c r="Z310" s="46">
        <f t="shared" si="651"/>
        <v>1760.65125</v>
      </c>
      <c r="AA310" s="78"/>
      <c r="AB310" s="12" t="s">
        <v>85</v>
      </c>
      <c r="AC310" s="11">
        <f t="shared" ref="AC310:AE310" si="731">K310+R310</f>
        <v>62.5185</v>
      </c>
      <c r="AD310" s="11">
        <f t="shared" si="731"/>
        <v>778.92</v>
      </c>
      <c r="AE310" s="11">
        <f t="shared" si="731"/>
        <v>566.48</v>
      </c>
      <c r="AF310" s="11">
        <f t="shared" si="653"/>
        <v>34.73275</v>
      </c>
      <c r="AG310" s="11">
        <f t="shared" ref="AG310:AI310" si="732">O310+W310</f>
        <v>318</v>
      </c>
      <c r="AH310" s="11">
        <f t="shared" si="732"/>
        <v>0</v>
      </c>
      <c r="AI310" s="11">
        <f t="shared" si="732"/>
        <v>1760.65125</v>
      </c>
      <c r="AJ310" s="12" t="s">
        <v>35</v>
      </c>
    </row>
    <row r="311" s="9" customFormat="1" ht="16" customHeight="1" spans="1:36">
      <c r="A311" s="45">
        <f t="shared" si="636"/>
        <v>308</v>
      </c>
      <c r="B311" s="46" t="s">
        <v>348</v>
      </c>
      <c r="C311" s="52" t="s">
        <v>915</v>
      </c>
      <c r="D311" s="346" t="s">
        <v>916</v>
      </c>
      <c r="E311" s="95">
        <v>3473.25</v>
      </c>
      <c r="F311" s="46">
        <v>3245.5</v>
      </c>
      <c r="G311" s="95">
        <v>5664.75</v>
      </c>
      <c r="H311" s="95">
        <v>3473.25</v>
      </c>
      <c r="I311" s="105">
        <v>3180</v>
      </c>
      <c r="J311" s="48"/>
      <c r="K311" s="63">
        <f t="shared" si="637"/>
        <v>62.5185</v>
      </c>
      <c r="L311" s="64">
        <f t="shared" si="638"/>
        <v>519.28</v>
      </c>
      <c r="M311" s="48">
        <f t="shared" si="639"/>
        <v>453.18</v>
      </c>
      <c r="N311" s="46">
        <f t="shared" si="640"/>
        <v>24.31275</v>
      </c>
      <c r="O311" s="48">
        <f t="shared" si="641"/>
        <v>159</v>
      </c>
      <c r="P311" s="48">
        <f t="shared" si="642"/>
        <v>0</v>
      </c>
      <c r="Q311" s="48">
        <f t="shared" si="643"/>
        <v>1218.29125</v>
      </c>
      <c r="R311" s="46">
        <f t="shared" si="644"/>
        <v>0</v>
      </c>
      <c r="S311" s="46">
        <f t="shared" si="645"/>
        <v>259.64</v>
      </c>
      <c r="T311" s="48">
        <f t="shared" si="646"/>
        <v>113.3</v>
      </c>
      <c r="U311" s="46">
        <f t="shared" si="647"/>
        <v>10.42</v>
      </c>
      <c r="V311" s="46">
        <v>0</v>
      </c>
      <c r="W311" s="48">
        <f t="shared" si="648"/>
        <v>159</v>
      </c>
      <c r="X311" s="48">
        <f t="shared" si="649"/>
        <v>0</v>
      </c>
      <c r="Y311" s="46">
        <f t="shared" si="650"/>
        <v>542.36</v>
      </c>
      <c r="Z311" s="46">
        <f t="shared" si="651"/>
        <v>1760.65125</v>
      </c>
      <c r="AA311" s="78"/>
      <c r="AB311" s="12" t="s">
        <v>100</v>
      </c>
      <c r="AC311" s="11">
        <f t="shared" ref="AC311:AE311" si="733">K311+R311</f>
        <v>62.5185</v>
      </c>
      <c r="AD311" s="11">
        <f t="shared" si="733"/>
        <v>778.92</v>
      </c>
      <c r="AE311" s="11">
        <f t="shared" si="733"/>
        <v>566.48</v>
      </c>
      <c r="AF311" s="11">
        <f t="shared" si="653"/>
        <v>34.73275</v>
      </c>
      <c r="AG311" s="11">
        <f t="shared" ref="AG311:AI311" si="734">O311+W311</f>
        <v>318</v>
      </c>
      <c r="AH311" s="11">
        <f t="shared" si="734"/>
        <v>0</v>
      </c>
      <c r="AI311" s="11">
        <f t="shared" si="734"/>
        <v>1760.65125</v>
      </c>
      <c r="AJ311" s="12" t="s">
        <v>35</v>
      </c>
    </row>
    <row r="312" s="9" customFormat="1" ht="16" customHeight="1" spans="1:36">
      <c r="A312" s="45">
        <f t="shared" si="636"/>
        <v>309</v>
      </c>
      <c r="B312" s="46" t="s">
        <v>509</v>
      </c>
      <c r="C312" s="52" t="s">
        <v>917</v>
      </c>
      <c r="D312" s="354" t="s">
        <v>918</v>
      </c>
      <c r="E312" s="95">
        <v>3473.25</v>
      </c>
      <c r="F312" s="46">
        <v>3245.5</v>
      </c>
      <c r="G312" s="95">
        <v>5664.75</v>
      </c>
      <c r="H312" s="95">
        <v>3473.25</v>
      </c>
      <c r="I312" s="105">
        <v>1790</v>
      </c>
      <c r="J312" s="48"/>
      <c r="K312" s="63">
        <f t="shared" si="637"/>
        <v>62.5185</v>
      </c>
      <c r="L312" s="64">
        <f t="shared" si="638"/>
        <v>519.28</v>
      </c>
      <c r="M312" s="48">
        <f t="shared" si="639"/>
        <v>453.18</v>
      </c>
      <c r="N312" s="46">
        <f t="shared" si="640"/>
        <v>24.31275</v>
      </c>
      <c r="O312" s="48">
        <f t="shared" si="641"/>
        <v>89.5</v>
      </c>
      <c r="P312" s="48">
        <f t="shared" si="642"/>
        <v>0</v>
      </c>
      <c r="Q312" s="48">
        <f t="shared" si="643"/>
        <v>1148.79125</v>
      </c>
      <c r="R312" s="46">
        <f t="shared" si="644"/>
        <v>0</v>
      </c>
      <c r="S312" s="46">
        <f t="shared" si="645"/>
        <v>259.64</v>
      </c>
      <c r="T312" s="48">
        <f t="shared" si="646"/>
        <v>113.3</v>
      </c>
      <c r="U312" s="46">
        <f t="shared" si="647"/>
        <v>10.42</v>
      </c>
      <c r="V312" s="46">
        <v>0</v>
      </c>
      <c r="W312" s="48">
        <f t="shared" si="648"/>
        <v>89.5</v>
      </c>
      <c r="X312" s="48">
        <f t="shared" si="649"/>
        <v>0</v>
      </c>
      <c r="Y312" s="46">
        <f t="shared" si="650"/>
        <v>472.86</v>
      </c>
      <c r="Z312" s="46">
        <f t="shared" si="651"/>
        <v>1621.65125</v>
      </c>
      <c r="AA312" s="78"/>
      <c r="AB312" s="12" t="s">
        <v>118</v>
      </c>
      <c r="AC312" s="11">
        <f t="shared" ref="AC312:AE312" si="735">K312+R312</f>
        <v>62.5185</v>
      </c>
      <c r="AD312" s="11">
        <f t="shared" si="735"/>
        <v>778.92</v>
      </c>
      <c r="AE312" s="11">
        <f t="shared" si="735"/>
        <v>566.48</v>
      </c>
      <c r="AF312" s="11">
        <f t="shared" si="653"/>
        <v>34.73275</v>
      </c>
      <c r="AG312" s="11">
        <f t="shared" ref="AG312:AI312" si="736">O312+W312</f>
        <v>179</v>
      </c>
      <c r="AH312" s="11">
        <f t="shared" si="736"/>
        <v>0</v>
      </c>
      <c r="AI312" s="11">
        <f t="shared" si="736"/>
        <v>1621.65125</v>
      </c>
      <c r="AJ312" s="12" t="s">
        <v>33</v>
      </c>
    </row>
    <row r="313" s="9" customFormat="1" ht="16" customHeight="1" spans="1:36">
      <c r="A313" s="45">
        <f t="shared" si="636"/>
        <v>310</v>
      </c>
      <c r="B313" s="46" t="s">
        <v>509</v>
      </c>
      <c r="C313" s="52" t="s">
        <v>919</v>
      </c>
      <c r="D313" s="354" t="s">
        <v>920</v>
      </c>
      <c r="E313" s="95">
        <v>3473.25</v>
      </c>
      <c r="F313" s="46">
        <v>3245.5</v>
      </c>
      <c r="G313" s="95">
        <v>5664.75</v>
      </c>
      <c r="H313" s="95">
        <v>3473.25</v>
      </c>
      <c r="I313" s="105">
        <v>1790</v>
      </c>
      <c r="J313" s="48"/>
      <c r="K313" s="63">
        <f t="shared" si="637"/>
        <v>62.5185</v>
      </c>
      <c r="L313" s="64">
        <f t="shared" si="638"/>
        <v>519.28</v>
      </c>
      <c r="M313" s="48">
        <f t="shared" si="639"/>
        <v>453.18</v>
      </c>
      <c r="N313" s="46">
        <f t="shared" si="640"/>
        <v>24.31275</v>
      </c>
      <c r="O313" s="48">
        <f t="shared" si="641"/>
        <v>89.5</v>
      </c>
      <c r="P313" s="48">
        <f t="shared" si="642"/>
        <v>0</v>
      </c>
      <c r="Q313" s="48">
        <f t="shared" si="643"/>
        <v>1148.79125</v>
      </c>
      <c r="R313" s="46">
        <f t="shared" si="644"/>
        <v>0</v>
      </c>
      <c r="S313" s="46">
        <f t="shared" si="645"/>
        <v>259.64</v>
      </c>
      <c r="T313" s="48">
        <f t="shared" si="646"/>
        <v>113.3</v>
      </c>
      <c r="U313" s="46">
        <f t="shared" si="647"/>
        <v>10.42</v>
      </c>
      <c r="V313" s="46">
        <v>0</v>
      </c>
      <c r="W313" s="48">
        <f t="shared" si="648"/>
        <v>89.5</v>
      </c>
      <c r="X313" s="48">
        <f t="shared" si="649"/>
        <v>0</v>
      </c>
      <c r="Y313" s="46">
        <f t="shared" si="650"/>
        <v>472.86</v>
      </c>
      <c r="Z313" s="46">
        <f t="shared" si="651"/>
        <v>1621.65125</v>
      </c>
      <c r="AA313" s="78"/>
      <c r="AB313" s="12" t="s">
        <v>94</v>
      </c>
      <c r="AC313" s="11">
        <f t="shared" ref="AC313:AE313" si="737">K313+R313</f>
        <v>62.5185</v>
      </c>
      <c r="AD313" s="11">
        <f t="shared" si="737"/>
        <v>778.92</v>
      </c>
      <c r="AE313" s="11">
        <f t="shared" si="737"/>
        <v>566.48</v>
      </c>
      <c r="AF313" s="11">
        <f t="shared" si="653"/>
        <v>34.73275</v>
      </c>
      <c r="AG313" s="11">
        <f t="shared" ref="AG313:AI313" si="738">O313+W313</f>
        <v>179</v>
      </c>
      <c r="AH313" s="11">
        <f t="shared" si="738"/>
        <v>0</v>
      </c>
      <c r="AI313" s="11">
        <f t="shared" si="738"/>
        <v>1621.65125</v>
      </c>
      <c r="AJ313" s="12" t="s">
        <v>33</v>
      </c>
    </row>
    <row r="314" s="9" customFormat="1" ht="16" customHeight="1" spans="1:36">
      <c r="A314" s="45">
        <f t="shared" ref="A314:A343" si="739">ROW()-3</f>
        <v>311</v>
      </c>
      <c r="B314" s="46" t="s">
        <v>558</v>
      </c>
      <c r="C314" s="52" t="s">
        <v>921</v>
      </c>
      <c r="D314" s="346" t="s">
        <v>922</v>
      </c>
      <c r="E314" s="95">
        <v>3473.25</v>
      </c>
      <c r="F314" s="46">
        <v>3245.5</v>
      </c>
      <c r="G314" s="95">
        <v>5664.75</v>
      </c>
      <c r="H314" s="95">
        <v>3473.25</v>
      </c>
      <c r="I314" s="105">
        <v>3180</v>
      </c>
      <c r="J314" s="48"/>
      <c r="K314" s="63">
        <f t="shared" ref="K314:K343" si="740">E314*0.018</f>
        <v>62.5185</v>
      </c>
      <c r="L314" s="64">
        <f t="shared" ref="L314:L343" si="741">F314*0.16</f>
        <v>519.28</v>
      </c>
      <c r="M314" s="48">
        <f t="shared" ref="M314:M343" si="742">ROUND(G314*0.08,2)</f>
        <v>453.18</v>
      </c>
      <c r="N314" s="46">
        <f t="shared" ref="N314:N343" si="743">H314*0.007</f>
        <v>24.31275</v>
      </c>
      <c r="O314" s="48">
        <f t="shared" ref="O314:O343" si="744">I314*5%</f>
        <v>159</v>
      </c>
      <c r="P314" s="48">
        <f t="shared" ref="P314:P343" si="745">J314*50%</f>
        <v>0</v>
      </c>
      <c r="Q314" s="48">
        <f t="shared" ref="Q314:Q343" si="746">SUM(K314:P314)</f>
        <v>1218.29125</v>
      </c>
      <c r="R314" s="46">
        <f t="shared" ref="R314:R343" si="747">E314*0</f>
        <v>0</v>
      </c>
      <c r="S314" s="46">
        <f t="shared" ref="S314:S343" si="748">ROUND(F314*0.08,2)</f>
        <v>259.64</v>
      </c>
      <c r="T314" s="48">
        <f t="shared" ref="T314:T343" si="749">ROUND(G314*0.02,2)</f>
        <v>113.3</v>
      </c>
      <c r="U314" s="46">
        <f t="shared" ref="U314:U343" si="750">ROUND(H314*0.003,2)</f>
        <v>10.42</v>
      </c>
      <c r="V314" s="46">
        <v>0</v>
      </c>
      <c r="W314" s="48">
        <f t="shared" ref="W314:W343" si="751">I314*5%</f>
        <v>159</v>
      </c>
      <c r="X314" s="48">
        <f t="shared" ref="X314:X343" si="752">J314*50%</f>
        <v>0</v>
      </c>
      <c r="Y314" s="46">
        <f t="shared" ref="Y314:Y343" si="753">SUM(R314:X314)</f>
        <v>542.36</v>
      </c>
      <c r="Z314" s="46">
        <f t="shared" ref="Z314:Z343" si="754">Q314+Y314</f>
        <v>1760.65125</v>
      </c>
      <c r="AA314" s="78"/>
      <c r="AB314" s="12" t="s">
        <v>121</v>
      </c>
      <c r="AC314" s="11">
        <f t="shared" ref="AC314:AE314" si="755">K314+R314</f>
        <v>62.5185</v>
      </c>
      <c r="AD314" s="11">
        <f t="shared" si="755"/>
        <v>778.92</v>
      </c>
      <c r="AE314" s="11">
        <f t="shared" si="755"/>
        <v>566.48</v>
      </c>
      <c r="AF314" s="11">
        <f t="shared" ref="AF314:AF343" si="756">N314+U314+V314</f>
        <v>34.73275</v>
      </c>
      <c r="AG314" s="11">
        <f t="shared" ref="AG314:AI314" si="757">O314+W314</f>
        <v>318</v>
      </c>
      <c r="AH314" s="11">
        <f t="shared" si="757"/>
        <v>0</v>
      </c>
      <c r="AI314" s="11">
        <f t="shared" si="757"/>
        <v>1760.65125</v>
      </c>
      <c r="AJ314" s="12" t="s">
        <v>33</v>
      </c>
    </row>
    <row r="315" s="9" customFormat="1" ht="16" customHeight="1" spans="1:36">
      <c r="A315" s="45">
        <f t="shared" si="739"/>
        <v>312</v>
      </c>
      <c r="B315" s="46" t="s">
        <v>337</v>
      </c>
      <c r="C315" s="52" t="s">
        <v>923</v>
      </c>
      <c r="D315" s="354" t="s">
        <v>924</v>
      </c>
      <c r="E315" s="95">
        <v>3473.25</v>
      </c>
      <c r="F315" s="46">
        <v>3245.5</v>
      </c>
      <c r="G315" s="95">
        <v>5664.75</v>
      </c>
      <c r="H315" s="95">
        <v>3473.25</v>
      </c>
      <c r="I315" s="105">
        <v>1790</v>
      </c>
      <c r="J315" s="48"/>
      <c r="K315" s="63">
        <f t="shared" si="740"/>
        <v>62.5185</v>
      </c>
      <c r="L315" s="64">
        <f t="shared" si="741"/>
        <v>519.28</v>
      </c>
      <c r="M315" s="48">
        <f t="shared" si="742"/>
        <v>453.18</v>
      </c>
      <c r="N315" s="46">
        <f t="shared" si="743"/>
        <v>24.31275</v>
      </c>
      <c r="O315" s="48">
        <f t="shared" si="744"/>
        <v>89.5</v>
      </c>
      <c r="P315" s="48">
        <f t="shared" si="745"/>
        <v>0</v>
      </c>
      <c r="Q315" s="48">
        <f t="shared" si="746"/>
        <v>1148.79125</v>
      </c>
      <c r="R315" s="46">
        <f t="shared" si="747"/>
        <v>0</v>
      </c>
      <c r="S315" s="46">
        <f t="shared" si="748"/>
        <v>259.64</v>
      </c>
      <c r="T315" s="48">
        <f t="shared" si="749"/>
        <v>113.3</v>
      </c>
      <c r="U315" s="46">
        <f t="shared" si="750"/>
        <v>10.42</v>
      </c>
      <c r="V315" s="46">
        <v>0</v>
      </c>
      <c r="W315" s="48">
        <f t="shared" si="751"/>
        <v>89.5</v>
      </c>
      <c r="X315" s="48">
        <f t="shared" si="752"/>
        <v>0</v>
      </c>
      <c r="Y315" s="46">
        <f t="shared" si="753"/>
        <v>472.86</v>
      </c>
      <c r="Z315" s="46">
        <f t="shared" si="754"/>
        <v>1621.65125</v>
      </c>
      <c r="AA315" s="78"/>
      <c r="AB315" s="12" t="s">
        <v>97</v>
      </c>
      <c r="AC315" s="11">
        <f t="shared" ref="AC315:AE315" si="758">K315+R315</f>
        <v>62.5185</v>
      </c>
      <c r="AD315" s="11">
        <f t="shared" si="758"/>
        <v>778.92</v>
      </c>
      <c r="AE315" s="11">
        <f t="shared" si="758"/>
        <v>566.48</v>
      </c>
      <c r="AF315" s="11">
        <f t="shared" si="756"/>
        <v>34.73275</v>
      </c>
      <c r="AG315" s="11">
        <f t="shared" ref="AG315:AI315" si="759">O315+W315</f>
        <v>179</v>
      </c>
      <c r="AH315" s="11">
        <f t="shared" si="759"/>
        <v>0</v>
      </c>
      <c r="AI315" s="11">
        <f t="shared" si="759"/>
        <v>1621.65125</v>
      </c>
      <c r="AJ315" s="12" t="s">
        <v>33</v>
      </c>
    </row>
    <row r="316" s="9" customFormat="1" ht="16" customHeight="1" spans="1:36">
      <c r="A316" s="45">
        <f t="shared" si="739"/>
        <v>313</v>
      </c>
      <c r="B316" s="46" t="s">
        <v>173</v>
      </c>
      <c r="C316" s="52" t="s">
        <v>925</v>
      </c>
      <c r="D316" s="346" t="s">
        <v>926</v>
      </c>
      <c r="E316" s="95">
        <v>3820</v>
      </c>
      <c r="F316" s="46">
        <v>3820</v>
      </c>
      <c r="G316" s="95">
        <v>5664.75</v>
      </c>
      <c r="H316" s="95">
        <v>3820</v>
      </c>
      <c r="I316" s="105">
        <v>4180</v>
      </c>
      <c r="J316" s="48"/>
      <c r="K316" s="63">
        <f t="shared" si="740"/>
        <v>68.76</v>
      </c>
      <c r="L316" s="64">
        <f t="shared" si="741"/>
        <v>611.2</v>
      </c>
      <c r="M316" s="48">
        <f t="shared" si="742"/>
        <v>453.18</v>
      </c>
      <c r="N316" s="46">
        <f t="shared" si="743"/>
        <v>26.74</v>
      </c>
      <c r="O316" s="48">
        <f t="shared" si="744"/>
        <v>209</v>
      </c>
      <c r="P316" s="48">
        <f t="shared" si="745"/>
        <v>0</v>
      </c>
      <c r="Q316" s="48">
        <f t="shared" si="746"/>
        <v>1368.88</v>
      </c>
      <c r="R316" s="46">
        <f t="shared" si="747"/>
        <v>0</v>
      </c>
      <c r="S316" s="46">
        <f t="shared" si="748"/>
        <v>305.6</v>
      </c>
      <c r="T316" s="48">
        <f t="shared" si="749"/>
        <v>113.3</v>
      </c>
      <c r="U316" s="46">
        <f t="shared" si="750"/>
        <v>11.46</v>
      </c>
      <c r="V316" s="46">
        <v>0</v>
      </c>
      <c r="W316" s="48">
        <f t="shared" si="751"/>
        <v>209</v>
      </c>
      <c r="X316" s="48">
        <f t="shared" si="752"/>
        <v>0</v>
      </c>
      <c r="Y316" s="46">
        <f t="shared" si="753"/>
        <v>639.36</v>
      </c>
      <c r="Z316" s="46">
        <f t="shared" si="754"/>
        <v>2008.24</v>
      </c>
      <c r="AA316" s="78"/>
      <c r="AB316" s="12" t="s">
        <v>139</v>
      </c>
      <c r="AC316" s="11">
        <f t="shared" ref="AC316:AE316" si="760">K316+R316</f>
        <v>68.76</v>
      </c>
      <c r="AD316" s="11">
        <f t="shared" si="760"/>
        <v>916.8</v>
      </c>
      <c r="AE316" s="11">
        <f t="shared" si="760"/>
        <v>566.48</v>
      </c>
      <c r="AF316" s="11">
        <f t="shared" si="756"/>
        <v>38.2</v>
      </c>
      <c r="AG316" s="11">
        <f t="shared" ref="AG316:AI316" si="761">O316+W316</f>
        <v>418</v>
      </c>
      <c r="AH316" s="11">
        <f t="shared" si="761"/>
        <v>0</v>
      </c>
      <c r="AI316" s="11">
        <f t="shared" si="761"/>
        <v>2008.24</v>
      </c>
      <c r="AJ316" s="12" t="s">
        <v>35</v>
      </c>
    </row>
    <row r="317" s="9" customFormat="1" ht="16" customHeight="1" spans="1:36">
      <c r="A317" s="45">
        <f t="shared" si="739"/>
        <v>314</v>
      </c>
      <c r="B317" s="46" t="s">
        <v>289</v>
      </c>
      <c r="C317" s="100" t="s">
        <v>927</v>
      </c>
      <c r="D317" s="355" t="s">
        <v>928</v>
      </c>
      <c r="E317" s="95">
        <v>3473.25</v>
      </c>
      <c r="F317" s="46">
        <v>3245.5</v>
      </c>
      <c r="G317" s="95">
        <v>5664.75</v>
      </c>
      <c r="H317" s="95">
        <v>3473.25</v>
      </c>
      <c r="I317" s="105">
        <v>1790</v>
      </c>
      <c r="J317" s="48"/>
      <c r="K317" s="63">
        <f t="shared" si="740"/>
        <v>62.5185</v>
      </c>
      <c r="L317" s="64">
        <f t="shared" si="741"/>
        <v>519.28</v>
      </c>
      <c r="M317" s="48">
        <f t="shared" si="742"/>
        <v>453.18</v>
      </c>
      <c r="N317" s="46">
        <f t="shared" si="743"/>
        <v>24.31275</v>
      </c>
      <c r="O317" s="48">
        <f t="shared" si="744"/>
        <v>89.5</v>
      </c>
      <c r="P317" s="48">
        <f t="shared" si="745"/>
        <v>0</v>
      </c>
      <c r="Q317" s="48">
        <f t="shared" si="746"/>
        <v>1148.79125</v>
      </c>
      <c r="R317" s="46">
        <f t="shared" si="747"/>
        <v>0</v>
      </c>
      <c r="S317" s="46">
        <f t="shared" si="748"/>
        <v>259.64</v>
      </c>
      <c r="T317" s="48">
        <f t="shared" si="749"/>
        <v>113.3</v>
      </c>
      <c r="U317" s="46">
        <f t="shared" si="750"/>
        <v>10.42</v>
      </c>
      <c r="V317" s="46">
        <v>0</v>
      </c>
      <c r="W317" s="48">
        <f t="shared" si="751"/>
        <v>89.5</v>
      </c>
      <c r="X317" s="48">
        <f t="shared" si="752"/>
        <v>0</v>
      </c>
      <c r="Y317" s="46">
        <f t="shared" si="753"/>
        <v>472.86</v>
      </c>
      <c r="Z317" s="46">
        <f t="shared" si="754"/>
        <v>1621.65125</v>
      </c>
      <c r="AA317" s="78"/>
      <c r="AB317" s="12" t="s">
        <v>115</v>
      </c>
      <c r="AC317" s="11">
        <f t="shared" ref="AC317:AE317" si="762">K317+R317</f>
        <v>62.5185</v>
      </c>
      <c r="AD317" s="11">
        <f t="shared" si="762"/>
        <v>778.92</v>
      </c>
      <c r="AE317" s="11">
        <f t="shared" si="762"/>
        <v>566.48</v>
      </c>
      <c r="AF317" s="11">
        <f t="shared" si="756"/>
        <v>34.73275</v>
      </c>
      <c r="AG317" s="11">
        <f t="shared" ref="AG317:AI317" si="763">O317+W317</f>
        <v>179</v>
      </c>
      <c r="AH317" s="11">
        <f t="shared" si="763"/>
        <v>0</v>
      </c>
      <c r="AI317" s="11">
        <f t="shared" si="763"/>
        <v>1621.65125</v>
      </c>
      <c r="AJ317" s="12" t="s">
        <v>33</v>
      </c>
    </row>
    <row r="318" s="9" customFormat="1" ht="16" customHeight="1" spans="1:36">
      <c r="A318" s="45">
        <f t="shared" si="739"/>
        <v>315</v>
      </c>
      <c r="B318" s="46" t="s">
        <v>685</v>
      </c>
      <c r="C318" s="100" t="s">
        <v>929</v>
      </c>
      <c r="D318" s="355" t="s">
        <v>930</v>
      </c>
      <c r="E318" s="95">
        <v>3473.25</v>
      </c>
      <c r="F318" s="46">
        <v>3245.5</v>
      </c>
      <c r="G318" s="95">
        <v>5664.75</v>
      </c>
      <c r="H318" s="95">
        <v>3473.25</v>
      </c>
      <c r="I318" s="105">
        <v>1790</v>
      </c>
      <c r="J318" s="48"/>
      <c r="K318" s="63">
        <f t="shared" si="740"/>
        <v>62.5185</v>
      </c>
      <c r="L318" s="64">
        <f t="shared" si="741"/>
        <v>519.28</v>
      </c>
      <c r="M318" s="48">
        <f t="shared" si="742"/>
        <v>453.18</v>
      </c>
      <c r="N318" s="46">
        <f t="shared" si="743"/>
        <v>24.31275</v>
      </c>
      <c r="O318" s="48">
        <f t="shared" si="744"/>
        <v>89.5</v>
      </c>
      <c r="P318" s="48">
        <f t="shared" si="745"/>
        <v>0</v>
      </c>
      <c r="Q318" s="48">
        <f t="shared" si="746"/>
        <v>1148.79125</v>
      </c>
      <c r="R318" s="46">
        <f t="shared" si="747"/>
        <v>0</v>
      </c>
      <c r="S318" s="46">
        <f t="shared" si="748"/>
        <v>259.64</v>
      </c>
      <c r="T318" s="48">
        <f t="shared" si="749"/>
        <v>113.3</v>
      </c>
      <c r="U318" s="46">
        <f t="shared" si="750"/>
        <v>10.42</v>
      </c>
      <c r="V318" s="46">
        <v>0</v>
      </c>
      <c r="W318" s="48">
        <f t="shared" si="751"/>
        <v>89.5</v>
      </c>
      <c r="X318" s="48">
        <f t="shared" si="752"/>
        <v>0</v>
      </c>
      <c r="Y318" s="46">
        <f t="shared" si="753"/>
        <v>472.86</v>
      </c>
      <c r="Z318" s="46">
        <f t="shared" si="754"/>
        <v>1621.65125</v>
      </c>
      <c r="AA318" s="78"/>
      <c r="AB318" s="12" t="s">
        <v>62</v>
      </c>
      <c r="AC318" s="11">
        <f t="shared" ref="AC318:AE318" si="764">K318+R318</f>
        <v>62.5185</v>
      </c>
      <c r="AD318" s="11">
        <f t="shared" si="764"/>
        <v>778.92</v>
      </c>
      <c r="AE318" s="11">
        <f t="shared" si="764"/>
        <v>566.48</v>
      </c>
      <c r="AF318" s="11">
        <f t="shared" si="756"/>
        <v>34.73275</v>
      </c>
      <c r="AG318" s="11">
        <f t="shared" ref="AG318:AI318" si="765">O318+W318</f>
        <v>179</v>
      </c>
      <c r="AH318" s="11">
        <f t="shared" si="765"/>
        <v>0</v>
      </c>
      <c r="AI318" s="11">
        <f t="shared" si="765"/>
        <v>1621.65125</v>
      </c>
      <c r="AJ318" s="12" t="s">
        <v>33</v>
      </c>
    </row>
    <row r="319" s="9" customFormat="1" ht="16" customHeight="1" spans="1:36">
      <c r="A319" s="45">
        <f t="shared" si="739"/>
        <v>316</v>
      </c>
      <c r="B319" s="46" t="s">
        <v>670</v>
      </c>
      <c r="C319" s="100" t="s">
        <v>931</v>
      </c>
      <c r="D319" s="104" t="s">
        <v>932</v>
      </c>
      <c r="E319" s="95">
        <v>3473.25</v>
      </c>
      <c r="F319" s="46">
        <v>3245.5</v>
      </c>
      <c r="G319" s="95">
        <v>5664.75</v>
      </c>
      <c r="H319" s="95">
        <v>3473.25</v>
      </c>
      <c r="I319" s="105">
        <v>1790</v>
      </c>
      <c r="J319" s="48"/>
      <c r="K319" s="63">
        <f t="shared" si="740"/>
        <v>62.5185</v>
      </c>
      <c r="L319" s="64">
        <f t="shared" si="741"/>
        <v>519.28</v>
      </c>
      <c r="M319" s="48">
        <f t="shared" si="742"/>
        <v>453.18</v>
      </c>
      <c r="N319" s="46">
        <f t="shared" si="743"/>
        <v>24.31275</v>
      </c>
      <c r="O319" s="48">
        <f t="shared" si="744"/>
        <v>89.5</v>
      </c>
      <c r="P319" s="48">
        <f t="shared" si="745"/>
        <v>0</v>
      </c>
      <c r="Q319" s="48">
        <f t="shared" si="746"/>
        <v>1148.79125</v>
      </c>
      <c r="R319" s="46">
        <f t="shared" si="747"/>
        <v>0</v>
      </c>
      <c r="S319" s="46">
        <f t="shared" si="748"/>
        <v>259.64</v>
      </c>
      <c r="T319" s="48">
        <f t="shared" si="749"/>
        <v>113.3</v>
      </c>
      <c r="U319" s="46">
        <f t="shared" si="750"/>
        <v>10.42</v>
      </c>
      <c r="V319" s="46">
        <v>0</v>
      </c>
      <c r="W319" s="48">
        <f t="shared" si="751"/>
        <v>89.5</v>
      </c>
      <c r="X319" s="48">
        <f t="shared" si="752"/>
        <v>0</v>
      </c>
      <c r="Y319" s="46">
        <f t="shared" si="753"/>
        <v>472.86</v>
      </c>
      <c r="Z319" s="46">
        <f t="shared" si="754"/>
        <v>1621.65125</v>
      </c>
      <c r="AA319" s="78"/>
      <c r="AB319" s="12" t="s">
        <v>64</v>
      </c>
      <c r="AC319" s="11">
        <f t="shared" ref="AC319:AE319" si="766">K319+R319</f>
        <v>62.5185</v>
      </c>
      <c r="AD319" s="11">
        <f t="shared" si="766"/>
        <v>778.92</v>
      </c>
      <c r="AE319" s="11">
        <f t="shared" si="766"/>
        <v>566.48</v>
      </c>
      <c r="AF319" s="11">
        <f t="shared" si="756"/>
        <v>34.73275</v>
      </c>
      <c r="AG319" s="11">
        <f t="shared" ref="AG319:AI319" si="767">O319+W319</f>
        <v>179</v>
      </c>
      <c r="AH319" s="11">
        <f t="shared" si="767"/>
        <v>0</v>
      </c>
      <c r="AI319" s="11">
        <f t="shared" si="767"/>
        <v>1621.65125</v>
      </c>
      <c r="AJ319" s="12" t="s">
        <v>33</v>
      </c>
    </row>
    <row r="320" s="9" customFormat="1" ht="16" customHeight="1" spans="1:36">
      <c r="A320" s="45">
        <f t="shared" si="739"/>
        <v>317</v>
      </c>
      <c r="B320" s="46" t="s">
        <v>363</v>
      </c>
      <c r="C320" s="100" t="s">
        <v>933</v>
      </c>
      <c r="D320" s="355" t="s">
        <v>934</v>
      </c>
      <c r="E320" s="95">
        <v>3473.25</v>
      </c>
      <c r="F320" s="46">
        <v>3245.5</v>
      </c>
      <c r="G320" s="95">
        <v>5664.75</v>
      </c>
      <c r="H320" s="95">
        <v>3473.25</v>
      </c>
      <c r="I320" s="105">
        <v>0</v>
      </c>
      <c r="J320" s="48"/>
      <c r="K320" s="63">
        <f t="shared" si="740"/>
        <v>62.5185</v>
      </c>
      <c r="L320" s="64">
        <f t="shared" si="741"/>
        <v>519.28</v>
      </c>
      <c r="M320" s="48">
        <f t="shared" si="742"/>
        <v>453.18</v>
      </c>
      <c r="N320" s="46">
        <f t="shared" si="743"/>
        <v>24.31275</v>
      </c>
      <c r="O320" s="48">
        <f t="shared" si="744"/>
        <v>0</v>
      </c>
      <c r="P320" s="48">
        <f t="shared" si="745"/>
        <v>0</v>
      </c>
      <c r="Q320" s="48">
        <f t="shared" si="746"/>
        <v>1059.29125</v>
      </c>
      <c r="R320" s="46">
        <f t="shared" si="747"/>
        <v>0</v>
      </c>
      <c r="S320" s="46">
        <f t="shared" si="748"/>
        <v>259.64</v>
      </c>
      <c r="T320" s="48">
        <f t="shared" si="749"/>
        <v>113.3</v>
      </c>
      <c r="U320" s="46">
        <f t="shared" si="750"/>
        <v>10.42</v>
      </c>
      <c r="V320" s="46">
        <v>0</v>
      </c>
      <c r="W320" s="48">
        <f t="shared" si="751"/>
        <v>0</v>
      </c>
      <c r="X320" s="48">
        <f t="shared" si="752"/>
        <v>0</v>
      </c>
      <c r="Y320" s="46">
        <f t="shared" si="753"/>
        <v>383.36</v>
      </c>
      <c r="Z320" s="46">
        <f t="shared" si="754"/>
        <v>1442.65125</v>
      </c>
      <c r="AA320" s="78"/>
      <c r="AB320" s="12" t="s">
        <v>103</v>
      </c>
      <c r="AC320" s="11">
        <f t="shared" ref="AC320:AE320" si="768">K320+R320</f>
        <v>62.5185</v>
      </c>
      <c r="AD320" s="11">
        <f t="shared" si="768"/>
        <v>778.92</v>
      </c>
      <c r="AE320" s="11">
        <f t="shared" si="768"/>
        <v>566.48</v>
      </c>
      <c r="AF320" s="11">
        <f t="shared" si="756"/>
        <v>34.73275</v>
      </c>
      <c r="AG320" s="11">
        <f t="shared" ref="AG320:AI320" si="769">O320+W320</f>
        <v>0</v>
      </c>
      <c r="AH320" s="11">
        <f t="shared" si="769"/>
        <v>0</v>
      </c>
      <c r="AI320" s="11">
        <f t="shared" si="769"/>
        <v>1442.65125</v>
      </c>
      <c r="AJ320" s="12" t="s">
        <v>33</v>
      </c>
    </row>
    <row r="321" s="9" customFormat="1" ht="16" customHeight="1" spans="1:36">
      <c r="A321" s="45">
        <f t="shared" si="739"/>
        <v>318</v>
      </c>
      <c r="B321" s="46" t="s">
        <v>363</v>
      </c>
      <c r="C321" s="100" t="s">
        <v>947</v>
      </c>
      <c r="D321" s="355" t="s">
        <v>948</v>
      </c>
      <c r="E321" s="95">
        <v>3473.25</v>
      </c>
      <c r="F321" s="46">
        <v>3245.5</v>
      </c>
      <c r="G321" s="95">
        <v>5664.75</v>
      </c>
      <c r="H321" s="95">
        <v>3473.25</v>
      </c>
      <c r="I321" s="105">
        <v>3180</v>
      </c>
      <c r="J321" s="48"/>
      <c r="K321" s="63">
        <f t="shared" si="740"/>
        <v>62.5185</v>
      </c>
      <c r="L321" s="64">
        <f t="shared" si="741"/>
        <v>519.28</v>
      </c>
      <c r="M321" s="48">
        <f t="shared" si="742"/>
        <v>453.18</v>
      </c>
      <c r="N321" s="46">
        <f t="shared" si="743"/>
        <v>24.31275</v>
      </c>
      <c r="O321" s="48">
        <f t="shared" si="744"/>
        <v>159</v>
      </c>
      <c r="P321" s="48">
        <f t="shared" si="745"/>
        <v>0</v>
      </c>
      <c r="Q321" s="48">
        <f t="shared" si="746"/>
        <v>1218.29125</v>
      </c>
      <c r="R321" s="46">
        <f t="shared" si="747"/>
        <v>0</v>
      </c>
      <c r="S321" s="46">
        <f t="shared" si="748"/>
        <v>259.64</v>
      </c>
      <c r="T321" s="48">
        <f t="shared" si="749"/>
        <v>113.3</v>
      </c>
      <c r="U321" s="46">
        <f t="shared" si="750"/>
        <v>10.42</v>
      </c>
      <c r="V321" s="46">
        <v>0</v>
      </c>
      <c r="W321" s="48">
        <f t="shared" si="751"/>
        <v>159</v>
      </c>
      <c r="X321" s="48">
        <f t="shared" si="752"/>
        <v>0</v>
      </c>
      <c r="Y321" s="46">
        <f t="shared" si="753"/>
        <v>542.36</v>
      </c>
      <c r="Z321" s="46">
        <f t="shared" si="754"/>
        <v>1760.65125</v>
      </c>
      <c r="AA321" s="78"/>
      <c r="AB321" s="12" t="s">
        <v>103</v>
      </c>
      <c r="AC321" s="11">
        <f t="shared" ref="AC321:AE321" si="770">K321+R321</f>
        <v>62.5185</v>
      </c>
      <c r="AD321" s="11">
        <f t="shared" si="770"/>
        <v>778.92</v>
      </c>
      <c r="AE321" s="11">
        <f t="shared" si="770"/>
        <v>566.48</v>
      </c>
      <c r="AF321" s="11">
        <f t="shared" si="756"/>
        <v>34.73275</v>
      </c>
      <c r="AG321" s="11">
        <f t="shared" ref="AG321:AI321" si="771">O321+W321</f>
        <v>318</v>
      </c>
      <c r="AH321" s="11">
        <f t="shared" si="771"/>
        <v>0</v>
      </c>
      <c r="AI321" s="11">
        <f t="shared" si="771"/>
        <v>1760.65125</v>
      </c>
      <c r="AJ321" s="12" t="s">
        <v>35</v>
      </c>
    </row>
    <row r="322" s="9" customFormat="1" ht="16" customHeight="1" spans="1:36">
      <c r="A322" s="45">
        <f t="shared" si="739"/>
        <v>319</v>
      </c>
      <c r="B322" s="46" t="s">
        <v>53</v>
      </c>
      <c r="C322" s="100" t="s">
        <v>957</v>
      </c>
      <c r="D322" s="355" t="s">
        <v>958</v>
      </c>
      <c r="E322" s="95">
        <v>3473.25</v>
      </c>
      <c r="F322" s="46">
        <v>3245.5</v>
      </c>
      <c r="G322" s="95">
        <v>5664.75</v>
      </c>
      <c r="H322" s="95">
        <v>3473.25</v>
      </c>
      <c r="I322" s="105">
        <v>3180</v>
      </c>
      <c r="J322" s="48"/>
      <c r="K322" s="63">
        <f t="shared" si="740"/>
        <v>62.5185</v>
      </c>
      <c r="L322" s="64">
        <f t="shared" si="741"/>
        <v>519.28</v>
      </c>
      <c r="M322" s="48">
        <f t="shared" si="742"/>
        <v>453.18</v>
      </c>
      <c r="N322" s="46">
        <f t="shared" si="743"/>
        <v>24.31275</v>
      </c>
      <c r="O322" s="48">
        <f t="shared" si="744"/>
        <v>159</v>
      </c>
      <c r="P322" s="48">
        <f t="shared" si="745"/>
        <v>0</v>
      </c>
      <c r="Q322" s="48">
        <f t="shared" si="746"/>
        <v>1218.29125</v>
      </c>
      <c r="R322" s="46">
        <f t="shared" si="747"/>
        <v>0</v>
      </c>
      <c r="S322" s="46">
        <f t="shared" si="748"/>
        <v>259.64</v>
      </c>
      <c r="T322" s="48">
        <f t="shared" si="749"/>
        <v>113.3</v>
      </c>
      <c r="U322" s="46">
        <f t="shared" si="750"/>
        <v>10.42</v>
      </c>
      <c r="V322" s="46">
        <v>0</v>
      </c>
      <c r="W322" s="48">
        <f t="shared" si="751"/>
        <v>159</v>
      </c>
      <c r="X322" s="48">
        <f t="shared" si="752"/>
        <v>0</v>
      </c>
      <c r="Y322" s="46">
        <f t="shared" si="753"/>
        <v>542.36</v>
      </c>
      <c r="Z322" s="46">
        <f t="shared" si="754"/>
        <v>1760.65125</v>
      </c>
      <c r="AA322" s="78"/>
      <c r="AB322" s="12" t="s">
        <v>53</v>
      </c>
      <c r="AC322" s="11">
        <f t="shared" ref="AC322:AE322" si="772">K322+R322</f>
        <v>62.5185</v>
      </c>
      <c r="AD322" s="11">
        <f t="shared" si="772"/>
        <v>778.92</v>
      </c>
      <c r="AE322" s="11">
        <f t="shared" si="772"/>
        <v>566.48</v>
      </c>
      <c r="AF322" s="11">
        <f t="shared" si="756"/>
        <v>34.73275</v>
      </c>
      <c r="AG322" s="11">
        <f t="shared" ref="AG322:AI322" si="773">O322+W322</f>
        <v>318</v>
      </c>
      <c r="AH322" s="11">
        <f t="shared" si="773"/>
        <v>0</v>
      </c>
      <c r="AI322" s="11">
        <f t="shared" si="773"/>
        <v>1760.65125</v>
      </c>
      <c r="AJ322" s="12" t="s">
        <v>32</v>
      </c>
    </row>
    <row r="323" s="9" customFormat="1" ht="16" customHeight="1" spans="1:36">
      <c r="A323" s="45">
        <f t="shared" si="739"/>
        <v>320</v>
      </c>
      <c r="B323" s="46" t="s">
        <v>230</v>
      </c>
      <c r="C323" s="51" t="s">
        <v>959</v>
      </c>
      <c r="D323" s="52" t="s">
        <v>960</v>
      </c>
      <c r="E323" s="46">
        <v>3473.25</v>
      </c>
      <c r="F323" s="46">
        <v>3245.4</v>
      </c>
      <c r="G323" s="48">
        <v>5664.75</v>
      </c>
      <c r="H323" s="46">
        <v>3473.25</v>
      </c>
      <c r="I323" s="48">
        <v>1790</v>
      </c>
      <c r="J323" s="48"/>
      <c r="K323" s="63">
        <f t="shared" si="740"/>
        <v>62.5185</v>
      </c>
      <c r="L323" s="64">
        <f t="shared" si="741"/>
        <v>519.264</v>
      </c>
      <c r="M323" s="48">
        <f t="shared" si="742"/>
        <v>453.18</v>
      </c>
      <c r="N323" s="46">
        <f t="shared" si="743"/>
        <v>24.31275</v>
      </c>
      <c r="O323" s="48">
        <f t="shared" si="744"/>
        <v>89.5</v>
      </c>
      <c r="P323" s="48">
        <f t="shared" si="745"/>
        <v>0</v>
      </c>
      <c r="Q323" s="48">
        <f t="shared" si="746"/>
        <v>1148.77525</v>
      </c>
      <c r="R323" s="46">
        <f t="shared" si="747"/>
        <v>0</v>
      </c>
      <c r="S323" s="46">
        <f t="shared" si="748"/>
        <v>259.63</v>
      </c>
      <c r="T323" s="48">
        <f t="shared" si="749"/>
        <v>113.3</v>
      </c>
      <c r="U323" s="46">
        <f t="shared" si="750"/>
        <v>10.42</v>
      </c>
      <c r="V323" s="46">
        <v>0</v>
      </c>
      <c r="W323" s="48">
        <f t="shared" si="751"/>
        <v>89.5</v>
      </c>
      <c r="X323" s="48">
        <f t="shared" si="752"/>
        <v>0</v>
      </c>
      <c r="Y323" s="46">
        <f t="shared" si="753"/>
        <v>472.85</v>
      </c>
      <c r="Z323" s="46">
        <f t="shared" si="754"/>
        <v>1621.62525</v>
      </c>
      <c r="AA323" s="46"/>
      <c r="AB323" s="12" t="s">
        <v>121</v>
      </c>
      <c r="AC323" s="11">
        <f t="shared" ref="AC323:AE323" si="774">K323+R323</f>
        <v>62.5185</v>
      </c>
      <c r="AD323" s="11">
        <f t="shared" si="774"/>
        <v>778.894</v>
      </c>
      <c r="AE323" s="11">
        <f t="shared" si="774"/>
        <v>566.48</v>
      </c>
      <c r="AF323" s="11">
        <f t="shared" si="756"/>
        <v>34.73275</v>
      </c>
      <c r="AG323" s="11">
        <f t="shared" ref="AG323:AI323" si="775">O323+W323</f>
        <v>179</v>
      </c>
      <c r="AH323" s="11">
        <f t="shared" si="775"/>
        <v>0</v>
      </c>
      <c r="AI323" s="11">
        <f t="shared" si="775"/>
        <v>1621.62525</v>
      </c>
      <c r="AJ323" s="12" t="s">
        <v>33</v>
      </c>
    </row>
    <row r="324" s="9" customFormat="1" ht="16" customHeight="1" spans="1:36">
      <c r="A324" s="45">
        <f t="shared" si="739"/>
        <v>321</v>
      </c>
      <c r="B324" s="46" t="s">
        <v>363</v>
      </c>
      <c r="C324" s="52" t="s">
        <v>963</v>
      </c>
      <c r="D324" s="55" t="s">
        <v>964</v>
      </c>
      <c r="E324" s="95">
        <v>3473.25</v>
      </c>
      <c r="F324" s="46">
        <v>3245.5</v>
      </c>
      <c r="G324" s="95">
        <v>5664.75</v>
      </c>
      <c r="H324" s="95">
        <v>3473.25</v>
      </c>
      <c r="I324" s="105">
        <v>1790</v>
      </c>
      <c r="J324" s="48"/>
      <c r="K324" s="63">
        <f t="shared" si="740"/>
        <v>62.5185</v>
      </c>
      <c r="L324" s="64">
        <f t="shared" si="741"/>
        <v>519.28</v>
      </c>
      <c r="M324" s="48">
        <f t="shared" si="742"/>
        <v>453.18</v>
      </c>
      <c r="N324" s="46">
        <f t="shared" si="743"/>
        <v>24.31275</v>
      </c>
      <c r="O324" s="48">
        <f t="shared" si="744"/>
        <v>89.5</v>
      </c>
      <c r="P324" s="48">
        <f t="shared" si="745"/>
        <v>0</v>
      </c>
      <c r="Q324" s="48">
        <f t="shared" si="746"/>
        <v>1148.79125</v>
      </c>
      <c r="R324" s="46">
        <f t="shared" si="747"/>
        <v>0</v>
      </c>
      <c r="S324" s="46">
        <f t="shared" si="748"/>
        <v>259.64</v>
      </c>
      <c r="T324" s="48">
        <f t="shared" si="749"/>
        <v>113.3</v>
      </c>
      <c r="U324" s="46">
        <f t="shared" si="750"/>
        <v>10.42</v>
      </c>
      <c r="V324" s="46">
        <v>0</v>
      </c>
      <c r="W324" s="48">
        <f t="shared" si="751"/>
        <v>89.5</v>
      </c>
      <c r="X324" s="48">
        <f t="shared" si="752"/>
        <v>0</v>
      </c>
      <c r="Y324" s="46">
        <f t="shared" si="753"/>
        <v>472.86</v>
      </c>
      <c r="Z324" s="46">
        <f t="shared" si="754"/>
        <v>1621.65125</v>
      </c>
      <c r="AA324" s="78"/>
      <c r="AB324" s="12" t="s">
        <v>103</v>
      </c>
      <c r="AC324" s="11">
        <f t="shared" ref="AC324:AE324" si="776">K324+R324</f>
        <v>62.5185</v>
      </c>
      <c r="AD324" s="11">
        <f t="shared" si="776"/>
        <v>778.92</v>
      </c>
      <c r="AE324" s="11">
        <f t="shared" si="776"/>
        <v>566.48</v>
      </c>
      <c r="AF324" s="11">
        <f t="shared" si="756"/>
        <v>34.73275</v>
      </c>
      <c r="AG324" s="11">
        <f t="shared" ref="AG324:AI324" si="777">O324+W324</f>
        <v>179</v>
      </c>
      <c r="AH324" s="11">
        <f t="shared" si="777"/>
        <v>0</v>
      </c>
      <c r="AI324" s="11">
        <f t="shared" si="777"/>
        <v>1621.65125</v>
      </c>
      <c r="AJ324" s="12" t="s">
        <v>33</v>
      </c>
    </row>
    <row r="325" s="9" customFormat="1" ht="16" customHeight="1" spans="1:36">
      <c r="A325" s="45">
        <f t="shared" si="739"/>
        <v>322</v>
      </c>
      <c r="B325" s="53" t="s">
        <v>363</v>
      </c>
      <c r="C325" s="106" t="s">
        <v>965</v>
      </c>
      <c r="D325" s="55" t="s">
        <v>966</v>
      </c>
      <c r="E325" s="95">
        <v>3473.25</v>
      </c>
      <c r="F325" s="46">
        <v>3245.5</v>
      </c>
      <c r="G325" s="95">
        <v>5664.75</v>
      </c>
      <c r="H325" s="95">
        <v>3473.25</v>
      </c>
      <c r="I325" s="105">
        <v>0</v>
      </c>
      <c r="J325" s="48"/>
      <c r="K325" s="63">
        <f t="shared" si="740"/>
        <v>62.5185</v>
      </c>
      <c r="L325" s="64">
        <f t="shared" si="741"/>
        <v>519.28</v>
      </c>
      <c r="M325" s="48">
        <f t="shared" si="742"/>
        <v>453.18</v>
      </c>
      <c r="N325" s="46">
        <f t="shared" si="743"/>
        <v>24.31275</v>
      </c>
      <c r="O325" s="48">
        <f t="shared" si="744"/>
        <v>0</v>
      </c>
      <c r="P325" s="48">
        <f t="shared" si="745"/>
        <v>0</v>
      </c>
      <c r="Q325" s="48">
        <f t="shared" si="746"/>
        <v>1059.29125</v>
      </c>
      <c r="R325" s="46">
        <f t="shared" si="747"/>
        <v>0</v>
      </c>
      <c r="S325" s="46">
        <f t="shared" si="748"/>
        <v>259.64</v>
      </c>
      <c r="T325" s="48">
        <f t="shared" si="749"/>
        <v>113.3</v>
      </c>
      <c r="U325" s="46">
        <f t="shared" si="750"/>
        <v>10.42</v>
      </c>
      <c r="V325" s="46">
        <v>0</v>
      </c>
      <c r="W325" s="48">
        <f t="shared" si="751"/>
        <v>0</v>
      </c>
      <c r="X325" s="48">
        <f t="shared" si="752"/>
        <v>0</v>
      </c>
      <c r="Y325" s="46">
        <f t="shared" si="753"/>
        <v>383.36</v>
      </c>
      <c r="Z325" s="46">
        <f t="shared" si="754"/>
        <v>1442.65125</v>
      </c>
      <c r="AA325" s="78"/>
      <c r="AB325" s="12" t="s">
        <v>91</v>
      </c>
      <c r="AC325" s="11">
        <f t="shared" ref="AC325:AE325" si="778">K325+R325</f>
        <v>62.5185</v>
      </c>
      <c r="AD325" s="11">
        <f t="shared" si="778"/>
        <v>778.92</v>
      </c>
      <c r="AE325" s="11">
        <f t="shared" si="778"/>
        <v>566.48</v>
      </c>
      <c r="AF325" s="11">
        <f t="shared" si="756"/>
        <v>34.73275</v>
      </c>
      <c r="AG325" s="11">
        <f t="shared" ref="AG325:AI325" si="779">O325+W325</f>
        <v>0</v>
      </c>
      <c r="AH325" s="11">
        <f t="shared" si="779"/>
        <v>0</v>
      </c>
      <c r="AI325" s="11">
        <f t="shared" si="779"/>
        <v>1442.65125</v>
      </c>
      <c r="AJ325" s="12" t="s">
        <v>33</v>
      </c>
    </row>
    <row r="326" s="9" customFormat="1" ht="16" customHeight="1" spans="1:36">
      <c r="A326" s="45">
        <f t="shared" si="739"/>
        <v>323</v>
      </c>
      <c r="B326" s="46" t="s">
        <v>363</v>
      </c>
      <c r="C326" s="100" t="s">
        <v>967</v>
      </c>
      <c r="D326" s="355" t="s">
        <v>968</v>
      </c>
      <c r="E326" s="95">
        <v>3473.25</v>
      </c>
      <c r="F326" s="46">
        <v>3245.5</v>
      </c>
      <c r="G326" s="95">
        <v>5664.75</v>
      </c>
      <c r="H326" s="95">
        <v>3473.25</v>
      </c>
      <c r="I326" s="105">
        <v>1790</v>
      </c>
      <c r="J326" s="48"/>
      <c r="K326" s="63">
        <f t="shared" si="740"/>
        <v>62.5185</v>
      </c>
      <c r="L326" s="64">
        <f t="shared" si="741"/>
        <v>519.28</v>
      </c>
      <c r="M326" s="48">
        <f t="shared" si="742"/>
        <v>453.18</v>
      </c>
      <c r="N326" s="46">
        <f t="shared" si="743"/>
        <v>24.31275</v>
      </c>
      <c r="O326" s="48">
        <f t="shared" si="744"/>
        <v>89.5</v>
      </c>
      <c r="P326" s="48">
        <f t="shared" si="745"/>
        <v>0</v>
      </c>
      <c r="Q326" s="48">
        <f t="shared" si="746"/>
        <v>1148.79125</v>
      </c>
      <c r="R326" s="46">
        <f t="shared" si="747"/>
        <v>0</v>
      </c>
      <c r="S326" s="46">
        <f t="shared" si="748"/>
        <v>259.64</v>
      </c>
      <c r="T326" s="48">
        <f t="shared" si="749"/>
        <v>113.3</v>
      </c>
      <c r="U326" s="46">
        <f t="shared" si="750"/>
        <v>10.42</v>
      </c>
      <c r="V326" s="46">
        <v>0</v>
      </c>
      <c r="W326" s="48">
        <f t="shared" si="751"/>
        <v>89.5</v>
      </c>
      <c r="X326" s="48">
        <f t="shared" si="752"/>
        <v>0</v>
      </c>
      <c r="Y326" s="46">
        <f t="shared" si="753"/>
        <v>472.86</v>
      </c>
      <c r="Z326" s="46">
        <f t="shared" si="754"/>
        <v>1621.65125</v>
      </c>
      <c r="AA326" s="78"/>
      <c r="AB326" s="12" t="s">
        <v>91</v>
      </c>
      <c r="AC326" s="11">
        <f t="shared" ref="AC326:AE326" si="780">K326+R326</f>
        <v>62.5185</v>
      </c>
      <c r="AD326" s="11">
        <f t="shared" si="780"/>
        <v>778.92</v>
      </c>
      <c r="AE326" s="11">
        <f t="shared" si="780"/>
        <v>566.48</v>
      </c>
      <c r="AF326" s="11">
        <f t="shared" si="756"/>
        <v>34.73275</v>
      </c>
      <c r="AG326" s="11">
        <f t="shared" ref="AG326:AI326" si="781">O326+W326</f>
        <v>179</v>
      </c>
      <c r="AH326" s="11">
        <f t="shared" si="781"/>
        <v>0</v>
      </c>
      <c r="AI326" s="11">
        <f t="shared" si="781"/>
        <v>1621.65125</v>
      </c>
      <c r="AJ326" s="12" t="s">
        <v>33</v>
      </c>
    </row>
    <row r="327" s="9" customFormat="1" ht="16" customHeight="1" spans="1:36">
      <c r="A327" s="45">
        <f t="shared" si="739"/>
        <v>324</v>
      </c>
      <c r="B327" s="46" t="s">
        <v>328</v>
      </c>
      <c r="C327" s="52" t="s">
        <v>969</v>
      </c>
      <c r="D327" s="55" t="s">
        <v>970</v>
      </c>
      <c r="E327" s="95">
        <v>3820</v>
      </c>
      <c r="F327" s="46">
        <v>3820</v>
      </c>
      <c r="G327" s="95">
        <v>5664.75</v>
      </c>
      <c r="H327" s="95">
        <v>3820</v>
      </c>
      <c r="I327" s="105">
        <v>4180</v>
      </c>
      <c r="J327" s="48"/>
      <c r="K327" s="63">
        <f t="shared" si="740"/>
        <v>68.76</v>
      </c>
      <c r="L327" s="64">
        <f t="shared" si="741"/>
        <v>611.2</v>
      </c>
      <c r="M327" s="48">
        <f t="shared" si="742"/>
        <v>453.18</v>
      </c>
      <c r="N327" s="46">
        <f t="shared" si="743"/>
        <v>26.74</v>
      </c>
      <c r="O327" s="48">
        <f t="shared" si="744"/>
        <v>209</v>
      </c>
      <c r="P327" s="48">
        <f t="shared" si="745"/>
        <v>0</v>
      </c>
      <c r="Q327" s="48">
        <f t="shared" si="746"/>
        <v>1368.88</v>
      </c>
      <c r="R327" s="46">
        <f t="shared" si="747"/>
        <v>0</v>
      </c>
      <c r="S327" s="46">
        <f t="shared" si="748"/>
        <v>305.6</v>
      </c>
      <c r="T327" s="48">
        <f t="shared" si="749"/>
        <v>113.3</v>
      </c>
      <c r="U327" s="46">
        <f t="shared" si="750"/>
        <v>11.46</v>
      </c>
      <c r="V327" s="46">
        <v>0</v>
      </c>
      <c r="W327" s="48">
        <f t="shared" si="751"/>
        <v>209</v>
      </c>
      <c r="X327" s="48">
        <f t="shared" si="752"/>
        <v>0</v>
      </c>
      <c r="Y327" s="46">
        <f t="shared" si="753"/>
        <v>639.36</v>
      </c>
      <c r="Z327" s="46">
        <f t="shared" si="754"/>
        <v>2008.24</v>
      </c>
      <c r="AA327" s="78"/>
      <c r="AB327" s="12" t="s">
        <v>85</v>
      </c>
      <c r="AC327" s="11">
        <f t="shared" ref="AC327:AE327" si="782">K327+R327</f>
        <v>68.76</v>
      </c>
      <c r="AD327" s="11">
        <f t="shared" si="782"/>
        <v>916.8</v>
      </c>
      <c r="AE327" s="11">
        <f t="shared" si="782"/>
        <v>566.48</v>
      </c>
      <c r="AF327" s="11">
        <f t="shared" si="756"/>
        <v>38.2</v>
      </c>
      <c r="AG327" s="11">
        <f t="shared" ref="AG327:AI327" si="783">O327+W327</f>
        <v>418</v>
      </c>
      <c r="AH327" s="11">
        <f t="shared" si="783"/>
        <v>0</v>
      </c>
      <c r="AI327" s="11">
        <f t="shared" si="783"/>
        <v>2008.24</v>
      </c>
      <c r="AJ327" s="12" t="s">
        <v>35</v>
      </c>
    </row>
    <row r="328" s="9" customFormat="1" ht="16" customHeight="1" spans="1:36">
      <c r="A328" s="45">
        <f t="shared" si="739"/>
        <v>325</v>
      </c>
      <c r="B328" s="46" t="s">
        <v>558</v>
      </c>
      <c r="C328" s="52" t="s">
        <v>977</v>
      </c>
      <c r="D328" s="344" t="s">
        <v>978</v>
      </c>
      <c r="E328" s="95">
        <v>3473.25</v>
      </c>
      <c r="F328" s="46">
        <v>3245.5</v>
      </c>
      <c r="G328" s="95">
        <v>5664.75</v>
      </c>
      <c r="H328" s="95">
        <v>3473.25</v>
      </c>
      <c r="I328" s="105">
        <v>1790</v>
      </c>
      <c r="J328" s="48"/>
      <c r="K328" s="63">
        <f t="shared" si="740"/>
        <v>62.5185</v>
      </c>
      <c r="L328" s="64">
        <f t="shared" si="741"/>
        <v>519.28</v>
      </c>
      <c r="M328" s="48">
        <f t="shared" si="742"/>
        <v>453.18</v>
      </c>
      <c r="N328" s="46">
        <f t="shared" si="743"/>
        <v>24.31275</v>
      </c>
      <c r="O328" s="48">
        <f t="shared" si="744"/>
        <v>89.5</v>
      </c>
      <c r="P328" s="48">
        <f t="shared" si="745"/>
        <v>0</v>
      </c>
      <c r="Q328" s="48">
        <f t="shared" si="746"/>
        <v>1148.79125</v>
      </c>
      <c r="R328" s="46">
        <f t="shared" si="747"/>
        <v>0</v>
      </c>
      <c r="S328" s="46">
        <f t="shared" si="748"/>
        <v>259.64</v>
      </c>
      <c r="T328" s="48">
        <f t="shared" si="749"/>
        <v>113.3</v>
      </c>
      <c r="U328" s="46">
        <f t="shared" si="750"/>
        <v>10.42</v>
      </c>
      <c r="V328" s="46">
        <v>0</v>
      </c>
      <c r="W328" s="48">
        <f t="shared" si="751"/>
        <v>89.5</v>
      </c>
      <c r="X328" s="48">
        <f t="shared" si="752"/>
        <v>0</v>
      </c>
      <c r="Y328" s="46">
        <f t="shared" si="753"/>
        <v>472.86</v>
      </c>
      <c r="Z328" s="46">
        <f t="shared" si="754"/>
        <v>1621.65125</v>
      </c>
      <c r="AA328" s="78"/>
      <c r="AB328" s="12" t="s">
        <v>127</v>
      </c>
      <c r="AC328" s="11">
        <f t="shared" ref="AC328:AE328" si="784">K328+R328</f>
        <v>62.5185</v>
      </c>
      <c r="AD328" s="11">
        <f t="shared" si="784"/>
        <v>778.92</v>
      </c>
      <c r="AE328" s="11">
        <f t="shared" si="784"/>
        <v>566.48</v>
      </c>
      <c r="AF328" s="11">
        <f t="shared" si="756"/>
        <v>34.73275</v>
      </c>
      <c r="AG328" s="11">
        <f t="shared" ref="AG328:AI328" si="785">O328+W328</f>
        <v>179</v>
      </c>
      <c r="AH328" s="11">
        <f t="shared" si="785"/>
        <v>0</v>
      </c>
      <c r="AI328" s="11">
        <f t="shared" si="785"/>
        <v>1621.65125</v>
      </c>
      <c r="AJ328" s="12" t="s">
        <v>34</v>
      </c>
    </row>
    <row r="329" s="9" customFormat="1" ht="16" customHeight="1" spans="1:36">
      <c r="A329" s="45">
        <f t="shared" si="739"/>
        <v>326</v>
      </c>
      <c r="B329" s="46" t="s">
        <v>558</v>
      </c>
      <c r="C329" s="52" t="s">
        <v>979</v>
      </c>
      <c r="D329" s="344" t="s">
        <v>980</v>
      </c>
      <c r="E329" s="95">
        <v>3473.25</v>
      </c>
      <c r="F329" s="46">
        <v>3245.5</v>
      </c>
      <c r="G329" s="95">
        <v>5664.75</v>
      </c>
      <c r="H329" s="95">
        <v>3473.25</v>
      </c>
      <c r="I329" s="105">
        <v>1790</v>
      </c>
      <c r="J329" s="48"/>
      <c r="K329" s="63">
        <f t="shared" si="740"/>
        <v>62.5185</v>
      </c>
      <c r="L329" s="64">
        <f t="shared" si="741"/>
        <v>519.28</v>
      </c>
      <c r="M329" s="48">
        <f t="shared" si="742"/>
        <v>453.18</v>
      </c>
      <c r="N329" s="46">
        <f t="shared" si="743"/>
        <v>24.31275</v>
      </c>
      <c r="O329" s="48">
        <f t="shared" si="744"/>
        <v>89.5</v>
      </c>
      <c r="P329" s="48">
        <f t="shared" si="745"/>
        <v>0</v>
      </c>
      <c r="Q329" s="48">
        <f t="shared" si="746"/>
        <v>1148.79125</v>
      </c>
      <c r="R329" s="46">
        <f t="shared" si="747"/>
        <v>0</v>
      </c>
      <c r="S329" s="46">
        <f t="shared" si="748"/>
        <v>259.64</v>
      </c>
      <c r="T329" s="48">
        <f t="shared" si="749"/>
        <v>113.3</v>
      </c>
      <c r="U329" s="46">
        <f t="shared" si="750"/>
        <v>10.42</v>
      </c>
      <c r="V329" s="46">
        <v>0</v>
      </c>
      <c r="W329" s="48">
        <f t="shared" si="751"/>
        <v>89.5</v>
      </c>
      <c r="X329" s="48">
        <f t="shared" si="752"/>
        <v>0</v>
      </c>
      <c r="Y329" s="46">
        <f t="shared" si="753"/>
        <v>472.86</v>
      </c>
      <c r="Z329" s="46">
        <f t="shared" si="754"/>
        <v>1621.65125</v>
      </c>
      <c r="AA329" s="78"/>
      <c r="AB329" s="12" t="s">
        <v>112</v>
      </c>
      <c r="AC329" s="11">
        <f t="shared" ref="AC329:AE329" si="786">K329+R329</f>
        <v>62.5185</v>
      </c>
      <c r="AD329" s="11">
        <f t="shared" si="786"/>
        <v>778.92</v>
      </c>
      <c r="AE329" s="11">
        <f t="shared" si="786"/>
        <v>566.48</v>
      </c>
      <c r="AF329" s="11">
        <f t="shared" si="756"/>
        <v>34.73275</v>
      </c>
      <c r="AG329" s="11">
        <f t="shared" ref="AG329:AI329" si="787">O329+W329</f>
        <v>179</v>
      </c>
      <c r="AH329" s="11">
        <f t="shared" si="787"/>
        <v>0</v>
      </c>
      <c r="AI329" s="11">
        <f t="shared" si="787"/>
        <v>1621.65125</v>
      </c>
      <c r="AJ329" s="12" t="s">
        <v>33</v>
      </c>
    </row>
    <row r="330" s="9" customFormat="1" ht="16" customHeight="1" spans="1:36">
      <c r="A330" s="45">
        <f t="shared" si="739"/>
        <v>327</v>
      </c>
      <c r="B330" s="46" t="s">
        <v>558</v>
      </c>
      <c r="C330" s="100" t="s">
        <v>981</v>
      </c>
      <c r="D330" s="355" t="s">
        <v>982</v>
      </c>
      <c r="E330" s="95">
        <v>3473.25</v>
      </c>
      <c r="F330" s="46">
        <v>3473.25</v>
      </c>
      <c r="G330" s="95">
        <v>5664.75</v>
      </c>
      <c r="H330" s="95">
        <v>3473.25</v>
      </c>
      <c r="I330" s="105">
        <v>1790</v>
      </c>
      <c r="J330" s="48"/>
      <c r="K330" s="63">
        <f t="shared" si="740"/>
        <v>62.5185</v>
      </c>
      <c r="L330" s="64">
        <f t="shared" si="741"/>
        <v>555.72</v>
      </c>
      <c r="M330" s="48">
        <f t="shared" si="742"/>
        <v>453.18</v>
      </c>
      <c r="N330" s="46">
        <f t="shared" si="743"/>
        <v>24.31275</v>
      </c>
      <c r="O330" s="48">
        <f t="shared" si="744"/>
        <v>89.5</v>
      </c>
      <c r="P330" s="48">
        <f t="shared" si="745"/>
        <v>0</v>
      </c>
      <c r="Q330" s="48">
        <f t="shared" si="746"/>
        <v>1185.23125</v>
      </c>
      <c r="R330" s="46">
        <f t="shared" si="747"/>
        <v>0</v>
      </c>
      <c r="S330" s="46">
        <f t="shared" si="748"/>
        <v>277.86</v>
      </c>
      <c r="T330" s="48">
        <f t="shared" si="749"/>
        <v>113.3</v>
      </c>
      <c r="U330" s="46">
        <f t="shared" si="750"/>
        <v>10.42</v>
      </c>
      <c r="V330" s="46">
        <v>0</v>
      </c>
      <c r="W330" s="48">
        <f t="shared" si="751"/>
        <v>89.5</v>
      </c>
      <c r="X330" s="48">
        <f t="shared" si="752"/>
        <v>0</v>
      </c>
      <c r="Y330" s="46">
        <f t="shared" si="753"/>
        <v>491.08</v>
      </c>
      <c r="Z330" s="46">
        <f t="shared" si="754"/>
        <v>1676.31125</v>
      </c>
      <c r="AA330" s="78"/>
      <c r="AB330" s="12" t="s">
        <v>85</v>
      </c>
      <c r="AC330" s="11">
        <f t="shared" ref="AC330:AE330" si="788">K330+R330</f>
        <v>62.5185</v>
      </c>
      <c r="AD330" s="11">
        <f t="shared" si="788"/>
        <v>833.58</v>
      </c>
      <c r="AE330" s="11">
        <f t="shared" si="788"/>
        <v>566.48</v>
      </c>
      <c r="AF330" s="11">
        <f t="shared" si="756"/>
        <v>34.73275</v>
      </c>
      <c r="AG330" s="11">
        <f t="shared" ref="AG330:AI330" si="789">O330+W330</f>
        <v>179</v>
      </c>
      <c r="AH330" s="11">
        <f t="shared" si="789"/>
        <v>0</v>
      </c>
      <c r="AI330" s="11">
        <f t="shared" si="789"/>
        <v>1676.31125</v>
      </c>
      <c r="AJ330" s="12" t="s">
        <v>32</v>
      </c>
    </row>
    <row r="331" s="9" customFormat="1" ht="16" customHeight="1" spans="1:36">
      <c r="A331" s="45">
        <f t="shared" si="739"/>
        <v>328</v>
      </c>
      <c r="B331" s="46" t="s">
        <v>337</v>
      </c>
      <c r="C331" s="100" t="s">
        <v>983</v>
      </c>
      <c r="D331" s="346" t="s">
        <v>984</v>
      </c>
      <c r="E331" s="95">
        <v>3473.25</v>
      </c>
      <c r="F331" s="46">
        <v>3473.25</v>
      </c>
      <c r="G331" s="95">
        <v>5664.75</v>
      </c>
      <c r="H331" s="95">
        <v>3473.25</v>
      </c>
      <c r="I331" s="105">
        <v>1790</v>
      </c>
      <c r="J331" s="48"/>
      <c r="K331" s="63">
        <f t="shared" si="740"/>
        <v>62.5185</v>
      </c>
      <c r="L331" s="64">
        <f t="shared" si="741"/>
        <v>555.72</v>
      </c>
      <c r="M331" s="48">
        <f t="shared" si="742"/>
        <v>453.18</v>
      </c>
      <c r="N331" s="46">
        <f t="shared" si="743"/>
        <v>24.31275</v>
      </c>
      <c r="O331" s="48">
        <f t="shared" si="744"/>
        <v>89.5</v>
      </c>
      <c r="P331" s="48">
        <f t="shared" si="745"/>
        <v>0</v>
      </c>
      <c r="Q331" s="48">
        <f t="shared" si="746"/>
        <v>1185.23125</v>
      </c>
      <c r="R331" s="46">
        <f t="shared" si="747"/>
        <v>0</v>
      </c>
      <c r="S331" s="46">
        <f t="shared" si="748"/>
        <v>277.86</v>
      </c>
      <c r="T331" s="48">
        <f t="shared" si="749"/>
        <v>113.3</v>
      </c>
      <c r="U331" s="46">
        <f t="shared" si="750"/>
        <v>10.42</v>
      </c>
      <c r="V331" s="46">
        <v>0</v>
      </c>
      <c r="W331" s="48">
        <f t="shared" si="751"/>
        <v>89.5</v>
      </c>
      <c r="X331" s="48">
        <f t="shared" si="752"/>
        <v>0</v>
      </c>
      <c r="Y331" s="46">
        <f t="shared" si="753"/>
        <v>491.08</v>
      </c>
      <c r="Z331" s="46">
        <f t="shared" si="754"/>
        <v>1676.31125</v>
      </c>
      <c r="AA331" s="78"/>
      <c r="AB331" s="12" t="s">
        <v>88</v>
      </c>
      <c r="AC331" s="11">
        <f t="shared" ref="AC331:AE331" si="790">K331+R331</f>
        <v>62.5185</v>
      </c>
      <c r="AD331" s="11">
        <f t="shared" si="790"/>
        <v>833.58</v>
      </c>
      <c r="AE331" s="11">
        <f t="shared" si="790"/>
        <v>566.48</v>
      </c>
      <c r="AF331" s="11">
        <f t="shared" si="756"/>
        <v>34.73275</v>
      </c>
      <c r="AG331" s="11">
        <f t="shared" ref="AG331:AI331" si="791">O331+W331</f>
        <v>179</v>
      </c>
      <c r="AH331" s="11">
        <f t="shared" si="791"/>
        <v>0</v>
      </c>
      <c r="AI331" s="11">
        <f t="shared" si="791"/>
        <v>1676.31125</v>
      </c>
      <c r="AJ331" s="12" t="s">
        <v>33</v>
      </c>
    </row>
    <row r="332" s="9" customFormat="1" ht="16" customHeight="1" spans="1:36">
      <c r="A332" s="45">
        <f t="shared" si="739"/>
        <v>329</v>
      </c>
      <c r="B332" s="46" t="s">
        <v>558</v>
      </c>
      <c r="C332" s="100" t="s">
        <v>993</v>
      </c>
      <c r="D332" s="55" t="s">
        <v>994</v>
      </c>
      <c r="E332" s="95">
        <v>3473.25</v>
      </c>
      <c r="F332" s="46">
        <v>3473.25</v>
      </c>
      <c r="G332" s="95">
        <v>5664.75</v>
      </c>
      <c r="H332" s="95">
        <v>3473.25</v>
      </c>
      <c r="I332" s="105">
        <v>1790</v>
      </c>
      <c r="J332" s="48"/>
      <c r="K332" s="63">
        <f t="shared" si="740"/>
        <v>62.5185</v>
      </c>
      <c r="L332" s="64">
        <f t="shared" si="741"/>
        <v>555.72</v>
      </c>
      <c r="M332" s="48">
        <f t="shared" si="742"/>
        <v>453.18</v>
      </c>
      <c r="N332" s="46">
        <f t="shared" si="743"/>
        <v>24.31275</v>
      </c>
      <c r="O332" s="48">
        <f t="shared" si="744"/>
        <v>89.5</v>
      </c>
      <c r="P332" s="48">
        <f t="shared" si="745"/>
        <v>0</v>
      </c>
      <c r="Q332" s="48">
        <f t="shared" si="746"/>
        <v>1185.23125</v>
      </c>
      <c r="R332" s="46">
        <f t="shared" si="747"/>
        <v>0</v>
      </c>
      <c r="S332" s="46">
        <f t="shared" si="748"/>
        <v>277.86</v>
      </c>
      <c r="T332" s="48">
        <f t="shared" si="749"/>
        <v>113.3</v>
      </c>
      <c r="U332" s="46">
        <f t="shared" si="750"/>
        <v>10.42</v>
      </c>
      <c r="V332" s="46">
        <v>0</v>
      </c>
      <c r="W332" s="48">
        <f t="shared" si="751"/>
        <v>89.5</v>
      </c>
      <c r="X332" s="48">
        <f t="shared" si="752"/>
        <v>0</v>
      </c>
      <c r="Y332" s="46">
        <f t="shared" si="753"/>
        <v>491.08</v>
      </c>
      <c r="Z332" s="46">
        <f t="shared" si="754"/>
        <v>1676.31125</v>
      </c>
      <c r="AA332" s="78"/>
      <c r="AB332" s="12" t="s">
        <v>140</v>
      </c>
      <c r="AC332" s="11">
        <f t="shared" ref="AC332:AE332" si="792">K332+R332</f>
        <v>62.5185</v>
      </c>
      <c r="AD332" s="11">
        <f t="shared" si="792"/>
        <v>833.58</v>
      </c>
      <c r="AE332" s="11">
        <f t="shared" si="792"/>
        <v>566.48</v>
      </c>
      <c r="AF332" s="11">
        <f t="shared" si="756"/>
        <v>34.73275</v>
      </c>
      <c r="AG332" s="11">
        <f t="shared" ref="AG332:AI332" si="793">O332+W332</f>
        <v>179</v>
      </c>
      <c r="AH332" s="11">
        <f t="shared" si="793"/>
        <v>0</v>
      </c>
      <c r="AI332" s="11">
        <f t="shared" si="793"/>
        <v>1676.31125</v>
      </c>
      <c r="AJ332" s="12" t="s">
        <v>33</v>
      </c>
    </row>
    <row r="333" s="9" customFormat="1" ht="16" customHeight="1" spans="1:36">
      <c r="A333" s="45">
        <f t="shared" si="739"/>
        <v>330</v>
      </c>
      <c r="B333" s="46" t="s">
        <v>289</v>
      </c>
      <c r="C333" s="100" t="s">
        <v>995</v>
      </c>
      <c r="D333" s="52" t="s">
        <v>996</v>
      </c>
      <c r="E333" s="95">
        <v>3473.25</v>
      </c>
      <c r="F333" s="46">
        <v>3473.25</v>
      </c>
      <c r="G333" s="95">
        <v>5664.75</v>
      </c>
      <c r="H333" s="95">
        <v>3473.25</v>
      </c>
      <c r="I333" s="105">
        <v>3180</v>
      </c>
      <c r="J333" s="48"/>
      <c r="K333" s="63">
        <f t="shared" si="740"/>
        <v>62.5185</v>
      </c>
      <c r="L333" s="64">
        <f t="shared" si="741"/>
        <v>555.72</v>
      </c>
      <c r="M333" s="48">
        <f t="shared" si="742"/>
        <v>453.18</v>
      </c>
      <c r="N333" s="46">
        <f t="shared" si="743"/>
        <v>24.31275</v>
      </c>
      <c r="O333" s="48">
        <f t="shared" si="744"/>
        <v>159</v>
      </c>
      <c r="P333" s="48">
        <f t="shared" si="745"/>
        <v>0</v>
      </c>
      <c r="Q333" s="48">
        <f t="shared" si="746"/>
        <v>1254.73125</v>
      </c>
      <c r="R333" s="46">
        <f t="shared" si="747"/>
        <v>0</v>
      </c>
      <c r="S333" s="46">
        <f t="shared" si="748"/>
        <v>277.86</v>
      </c>
      <c r="T333" s="48">
        <f t="shared" si="749"/>
        <v>113.3</v>
      </c>
      <c r="U333" s="46">
        <f t="shared" si="750"/>
        <v>10.42</v>
      </c>
      <c r="V333" s="46">
        <v>0</v>
      </c>
      <c r="W333" s="48">
        <f t="shared" si="751"/>
        <v>159</v>
      </c>
      <c r="X333" s="48">
        <f t="shared" si="752"/>
        <v>0</v>
      </c>
      <c r="Y333" s="46">
        <f t="shared" si="753"/>
        <v>560.58</v>
      </c>
      <c r="Z333" s="46">
        <f t="shared" si="754"/>
        <v>1815.31125</v>
      </c>
      <c r="AA333" s="78"/>
      <c r="AB333" s="12" t="s">
        <v>115</v>
      </c>
      <c r="AC333" s="11">
        <f t="shared" ref="AC333:AE333" si="794">K333+R333</f>
        <v>62.5185</v>
      </c>
      <c r="AD333" s="11">
        <f t="shared" si="794"/>
        <v>833.58</v>
      </c>
      <c r="AE333" s="11">
        <f t="shared" si="794"/>
        <v>566.48</v>
      </c>
      <c r="AF333" s="11">
        <f t="shared" si="756"/>
        <v>34.73275</v>
      </c>
      <c r="AG333" s="11">
        <f t="shared" ref="AG333:AI333" si="795">O333+W333</f>
        <v>318</v>
      </c>
      <c r="AH333" s="11">
        <f t="shared" si="795"/>
        <v>0</v>
      </c>
      <c r="AI333" s="11">
        <f t="shared" si="795"/>
        <v>1815.31125</v>
      </c>
      <c r="AJ333" s="12" t="s">
        <v>33</v>
      </c>
    </row>
    <row r="334" s="9" customFormat="1" ht="16" customHeight="1" spans="1:36">
      <c r="A334" s="45">
        <f t="shared" si="739"/>
        <v>331</v>
      </c>
      <c r="B334" s="46" t="s">
        <v>685</v>
      </c>
      <c r="C334" s="100" t="s">
        <v>997</v>
      </c>
      <c r="D334" s="346" t="s">
        <v>998</v>
      </c>
      <c r="E334" s="95">
        <v>3473.25</v>
      </c>
      <c r="F334" s="46">
        <v>3473.25</v>
      </c>
      <c r="G334" s="95">
        <v>5664.75</v>
      </c>
      <c r="H334" s="95">
        <v>3473.25</v>
      </c>
      <c r="I334" s="105">
        <v>1790</v>
      </c>
      <c r="J334" s="48"/>
      <c r="K334" s="63">
        <f t="shared" si="740"/>
        <v>62.5185</v>
      </c>
      <c r="L334" s="64">
        <f t="shared" si="741"/>
        <v>555.72</v>
      </c>
      <c r="M334" s="48">
        <f t="shared" si="742"/>
        <v>453.18</v>
      </c>
      <c r="N334" s="46">
        <f t="shared" si="743"/>
        <v>24.31275</v>
      </c>
      <c r="O334" s="48">
        <f t="shared" si="744"/>
        <v>89.5</v>
      </c>
      <c r="P334" s="48">
        <f t="shared" si="745"/>
        <v>0</v>
      </c>
      <c r="Q334" s="48">
        <f t="shared" si="746"/>
        <v>1185.23125</v>
      </c>
      <c r="R334" s="46">
        <f t="shared" si="747"/>
        <v>0</v>
      </c>
      <c r="S334" s="46">
        <f t="shared" si="748"/>
        <v>277.86</v>
      </c>
      <c r="T334" s="48">
        <f t="shared" si="749"/>
        <v>113.3</v>
      </c>
      <c r="U334" s="46">
        <f t="shared" si="750"/>
        <v>10.42</v>
      </c>
      <c r="V334" s="46">
        <v>0</v>
      </c>
      <c r="W334" s="48">
        <f t="shared" si="751"/>
        <v>89.5</v>
      </c>
      <c r="X334" s="48">
        <f t="shared" si="752"/>
        <v>0</v>
      </c>
      <c r="Y334" s="46">
        <f t="shared" si="753"/>
        <v>491.08</v>
      </c>
      <c r="Z334" s="46">
        <f t="shared" si="754"/>
        <v>1676.31125</v>
      </c>
      <c r="AA334" s="78"/>
      <c r="AB334" s="12" t="s">
        <v>62</v>
      </c>
      <c r="AC334" s="11">
        <f t="shared" ref="AC334:AE334" si="796">K334+R334</f>
        <v>62.5185</v>
      </c>
      <c r="AD334" s="11">
        <f t="shared" si="796"/>
        <v>833.58</v>
      </c>
      <c r="AE334" s="11">
        <f t="shared" si="796"/>
        <v>566.48</v>
      </c>
      <c r="AF334" s="11">
        <f t="shared" si="756"/>
        <v>34.73275</v>
      </c>
      <c r="AG334" s="11">
        <f t="shared" ref="AG334:AI334" si="797">O334+W334</f>
        <v>179</v>
      </c>
      <c r="AH334" s="11">
        <f t="shared" si="797"/>
        <v>0</v>
      </c>
      <c r="AI334" s="11">
        <f t="shared" si="797"/>
        <v>1676.31125</v>
      </c>
      <c r="AJ334" s="12" t="s">
        <v>33</v>
      </c>
    </row>
    <row r="335" s="9" customFormat="1" ht="16" customHeight="1" spans="1:36">
      <c r="A335" s="45">
        <f t="shared" si="739"/>
        <v>332</v>
      </c>
      <c r="B335" s="46" t="s">
        <v>363</v>
      </c>
      <c r="C335" s="100" t="s">
        <v>1003</v>
      </c>
      <c r="D335" s="346" t="s">
        <v>1004</v>
      </c>
      <c r="E335" s="95">
        <v>3473.25</v>
      </c>
      <c r="F335" s="46">
        <v>3473.25</v>
      </c>
      <c r="G335" s="95">
        <v>5664.75</v>
      </c>
      <c r="H335" s="95">
        <v>3473.25</v>
      </c>
      <c r="I335" s="105">
        <v>1790</v>
      </c>
      <c r="J335" s="48"/>
      <c r="K335" s="63">
        <f t="shared" si="740"/>
        <v>62.5185</v>
      </c>
      <c r="L335" s="64">
        <f t="shared" si="741"/>
        <v>555.72</v>
      </c>
      <c r="M335" s="48">
        <f t="shared" si="742"/>
        <v>453.18</v>
      </c>
      <c r="N335" s="46">
        <f t="shared" si="743"/>
        <v>24.31275</v>
      </c>
      <c r="O335" s="48">
        <f t="shared" si="744"/>
        <v>89.5</v>
      </c>
      <c r="P335" s="48">
        <f t="shared" si="745"/>
        <v>0</v>
      </c>
      <c r="Q335" s="48">
        <f t="shared" si="746"/>
        <v>1185.23125</v>
      </c>
      <c r="R335" s="46">
        <f t="shared" si="747"/>
        <v>0</v>
      </c>
      <c r="S335" s="46">
        <f t="shared" si="748"/>
        <v>277.86</v>
      </c>
      <c r="T335" s="48">
        <f t="shared" si="749"/>
        <v>113.3</v>
      </c>
      <c r="U335" s="46">
        <f t="shared" si="750"/>
        <v>10.42</v>
      </c>
      <c r="V335" s="46">
        <v>0</v>
      </c>
      <c r="W335" s="48">
        <f t="shared" si="751"/>
        <v>89.5</v>
      </c>
      <c r="X335" s="48">
        <f t="shared" si="752"/>
        <v>0</v>
      </c>
      <c r="Y335" s="46">
        <f t="shared" si="753"/>
        <v>491.08</v>
      </c>
      <c r="Z335" s="46">
        <f t="shared" si="754"/>
        <v>1676.31125</v>
      </c>
      <c r="AA335" s="78"/>
      <c r="AB335" s="12" t="s">
        <v>91</v>
      </c>
      <c r="AC335" s="11">
        <f t="shared" ref="AC335:AE335" si="798">K335+R335</f>
        <v>62.5185</v>
      </c>
      <c r="AD335" s="11">
        <f t="shared" si="798"/>
        <v>833.58</v>
      </c>
      <c r="AE335" s="11">
        <f t="shared" si="798"/>
        <v>566.48</v>
      </c>
      <c r="AF335" s="11">
        <f t="shared" si="756"/>
        <v>34.73275</v>
      </c>
      <c r="AG335" s="11">
        <f t="shared" ref="AG335:AI335" si="799">O335+W335</f>
        <v>179</v>
      </c>
      <c r="AH335" s="11">
        <f t="shared" si="799"/>
        <v>0</v>
      </c>
      <c r="AI335" s="11">
        <f t="shared" si="799"/>
        <v>1676.31125</v>
      </c>
      <c r="AJ335" s="12" t="s">
        <v>33</v>
      </c>
    </row>
    <row r="336" s="9" customFormat="1" ht="16" customHeight="1" spans="1:36">
      <c r="A336" s="45">
        <f t="shared" si="739"/>
        <v>333</v>
      </c>
      <c r="B336" s="46" t="s">
        <v>363</v>
      </c>
      <c r="C336" s="100" t="s">
        <v>1005</v>
      </c>
      <c r="D336" s="346" t="s">
        <v>1006</v>
      </c>
      <c r="E336" s="95">
        <v>3473.25</v>
      </c>
      <c r="F336" s="46">
        <v>3473.25</v>
      </c>
      <c r="G336" s="95">
        <v>5664.75</v>
      </c>
      <c r="H336" s="95">
        <v>3473.25</v>
      </c>
      <c r="I336" s="105">
        <v>0</v>
      </c>
      <c r="J336" s="48"/>
      <c r="K336" s="63">
        <f t="shared" si="740"/>
        <v>62.5185</v>
      </c>
      <c r="L336" s="64">
        <f t="shared" si="741"/>
        <v>555.72</v>
      </c>
      <c r="M336" s="48">
        <f t="shared" si="742"/>
        <v>453.18</v>
      </c>
      <c r="N336" s="46">
        <f t="shared" si="743"/>
        <v>24.31275</v>
      </c>
      <c r="O336" s="48">
        <f t="shared" si="744"/>
        <v>0</v>
      </c>
      <c r="P336" s="48">
        <f t="shared" si="745"/>
        <v>0</v>
      </c>
      <c r="Q336" s="48">
        <f t="shared" si="746"/>
        <v>1095.73125</v>
      </c>
      <c r="R336" s="46">
        <f t="shared" si="747"/>
        <v>0</v>
      </c>
      <c r="S336" s="46">
        <f t="shared" si="748"/>
        <v>277.86</v>
      </c>
      <c r="T336" s="48">
        <f t="shared" si="749"/>
        <v>113.3</v>
      </c>
      <c r="U336" s="46">
        <f t="shared" si="750"/>
        <v>10.42</v>
      </c>
      <c r="V336" s="46">
        <v>0</v>
      </c>
      <c r="W336" s="48">
        <f t="shared" si="751"/>
        <v>0</v>
      </c>
      <c r="X336" s="48">
        <f t="shared" si="752"/>
        <v>0</v>
      </c>
      <c r="Y336" s="46">
        <f t="shared" si="753"/>
        <v>401.58</v>
      </c>
      <c r="Z336" s="46">
        <f t="shared" si="754"/>
        <v>1497.31125</v>
      </c>
      <c r="AA336" s="78"/>
      <c r="AB336" s="12" t="s">
        <v>91</v>
      </c>
      <c r="AC336" s="11">
        <f t="shared" ref="AC336:AE336" si="800">K336+R336</f>
        <v>62.5185</v>
      </c>
      <c r="AD336" s="11">
        <f t="shared" si="800"/>
        <v>833.58</v>
      </c>
      <c r="AE336" s="11">
        <f t="shared" si="800"/>
        <v>566.48</v>
      </c>
      <c r="AF336" s="11">
        <f t="shared" si="756"/>
        <v>34.73275</v>
      </c>
      <c r="AG336" s="11">
        <f t="shared" ref="AG336:AI336" si="801">O336+W336</f>
        <v>0</v>
      </c>
      <c r="AH336" s="11">
        <f t="shared" si="801"/>
        <v>0</v>
      </c>
      <c r="AI336" s="11">
        <f t="shared" si="801"/>
        <v>1497.31125</v>
      </c>
      <c r="AJ336" s="12" t="s">
        <v>33</v>
      </c>
    </row>
    <row r="337" s="9" customFormat="1" ht="16" customHeight="1" spans="1:36">
      <c r="A337" s="45">
        <f t="shared" si="739"/>
        <v>334</v>
      </c>
      <c r="B337" s="46" t="s">
        <v>328</v>
      </c>
      <c r="C337" s="100" t="s">
        <v>1015</v>
      </c>
      <c r="D337" s="346" t="s">
        <v>1016</v>
      </c>
      <c r="E337" s="95">
        <v>3820</v>
      </c>
      <c r="F337" s="46">
        <v>3820</v>
      </c>
      <c r="G337" s="95">
        <v>5664.75</v>
      </c>
      <c r="H337" s="95">
        <v>3820</v>
      </c>
      <c r="I337" s="105">
        <v>4180</v>
      </c>
      <c r="J337" s="48"/>
      <c r="K337" s="63">
        <f t="shared" si="740"/>
        <v>68.76</v>
      </c>
      <c r="L337" s="64">
        <f t="shared" si="741"/>
        <v>611.2</v>
      </c>
      <c r="M337" s="48">
        <f t="shared" si="742"/>
        <v>453.18</v>
      </c>
      <c r="N337" s="46">
        <f t="shared" si="743"/>
        <v>26.74</v>
      </c>
      <c r="O337" s="48">
        <f t="shared" si="744"/>
        <v>209</v>
      </c>
      <c r="P337" s="48">
        <f t="shared" si="745"/>
        <v>0</v>
      </c>
      <c r="Q337" s="48">
        <f t="shared" si="746"/>
        <v>1368.88</v>
      </c>
      <c r="R337" s="46">
        <f t="shared" si="747"/>
        <v>0</v>
      </c>
      <c r="S337" s="46">
        <f t="shared" si="748"/>
        <v>305.6</v>
      </c>
      <c r="T337" s="48">
        <f t="shared" si="749"/>
        <v>113.3</v>
      </c>
      <c r="U337" s="46">
        <f t="shared" si="750"/>
        <v>11.46</v>
      </c>
      <c r="V337" s="46">
        <v>0</v>
      </c>
      <c r="W337" s="48">
        <f t="shared" si="751"/>
        <v>209</v>
      </c>
      <c r="X337" s="48">
        <f t="shared" si="752"/>
        <v>0</v>
      </c>
      <c r="Y337" s="46">
        <f t="shared" si="753"/>
        <v>639.36</v>
      </c>
      <c r="Z337" s="46">
        <f t="shared" si="754"/>
        <v>2008.24</v>
      </c>
      <c r="AA337" s="78"/>
      <c r="AB337" s="12" t="s">
        <v>85</v>
      </c>
      <c r="AC337" s="11">
        <f t="shared" ref="AC337:AE337" si="802">K337+R337</f>
        <v>68.76</v>
      </c>
      <c r="AD337" s="11">
        <f t="shared" si="802"/>
        <v>916.8</v>
      </c>
      <c r="AE337" s="11">
        <f t="shared" si="802"/>
        <v>566.48</v>
      </c>
      <c r="AF337" s="11">
        <f t="shared" si="756"/>
        <v>38.2</v>
      </c>
      <c r="AG337" s="11">
        <f t="shared" ref="AG337:AI337" si="803">O337+W337</f>
        <v>418</v>
      </c>
      <c r="AH337" s="11">
        <f t="shared" si="803"/>
        <v>0</v>
      </c>
      <c r="AI337" s="11">
        <f t="shared" si="803"/>
        <v>2008.24</v>
      </c>
      <c r="AJ337" s="12" t="s">
        <v>35</v>
      </c>
    </row>
    <row r="338" s="9" customFormat="1" ht="16" customHeight="1" spans="1:36">
      <c r="A338" s="45">
        <f t="shared" si="739"/>
        <v>335</v>
      </c>
      <c r="B338" s="46" t="s">
        <v>558</v>
      </c>
      <c r="C338" s="107" t="s">
        <v>1019</v>
      </c>
      <c r="D338" s="108" t="s">
        <v>1020</v>
      </c>
      <c r="E338" s="95">
        <v>3473.25</v>
      </c>
      <c r="F338" s="46">
        <v>3473.25</v>
      </c>
      <c r="G338" s="95">
        <v>5664.75</v>
      </c>
      <c r="H338" s="95">
        <v>3473.25</v>
      </c>
      <c r="I338" s="105">
        <v>1790</v>
      </c>
      <c r="J338" s="48"/>
      <c r="K338" s="63">
        <f t="shared" si="740"/>
        <v>62.5185</v>
      </c>
      <c r="L338" s="64">
        <f t="shared" si="741"/>
        <v>555.72</v>
      </c>
      <c r="M338" s="48">
        <f t="shared" si="742"/>
        <v>453.18</v>
      </c>
      <c r="N338" s="46">
        <f t="shared" si="743"/>
        <v>24.31275</v>
      </c>
      <c r="O338" s="48">
        <f t="shared" si="744"/>
        <v>89.5</v>
      </c>
      <c r="P338" s="48">
        <f t="shared" si="745"/>
        <v>0</v>
      </c>
      <c r="Q338" s="48">
        <f t="shared" si="746"/>
        <v>1185.23125</v>
      </c>
      <c r="R338" s="46">
        <f t="shared" si="747"/>
        <v>0</v>
      </c>
      <c r="S338" s="46">
        <f t="shared" si="748"/>
        <v>277.86</v>
      </c>
      <c r="T338" s="48">
        <f t="shared" si="749"/>
        <v>113.3</v>
      </c>
      <c r="U338" s="46">
        <f t="shared" si="750"/>
        <v>10.42</v>
      </c>
      <c r="V338" s="46">
        <v>0</v>
      </c>
      <c r="W338" s="48">
        <f t="shared" si="751"/>
        <v>89.5</v>
      </c>
      <c r="X338" s="48">
        <f t="shared" si="752"/>
        <v>0</v>
      </c>
      <c r="Y338" s="46">
        <f t="shared" si="753"/>
        <v>491.08</v>
      </c>
      <c r="Z338" s="46">
        <f t="shared" si="754"/>
        <v>1676.31125</v>
      </c>
      <c r="AA338" s="78"/>
      <c r="AB338" s="12" t="s">
        <v>121</v>
      </c>
      <c r="AC338" s="11">
        <f t="shared" ref="AC338:AE338" si="804">K338+R338</f>
        <v>62.5185</v>
      </c>
      <c r="AD338" s="11">
        <f t="shared" si="804"/>
        <v>833.58</v>
      </c>
      <c r="AE338" s="11">
        <f t="shared" si="804"/>
        <v>566.48</v>
      </c>
      <c r="AF338" s="11">
        <f t="shared" si="756"/>
        <v>34.73275</v>
      </c>
      <c r="AG338" s="11">
        <f t="shared" ref="AG338:AI338" si="805">O338+W338</f>
        <v>179</v>
      </c>
      <c r="AH338" s="11">
        <f t="shared" si="805"/>
        <v>0</v>
      </c>
      <c r="AI338" s="11">
        <f t="shared" si="805"/>
        <v>1676.31125</v>
      </c>
      <c r="AJ338" s="12" t="s">
        <v>33</v>
      </c>
    </row>
    <row r="339" s="9" customFormat="1" ht="16" customHeight="1" spans="1:36">
      <c r="A339" s="45">
        <f t="shared" si="739"/>
        <v>336</v>
      </c>
      <c r="B339" s="46" t="s">
        <v>193</v>
      </c>
      <c r="C339" s="100" t="s">
        <v>1021</v>
      </c>
      <c r="D339" s="346" t="s">
        <v>1022</v>
      </c>
      <c r="E339" s="95">
        <v>3473.25</v>
      </c>
      <c r="F339" s="46">
        <v>3473.25</v>
      </c>
      <c r="G339" s="95">
        <v>5664.75</v>
      </c>
      <c r="H339" s="95">
        <v>3473.25</v>
      </c>
      <c r="I339" s="105">
        <v>1790</v>
      </c>
      <c r="J339" s="48"/>
      <c r="K339" s="63">
        <f t="shared" si="740"/>
        <v>62.5185</v>
      </c>
      <c r="L339" s="64">
        <f t="shared" si="741"/>
        <v>555.72</v>
      </c>
      <c r="M339" s="48">
        <f t="shared" si="742"/>
        <v>453.18</v>
      </c>
      <c r="N339" s="46">
        <f t="shared" si="743"/>
        <v>24.31275</v>
      </c>
      <c r="O339" s="48">
        <f t="shared" si="744"/>
        <v>89.5</v>
      </c>
      <c r="P339" s="48">
        <f t="shared" si="745"/>
        <v>0</v>
      </c>
      <c r="Q339" s="48">
        <f t="shared" si="746"/>
        <v>1185.23125</v>
      </c>
      <c r="R339" s="46">
        <f t="shared" si="747"/>
        <v>0</v>
      </c>
      <c r="S339" s="46">
        <f t="shared" si="748"/>
        <v>277.86</v>
      </c>
      <c r="T339" s="48">
        <f t="shared" si="749"/>
        <v>113.3</v>
      </c>
      <c r="U339" s="46">
        <f t="shared" si="750"/>
        <v>10.42</v>
      </c>
      <c r="V339" s="46">
        <v>0</v>
      </c>
      <c r="W339" s="48">
        <f t="shared" si="751"/>
        <v>89.5</v>
      </c>
      <c r="X339" s="48">
        <f t="shared" si="752"/>
        <v>0</v>
      </c>
      <c r="Y339" s="46">
        <f t="shared" si="753"/>
        <v>491.08</v>
      </c>
      <c r="Z339" s="46">
        <f t="shared" si="754"/>
        <v>1676.31125</v>
      </c>
      <c r="AA339" s="78"/>
      <c r="AB339" s="12" t="s">
        <v>139</v>
      </c>
      <c r="AC339" s="11">
        <f t="shared" ref="AC339:AE339" si="806">K339+R339</f>
        <v>62.5185</v>
      </c>
      <c r="AD339" s="11">
        <f t="shared" si="806"/>
        <v>833.58</v>
      </c>
      <c r="AE339" s="11">
        <f t="shared" si="806"/>
        <v>566.48</v>
      </c>
      <c r="AF339" s="11">
        <f t="shared" si="756"/>
        <v>34.73275</v>
      </c>
      <c r="AG339" s="11">
        <f t="shared" ref="AG339:AI339" si="807">O339+W339</f>
        <v>179</v>
      </c>
      <c r="AH339" s="11">
        <f t="shared" si="807"/>
        <v>0</v>
      </c>
      <c r="AI339" s="11">
        <f t="shared" si="807"/>
        <v>1676.31125</v>
      </c>
      <c r="AJ339" s="12" t="s">
        <v>35</v>
      </c>
    </row>
    <row r="340" s="9" customFormat="1" ht="16" customHeight="1" spans="1:36">
      <c r="A340" s="45">
        <f t="shared" si="739"/>
        <v>337</v>
      </c>
      <c r="B340" s="46" t="s">
        <v>176</v>
      </c>
      <c r="C340" s="100" t="s">
        <v>1023</v>
      </c>
      <c r="D340" s="55" t="s">
        <v>1024</v>
      </c>
      <c r="E340" s="95">
        <v>3473.25</v>
      </c>
      <c r="F340" s="46">
        <v>3473.25</v>
      </c>
      <c r="G340" s="95">
        <v>5664.75</v>
      </c>
      <c r="H340" s="95">
        <v>3473.25</v>
      </c>
      <c r="I340" s="105">
        <v>3180</v>
      </c>
      <c r="J340" s="48"/>
      <c r="K340" s="63">
        <f t="shared" si="740"/>
        <v>62.5185</v>
      </c>
      <c r="L340" s="64">
        <f t="shared" si="741"/>
        <v>555.72</v>
      </c>
      <c r="M340" s="48">
        <f t="shared" si="742"/>
        <v>453.18</v>
      </c>
      <c r="N340" s="46">
        <f t="shared" si="743"/>
        <v>24.31275</v>
      </c>
      <c r="O340" s="48">
        <f t="shared" si="744"/>
        <v>159</v>
      </c>
      <c r="P340" s="48">
        <f t="shared" si="745"/>
        <v>0</v>
      </c>
      <c r="Q340" s="48">
        <f t="shared" si="746"/>
        <v>1254.73125</v>
      </c>
      <c r="R340" s="46">
        <f t="shared" si="747"/>
        <v>0</v>
      </c>
      <c r="S340" s="46">
        <f t="shared" si="748"/>
        <v>277.86</v>
      </c>
      <c r="T340" s="48">
        <f t="shared" si="749"/>
        <v>113.3</v>
      </c>
      <c r="U340" s="46">
        <f t="shared" si="750"/>
        <v>10.42</v>
      </c>
      <c r="V340" s="46">
        <v>0</v>
      </c>
      <c r="W340" s="48">
        <f t="shared" si="751"/>
        <v>159</v>
      </c>
      <c r="X340" s="48">
        <f t="shared" si="752"/>
        <v>0</v>
      </c>
      <c r="Y340" s="46">
        <f t="shared" si="753"/>
        <v>560.58</v>
      </c>
      <c r="Z340" s="46">
        <f t="shared" si="754"/>
        <v>1815.31125</v>
      </c>
      <c r="AA340" s="78"/>
      <c r="AB340" s="12" t="s">
        <v>137</v>
      </c>
      <c r="AC340" s="11">
        <f t="shared" ref="AC340:AE340" si="808">K340+R340</f>
        <v>62.5185</v>
      </c>
      <c r="AD340" s="11">
        <f t="shared" si="808"/>
        <v>833.58</v>
      </c>
      <c r="AE340" s="11">
        <f t="shared" si="808"/>
        <v>566.48</v>
      </c>
      <c r="AF340" s="11">
        <f t="shared" si="756"/>
        <v>34.73275</v>
      </c>
      <c r="AG340" s="11">
        <f t="shared" ref="AG340:AI340" si="809">O340+W340</f>
        <v>318</v>
      </c>
      <c r="AH340" s="11">
        <f t="shared" si="809"/>
        <v>0</v>
      </c>
      <c r="AI340" s="11">
        <f t="shared" si="809"/>
        <v>1815.31125</v>
      </c>
      <c r="AJ340" s="12" t="s">
        <v>35</v>
      </c>
    </row>
    <row r="341" s="9" customFormat="1" ht="16" customHeight="1" spans="1:36">
      <c r="A341" s="45">
        <f t="shared" si="739"/>
        <v>338</v>
      </c>
      <c r="B341" s="52" t="s">
        <v>363</v>
      </c>
      <c r="C341" s="52" t="s">
        <v>1027</v>
      </c>
      <c r="D341" s="55" t="s">
        <v>1028</v>
      </c>
      <c r="E341" s="109">
        <v>3473.25</v>
      </c>
      <c r="F341" s="46">
        <v>3473.25</v>
      </c>
      <c r="G341" s="95">
        <v>5664.75</v>
      </c>
      <c r="H341" s="95">
        <v>3473.25</v>
      </c>
      <c r="I341" s="105">
        <v>1790</v>
      </c>
      <c r="J341" s="48"/>
      <c r="K341" s="63">
        <f t="shared" si="740"/>
        <v>62.5185</v>
      </c>
      <c r="L341" s="64">
        <f t="shared" si="741"/>
        <v>555.72</v>
      </c>
      <c r="M341" s="48">
        <f t="shared" si="742"/>
        <v>453.18</v>
      </c>
      <c r="N341" s="46">
        <f t="shared" si="743"/>
        <v>24.31275</v>
      </c>
      <c r="O341" s="48">
        <f t="shared" si="744"/>
        <v>89.5</v>
      </c>
      <c r="P341" s="48">
        <f t="shared" si="745"/>
        <v>0</v>
      </c>
      <c r="Q341" s="48">
        <f t="shared" si="746"/>
        <v>1185.23125</v>
      </c>
      <c r="R341" s="46">
        <f t="shared" si="747"/>
        <v>0</v>
      </c>
      <c r="S341" s="46">
        <f t="shared" si="748"/>
        <v>277.86</v>
      </c>
      <c r="T341" s="48">
        <f t="shared" si="749"/>
        <v>113.3</v>
      </c>
      <c r="U341" s="46">
        <f t="shared" si="750"/>
        <v>10.42</v>
      </c>
      <c r="V341" s="46">
        <v>0</v>
      </c>
      <c r="W341" s="48">
        <f t="shared" si="751"/>
        <v>89.5</v>
      </c>
      <c r="X341" s="48">
        <f t="shared" si="752"/>
        <v>0</v>
      </c>
      <c r="Y341" s="46">
        <f t="shared" si="753"/>
        <v>491.08</v>
      </c>
      <c r="Z341" s="46">
        <f t="shared" si="754"/>
        <v>1676.31125</v>
      </c>
      <c r="AA341" s="78"/>
      <c r="AB341" s="12" t="s">
        <v>91</v>
      </c>
      <c r="AC341" s="11">
        <f t="shared" ref="AC341:AE341" si="810">K341+R341</f>
        <v>62.5185</v>
      </c>
      <c r="AD341" s="11">
        <f t="shared" si="810"/>
        <v>833.58</v>
      </c>
      <c r="AE341" s="11">
        <f t="shared" si="810"/>
        <v>566.48</v>
      </c>
      <c r="AF341" s="11">
        <f t="shared" si="756"/>
        <v>34.73275</v>
      </c>
      <c r="AG341" s="11">
        <f t="shared" ref="AG341:AI341" si="811">O341+W341</f>
        <v>179</v>
      </c>
      <c r="AH341" s="11">
        <f t="shared" si="811"/>
        <v>0</v>
      </c>
      <c r="AI341" s="11">
        <f t="shared" si="811"/>
        <v>1676.31125</v>
      </c>
      <c r="AJ341" s="12" t="s">
        <v>33</v>
      </c>
    </row>
    <row r="342" s="9" customFormat="1" ht="16" customHeight="1" spans="1:36">
      <c r="A342" s="45">
        <f t="shared" si="739"/>
        <v>339</v>
      </c>
      <c r="B342" s="52" t="s">
        <v>289</v>
      </c>
      <c r="C342" s="52" t="s">
        <v>1036</v>
      </c>
      <c r="D342" s="55" t="s">
        <v>1037</v>
      </c>
      <c r="E342" s="109">
        <v>3473.25</v>
      </c>
      <c r="F342" s="46">
        <v>3473.25</v>
      </c>
      <c r="G342" s="95">
        <v>5664.75</v>
      </c>
      <c r="H342" s="95">
        <v>3473.25</v>
      </c>
      <c r="I342" s="105">
        <v>1790</v>
      </c>
      <c r="J342" s="48"/>
      <c r="K342" s="63">
        <f t="shared" si="740"/>
        <v>62.5185</v>
      </c>
      <c r="L342" s="64">
        <f t="shared" si="741"/>
        <v>555.72</v>
      </c>
      <c r="M342" s="48">
        <f t="shared" si="742"/>
        <v>453.18</v>
      </c>
      <c r="N342" s="46">
        <f t="shared" si="743"/>
        <v>24.31275</v>
      </c>
      <c r="O342" s="48">
        <f t="shared" si="744"/>
        <v>89.5</v>
      </c>
      <c r="P342" s="48">
        <f t="shared" si="745"/>
        <v>0</v>
      </c>
      <c r="Q342" s="48">
        <f t="shared" si="746"/>
        <v>1185.23125</v>
      </c>
      <c r="R342" s="46">
        <f t="shared" si="747"/>
        <v>0</v>
      </c>
      <c r="S342" s="46">
        <f t="shared" si="748"/>
        <v>277.86</v>
      </c>
      <c r="T342" s="48">
        <f t="shared" si="749"/>
        <v>113.3</v>
      </c>
      <c r="U342" s="46">
        <f t="shared" si="750"/>
        <v>10.42</v>
      </c>
      <c r="V342" s="46">
        <v>0</v>
      </c>
      <c r="W342" s="48">
        <f t="shared" si="751"/>
        <v>89.5</v>
      </c>
      <c r="X342" s="48">
        <f t="shared" si="752"/>
        <v>0</v>
      </c>
      <c r="Y342" s="46">
        <f t="shared" si="753"/>
        <v>491.08</v>
      </c>
      <c r="Z342" s="46">
        <f t="shared" si="754"/>
        <v>1676.31125</v>
      </c>
      <c r="AA342" s="78"/>
      <c r="AB342" s="12" t="s">
        <v>115</v>
      </c>
      <c r="AC342" s="11">
        <f t="shared" ref="AC342:AE342" si="812">K342+R342</f>
        <v>62.5185</v>
      </c>
      <c r="AD342" s="11">
        <f t="shared" si="812"/>
        <v>833.58</v>
      </c>
      <c r="AE342" s="11">
        <f t="shared" si="812"/>
        <v>566.48</v>
      </c>
      <c r="AF342" s="11">
        <f t="shared" si="756"/>
        <v>34.73275</v>
      </c>
      <c r="AG342" s="11">
        <f t="shared" ref="AG342:AI342" si="813">O342+W342</f>
        <v>179</v>
      </c>
      <c r="AH342" s="11">
        <f t="shared" si="813"/>
        <v>0</v>
      </c>
      <c r="AI342" s="11">
        <f t="shared" si="813"/>
        <v>1676.31125</v>
      </c>
      <c r="AJ342" s="12" t="s">
        <v>33</v>
      </c>
    </row>
    <row r="343" s="9" customFormat="1" ht="16" customHeight="1" spans="1:36">
      <c r="A343" s="45">
        <f t="shared" si="739"/>
        <v>340</v>
      </c>
      <c r="B343" s="52" t="s">
        <v>289</v>
      </c>
      <c r="C343" s="52" t="s">
        <v>1040</v>
      </c>
      <c r="D343" s="55" t="s">
        <v>1041</v>
      </c>
      <c r="E343" s="109">
        <v>3473.25</v>
      </c>
      <c r="F343" s="46">
        <v>3473.25</v>
      </c>
      <c r="G343" s="95">
        <v>5664.75</v>
      </c>
      <c r="H343" s="95">
        <v>3473.25</v>
      </c>
      <c r="I343" s="105">
        <v>1790</v>
      </c>
      <c r="J343" s="48"/>
      <c r="K343" s="63">
        <f t="shared" si="740"/>
        <v>62.5185</v>
      </c>
      <c r="L343" s="64">
        <f t="shared" si="741"/>
        <v>555.72</v>
      </c>
      <c r="M343" s="48">
        <f t="shared" si="742"/>
        <v>453.18</v>
      </c>
      <c r="N343" s="46">
        <f t="shared" si="743"/>
        <v>24.31275</v>
      </c>
      <c r="O343" s="48">
        <f t="shared" si="744"/>
        <v>89.5</v>
      </c>
      <c r="P343" s="48">
        <f t="shared" si="745"/>
        <v>0</v>
      </c>
      <c r="Q343" s="48">
        <f t="shared" si="746"/>
        <v>1185.23125</v>
      </c>
      <c r="R343" s="46">
        <f t="shared" si="747"/>
        <v>0</v>
      </c>
      <c r="S343" s="46">
        <f t="shared" si="748"/>
        <v>277.86</v>
      </c>
      <c r="T343" s="48">
        <f t="shared" si="749"/>
        <v>113.3</v>
      </c>
      <c r="U343" s="46">
        <f t="shared" si="750"/>
        <v>10.42</v>
      </c>
      <c r="V343" s="46">
        <v>0</v>
      </c>
      <c r="W343" s="48">
        <f t="shared" si="751"/>
        <v>89.5</v>
      </c>
      <c r="X343" s="48">
        <f t="shared" si="752"/>
        <v>0</v>
      </c>
      <c r="Y343" s="46">
        <f t="shared" si="753"/>
        <v>491.08</v>
      </c>
      <c r="Z343" s="46">
        <f t="shared" si="754"/>
        <v>1676.31125</v>
      </c>
      <c r="AA343" s="78"/>
      <c r="AB343" s="12" t="s">
        <v>115</v>
      </c>
      <c r="AC343" s="11">
        <f t="shared" ref="AC343:AE343" si="814">K343+R343</f>
        <v>62.5185</v>
      </c>
      <c r="AD343" s="11">
        <f t="shared" si="814"/>
        <v>833.58</v>
      </c>
      <c r="AE343" s="11">
        <f t="shared" si="814"/>
        <v>566.48</v>
      </c>
      <c r="AF343" s="11">
        <f t="shared" si="756"/>
        <v>34.73275</v>
      </c>
      <c r="AG343" s="11">
        <f t="shared" ref="AG343:AI343" si="815">O343+W343</f>
        <v>179</v>
      </c>
      <c r="AH343" s="11">
        <f t="shared" si="815"/>
        <v>0</v>
      </c>
      <c r="AI343" s="11">
        <f t="shared" si="815"/>
        <v>1676.31125</v>
      </c>
      <c r="AJ343" s="12" t="s">
        <v>33</v>
      </c>
    </row>
    <row r="344" s="9" customFormat="1" ht="16" customHeight="1" spans="1:36">
      <c r="A344" s="45">
        <f t="shared" ref="A344:A407" si="816">ROW()-3</f>
        <v>341</v>
      </c>
      <c r="B344" s="52" t="s">
        <v>670</v>
      </c>
      <c r="C344" s="52" t="s">
        <v>1048</v>
      </c>
      <c r="D344" s="55" t="s">
        <v>1049</v>
      </c>
      <c r="E344" s="109">
        <v>3473.25</v>
      </c>
      <c r="F344" s="46">
        <v>3473.25</v>
      </c>
      <c r="G344" s="95">
        <v>5664.75</v>
      </c>
      <c r="H344" s="95">
        <v>3473.25</v>
      </c>
      <c r="I344" s="105">
        <v>1790</v>
      </c>
      <c r="J344" s="48"/>
      <c r="K344" s="63">
        <f t="shared" ref="K344:K407" si="817">E344*0.018</f>
        <v>62.5185</v>
      </c>
      <c r="L344" s="64">
        <f t="shared" ref="L344:L407" si="818">F344*0.16</f>
        <v>555.72</v>
      </c>
      <c r="M344" s="48">
        <f t="shared" ref="M344:M407" si="819">ROUND(G344*0.08,2)</f>
        <v>453.18</v>
      </c>
      <c r="N344" s="46">
        <f t="shared" ref="N344:N407" si="820">H344*0.007</f>
        <v>24.31275</v>
      </c>
      <c r="O344" s="48">
        <f t="shared" ref="O344:O407" si="821">I344*5%</f>
        <v>89.5</v>
      </c>
      <c r="P344" s="48">
        <f t="shared" ref="P344:P407" si="822">J344*50%</f>
        <v>0</v>
      </c>
      <c r="Q344" s="48">
        <f t="shared" ref="Q344:Q407" si="823">SUM(K344:P344)</f>
        <v>1185.23125</v>
      </c>
      <c r="R344" s="46">
        <f t="shared" ref="R344:R407" si="824">E344*0</f>
        <v>0</v>
      </c>
      <c r="S344" s="46">
        <f t="shared" ref="S344:S407" si="825">ROUND(F344*0.08,2)</f>
        <v>277.86</v>
      </c>
      <c r="T344" s="48">
        <f t="shared" ref="T344:T407" si="826">ROUND(G344*0.02,2)</f>
        <v>113.3</v>
      </c>
      <c r="U344" s="46">
        <f t="shared" ref="U344:U407" si="827">ROUND(H344*0.003,2)</f>
        <v>10.42</v>
      </c>
      <c r="V344" s="46">
        <v>0</v>
      </c>
      <c r="W344" s="48">
        <f t="shared" ref="W344:W407" si="828">I344*5%</f>
        <v>89.5</v>
      </c>
      <c r="X344" s="48">
        <f t="shared" ref="X344:X407" si="829">J344*50%</f>
        <v>0</v>
      </c>
      <c r="Y344" s="46">
        <f t="shared" ref="Y344:Y407" si="830">SUM(R344:X344)</f>
        <v>491.08</v>
      </c>
      <c r="Z344" s="46">
        <f t="shared" ref="Z344:Z407" si="831">Q344+Y344</f>
        <v>1676.31125</v>
      </c>
      <c r="AA344" s="78"/>
      <c r="AB344" s="12" t="s">
        <v>64</v>
      </c>
      <c r="AC344" s="11">
        <f t="shared" ref="AC344:AE344" si="832">K344+R344</f>
        <v>62.5185</v>
      </c>
      <c r="AD344" s="11">
        <f t="shared" si="832"/>
        <v>833.58</v>
      </c>
      <c r="AE344" s="11">
        <f t="shared" si="832"/>
        <v>566.48</v>
      </c>
      <c r="AF344" s="11">
        <f t="shared" ref="AF344:AF407" si="833">N344+U344+V344</f>
        <v>34.73275</v>
      </c>
      <c r="AG344" s="11">
        <f t="shared" ref="AG344:AI344" si="834">O344+W344</f>
        <v>179</v>
      </c>
      <c r="AH344" s="11">
        <f t="shared" si="834"/>
        <v>0</v>
      </c>
      <c r="AI344" s="11">
        <f t="shared" si="834"/>
        <v>1676.31125</v>
      </c>
      <c r="AJ344" s="12" t="s">
        <v>33</v>
      </c>
    </row>
    <row r="345" s="9" customFormat="1" ht="16" customHeight="1" spans="1:36">
      <c r="A345" s="45">
        <f t="shared" si="816"/>
        <v>342</v>
      </c>
      <c r="B345" s="52" t="s">
        <v>210</v>
      </c>
      <c r="C345" s="52" t="s">
        <v>1056</v>
      </c>
      <c r="D345" s="55" t="s">
        <v>1057</v>
      </c>
      <c r="E345" s="109">
        <v>3473.25</v>
      </c>
      <c r="F345" s="46">
        <v>3473.25</v>
      </c>
      <c r="G345" s="95">
        <v>5664.75</v>
      </c>
      <c r="H345" s="95">
        <v>3473.25</v>
      </c>
      <c r="I345" s="105">
        <v>3180</v>
      </c>
      <c r="J345" s="48"/>
      <c r="K345" s="63">
        <f t="shared" si="817"/>
        <v>62.5185</v>
      </c>
      <c r="L345" s="64">
        <f t="shared" si="818"/>
        <v>555.72</v>
      </c>
      <c r="M345" s="48">
        <f t="shared" si="819"/>
        <v>453.18</v>
      </c>
      <c r="N345" s="46">
        <f t="shared" si="820"/>
        <v>24.31275</v>
      </c>
      <c r="O345" s="48">
        <f t="shared" si="821"/>
        <v>159</v>
      </c>
      <c r="P345" s="48">
        <f t="shared" si="822"/>
        <v>0</v>
      </c>
      <c r="Q345" s="48">
        <f t="shared" si="823"/>
        <v>1254.73125</v>
      </c>
      <c r="R345" s="46">
        <f t="shared" si="824"/>
        <v>0</v>
      </c>
      <c r="S345" s="46">
        <f t="shared" si="825"/>
        <v>277.86</v>
      </c>
      <c r="T345" s="48">
        <f t="shared" si="826"/>
        <v>113.3</v>
      </c>
      <c r="U345" s="46">
        <f t="shared" si="827"/>
        <v>10.42</v>
      </c>
      <c r="V345" s="46">
        <v>0</v>
      </c>
      <c r="W345" s="48">
        <f t="shared" si="828"/>
        <v>159</v>
      </c>
      <c r="X345" s="48">
        <f t="shared" si="829"/>
        <v>0</v>
      </c>
      <c r="Y345" s="46">
        <f t="shared" si="830"/>
        <v>560.58</v>
      </c>
      <c r="Z345" s="46">
        <f t="shared" si="831"/>
        <v>1815.31125</v>
      </c>
      <c r="AA345" s="78"/>
      <c r="AB345" s="12" t="s">
        <v>143</v>
      </c>
      <c r="AC345" s="11">
        <f t="shared" ref="AC345:AE345" si="835">K345+R345</f>
        <v>62.5185</v>
      </c>
      <c r="AD345" s="11">
        <f t="shared" si="835"/>
        <v>833.58</v>
      </c>
      <c r="AE345" s="11">
        <f t="shared" si="835"/>
        <v>566.48</v>
      </c>
      <c r="AF345" s="11">
        <f t="shared" si="833"/>
        <v>34.73275</v>
      </c>
      <c r="AG345" s="11">
        <f t="shared" ref="AG345:AI345" si="836">O345+W345</f>
        <v>318</v>
      </c>
      <c r="AH345" s="11">
        <f t="shared" si="836"/>
        <v>0</v>
      </c>
      <c r="AI345" s="11">
        <f t="shared" si="836"/>
        <v>1815.31125</v>
      </c>
      <c r="AJ345" s="12" t="s">
        <v>31</v>
      </c>
    </row>
    <row r="346" s="9" customFormat="1" ht="16" customHeight="1" spans="1:36">
      <c r="A346" s="45">
        <f t="shared" si="816"/>
        <v>343</v>
      </c>
      <c r="B346" s="52" t="s">
        <v>640</v>
      </c>
      <c r="C346" s="52" t="s">
        <v>1058</v>
      </c>
      <c r="D346" s="55" t="s">
        <v>1059</v>
      </c>
      <c r="E346" s="109">
        <v>3473.25</v>
      </c>
      <c r="F346" s="46">
        <v>3473.25</v>
      </c>
      <c r="G346" s="95">
        <v>5664.75</v>
      </c>
      <c r="H346" s="95">
        <v>3473.25</v>
      </c>
      <c r="I346" s="105">
        <v>1790</v>
      </c>
      <c r="J346" s="48"/>
      <c r="K346" s="63">
        <f t="shared" si="817"/>
        <v>62.5185</v>
      </c>
      <c r="L346" s="64">
        <f t="shared" si="818"/>
        <v>555.72</v>
      </c>
      <c r="M346" s="48">
        <f t="shared" si="819"/>
        <v>453.18</v>
      </c>
      <c r="N346" s="46">
        <f t="shared" si="820"/>
        <v>24.31275</v>
      </c>
      <c r="O346" s="48">
        <f t="shared" si="821"/>
        <v>89.5</v>
      </c>
      <c r="P346" s="48">
        <f t="shared" si="822"/>
        <v>0</v>
      </c>
      <c r="Q346" s="48">
        <f t="shared" si="823"/>
        <v>1185.23125</v>
      </c>
      <c r="R346" s="46">
        <f t="shared" si="824"/>
        <v>0</v>
      </c>
      <c r="S346" s="46">
        <f t="shared" si="825"/>
        <v>277.86</v>
      </c>
      <c r="T346" s="48">
        <f t="shared" si="826"/>
        <v>113.3</v>
      </c>
      <c r="U346" s="46">
        <f t="shared" si="827"/>
        <v>10.42</v>
      </c>
      <c r="V346" s="46">
        <v>0</v>
      </c>
      <c r="W346" s="48">
        <f t="shared" si="828"/>
        <v>89.5</v>
      </c>
      <c r="X346" s="48">
        <f t="shared" si="829"/>
        <v>0</v>
      </c>
      <c r="Y346" s="46">
        <f t="shared" si="830"/>
        <v>491.08</v>
      </c>
      <c r="Z346" s="46">
        <f t="shared" si="831"/>
        <v>1676.31125</v>
      </c>
      <c r="AA346" s="78"/>
      <c r="AB346" s="12" t="s">
        <v>67</v>
      </c>
      <c r="AC346" s="11">
        <f t="shared" ref="AC346:AE346" si="837">K346+R346</f>
        <v>62.5185</v>
      </c>
      <c r="AD346" s="11">
        <f t="shared" si="837"/>
        <v>833.58</v>
      </c>
      <c r="AE346" s="11">
        <f t="shared" si="837"/>
        <v>566.48</v>
      </c>
      <c r="AF346" s="11">
        <f t="shared" si="833"/>
        <v>34.73275</v>
      </c>
      <c r="AG346" s="11">
        <f t="shared" ref="AG346:AI346" si="838">O346+W346</f>
        <v>179</v>
      </c>
      <c r="AH346" s="11">
        <f t="shared" si="838"/>
        <v>0</v>
      </c>
      <c r="AI346" s="11">
        <f t="shared" si="838"/>
        <v>1676.31125</v>
      </c>
      <c r="AJ346" s="12" t="s">
        <v>33</v>
      </c>
    </row>
    <row r="347" s="9" customFormat="1" ht="16" customHeight="1" spans="1:36">
      <c r="A347" s="45">
        <f t="shared" si="816"/>
        <v>344</v>
      </c>
      <c r="B347" s="52" t="s">
        <v>640</v>
      </c>
      <c r="C347" s="52" t="s">
        <v>1062</v>
      </c>
      <c r="D347" s="55" t="s">
        <v>1063</v>
      </c>
      <c r="E347" s="109">
        <v>3473.25</v>
      </c>
      <c r="F347" s="46">
        <v>3473.25</v>
      </c>
      <c r="G347" s="95">
        <v>5664.75</v>
      </c>
      <c r="H347" s="95">
        <v>3473.25</v>
      </c>
      <c r="I347" s="105">
        <v>1790</v>
      </c>
      <c r="J347" s="48"/>
      <c r="K347" s="63">
        <f t="shared" si="817"/>
        <v>62.5185</v>
      </c>
      <c r="L347" s="64">
        <f t="shared" si="818"/>
        <v>555.72</v>
      </c>
      <c r="M347" s="48">
        <f t="shared" si="819"/>
        <v>453.18</v>
      </c>
      <c r="N347" s="46">
        <f t="shared" si="820"/>
        <v>24.31275</v>
      </c>
      <c r="O347" s="48">
        <f t="shared" si="821"/>
        <v>89.5</v>
      </c>
      <c r="P347" s="48">
        <f t="shared" si="822"/>
        <v>0</v>
      </c>
      <c r="Q347" s="48">
        <f t="shared" si="823"/>
        <v>1185.23125</v>
      </c>
      <c r="R347" s="46">
        <f t="shared" si="824"/>
        <v>0</v>
      </c>
      <c r="S347" s="46">
        <f t="shared" si="825"/>
        <v>277.86</v>
      </c>
      <c r="T347" s="48">
        <f t="shared" si="826"/>
        <v>113.3</v>
      </c>
      <c r="U347" s="46">
        <f t="shared" si="827"/>
        <v>10.42</v>
      </c>
      <c r="V347" s="46">
        <v>0</v>
      </c>
      <c r="W347" s="48">
        <f t="shared" si="828"/>
        <v>89.5</v>
      </c>
      <c r="X347" s="48">
        <f t="shared" si="829"/>
        <v>0</v>
      </c>
      <c r="Y347" s="46">
        <f t="shared" si="830"/>
        <v>491.08</v>
      </c>
      <c r="Z347" s="46">
        <f t="shared" si="831"/>
        <v>1676.31125</v>
      </c>
      <c r="AA347" s="78"/>
      <c r="AB347" s="12" t="s">
        <v>67</v>
      </c>
      <c r="AC347" s="11">
        <f t="shared" ref="AC347:AE347" si="839">K347+R347</f>
        <v>62.5185</v>
      </c>
      <c r="AD347" s="11">
        <f t="shared" si="839"/>
        <v>833.58</v>
      </c>
      <c r="AE347" s="11">
        <f t="shared" si="839"/>
        <v>566.48</v>
      </c>
      <c r="AF347" s="11">
        <f t="shared" si="833"/>
        <v>34.73275</v>
      </c>
      <c r="AG347" s="11">
        <f t="shared" ref="AG347:AI347" si="840">O347+W347</f>
        <v>179</v>
      </c>
      <c r="AH347" s="11">
        <f t="shared" si="840"/>
        <v>0</v>
      </c>
      <c r="AI347" s="11">
        <f t="shared" si="840"/>
        <v>1676.31125</v>
      </c>
      <c r="AJ347" s="12" t="s">
        <v>33</v>
      </c>
    </row>
    <row r="348" s="9" customFormat="1" ht="16" customHeight="1" spans="1:36">
      <c r="A348" s="45">
        <f t="shared" si="816"/>
        <v>345</v>
      </c>
      <c r="B348" s="52" t="s">
        <v>640</v>
      </c>
      <c r="C348" s="52" t="s">
        <v>1064</v>
      </c>
      <c r="D348" s="55" t="s">
        <v>1065</v>
      </c>
      <c r="E348" s="109">
        <v>3473.25</v>
      </c>
      <c r="F348" s="46">
        <v>3473.25</v>
      </c>
      <c r="G348" s="95">
        <v>5664.75</v>
      </c>
      <c r="H348" s="95">
        <v>3473.25</v>
      </c>
      <c r="I348" s="105">
        <v>3180</v>
      </c>
      <c r="J348" s="48"/>
      <c r="K348" s="63">
        <f t="shared" si="817"/>
        <v>62.5185</v>
      </c>
      <c r="L348" s="64">
        <f t="shared" si="818"/>
        <v>555.72</v>
      </c>
      <c r="M348" s="48">
        <f t="shared" si="819"/>
        <v>453.18</v>
      </c>
      <c r="N348" s="46">
        <f t="shared" si="820"/>
        <v>24.31275</v>
      </c>
      <c r="O348" s="48">
        <f t="shared" si="821"/>
        <v>159</v>
      </c>
      <c r="P348" s="48">
        <f t="shared" si="822"/>
        <v>0</v>
      </c>
      <c r="Q348" s="48">
        <f t="shared" si="823"/>
        <v>1254.73125</v>
      </c>
      <c r="R348" s="46">
        <f t="shared" si="824"/>
        <v>0</v>
      </c>
      <c r="S348" s="46">
        <f t="shared" si="825"/>
        <v>277.86</v>
      </c>
      <c r="T348" s="48">
        <f t="shared" si="826"/>
        <v>113.3</v>
      </c>
      <c r="U348" s="46">
        <f t="shared" si="827"/>
        <v>10.42</v>
      </c>
      <c r="V348" s="46">
        <v>0</v>
      </c>
      <c r="W348" s="48">
        <f t="shared" si="828"/>
        <v>159</v>
      </c>
      <c r="X348" s="48">
        <f t="shared" si="829"/>
        <v>0</v>
      </c>
      <c r="Y348" s="46">
        <f t="shared" si="830"/>
        <v>560.58</v>
      </c>
      <c r="Z348" s="46">
        <f t="shared" si="831"/>
        <v>1815.31125</v>
      </c>
      <c r="AA348" s="78"/>
      <c r="AB348" s="12" t="s">
        <v>67</v>
      </c>
      <c r="AC348" s="11">
        <f t="shared" ref="AC348:AE348" si="841">K348+R348</f>
        <v>62.5185</v>
      </c>
      <c r="AD348" s="11">
        <f t="shared" si="841"/>
        <v>833.58</v>
      </c>
      <c r="AE348" s="11">
        <f t="shared" si="841"/>
        <v>566.48</v>
      </c>
      <c r="AF348" s="11">
        <f t="shared" si="833"/>
        <v>34.73275</v>
      </c>
      <c r="AG348" s="11">
        <f t="shared" ref="AG348:AI348" si="842">O348+W348</f>
        <v>318</v>
      </c>
      <c r="AH348" s="11">
        <f t="shared" si="842"/>
        <v>0</v>
      </c>
      <c r="AI348" s="11">
        <f t="shared" si="842"/>
        <v>1815.31125</v>
      </c>
      <c r="AJ348" s="12" t="s">
        <v>33</v>
      </c>
    </row>
    <row r="349" s="9" customFormat="1" ht="16" customHeight="1" spans="1:36">
      <c r="A349" s="45">
        <f t="shared" si="816"/>
        <v>346</v>
      </c>
      <c r="B349" s="52" t="s">
        <v>173</v>
      </c>
      <c r="C349" s="52" t="s">
        <v>1066</v>
      </c>
      <c r="D349" s="55" t="s">
        <v>1067</v>
      </c>
      <c r="E349" s="109">
        <v>3473.25</v>
      </c>
      <c r="F349" s="46">
        <v>3473.25</v>
      </c>
      <c r="G349" s="95">
        <v>5664.75</v>
      </c>
      <c r="H349" s="95">
        <v>3473.25</v>
      </c>
      <c r="I349" s="105">
        <v>3180</v>
      </c>
      <c r="J349" s="48"/>
      <c r="K349" s="63">
        <f t="shared" si="817"/>
        <v>62.5185</v>
      </c>
      <c r="L349" s="64">
        <f t="shared" si="818"/>
        <v>555.72</v>
      </c>
      <c r="M349" s="48">
        <f t="shared" si="819"/>
        <v>453.18</v>
      </c>
      <c r="N349" s="46">
        <f t="shared" si="820"/>
        <v>24.31275</v>
      </c>
      <c r="O349" s="48">
        <f t="shared" si="821"/>
        <v>159</v>
      </c>
      <c r="P349" s="48">
        <f t="shared" si="822"/>
        <v>0</v>
      </c>
      <c r="Q349" s="48">
        <f t="shared" si="823"/>
        <v>1254.73125</v>
      </c>
      <c r="R349" s="46">
        <f t="shared" si="824"/>
        <v>0</v>
      </c>
      <c r="S349" s="46">
        <f t="shared" si="825"/>
        <v>277.86</v>
      </c>
      <c r="T349" s="48">
        <f t="shared" si="826"/>
        <v>113.3</v>
      </c>
      <c r="U349" s="46">
        <f t="shared" si="827"/>
        <v>10.42</v>
      </c>
      <c r="V349" s="46">
        <v>0</v>
      </c>
      <c r="W349" s="48">
        <f t="shared" si="828"/>
        <v>159</v>
      </c>
      <c r="X349" s="48">
        <f t="shared" si="829"/>
        <v>0</v>
      </c>
      <c r="Y349" s="46">
        <f t="shared" si="830"/>
        <v>560.58</v>
      </c>
      <c r="Z349" s="46">
        <f t="shared" si="831"/>
        <v>1815.31125</v>
      </c>
      <c r="AA349" s="78"/>
      <c r="AB349" s="12" t="s">
        <v>138</v>
      </c>
      <c r="AC349" s="11">
        <f t="shared" ref="AC349:AE349" si="843">K349+R349</f>
        <v>62.5185</v>
      </c>
      <c r="AD349" s="11">
        <f t="shared" si="843"/>
        <v>833.58</v>
      </c>
      <c r="AE349" s="11">
        <f t="shared" si="843"/>
        <v>566.48</v>
      </c>
      <c r="AF349" s="11">
        <f t="shared" si="833"/>
        <v>34.73275</v>
      </c>
      <c r="AG349" s="11">
        <f t="shared" ref="AG349:AI349" si="844">O349+W349</f>
        <v>318</v>
      </c>
      <c r="AH349" s="11">
        <f t="shared" si="844"/>
        <v>0</v>
      </c>
      <c r="AI349" s="11">
        <f t="shared" si="844"/>
        <v>1815.31125</v>
      </c>
      <c r="AJ349" s="12" t="s">
        <v>35</v>
      </c>
    </row>
    <row r="350" s="9" customFormat="1" ht="16" customHeight="1" spans="1:36">
      <c r="A350" s="45">
        <f t="shared" si="816"/>
        <v>347</v>
      </c>
      <c r="B350" s="52" t="s">
        <v>173</v>
      </c>
      <c r="C350" s="52" t="s">
        <v>1068</v>
      </c>
      <c r="D350" s="55" t="s">
        <v>1069</v>
      </c>
      <c r="E350" s="109">
        <v>3473.25</v>
      </c>
      <c r="F350" s="46">
        <v>3473.25</v>
      </c>
      <c r="G350" s="95">
        <v>5664.75</v>
      </c>
      <c r="H350" s="95">
        <v>3473.25</v>
      </c>
      <c r="I350" s="105">
        <v>3180</v>
      </c>
      <c r="J350" s="48"/>
      <c r="K350" s="63">
        <f t="shared" si="817"/>
        <v>62.5185</v>
      </c>
      <c r="L350" s="64">
        <f t="shared" si="818"/>
        <v>555.72</v>
      </c>
      <c r="M350" s="48">
        <f t="shared" si="819"/>
        <v>453.18</v>
      </c>
      <c r="N350" s="46">
        <f t="shared" si="820"/>
        <v>24.31275</v>
      </c>
      <c r="O350" s="48">
        <f t="shared" si="821"/>
        <v>159</v>
      </c>
      <c r="P350" s="48">
        <f t="shared" si="822"/>
        <v>0</v>
      </c>
      <c r="Q350" s="48">
        <f t="shared" si="823"/>
        <v>1254.73125</v>
      </c>
      <c r="R350" s="46">
        <f t="shared" si="824"/>
        <v>0</v>
      </c>
      <c r="S350" s="46">
        <f t="shared" si="825"/>
        <v>277.86</v>
      </c>
      <c r="T350" s="48">
        <f t="shared" si="826"/>
        <v>113.3</v>
      </c>
      <c r="U350" s="46">
        <f t="shared" si="827"/>
        <v>10.42</v>
      </c>
      <c r="V350" s="46">
        <v>0</v>
      </c>
      <c r="W350" s="48">
        <f t="shared" si="828"/>
        <v>159</v>
      </c>
      <c r="X350" s="48">
        <f t="shared" si="829"/>
        <v>0</v>
      </c>
      <c r="Y350" s="46">
        <f t="shared" si="830"/>
        <v>560.58</v>
      </c>
      <c r="Z350" s="46">
        <f t="shared" si="831"/>
        <v>1815.31125</v>
      </c>
      <c r="AA350" s="78"/>
      <c r="AB350" s="12" t="s">
        <v>133</v>
      </c>
      <c r="AC350" s="11">
        <f t="shared" ref="AC350:AE350" si="845">K350+R350</f>
        <v>62.5185</v>
      </c>
      <c r="AD350" s="11">
        <f t="shared" si="845"/>
        <v>833.58</v>
      </c>
      <c r="AE350" s="11">
        <f t="shared" si="845"/>
        <v>566.48</v>
      </c>
      <c r="AF350" s="11">
        <f t="shared" si="833"/>
        <v>34.73275</v>
      </c>
      <c r="AG350" s="11">
        <f t="shared" ref="AG350:AI350" si="846">O350+W350</f>
        <v>318</v>
      </c>
      <c r="AH350" s="11">
        <f t="shared" si="846"/>
        <v>0</v>
      </c>
      <c r="AI350" s="11">
        <f t="shared" si="846"/>
        <v>1815.31125</v>
      </c>
      <c r="AJ350" s="12" t="s">
        <v>35</v>
      </c>
    </row>
    <row r="351" s="9" customFormat="1" ht="16" customHeight="1" spans="1:36">
      <c r="A351" s="45">
        <f t="shared" si="816"/>
        <v>348</v>
      </c>
      <c r="B351" s="52" t="s">
        <v>509</v>
      </c>
      <c r="C351" s="52" t="s">
        <v>1070</v>
      </c>
      <c r="D351" s="55" t="s">
        <v>1071</v>
      </c>
      <c r="E351" s="109">
        <v>3473.25</v>
      </c>
      <c r="F351" s="46">
        <v>3473.25</v>
      </c>
      <c r="G351" s="95">
        <v>5664.75</v>
      </c>
      <c r="H351" s="95">
        <v>3473.25</v>
      </c>
      <c r="I351" s="105">
        <v>1790</v>
      </c>
      <c r="J351" s="48"/>
      <c r="K351" s="63">
        <f t="shared" si="817"/>
        <v>62.5185</v>
      </c>
      <c r="L351" s="64">
        <f t="shared" si="818"/>
        <v>555.72</v>
      </c>
      <c r="M351" s="48">
        <f t="shared" si="819"/>
        <v>453.18</v>
      </c>
      <c r="N351" s="46">
        <f t="shared" si="820"/>
        <v>24.31275</v>
      </c>
      <c r="O351" s="48">
        <f t="shared" si="821"/>
        <v>89.5</v>
      </c>
      <c r="P351" s="48">
        <f t="shared" si="822"/>
        <v>0</v>
      </c>
      <c r="Q351" s="48">
        <f t="shared" si="823"/>
        <v>1185.23125</v>
      </c>
      <c r="R351" s="46">
        <f t="shared" si="824"/>
        <v>0</v>
      </c>
      <c r="S351" s="46">
        <f t="shared" si="825"/>
        <v>277.86</v>
      </c>
      <c r="T351" s="48">
        <f t="shared" si="826"/>
        <v>113.3</v>
      </c>
      <c r="U351" s="46">
        <f t="shared" si="827"/>
        <v>10.42</v>
      </c>
      <c r="V351" s="46">
        <v>0</v>
      </c>
      <c r="W351" s="48">
        <f t="shared" si="828"/>
        <v>89.5</v>
      </c>
      <c r="X351" s="48">
        <f t="shared" si="829"/>
        <v>0</v>
      </c>
      <c r="Y351" s="46">
        <f t="shared" si="830"/>
        <v>491.08</v>
      </c>
      <c r="Z351" s="46">
        <f t="shared" si="831"/>
        <v>1676.31125</v>
      </c>
      <c r="AA351" s="78"/>
      <c r="AB351" s="12" t="s">
        <v>118</v>
      </c>
      <c r="AC351" s="11">
        <f t="shared" ref="AC351:AE351" si="847">K351+R351</f>
        <v>62.5185</v>
      </c>
      <c r="AD351" s="11">
        <f t="shared" si="847"/>
        <v>833.58</v>
      </c>
      <c r="AE351" s="11">
        <f t="shared" si="847"/>
        <v>566.48</v>
      </c>
      <c r="AF351" s="11">
        <f t="shared" si="833"/>
        <v>34.73275</v>
      </c>
      <c r="AG351" s="11">
        <f t="shared" ref="AG351:AI351" si="848">O351+W351</f>
        <v>179</v>
      </c>
      <c r="AH351" s="11">
        <f t="shared" si="848"/>
        <v>0</v>
      </c>
      <c r="AI351" s="11">
        <f t="shared" si="848"/>
        <v>1676.31125</v>
      </c>
      <c r="AJ351" s="12" t="s">
        <v>33</v>
      </c>
    </row>
    <row r="352" s="9" customFormat="1" ht="16" customHeight="1" spans="1:36">
      <c r="A352" s="45">
        <f t="shared" si="816"/>
        <v>349</v>
      </c>
      <c r="B352" s="52" t="s">
        <v>328</v>
      </c>
      <c r="C352" s="110" t="s">
        <v>1074</v>
      </c>
      <c r="D352" s="55" t="s">
        <v>1075</v>
      </c>
      <c r="E352" s="109">
        <v>3820</v>
      </c>
      <c r="F352" s="46">
        <v>0</v>
      </c>
      <c r="G352" s="95">
        <v>5664.75</v>
      </c>
      <c r="H352" s="95">
        <v>3820</v>
      </c>
      <c r="I352" s="105">
        <v>4180</v>
      </c>
      <c r="J352" s="48"/>
      <c r="K352" s="63">
        <f t="shared" si="817"/>
        <v>68.76</v>
      </c>
      <c r="L352" s="64">
        <f t="shared" si="818"/>
        <v>0</v>
      </c>
      <c r="M352" s="48">
        <f t="shared" si="819"/>
        <v>453.18</v>
      </c>
      <c r="N352" s="46">
        <f t="shared" si="820"/>
        <v>26.74</v>
      </c>
      <c r="O352" s="48">
        <f t="shared" si="821"/>
        <v>209</v>
      </c>
      <c r="P352" s="48">
        <f t="shared" si="822"/>
        <v>0</v>
      </c>
      <c r="Q352" s="48">
        <f t="shared" si="823"/>
        <v>757.68</v>
      </c>
      <c r="R352" s="46">
        <f t="shared" si="824"/>
        <v>0</v>
      </c>
      <c r="S352" s="46">
        <f t="shared" si="825"/>
        <v>0</v>
      </c>
      <c r="T352" s="48">
        <f t="shared" si="826"/>
        <v>113.3</v>
      </c>
      <c r="U352" s="46">
        <f t="shared" si="827"/>
        <v>11.46</v>
      </c>
      <c r="V352" s="46">
        <v>0</v>
      </c>
      <c r="W352" s="48">
        <f t="shared" si="828"/>
        <v>209</v>
      </c>
      <c r="X352" s="48">
        <f t="shared" si="829"/>
        <v>0</v>
      </c>
      <c r="Y352" s="46">
        <f t="shared" si="830"/>
        <v>333.76</v>
      </c>
      <c r="Z352" s="46">
        <f t="shared" si="831"/>
        <v>1091.44</v>
      </c>
      <c r="AA352" s="78"/>
      <c r="AB352" s="12" t="s">
        <v>85</v>
      </c>
      <c r="AC352" s="11">
        <f t="shared" ref="AC352:AE352" si="849">K352+R352</f>
        <v>68.76</v>
      </c>
      <c r="AD352" s="11">
        <f t="shared" si="849"/>
        <v>0</v>
      </c>
      <c r="AE352" s="11">
        <f t="shared" si="849"/>
        <v>566.48</v>
      </c>
      <c r="AF352" s="11">
        <f t="shared" si="833"/>
        <v>38.2</v>
      </c>
      <c r="AG352" s="11">
        <f t="shared" ref="AG352:AI352" si="850">O352+W352</f>
        <v>418</v>
      </c>
      <c r="AH352" s="11">
        <f t="shared" si="850"/>
        <v>0</v>
      </c>
      <c r="AI352" s="11">
        <f t="shared" si="850"/>
        <v>1091.44</v>
      </c>
      <c r="AJ352" s="12" t="s">
        <v>35</v>
      </c>
    </row>
    <row r="353" s="9" customFormat="1" ht="16" customHeight="1" spans="1:36">
      <c r="A353" s="45">
        <f t="shared" si="816"/>
        <v>350</v>
      </c>
      <c r="B353" s="52" t="s">
        <v>509</v>
      </c>
      <c r="C353" s="52" t="s">
        <v>1076</v>
      </c>
      <c r="D353" s="344" t="s">
        <v>1077</v>
      </c>
      <c r="E353" s="109">
        <v>3473.25</v>
      </c>
      <c r="F353" s="46">
        <v>3473.25</v>
      </c>
      <c r="G353" s="95">
        <v>5664.75</v>
      </c>
      <c r="H353" s="95">
        <v>3473.25</v>
      </c>
      <c r="I353" s="105">
        <v>1790</v>
      </c>
      <c r="J353" s="48"/>
      <c r="K353" s="63">
        <f t="shared" si="817"/>
        <v>62.5185</v>
      </c>
      <c r="L353" s="64">
        <f t="shared" si="818"/>
        <v>555.72</v>
      </c>
      <c r="M353" s="48">
        <f t="shared" si="819"/>
        <v>453.18</v>
      </c>
      <c r="N353" s="46">
        <f t="shared" si="820"/>
        <v>24.31275</v>
      </c>
      <c r="O353" s="48">
        <f t="shared" si="821"/>
        <v>89.5</v>
      </c>
      <c r="P353" s="48">
        <f t="shared" si="822"/>
        <v>0</v>
      </c>
      <c r="Q353" s="48">
        <f t="shared" si="823"/>
        <v>1185.23125</v>
      </c>
      <c r="R353" s="46">
        <f t="shared" si="824"/>
        <v>0</v>
      </c>
      <c r="S353" s="46">
        <f t="shared" si="825"/>
        <v>277.86</v>
      </c>
      <c r="T353" s="48">
        <f t="shared" si="826"/>
        <v>113.3</v>
      </c>
      <c r="U353" s="46">
        <f t="shared" si="827"/>
        <v>10.42</v>
      </c>
      <c r="V353" s="46">
        <v>0</v>
      </c>
      <c r="W353" s="48">
        <f t="shared" si="828"/>
        <v>89.5</v>
      </c>
      <c r="X353" s="48">
        <f t="shared" si="829"/>
        <v>0</v>
      </c>
      <c r="Y353" s="46">
        <f t="shared" si="830"/>
        <v>491.08</v>
      </c>
      <c r="Z353" s="46">
        <f t="shared" si="831"/>
        <v>1676.31125</v>
      </c>
      <c r="AA353" s="78"/>
      <c r="AB353" s="12" t="s">
        <v>118</v>
      </c>
      <c r="AC353" s="11">
        <f t="shared" ref="AC353:AE353" si="851">K353+R353</f>
        <v>62.5185</v>
      </c>
      <c r="AD353" s="11">
        <f t="shared" si="851"/>
        <v>833.58</v>
      </c>
      <c r="AE353" s="11">
        <f t="shared" si="851"/>
        <v>566.48</v>
      </c>
      <c r="AF353" s="11">
        <f t="shared" si="833"/>
        <v>34.73275</v>
      </c>
      <c r="AG353" s="11">
        <f t="shared" ref="AG353:AI353" si="852">O353+W353</f>
        <v>179</v>
      </c>
      <c r="AH353" s="11">
        <f t="shared" si="852"/>
        <v>0</v>
      </c>
      <c r="AI353" s="11">
        <f t="shared" si="852"/>
        <v>1676.31125</v>
      </c>
      <c r="AJ353" s="12" t="s">
        <v>33</v>
      </c>
    </row>
    <row r="354" s="9" customFormat="1" ht="16" customHeight="1" spans="1:36">
      <c r="A354" s="45">
        <f t="shared" si="816"/>
        <v>351</v>
      </c>
      <c r="B354" s="52" t="s">
        <v>230</v>
      </c>
      <c r="C354" s="52" t="s">
        <v>1078</v>
      </c>
      <c r="D354" s="344" t="s">
        <v>1079</v>
      </c>
      <c r="E354" s="109">
        <v>3820</v>
      </c>
      <c r="F354" s="46">
        <v>3820</v>
      </c>
      <c r="G354" s="95">
        <v>5664.75</v>
      </c>
      <c r="H354" s="95">
        <v>3820</v>
      </c>
      <c r="I354" s="105">
        <v>4180</v>
      </c>
      <c r="J354" s="48"/>
      <c r="K354" s="63">
        <f t="shared" si="817"/>
        <v>68.76</v>
      </c>
      <c r="L354" s="64">
        <f t="shared" si="818"/>
        <v>611.2</v>
      </c>
      <c r="M354" s="48">
        <f t="shared" si="819"/>
        <v>453.18</v>
      </c>
      <c r="N354" s="46">
        <f t="shared" si="820"/>
        <v>26.74</v>
      </c>
      <c r="O354" s="48">
        <f t="shared" si="821"/>
        <v>209</v>
      </c>
      <c r="P354" s="48">
        <f t="shared" si="822"/>
        <v>0</v>
      </c>
      <c r="Q354" s="48">
        <f t="shared" si="823"/>
        <v>1368.88</v>
      </c>
      <c r="R354" s="46">
        <f t="shared" si="824"/>
        <v>0</v>
      </c>
      <c r="S354" s="46">
        <f t="shared" si="825"/>
        <v>305.6</v>
      </c>
      <c r="T354" s="48">
        <f t="shared" si="826"/>
        <v>113.3</v>
      </c>
      <c r="U354" s="46">
        <f t="shared" si="827"/>
        <v>11.46</v>
      </c>
      <c r="V354" s="46">
        <v>0</v>
      </c>
      <c r="W354" s="48">
        <f t="shared" si="828"/>
        <v>209</v>
      </c>
      <c r="X354" s="48">
        <f t="shared" si="829"/>
        <v>0</v>
      </c>
      <c r="Y354" s="46">
        <f t="shared" si="830"/>
        <v>639.36</v>
      </c>
      <c r="Z354" s="46">
        <f t="shared" si="831"/>
        <v>2008.24</v>
      </c>
      <c r="AA354" s="78"/>
      <c r="AB354" s="12" t="s">
        <v>109</v>
      </c>
      <c r="AC354" s="11">
        <f t="shared" ref="AC354:AE354" si="853">K354+R354</f>
        <v>68.76</v>
      </c>
      <c r="AD354" s="11">
        <f t="shared" si="853"/>
        <v>916.8</v>
      </c>
      <c r="AE354" s="11">
        <f t="shared" si="853"/>
        <v>566.48</v>
      </c>
      <c r="AF354" s="11">
        <f t="shared" si="833"/>
        <v>38.2</v>
      </c>
      <c r="AG354" s="11">
        <f t="shared" ref="AG354:AI354" si="854">O354+W354</f>
        <v>418</v>
      </c>
      <c r="AH354" s="11">
        <f t="shared" si="854"/>
        <v>0</v>
      </c>
      <c r="AI354" s="11">
        <f t="shared" si="854"/>
        <v>2008.24</v>
      </c>
      <c r="AJ354" s="12" t="s">
        <v>32</v>
      </c>
    </row>
    <row r="355" s="9" customFormat="1" ht="16" customHeight="1" spans="1:36">
      <c r="A355" s="45">
        <f t="shared" si="816"/>
        <v>352</v>
      </c>
      <c r="B355" s="52" t="s">
        <v>230</v>
      </c>
      <c r="C355" s="52" t="s">
        <v>1080</v>
      </c>
      <c r="D355" s="344" t="s">
        <v>1081</v>
      </c>
      <c r="E355" s="109">
        <v>3473.25</v>
      </c>
      <c r="F355" s="46">
        <v>3473.25</v>
      </c>
      <c r="G355" s="95">
        <v>5664.75</v>
      </c>
      <c r="H355" s="95">
        <v>3473.25</v>
      </c>
      <c r="I355" s="105">
        <v>3180</v>
      </c>
      <c r="J355" s="48"/>
      <c r="K355" s="63">
        <f t="shared" si="817"/>
        <v>62.5185</v>
      </c>
      <c r="L355" s="64">
        <f t="shared" si="818"/>
        <v>555.72</v>
      </c>
      <c r="M355" s="48">
        <f t="shared" si="819"/>
        <v>453.18</v>
      </c>
      <c r="N355" s="46">
        <f t="shared" si="820"/>
        <v>24.31275</v>
      </c>
      <c r="O355" s="48">
        <f t="shared" si="821"/>
        <v>159</v>
      </c>
      <c r="P355" s="48">
        <f t="shared" si="822"/>
        <v>0</v>
      </c>
      <c r="Q355" s="48">
        <f t="shared" si="823"/>
        <v>1254.73125</v>
      </c>
      <c r="R355" s="46">
        <f t="shared" si="824"/>
        <v>0</v>
      </c>
      <c r="S355" s="46">
        <f t="shared" si="825"/>
        <v>277.86</v>
      </c>
      <c r="T355" s="48">
        <f t="shared" si="826"/>
        <v>113.3</v>
      </c>
      <c r="U355" s="46">
        <f t="shared" si="827"/>
        <v>10.42</v>
      </c>
      <c r="V355" s="46">
        <v>0</v>
      </c>
      <c r="W355" s="48">
        <f t="shared" si="828"/>
        <v>159</v>
      </c>
      <c r="X355" s="48">
        <f t="shared" si="829"/>
        <v>0</v>
      </c>
      <c r="Y355" s="46">
        <f t="shared" si="830"/>
        <v>560.58</v>
      </c>
      <c r="Z355" s="46">
        <f t="shared" si="831"/>
        <v>1815.31125</v>
      </c>
      <c r="AA355" s="78"/>
      <c r="AB355" s="12" t="s">
        <v>79</v>
      </c>
      <c r="AC355" s="11">
        <f t="shared" ref="AC355:AE355" si="855">K355+R355</f>
        <v>62.5185</v>
      </c>
      <c r="AD355" s="11">
        <f t="shared" si="855"/>
        <v>833.58</v>
      </c>
      <c r="AE355" s="11">
        <f t="shared" si="855"/>
        <v>566.48</v>
      </c>
      <c r="AF355" s="11">
        <f t="shared" si="833"/>
        <v>34.73275</v>
      </c>
      <c r="AG355" s="11">
        <f t="shared" ref="AG355:AI355" si="856">O355+W355</f>
        <v>318</v>
      </c>
      <c r="AH355" s="11">
        <f t="shared" si="856"/>
        <v>0</v>
      </c>
      <c r="AI355" s="11">
        <f t="shared" si="856"/>
        <v>1815.31125</v>
      </c>
      <c r="AJ355" s="12" t="s">
        <v>32</v>
      </c>
    </row>
    <row r="356" s="9" customFormat="1" ht="16" customHeight="1" spans="1:36">
      <c r="A356" s="45">
        <f t="shared" si="816"/>
        <v>353</v>
      </c>
      <c r="B356" s="52" t="s">
        <v>670</v>
      </c>
      <c r="C356" s="103" t="s">
        <v>1086</v>
      </c>
      <c r="D356" s="55" t="s">
        <v>1087</v>
      </c>
      <c r="E356" s="109">
        <v>3473.25</v>
      </c>
      <c r="F356" s="46">
        <v>3473.25</v>
      </c>
      <c r="G356" s="95">
        <v>5664.75</v>
      </c>
      <c r="H356" s="95">
        <v>3473.25</v>
      </c>
      <c r="I356" s="105">
        <v>1790</v>
      </c>
      <c r="J356" s="48"/>
      <c r="K356" s="63">
        <f t="shared" si="817"/>
        <v>62.5185</v>
      </c>
      <c r="L356" s="64">
        <f t="shared" si="818"/>
        <v>555.72</v>
      </c>
      <c r="M356" s="48">
        <f t="shared" si="819"/>
        <v>453.18</v>
      </c>
      <c r="N356" s="46">
        <f t="shared" si="820"/>
        <v>24.31275</v>
      </c>
      <c r="O356" s="48">
        <f t="shared" si="821"/>
        <v>89.5</v>
      </c>
      <c r="P356" s="48">
        <f t="shared" si="822"/>
        <v>0</v>
      </c>
      <c r="Q356" s="48">
        <f t="shared" si="823"/>
        <v>1185.23125</v>
      </c>
      <c r="R356" s="46">
        <f t="shared" si="824"/>
        <v>0</v>
      </c>
      <c r="S356" s="46">
        <f t="shared" si="825"/>
        <v>277.86</v>
      </c>
      <c r="T356" s="48">
        <f t="shared" si="826"/>
        <v>113.3</v>
      </c>
      <c r="U356" s="46">
        <f t="shared" si="827"/>
        <v>10.42</v>
      </c>
      <c r="V356" s="46">
        <v>0</v>
      </c>
      <c r="W356" s="48">
        <f t="shared" si="828"/>
        <v>89.5</v>
      </c>
      <c r="X356" s="48">
        <f t="shared" si="829"/>
        <v>0</v>
      </c>
      <c r="Y356" s="46">
        <f t="shared" si="830"/>
        <v>491.08</v>
      </c>
      <c r="Z356" s="46">
        <f t="shared" si="831"/>
        <v>1676.31125</v>
      </c>
      <c r="AA356" s="78"/>
      <c r="AB356" s="12" t="s">
        <v>64</v>
      </c>
      <c r="AC356" s="11">
        <f t="shared" ref="AC356:AE356" si="857">K356+R356</f>
        <v>62.5185</v>
      </c>
      <c r="AD356" s="11">
        <f t="shared" si="857"/>
        <v>833.58</v>
      </c>
      <c r="AE356" s="11">
        <f t="shared" si="857"/>
        <v>566.48</v>
      </c>
      <c r="AF356" s="11">
        <f t="shared" si="833"/>
        <v>34.73275</v>
      </c>
      <c r="AG356" s="11">
        <f t="shared" ref="AG356:AI356" si="858">O356+W356</f>
        <v>179</v>
      </c>
      <c r="AH356" s="11">
        <f t="shared" si="858"/>
        <v>0</v>
      </c>
      <c r="AI356" s="11">
        <f t="shared" si="858"/>
        <v>1676.31125</v>
      </c>
      <c r="AJ356" s="12" t="s">
        <v>33</v>
      </c>
    </row>
    <row r="357" s="9" customFormat="1" ht="16" customHeight="1" spans="1:36">
      <c r="A357" s="45">
        <f t="shared" si="816"/>
        <v>354</v>
      </c>
      <c r="B357" s="52" t="s">
        <v>640</v>
      </c>
      <c r="C357" s="52" t="s">
        <v>1088</v>
      </c>
      <c r="D357" s="55" t="s">
        <v>1089</v>
      </c>
      <c r="E357" s="109">
        <v>3473.25</v>
      </c>
      <c r="F357" s="46">
        <v>3473.25</v>
      </c>
      <c r="G357" s="95">
        <v>5664.75</v>
      </c>
      <c r="H357" s="109">
        <v>3473.25</v>
      </c>
      <c r="I357" s="105">
        <v>1790</v>
      </c>
      <c r="J357" s="48"/>
      <c r="K357" s="63">
        <f t="shared" si="817"/>
        <v>62.5185</v>
      </c>
      <c r="L357" s="64">
        <f t="shared" si="818"/>
        <v>555.72</v>
      </c>
      <c r="M357" s="48">
        <f t="shared" si="819"/>
        <v>453.18</v>
      </c>
      <c r="N357" s="46">
        <f t="shared" si="820"/>
        <v>24.31275</v>
      </c>
      <c r="O357" s="48">
        <f t="shared" si="821"/>
        <v>89.5</v>
      </c>
      <c r="P357" s="48">
        <f t="shared" si="822"/>
        <v>0</v>
      </c>
      <c r="Q357" s="48">
        <f t="shared" si="823"/>
        <v>1185.23125</v>
      </c>
      <c r="R357" s="46">
        <f t="shared" si="824"/>
        <v>0</v>
      </c>
      <c r="S357" s="46">
        <f t="shared" si="825"/>
        <v>277.86</v>
      </c>
      <c r="T357" s="48">
        <f t="shared" si="826"/>
        <v>113.3</v>
      </c>
      <c r="U357" s="46">
        <f t="shared" si="827"/>
        <v>10.42</v>
      </c>
      <c r="V357" s="46">
        <v>0</v>
      </c>
      <c r="W357" s="48">
        <f t="shared" si="828"/>
        <v>89.5</v>
      </c>
      <c r="X357" s="48">
        <f t="shared" si="829"/>
        <v>0</v>
      </c>
      <c r="Y357" s="46">
        <f t="shared" si="830"/>
        <v>491.08</v>
      </c>
      <c r="Z357" s="46">
        <f t="shared" si="831"/>
        <v>1676.31125</v>
      </c>
      <c r="AA357" s="78"/>
      <c r="AB357" s="12" t="s">
        <v>67</v>
      </c>
      <c r="AC357" s="11">
        <f t="shared" ref="AC357:AE357" si="859">K357+R357</f>
        <v>62.5185</v>
      </c>
      <c r="AD357" s="11">
        <f t="shared" si="859"/>
        <v>833.58</v>
      </c>
      <c r="AE357" s="11">
        <f t="shared" si="859"/>
        <v>566.48</v>
      </c>
      <c r="AF357" s="11">
        <f t="shared" si="833"/>
        <v>34.73275</v>
      </c>
      <c r="AG357" s="11">
        <f t="shared" ref="AG357:AI357" si="860">O357+W357</f>
        <v>179</v>
      </c>
      <c r="AH357" s="11">
        <f t="shared" si="860"/>
        <v>0</v>
      </c>
      <c r="AI357" s="11">
        <f t="shared" si="860"/>
        <v>1676.31125</v>
      </c>
      <c r="AJ357" s="12" t="s">
        <v>33</v>
      </c>
    </row>
    <row r="358" s="9" customFormat="1" ht="16" customHeight="1" spans="1:36">
      <c r="A358" s="45">
        <f t="shared" si="816"/>
        <v>355</v>
      </c>
      <c r="B358" s="52" t="s">
        <v>640</v>
      </c>
      <c r="C358" s="52" t="s">
        <v>1090</v>
      </c>
      <c r="D358" s="344" t="s">
        <v>1091</v>
      </c>
      <c r="E358" s="109">
        <v>3473.25</v>
      </c>
      <c r="F358" s="46">
        <v>3473.25</v>
      </c>
      <c r="G358" s="95">
        <v>5664.75</v>
      </c>
      <c r="H358" s="95">
        <v>3473.25</v>
      </c>
      <c r="I358" s="105">
        <v>1790</v>
      </c>
      <c r="J358" s="48"/>
      <c r="K358" s="63">
        <f t="shared" si="817"/>
        <v>62.5185</v>
      </c>
      <c r="L358" s="64">
        <f t="shared" si="818"/>
        <v>555.72</v>
      </c>
      <c r="M358" s="48">
        <f t="shared" si="819"/>
        <v>453.18</v>
      </c>
      <c r="N358" s="46">
        <f t="shared" si="820"/>
        <v>24.31275</v>
      </c>
      <c r="O358" s="48">
        <f t="shared" si="821"/>
        <v>89.5</v>
      </c>
      <c r="P358" s="48">
        <f t="shared" si="822"/>
        <v>0</v>
      </c>
      <c r="Q358" s="48">
        <f t="shared" si="823"/>
        <v>1185.23125</v>
      </c>
      <c r="R358" s="46">
        <f t="shared" si="824"/>
        <v>0</v>
      </c>
      <c r="S358" s="46">
        <f t="shared" si="825"/>
        <v>277.86</v>
      </c>
      <c r="T358" s="48">
        <f t="shared" si="826"/>
        <v>113.3</v>
      </c>
      <c r="U358" s="46">
        <f t="shared" si="827"/>
        <v>10.42</v>
      </c>
      <c r="V358" s="46">
        <v>0</v>
      </c>
      <c r="W358" s="48">
        <f t="shared" si="828"/>
        <v>89.5</v>
      </c>
      <c r="X358" s="48">
        <f t="shared" si="829"/>
        <v>0</v>
      </c>
      <c r="Y358" s="46">
        <f t="shared" si="830"/>
        <v>491.08</v>
      </c>
      <c r="Z358" s="46">
        <f t="shared" si="831"/>
        <v>1676.31125</v>
      </c>
      <c r="AA358" s="78"/>
      <c r="AB358" s="12" t="s">
        <v>67</v>
      </c>
      <c r="AC358" s="11">
        <f t="shared" ref="AC358:AE358" si="861">K358+R358</f>
        <v>62.5185</v>
      </c>
      <c r="AD358" s="11">
        <f t="shared" si="861"/>
        <v>833.58</v>
      </c>
      <c r="AE358" s="11">
        <f t="shared" si="861"/>
        <v>566.48</v>
      </c>
      <c r="AF358" s="11">
        <f t="shared" si="833"/>
        <v>34.73275</v>
      </c>
      <c r="AG358" s="11">
        <f t="shared" ref="AG358:AI358" si="862">O358+W358</f>
        <v>179</v>
      </c>
      <c r="AH358" s="11">
        <f t="shared" si="862"/>
        <v>0</v>
      </c>
      <c r="AI358" s="11">
        <f t="shared" si="862"/>
        <v>1676.31125</v>
      </c>
      <c r="AJ358" s="12" t="s">
        <v>33</v>
      </c>
    </row>
    <row r="359" s="9" customFormat="1" ht="16" customHeight="1" spans="1:36">
      <c r="A359" s="45">
        <f t="shared" si="816"/>
        <v>356</v>
      </c>
      <c r="B359" s="52" t="s">
        <v>558</v>
      </c>
      <c r="C359" s="52" t="s">
        <v>1096</v>
      </c>
      <c r="D359" s="344" t="s">
        <v>1097</v>
      </c>
      <c r="E359" s="109">
        <v>3473.25</v>
      </c>
      <c r="F359" s="46">
        <v>3473.25</v>
      </c>
      <c r="G359" s="95">
        <v>5664.75</v>
      </c>
      <c r="H359" s="95">
        <v>3473.25</v>
      </c>
      <c r="I359" s="105">
        <v>1790</v>
      </c>
      <c r="J359" s="48"/>
      <c r="K359" s="63">
        <f t="shared" si="817"/>
        <v>62.5185</v>
      </c>
      <c r="L359" s="64">
        <f t="shared" si="818"/>
        <v>555.72</v>
      </c>
      <c r="M359" s="48">
        <f t="shared" si="819"/>
        <v>453.18</v>
      </c>
      <c r="N359" s="46">
        <f t="shared" si="820"/>
        <v>24.31275</v>
      </c>
      <c r="O359" s="48">
        <f t="shared" si="821"/>
        <v>89.5</v>
      </c>
      <c r="P359" s="48">
        <f t="shared" si="822"/>
        <v>0</v>
      </c>
      <c r="Q359" s="48">
        <f t="shared" si="823"/>
        <v>1185.23125</v>
      </c>
      <c r="R359" s="46">
        <f t="shared" si="824"/>
        <v>0</v>
      </c>
      <c r="S359" s="46">
        <f t="shared" si="825"/>
        <v>277.86</v>
      </c>
      <c r="T359" s="48">
        <f t="shared" si="826"/>
        <v>113.3</v>
      </c>
      <c r="U359" s="46">
        <f t="shared" si="827"/>
        <v>10.42</v>
      </c>
      <c r="V359" s="46">
        <v>0</v>
      </c>
      <c r="W359" s="48">
        <f t="shared" si="828"/>
        <v>89.5</v>
      </c>
      <c r="X359" s="48">
        <f t="shared" si="829"/>
        <v>0</v>
      </c>
      <c r="Y359" s="46">
        <f t="shared" si="830"/>
        <v>491.08</v>
      </c>
      <c r="Z359" s="46">
        <f t="shared" si="831"/>
        <v>1676.31125</v>
      </c>
      <c r="AA359" s="78"/>
      <c r="AB359" s="12" t="s">
        <v>112</v>
      </c>
      <c r="AC359" s="11">
        <f t="shared" ref="AC359:AE359" si="863">K359+R359</f>
        <v>62.5185</v>
      </c>
      <c r="AD359" s="11">
        <f t="shared" si="863"/>
        <v>833.58</v>
      </c>
      <c r="AE359" s="11">
        <f t="shared" si="863"/>
        <v>566.48</v>
      </c>
      <c r="AF359" s="11">
        <f t="shared" si="833"/>
        <v>34.73275</v>
      </c>
      <c r="AG359" s="11">
        <f t="shared" ref="AG359:AI359" si="864">O359+W359</f>
        <v>179</v>
      </c>
      <c r="AH359" s="11">
        <f t="shared" si="864"/>
        <v>0</v>
      </c>
      <c r="AI359" s="11">
        <f t="shared" si="864"/>
        <v>1676.31125</v>
      </c>
      <c r="AJ359" s="12" t="s">
        <v>33</v>
      </c>
    </row>
    <row r="360" s="9" customFormat="1" ht="16" customHeight="1" spans="1:36">
      <c r="A360" s="45">
        <f t="shared" si="816"/>
        <v>357</v>
      </c>
      <c r="B360" s="52" t="s">
        <v>558</v>
      </c>
      <c r="C360" s="52" t="s">
        <v>1098</v>
      </c>
      <c r="D360" s="344" t="s">
        <v>1099</v>
      </c>
      <c r="E360" s="109">
        <v>3473.25</v>
      </c>
      <c r="F360" s="46">
        <v>3473.25</v>
      </c>
      <c r="G360" s="95">
        <v>5664.75</v>
      </c>
      <c r="H360" s="95">
        <v>3473.25</v>
      </c>
      <c r="I360" s="105">
        <v>0</v>
      </c>
      <c r="J360" s="48"/>
      <c r="K360" s="63">
        <f t="shared" si="817"/>
        <v>62.5185</v>
      </c>
      <c r="L360" s="64">
        <f t="shared" si="818"/>
        <v>555.72</v>
      </c>
      <c r="M360" s="48">
        <f t="shared" si="819"/>
        <v>453.18</v>
      </c>
      <c r="N360" s="46">
        <f t="shared" si="820"/>
        <v>24.31275</v>
      </c>
      <c r="O360" s="48">
        <f t="shared" si="821"/>
        <v>0</v>
      </c>
      <c r="P360" s="48">
        <f t="shared" si="822"/>
        <v>0</v>
      </c>
      <c r="Q360" s="48">
        <f t="shared" si="823"/>
        <v>1095.73125</v>
      </c>
      <c r="R360" s="46">
        <f t="shared" si="824"/>
        <v>0</v>
      </c>
      <c r="S360" s="46">
        <f t="shared" si="825"/>
        <v>277.86</v>
      </c>
      <c r="T360" s="48">
        <f t="shared" si="826"/>
        <v>113.3</v>
      </c>
      <c r="U360" s="46">
        <f t="shared" si="827"/>
        <v>10.42</v>
      </c>
      <c r="V360" s="46">
        <v>0</v>
      </c>
      <c r="W360" s="48">
        <f t="shared" si="828"/>
        <v>0</v>
      </c>
      <c r="X360" s="48">
        <f t="shared" si="829"/>
        <v>0</v>
      </c>
      <c r="Y360" s="46">
        <f t="shared" si="830"/>
        <v>401.58</v>
      </c>
      <c r="Z360" s="46">
        <f t="shared" si="831"/>
        <v>1497.31125</v>
      </c>
      <c r="AA360" s="78"/>
      <c r="AB360" s="12" t="s">
        <v>121</v>
      </c>
      <c r="AC360" s="11">
        <f t="shared" ref="AC360:AE360" si="865">K360+R360</f>
        <v>62.5185</v>
      </c>
      <c r="AD360" s="11">
        <f t="shared" si="865"/>
        <v>833.58</v>
      </c>
      <c r="AE360" s="11">
        <f t="shared" si="865"/>
        <v>566.48</v>
      </c>
      <c r="AF360" s="11">
        <f t="shared" si="833"/>
        <v>34.73275</v>
      </c>
      <c r="AG360" s="11">
        <f t="shared" ref="AG360:AI360" si="866">O360+W360</f>
        <v>0</v>
      </c>
      <c r="AH360" s="11">
        <f t="shared" si="866"/>
        <v>0</v>
      </c>
      <c r="AI360" s="11">
        <f t="shared" si="866"/>
        <v>1497.31125</v>
      </c>
      <c r="AJ360" s="12" t="s">
        <v>33</v>
      </c>
    </row>
    <row r="361" s="9" customFormat="1" ht="16" customHeight="1" spans="1:36">
      <c r="A361" s="45">
        <f t="shared" si="816"/>
        <v>358</v>
      </c>
      <c r="B361" s="106" t="s">
        <v>210</v>
      </c>
      <c r="C361" s="111" t="s">
        <v>1146</v>
      </c>
      <c r="D361" s="358" t="s">
        <v>1147</v>
      </c>
      <c r="E361" s="109">
        <v>3473.25</v>
      </c>
      <c r="F361" s="46">
        <v>3473.25</v>
      </c>
      <c r="G361" s="95">
        <v>5664.75</v>
      </c>
      <c r="H361" s="95">
        <v>3473.25</v>
      </c>
      <c r="I361" s="105">
        <v>0</v>
      </c>
      <c r="J361" s="48"/>
      <c r="K361" s="63">
        <f t="shared" si="817"/>
        <v>62.5185</v>
      </c>
      <c r="L361" s="64">
        <f t="shared" si="818"/>
        <v>555.72</v>
      </c>
      <c r="M361" s="48">
        <f t="shared" si="819"/>
        <v>453.18</v>
      </c>
      <c r="N361" s="46">
        <f t="shared" si="820"/>
        <v>24.31275</v>
      </c>
      <c r="O361" s="48">
        <f t="shared" si="821"/>
        <v>0</v>
      </c>
      <c r="P361" s="48">
        <f t="shared" si="822"/>
        <v>0</v>
      </c>
      <c r="Q361" s="48">
        <f t="shared" si="823"/>
        <v>1095.73125</v>
      </c>
      <c r="R361" s="46">
        <f t="shared" si="824"/>
        <v>0</v>
      </c>
      <c r="S361" s="46">
        <f t="shared" si="825"/>
        <v>277.86</v>
      </c>
      <c r="T361" s="48">
        <f t="shared" si="826"/>
        <v>113.3</v>
      </c>
      <c r="U361" s="46">
        <f t="shared" si="827"/>
        <v>10.42</v>
      </c>
      <c r="V361" s="46">
        <v>0</v>
      </c>
      <c r="W361" s="48">
        <f t="shared" si="828"/>
        <v>0</v>
      </c>
      <c r="X361" s="48">
        <f t="shared" si="829"/>
        <v>0</v>
      </c>
      <c r="Y361" s="46">
        <f t="shared" si="830"/>
        <v>401.58</v>
      </c>
      <c r="Z361" s="46">
        <f t="shared" si="831"/>
        <v>1497.31125</v>
      </c>
      <c r="AA361" s="78"/>
      <c r="AB361" s="12" t="s">
        <v>142</v>
      </c>
      <c r="AC361" s="11">
        <f t="shared" ref="AC361:AE361" si="867">K361+R361</f>
        <v>62.5185</v>
      </c>
      <c r="AD361" s="11">
        <f t="shared" si="867"/>
        <v>833.58</v>
      </c>
      <c r="AE361" s="11">
        <f t="shared" si="867"/>
        <v>566.48</v>
      </c>
      <c r="AF361" s="11">
        <f t="shared" si="833"/>
        <v>34.73275</v>
      </c>
      <c r="AG361" s="11">
        <f t="shared" ref="AG361:AI361" si="868">O361+W361</f>
        <v>0</v>
      </c>
      <c r="AH361" s="11">
        <f t="shared" si="868"/>
        <v>0</v>
      </c>
      <c r="AI361" s="11">
        <f t="shared" si="868"/>
        <v>1497.31125</v>
      </c>
      <c r="AJ361" s="12" t="s">
        <v>32</v>
      </c>
    </row>
    <row r="362" s="9" customFormat="1" ht="16" customHeight="1" spans="1:36">
      <c r="A362" s="45">
        <f t="shared" si="816"/>
        <v>359</v>
      </c>
      <c r="B362" s="106" t="s">
        <v>210</v>
      </c>
      <c r="C362" s="111" t="s">
        <v>1148</v>
      </c>
      <c r="D362" s="358" t="s">
        <v>1149</v>
      </c>
      <c r="E362" s="109">
        <v>3473.25</v>
      </c>
      <c r="F362" s="46">
        <v>3473.25</v>
      </c>
      <c r="G362" s="96">
        <v>5664.75</v>
      </c>
      <c r="H362" s="95">
        <v>3473.25</v>
      </c>
      <c r="I362" s="105">
        <v>0</v>
      </c>
      <c r="J362" s="48"/>
      <c r="K362" s="63">
        <f t="shared" si="817"/>
        <v>62.5185</v>
      </c>
      <c r="L362" s="64">
        <f t="shared" si="818"/>
        <v>555.72</v>
      </c>
      <c r="M362" s="48">
        <f t="shared" si="819"/>
        <v>453.18</v>
      </c>
      <c r="N362" s="46">
        <f t="shared" si="820"/>
        <v>24.31275</v>
      </c>
      <c r="O362" s="48">
        <f t="shared" si="821"/>
        <v>0</v>
      </c>
      <c r="P362" s="48">
        <f t="shared" si="822"/>
        <v>0</v>
      </c>
      <c r="Q362" s="48">
        <f t="shared" si="823"/>
        <v>1095.73125</v>
      </c>
      <c r="R362" s="46">
        <f t="shared" si="824"/>
        <v>0</v>
      </c>
      <c r="S362" s="46">
        <f t="shared" si="825"/>
        <v>277.86</v>
      </c>
      <c r="T362" s="48">
        <f t="shared" si="826"/>
        <v>113.3</v>
      </c>
      <c r="U362" s="46">
        <f t="shared" si="827"/>
        <v>10.42</v>
      </c>
      <c r="V362" s="46">
        <v>0</v>
      </c>
      <c r="W362" s="48">
        <f t="shared" si="828"/>
        <v>0</v>
      </c>
      <c r="X362" s="48">
        <f t="shared" si="829"/>
        <v>0</v>
      </c>
      <c r="Y362" s="46">
        <f t="shared" si="830"/>
        <v>401.58</v>
      </c>
      <c r="Z362" s="46">
        <f t="shared" si="831"/>
        <v>1497.31125</v>
      </c>
      <c r="AA362" s="78"/>
      <c r="AB362" s="12" t="s">
        <v>142</v>
      </c>
      <c r="AC362" s="11">
        <f t="shared" ref="AC362:AE362" si="869">K362+R362</f>
        <v>62.5185</v>
      </c>
      <c r="AD362" s="11">
        <f t="shared" si="869"/>
        <v>833.58</v>
      </c>
      <c r="AE362" s="11">
        <f t="shared" si="869"/>
        <v>566.48</v>
      </c>
      <c r="AF362" s="11">
        <f t="shared" si="833"/>
        <v>34.73275</v>
      </c>
      <c r="AG362" s="11">
        <f t="shared" ref="AG362:AI362" si="870">O362+W362</f>
        <v>0</v>
      </c>
      <c r="AH362" s="11">
        <f t="shared" si="870"/>
        <v>0</v>
      </c>
      <c r="AI362" s="11">
        <f t="shared" si="870"/>
        <v>1497.31125</v>
      </c>
      <c r="AJ362" s="12" t="s">
        <v>32</v>
      </c>
    </row>
    <row r="363" s="9" customFormat="1" ht="16" customHeight="1" spans="1:36">
      <c r="A363" s="45">
        <f t="shared" si="816"/>
        <v>360</v>
      </c>
      <c r="B363" s="106" t="s">
        <v>210</v>
      </c>
      <c r="C363" s="111" t="s">
        <v>1150</v>
      </c>
      <c r="D363" s="358" t="s">
        <v>1151</v>
      </c>
      <c r="E363" s="109">
        <v>3473.25</v>
      </c>
      <c r="F363" s="46">
        <v>3473.25</v>
      </c>
      <c r="G363" s="96">
        <v>5664.75</v>
      </c>
      <c r="H363" s="95">
        <v>3473.25</v>
      </c>
      <c r="I363" s="105">
        <v>0</v>
      </c>
      <c r="J363" s="48"/>
      <c r="K363" s="63">
        <f t="shared" si="817"/>
        <v>62.5185</v>
      </c>
      <c r="L363" s="64">
        <f t="shared" si="818"/>
        <v>555.72</v>
      </c>
      <c r="M363" s="48">
        <f t="shared" si="819"/>
        <v>453.18</v>
      </c>
      <c r="N363" s="46">
        <f t="shared" si="820"/>
        <v>24.31275</v>
      </c>
      <c r="O363" s="48">
        <f t="shared" si="821"/>
        <v>0</v>
      </c>
      <c r="P363" s="48">
        <f t="shared" si="822"/>
        <v>0</v>
      </c>
      <c r="Q363" s="48">
        <f t="shared" si="823"/>
        <v>1095.73125</v>
      </c>
      <c r="R363" s="46">
        <f t="shared" si="824"/>
        <v>0</v>
      </c>
      <c r="S363" s="46">
        <f t="shared" si="825"/>
        <v>277.86</v>
      </c>
      <c r="T363" s="48">
        <f t="shared" si="826"/>
        <v>113.3</v>
      </c>
      <c r="U363" s="46">
        <f t="shared" si="827"/>
        <v>10.42</v>
      </c>
      <c r="V363" s="46">
        <v>0</v>
      </c>
      <c r="W363" s="48">
        <f t="shared" si="828"/>
        <v>0</v>
      </c>
      <c r="X363" s="48">
        <f t="shared" si="829"/>
        <v>0</v>
      </c>
      <c r="Y363" s="46">
        <f t="shared" si="830"/>
        <v>401.58</v>
      </c>
      <c r="Z363" s="46">
        <f t="shared" si="831"/>
        <v>1497.31125</v>
      </c>
      <c r="AA363" s="78"/>
      <c r="AB363" s="12" t="s">
        <v>142</v>
      </c>
      <c r="AC363" s="11">
        <f t="shared" ref="AC363:AE363" si="871">K363+R363</f>
        <v>62.5185</v>
      </c>
      <c r="AD363" s="11">
        <f t="shared" si="871"/>
        <v>833.58</v>
      </c>
      <c r="AE363" s="11">
        <f t="shared" si="871"/>
        <v>566.48</v>
      </c>
      <c r="AF363" s="11">
        <f t="shared" si="833"/>
        <v>34.73275</v>
      </c>
      <c r="AG363" s="11">
        <f t="shared" ref="AG363:AI363" si="872">O363+W363</f>
        <v>0</v>
      </c>
      <c r="AH363" s="11">
        <f t="shared" si="872"/>
        <v>0</v>
      </c>
      <c r="AI363" s="11">
        <f t="shared" si="872"/>
        <v>1497.31125</v>
      </c>
      <c r="AJ363" s="12" t="s">
        <v>32</v>
      </c>
    </row>
    <row r="364" s="9" customFormat="1" ht="16" customHeight="1" spans="1:36">
      <c r="A364" s="45">
        <f t="shared" si="816"/>
        <v>361</v>
      </c>
      <c r="B364" s="106" t="s">
        <v>210</v>
      </c>
      <c r="C364" s="111" t="s">
        <v>1142</v>
      </c>
      <c r="D364" s="358" t="s">
        <v>1143</v>
      </c>
      <c r="E364" s="109">
        <v>3473.25</v>
      </c>
      <c r="F364" s="46">
        <v>3473.25</v>
      </c>
      <c r="G364" s="95">
        <v>5664.75</v>
      </c>
      <c r="H364" s="95">
        <v>3473.25</v>
      </c>
      <c r="I364" s="105">
        <v>0</v>
      </c>
      <c r="J364" s="48"/>
      <c r="K364" s="63">
        <f t="shared" si="817"/>
        <v>62.5185</v>
      </c>
      <c r="L364" s="64">
        <f t="shared" si="818"/>
        <v>555.72</v>
      </c>
      <c r="M364" s="48">
        <f t="shared" si="819"/>
        <v>453.18</v>
      </c>
      <c r="N364" s="46">
        <f t="shared" si="820"/>
        <v>24.31275</v>
      </c>
      <c r="O364" s="48">
        <f t="shared" si="821"/>
        <v>0</v>
      </c>
      <c r="P364" s="48">
        <f t="shared" si="822"/>
        <v>0</v>
      </c>
      <c r="Q364" s="48">
        <f t="shared" si="823"/>
        <v>1095.73125</v>
      </c>
      <c r="R364" s="46">
        <f t="shared" si="824"/>
        <v>0</v>
      </c>
      <c r="S364" s="46">
        <f t="shared" si="825"/>
        <v>277.86</v>
      </c>
      <c r="T364" s="48">
        <f t="shared" si="826"/>
        <v>113.3</v>
      </c>
      <c r="U364" s="46">
        <f t="shared" si="827"/>
        <v>10.42</v>
      </c>
      <c r="V364" s="46">
        <v>0</v>
      </c>
      <c r="W364" s="48">
        <f t="shared" si="828"/>
        <v>0</v>
      </c>
      <c r="X364" s="48">
        <f t="shared" si="829"/>
        <v>0</v>
      </c>
      <c r="Y364" s="46">
        <f t="shared" si="830"/>
        <v>401.58</v>
      </c>
      <c r="Z364" s="46">
        <f t="shared" si="831"/>
        <v>1497.31125</v>
      </c>
      <c r="AA364" s="78"/>
      <c r="AB364" s="12" t="s">
        <v>142</v>
      </c>
      <c r="AC364" s="11">
        <f t="shared" ref="AC364:AE364" si="873">K364+R364</f>
        <v>62.5185</v>
      </c>
      <c r="AD364" s="11">
        <f t="shared" si="873"/>
        <v>833.58</v>
      </c>
      <c r="AE364" s="11">
        <f t="shared" si="873"/>
        <v>566.48</v>
      </c>
      <c r="AF364" s="11">
        <f t="shared" si="833"/>
        <v>34.73275</v>
      </c>
      <c r="AG364" s="11">
        <f t="shared" ref="AG364:AI364" si="874">O364+W364</f>
        <v>0</v>
      </c>
      <c r="AH364" s="11">
        <f t="shared" si="874"/>
        <v>0</v>
      </c>
      <c r="AI364" s="11">
        <f t="shared" si="874"/>
        <v>1497.31125</v>
      </c>
      <c r="AJ364" s="12" t="s">
        <v>32</v>
      </c>
    </row>
    <row r="365" s="9" customFormat="1" ht="16" customHeight="1" spans="1:36">
      <c r="A365" s="45">
        <f t="shared" si="816"/>
        <v>362</v>
      </c>
      <c r="B365" s="52" t="s">
        <v>267</v>
      </c>
      <c r="C365" s="103" t="s">
        <v>1102</v>
      </c>
      <c r="D365" s="55" t="s">
        <v>1103</v>
      </c>
      <c r="E365" s="109">
        <v>3473.25</v>
      </c>
      <c r="F365" s="46">
        <v>3473.25</v>
      </c>
      <c r="G365" s="95">
        <v>5664.75</v>
      </c>
      <c r="H365" s="95">
        <v>3473.25</v>
      </c>
      <c r="I365" s="105">
        <v>4180</v>
      </c>
      <c r="J365" s="48"/>
      <c r="K365" s="63">
        <f t="shared" si="817"/>
        <v>62.5185</v>
      </c>
      <c r="L365" s="64">
        <f t="shared" si="818"/>
        <v>555.72</v>
      </c>
      <c r="M365" s="48">
        <f t="shared" si="819"/>
        <v>453.18</v>
      </c>
      <c r="N365" s="46">
        <f t="shared" si="820"/>
        <v>24.31275</v>
      </c>
      <c r="O365" s="48">
        <f t="shared" si="821"/>
        <v>209</v>
      </c>
      <c r="P365" s="48">
        <f t="shared" si="822"/>
        <v>0</v>
      </c>
      <c r="Q365" s="48">
        <f t="shared" si="823"/>
        <v>1304.73125</v>
      </c>
      <c r="R365" s="46">
        <f t="shared" si="824"/>
        <v>0</v>
      </c>
      <c r="S365" s="46">
        <f t="shared" si="825"/>
        <v>277.86</v>
      </c>
      <c r="T365" s="48">
        <f t="shared" si="826"/>
        <v>113.3</v>
      </c>
      <c r="U365" s="46">
        <f t="shared" si="827"/>
        <v>10.42</v>
      </c>
      <c r="V365" s="46">
        <v>0</v>
      </c>
      <c r="W365" s="48">
        <f t="shared" si="828"/>
        <v>209</v>
      </c>
      <c r="X365" s="48">
        <f t="shared" si="829"/>
        <v>0</v>
      </c>
      <c r="Y365" s="46">
        <f t="shared" si="830"/>
        <v>610.58</v>
      </c>
      <c r="Z365" s="46">
        <f t="shared" si="831"/>
        <v>1915.31125</v>
      </c>
      <c r="AA365" s="78"/>
      <c r="AB365" s="12" t="s">
        <v>82</v>
      </c>
      <c r="AC365" s="11">
        <f t="shared" ref="AC365:AE365" si="875">K365+R365</f>
        <v>62.5185</v>
      </c>
      <c r="AD365" s="11">
        <f t="shared" si="875"/>
        <v>833.58</v>
      </c>
      <c r="AE365" s="11">
        <f t="shared" si="875"/>
        <v>566.48</v>
      </c>
      <c r="AF365" s="11">
        <f t="shared" si="833"/>
        <v>34.73275</v>
      </c>
      <c r="AG365" s="11">
        <f t="shared" ref="AG365:AI365" si="876">O365+W365</f>
        <v>418</v>
      </c>
      <c r="AH365" s="11">
        <f t="shared" si="876"/>
        <v>0</v>
      </c>
      <c r="AI365" s="11">
        <f t="shared" si="876"/>
        <v>1915.31125</v>
      </c>
      <c r="AJ365" s="12" t="s">
        <v>32</v>
      </c>
    </row>
    <row r="366" s="9" customFormat="1" ht="16" customHeight="1" spans="1:36">
      <c r="A366" s="45">
        <f t="shared" si="816"/>
        <v>363</v>
      </c>
      <c r="B366" s="52" t="s">
        <v>193</v>
      </c>
      <c r="C366" s="103" t="s">
        <v>1881</v>
      </c>
      <c r="D366" s="55" t="s">
        <v>1882</v>
      </c>
      <c r="E366" s="109">
        <v>3473.25</v>
      </c>
      <c r="F366" s="46">
        <v>3473.25</v>
      </c>
      <c r="G366" s="95">
        <v>5664.75</v>
      </c>
      <c r="H366" s="95">
        <v>3473.25</v>
      </c>
      <c r="I366" s="105">
        <v>3180</v>
      </c>
      <c r="J366" s="48"/>
      <c r="K366" s="63">
        <f t="shared" si="817"/>
        <v>62.5185</v>
      </c>
      <c r="L366" s="64">
        <f t="shared" si="818"/>
        <v>555.72</v>
      </c>
      <c r="M366" s="48">
        <f t="shared" si="819"/>
        <v>453.18</v>
      </c>
      <c r="N366" s="46">
        <f t="shared" si="820"/>
        <v>24.31275</v>
      </c>
      <c r="O366" s="48">
        <f t="shared" si="821"/>
        <v>159</v>
      </c>
      <c r="P366" s="48">
        <f t="shared" si="822"/>
        <v>0</v>
      </c>
      <c r="Q366" s="48">
        <f t="shared" si="823"/>
        <v>1254.73125</v>
      </c>
      <c r="R366" s="46">
        <f t="shared" si="824"/>
        <v>0</v>
      </c>
      <c r="S366" s="46">
        <f t="shared" si="825"/>
        <v>277.86</v>
      </c>
      <c r="T366" s="48">
        <f t="shared" si="826"/>
        <v>113.3</v>
      </c>
      <c r="U366" s="46">
        <f t="shared" si="827"/>
        <v>10.42</v>
      </c>
      <c r="V366" s="46">
        <v>0</v>
      </c>
      <c r="W366" s="48">
        <f t="shared" si="828"/>
        <v>159</v>
      </c>
      <c r="X366" s="48">
        <f t="shared" si="829"/>
        <v>0</v>
      </c>
      <c r="Y366" s="46">
        <f t="shared" si="830"/>
        <v>560.58</v>
      </c>
      <c r="Z366" s="46">
        <f t="shared" si="831"/>
        <v>1815.31125</v>
      </c>
      <c r="AA366" s="78"/>
      <c r="AB366" s="12" t="s">
        <v>138</v>
      </c>
      <c r="AC366" s="11">
        <f t="shared" ref="AC366:AE366" si="877">K366+R366</f>
        <v>62.5185</v>
      </c>
      <c r="AD366" s="11">
        <f t="shared" si="877"/>
        <v>833.58</v>
      </c>
      <c r="AE366" s="11">
        <f t="shared" si="877"/>
        <v>566.48</v>
      </c>
      <c r="AF366" s="11">
        <f t="shared" si="833"/>
        <v>34.73275</v>
      </c>
      <c r="AG366" s="11">
        <f t="shared" ref="AG366:AI366" si="878">O366+W366</f>
        <v>318</v>
      </c>
      <c r="AH366" s="11">
        <f t="shared" si="878"/>
        <v>0</v>
      </c>
      <c r="AI366" s="11">
        <f t="shared" si="878"/>
        <v>1815.31125</v>
      </c>
      <c r="AJ366" s="12" t="s">
        <v>35</v>
      </c>
    </row>
    <row r="367" s="9" customFormat="1" ht="16" customHeight="1" spans="1:36">
      <c r="A367" s="45">
        <f t="shared" si="816"/>
        <v>364</v>
      </c>
      <c r="B367" s="52" t="s">
        <v>230</v>
      </c>
      <c r="C367" s="103" t="s">
        <v>1884</v>
      </c>
      <c r="D367" s="55" t="s">
        <v>1885</v>
      </c>
      <c r="E367" s="109">
        <v>3473.25</v>
      </c>
      <c r="F367" s="46">
        <v>3473.25</v>
      </c>
      <c r="G367" s="95">
        <v>5664.75</v>
      </c>
      <c r="H367" s="95">
        <v>3473.25</v>
      </c>
      <c r="I367" s="105">
        <v>3180</v>
      </c>
      <c r="J367" s="103"/>
      <c r="K367" s="63">
        <f t="shared" si="817"/>
        <v>62.5185</v>
      </c>
      <c r="L367" s="64">
        <f t="shared" si="818"/>
        <v>555.72</v>
      </c>
      <c r="M367" s="48">
        <f t="shared" si="819"/>
        <v>453.18</v>
      </c>
      <c r="N367" s="46">
        <f t="shared" si="820"/>
        <v>24.31275</v>
      </c>
      <c r="O367" s="48">
        <f t="shared" si="821"/>
        <v>159</v>
      </c>
      <c r="P367" s="48">
        <f t="shared" si="822"/>
        <v>0</v>
      </c>
      <c r="Q367" s="48">
        <f t="shared" si="823"/>
        <v>1254.73125</v>
      </c>
      <c r="R367" s="46">
        <f t="shared" si="824"/>
        <v>0</v>
      </c>
      <c r="S367" s="46">
        <f t="shared" si="825"/>
        <v>277.86</v>
      </c>
      <c r="T367" s="48">
        <f t="shared" si="826"/>
        <v>113.3</v>
      </c>
      <c r="U367" s="46">
        <f t="shared" si="827"/>
        <v>10.42</v>
      </c>
      <c r="V367" s="46">
        <v>0</v>
      </c>
      <c r="W367" s="48">
        <f t="shared" si="828"/>
        <v>159</v>
      </c>
      <c r="X367" s="48">
        <f t="shared" si="829"/>
        <v>0</v>
      </c>
      <c r="Y367" s="46">
        <f t="shared" si="830"/>
        <v>560.58</v>
      </c>
      <c r="Z367" s="46">
        <f t="shared" si="831"/>
        <v>1815.31125</v>
      </c>
      <c r="AA367" s="78"/>
      <c r="AB367" s="12" t="s">
        <v>106</v>
      </c>
      <c r="AC367" s="11">
        <f t="shared" ref="AC367:AE367" si="879">K367+R367</f>
        <v>62.5185</v>
      </c>
      <c r="AD367" s="11">
        <f t="shared" si="879"/>
        <v>833.58</v>
      </c>
      <c r="AE367" s="11">
        <f t="shared" si="879"/>
        <v>566.48</v>
      </c>
      <c r="AF367" s="11">
        <f t="shared" si="833"/>
        <v>34.73275</v>
      </c>
      <c r="AG367" s="11">
        <f t="shared" ref="AG367:AI367" si="880">O367+W367</f>
        <v>318</v>
      </c>
      <c r="AH367" s="11">
        <f t="shared" si="880"/>
        <v>0</v>
      </c>
      <c r="AI367" s="11">
        <f t="shared" si="880"/>
        <v>1815.31125</v>
      </c>
      <c r="AJ367" s="12" t="s">
        <v>32</v>
      </c>
    </row>
    <row r="368" s="9" customFormat="1" ht="16" customHeight="1" spans="1:36">
      <c r="A368" s="45">
        <f t="shared" si="816"/>
        <v>365</v>
      </c>
      <c r="B368" s="52" t="s">
        <v>230</v>
      </c>
      <c r="C368" s="103" t="s">
        <v>1886</v>
      </c>
      <c r="D368" s="55" t="s">
        <v>1887</v>
      </c>
      <c r="E368" s="109">
        <v>3473.25</v>
      </c>
      <c r="F368" s="46">
        <v>3473.25</v>
      </c>
      <c r="G368" s="95">
        <v>5664.75</v>
      </c>
      <c r="H368" s="95">
        <v>3473.25</v>
      </c>
      <c r="I368" s="105">
        <v>3180</v>
      </c>
      <c r="J368" s="114"/>
      <c r="K368" s="63">
        <f t="shared" si="817"/>
        <v>62.5185</v>
      </c>
      <c r="L368" s="64">
        <f t="shared" si="818"/>
        <v>555.72</v>
      </c>
      <c r="M368" s="48">
        <f t="shared" si="819"/>
        <v>453.18</v>
      </c>
      <c r="N368" s="46">
        <f t="shared" si="820"/>
        <v>24.31275</v>
      </c>
      <c r="O368" s="48">
        <f t="shared" si="821"/>
        <v>159</v>
      </c>
      <c r="P368" s="48">
        <f t="shared" si="822"/>
        <v>0</v>
      </c>
      <c r="Q368" s="48">
        <f t="shared" si="823"/>
        <v>1254.73125</v>
      </c>
      <c r="R368" s="46">
        <f t="shared" si="824"/>
        <v>0</v>
      </c>
      <c r="S368" s="46">
        <f t="shared" si="825"/>
        <v>277.86</v>
      </c>
      <c r="T368" s="48">
        <f t="shared" si="826"/>
        <v>113.3</v>
      </c>
      <c r="U368" s="46">
        <f t="shared" si="827"/>
        <v>10.42</v>
      </c>
      <c r="V368" s="46">
        <v>0</v>
      </c>
      <c r="W368" s="48">
        <f t="shared" si="828"/>
        <v>159</v>
      </c>
      <c r="X368" s="48">
        <f t="shared" si="829"/>
        <v>0</v>
      </c>
      <c r="Y368" s="46">
        <f t="shared" si="830"/>
        <v>560.58</v>
      </c>
      <c r="Z368" s="46">
        <f t="shared" si="831"/>
        <v>1815.31125</v>
      </c>
      <c r="AA368" s="78"/>
      <c r="AB368" s="12" t="s">
        <v>106</v>
      </c>
      <c r="AC368" s="11">
        <f t="shared" ref="AC368:AE368" si="881">K368+R368</f>
        <v>62.5185</v>
      </c>
      <c r="AD368" s="11">
        <f t="shared" si="881"/>
        <v>833.58</v>
      </c>
      <c r="AE368" s="11">
        <f t="shared" si="881"/>
        <v>566.48</v>
      </c>
      <c r="AF368" s="11">
        <f t="shared" si="833"/>
        <v>34.73275</v>
      </c>
      <c r="AG368" s="11">
        <f t="shared" ref="AG368:AI368" si="882">O368+W368</f>
        <v>318</v>
      </c>
      <c r="AH368" s="11">
        <f t="shared" si="882"/>
        <v>0</v>
      </c>
      <c r="AI368" s="11">
        <f t="shared" si="882"/>
        <v>1815.31125</v>
      </c>
      <c r="AJ368" s="12" t="s">
        <v>32</v>
      </c>
    </row>
    <row r="369" s="9" customFormat="1" ht="16" customHeight="1" spans="1:36">
      <c r="A369" s="45">
        <f t="shared" si="816"/>
        <v>366</v>
      </c>
      <c r="B369" s="52" t="s">
        <v>363</v>
      </c>
      <c r="C369" s="103" t="s">
        <v>1888</v>
      </c>
      <c r="D369" s="55" t="s">
        <v>1889</v>
      </c>
      <c r="E369" s="109">
        <v>3473.25</v>
      </c>
      <c r="F369" s="46">
        <v>3473.25</v>
      </c>
      <c r="G369" s="95">
        <v>5664.75</v>
      </c>
      <c r="H369" s="95">
        <v>3473.25</v>
      </c>
      <c r="I369" s="115">
        <v>1790</v>
      </c>
      <c r="J369" s="114"/>
      <c r="K369" s="63">
        <f t="shared" si="817"/>
        <v>62.5185</v>
      </c>
      <c r="L369" s="64">
        <f t="shared" si="818"/>
        <v>555.72</v>
      </c>
      <c r="M369" s="48">
        <f t="shared" si="819"/>
        <v>453.18</v>
      </c>
      <c r="N369" s="46">
        <f t="shared" si="820"/>
        <v>24.31275</v>
      </c>
      <c r="O369" s="48">
        <f t="shared" si="821"/>
        <v>89.5</v>
      </c>
      <c r="P369" s="48">
        <f t="shared" si="822"/>
        <v>0</v>
      </c>
      <c r="Q369" s="48">
        <f t="shared" si="823"/>
        <v>1185.23125</v>
      </c>
      <c r="R369" s="46">
        <f t="shared" si="824"/>
        <v>0</v>
      </c>
      <c r="S369" s="46">
        <f t="shared" si="825"/>
        <v>277.86</v>
      </c>
      <c r="T369" s="48">
        <f t="shared" si="826"/>
        <v>113.3</v>
      </c>
      <c r="U369" s="46">
        <f t="shared" si="827"/>
        <v>10.42</v>
      </c>
      <c r="V369" s="46">
        <v>0</v>
      </c>
      <c r="W369" s="48">
        <f t="shared" si="828"/>
        <v>89.5</v>
      </c>
      <c r="X369" s="48">
        <f t="shared" si="829"/>
        <v>0</v>
      </c>
      <c r="Y369" s="46">
        <f t="shared" si="830"/>
        <v>491.08</v>
      </c>
      <c r="Z369" s="46">
        <f t="shared" si="831"/>
        <v>1676.31125</v>
      </c>
      <c r="AA369" s="78"/>
      <c r="AB369" s="12" t="s">
        <v>103</v>
      </c>
      <c r="AC369" s="11">
        <f t="shared" ref="AC369:AE369" si="883">K369+R369</f>
        <v>62.5185</v>
      </c>
      <c r="AD369" s="11">
        <f t="shared" si="883"/>
        <v>833.58</v>
      </c>
      <c r="AE369" s="11">
        <f t="shared" si="883"/>
        <v>566.48</v>
      </c>
      <c r="AF369" s="11">
        <f t="shared" si="833"/>
        <v>34.73275</v>
      </c>
      <c r="AG369" s="11">
        <f t="shared" ref="AG369:AI369" si="884">O369+W369</f>
        <v>179</v>
      </c>
      <c r="AH369" s="11">
        <f t="shared" si="884"/>
        <v>0</v>
      </c>
      <c r="AI369" s="11">
        <f t="shared" si="884"/>
        <v>1676.31125</v>
      </c>
      <c r="AJ369" s="12" t="s">
        <v>33</v>
      </c>
    </row>
    <row r="370" s="9" customFormat="1" ht="16" customHeight="1" spans="1:36">
      <c r="A370" s="45">
        <f t="shared" si="816"/>
        <v>367</v>
      </c>
      <c r="B370" s="52" t="s">
        <v>363</v>
      </c>
      <c r="C370" s="103" t="s">
        <v>1890</v>
      </c>
      <c r="D370" s="55" t="s">
        <v>1891</v>
      </c>
      <c r="E370" s="109">
        <v>3473.25</v>
      </c>
      <c r="F370" s="46">
        <v>3473.25</v>
      </c>
      <c r="G370" s="95">
        <v>5664.75</v>
      </c>
      <c r="H370" s="95">
        <v>3473.25</v>
      </c>
      <c r="I370" s="105"/>
      <c r="J370" s="100"/>
      <c r="K370" s="63">
        <f t="shared" si="817"/>
        <v>62.5185</v>
      </c>
      <c r="L370" s="64">
        <f t="shared" si="818"/>
        <v>555.72</v>
      </c>
      <c r="M370" s="48">
        <f t="shared" si="819"/>
        <v>453.18</v>
      </c>
      <c r="N370" s="46">
        <f t="shared" si="820"/>
        <v>24.31275</v>
      </c>
      <c r="O370" s="48">
        <f t="shared" si="821"/>
        <v>0</v>
      </c>
      <c r="P370" s="48">
        <f t="shared" si="822"/>
        <v>0</v>
      </c>
      <c r="Q370" s="48">
        <f t="shared" si="823"/>
        <v>1095.73125</v>
      </c>
      <c r="R370" s="46">
        <f t="shared" si="824"/>
        <v>0</v>
      </c>
      <c r="S370" s="46">
        <f t="shared" si="825"/>
        <v>277.86</v>
      </c>
      <c r="T370" s="48">
        <f t="shared" si="826"/>
        <v>113.3</v>
      </c>
      <c r="U370" s="46">
        <f t="shared" si="827"/>
        <v>10.42</v>
      </c>
      <c r="V370" s="46">
        <v>0</v>
      </c>
      <c r="W370" s="48">
        <f t="shared" si="828"/>
        <v>0</v>
      </c>
      <c r="X370" s="48">
        <f t="shared" si="829"/>
        <v>0</v>
      </c>
      <c r="Y370" s="46">
        <f t="shared" si="830"/>
        <v>401.58</v>
      </c>
      <c r="Z370" s="46">
        <f t="shared" si="831"/>
        <v>1497.31125</v>
      </c>
      <c r="AA370" s="78"/>
      <c r="AB370" s="12" t="s">
        <v>91</v>
      </c>
      <c r="AC370" s="11">
        <f t="shared" ref="AC370:AE370" si="885">K370+R370</f>
        <v>62.5185</v>
      </c>
      <c r="AD370" s="11">
        <f t="shared" si="885"/>
        <v>833.58</v>
      </c>
      <c r="AE370" s="11">
        <f t="shared" si="885"/>
        <v>566.48</v>
      </c>
      <c r="AF370" s="11">
        <f t="shared" si="833"/>
        <v>34.73275</v>
      </c>
      <c r="AG370" s="11">
        <f t="shared" ref="AG370:AI370" si="886">O370+W370</f>
        <v>0</v>
      </c>
      <c r="AH370" s="11">
        <f t="shared" si="886"/>
        <v>0</v>
      </c>
      <c r="AI370" s="11">
        <f t="shared" si="886"/>
        <v>1497.31125</v>
      </c>
      <c r="AJ370" s="12" t="s">
        <v>33</v>
      </c>
    </row>
    <row r="371" s="9" customFormat="1" ht="16" customHeight="1" spans="1:36">
      <c r="A371" s="45">
        <f t="shared" si="816"/>
        <v>368</v>
      </c>
      <c r="B371" s="52" t="s">
        <v>348</v>
      </c>
      <c r="C371" s="103" t="s">
        <v>1892</v>
      </c>
      <c r="D371" s="55" t="s">
        <v>1893</v>
      </c>
      <c r="E371" s="109">
        <v>3473.25</v>
      </c>
      <c r="F371" s="46">
        <v>3473.25</v>
      </c>
      <c r="G371" s="95">
        <v>5664.75</v>
      </c>
      <c r="H371" s="95">
        <v>3473.25</v>
      </c>
      <c r="I371" s="105">
        <v>1790</v>
      </c>
      <c r="J371" s="103"/>
      <c r="K371" s="63">
        <f t="shared" si="817"/>
        <v>62.5185</v>
      </c>
      <c r="L371" s="64">
        <f t="shared" si="818"/>
        <v>555.72</v>
      </c>
      <c r="M371" s="48">
        <f t="shared" si="819"/>
        <v>453.18</v>
      </c>
      <c r="N371" s="46">
        <f t="shared" si="820"/>
        <v>24.31275</v>
      </c>
      <c r="O371" s="48">
        <f t="shared" si="821"/>
        <v>89.5</v>
      </c>
      <c r="P371" s="48">
        <f t="shared" si="822"/>
        <v>0</v>
      </c>
      <c r="Q371" s="48">
        <f t="shared" si="823"/>
        <v>1185.23125</v>
      </c>
      <c r="R371" s="46">
        <f t="shared" si="824"/>
        <v>0</v>
      </c>
      <c r="S371" s="46">
        <f t="shared" si="825"/>
        <v>277.86</v>
      </c>
      <c r="T371" s="48">
        <f t="shared" si="826"/>
        <v>113.3</v>
      </c>
      <c r="U371" s="46">
        <f t="shared" si="827"/>
        <v>10.42</v>
      </c>
      <c r="V371" s="46">
        <v>0</v>
      </c>
      <c r="W371" s="48">
        <f t="shared" si="828"/>
        <v>89.5</v>
      </c>
      <c r="X371" s="48">
        <f t="shared" si="829"/>
        <v>0</v>
      </c>
      <c r="Y371" s="46">
        <f t="shared" si="830"/>
        <v>491.08</v>
      </c>
      <c r="Z371" s="46">
        <f t="shared" si="831"/>
        <v>1676.31125</v>
      </c>
      <c r="AA371" s="78"/>
      <c r="AB371" s="12" t="s">
        <v>100</v>
      </c>
      <c r="AC371" s="11">
        <f t="shared" ref="AC371:AE371" si="887">K371+R371</f>
        <v>62.5185</v>
      </c>
      <c r="AD371" s="11">
        <f t="shared" si="887"/>
        <v>833.58</v>
      </c>
      <c r="AE371" s="11">
        <f t="shared" si="887"/>
        <v>566.48</v>
      </c>
      <c r="AF371" s="11">
        <f t="shared" si="833"/>
        <v>34.73275</v>
      </c>
      <c r="AG371" s="11">
        <f t="shared" ref="AG371:AI371" si="888">O371+W371</f>
        <v>179</v>
      </c>
      <c r="AH371" s="11">
        <f t="shared" si="888"/>
        <v>0</v>
      </c>
      <c r="AI371" s="11">
        <f t="shared" si="888"/>
        <v>1676.31125</v>
      </c>
      <c r="AJ371" s="12" t="s">
        <v>33</v>
      </c>
    </row>
    <row r="372" s="9" customFormat="1" ht="16" customHeight="1" spans="1:36">
      <c r="A372" s="45">
        <f t="shared" si="816"/>
        <v>369</v>
      </c>
      <c r="B372" s="52" t="s">
        <v>348</v>
      </c>
      <c r="C372" s="103" t="s">
        <v>1898</v>
      </c>
      <c r="D372" s="55" t="s">
        <v>1899</v>
      </c>
      <c r="E372" s="109">
        <v>3473.25</v>
      </c>
      <c r="F372" s="46">
        <v>3473.25</v>
      </c>
      <c r="G372" s="95">
        <v>5664.75</v>
      </c>
      <c r="H372" s="95">
        <v>3473.25</v>
      </c>
      <c r="I372" s="115">
        <v>1790</v>
      </c>
      <c r="J372" s="103"/>
      <c r="K372" s="63">
        <f t="shared" si="817"/>
        <v>62.5185</v>
      </c>
      <c r="L372" s="64">
        <f t="shared" si="818"/>
        <v>555.72</v>
      </c>
      <c r="M372" s="48">
        <f t="shared" si="819"/>
        <v>453.18</v>
      </c>
      <c r="N372" s="46">
        <f t="shared" si="820"/>
        <v>24.31275</v>
      </c>
      <c r="O372" s="48">
        <f t="shared" si="821"/>
        <v>89.5</v>
      </c>
      <c r="P372" s="48">
        <f t="shared" si="822"/>
        <v>0</v>
      </c>
      <c r="Q372" s="48">
        <f t="shared" si="823"/>
        <v>1185.23125</v>
      </c>
      <c r="R372" s="46">
        <f t="shared" si="824"/>
        <v>0</v>
      </c>
      <c r="S372" s="46">
        <f t="shared" si="825"/>
        <v>277.86</v>
      </c>
      <c r="T372" s="48">
        <f t="shared" si="826"/>
        <v>113.3</v>
      </c>
      <c r="U372" s="46">
        <f t="shared" si="827"/>
        <v>10.42</v>
      </c>
      <c r="V372" s="46">
        <v>0</v>
      </c>
      <c r="W372" s="48">
        <f t="shared" si="828"/>
        <v>89.5</v>
      </c>
      <c r="X372" s="48">
        <f t="shared" si="829"/>
        <v>0</v>
      </c>
      <c r="Y372" s="46">
        <f t="shared" si="830"/>
        <v>491.08</v>
      </c>
      <c r="Z372" s="46">
        <f t="shared" si="831"/>
        <v>1676.31125</v>
      </c>
      <c r="AA372" s="78"/>
      <c r="AB372" s="12" t="s">
        <v>100</v>
      </c>
      <c r="AC372" s="11">
        <f t="shared" ref="AC372:AE372" si="889">K372+R372</f>
        <v>62.5185</v>
      </c>
      <c r="AD372" s="11">
        <f t="shared" si="889"/>
        <v>833.58</v>
      </c>
      <c r="AE372" s="11">
        <f t="shared" si="889"/>
        <v>566.48</v>
      </c>
      <c r="AF372" s="11">
        <f t="shared" si="833"/>
        <v>34.73275</v>
      </c>
      <c r="AG372" s="11">
        <f t="shared" ref="AG372:AI372" si="890">O372+W372</f>
        <v>179</v>
      </c>
      <c r="AH372" s="11">
        <f t="shared" si="890"/>
        <v>0</v>
      </c>
      <c r="AI372" s="11">
        <f t="shared" si="890"/>
        <v>1676.31125</v>
      </c>
      <c r="AJ372" s="12" t="s">
        <v>33</v>
      </c>
    </row>
    <row r="373" s="9" customFormat="1" ht="16" customHeight="1" spans="1:36">
      <c r="A373" s="45">
        <f t="shared" si="816"/>
        <v>370</v>
      </c>
      <c r="B373" s="52" t="s">
        <v>348</v>
      </c>
      <c r="C373" s="103" t="s">
        <v>1900</v>
      </c>
      <c r="D373" s="55" t="s">
        <v>1901</v>
      </c>
      <c r="E373" s="109">
        <v>3473.25</v>
      </c>
      <c r="F373" s="46">
        <v>3473.25</v>
      </c>
      <c r="G373" s="95">
        <v>5664.75</v>
      </c>
      <c r="H373" s="95">
        <v>3473.25</v>
      </c>
      <c r="I373" s="115">
        <v>1790</v>
      </c>
      <c r="J373" s="114"/>
      <c r="K373" s="63">
        <f t="shared" si="817"/>
        <v>62.5185</v>
      </c>
      <c r="L373" s="64">
        <f t="shared" si="818"/>
        <v>555.72</v>
      </c>
      <c r="M373" s="48">
        <f t="shared" si="819"/>
        <v>453.18</v>
      </c>
      <c r="N373" s="46">
        <f t="shared" si="820"/>
        <v>24.31275</v>
      </c>
      <c r="O373" s="48">
        <f t="shared" si="821"/>
        <v>89.5</v>
      </c>
      <c r="P373" s="48">
        <f t="shared" si="822"/>
        <v>0</v>
      </c>
      <c r="Q373" s="48">
        <f t="shared" si="823"/>
        <v>1185.23125</v>
      </c>
      <c r="R373" s="46">
        <f t="shared" si="824"/>
        <v>0</v>
      </c>
      <c r="S373" s="46">
        <f t="shared" si="825"/>
        <v>277.86</v>
      </c>
      <c r="T373" s="48">
        <f t="shared" si="826"/>
        <v>113.3</v>
      </c>
      <c r="U373" s="46">
        <f t="shared" si="827"/>
        <v>10.42</v>
      </c>
      <c r="V373" s="46">
        <v>0</v>
      </c>
      <c r="W373" s="48">
        <f t="shared" si="828"/>
        <v>89.5</v>
      </c>
      <c r="X373" s="48">
        <f t="shared" si="829"/>
        <v>0</v>
      </c>
      <c r="Y373" s="46">
        <f t="shared" si="830"/>
        <v>491.08</v>
      </c>
      <c r="Z373" s="46">
        <f t="shared" si="831"/>
        <v>1676.31125</v>
      </c>
      <c r="AA373" s="78"/>
      <c r="AB373" s="12" t="s">
        <v>100</v>
      </c>
      <c r="AC373" s="11">
        <f t="shared" ref="AC373:AE373" si="891">K373+R373</f>
        <v>62.5185</v>
      </c>
      <c r="AD373" s="11">
        <f t="shared" si="891"/>
        <v>833.58</v>
      </c>
      <c r="AE373" s="11">
        <f t="shared" si="891"/>
        <v>566.48</v>
      </c>
      <c r="AF373" s="11">
        <f t="shared" si="833"/>
        <v>34.73275</v>
      </c>
      <c r="AG373" s="11">
        <f t="shared" ref="AG373:AI373" si="892">O373+W373</f>
        <v>179</v>
      </c>
      <c r="AH373" s="11">
        <f t="shared" si="892"/>
        <v>0</v>
      </c>
      <c r="AI373" s="11">
        <f t="shared" si="892"/>
        <v>1676.31125</v>
      </c>
      <c r="AJ373" s="12" t="s">
        <v>33</v>
      </c>
    </row>
    <row r="374" s="9" customFormat="1" ht="16" customHeight="1" spans="1:36">
      <c r="A374" s="45">
        <f t="shared" si="816"/>
        <v>371</v>
      </c>
      <c r="B374" s="52" t="s">
        <v>348</v>
      </c>
      <c r="C374" s="103" t="s">
        <v>1902</v>
      </c>
      <c r="D374" s="55" t="s">
        <v>1903</v>
      </c>
      <c r="E374" s="113">
        <v>3473.25</v>
      </c>
      <c r="F374" s="48">
        <v>3473.25</v>
      </c>
      <c r="G374" s="96">
        <v>5664.75</v>
      </c>
      <c r="H374" s="96">
        <v>3473.25</v>
      </c>
      <c r="I374" s="115">
        <v>1790</v>
      </c>
      <c r="J374" s="103"/>
      <c r="K374" s="63">
        <f t="shared" si="817"/>
        <v>62.5185</v>
      </c>
      <c r="L374" s="64">
        <f t="shared" si="818"/>
        <v>555.72</v>
      </c>
      <c r="M374" s="48">
        <f t="shared" si="819"/>
        <v>453.18</v>
      </c>
      <c r="N374" s="46">
        <f t="shared" si="820"/>
        <v>24.31275</v>
      </c>
      <c r="O374" s="48">
        <f t="shared" si="821"/>
        <v>89.5</v>
      </c>
      <c r="P374" s="48">
        <f t="shared" si="822"/>
        <v>0</v>
      </c>
      <c r="Q374" s="48">
        <f t="shared" si="823"/>
        <v>1185.23125</v>
      </c>
      <c r="R374" s="46">
        <f t="shared" si="824"/>
        <v>0</v>
      </c>
      <c r="S374" s="46">
        <f t="shared" si="825"/>
        <v>277.86</v>
      </c>
      <c r="T374" s="48">
        <f t="shared" si="826"/>
        <v>113.3</v>
      </c>
      <c r="U374" s="46">
        <f t="shared" si="827"/>
        <v>10.42</v>
      </c>
      <c r="V374" s="46">
        <v>0</v>
      </c>
      <c r="W374" s="48">
        <f t="shared" si="828"/>
        <v>89.5</v>
      </c>
      <c r="X374" s="48">
        <f t="shared" si="829"/>
        <v>0</v>
      </c>
      <c r="Y374" s="46">
        <f t="shared" si="830"/>
        <v>491.08</v>
      </c>
      <c r="Z374" s="46">
        <f t="shared" si="831"/>
        <v>1676.31125</v>
      </c>
      <c r="AA374" s="78"/>
      <c r="AB374" s="12" t="s">
        <v>100</v>
      </c>
      <c r="AC374" s="11">
        <f t="shared" ref="AC374:AE374" si="893">K374+R374</f>
        <v>62.5185</v>
      </c>
      <c r="AD374" s="11">
        <f t="shared" si="893"/>
        <v>833.58</v>
      </c>
      <c r="AE374" s="11">
        <f t="shared" si="893"/>
        <v>566.48</v>
      </c>
      <c r="AF374" s="11">
        <f t="shared" si="833"/>
        <v>34.73275</v>
      </c>
      <c r="AG374" s="11">
        <f t="shared" ref="AG374:AI374" si="894">O374+W374</f>
        <v>179</v>
      </c>
      <c r="AH374" s="11">
        <f t="shared" si="894"/>
        <v>0</v>
      </c>
      <c r="AI374" s="11">
        <f t="shared" si="894"/>
        <v>1676.31125</v>
      </c>
      <c r="AJ374" s="12" t="s">
        <v>33</v>
      </c>
    </row>
    <row r="375" s="9" customFormat="1" ht="16" customHeight="1" spans="1:36">
      <c r="A375" s="45">
        <f t="shared" si="816"/>
        <v>372</v>
      </c>
      <c r="B375" s="52" t="s">
        <v>348</v>
      </c>
      <c r="C375" s="103" t="s">
        <v>1904</v>
      </c>
      <c r="D375" s="55" t="s">
        <v>1905</v>
      </c>
      <c r="E375" s="113">
        <v>3473.25</v>
      </c>
      <c r="F375" s="48">
        <v>3473.25</v>
      </c>
      <c r="G375" s="96">
        <v>5664.75</v>
      </c>
      <c r="H375" s="96">
        <v>3473.25</v>
      </c>
      <c r="I375" s="115">
        <v>1790</v>
      </c>
      <c r="J375" s="114"/>
      <c r="K375" s="63">
        <f t="shared" si="817"/>
        <v>62.5185</v>
      </c>
      <c r="L375" s="64">
        <f t="shared" si="818"/>
        <v>555.72</v>
      </c>
      <c r="M375" s="48">
        <f t="shared" si="819"/>
        <v>453.18</v>
      </c>
      <c r="N375" s="46">
        <f t="shared" si="820"/>
        <v>24.31275</v>
      </c>
      <c r="O375" s="48">
        <f t="shared" si="821"/>
        <v>89.5</v>
      </c>
      <c r="P375" s="48">
        <f t="shared" si="822"/>
        <v>0</v>
      </c>
      <c r="Q375" s="48">
        <f t="shared" si="823"/>
        <v>1185.23125</v>
      </c>
      <c r="R375" s="46">
        <f t="shared" si="824"/>
        <v>0</v>
      </c>
      <c r="S375" s="46">
        <f t="shared" si="825"/>
        <v>277.86</v>
      </c>
      <c r="T375" s="48">
        <f t="shared" si="826"/>
        <v>113.3</v>
      </c>
      <c r="U375" s="46">
        <f t="shared" si="827"/>
        <v>10.42</v>
      </c>
      <c r="V375" s="46">
        <v>0</v>
      </c>
      <c r="W375" s="48">
        <f t="shared" si="828"/>
        <v>89.5</v>
      </c>
      <c r="X375" s="48">
        <f t="shared" si="829"/>
        <v>0</v>
      </c>
      <c r="Y375" s="46">
        <f t="shared" si="830"/>
        <v>491.08</v>
      </c>
      <c r="Z375" s="46">
        <f t="shared" si="831"/>
        <v>1676.31125</v>
      </c>
      <c r="AA375" s="78"/>
      <c r="AB375" s="12" t="s">
        <v>100</v>
      </c>
      <c r="AC375" s="11">
        <f t="shared" ref="AC375:AE375" si="895">K375+R375</f>
        <v>62.5185</v>
      </c>
      <c r="AD375" s="11">
        <f t="shared" si="895"/>
        <v>833.58</v>
      </c>
      <c r="AE375" s="11">
        <f t="shared" si="895"/>
        <v>566.48</v>
      </c>
      <c r="AF375" s="11">
        <f t="shared" si="833"/>
        <v>34.73275</v>
      </c>
      <c r="AG375" s="11">
        <f t="shared" ref="AG375:AI375" si="896">O375+W375</f>
        <v>179</v>
      </c>
      <c r="AH375" s="11">
        <f t="shared" si="896"/>
        <v>0</v>
      </c>
      <c r="AI375" s="11">
        <f t="shared" si="896"/>
        <v>1676.31125</v>
      </c>
      <c r="AJ375" s="12" t="s">
        <v>33</v>
      </c>
    </row>
    <row r="376" s="9" customFormat="1" ht="16" customHeight="1" spans="1:36">
      <c r="A376" s="45">
        <f t="shared" si="816"/>
        <v>373</v>
      </c>
      <c r="B376" s="52" t="s">
        <v>348</v>
      </c>
      <c r="C376" s="52" t="s">
        <v>1906</v>
      </c>
      <c r="D376" s="55" t="s">
        <v>1907</v>
      </c>
      <c r="E376" s="113">
        <v>3473.25</v>
      </c>
      <c r="F376" s="48">
        <v>3473.25</v>
      </c>
      <c r="G376" s="96">
        <v>5664.75</v>
      </c>
      <c r="H376" s="96">
        <v>3473.25</v>
      </c>
      <c r="I376" s="115">
        <v>1790</v>
      </c>
      <c r="J376" s="96"/>
      <c r="K376" s="63">
        <f t="shared" si="817"/>
        <v>62.5185</v>
      </c>
      <c r="L376" s="64">
        <f t="shared" si="818"/>
        <v>555.72</v>
      </c>
      <c r="M376" s="48">
        <f t="shared" si="819"/>
        <v>453.18</v>
      </c>
      <c r="N376" s="46">
        <f t="shared" si="820"/>
        <v>24.31275</v>
      </c>
      <c r="O376" s="48">
        <f t="shared" si="821"/>
        <v>89.5</v>
      </c>
      <c r="P376" s="48">
        <f t="shared" si="822"/>
        <v>0</v>
      </c>
      <c r="Q376" s="48">
        <f t="shared" si="823"/>
        <v>1185.23125</v>
      </c>
      <c r="R376" s="46">
        <f t="shared" si="824"/>
        <v>0</v>
      </c>
      <c r="S376" s="46">
        <f t="shared" si="825"/>
        <v>277.86</v>
      </c>
      <c r="T376" s="48">
        <f t="shared" si="826"/>
        <v>113.3</v>
      </c>
      <c r="U376" s="46">
        <f t="shared" si="827"/>
        <v>10.42</v>
      </c>
      <c r="V376" s="46">
        <v>0</v>
      </c>
      <c r="W376" s="48">
        <f t="shared" si="828"/>
        <v>89.5</v>
      </c>
      <c r="X376" s="48">
        <f t="shared" si="829"/>
        <v>0</v>
      </c>
      <c r="Y376" s="46">
        <f t="shared" si="830"/>
        <v>491.08</v>
      </c>
      <c r="Z376" s="46">
        <f t="shared" si="831"/>
        <v>1676.31125</v>
      </c>
      <c r="AA376" s="78"/>
      <c r="AB376" s="12" t="s">
        <v>100</v>
      </c>
      <c r="AC376" s="11">
        <f t="shared" ref="AC376:AE376" si="897">K376+R376</f>
        <v>62.5185</v>
      </c>
      <c r="AD376" s="11">
        <f t="shared" si="897"/>
        <v>833.58</v>
      </c>
      <c r="AE376" s="11">
        <f t="shared" si="897"/>
        <v>566.48</v>
      </c>
      <c r="AF376" s="11">
        <f t="shared" si="833"/>
        <v>34.73275</v>
      </c>
      <c r="AG376" s="11">
        <f t="shared" ref="AG376:AI376" si="898">O376+W376</f>
        <v>179</v>
      </c>
      <c r="AH376" s="11">
        <f t="shared" si="898"/>
        <v>0</v>
      </c>
      <c r="AI376" s="11">
        <f t="shared" si="898"/>
        <v>1676.31125</v>
      </c>
      <c r="AJ376" s="12" t="s">
        <v>33</v>
      </c>
    </row>
    <row r="377" s="9" customFormat="1" ht="16" customHeight="1" spans="1:36">
      <c r="A377" s="45">
        <f t="shared" si="816"/>
        <v>374</v>
      </c>
      <c r="B377" s="52" t="s">
        <v>348</v>
      </c>
      <c r="C377" s="103" t="s">
        <v>1908</v>
      </c>
      <c r="D377" s="55" t="s">
        <v>1909</v>
      </c>
      <c r="E377" s="113">
        <v>3473.25</v>
      </c>
      <c r="F377" s="48">
        <v>3473.25</v>
      </c>
      <c r="G377" s="96">
        <v>5664.75</v>
      </c>
      <c r="H377" s="96">
        <v>3473.25</v>
      </c>
      <c r="I377" s="115">
        <v>1790</v>
      </c>
      <c r="J377" s="96"/>
      <c r="K377" s="63">
        <f t="shared" si="817"/>
        <v>62.5185</v>
      </c>
      <c r="L377" s="64">
        <f t="shared" si="818"/>
        <v>555.72</v>
      </c>
      <c r="M377" s="48">
        <f t="shared" si="819"/>
        <v>453.18</v>
      </c>
      <c r="N377" s="46">
        <f t="shared" si="820"/>
        <v>24.31275</v>
      </c>
      <c r="O377" s="48">
        <f t="shared" si="821"/>
        <v>89.5</v>
      </c>
      <c r="P377" s="48">
        <f t="shared" si="822"/>
        <v>0</v>
      </c>
      <c r="Q377" s="48">
        <f t="shared" si="823"/>
        <v>1185.23125</v>
      </c>
      <c r="R377" s="46">
        <f t="shared" si="824"/>
        <v>0</v>
      </c>
      <c r="S377" s="46">
        <f t="shared" si="825"/>
        <v>277.86</v>
      </c>
      <c r="T377" s="48">
        <f t="shared" si="826"/>
        <v>113.3</v>
      </c>
      <c r="U377" s="46">
        <f t="shared" si="827"/>
        <v>10.42</v>
      </c>
      <c r="V377" s="46">
        <v>0</v>
      </c>
      <c r="W377" s="48">
        <f t="shared" si="828"/>
        <v>89.5</v>
      </c>
      <c r="X377" s="48">
        <f t="shared" si="829"/>
        <v>0</v>
      </c>
      <c r="Y377" s="46">
        <f t="shared" si="830"/>
        <v>491.08</v>
      </c>
      <c r="Z377" s="46">
        <f t="shared" si="831"/>
        <v>1676.31125</v>
      </c>
      <c r="AA377" s="78"/>
      <c r="AB377" s="12" t="s">
        <v>100</v>
      </c>
      <c r="AC377" s="11">
        <f t="shared" ref="AC377:AE377" si="899">K377+R377</f>
        <v>62.5185</v>
      </c>
      <c r="AD377" s="11">
        <f t="shared" si="899"/>
        <v>833.58</v>
      </c>
      <c r="AE377" s="11">
        <f t="shared" si="899"/>
        <v>566.48</v>
      </c>
      <c r="AF377" s="11">
        <f t="shared" si="833"/>
        <v>34.73275</v>
      </c>
      <c r="AG377" s="11">
        <f t="shared" ref="AG377:AI377" si="900">O377+W377</f>
        <v>179</v>
      </c>
      <c r="AH377" s="11">
        <f t="shared" si="900"/>
        <v>0</v>
      </c>
      <c r="AI377" s="11">
        <f t="shared" si="900"/>
        <v>1676.31125</v>
      </c>
      <c r="AJ377" s="12" t="s">
        <v>33</v>
      </c>
    </row>
    <row r="378" s="9" customFormat="1" ht="16" customHeight="1" spans="1:36">
      <c r="A378" s="45">
        <f t="shared" si="816"/>
        <v>375</v>
      </c>
      <c r="B378" s="52" t="s">
        <v>348</v>
      </c>
      <c r="C378" s="103" t="s">
        <v>1910</v>
      </c>
      <c r="D378" s="55" t="s">
        <v>1911</v>
      </c>
      <c r="E378" s="113">
        <v>3473.25</v>
      </c>
      <c r="F378" s="48">
        <v>3473.25</v>
      </c>
      <c r="G378" s="96">
        <v>5664.75</v>
      </c>
      <c r="H378" s="96">
        <v>3473.25</v>
      </c>
      <c r="I378" s="115">
        <v>1790</v>
      </c>
      <c r="J378" s="96"/>
      <c r="K378" s="63">
        <f t="shared" si="817"/>
        <v>62.5185</v>
      </c>
      <c r="L378" s="64">
        <f t="shared" si="818"/>
        <v>555.72</v>
      </c>
      <c r="M378" s="48">
        <f t="shared" si="819"/>
        <v>453.18</v>
      </c>
      <c r="N378" s="46">
        <f t="shared" si="820"/>
        <v>24.31275</v>
      </c>
      <c r="O378" s="48">
        <f t="shared" si="821"/>
        <v>89.5</v>
      </c>
      <c r="P378" s="48">
        <f t="shared" si="822"/>
        <v>0</v>
      </c>
      <c r="Q378" s="48">
        <f t="shared" si="823"/>
        <v>1185.23125</v>
      </c>
      <c r="R378" s="46">
        <f t="shared" si="824"/>
        <v>0</v>
      </c>
      <c r="S378" s="46">
        <f t="shared" si="825"/>
        <v>277.86</v>
      </c>
      <c r="T378" s="48">
        <f t="shared" si="826"/>
        <v>113.3</v>
      </c>
      <c r="U378" s="46">
        <f t="shared" si="827"/>
        <v>10.42</v>
      </c>
      <c r="V378" s="46">
        <v>0</v>
      </c>
      <c r="W378" s="48">
        <f t="shared" si="828"/>
        <v>89.5</v>
      </c>
      <c r="X378" s="48">
        <f t="shared" si="829"/>
        <v>0</v>
      </c>
      <c r="Y378" s="46">
        <f t="shared" si="830"/>
        <v>491.08</v>
      </c>
      <c r="Z378" s="46">
        <f t="shared" si="831"/>
        <v>1676.31125</v>
      </c>
      <c r="AA378" s="78"/>
      <c r="AB378" s="12" t="s">
        <v>100</v>
      </c>
      <c r="AC378" s="11">
        <f t="shared" ref="AC378:AE378" si="901">K378+R378</f>
        <v>62.5185</v>
      </c>
      <c r="AD378" s="11">
        <f t="shared" si="901"/>
        <v>833.58</v>
      </c>
      <c r="AE378" s="11">
        <f t="shared" si="901"/>
        <v>566.48</v>
      </c>
      <c r="AF378" s="11">
        <f t="shared" si="833"/>
        <v>34.73275</v>
      </c>
      <c r="AG378" s="11">
        <f t="shared" ref="AG378:AI378" si="902">O378+W378</f>
        <v>179</v>
      </c>
      <c r="AH378" s="11">
        <f t="shared" si="902"/>
        <v>0</v>
      </c>
      <c r="AI378" s="11">
        <f t="shared" si="902"/>
        <v>1676.31125</v>
      </c>
      <c r="AJ378" s="12" t="s">
        <v>33</v>
      </c>
    </row>
    <row r="379" s="9" customFormat="1" ht="16" customHeight="1" spans="1:36">
      <c r="A379" s="45">
        <f t="shared" si="816"/>
        <v>376</v>
      </c>
      <c r="B379" s="52" t="s">
        <v>348</v>
      </c>
      <c r="C379" s="114" t="s">
        <v>1912</v>
      </c>
      <c r="D379" s="80" t="s">
        <v>1913</v>
      </c>
      <c r="E379" s="113">
        <v>3473.25</v>
      </c>
      <c r="F379" s="48">
        <v>3473.25</v>
      </c>
      <c r="G379" s="96">
        <v>5664.75</v>
      </c>
      <c r="H379" s="96">
        <v>3473.25</v>
      </c>
      <c r="I379" s="115">
        <v>1790</v>
      </c>
      <c r="J379" s="96"/>
      <c r="K379" s="63">
        <f t="shared" si="817"/>
        <v>62.5185</v>
      </c>
      <c r="L379" s="64">
        <f t="shared" si="818"/>
        <v>555.72</v>
      </c>
      <c r="M379" s="48">
        <f t="shared" si="819"/>
        <v>453.18</v>
      </c>
      <c r="N379" s="46">
        <f t="shared" si="820"/>
        <v>24.31275</v>
      </c>
      <c r="O379" s="48">
        <f t="shared" si="821"/>
        <v>89.5</v>
      </c>
      <c r="P379" s="48">
        <f t="shared" si="822"/>
        <v>0</v>
      </c>
      <c r="Q379" s="48">
        <f t="shared" si="823"/>
        <v>1185.23125</v>
      </c>
      <c r="R379" s="46">
        <f t="shared" si="824"/>
        <v>0</v>
      </c>
      <c r="S379" s="46">
        <f t="shared" si="825"/>
        <v>277.86</v>
      </c>
      <c r="T379" s="48">
        <f t="shared" si="826"/>
        <v>113.3</v>
      </c>
      <c r="U379" s="46">
        <f t="shared" si="827"/>
        <v>10.42</v>
      </c>
      <c r="V379" s="46">
        <v>0</v>
      </c>
      <c r="W379" s="48">
        <f t="shared" si="828"/>
        <v>89.5</v>
      </c>
      <c r="X379" s="48">
        <f t="shared" si="829"/>
        <v>0</v>
      </c>
      <c r="Y379" s="46">
        <f t="shared" si="830"/>
        <v>491.08</v>
      </c>
      <c r="Z379" s="46">
        <f t="shared" si="831"/>
        <v>1676.31125</v>
      </c>
      <c r="AA379" s="78"/>
      <c r="AB379" s="12" t="s">
        <v>100</v>
      </c>
      <c r="AC379" s="11">
        <f t="shared" ref="AC379:AE379" si="903">K379+R379</f>
        <v>62.5185</v>
      </c>
      <c r="AD379" s="11">
        <f t="shared" si="903"/>
        <v>833.58</v>
      </c>
      <c r="AE379" s="11">
        <f t="shared" si="903"/>
        <v>566.48</v>
      </c>
      <c r="AF379" s="11">
        <f t="shared" si="833"/>
        <v>34.73275</v>
      </c>
      <c r="AG379" s="11">
        <f t="shared" ref="AG379:AI379" si="904">O379+W379</f>
        <v>179</v>
      </c>
      <c r="AH379" s="11">
        <f t="shared" si="904"/>
        <v>0</v>
      </c>
      <c r="AI379" s="11">
        <f t="shared" si="904"/>
        <v>1676.31125</v>
      </c>
      <c r="AJ379" s="12" t="s">
        <v>33</v>
      </c>
    </row>
    <row r="380" s="9" customFormat="1" ht="16" customHeight="1" spans="1:36">
      <c r="A380" s="45">
        <f t="shared" si="816"/>
        <v>377</v>
      </c>
      <c r="B380" s="52" t="s">
        <v>348</v>
      </c>
      <c r="C380" s="114" t="s">
        <v>1916</v>
      </c>
      <c r="D380" s="80" t="s">
        <v>1917</v>
      </c>
      <c r="E380" s="113">
        <v>3473.25</v>
      </c>
      <c r="F380" s="48">
        <v>3473.25</v>
      </c>
      <c r="G380" s="96">
        <v>5664.75</v>
      </c>
      <c r="H380" s="96">
        <v>3473.25</v>
      </c>
      <c r="I380" s="115">
        <v>1790</v>
      </c>
      <c r="J380" s="96"/>
      <c r="K380" s="63">
        <f t="shared" si="817"/>
        <v>62.5185</v>
      </c>
      <c r="L380" s="64">
        <f t="shared" si="818"/>
        <v>555.72</v>
      </c>
      <c r="M380" s="48">
        <f t="shared" si="819"/>
        <v>453.18</v>
      </c>
      <c r="N380" s="46">
        <f t="shared" si="820"/>
        <v>24.31275</v>
      </c>
      <c r="O380" s="48">
        <f t="shared" si="821"/>
        <v>89.5</v>
      </c>
      <c r="P380" s="48">
        <f t="shared" si="822"/>
        <v>0</v>
      </c>
      <c r="Q380" s="48">
        <f t="shared" si="823"/>
        <v>1185.23125</v>
      </c>
      <c r="R380" s="46">
        <f t="shared" si="824"/>
        <v>0</v>
      </c>
      <c r="S380" s="46">
        <f t="shared" si="825"/>
        <v>277.86</v>
      </c>
      <c r="T380" s="48">
        <f t="shared" si="826"/>
        <v>113.3</v>
      </c>
      <c r="U380" s="46">
        <f t="shared" si="827"/>
        <v>10.42</v>
      </c>
      <c r="V380" s="46">
        <v>0</v>
      </c>
      <c r="W380" s="48">
        <f t="shared" si="828"/>
        <v>89.5</v>
      </c>
      <c r="X380" s="48">
        <f t="shared" si="829"/>
        <v>0</v>
      </c>
      <c r="Y380" s="46">
        <f t="shared" si="830"/>
        <v>491.08</v>
      </c>
      <c r="Z380" s="46">
        <f t="shared" si="831"/>
        <v>1676.31125</v>
      </c>
      <c r="AA380" s="78"/>
      <c r="AB380" s="12" t="s">
        <v>100</v>
      </c>
      <c r="AC380" s="11">
        <f t="shared" ref="AC380:AE380" si="905">K380+R380</f>
        <v>62.5185</v>
      </c>
      <c r="AD380" s="11">
        <f t="shared" si="905"/>
        <v>833.58</v>
      </c>
      <c r="AE380" s="11">
        <f t="shared" si="905"/>
        <v>566.48</v>
      </c>
      <c r="AF380" s="11">
        <f t="shared" si="833"/>
        <v>34.73275</v>
      </c>
      <c r="AG380" s="11">
        <f t="shared" ref="AG380:AI380" si="906">O380+W380</f>
        <v>179</v>
      </c>
      <c r="AH380" s="11">
        <f t="shared" si="906"/>
        <v>0</v>
      </c>
      <c r="AI380" s="11">
        <f t="shared" si="906"/>
        <v>1676.31125</v>
      </c>
      <c r="AJ380" s="12" t="s">
        <v>33</v>
      </c>
    </row>
    <row r="381" s="9" customFormat="1" ht="16" customHeight="1" spans="1:36">
      <c r="A381" s="45">
        <f t="shared" si="816"/>
        <v>378</v>
      </c>
      <c r="B381" s="52" t="s">
        <v>337</v>
      </c>
      <c r="C381" s="114" t="s">
        <v>1921</v>
      </c>
      <c r="D381" s="80" t="s">
        <v>1922</v>
      </c>
      <c r="E381" s="113">
        <v>3473.25</v>
      </c>
      <c r="F381" s="48">
        <v>3473.25</v>
      </c>
      <c r="G381" s="96">
        <v>5664.75</v>
      </c>
      <c r="H381" s="96">
        <v>3473.25</v>
      </c>
      <c r="I381" s="115">
        <v>1790</v>
      </c>
      <c r="J381" s="96"/>
      <c r="K381" s="63">
        <f t="shared" si="817"/>
        <v>62.5185</v>
      </c>
      <c r="L381" s="64">
        <f t="shared" si="818"/>
        <v>555.72</v>
      </c>
      <c r="M381" s="48">
        <f t="shared" si="819"/>
        <v>453.18</v>
      </c>
      <c r="N381" s="46">
        <f t="shared" si="820"/>
        <v>24.31275</v>
      </c>
      <c r="O381" s="48">
        <f t="shared" si="821"/>
        <v>89.5</v>
      </c>
      <c r="P381" s="48">
        <f t="shared" si="822"/>
        <v>0</v>
      </c>
      <c r="Q381" s="48">
        <f t="shared" si="823"/>
        <v>1185.23125</v>
      </c>
      <c r="R381" s="46">
        <f t="shared" si="824"/>
        <v>0</v>
      </c>
      <c r="S381" s="46">
        <f t="shared" si="825"/>
        <v>277.86</v>
      </c>
      <c r="T381" s="48">
        <f t="shared" si="826"/>
        <v>113.3</v>
      </c>
      <c r="U381" s="46">
        <f t="shared" si="827"/>
        <v>10.42</v>
      </c>
      <c r="V381" s="46">
        <v>0</v>
      </c>
      <c r="W381" s="48">
        <f t="shared" si="828"/>
        <v>89.5</v>
      </c>
      <c r="X381" s="48">
        <f t="shared" si="829"/>
        <v>0</v>
      </c>
      <c r="Y381" s="46">
        <f t="shared" si="830"/>
        <v>491.08</v>
      </c>
      <c r="Z381" s="46">
        <f t="shared" si="831"/>
        <v>1676.31125</v>
      </c>
      <c r="AA381" s="78"/>
      <c r="AB381" s="12" t="s">
        <v>97</v>
      </c>
      <c r="AC381" s="11">
        <f t="shared" ref="AC381:AE381" si="907">K381+R381</f>
        <v>62.5185</v>
      </c>
      <c r="AD381" s="11">
        <f t="shared" si="907"/>
        <v>833.58</v>
      </c>
      <c r="AE381" s="11">
        <f t="shared" si="907"/>
        <v>566.48</v>
      </c>
      <c r="AF381" s="11">
        <f t="shared" si="833"/>
        <v>34.73275</v>
      </c>
      <c r="AG381" s="11">
        <f t="shared" ref="AG381:AI381" si="908">O381+W381</f>
        <v>179</v>
      </c>
      <c r="AH381" s="11">
        <f t="shared" si="908"/>
        <v>0</v>
      </c>
      <c r="AI381" s="11">
        <f t="shared" si="908"/>
        <v>1676.31125</v>
      </c>
      <c r="AJ381" s="12" t="s">
        <v>33</v>
      </c>
    </row>
    <row r="382" s="9" customFormat="1" ht="16" customHeight="1" spans="1:36">
      <c r="A382" s="45">
        <f t="shared" si="816"/>
        <v>379</v>
      </c>
      <c r="B382" s="52" t="s">
        <v>337</v>
      </c>
      <c r="C382" s="114" t="s">
        <v>1923</v>
      </c>
      <c r="D382" s="80" t="s">
        <v>1924</v>
      </c>
      <c r="E382" s="113">
        <v>3473.25</v>
      </c>
      <c r="F382" s="48">
        <v>3473.25</v>
      </c>
      <c r="G382" s="96">
        <v>5664.75</v>
      </c>
      <c r="H382" s="96">
        <v>3473.25</v>
      </c>
      <c r="I382" s="115">
        <v>1790</v>
      </c>
      <c r="J382" s="96"/>
      <c r="K382" s="63">
        <f t="shared" si="817"/>
        <v>62.5185</v>
      </c>
      <c r="L382" s="64">
        <f t="shared" si="818"/>
        <v>555.72</v>
      </c>
      <c r="M382" s="48">
        <f t="shared" si="819"/>
        <v>453.18</v>
      </c>
      <c r="N382" s="46">
        <f t="shared" si="820"/>
        <v>24.31275</v>
      </c>
      <c r="O382" s="48">
        <f t="shared" si="821"/>
        <v>89.5</v>
      </c>
      <c r="P382" s="48">
        <f t="shared" si="822"/>
        <v>0</v>
      </c>
      <c r="Q382" s="48">
        <f t="shared" si="823"/>
        <v>1185.23125</v>
      </c>
      <c r="R382" s="46">
        <f t="shared" si="824"/>
        <v>0</v>
      </c>
      <c r="S382" s="46">
        <f t="shared" si="825"/>
        <v>277.86</v>
      </c>
      <c r="T382" s="48">
        <f t="shared" si="826"/>
        <v>113.3</v>
      </c>
      <c r="U382" s="46">
        <f t="shared" si="827"/>
        <v>10.42</v>
      </c>
      <c r="V382" s="46">
        <v>0</v>
      </c>
      <c r="W382" s="48">
        <f t="shared" si="828"/>
        <v>89.5</v>
      </c>
      <c r="X382" s="48">
        <f t="shared" si="829"/>
        <v>0</v>
      </c>
      <c r="Y382" s="46">
        <f t="shared" si="830"/>
        <v>491.08</v>
      </c>
      <c r="Z382" s="46">
        <f t="shared" si="831"/>
        <v>1676.31125</v>
      </c>
      <c r="AA382" s="78"/>
      <c r="AB382" s="12" t="s">
        <v>97</v>
      </c>
      <c r="AC382" s="11">
        <f t="shared" ref="AC382:AE382" si="909">K382+R382</f>
        <v>62.5185</v>
      </c>
      <c r="AD382" s="11">
        <f t="shared" si="909"/>
        <v>833.58</v>
      </c>
      <c r="AE382" s="11">
        <f t="shared" si="909"/>
        <v>566.48</v>
      </c>
      <c r="AF382" s="11">
        <f t="shared" si="833"/>
        <v>34.73275</v>
      </c>
      <c r="AG382" s="11">
        <f t="shared" ref="AG382:AI382" si="910">O382+W382</f>
        <v>179</v>
      </c>
      <c r="AH382" s="11">
        <f t="shared" si="910"/>
        <v>0</v>
      </c>
      <c r="AI382" s="11">
        <f t="shared" si="910"/>
        <v>1676.31125</v>
      </c>
      <c r="AJ382" s="12" t="s">
        <v>33</v>
      </c>
    </row>
    <row r="383" s="9" customFormat="1" ht="16" customHeight="1" spans="1:36">
      <c r="A383" s="45">
        <f t="shared" si="816"/>
        <v>380</v>
      </c>
      <c r="B383" s="52" t="s">
        <v>337</v>
      </c>
      <c r="C383" s="114" t="s">
        <v>1925</v>
      </c>
      <c r="D383" s="100" t="s">
        <v>1926</v>
      </c>
      <c r="E383" s="113">
        <v>3473.25</v>
      </c>
      <c r="F383" s="48">
        <v>3473.25</v>
      </c>
      <c r="G383" s="96">
        <v>5664.75</v>
      </c>
      <c r="H383" s="96">
        <v>3473.25</v>
      </c>
      <c r="I383" s="115">
        <v>1790</v>
      </c>
      <c r="J383" s="96"/>
      <c r="K383" s="63">
        <f t="shared" si="817"/>
        <v>62.5185</v>
      </c>
      <c r="L383" s="64">
        <f t="shared" si="818"/>
        <v>555.72</v>
      </c>
      <c r="M383" s="48">
        <f t="shared" si="819"/>
        <v>453.18</v>
      </c>
      <c r="N383" s="46">
        <f t="shared" si="820"/>
        <v>24.31275</v>
      </c>
      <c r="O383" s="48">
        <f t="shared" si="821"/>
        <v>89.5</v>
      </c>
      <c r="P383" s="48">
        <f t="shared" si="822"/>
        <v>0</v>
      </c>
      <c r="Q383" s="48">
        <f t="shared" si="823"/>
        <v>1185.23125</v>
      </c>
      <c r="R383" s="46">
        <f t="shared" si="824"/>
        <v>0</v>
      </c>
      <c r="S383" s="46">
        <f t="shared" si="825"/>
        <v>277.86</v>
      </c>
      <c r="T383" s="48">
        <f t="shared" si="826"/>
        <v>113.3</v>
      </c>
      <c r="U383" s="46">
        <f t="shared" si="827"/>
        <v>10.42</v>
      </c>
      <c r="V383" s="46">
        <v>0</v>
      </c>
      <c r="W383" s="48">
        <f t="shared" si="828"/>
        <v>89.5</v>
      </c>
      <c r="X383" s="48">
        <f t="shared" si="829"/>
        <v>0</v>
      </c>
      <c r="Y383" s="46">
        <f t="shared" si="830"/>
        <v>491.08</v>
      </c>
      <c r="Z383" s="46">
        <f t="shared" si="831"/>
        <v>1676.31125</v>
      </c>
      <c r="AA383" s="78"/>
      <c r="AB383" s="12" t="s">
        <v>97</v>
      </c>
      <c r="AC383" s="11">
        <f t="shared" ref="AC383:AE383" si="911">K383+R383</f>
        <v>62.5185</v>
      </c>
      <c r="AD383" s="11">
        <f t="shared" si="911"/>
        <v>833.58</v>
      </c>
      <c r="AE383" s="11">
        <f t="shared" si="911"/>
        <v>566.48</v>
      </c>
      <c r="AF383" s="11">
        <f t="shared" si="833"/>
        <v>34.73275</v>
      </c>
      <c r="AG383" s="11">
        <f t="shared" ref="AG383:AI383" si="912">O383+W383</f>
        <v>179</v>
      </c>
      <c r="AH383" s="11">
        <f t="shared" si="912"/>
        <v>0</v>
      </c>
      <c r="AI383" s="11">
        <f t="shared" si="912"/>
        <v>1676.31125</v>
      </c>
      <c r="AJ383" s="12" t="s">
        <v>33</v>
      </c>
    </row>
    <row r="384" s="9" customFormat="1" ht="16" customHeight="1" spans="1:36">
      <c r="A384" s="45">
        <f t="shared" si="816"/>
        <v>381</v>
      </c>
      <c r="B384" s="52" t="s">
        <v>558</v>
      </c>
      <c r="C384" s="114" t="s">
        <v>1929</v>
      </c>
      <c r="D384" s="100" t="s">
        <v>1930</v>
      </c>
      <c r="E384" s="113">
        <v>3473.25</v>
      </c>
      <c r="F384" s="48">
        <v>3473.25</v>
      </c>
      <c r="G384" s="96">
        <v>5664.75</v>
      </c>
      <c r="H384" s="96">
        <v>3473.25</v>
      </c>
      <c r="I384" s="105">
        <v>1790</v>
      </c>
      <c r="J384" s="96"/>
      <c r="K384" s="63">
        <f t="shared" si="817"/>
        <v>62.5185</v>
      </c>
      <c r="L384" s="64">
        <f t="shared" si="818"/>
        <v>555.72</v>
      </c>
      <c r="M384" s="48">
        <f t="shared" si="819"/>
        <v>453.18</v>
      </c>
      <c r="N384" s="46">
        <f t="shared" si="820"/>
        <v>24.31275</v>
      </c>
      <c r="O384" s="48">
        <f t="shared" si="821"/>
        <v>89.5</v>
      </c>
      <c r="P384" s="48">
        <f t="shared" si="822"/>
        <v>0</v>
      </c>
      <c r="Q384" s="48">
        <f t="shared" si="823"/>
        <v>1185.23125</v>
      </c>
      <c r="R384" s="46">
        <f t="shared" si="824"/>
        <v>0</v>
      </c>
      <c r="S384" s="46">
        <f t="shared" si="825"/>
        <v>277.86</v>
      </c>
      <c r="T384" s="48">
        <f t="shared" si="826"/>
        <v>113.3</v>
      </c>
      <c r="U384" s="46">
        <f t="shared" si="827"/>
        <v>10.42</v>
      </c>
      <c r="V384" s="46">
        <v>0</v>
      </c>
      <c r="W384" s="48">
        <f t="shared" si="828"/>
        <v>89.5</v>
      </c>
      <c r="X384" s="48">
        <f t="shared" si="829"/>
        <v>0</v>
      </c>
      <c r="Y384" s="46">
        <f t="shared" si="830"/>
        <v>491.08</v>
      </c>
      <c r="Z384" s="46">
        <f t="shared" si="831"/>
        <v>1676.31125</v>
      </c>
      <c r="AA384" s="78"/>
      <c r="AB384" s="12" t="s">
        <v>121</v>
      </c>
      <c r="AC384" s="11">
        <f t="shared" ref="AC384:AE384" si="913">K384+R384</f>
        <v>62.5185</v>
      </c>
      <c r="AD384" s="11">
        <f t="shared" si="913"/>
        <v>833.58</v>
      </c>
      <c r="AE384" s="11">
        <f t="shared" si="913"/>
        <v>566.48</v>
      </c>
      <c r="AF384" s="11">
        <f t="shared" si="833"/>
        <v>34.73275</v>
      </c>
      <c r="AG384" s="11">
        <f t="shared" ref="AG384:AI384" si="914">O384+W384</f>
        <v>179</v>
      </c>
      <c r="AH384" s="11">
        <f t="shared" si="914"/>
        <v>0</v>
      </c>
      <c r="AI384" s="11">
        <f t="shared" si="914"/>
        <v>1676.31125</v>
      </c>
      <c r="AJ384" s="12" t="s">
        <v>33</v>
      </c>
    </row>
    <row r="385" s="9" customFormat="1" ht="16" customHeight="1" spans="1:36">
      <c r="A385" s="45">
        <f t="shared" si="816"/>
        <v>382</v>
      </c>
      <c r="B385" s="52" t="s">
        <v>558</v>
      </c>
      <c r="C385" s="114" t="s">
        <v>1933</v>
      </c>
      <c r="D385" s="80" t="s">
        <v>1934</v>
      </c>
      <c r="E385" s="113">
        <v>3473.25</v>
      </c>
      <c r="F385" s="48">
        <v>3473.25</v>
      </c>
      <c r="G385" s="96">
        <v>5664.75</v>
      </c>
      <c r="H385" s="96">
        <v>3473.25</v>
      </c>
      <c r="I385" s="115">
        <v>1790</v>
      </c>
      <c r="J385" s="96"/>
      <c r="K385" s="63">
        <f t="shared" si="817"/>
        <v>62.5185</v>
      </c>
      <c r="L385" s="64">
        <f t="shared" si="818"/>
        <v>555.72</v>
      </c>
      <c r="M385" s="48">
        <f t="shared" si="819"/>
        <v>453.18</v>
      </c>
      <c r="N385" s="46">
        <f t="shared" si="820"/>
        <v>24.31275</v>
      </c>
      <c r="O385" s="48">
        <f t="shared" si="821"/>
        <v>89.5</v>
      </c>
      <c r="P385" s="48">
        <f t="shared" si="822"/>
        <v>0</v>
      </c>
      <c r="Q385" s="48">
        <f t="shared" si="823"/>
        <v>1185.23125</v>
      </c>
      <c r="R385" s="46">
        <f t="shared" si="824"/>
        <v>0</v>
      </c>
      <c r="S385" s="46">
        <f t="shared" si="825"/>
        <v>277.86</v>
      </c>
      <c r="T385" s="48">
        <f t="shared" si="826"/>
        <v>113.3</v>
      </c>
      <c r="U385" s="46">
        <f t="shared" si="827"/>
        <v>10.42</v>
      </c>
      <c r="V385" s="46">
        <v>0</v>
      </c>
      <c r="W385" s="48">
        <f t="shared" si="828"/>
        <v>89.5</v>
      </c>
      <c r="X385" s="48">
        <f t="shared" si="829"/>
        <v>0</v>
      </c>
      <c r="Y385" s="46">
        <f t="shared" si="830"/>
        <v>491.08</v>
      </c>
      <c r="Z385" s="46">
        <f t="shared" si="831"/>
        <v>1676.31125</v>
      </c>
      <c r="AA385" s="78"/>
      <c r="AB385" s="12" t="s">
        <v>56</v>
      </c>
      <c r="AC385" s="11">
        <f t="shared" ref="AC385:AE385" si="915">K385+R385</f>
        <v>62.5185</v>
      </c>
      <c r="AD385" s="11">
        <f t="shared" si="915"/>
        <v>833.58</v>
      </c>
      <c r="AE385" s="11">
        <f t="shared" si="915"/>
        <v>566.48</v>
      </c>
      <c r="AF385" s="11">
        <f t="shared" si="833"/>
        <v>34.73275</v>
      </c>
      <c r="AG385" s="11">
        <f t="shared" ref="AG385:AI385" si="916">O385+W385</f>
        <v>179</v>
      </c>
      <c r="AH385" s="11">
        <f t="shared" si="916"/>
        <v>0</v>
      </c>
      <c r="AI385" s="11">
        <f t="shared" si="916"/>
        <v>1676.31125</v>
      </c>
      <c r="AJ385" s="12" t="s">
        <v>33</v>
      </c>
    </row>
    <row r="386" s="9" customFormat="1" ht="16" customHeight="1" spans="1:36">
      <c r="A386" s="45">
        <f t="shared" si="816"/>
        <v>383</v>
      </c>
      <c r="B386" s="52" t="s">
        <v>558</v>
      </c>
      <c r="C386" s="114" t="s">
        <v>1937</v>
      </c>
      <c r="D386" s="80" t="s">
        <v>1938</v>
      </c>
      <c r="E386" s="113">
        <v>3473.25</v>
      </c>
      <c r="F386" s="48">
        <v>3473.25</v>
      </c>
      <c r="G386" s="96">
        <v>5664.75</v>
      </c>
      <c r="H386" s="96">
        <v>3473.25</v>
      </c>
      <c r="I386" s="115">
        <v>1790</v>
      </c>
      <c r="J386" s="96"/>
      <c r="K386" s="63">
        <f t="shared" si="817"/>
        <v>62.5185</v>
      </c>
      <c r="L386" s="64">
        <f t="shared" si="818"/>
        <v>555.72</v>
      </c>
      <c r="M386" s="48">
        <f t="shared" si="819"/>
        <v>453.18</v>
      </c>
      <c r="N386" s="46">
        <f t="shared" si="820"/>
        <v>24.31275</v>
      </c>
      <c r="O386" s="48">
        <f t="shared" si="821"/>
        <v>89.5</v>
      </c>
      <c r="P386" s="48">
        <f t="shared" si="822"/>
        <v>0</v>
      </c>
      <c r="Q386" s="48">
        <f t="shared" si="823"/>
        <v>1185.23125</v>
      </c>
      <c r="R386" s="46">
        <f t="shared" si="824"/>
        <v>0</v>
      </c>
      <c r="S386" s="46">
        <f t="shared" si="825"/>
        <v>277.86</v>
      </c>
      <c r="T386" s="48">
        <f t="shared" si="826"/>
        <v>113.3</v>
      </c>
      <c r="U386" s="46">
        <f t="shared" si="827"/>
        <v>10.42</v>
      </c>
      <c r="V386" s="46">
        <v>0</v>
      </c>
      <c r="W386" s="48">
        <f t="shared" si="828"/>
        <v>89.5</v>
      </c>
      <c r="X386" s="48">
        <f t="shared" si="829"/>
        <v>0</v>
      </c>
      <c r="Y386" s="46">
        <f t="shared" si="830"/>
        <v>491.08</v>
      </c>
      <c r="Z386" s="46">
        <f t="shared" si="831"/>
        <v>1676.31125</v>
      </c>
      <c r="AA386" s="78"/>
      <c r="AB386" s="12" t="s">
        <v>50</v>
      </c>
      <c r="AC386" s="11">
        <f t="shared" ref="AC386:AE386" si="917">K386+R386</f>
        <v>62.5185</v>
      </c>
      <c r="AD386" s="11">
        <f t="shared" si="917"/>
        <v>833.58</v>
      </c>
      <c r="AE386" s="11">
        <f t="shared" si="917"/>
        <v>566.48</v>
      </c>
      <c r="AF386" s="11">
        <f t="shared" si="833"/>
        <v>34.73275</v>
      </c>
      <c r="AG386" s="11">
        <f t="shared" ref="AG386:AI386" si="918">O386+W386</f>
        <v>179</v>
      </c>
      <c r="AH386" s="11">
        <f t="shared" si="918"/>
        <v>0</v>
      </c>
      <c r="AI386" s="11">
        <f t="shared" si="918"/>
        <v>1676.31125</v>
      </c>
      <c r="AJ386" s="12" t="s">
        <v>33</v>
      </c>
    </row>
    <row r="387" s="9" customFormat="1" ht="16" customHeight="1" spans="1:36">
      <c r="A387" s="45">
        <f t="shared" si="816"/>
        <v>384</v>
      </c>
      <c r="B387" s="52" t="s">
        <v>558</v>
      </c>
      <c r="C387" s="114" t="s">
        <v>1939</v>
      </c>
      <c r="D387" s="80" t="s">
        <v>1940</v>
      </c>
      <c r="E387" s="113">
        <v>3473.25</v>
      </c>
      <c r="F387" s="48">
        <v>3473.25</v>
      </c>
      <c r="G387" s="96">
        <v>5664.75</v>
      </c>
      <c r="H387" s="96">
        <v>3473.25</v>
      </c>
      <c r="I387" s="115">
        <v>1790</v>
      </c>
      <c r="J387" s="96"/>
      <c r="K387" s="63">
        <f t="shared" si="817"/>
        <v>62.5185</v>
      </c>
      <c r="L387" s="64">
        <f t="shared" si="818"/>
        <v>555.72</v>
      </c>
      <c r="M387" s="48">
        <f t="shared" si="819"/>
        <v>453.18</v>
      </c>
      <c r="N387" s="46">
        <f t="shared" si="820"/>
        <v>24.31275</v>
      </c>
      <c r="O387" s="48">
        <f t="shared" si="821"/>
        <v>89.5</v>
      </c>
      <c r="P387" s="48">
        <f t="shared" si="822"/>
        <v>0</v>
      </c>
      <c r="Q387" s="48">
        <f t="shared" si="823"/>
        <v>1185.23125</v>
      </c>
      <c r="R387" s="46">
        <f t="shared" si="824"/>
        <v>0</v>
      </c>
      <c r="S387" s="46">
        <f t="shared" si="825"/>
        <v>277.86</v>
      </c>
      <c r="T387" s="48">
        <f t="shared" si="826"/>
        <v>113.3</v>
      </c>
      <c r="U387" s="46">
        <f t="shared" si="827"/>
        <v>10.42</v>
      </c>
      <c r="V387" s="46">
        <v>0</v>
      </c>
      <c r="W387" s="48">
        <f t="shared" si="828"/>
        <v>89.5</v>
      </c>
      <c r="X387" s="48">
        <f t="shared" si="829"/>
        <v>0</v>
      </c>
      <c r="Y387" s="46">
        <f t="shared" si="830"/>
        <v>491.08</v>
      </c>
      <c r="Z387" s="46">
        <f t="shared" si="831"/>
        <v>1676.31125</v>
      </c>
      <c r="AA387" s="78"/>
      <c r="AB387" s="12" t="s">
        <v>56</v>
      </c>
      <c r="AC387" s="11">
        <f t="shared" ref="AC387:AE387" si="919">K387+R387</f>
        <v>62.5185</v>
      </c>
      <c r="AD387" s="11">
        <f t="shared" si="919"/>
        <v>833.58</v>
      </c>
      <c r="AE387" s="11">
        <f t="shared" si="919"/>
        <v>566.48</v>
      </c>
      <c r="AF387" s="11">
        <f t="shared" si="833"/>
        <v>34.73275</v>
      </c>
      <c r="AG387" s="11">
        <f t="shared" ref="AG387:AI387" si="920">O387+W387</f>
        <v>179</v>
      </c>
      <c r="AH387" s="11">
        <f t="shared" si="920"/>
        <v>0</v>
      </c>
      <c r="AI387" s="11">
        <f t="shared" si="920"/>
        <v>1676.31125</v>
      </c>
      <c r="AJ387" s="12" t="s">
        <v>33</v>
      </c>
    </row>
    <row r="388" s="9" customFormat="1" ht="16" customHeight="1" spans="1:36">
      <c r="A388" s="45">
        <f t="shared" si="816"/>
        <v>385</v>
      </c>
      <c r="B388" s="52" t="s">
        <v>558</v>
      </c>
      <c r="C388" s="114" t="s">
        <v>1941</v>
      </c>
      <c r="D388" s="80" t="s">
        <v>1942</v>
      </c>
      <c r="E388" s="113">
        <v>3473.25</v>
      </c>
      <c r="F388" s="48">
        <v>3473.25</v>
      </c>
      <c r="G388" s="96">
        <v>5664.75</v>
      </c>
      <c r="H388" s="96">
        <v>3473.25</v>
      </c>
      <c r="I388" s="105">
        <v>0</v>
      </c>
      <c r="J388" s="96"/>
      <c r="K388" s="63">
        <f t="shared" si="817"/>
        <v>62.5185</v>
      </c>
      <c r="L388" s="64">
        <f t="shared" si="818"/>
        <v>555.72</v>
      </c>
      <c r="M388" s="48">
        <f t="shared" si="819"/>
        <v>453.18</v>
      </c>
      <c r="N388" s="46">
        <f t="shared" si="820"/>
        <v>24.31275</v>
      </c>
      <c r="O388" s="48">
        <f t="shared" si="821"/>
        <v>0</v>
      </c>
      <c r="P388" s="48">
        <f t="shared" si="822"/>
        <v>0</v>
      </c>
      <c r="Q388" s="48">
        <f t="shared" si="823"/>
        <v>1095.73125</v>
      </c>
      <c r="R388" s="46">
        <f t="shared" si="824"/>
        <v>0</v>
      </c>
      <c r="S388" s="46">
        <f t="shared" si="825"/>
        <v>277.86</v>
      </c>
      <c r="T388" s="48">
        <f t="shared" si="826"/>
        <v>113.3</v>
      </c>
      <c r="U388" s="46">
        <f t="shared" si="827"/>
        <v>10.42</v>
      </c>
      <c r="V388" s="46">
        <v>0</v>
      </c>
      <c r="W388" s="48">
        <f t="shared" si="828"/>
        <v>0</v>
      </c>
      <c r="X388" s="48">
        <f t="shared" si="829"/>
        <v>0</v>
      </c>
      <c r="Y388" s="46">
        <f t="shared" si="830"/>
        <v>401.58</v>
      </c>
      <c r="Z388" s="46">
        <f t="shared" si="831"/>
        <v>1497.31125</v>
      </c>
      <c r="AA388" s="78"/>
      <c r="AB388" s="12" t="s">
        <v>121</v>
      </c>
      <c r="AC388" s="11">
        <f t="shared" ref="AC388:AE388" si="921">K388+R388</f>
        <v>62.5185</v>
      </c>
      <c r="AD388" s="11">
        <f t="shared" si="921"/>
        <v>833.58</v>
      </c>
      <c r="AE388" s="11">
        <f t="shared" si="921"/>
        <v>566.48</v>
      </c>
      <c r="AF388" s="11">
        <f t="shared" si="833"/>
        <v>34.73275</v>
      </c>
      <c r="AG388" s="11">
        <f t="shared" ref="AG388:AI388" si="922">O388+W388</f>
        <v>0</v>
      </c>
      <c r="AH388" s="11">
        <f t="shared" si="922"/>
        <v>0</v>
      </c>
      <c r="AI388" s="11">
        <f t="shared" si="922"/>
        <v>1497.31125</v>
      </c>
      <c r="AJ388" s="12" t="s">
        <v>33</v>
      </c>
    </row>
    <row r="389" s="9" customFormat="1" ht="16" customHeight="1" spans="1:36">
      <c r="A389" s="45">
        <f t="shared" si="816"/>
        <v>386</v>
      </c>
      <c r="B389" s="52" t="s">
        <v>558</v>
      </c>
      <c r="C389" s="114" t="s">
        <v>1943</v>
      </c>
      <c r="D389" s="80" t="s">
        <v>1944</v>
      </c>
      <c r="E389" s="113">
        <v>3473.25</v>
      </c>
      <c r="F389" s="48">
        <v>3473.25</v>
      </c>
      <c r="G389" s="96">
        <v>5664.75</v>
      </c>
      <c r="H389" s="96">
        <v>3473.25</v>
      </c>
      <c r="I389" s="105">
        <v>0</v>
      </c>
      <c r="J389" s="96"/>
      <c r="K389" s="63">
        <f t="shared" si="817"/>
        <v>62.5185</v>
      </c>
      <c r="L389" s="64">
        <f t="shared" si="818"/>
        <v>555.72</v>
      </c>
      <c r="M389" s="48">
        <f t="shared" si="819"/>
        <v>453.18</v>
      </c>
      <c r="N389" s="46">
        <f t="shared" si="820"/>
        <v>24.31275</v>
      </c>
      <c r="O389" s="48">
        <f t="shared" si="821"/>
        <v>0</v>
      </c>
      <c r="P389" s="48">
        <f t="shared" si="822"/>
        <v>0</v>
      </c>
      <c r="Q389" s="48">
        <f t="shared" si="823"/>
        <v>1095.73125</v>
      </c>
      <c r="R389" s="46">
        <f t="shared" si="824"/>
        <v>0</v>
      </c>
      <c r="S389" s="46">
        <f t="shared" si="825"/>
        <v>277.86</v>
      </c>
      <c r="T389" s="48">
        <f t="shared" si="826"/>
        <v>113.3</v>
      </c>
      <c r="U389" s="46">
        <f t="shared" si="827"/>
        <v>10.42</v>
      </c>
      <c r="V389" s="46">
        <v>0</v>
      </c>
      <c r="W389" s="48">
        <f t="shared" si="828"/>
        <v>0</v>
      </c>
      <c r="X389" s="48">
        <f t="shared" si="829"/>
        <v>0</v>
      </c>
      <c r="Y389" s="46">
        <f t="shared" si="830"/>
        <v>401.58</v>
      </c>
      <c r="Z389" s="46">
        <f t="shared" si="831"/>
        <v>1497.31125</v>
      </c>
      <c r="AA389" s="78"/>
      <c r="AB389" s="12" t="s">
        <v>56</v>
      </c>
      <c r="AC389" s="11">
        <f t="shared" ref="AC389:AE389" si="923">K389+R389</f>
        <v>62.5185</v>
      </c>
      <c r="AD389" s="11">
        <f t="shared" si="923"/>
        <v>833.58</v>
      </c>
      <c r="AE389" s="11">
        <f t="shared" si="923"/>
        <v>566.48</v>
      </c>
      <c r="AF389" s="11">
        <f t="shared" si="833"/>
        <v>34.73275</v>
      </c>
      <c r="AG389" s="11">
        <f t="shared" ref="AG389:AI389" si="924">O389+W389</f>
        <v>0</v>
      </c>
      <c r="AH389" s="11">
        <f t="shared" si="924"/>
        <v>0</v>
      </c>
      <c r="AI389" s="11">
        <f t="shared" si="924"/>
        <v>1497.31125</v>
      </c>
      <c r="AJ389" s="12" t="s">
        <v>33</v>
      </c>
    </row>
    <row r="390" s="9" customFormat="1" ht="16" customHeight="1" spans="1:36">
      <c r="A390" s="45">
        <f t="shared" si="816"/>
        <v>387</v>
      </c>
      <c r="B390" s="52" t="s">
        <v>558</v>
      </c>
      <c r="C390" s="114" t="s">
        <v>1947</v>
      </c>
      <c r="D390" s="80" t="s">
        <v>1948</v>
      </c>
      <c r="E390" s="113">
        <v>3473.25</v>
      </c>
      <c r="F390" s="48">
        <v>3473.25</v>
      </c>
      <c r="G390" s="96">
        <v>5664.75</v>
      </c>
      <c r="H390" s="96">
        <v>3473.25</v>
      </c>
      <c r="I390" s="105">
        <v>0</v>
      </c>
      <c r="J390" s="96"/>
      <c r="K390" s="63">
        <f t="shared" si="817"/>
        <v>62.5185</v>
      </c>
      <c r="L390" s="64">
        <f t="shared" si="818"/>
        <v>555.72</v>
      </c>
      <c r="M390" s="48">
        <f t="shared" si="819"/>
        <v>453.18</v>
      </c>
      <c r="N390" s="46">
        <f t="shared" si="820"/>
        <v>24.31275</v>
      </c>
      <c r="O390" s="48">
        <f t="shared" si="821"/>
        <v>0</v>
      </c>
      <c r="P390" s="48">
        <f t="shared" si="822"/>
        <v>0</v>
      </c>
      <c r="Q390" s="48">
        <f t="shared" si="823"/>
        <v>1095.73125</v>
      </c>
      <c r="R390" s="46">
        <f t="shared" si="824"/>
        <v>0</v>
      </c>
      <c r="S390" s="46">
        <f t="shared" si="825"/>
        <v>277.86</v>
      </c>
      <c r="T390" s="48">
        <f t="shared" si="826"/>
        <v>113.3</v>
      </c>
      <c r="U390" s="46">
        <f t="shared" si="827"/>
        <v>10.42</v>
      </c>
      <c r="V390" s="46">
        <v>0</v>
      </c>
      <c r="W390" s="48">
        <f t="shared" si="828"/>
        <v>0</v>
      </c>
      <c r="X390" s="48">
        <f t="shared" si="829"/>
        <v>0</v>
      </c>
      <c r="Y390" s="46">
        <f t="shared" si="830"/>
        <v>401.58</v>
      </c>
      <c r="Z390" s="46">
        <f t="shared" si="831"/>
        <v>1497.31125</v>
      </c>
      <c r="AA390" s="78"/>
      <c r="AB390" s="12" t="s">
        <v>56</v>
      </c>
      <c r="AC390" s="11">
        <f t="shared" ref="AC390:AE390" si="925">K390+R390</f>
        <v>62.5185</v>
      </c>
      <c r="AD390" s="11">
        <f t="shared" si="925"/>
        <v>833.58</v>
      </c>
      <c r="AE390" s="11">
        <f t="shared" si="925"/>
        <v>566.48</v>
      </c>
      <c r="AF390" s="11">
        <f t="shared" si="833"/>
        <v>34.73275</v>
      </c>
      <c r="AG390" s="11">
        <f t="shared" ref="AG390:AI390" si="926">O390+W390</f>
        <v>0</v>
      </c>
      <c r="AH390" s="11">
        <f t="shared" si="926"/>
        <v>0</v>
      </c>
      <c r="AI390" s="11">
        <f t="shared" si="926"/>
        <v>1497.31125</v>
      </c>
      <c r="AJ390" s="12" t="s">
        <v>33</v>
      </c>
    </row>
    <row r="391" s="9" customFormat="1" ht="16" customHeight="1" spans="1:36">
      <c r="A391" s="45">
        <f t="shared" si="816"/>
        <v>388</v>
      </c>
      <c r="B391" s="52" t="s">
        <v>558</v>
      </c>
      <c r="C391" s="114" t="s">
        <v>1949</v>
      </c>
      <c r="D391" s="80" t="s">
        <v>1950</v>
      </c>
      <c r="E391" s="113">
        <v>3473.25</v>
      </c>
      <c r="F391" s="48">
        <v>3473.25</v>
      </c>
      <c r="G391" s="96">
        <v>5664.75</v>
      </c>
      <c r="H391" s="96">
        <v>3473.25</v>
      </c>
      <c r="I391" s="105">
        <v>0</v>
      </c>
      <c r="J391" s="96"/>
      <c r="K391" s="63">
        <f t="shared" si="817"/>
        <v>62.5185</v>
      </c>
      <c r="L391" s="64">
        <f t="shared" si="818"/>
        <v>555.72</v>
      </c>
      <c r="M391" s="48">
        <f t="shared" si="819"/>
        <v>453.18</v>
      </c>
      <c r="N391" s="46">
        <f t="shared" si="820"/>
        <v>24.31275</v>
      </c>
      <c r="O391" s="48">
        <f t="shared" si="821"/>
        <v>0</v>
      </c>
      <c r="P391" s="48">
        <f t="shared" si="822"/>
        <v>0</v>
      </c>
      <c r="Q391" s="48">
        <f t="shared" si="823"/>
        <v>1095.73125</v>
      </c>
      <c r="R391" s="46">
        <f t="shared" si="824"/>
        <v>0</v>
      </c>
      <c r="S391" s="46">
        <f t="shared" si="825"/>
        <v>277.86</v>
      </c>
      <c r="T391" s="48">
        <f t="shared" si="826"/>
        <v>113.3</v>
      </c>
      <c r="U391" s="46">
        <f t="shared" si="827"/>
        <v>10.42</v>
      </c>
      <c r="V391" s="46">
        <v>0</v>
      </c>
      <c r="W391" s="48">
        <f t="shared" si="828"/>
        <v>0</v>
      </c>
      <c r="X391" s="48">
        <f t="shared" si="829"/>
        <v>0</v>
      </c>
      <c r="Y391" s="46">
        <f t="shared" si="830"/>
        <v>401.58</v>
      </c>
      <c r="Z391" s="46">
        <f t="shared" si="831"/>
        <v>1497.31125</v>
      </c>
      <c r="AA391" s="78"/>
      <c r="AB391" s="12" t="s">
        <v>56</v>
      </c>
      <c r="AC391" s="11">
        <f t="shared" ref="AC391:AE391" si="927">K391+R391</f>
        <v>62.5185</v>
      </c>
      <c r="AD391" s="11">
        <f t="shared" si="927"/>
        <v>833.58</v>
      </c>
      <c r="AE391" s="11">
        <f t="shared" si="927"/>
        <v>566.48</v>
      </c>
      <c r="AF391" s="11">
        <f t="shared" si="833"/>
        <v>34.73275</v>
      </c>
      <c r="AG391" s="11">
        <f t="shared" ref="AG391:AI391" si="928">O391+W391</f>
        <v>0</v>
      </c>
      <c r="AH391" s="11">
        <f t="shared" si="928"/>
        <v>0</v>
      </c>
      <c r="AI391" s="11">
        <f t="shared" si="928"/>
        <v>1497.31125</v>
      </c>
      <c r="AJ391" s="12" t="s">
        <v>33</v>
      </c>
    </row>
    <row r="392" s="9" customFormat="1" ht="16" customHeight="1" spans="1:36">
      <c r="A392" s="45">
        <f t="shared" si="816"/>
        <v>389</v>
      </c>
      <c r="B392" s="52" t="s">
        <v>509</v>
      </c>
      <c r="C392" s="114" t="s">
        <v>1959</v>
      </c>
      <c r="D392" s="80" t="s">
        <v>1960</v>
      </c>
      <c r="E392" s="113">
        <v>3473.25</v>
      </c>
      <c r="F392" s="48">
        <v>3473.25</v>
      </c>
      <c r="G392" s="96">
        <v>5664.75</v>
      </c>
      <c r="H392" s="96">
        <v>3473.25</v>
      </c>
      <c r="I392" s="105">
        <v>1790</v>
      </c>
      <c r="J392" s="96"/>
      <c r="K392" s="63">
        <f t="shared" si="817"/>
        <v>62.5185</v>
      </c>
      <c r="L392" s="64">
        <f t="shared" si="818"/>
        <v>555.72</v>
      </c>
      <c r="M392" s="48">
        <f t="shared" si="819"/>
        <v>453.18</v>
      </c>
      <c r="N392" s="46">
        <f t="shared" si="820"/>
        <v>24.31275</v>
      </c>
      <c r="O392" s="48">
        <f t="shared" si="821"/>
        <v>89.5</v>
      </c>
      <c r="P392" s="48">
        <f t="shared" si="822"/>
        <v>0</v>
      </c>
      <c r="Q392" s="48">
        <f t="shared" si="823"/>
        <v>1185.23125</v>
      </c>
      <c r="R392" s="46">
        <f t="shared" si="824"/>
        <v>0</v>
      </c>
      <c r="S392" s="46">
        <f t="shared" si="825"/>
        <v>277.86</v>
      </c>
      <c r="T392" s="48">
        <f t="shared" si="826"/>
        <v>113.3</v>
      </c>
      <c r="U392" s="46">
        <f t="shared" si="827"/>
        <v>10.42</v>
      </c>
      <c r="V392" s="46">
        <v>0</v>
      </c>
      <c r="W392" s="48">
        <f t="shared" si="828"/>
        <v>89.5</v>
      </c>
      <c r="X392" s="48">
        <f t="shared" si="829"/>
        <v>0</v>
      </c>
      <c r="Y392" s="46">
        <f t="shared" si="830"/>
        <v>491.08</v>
      </c>
      <c r="Z392" s="46">
        <f t="shared" si="831"/>
        <v>1676.31125</v>
      </c>
      <c r="AA392" s="78"/>
      <c r="AB392" s="12" t="s">
        <v>118</v>
      </c>
      <c r="AC392" s="11">
        <f t="shared" ref="AC392:AE392" si="929">K392+R392</f>
        <v>62.5185</v>
      </c>
      <c r="AD392" s="11">
        <f t="shared" si="929"/>
        <v>833.58</v>
      </c>
      <c r="AE392" s="11">
        <f t="shared" si="929"/>
        <v>566.48</v>
      </c>
      <c r="AF392" s="11">
        <f t="shared" si="833"/>
        <v>34.73275</v>
      </c>
      <c r="AG392" s="11">
        <f t="shared" ref="AG392:AI392" si="930">O392+W392</f>
        <v>179</v>
      </c>
      <c r="AH392" s="11">
        <f t="shared" si="930"/>
        <v>0</v>
      </c>
      <c r="AI392" s="11">
        <f t="shared" si="930"/>
        <v>1676.31125</v>
      </c>
      <c r="AJ392" s="12" t="s">
        <v>33</v>
      </c>
    </row>
    <row r="393" s="9" customFormat="1" ht="16" customHeight="1" spans="1:36">
      <c r="A393" s="45">
        <f t="shared" si="816"/>
        <v>390</v>
      </c>
      <c r="B393" s="52" t="s">
        <v>509</v>
      </c>
      <c r="C393" s="114" t="s">
        <v>1961</v>
      </c>
      <c r="D393" s="80" t="s">
        <v>1962</v>
      </c>
      <c r="E393" s="113">
        <v>3473.25</v>
      </c>
      <c r="F393" s="48">
        <v>3473.25</v>
      </c>
      <c r="G393" s="96">
        <v>5664.75</v>
      </c>
      <c r="H393" s="96">
        <v>3473.25</v>
      </c>
      <c r="I393" s="105">
        <v>1790</v>
      </c>
      <c r="J393" s="96"/>
      <c r="K393" s="63">
        <f t="shared" si="817"/>
        <v>62.5185</v>
      </c>
      <c r="L393" s="64">
        <f t="shared" si="818"/>
        <v>555.72</v>
      </c>
      <c r="M393" s="48">
        <f t="shared" si="819"/>
        <v>453.18</v>
      </c>
      <c r="N393" s="46">
        <f t="shared" si="820"/>
        <v>24.31275</v>
      </c>
      <c r="O393" s="48">
        <f t="shared" si="821"/>
        <v>89.5</v>
      </c>
      <c r="P393" s="48">
        <f t="shared" si="822"/>
        <v>0</v>
      </c>
      <c r="Q393" s="48">
        <f t="shared" si="823"/>
        <v>1185.23125</v>
      </c>
      <c r="R393" s="46">
        <f t="shared" si="824"/>
        <v>0</v>
      </c>
      <c r="S393" s="46">
        <f t="shared" si="825"/>
        <v>277.86</v>
      </c>
      <c r="T393" s="48">
        <f t="shared" si="826"/>
        <v>113.3</v>
      </c>
      <c r="U393" s="46">
        <f t="shared" si="827"/>
        <v>10.42</v>
      </c>
      <c r="V393" s="46">
        <v>0</v>
      </c>
      <c r="W393" s="48">
        <f t="shared" si="828"/>
        <v>89.5</v>
      </c>
      <c r="X393" s="48">
        <f t="shared" si="829"/>
        <v>0</v>
      </c>
      <c r="Y393" s="46">
        <f t="shared" si="830"/>
        <v>491.08</v>
      </c>
      <c r="Z393" s="46">
        <f t="shared" si="831"/>
        <v>1676.31125</v>
      </c>
      <c r="AA393" s="78"/>
      <c r="AB393" s="12" t="s">
        <v>118</v>
      </c>
      <c r="AC393" s="11">
        <f t="shared" ref="AC393:AE393" si="931">K393+R393</f>
        <v>62.5185</v>
      </c>
      <c r="AD393" s="11">
        <f t="shared" si="931"/>
        <v>833.58</v>
      </c>
      <c r="AE393" s="11">
        <f t="shared" si="931"/>
        <v>566.48</v>
      </c>
      <c r="AF393" s="11">
        <f t="shared" si="833"/>
        <v>34.73275</v>
      </c>
      <c r="AG393" s="11">
        <f t="shared" ref="AG393:AI393" si="932">O393+W393</f>
        <v>179</v>
      </c>
      <c r="AH393" s="11">
        <f t="shared" si="932"/>
        <v>0</v>
      </c>
      <c r="AI393" s="11">
        <f t="shared" si="932"/>
        <v>1676.31125</v>
      </c>
      <c r="AJ393" s="12" t="s">
        <v>33</v>
      </c>
    </row>
    <row r="394" s="9" customFormat="1" ht="16" customHeight="1" spans="1:36">
      <c r="A394" s="45">
        <f t="shared" si="816"/>
        <v>391</v>
      </c>
      <c r="B394" s="52" t="s">
        <v>640</v>
      </c>
      <c r="C394" s="114" t="s">
        <v>1963</v>
      </c>
      <c r="D394" s="80" t="s">
        <v>1964</v>
      </c>
      <c r="E394" s="113">
        <v>3473.25</v>
      </c>
      <c r="F394" s="48">
        <v>3473.25</v>
      </c>
      <c r="G394" s="96">
        <v>5664.75</v>
      </c>
      <c r="H394" s="96">
        <v>3473.25</v>
      </c>
      <c r="I394" s="105">
        <v>1790</v>
      </c>
      <c r="J394" s="96"/>
      <c r="K394" s="63">
        <f t="shared" si="817"/>
        <v>62.5185</v>
      </c>
      <c r="L394" s="64">
        <f t="shared" si="818"/>
        <v>555.72</v>
      </c>
      <c r="M394" s="48">
        <f t="shared" si="819"/>
        <v>453.18</v>
      </c>
      <c r="N394" s="46">
        <f t="shared" si="820"/>
        <v>24.31275</v>
      </c>
      <c r="O394" s="48">
        <f t="shared" si="821"/>
        <v>89.5</v>
      </c>
      <c r="P394" s="48">
        <f t="shared" si="822"/>
        <v>0</v>
      </c>
      <c r="Q394" s="48">
        <f t="shared" si="823"/>
        <v>1185.23125</v>
      </c>
      <c r="R394" s="46">
        <f t="shared" si="824"/>
        <v>0</v>
      </c>
      <c r="S394" s="46">
        <f t="shared" si="825"/>
        <v>277.86</v>
      </c>
      <c r="T394" s="48">
        <f t="shared" si="826"/>
        <v>113.3</v>
      </c>
      <c r="U394" s="46">
        <f t="shared" si="827"/>
        <v>10.42</v>
      </c>
      <c r="V394" s="46">
        <v>0</v>
      </c>
      <c r="W394" s="48">
        <f t="shared" si="828"/>
        <v>89.5</v>
      </c>
      <c r="X394" s="48">
        <f t="shared" si="829"/>
        <v>0</v>
      </c>
      <c r="Y394" s="46">
        <f t="shared" si="830"/>
        <v>491.08</v>
      </c>
      <c r="Z394" s="46">
        <f t="shared" si="831"/>
        <v>1676.31125</v>
      </c>
      <c r="AA394" s="78"/>
      <c r="AB394" s="12" t="s">
        <v>67</v>
      </c>
      <c r="AC394" s="11">
        <f t="shared" ref="AC394:AE394" si="933">K394+R394</f>
        <v>62.5185</v>
      </c>
      <c r="AD394" s="11">
        <f t="shared" si="933"/>
        <v>833.58</v>
      </c>
      <c r="AE394" s="11">
        <f t="shared" si="933"/>
        <v>566.48</v>
      </c>
      <c r="AF394" s="11">
        <f t="shared" si="833"/>
        <v>34.73275</v>
      </c>
      <c r="AG394" s="11">
        <f t="shared" ref="AG394:AI394" si="934">O394+W394</f>
        <v>179</v>
      </c>
      <c r="AH394" s="11">
        <f t="shared" si="934"/>
        <v>0</v>
      </c>
      <c r="AI394" s="11">
        <f t="shared" si="934"/>
        <v>1676.31125</v>
      </c>
      <c r="AJ394" s="12" t="s">
        <v>33</v>
      </c>
    </row>
    <row r="395" s="9" customFormat="1" ht="16" customHeight="1" spans="1:36">
      <c r="A395" s="45">
        <f t="shared" si="816"/>
        <v>392</v>
      </c>
      <c r="B395" s="52" t="s">
        <v>640</v>
      </c>
      <c r="C395" s="103" t="s">
        <v>1965</v>
      </c>
      <c r="D395" s="55" t="s">
        <v>1966</v>
      </c>
      <c r="E395" s="113">
        <v>3473.25</v>
      </c>
      <c r="F395" s="48">
        <v>3473.25</v>
      </c>
      <c r="G395" s="96">
        <v>5664.75</v>
      </c>
      <c r="H395" s="96">
        <v>3473.25</v>
      </c>
      <c r="I395" s="105">
        <v>1790</v>
      </c>
      <c r="J395" s="96"/>
      <c r="K395" s="63">
        <f t="shared" si="817"/>
        <v>62.5185</v>
      </c>
      <c r="L395" s="64">
        <f t="shared" si="818"/>
        <v>555.72</v>
      </c>
      <c r="M395" s="48">
        <f t="shared" si="819"/>
        <v>453.18</v>
      </c>
      <c r="N395" s="46">
        <f t="shared" si="820"/>
        <v>24.31275</v>
      </c>
      <c r="O395" s="48">
        <f t="shared" si="821"/>
        <v>89.5</v>
      </c>
      <c r="P395" s="48">
        <f t="shared" si="822"/>
        <v>0</v>
      </c>
      <c r="Q395" s="48">
        <f t="shared" si="823"/>
        <v>1185.23125</v>
      </c>
      <c r="R395" s="46">
        <f t="shared" si="824"/>
        <v>0</v>
      </c>
      <c r="S395" s="46">
        <f t="shared" si="825"/>
        <v>277.86</v>
      </c>
      <c r="T395" s="48">
        <f t="shared" si="826"/>
        <v>113.3</v>
      </c>
      <c r="U395" s="46">
        <f t="shared" si="827"/>
        <v>10.42</v>
      </c>
      <c r="V395" s="46">
        <v>0</v>
      </c>
      <c r="W395" s="48">
        <f t="shared" si="828"/>
        <v>89.5</v>
      </c>
      <c r="X395" s="48">
        <f t="shared" si="829"/>
        <v>0</v>
      </c>
      <c r="Y395" s="46">
        <f t="shared" si="830"/>
        <v>491.08</v>
      </c>
      <c r="Z395" s="46">
        <f t="shared" si="831"/>
        <v>1676.31125</v>
      </c>
      <c r="AA395" s="78"/>
      <c r="AB395" s="12" t="s">
        <v>67</v>
      </c>
      <c r="AC395" s="11">
        <f t="shared" ref="AC395:AE395" si="935">K395+R395</f>
        <v>62.5185</v>
      </c>
      <c r="AD395" s="11">
        <f t="shared" si="935"/>
        <v>833.58</v>
      </c>
      <c r="AE395" s="11">
        <f t="shared" si="935"/>
        <v>566.48</v>
      </c>
      <c r="AF395" s="11">
        <f t="shared" si="833"/>
        <v>34.73275</v>
      </c>
      <c r="AG395" s="11">
        <f t="shared" ref="AG395:AI395" si="936">O395+W395</f>
        <v>179</v>
      </c>
      <c r="AH395" s="11">
        <f t="shared" si="936"/>
        <v>0</v>
      </c>
      <c r="AI395" s="11">
        <f t="shared" si="936"/>
        <v>1676.31125</v>
      </c>
      <c r="AJ395" s="12" t="s">
        <v>33</v>
      </c>
    </row>
    <row r="396" s="9" customFormat="1" ht="16" customHeight="1" spans="1:36">
      <c r="A396" s="45">
        <f t="shared" si="816"/>
        <v>393</v>
      </c>
      <c r="B396" s="52" t="s">
        <v>230</v>
      </c>
      <c r="C396" s="100" t="s">
        <v>1969</v>
      </c>
      <c r="D396" s="80" t="s">
        <v>1970</v>
      </c>
      <c r="E396" s="113">
        <v>3473.25</v>
      </c>
      <c r="F396" s="48">
        <v>3473.25</v>
      </c>
      <c r="G396" s="96">
        <v>5664.75</v>
      </c>
      <c r="H396" s="96">
        <v>3473.25</v>
      </c>
      <c r="I396" s="105">
        <v>3180</v>
      </c>
      <c r="J396" s="96"/>
      <c r="K396" s="63">
        <f t="shared" si="817"/>
        <v>62.5185</v>
      </c>
      <c r="L396" s="64">
        <f t="shared" si="818"/>
        <v>555.72</v>
      </c>
      <c r="M396" s="48">
        <f t="shared" si="819"/>
        <v>453.18</v>
      </c>
      <c r="N396" s="46">
        <f t="shared" si="820"/>
        <v>24.31275</v>
      </c>
      <c r="O396" s="48">
        <f t="shared" si="821"/>
        <v>159</v>
      </c>
      <c r="P396" s="48">
        <f t="shared" si="822"/>
        <v>0</v>
      </c>
      <c r="Q396" s="48">
        <f t="shared" si="823"/>
        <v>1254.73125</v>
      </c>
      <c r="R396" s="46">
        <f t="shared" si="824"/>
        <v>0</v>
      </c>
      <c r="S396" s="46">
        <f t="shared" si="825"/>
        <v>277.86</v>
      </c>
      <c r="T396" s="48">
        <f t="shared" si="826"/>
        <v>113.3</v>
      </c>
      <c r="U396" s="46">
        <f t="shared" si="827"/>
        <v>10.42</v>
      </c>
      <c r="V396" s="46">
        <v>0</v>
      </c>
      <c r="W396" s="48">
        <f t="shared" si="828"/>
        <v>159</v>
      </c>
      <c r="X396" s="48">
        <f t="shared" si="829"/>
        <v>0</v>
      </c>
      <c r="Y396" s="46">
        <f t="shared" si="830"/>
        <v>560.58</v>
      </c>
      <c r="Z396" s="46">
        <f t="shared" si="831"/>
        <v>1815.31125</v>
      </c>
      <c r="AA396" s="78"/>
      <c r="AB396" s="12" t="s">
        <v>134</v>
      </c>
      <c r="AC396" s="11">
        <f t="shared" ref="AC396:AE396" si="937">K396+R396</f>
        <v>62.5185</v>
      </c>
      <c r="AD396" s="11">
        <f t="shared" si="937"/>
        <v>833.58</v>
      </c>
      <c r="AE396" s="11">
        <f t="shared" si="937"/>
        <v>566.48</v>
      </c>
      <c r="AF396" s="11">
        <f t="shared" si="833"/>
        <v>34.73275</v>
      </c>
      <c r="AG396" s="11">
        <f t="shared" ref="AG396:AI396" si="938">O396+W396</f>
        <v>318</v>
      </c>
      <c r="AH396" s="11">
        <f t="shared" si="938"/>
        <v>0</v>
      </c>
      <c r="AI396" s="11">
        <f t="shared" si="938"/>
        <v>1815.31125</v>
      </c>
      <c r="AJ396" s="12" t="s">
        <v>32</v>
      </c>
    </row>
    <row r="397" s="22" customFormat="1" ht="19" customHeight="1" spans="1:36">
      <c r="A397" s="45">
        <f t="shared" si="816"/>
        <v>394</v>
      </c>
      <c r="B397" s="46" t="s">
        <v>233</v>
      </c>
      <c r="C397" s="104" t="s">
        <v>1991</v>
      </c>
      <c r="D397" s="87" t="s">
        <v>1992</v>
      </c>
      <c r="E397" s="113">
        <v>3473.25</v>
      </c>
      <c r="F397" s="48">
        <v>3473.25</v>
      </c>
      <c r="G397" s="96">
        <v>5664.75</v>
      </c>
      <c r="H397" s="96">
        <v>3473.25</v>
      </c>
      <c r="I397" s="105"/>
      <c r="J397" s="95"/>
      <c r="K397" s="63">
        <f t="shared" si="817"/>
        <v>62.5185</v>
      </c>
      <c r="L397" s="64">
        <f t="shared" si="818"/>
        <v>555.72</v>
      </c>
      <c r="M397" s="48">
        <f t="shared" si="819"/>
        <v>453.18</v>
      </c>
      <c r="N397" s="46">
        <f t="shared" si="820"/>
        <v>24.31275</v>
      </c>
      <c r="O397" s="48">
        <f t="shared" si="821"/>
        <v>0</v>
      </c>
      <c r="P397" s="48">
        <f t="shared" si="822"/>
        <v>0</v>
      </c>
      <c r="Q397" s="48">
        <f t="shared" si="823"/>
        <v>1095.73125</v>
      </c>
      <c r="R397" s="46">
        <f t="shared" si="824"/>
        <v>0</v>
      </c>
      <c r="S397" s="46">
        <f t="shared" si="825"/>
        <v>277.86</v>
      </c>
      <c r="T397" s="48">
        <f t="shared" si="826"/>
        <v>113.3</v>
      </c>
      <c r="U397" s="46">
        <f t="shared" si="827"/>
        <v>10.42</v>
      </c>
      <c r="V397" s="46">
        <v>0</v>
      </c>
      <c r="W397" s="48">
        <f t="shared" si="828"/>
        <v>0</v>
      </c>
      <c r="X397" s="48">
        <f t="shared" si="829"/>
        <v>0</v>
      </c>
      <c r="Y397" s="46">
        <f t="shared" si="830"/>
        <v>401.58</v>
      </c>
      <c r="Z397" s="46">
        <f t="shared" si="831"/>
        <v>1497.31125</v>
      </c>
      <c r="AA397" s="122"/>
      <c r="AB397" s="12" t="s">
        <v>124</v>
      </c>
      <c r="AC397" s="11">
        <f t="shared" ref="AC397:AE397" si="939">K397+R397</f>
        <v>62.5185</v>
      </c>
      <c r="AD397" s="11">
        <f t="shared" si="939"/>
        <v>833.58</v>
      </c>
      <c r="AE397" s="11">
        <f t="shared" si="939"/>
        <v>566.48</v>
      </c>
      <c r="AF397" s="11">
        <f t="shared" si="833"/>
        <v>34.73275</v>
      </c>
      <c r="AG397" s="11">
        <f t="shared" ref="AG397:AI397" si="940">O397+W397</f>
        <v>0</v>
      </c>
      <c r="AH397" s="11">
        <f t="shared" si="940"/>
        <v>0</v>
      </c>
      <c r="AI397" s="11">
        <f t="shared" si="940"/>
        <v>1497.31125</v>
      </c>
      <c r="AJ397" s="12" t="s">
        <v>34</v>
      </c>
    </row>
    <row r="398" s="22" customFormat="1" ht="19" customHeight="1" spans="1:36">
      <c r="A398" s="45">
        <f t="shared" si="816"/>
        <v>395</v>
      </c>
      <c r="B398" s="52" t="s">
        <v>337</v>
      </c>
      <c r="C398" s="104" t="s">
        <v>1993</v>
      </c>
      <c r="D398" s="87" t="s">
        <v>1994</v>
      </c>
      <c r="E398" s="113">
        <v>3473.25</v>
      </c>
      <c r="F398" s="48">
        <v>3473.25</v>
      </c>
      <c r="G398" s="96">
        <v>5664.75</v>
      </c>
      <c r="H398" s="96">
        <v>3473.25</v>
      </c>
      <c r="I398" s="105"/>
      <c r="J398" s="95"/>
      <c r="K398" s="63">
        <f t="shared" si="817"/>
        <v>62.5185</v>
      </c>
      <c r="L398" s="64">
        <f t="shared" si="818"/>
        <v>555.72</v>
      </c>
      <c r="M398" s="48">
        <f t="shared" si="819"/>
        <v>453.18</v>
      </c>
      <c r="N398" s="46">
        <f t="shared" si="820"/>
        <v>24.31275</v>
      </c>
      <c r="O398" s="48">
        <f t="shared" si="821"/>
        <v>0</v>
      </c>
      <c r="P398" s="48">
        <f t="shared" si="822"/>
        <v>0</v>
      </c>
      <c r="Q398" s="48">
        <f t="shared" si="823"/>
        <v>1095.73125</v>
      </c>
      <c r="R398" s="46">
        <f t="shared" si="824"/>
        <v>0</v>
      </c>
      <c r="S398" s="46">
        <f t="shared" si="825"/>
        <v>277.86</v>
      </c>
      <c r="T398" s="48">
        <f t="shared" si="826"/>
        <v>113.3</v>
      </c>
      <c r="U398" s="46">
        <f t="shared" si="827"/>
        <v>10.42</v>
      </c>
      <c r="V398" s="46">
        <v>0</v>
      </c>
      <c r="W398" s="48">
        <f t="shared" si="828"/>
        <v>0</v>
      </c>
      <c r="X398" s="48">
        <f t="shared" si="829"/>
        <v>0</v>
      </c>
      <c r="Y398" s="46">
        <f t="shared" si="830"/>
        <v>401.58</v>
      </c>
      <c r="Z398" s="46">
        <f t="shared" si="831"/>
        <v>1497.31125</v>
      </c>
      <c r="AA398" s="122"/>
      <c r="AB398" s="12" t="s">
        <v>97</v>
      </c>
      <c r="AC398" s="11">
        <f t="shared" ref="AC398:AE398" si="941">K398+R398</f>
        <v>62.5185</v>
      </c>
      <c r="AD398" s="11">
        <f t="shared" si="941"/>
        <v>833.58</v>
      </c>
      <c r="AE398" s="11">
        <f t="shared" si="941"/>
        <v>566.48</v>
      </c>
      <c r="AF398" s="11">
        <f t="shared" si="833"/>
        <v>34.73275</v>
      </c>
      <c r="AG398" s="11">
        <f t="shared" ref="AG398:AI398" si="942">O398+W398</f>
        <v>0</v>
      </c>
      <c r="AH398" s="11">
        <f t="shared" si="942"/>
        <v>0</v>
      </c>
      <c r="AI398" s="11">
        <f t="shared" si="942"/>
        <v>1497.31125</v>
      </c>
      <c r="AJ398" s="12" t="s">
        <v>33</v>
      </c>
    </row>
    <row r="399" s="22" customFormat="1" ht="19" customHeight="1" spans="1:36">
      <c r="A399" s="45">
        <f t="shared" si="816"/>
        <v>396</v>
      </c>
      <c r="B399" s="52" t="s">
        <v>337</v>
      </c>
      <c r="C399" s="104" t="s">
        <v>1995</v>
      </c>
      <c r="D399" s="87" t="s">
        <v>1996</v>
      </c>
      <c r="E399" s="113">
        <v>3473.25</v>
      </c>
      <c r="F399" s="48">
        <v>3473.25</v>
      </c>
      <c r="G399" s="96">
        <v>5664.75</v>
      </c>
      <c r="H399" s="96">
        <v>3473.25</v>
      </c>
      <c r="I399" s="105"/>
      <c r="J399" s="95"/>
      <c r="K399" s="63">
        <f t="shared" si="817"/>
        <v>62.5185</v>
      </c>
      <c r="L399" s="64">
        <f t="shared" si="818"/>
        <v>555.72</v>
      </c>
      <c r="M399" s="48">
        <f t="shared" si="819"/>
        <v>453.18</v>
      </c>
      <c r="N399" s="46">
        <f t="shared" si="820"/>
        <v>24.31275</v>
      </c>
      <c r="O399" s="48">
        <f t="shared" si="821"/>
        <v>0</v>
      </c>
      <c r="P399" s="48">
        <f t="shared" si="822"/>
        <v>0</v>
      </c>
      <c r="Q399" s="48">
        <f t="shared" si="823"/>
        <v>1095.73125</v>
      </c>
      <c r="R399" s="46">
        <f t="shared" si="824"/>
        <v>0</v>
      </c>
      <c r="S399" s="46">
        <f t="shared" si="825"/>
        <v>277.86</v>
      </c>
      <c r="T399" s="48">
        <f t="shared" si="826"/>
        <v>113.3</v>
      </c>
      <c r="U399" s="46">
        <f t="shared" si="827"/>
        <v>10.42</v>
      </c>
      <c r="V399" s="46">
        <v>0</v>
      </c>
      <c r="W399" s="48">
        <f t="shared" si="828"/>
        <v>0</v>
      </c>
      <c r="X399" s="48">
        <f t="shared" si="829"/>
        <v>0</v>
      </c>
      <c r="Y399" s="46">
        <f t="shared" si="830"/>
        <v>401.58</v>
      </c>
      <c r="Z399" s="46">
        <f t="shared" si="831"/>
        <v>1497.31125</v>
      </c>
      <c r="AA399" s="122"/>
      <c r="AB399" s="12" t="s">
        <v>97</v>
      </c>
      <c r="AC399" s="11">
        <f t="shared" ref="AC399:AE399" si="943">K399+R399</f>
        <v>62.5185</v>
      </c>
      <c r="AD399" s="11">
        <f t="shared" si="943"/>
        <v>833.58</v>
      </c>
      <c r="AE399" s="11">
        <f t="shared" si="943"/>
        <v>566.48</v>
      </c>
      <c r="AF399" s="11">
        <f t="shared" si="833"/>
        <v>34.73275</v>
      </c>
      <c r="AG399" s="11">
        <f t="shared" ref="AG399:AI399" si="944">O399+W399</f>
        <v>0</v>
      </c>
      <c r="AH399" s="11">
        <f t="shared" si="944"/>
        <v>0</v>
      </c>
      <c r="AI399" s="11">
        <f t="shared" si="944"/>
        <v>1497.31125</v>
      </c>
      <c r="AJ399" s="12" t="s">
        <v>33</v>
      </c>
    </row>
    <row r="400" s="22" customFormat="1" ht="19" customHeight="1" spans="1:36">
      <c r="A400" s="45">
        <f t="shared" si="816"/>
        <v>397</v>
      </c>
      <c r="B400" s="52" t="s">
        <v>337</v>
      </c>
      <c r="C400" s="104" t="s">
        <v>1997</v>
      </c>
      <c r="D400" s="87" t="s">
        <v>1998</v>
      </c>
      <c r="E400" s="113">
        <v>3473.25</v>
      </c>
      <c r="F400" s="48">
        <v>3473.25</v>
      </c>
      <c r="G400" s="96">
        <v>5664.75</v>
      </c>
      <c r="H400" s="96">
        <v>3473.25</v>
      </c>
      <c r="I400" s="105"/>
      <c r="J400" s="95"/>
      <c r="K400" s="63">
        <f t="shared" si="817"/>
        <v>62.5185</v>
      </c>
      <c r="L400" s="64">
        <f t="shared" si="818"/>
        <v>555.72</v>
      </c>
      <c r="M400" s="48">
        <f t="shared" si="819"/>
        <v>453.18</v>
      </c>
      <c r="N400" s="46">
        <f t="shared" si="820"/>
        <v>24.31275</v>
      </c>
      <c r="O400" s="48">
        <f t="shared" si="821"/>
        <v>0</v>
      </c>
      <c r="P400" s="48">
        <f t="shared" si="822"/>
        <v>0</v>
      </c>
      <c r="Q400" s="48">
        <f t="shared" si="823"/>
        <v>1095.73125</v>
      </c>
      <c r="R400" s="46">
        <f t="shared" si="824"/>
        <v>0</v>
      </c>
      <c r="S400" s="46">
        <f t="shared" si="825"/>
        <v>277.86</v>
      </c>
      <c r="T400" s="48">
        <f t="shared" si="826"/>
        <v>113.3</v>
      </c>
      <c r="U400" s="46">
        <f t="shared" si="827"/>
        <v>10.42</v>
      </c>
      <c r="V400" s="46">
        <v>0</v>
      </c>
      <c r="W400" s="48">
        <f t="shared" si="828"/>
        <v>0</v>
      </c>
      <c r="X400" s="48">
        <f t="shared" si="829"/>
        <v>0</v>
      </c>
      <c r="Y400" s="46">
        <f t="shared" si="830"/>
        <v>401.58</v>
      </c>
      <c r="Z400" s="46">
        <f t="shared" si="831"/>
        <v>1497.31125</v>
      </c>
      <c r="AA400" s="122"/>
      <c r="AB400" s="12" t="s">
        <v>97</v>
      </c>
      <c r="AC400" s="11">
        <f t="shared" ref="AC400:AE400" si="945">K400+R400</f>
        <v>62.5185</v>
      </c>
      <c r="AD400" s="11">
        <f t="shared" si="945"/>
        <v>833.58</v>
      </c>
      <c r="AE400" s="11">
        <f t="shared" si="945"/>
        <v>566.48</v>
      </c>
      <c r="AF400" s="11">
        <f t="shared" si="833"/>
        <v>34.73275</v>
      </c>
      <c r="AG400" s="11">
        <f t="shared" ref="AG400:AI400" si="946">O400+W400</f>
        <v>0</v>
      </c>
      <c r="AH400" s="11">
        <f t="shared" si="946"/>
        <v>0</v>
      </c>
      <c r="AI400" s="11">
        <f t="shared" si="946"/>
        <v>1497.31125</v>
      </c>
      <c r="AJ400" s="12" t="s">
        <v>33</v>
      </c>
    </row>
    <row r="401" s="22" customFormat="1" ht="19" customHeight="1" spans="1:36">
      <c r="A401" s="45">
        <f t="shared" si="816"/>
        <v>398</v>
      </c>
      <c r="B401" s="52" t="s">
        <v>337</v>
      </c>
      <c r="C401" s="104" t="s">
        <v>1999</v>
      </c>
      <c r="D401" s="116" t="s">
        <v>2000</v>
      </c>
      <c r="E401" s="113">
        <v>3473.25</v>
      </c>
      <c r="F401" s="48">
        <v>3473.25</v>
      </c>
      <c r="G401" s="96">
        <v>5664.75</v>
      </c>
      <c r="H401" s="96">
        <v>3473.25</v>
      </c>
      <c r="I401" s="105"/>
      <c r="J401" s="95"/>
      <c r="K401" s="63">
        <f t="shared" si="817"/>
        <v>62.5185</v>
      </c>
      <c r="L401" s="64">
        <f t="shared" si="818"/>
        <v>555.72</v>
      </c>
      <c r="M401" s="48">
        <f t="shared" si="819"/>
        <v>453.18</v>
      </c>
      <c r="N401" s="46">
        <f t="shared" si="820"/>
        <v>24.31275</v>
      </c>
      <c r="O401" s="48">
        <f t="shared" si="821"/>
        <v>0</v>
      </c>
      <c r="P401" s="48">
        <f t="shared" si="822"/>
        <v>0</v>
      </c>
      <c r="Q401" s="48">
        <f t="shared" si="823"/>
        <v>1095.73125</v>
      </c>
      <c r="R401" s="46">
        <f t="shared" si="824"/>
        <v>0</v>
      </c>
      <c r="S401" s="46">
        <f t="shared" si="825"/>
        <v>277.86</v>
      </c>
      <c r="T401" s="48">
        <f t="shared" si="826"/>
        <v>113.3</v>
      </c>
      <c r="U401" s="46">
        <f t="shared" si="827"/>
        <v>10.42</v>
      </c>
      <c r="V401" s="46">
        <v>0</v>
      </c>
      <c r="W401" s="48">
        <f t="shared" si="828"/>
        <v>0</v>
      </c>
      <c r="X401" s="48">
        <f t="shared" si="829"/>
        <v>0</v>
      </c>
      <c r="Y401" s="46">
        <f t="shared" si="830"/>
        <v>401.58</v>
      </c>
      <c r="Z401" s="46">
        <f t="shared" si="831"/>
        <v>1497.31125</v>
      </c>
      <c r="AA401" s="122"/>
      <c r="AB401" s="12" t="s">
        <v>88</v>
      </c>
      <c r="AC401" s="11">
        <f t="shared" ref="AC401:AE401" si="947">K401+R401</f>
        <v>62.5185</v>
      </c>
      <c r="AD401" s="11">
        <f t="shared" si="947"/>
        <v>833.58</v>
      </c>
      <c r="AE401" s="11">
        <f t="shared" si="947"/>
        <v>566.48</v>
      </c>
      <c r="AF401" s="11">
        <f t="shared" si="833"/>
        <v>34.73275</v>
      </c>
      <c r="AG401" s="11">
        <f t="shared" ref="AG401:AI401" si="948">O401+W401</f>
        <v>0</v>
      </c>
      <c r="AH401" s="11">
        <f t="shared" si="948"/>
        <v>0</v>
      </c>
      <c r="AI401" s="11">
        <f t="shared" si="948"/>
        <v>1497.31125</v>
      </c>
      <c r="AJ401" s="12" t="s">
        <v>33</v>
      </c>
    </row>
    <row r="402" s="22" customFormat="1" ht="19" customHeight="1" spans="1:36">
      <c r="A402" s="45">
        <f t="shared" si="816"/>
        <v>399</v>
      </c>
      <c r="B402" s="52" t="s">
        <v>509</v>
      </c>
      <c r="C402" s="104" t="s">
        <v>2003</v>
      </c>
      <c r="D402" s="87" t="s">
        <v>2004</v>
      </c>
      <c r="E402" s="113">
        <v>3473.25</v>
      </c>
      <c r="F402" s="48">
        <v>3473.25</v>
      </c>
      <c r="G402" s="96">
        <v>5664.75</v>
      </c>
      <c r="H402" s="96">
        <v>3473.25</v>
      </c>
      <c r="I402" s="105"/>
      <c r="J402" s="95"/>
      <c r="K402" s="63">
        <f t="shared" si="817"/>
        <v>62.5185</v>
      </c>
      <c r="L402" s="64">
        <f t="shared" si="818"/>
        <v>555.72</v>
      </c>
      <c r="M402" s="48">
        <f t="shared" si="819"/>
        <v>453.18</v>
      </c>
      <c r="N402" s="46">
        <f t="shared" si="820"/>
        <v>24.31275</v>
      </c>
      <c r="O402" s="48">
        <f t="shared" si="821"/>
        <v>0</v>
      </c>
      <c r="P402" s="48">
        <f t="shared" si="822"/>
        <v>0</v>
      </c>
      <c r="Q402" s="48">
        <f t="shared" si="823"/>
        <v>1095.73125</v>
      </c>
      <c r="R402" s="46">
        <f t="shared" si="824"/>
        <v>0</v>
      </c>
      <c r="S402" s="46">
        <f t="shared" si="825"/>
        <v>277.86</v>
      </c>
      <c r="T402" s="48">
        <f t="shared" si="826"/>
        <v>113.3</v>
      </c>
      <c r="U402" s="46">
        <f t="shared" si="827"/>
        <v>10.42</v>
      </c>
      <c r="V402" s="46">
        <v>0</v>
      </c>
      <c r="W402" s="48">
        <f t="shared" si="828"/>
        <v>0</v>
      </c>
      <c r="X402" s="48">
        <f t="shared" si="829"/>
        <v>0</v>
      </c>
      <c r="Y402" s="46">
        <f t="shared" si="830"/>
        <v>401.58</v>
      </c>
      <c r="Z402" s="46">
        <f t="shared" si="831"/>
        <v>1497.31125</v>
      </c>
      <c r="AA402" s="122"/>
      <c r="AB402" s="12" t="s">
        <v>118</v>
      </c>
      <c r="AC402" s="11">
        <f t="shared" ref="AC402:AE402" si="949">K402+R402</f>
        <v>62.5185</v>
      </c>
      <c r="AD402" s="11">
        <f t="shared" si="949"/>
        <v>833.58</v>
      </c>
      <c r="AE402" s="11">
        <f t="shared" si="949"/>
        <v>566.48</v>
      </c>
      <c r="AF402" s="11">
        <f t="shared" si="833"/>
        <v>34.73275</v>
      </c>
      <c r="AG402" s="11">
        <f t="shared" ref="AG402:AI402" si="950">O402+W402</f>
        <v>0</v>
      </c>
      <c r="AH402" s="11">
        <f t="shared" si="950"/>
        <v>0</v>
      </c>
      <c r="AI402" s="11">
        <f t="shared" si="950"/>
        <v>1497.31125</v>
      </c>
      <c r="AJ402" s="12" t="s">
        <v>33</v>
      </c>
    </row>
    <row r="403" s="22" customFormat="1" ht="19" customHeight="1" spans="1:36">
      <c r="A403" s="45">
        <f t="shared" si="816"/>
        <v>400</v>
      </c>
      <c r="B403" s="52" t="s">
        <v>348</v>
      </c>
      <c r="C403" s="104" t="s">
        <v>2005</v>
      </c>
      <c r="D403" s="87" t="s">
        <v>2006</v>
      </c>
      <c r="E403" s="113">
        <v>3473.25</v>
      </c>
      <c r="F403" s="48">
        <v>3473.25</v>
      </c>
      <c r="G403" s="96">
        <v>5664.75</v>
      </c>
      <c r="H403" s="96">
        <v>3473.25</v>
      </c>
      <c r="I403" s="105"/>
      <c r="J403" s="95"/>
      <c r="K403" s="63">
        <f t="shared" si="817"/>
        <v>62.5185</v>
      </c>
      <c r="L403" s="64">
        <f t="shared" si="818"/>
        <v>555.72</v>
      </c>
      <c r="M403" s="48">
        <f t="shared" si="819"/>
        <v>453.18</v>
      </c>
      <c r="N403" s="46">
        <f t="shared" si="820"/>
        <v>24.31275</v>
      </c>
      <c r="O403" s="48">
        <f t="shared" si="821"/>
        <v>0</v>
      </c>
      <c r="P403" s="48">
        <f t="shared" si="822"/>
        <v>0</v>
      </c>
      <c r="Q403" s="48">
        <f t="shared" si="823"/>
        <v>1095.73125</v>
      </c>
      <c r="R403" s="46">
        <f t="shared" si="824"/>
        <v>0</v>
      </c>
      <c r="S403" s="46">
        <f t="shared" si="825"/>
        <v>277.86</v>
      </c>
      <c r="T403" s="48">
        <f t="shared" si="826"/>
        <v>113.3</v>
      </c>
      <c r="U403" s="46">
        <f t="shared" si="827"/>
        <v>10.42</v>
      </c>
      <c r="V403" s="46">
        <v>0</v>
      </c>
      <c r="W403" s="48">
        <f t="shared" si="828"/>
        <v>0</v>
      </c>
      <c r="X403" s="48">
        <f t="shared" si="829"/>
        <v>0</v>
      </c>
      <c r="Y403" s="46">
        <f t="shared" si="830"/>
        <v>401.58</v>
      </c>
      <c r="Z403" s="46">
        <f t="shared" si="831"/>
        <v>1497.31125</v>
      </c>
      <c r="AA403" s="122"/>
      <c r="AB403" s="12" t="s">
        <v>100</v>
      </c>
      <c r="AC403" s="11">
        <f t="shared" ref="AC403:AE403" si="951">K403+R403</f>
        <v>62.5185</v>
      </c>
      <c r="AD403" s="11">
        <f t="shared" si="951"/>
        <v>833.58</v>
      </c>
      <c r="AE403" s="11">
        <f t="shared" si="951"/>
        <v>566.48</v>
      </c>
      <c r="AF403" s="11">
        <f t="shared" si="833"/>
        <v>34.73275</v>
      </c>
      <c r="AG403" s="11">
        <f t="shared" ref="AG403:AI403" si="952">O403+W403</f>
        <v>0</v>
      </c>
      <c r="AH403" s="11">
        <f t="shared" si="952"/>
        <v>0</v>
      </c>
      <c r="AI403" s="11">
        <f t="shared" si="952"/>
        <v>1497.31125</v>
      </c>
      <c r="AJ403" s="12" t="s">
        <v>33</v>
      </c>
    </row>
    <row r="404" s="22" customFormat="1" ht="19" customHeight="1" spans="1:36">
      <c r="A404" s="45">
        <f t="shared" si="816"/>
        <v>401</v>
      </c>
      <c r="B404" s="52" t="s">
        <v>348</v>
      </c>
      <c r="C404" s="104" t="s">
        <v>2007</v>
      </c>
      <c r="D404" s="87" t="s">
        <v>2008</v>
      </c>
      <c r="E404" s="113">
        <v>3473.25</v>
      </c>
      <c r="F404" s="48">
        <v>3473.25</v>
      </c>
      <c r="G404" s="96">
        <v>5664.75</v>
      </c>
      <c r="H404" s="96">
        <v>3473.25</v>
      </c>
      <c r="I404" s="115">
        <v>1790</v>
      </c>
      <c r="J404" s="95"/>
      <c r="K404" s="63">
        <f t="shared" si="817"/>
        <v>62.5185</v>
      </c>
      <c r="L404" s="64">
        <f t="shared" si="818"/>
        <v>555.72</v>
      </c>
      <c r="M404" s="48">
        <f t="shared" si="819"/>
        <v>453.18</v>
      </c>
      <c r="N404" s="46">
        <f t="shared" si="820"/>
        <v>24.31275</v>
      </c>
      <c r="O404" s="48">
        <f t="shared" si="821"/>
        <v>89.5</v>
      </c>
      <c r="P404" s="48">
        <f t="shared" si="822"/>
        <v>0</v>
      </c>
      <c r="Q404" s="48">
        <f t="shared" si="823"/>
        <v>1185.23125</v>
      </c>
      <c r="R404" s="46">
        <f t="shared" si="824"/>
        <v>0</v>
      </c>
      <c r="S404" s="46">
        <f t="shared" si="825"/>
        <v>277.86</v>
      </c>
      <c r="T404" s="48">
        <f t="shared" si="826"/>
        <v>113.3</v>
      </c>
      <c r="U404" s="46">
        <f t="shared" si="827"/>
        <v>10.42</v>
      </c>
      <c r="V404" s="46">
        <v>0</v>
      </c>
      <c r="W404" s="48">
        <f t="shared" si="828"/>
        <v>89.5</v>
      </c>
      <c r="X404" s="48">
        <f t="shared" si="829"/>
        <v>0</v>
      </c>
      <c r="Y404" s="46">
        <f t="shared" si="830"/>
        <v>491.08</v>
      </c>
      <c r="Z404" s="46">
        <f t="shared" si="831"/>
        <v>1676.31125</v>
      </c>
      <c r="AA404" s="122"/>
      <c r="AB404" s="12" t="s">
        <v>100</v>
      </c>
      <c r="AC404" s="11">
        <f t="shared" ref="AC404:AE404" si="953">K404+R404</f>
        <v>62.5185</v>
      </c>
      <c r="AD404" s="11">
        <f t="shared" si="953"/>
        <v>833.58</v>
      </c>
      <c r="AE404" s="11">
        <f t="shared" si="953"/>
        <v>566.48</v>
      </c>
      <c r="AF404" s="11">
        <f t="shared" si="833"/>
        <v>34.73275</v>
      </c>
      <c r="AG404" s="11">
        <f t="shared" ref="AG404:AI404" si="954">O404+W404</f>
        <v>179</v>
      </c>
      <c r="AH404" s="11">
        <f t="shared" si="954"/>
        <v>0</v>
      </c>
      <c r="AI404" s="11">
        <f t="shared" si="954"/>
        <v>1676.31125</v>
      </c>
      <c r="AJ404" s="12" t="s">
        <v>33</v>
      </c>
    </row>
    <row r="405" s="22" customFormat="1" ht="19" customHeight="1" spans="1:36">
      <c r="A405" s="45">
        <f t="shared" si="816"/>
        <v>402</v>
      </c>
      <c r="B405" s="52" t="s">
        <v>348</v>
      </c>
      <c r="C405" s="104" t="s">
        <v>2009</v>
      </c>
      <c r="D405" s="87" t="s">
        <v>2010</v>
      </c>
      <c r="E405" s="113">
        <v>3473.25</v>
      </c>
      <c r="F405" s="48">
        <v>3473.25</v>
      </c>
      <c r="G405" s="96">
        <v>5664.75</v>
      </c>
      <c r="H405" s="96">
        <v>3473.25</v>
      </c>
      <c r="I405" s="115">
        <v>1790</v>
      </c>
      <c r="J405" s="95"/>
      <c r="K405" s="63">
        <f t="shared" si="817"/>
        <v>62.5185</v>
      </c>
      <c r="L405" s="64">
        <f t="shared" si="818"/>
        <v>555.72</v>
      </c>
      <c r="M405" s="48">
        <f t="shared" si="819"/>
        <v>453.18</v>
      </c>
      <c r="N405" s="46">
        <f t="shared" si="820"/>
        <v>24.31275</v>
      </c>
      <c r="O405" s="48">
        <f t="shared" si="821"/>
        <v>89.5</v>
      </c>
      <c r="P405" s="48">
        <f t="shared" si="822"/>
        <v>0</v>
      </c>
      <c r="Q405" s="48">
        <f t="shared" si="823"/>
        <v>1185.23125</v>
      </c>
      <c r="R405" s="46">
        <f t="shared" si="824"/>
        <v>0</v>
      </c>
      <c r="S405" s="46">
        <f t="shared" si="825"/>
        <v>277.86</v>
      </c>
      <c r="T405" s="48">
        <f t="shared" si="826"/>
        <v>113.3</v>
      </c>
      <c r="U405" s="46">
        <f t="shared" si="827"/>
        <v>10.42</v>
      </c>
      <c r="V405" s="46">
        <v>0</v>
      </c>
      <c r="W405" s="48">
        <f t="shared" si="828"/>
        <v>89.5</v>
      </c>
      <c r="X405" s="48">
        <f t="shared" si="829"/>
        <v>0</v>
      </c>
      <c r="Y405" s="46">
        <f t="shared" si="830"/>
        <v>491.08</v>
      </c>
      <c r="Z405" s="46">
        <f t="shared" si="831"/>
        <v>1676.31125</v>
      </c>
      <c r="AA405" s="122"/>
      <c r="AB405" s="12" t="s">
        <v>100</v>
      </c>
      <c r="AC405" s="11">
        <f t="shared" ref="AC405:AE405" si="955">K405+R405</f>
        <v>62.5185</v>
      </c>
      <c r="AD405" s="11">
        <f t="shared" si="955"/>
        <v>833.58</v>
      </c>
      <c r="AE405" s="11">
        <f t="shared" si="955"/>
        <v>566.48</v>
      </c>
      <c r="AF405" s="11">
        <f t="shared" si="833"/>
        <v>34.73275</v>
      </c>
      <c r="AG405" s="11">
        <f t="shared" ref="AG405:AI405" si="956">O405+W405</f>
        <v>179</v>
      </c>
      <c r="AH405" s="11">
        <f t="shared" si="956"/>
        <v>0</v>
      </c>
      <c r="AI405" s="11">
        <f t="shared" si="956"/>
        <v>1676.31125</v>
      </c>
      <c r="AJ405" s="12" t="s">
        <v>33</v>
      </c>
    </row>
    <row r="406" s="22" customFormat="1" ht="19" customHeight="1" spans="1:36">
      <c r="A406" s="45">
        <f t="shared" si="816"/>
        <v>403</v>
      </c>
      <c r="B406" s="52" t="s">
        <v>348</v>
      </c>
      <c r="C406" s="100" t="s">
        <v>2011</v>
      </c>
      <c r="D406" s="87" t="s">
        <v>2012</v>
      </c>
      <c r="E406" s="113">
        <v>3473.25</v>
      </c>
      <c r="F406" s="48">
        <v>3473.25</v>
      </c>
      <c r="G406" s="96">
        <v>5664.75</v>
      </c>
      <c r="H406" s="96">
        <v>3473.25</v>
      </c>
      <c r="I406" s="105"/>
      <c r="J406" s="95"/>
      <c r="K406" s="63">
        <f t="shared" si="817"/>
        <v>62.5185</v>
      </c>
      <c r="L406" s="64">
        <f t="shared" si="818"/>
        <v>555.72</v>
      </c>
      <c r="M406" s="48">
        <f t="shared" si="819"/>
        <v>453.18</v>
      </c>
      <c r="N406" s="46">
        <f t="shared" si="820"/>
        <v>24.31275</v>
      </c>
      <c r="O406" s="48">
        <f t="shared" si="821"/>
        <v>0</v>
      </c>
      <c r="P406" s="48">
        <f t="shared" si="822"/>
        <v>0</v>
      </c>
      <c r="Q406" s="48">
        <f t="shared" si="823"/>
        <v>1095.73125</v>
      </c>
      <c r="R406" s="46">
        <f t="shared" si="824"/>
        <v>0</v>
      </c>
      <c r="S406" s="46">
        <f t="shared" si="825"/>
        <v>277.86</v>
      </c>
      <c r="T406" s="48">
        <f t="shared" si="826"/>
        <v>113.3</v>
      </c>
      <c r="U406" s="46">
        <f t="shared" si="827"/>
        <v>10.42</v>
      </c>
      <c r="V406" s="46">
        <v>0</v>
      </c>
      <c r="W406" s="48">
        <f t="shared" si="828"/>
        <v>0</v>
      </c>
      <c r="X406" s="48">
        <f t="shared" si="829"/>
        <v>0</v>
      </c>
      <c r="Y406" s="46">
        <f t="shared" si="830"/>
        <v>401.58</v>
      </c>
      <c r="Z406" s="46">
        <f t="shared" si="831"/>
        <v>1497.31125</v>
      </c>
      <c r="AA406" s="122"/>
      <c r="AB406" s="12" t="s">
        <v>100</v>
      </c>
      <c r="AC406" s="11">
        <f t="shared" ref="AC406:AE406" si="957">K406+R406</f>
        <v>62.5185</v>
      </c>
      <c r="AD406" s="11">
        <f t="shared" si="957"/>
        <v>833.58</v>
      </c>
      <c r="AE406" s="11">
        <f t="shared" si="957"/>
        <v>566.48</v>
      </c>
      <c r="AF406" s="11">
        <f t="shared" si="833"/>
        <v>34.73275</v>
      </c>
      <c r="AG406" s="11">
        <f t="shared" ref="AG406:AI406" si="958">O406+W406</f>
        <v>0</v>
      </c>
      <c r="AH406" s="11">
        <f t="shared" si="958"/>
        <v>0</v>
      </c>
      <c r="AI406" s="11">
        <f t="shared" si="958"/>
        <v>1497.31125</v>
      </c>
      <c r="AJ406" s="12" t="s">
        <v>33</v>
      </c>
    </row>
    <row r="407" s="22" customFormat="1" ht="19" customHeight="1" spans="1:36">
      <c r="A407" s="45">
        <f t="shared" si="816"/>
        <v>404</v>
      </c>
      <c r="B407" s="52" t="s">
        <v>1977</v>
      </c>
      <c r="C407" s="104" t="s">
        <v>2017</v>
      </c>
      <c r="D407" s="87" t="s">
        <v>2018</v>
      </c>
      <c r="E407" s="113">
        <v>3473.25</v>
      </c>
      <c r="F407" s="48">
        <v>3473.25</v>
      </c>
      <c r="G407" s="96">
        <v>5664.75</v>
      </c>
      <c r="H407" s="96">
        <v>3473.25</v>
      </c>
      <c r="I407" s="115">
        <v>3180</v>
      </c>
      <c r="J407" s="95"/>
      <c r="K407" s="63">
        <f t="shared" si="817"/>
        <v>62.5185</v>
      </c>
      <c r="L407" s="64">
        <f t="shared" si="818"/>
        <v>555.72</v>
      </c>
      <c r="M407" s="48">
        <f t="shared" si="819"/>
        <v>453.18</v>
      </c>
      <c r="N407" s="46">
        <f t="shared" si="820"/>
        <v>24.31275</v>
      </c>
      <c r="O407" s="48">
        <f t="shared" si="821"/>
        <v>159</v>
      </c>
      <c r="P407" s="48">
        <f t="shared" si="822"/>
        <v>0</v>
      </c>
      <c r="Q407" s="48">
        <f t="shared" si="823"/>
        <v>1254.73125</v>
      </c>
      <c r="R407" s="46">
        <f t="shared" si="824"/>
        <v>0</v>
      </c>
      <c r="S407" s="46">
        <f t="shared" si="825"/>
        <v>277.86</v>
      </c>
      <c r="T407" s="48">
        <f t="shared" si="826"/>
        <v>113.3</v>
      </c>
      <c r="U407" s="46">
        <f t="shared" si="827"/>
        <v>10.42</v>
      </c>
      <c r="V407" s="46">
        <v>0</v>
      </c>
      <c r="W407" s="48">
        <f t="shared" si="828"/>
        <v>159</v>
      </c>
      <c r="X407" s="48">
        <f t="shared" si="829"/>
        <v>0</v>
      </c>
      <c r="Y407" s="46">
        <f t="shared" si="830"/>
        <v>560.58</v>
      </c>
      <c r="Z407" s="46">
        <f t="shared" si="831"/>
        <v>1815.31125</v>
      </c>
      <c r="AA407" s="122"/>
      <c r="AB407" s="12" t="s">
        <v>143</v>
      </c>
      <c r="AC407" s="11">
        <f t="shared" ref="AC407:AE407" si="959">K407+R407</f>
        <v>62.5185</v>
      </c>
      <c r="AD407" s="11">
        <f t="shared" si="959"/>
        <v>833.58</v>
      </c>
      <c r="AE407" s="11">
        <f t="shared" si="959"/>
        <v>566.48</v>
      </c>
      <c r="AF407" s="11">
        <f t="shared" si="833"/>
        <v>34.73275</v>
      </c>
      <c r="AG407" s="11">
        <f t="shared" ref="AG407:AI407" si="960">O407+W407</f>
        <v>318</v>
      </c>
      <c r="AH407" s="11">
        <f t="shared" si="960"/>
        <v>0</v>
      </c>
      <c r="AI407" s="11">
        <f t="shared" si="960"/>
        <v>1815.31125</v>
      </c>
      <c r="AJ407" s="12" t="s">
        <v>31</v>
      </c>
    </row>
    <row r="408" s="22" customFormat="1" ht="19" customHeight="1" spans="1:36">
      <c r="A408" s="45">
        <f t="shared" ref="A408:A419" si="961">ROW()-3</f>
        <v>405</v>
      </c>
      <c r="B408" s="52" t="s">
        <v>2039</v>
      </c>
      <c r="C408" s="104" t="s">
        <v>2021</v>
      </c>
      <c r="D408" s="87" t="s">
        <v>2022</v>
      </c>
      <c r="E408" s="113">
        <v>3473.25</v>
      </c>
      <c r="F408" s="48">
        <v>3473.25</v>
      </c>
      <c r="G408" s="96">
        <v>5664.75</v>
      </c>
      <c r="H408" s="96">
        <v>3473.25</v>
      </c>
      <c r="I408" s="105"/>
      <c r="J408" s="95"/>
      <c r="K408" s="63">
        <f t="shared" ref="K408:K419" si="962">E408*0.018</f>
        <v>62.5185</v>
      </c>
      <c r="L408" s="64">
        <f t="shared" ref="L408:L419" si="963">F408*0.16</f>
        <v>555.72</v>
      </c>
      <c r="M408" s="48">
        <f t="shared" ref="M408:M419" si="964">ROUND(G408*0.08,2)</f>
        <v>453.18</v>
      </c>
      <c r="N408" s="46">
        <f t="shared" ref="N408:N419" si="965">H408*0.007</f>
        <v>24.31275</v>
      </c>
      <c r="O408" s="48">
        <f t="shared" ref="O408:O419" si="966">I408*5%</f>
        <v>0</v>
      </c>
      <c r="P408" s="48">
        <f t="shared" ref="P408:P419" si="967">J408*50%</f>
        <v>0</v>
      </c>
      <c r="Q408" s="48">
        <f t="shared" ref="Q408:Q419" si="968">SUM(K408:P408)</f>
        <v>1095.73125</v>
      </c>
      <c r="R408" s="46">
        <f t="shared" ref="R408:R419" si="969">E408*0</f>
        <v>0</v>
      </c>
      <c r="S408" s="46">
        <f t="shared" ref="S408:S419" si="970">ROUND(F408*0.08,2)</f>
        <v>277.86</v>
      </c>
      <c r="T408" s="48">
        <f t="shared" ref="T408:T419" si="971">ROUND(G408*0.02,2)</f>
        <v>113.3</v>
      </c>
      <c r="U408" s="46">
        <f t="shared" ref="U408:U419" si="972">ROUND(H408*0.003,2)</f>
        <v>10.42</v>
      </c>
      <c r="V408" s="46">
        <v>0</v>
      </c>
      <c r="W408" s="48">
        <f t="shared" ref="W408:W419" si="973">I408*5%</f>
        <v>0</v>
      </c>
      <c r="X408" s="48">
        <f t="shared" ref="X408:X419" si="974">J408*50%</f>
        <v>0</v>
      </c>
      <c r="Y408" s="46">
        <f t="shared" ref="Y408:Y419" si="975">SUM(R408:X408)</f>
        <v>401.58</v>
      </c>
      <c r="Z408" s="46">
        <f t="shared" ref="Z408:Z419" si="976">Q408+Y408</f>
        <v>1497.31125</v>
      </c>
      <c r="AA408" s="122"/>
      <c r="AB408" s="12" t="s">
        <v>85</v>
      </c>
      <c r="AC408" s="11">
        <f t="shared" ref="AC408:AE408" si="977">K408+R408</f>
        <v>62.5185</v>
      </c>
      <c r="AD408" s="11">
        <f t="shared" si="977"/>
        <v>833.58</v>
      </c>
      <c r="AE408" s="11">
        <f t="shared" si="977"/>
        <v>566.48</v>
      </c>
      <c r="AF408" s="11">
        <f t="shared" ref="AF408:AF419" si="978">N408+U408+V408</f>
        <v>34.73275</v>
      </c>
      <c r="AG408" s="11">
        <f t="shared" ref="AG408:AI408" si="979">O408+W408</f>
        <v>0</v>
      </c>
      <c r="AH408" s="11">
        <f t="shared" si="979"/>
        <v>0</v>
      </c>
      <c r="AI408" s="11">
        <f t="shared" si="979"/>
        <v>1497.31125</v>
      </c>
      <c r="AJ408" s="12" t="s">
        <v>32</v>
      </c>
    </row>
    <row r="409" s="22" customFormat="1" ht="19" customHeight="1" spans="1:36">
      <c r="A409" s="45">
        <f t="shared" si="961"/>
        <v>406</v>
      </c>
      <c r="B409" s="52" t="s">
        <v>558</v>
      </c>
      <c r="C409" s="104" t="s">
        <v>2027</v>
      </c>
      <c r="D409" s="87" t="s">
        <v>2028</v>
      </c>
      <c r="E409" s="113">
        <v>3473.25</v>
      </c>
      <c r="F409" s="48">
        <v>3473.25</v>
      </c>
      <c r="G409" s="96">
        <v>5664.75</v>
      </c>
      <c r="H409" s="96">
        <v>3473.25</v>
      </c>
      <c r="I409" s="105"/>
      <c r="J409" s="95"/>
      <c r="K409" s="63">
        <f t="shared" si="962"/>
        <v>62.5185</v>
      </c>
      <c r="L409" s="64">
        <f t="shared" si="963"/>
        <v>555.72</v>
      </c>
      <c r="M409" s="48">
        <f t="shared" si="964"/>
        <v>453.18</v>
      </c>
      <c r="N409" s="46">
        <f t="shared" si="965"/>
        <v>24.31275</v>
      </c>
      <c r="O409" s="48">
        <f t="shared" si="966"/>
        <v>0</v>
      </c>
      <c r="P409" s="48">
        <f t="shared" si="967"/>
        <v>0</v>
      </c>
      <c r="Q409" s="48">
        <f t="shared" si="968"/>
        <v>1095.73125</v>
      </c>
      <c r="R409" s="46">
        <f t="shared" si="969"/>
        <v>0</v>
      </c>
      <c r="S409" s="46">
        <f t="shared" si="970"/>
        <v>277.86</v>
      </c>
      <c r="T409" s="48">
        <f t="shared" si="971"/>
        <v>113.3</v>
      </c>
      <c r="U409" s="46">
        <f t="shared" si="972"/>
        <v>10.42</v>
      </c>
      <c r="V409" s="46">
        <v>0</v>
      </c>
      <c r="W409" s="48">
        <f t="shared" si="973"/>
        <v>0</v>
      </c>
      <c r="X409" s="48">
        <f t="shared" si="974"/>
        <v>0</v>
      </c>
      <c r="Y409" s="46">
        <f t="shared" si="975"/>
        <v>401.58</v>
      </c>
      <c r="Z409" s="46">
        <f t="shared" si="976"/>
        <v>1497.31125</v>
      </c>
      <c r="AA409" s="122"/>
      <c r="AB409" s="12" t="s">
        <v>140</v>
      </c>
      <c r="AC409" s="11">
        <f t="shared" ref="AC409:AE409" si="980">K409+R409</f>
        <v>62.5185</v>
      </c>
      <c r="AD409" s="11">
        <f t="shared" si="980"/>
        <v>833.58</v>
      </c>
      <c r="AE409" s="11">
        <f t="shared" si="980"/>
        <v>566.48</v>
      </c>
      <c r="AF409" s="11">
        <f t="shared" si="978"/>
        <v>34.73275</v>
      </c>
      <c r="AG409" s="11">
        <f t="shared" ref="AG409:AI409" si="981">O409+W409</f>
        <v>0</v>
      </c>
      <c r="AH409" s="11">
        <f t="shared" si="981"/>
        <v>0</v>
      </c>
      <c r="AI409" s="11">
        <f t="shared" si="981"/>
        <v>1497.31125</v>
      </c>
      <c r="AJ409" s="12" t="s">
        <v>33</v>
      </c>
    </row>
    <row r="410" s="22" customFormat="1" ht="19" customHeight="1" spans="1:36">
      <c r="A410" s="45">
        <f t="shared" si="961"/>
        <v>407</v>
      </c>
      <c r="B410" s="52" t="s">
        <v>558</v>
      </c>
      <c r="C410" s="104" t="s">
        <v>2029</v>
      </c>
      <c r="D410" s="87" t="s">
        <v>2030</v>
      </c>
      <c r="E410" s="113">
        <v>3473.25</v>
      </c>
      <c r="F410" s="48">
        <v>3473.25</v>
      </c>
      <c r="G410" s="96">
        <v>5664.75</v>
      </c>
      <c r="H410" s="96">
        <v>3473.25</v>
      </c>
      <c r="I410" s="105"/>
      <c r="J410" s="95"/>
      <c r="K410" s="63">
        <f t="shared" si="962"/>
        <v>62.5185</v>
      </c>
      <c r="L410" s="64">
        <f t="shared" si="963"/>
        <v>555.72</v>
      </c>
      <c r="M410" s="48">
        <f t="shared" si="964"/>
        <v>453.18</v>
      </c>
      <c r="N410" s="46">
        <f t="shared" si="965"/>
        <v>24.31275</v>
      </c>
      <c r="O410" s="48">
        <f t="shared" si="966"/>
        <v>0</v>
      </c>
      <c r="P410" s="48">
        <f t="shared" si="967"/>
        <v>0</v>
      </c>
      <c r="Q410" s="48">
        <f t="shared" si="968"/>
        <v>1095.73125</v>
      </c>
      <c r="R410" s="46">
        <f t="shared" si="969"/>
        <v>0</v>
      </c>
      <c r="S410" s="46">
        <f t="shared" si="970"/>
        <v>277.86</v>
      </c>
      <c r="T410" s="48">
        <f t="shared" si="971"/>
        <v>113.3</v>
      </c>
      <c r="U410" s="46">
        <f t="shared" si="972"/>
        <v>10.42</v>
      </c>
      <c r="V410" s="46">
        <v>0</v>
      </c>
      <c r="W410" s="48">
        <f t="shared" si="973"/>
        <v>0</v>
      </c>
      <c r="X410" s="48">
        <f t="shared" si="974"/>
        <v>0</v>
      </c>
      <c r="Y410" s="46">
        <f t="shared" si="975"/>
        <v>401.58</v>
      </c>
      <c r="Z410" s="46">
        <f t="shared" si="976"/>
        <v>1497.31125</v>
      </c>
      <c r="AA410" s="122"/>
      <c r="AB410" s="12" t="s">
        <v>140</v>
      </c>
      <c r="AC410" s="11">
        <f t="shared" ref="AC410:AE410" si="982">K410+R410</f>
        <v>62.5185</v>
      </c>
      <c r="AD410" s="11">
        <f t="shared" si="982"/>
        <v>833.58</v>
      </c>
      <c r="AE410" s="11">
        <f t="shared" si="982"/>
        <v>566.48</v>
      </c>
      <c r="AF410" s="11">
        <f t="shared" si="978"/>
        <v>34.73275</v>
      </c>
      <c r="AG410" s="11">
        <f t="shared" ref="AG410:AI410" si="983">O410+W410</f>
        <v>0</v>
      </c>
      <c r="AH410" s="11">
        <f t="shared" si="983"/>
        <v>0</v>
      </c>
      <c r="AI410" s="11">
        <f t="shared" si="983"/>
        <v>1497.31125</v>
      </c>
      <c r="AJ410" s="12" t="s">
        <v>33</v>
      </c>
    </row>
    <row r="411" s="22" customFormat="1" ht="19" customHeight="1" spans="1:36">
      <c r="A411" s="45">
        <f t="shared" si="961"/>
        <v>408</v>
      </c>
      <c r="B411" s="52" t="s">
        <v>2040</v>
      </c>
      <c r="C411" s="104" t="s">
        <v>2031</v>
      </c>
      <c r="D411" s="87" t="s">
        <v>2032</v>
      </c>
      <c r="E411" s="113">
        <v>3473.25</v>
      </c>
      <c r="F411" s="48">
        <v>3473.25</v>
      </c>
      <c r="G411" s="96">
        <v>5664.75</v>
      </c>
      <c r="H411" s="96">
        <v>3473.25</v>
      </c>
      <c r="I411" s="95">
        <v>4180</v>
      </c>
      <c r="J411" s="95"/>
      <c r="K411" s="63">
        <f t="shared" si="962"/>
        <v>62.5185</v>
      </c>
      <c r="L411" s="64">
        <f t="shared" si="963"/>
        <v>555.72</v>
      </c>
      <c r="M411" s="48">
        <f t="shared" si="964"/>
        <v>453.18</v>
      </c>
      <c r="N411" s="46">
        <f t="shared" si="965"/>
        <v>24.31275</v>
      </c>
      <c r="O411" s="48">
        <f t="shared" si="966"/>
        <v>209</v>
      </c>
      <c r="P411" s="48">
        <f t="shared" si="967"/>
        <v>0</v>
      </c>
      <c r="Q411" s="48">
        <f t="shared" si="968"/>
        <v>1304.73125</v>
      </c>
      <c r="R411" s="46">
        <f t="shared" si="969"/>
        <v>0</v>
      </c>
      <c r="S411" s="46">
        <f t="shared" si="970"/>
        <v>277.86</v>
      </c>
      <c r="T411" s="48">
        <f t="shared" si="971"/>
        <v>113.3</v>
      </c>
      <c r="U411" s="46">
        <f t="shared" si="972"/>
        <v>10.42</v>
      </c>
      <c r="V411" s="46">
        <v>0</v>
      </c>
      <c r="W411" s="48">
        <f t="shared" si="973"/>
        <v>209</v>
      </c>
      <c r="X411" s="48">
        <f t="shared" si="974"/>
        <v>0</v>
      </c>
      <c r="Y411" s="46">
        <f t="shared" si="975"/>
        <v>610.58</v>
      </c>
      <c r="Z411" s="46">
        <f t="shared" si="976"/>
        <v>1915.31125</v>
      </c>
      <c r="AA411" s="122"/>
      <c r="AB411" s="12" t="s">
        <v>85</v>
      </c>
      <c r="AC411" s="11">
        <f t="shared" ref="AC411:AE411" si="984">K411+R411</f>
        <v>62.5185</v>
      </c>
      <c r="AD411" s="11">
        <f t="shared" si="984"/>
        <v>833.58</v>
      </c>
      <c r="AE411" s="11">
        <f t="shared" si="984"/>
        <v>566.48</v>
      </c>
      <c r="AF411" s="11">
        <f t="shared" si="978"/>
        <v>34.73275</v>
      </c>
      <c r="AG411" s="11">
        <f t="shared" ref="AG411:AI411" si="985">O411+W411</f>
        <v>418</v>
      </c>
      <c r="AH411" s="11">
        <f t="shared" si="985"/>
        <v>0</v>
      </c>
      <c r="AI411" s="11">
        <f t="shared" si="985"/>
        <v>1915.31125</v>
      </c>
      <c r="AJ411" s="146" t="s">
        <v>32</v>
      </c>
    </row>
    <row r="412" s="22" customFormat="1" ht="19" customHeight="1" spans="1:36">
      <c r="A412" s="45">
        <f t="shared" si="961"/>
        <v>409</v>
      </c>
      <c r="B412" s="52" t="s">
        <v>558</v>
      </c>
      <c r="C412" s="104" t="s">
        <v>2033</v>
      </c>
      <c r="D412" s="87" t="s">
        <v>2034</v>
      </c>
      <c r="E412" s="113">
        <v>3473.25</v>
      </c>
      <c r="F412" s="48">
        <v>3473.25</v>
      </c>
      <c r="G412" s="96">
        <v>5664.75</v>
      </c>
      <c r="H412" s="96">
        <v>3473.25</v>
      </c>
      <c r="I412" s="105"/>
      <c r="J412" s="95"/>
      <c r="K412" s="63">
        <f t="shared" si="962"/>
        <v>62.5185</v>
      </c>
      <c r="L412" s="64">
        <f t="shared" si="963"/>
        <v>555.72</v>
      </c>
      <c r="M412" s="48">
        <f t="shared" si="964"/>
        <v>453.18</v>
      </c>
      <c r="N412" s="46">
        <f t="shared" si="965"/>
        <v>24.31275</v>
      </c>
      <c r="O412" s="48">
        <f t="shared" si="966"/>
        <v>0</v>
      </c>
      <c r="P412" s="48">
        <f t="shared" si="967"/>
        <v>0</v>
      </c>
      <c r="Q412" s="48">
        <f t="shared" si="968"/>
        <v>1095.73125</v>
      </c>
      <c r="R412" s="46">
        <f t="shared" si="969"/>
        <v>0</v>
      </c>
      <c r="S412" s="46">
        <f t="shared" si="970"/>
        <v>277.86</v>
      </c>
      <c r="T412" s="48">
        <f t="shared" si="971"/>
        <v>113.3</v>
      </c>
      <c r="U412" s="46">
        <f t="shared" si="972"/>
        <v>10.42</v>
      </c>
      <c r="V412" s="46">
        <v>0</v>
      </c>
      <c r="W412" s="48">
        <f t="shared" si="973"/>
        <v>0</v>
      </c>
      <c r="X412" s="48">
        <f t="shared" si="974"/>
        <v>0</v>
      </c>
      <c r="Y412" s="46">
        <f t="shared" si="975"/>
        <v>401.58</v>
      </c>
      <c r="Z412" s="46">
        <f t="shared" si="976"/>
        <v>1497.31125</v>
      </c>
      <c r="AA412" s="122"/>
      <c r="AB412" s="12" t="s">
        <v>56</v>
      </c>
      <c r="AC412" s="11">
        <f t="shared" ref="AC412:AE412" si="986">K412+R412</f>
        <v>62.5185</v>
      </c>
      <c r="AD412" s="11">
        <f t="shared" si="986"/>
        <v>833.58</v>
      </c>
      <c r="AE412" s="11">
        <f t="shared" si="986"/>
        <v>566.48</v>
      </c>
      <c r="AF412" s="11">
        <f t="shared" si="978"/>
        <v>34.73275</v>
      </c>
      <c r="AG412" s="11">
        <f t="shared" ref="AG412:AI412" si="987">O412+W412</f>
        <v>0</v>
      </c>
      <c r="AH412" s="11">
        <f t="shared" si="987"/>
        <v>0</v>
      </c>
      <c r="AI412" s="11">
        <f t="shared" si="987"/>
        <v>1497.31125</v>
      </c>
      <c r="AJ412" s="12" t="s">
        <v>33</v>
      </c>
    </row>
    <row r="413" s="22" customFormat="1" ht="19" customHeight="1" spans="1:36">
      <c r="A413" s="45">
        <f t="shared" si="961"/>
        <v>410</v>
      </c>
      <c r="B413" s="52" t="s">
        <v>348</v>
      </c>
      <c r="C413" s="104" t="s">
        <v>2041</v>
      </c>
      <c r="D413" s="73" t="s">
        <v>2042</v>
      </c>
      <c r="E413" s="113">
        <v>3473.25</v>
      </c>
      <c r="F413" s="48">
        <v>3473.25</v>
      </c>
      <c r="G413" s="96">
        <v>5664.75</v>
      </c>
      <c r="H413" s="96">
        <v>3473.25</v>
      </c>
      <c r="I413" s="105"/>
      <c r="J413" s="46"/>
      <c r="K413" s="63">
        <f t="shared" si="962"/>
        <v>62.5185</v>
      </c>
      <c r="L413" s="64">
        <f t="shared" si="963"/>
        <v>555.72</v>
      </c>
      <c r="M413" s="48">
        <f t="shared" si="964"/>
        <v>453.18</v>
      </c>
      <c r="N413" s="46">
        <f t="shared" si="965"/>
        <v>24.31275</v>
      </c>
      <c r="O413" s="48">
        <f t="shared" si="966"/>
        <v>0</v>
      </c>
      <c r="P413" s="48">
        <f t="shared" si="967"/>
        <v>0</v>
      </c>
      <c r="Q413" s="48">
        <f t="shared" si="968"/>
        <v>1095.73125</v>
      </c>
      <c r="R413" s="46">
        <f t="shared" si="969"/>
        <v>0</v>
      </c>
      <c r="S413" s="46">
        <f t="shared" si="970"/>
        <v>277.86</v>
      </c>
      <c r="T413" s="48">
        <f t="shared" si="971"/>
        <v>113.3</v>
      </c>
      <c r="U413" s="46">
        <f t="shared" si="972"/>
        <v>10.42</v>
      </c>
      <c r="V413" s="46">
        <v>0</v>
      </c>
      <c r="W413" s="48">
        <f t="shared" si="973"/>
        <v>0</v>
      </c>
      <c r="X413" s="48">
        <f t="shared" si="974"/>
        <v>0</v>
      </c>
      <c r="Y413" s="46">
        <f t="shared" si="975"/>
        <v>401.58</v>
      </c>
      <c r="Z413" s="46">
        <f t="shared" si="976"/>
        <v>1497.31125</v>
      </c>
      <c r="AA413" s="122"/>
      <c r="AB413" s="12" t="s">
        <v>100</v>
      </c>
      <c r="AC413" s="11">
        <f t="shared" ref="AC413:AE413" si="988">K413+R413</f>
        <v>62.5185</v>
      </c>
      <c r="AD413" s="11">
        <f t="shared" si="988"/>
        <v>833.58</v>
      </c>
      <c r="AE413" s="11">
        <f t="shared" si="988"/>
        <v>566.48</v>
      </c>
      <c r="AF413" s="11">
        <f t="shared" si="978"/>
        <v>34.73275</v>
      </c>
      <c r="AG413" s="11">
        <f t="shared" ref="AG413:AI413" si="989">O413+W413</f>
        <v>0</v>
      </c>
      <c r="AH413" s="11">
        <f t="shared" si="989"/>
        <v>0</v>
      </c>
      <c r="AI413" s="11">
        <f t="shared" si="989"/>
        <v>1497.31125</v>
      </c>
      <c r="AJ413" s="12" t="s">
        <v>33</v>
      </c>
    </row>
    <row r="414" s="22" customFormat="1" ht="19" customHeight="1" spans="1:36">
      <c r="A414" s="45">
        <f t="shared" si="961"/>
        <v>411</v>
      </c>
      <c r="B414" s="52" t="s">
        <v>558</v>
      </c>
      <c r="C414" s="104" t="s">
        <v>2045</v>
      </c>
      <c r="D414" s="73" t="s">
        <v>2046</v>
      </c>
      <c r="E414" s="113">
        <v>3473.25</v>
      </c>
      <c r="F414" s="48">
        <v>3473.25</v>
      </c>
      <c r="G414" s="96">
        <v>5664.75</v>
      </c>
      <c r="H414" s="96">
        <v>3473.25</v>
      </c>
      <c r="I414" s="105"/>
      <c r="J414" s="46"/>
      <c r="K414" s="63">
        <f t="shared" si="962"/>
        <v>62.5185</v>
      </c>
      <c r="L414" s="64">
        <f t="shared" si="963"/>
        <v>555.72</v>
      </c>
      <c r="M414" s="48">
        <f t="shared" si="964"/>
        <v>453.18</v>
      </c>
      <c r="N414" s="46">
        <f t="shared" si="965"/>
        <v>24.31275</v>
      </c>
      <c r="O414" s="48">
        <f t="shared" si="966"/>
        <v>0</v>
      </c>
      <c r="P414" s="48">
        <f t="shared" si="967"/>
        <v>0</v>
      </c>
      <c r="Q414" s="48">
        <f t="shared" si="968"/>
        <v>1095.73125</v>
      </c>
      <c r="R414" s="46">
        <f t="shared" si="969"/>
        <v>0</v>
      </c>
      <c r="S414" s="46">
        <f t="shared" si="970"/>
        <v>277.86</v>
      </c>
      <c r="T414" s="48">
        <f t="shared" si="971"/>
        <v>113.3</v>
      </c>
      <c r="U414" s="46">
        <f t="shared" si="972"/>
        <v>10.42</v>
      </c>
      <c r="V414" s="46">
        <v>0</v>
      </c>
      <c r="W414" s="48">
        <f t="shared" si="973"/>
        <v>0</v>
      </c>
      <c r="X414" s="48">
        <f t="shared" si="974"/>
        <v>0</v>
      </c>
      <c r="Y414" s="46">
        <f t="shared" si="975"/>
        <v>401.58</v>
      </c>
      <c r="Z414" s="46">
        <f t="shared" si="976"/>
        <v>1497.31125</v>
      </c>
      <c r="AA414" s="122"/>
      <c r="AB414" s="12" t="s">
        <v>121</v>
      </c>
      <c r="AC414" s="11">
        <f t="shared" ref="AC414:AE414" si="990">K414+R414</f>
        <v>62.5185</v>
      </c>
      <c r="AD414" s="11">
        <f t="shared" si="990"/>
        <v>833.58</v>
      </c>
      <c r="AE414" s="11">
        <f t="shared" si="990"/>
        <v>566.48</v>
      </c>
      <c r="AF414" s="11">
        <f t="shared" si="978"/>
        <v>34.73275</v>
      </c>
      <c r="AG414" s="11">
        <f t="shared" ref="AG414:AI414" si="991">O414+W414</f>
        <v>0</v>
      </c>
      <c r="AH414" s="11">
        <f t="shared" si="991"/>
        <v>0</v>
      </c>
      <c r="AI414" s="11">
        <f t="shared" si="991"/>
        <v>1497.31125</v>
      </c>
      <c r="AJ414" s="12" t="s">
        <v>33</v>
      </c>
    </row>
    <row r="415" s="22" customFormat="1" ht="19" customHeight="1" spans="1:36">
      <c r="A415" s="45">
        <f t="shared" si="961"/>
        <v>412</v>
      </c>
      <c r="B415" s="52" t="s">
        <v>558</v>
      </c>
      <c r="C415" s="104" t="s">
        <v>2047</v>
      </c>
      <c r="D415" s="73" t="s">
        <v>2048</v>
      </c>
      <c r="E415" s="113">
        <v>3473.25</v>
      </c>
      <c r="F415" s="48">
        <v>3473.25</v>
      </c>
      <c r="G415" s="96">
        <v>5664.75</v>
      </c>
      <c r="H415" s="96">
        <v>3473.25</v>
      </c>
      <c r="I415" s="105"/>
      <c r="J415" s="46"/>
      <c r="K415" s="63">
        <f t="shared" si="962"/>
        <v>62.5185</v>
      </c>
      <c r="L415" s="64">
        <f t="shared" si="963"/>
        <v>555.72</v>
      </c>
      <c r="M415" s="48">
        <f t="shared" si="964"/>
        <v>453.18</v>
      </c>
      <c r="N415" s="46">
        <f t="shared" si="965"/>
        <v>24.31275</v>
      </c>
      <c r="O415" s="48">
        <f t="shared" si="966"/>
        <v>0</v>
      </c>
      <c r="P415" s="48">
        <f t="shared" si="967"/>
        <v>0</v>
      </c>
      <c r="Q415" s="48">
        <f t="shared" si="968"/>
        <v>1095.73125</v>
      </c>
      <c r="R415" s="46">
        <f t="shared" si="969"/>
        <v>0</v>
      </c>
      <c r="S415" s="46">
        <f t="shared" si="970"/>
        <v>277.86</v>
      </c>
      <c r="T415" s="48">
        <f t="shared" si="971"/>
        <v>113.3</v>
      </c>
      <c r="U415" s="46">
        <f t="shared" si="972"/>
        <v>10.42</v>
      </c>
      <c r="V415" s="46">
        <v>0</v>
      </c>
      <c r="W415" s="48">
        <f t="shared" si="973"/>
        <v>0</v>
      </c>
      <c r="X415" s="48">
        <f t="shared" si="974"/>
        <v>0</v>
      </c>
      <c r="Y415" s="46">
        <f t="shared" si="975"/>
        <v>401.58</v>
      </c>
      <c r="Z415" s="46">
        <f t="shared" si="976"/>
        <v>1497.31125</v>
      </c>
      <c r="AA415" s="122"/>
      <c r="AB415" s="12" t="s">
        <v>121</v>
      </c>
      <c r="AC415" s="11">
        <f t="shared" ref="AC415:AE415" si="992">K415+R415</f>
        <v>62.5185</v>
      </c>
      <c r="AD415" s="11">
        <f t="shared" si="992"/>
        <v>833.58</v>
      </c>
      <c r="AE415" s="11">
        <f t="shared" si="992"/>
        <v>566.48</v>
      </c>
      <c r="AF415" s="11">
        <f t="shared" si="978"/>
        <v>34.73275</v>
      </c>
      <c r="AG415" s="11">
        <f t="shared" ref="AG415:AI415" si="993">O415+W415</f>
        <v>0</v>
      </c>
      <c r="AH415" s="11">
        <f t="shared" si="993"/>
        <v>0</v>
      </c>
      <c r="AI415" s="11">
        <f t="shared" si="993"/>
        <v>1497.31125</v>
      </c>
      <c r="AJ415" s="12" t="s">
        <v>33</v>
      </c>
    </row>
    <row r="416" s="22" customFormat="1" ht="19" customHeight="1" spans="1:36">
      <c r="A416" s="45">
        <f t="shared" si="961"/>
        <v>413</v>
      </c>
      <c r="B416" s="52" t="s">
        <v>558</v>
      </c>
      <c r="C416" s="104" t="s">
        <v>2049</v>
      </c>
      <c r="D416" s="73" t="s">
        <v>2050</v>
      </c>
      <c r="E416" s="113">
        <v>3473.25</v>
      </c>
      <c r="F416" s="48">
        <v>3473.25</v>
      </c>
      <c r="G416" s="96">
        <v>5664.75</v>
      </c>
      <c r="H416" s="96">
        <v>3473.25</v>
      </c>
      <c r="I416" s="105"/>
      <c r="J416" s="46"/>
      <c r="K416" s="63">
        <f t="shared" si="962"/>
        <v>62.5185</v>
      </c>
      <c r="L416" s="64">
        <f t="shared" si="963"/>
        <v>555.72</v>
      </c>
      <c r="M416" s="48">
        <f t="shared" si="964"/>
        <v>453.18</v>
      </c>
      <c r="N416" s="46">
        <f t="shared" si="965"/>
        <v>24.31275</v>
      </c>
      <c r="O416" s="48">
        <f t="shared" si="966"/>
        <v>0</v>
      </c>
      <c r="P416" s="48">
        <f t="shared" si="967"/>
        <v>0</v>
      </c>
      <c r="Q416" s="48">
        <f t="shared" si="968"/>
        <v>1095.73125</v>
      </c>
      <c r="R416" s="46">
        <f t="shared" si="969"/>
        <v>0</v>
      </c>
      <c r="S416" s="46">
        <f t="shared" si="970"/>
        <v>277.86</v>
      </c>
      <c r="T416" s="48">
        <f t="shared" si="971"/>
        <v>113.3</v>
      </c>
      <c r="U416" s="46">
        <f t="shared" si="972"/>
        <v>10.42</v>
      </c>
      <c r="V416" s="46">
        <v>0</v>
      </c>
      <c r="W416" s="48">
        <f t="shared" si="973"/>
        <v>0</v>
      </c>
      <c r="X416" s="48">
        <f t="shared" si="974"/>
        <v>0</v>
      </c>
      <c r="Y416" s="46">
        <f t="shared" si="975"/>
        <v>401.58</v>
      </c>
      <c r="Z416" s="46">
        <f t="shared" si="976"/>
        <v>1497.31125</v>
      </c>
      <c r="AA416" s="122"/>
      <c r="AB416" s="12" t="s">
        <v>140</v>
      </c>
      <c r="AC416" s="11">
        <f t="shared" ref="AC416:AE416" si="994">K416+R416</f>
        <v>62.5185</v>
      </c>
      <c r="AD416" s="11">
        <f t="shared" si="994"/>
        <v>833.58</v>
      </c>
      <c r="AE416" s="11">
        <f t="shared" si="994"/>
        <v>566.48</v>
      </c>
      <c r="AF416" s="11">
        <f t="shared" si="978"/>
        <v>34.73275</v>
      </c>
      <c r="AG416" s="11">
        <f t="shared" ref="AG416:AI416" si="995">O416+W416</f>
        <v>0</v>
      </c>
      <c r="AH416" s="11">
        <f t="shared" si="995"/>
        <v>0</v>
      </c>
      <c r="AI416" s="11">
        <f t="shared" si="995"/>
        <v>1497.31125</v>
      </c>
      <c r="AJ416" s="12" t="s">
        <v>33</v>
      </c>
    </row>
    <row r="417" s="22" customFormat="1" ht="19" customHeight="1" spans="1:36">
      <c r="A417" s="45">
        <f t="shared" si="961"/>
        <v>414</v>
      </c>
      <c r="B417" s="52" t="s">
        <v>670</v>
      </c>
      <c r="C417" s="104" t="s">
        <v>2053</v>
      </c>
      <c r="D417" s="73" t="s">
        <v>2054</v>
      </c>
      <c r="E417" s="113">
        <v>3473.25</v>
      </c>
      <c r="F417" s="48">
        <v>3473.25</v>
      </c>
      <c r="G417" s="96">
        <v>5664.75</v>
      </c>
      <c r="H417" s="96">
        <v>3473.25</v>
      </c>
      <c r="I417" s="105"/>
      <c r="J417" s="46"/>
      <c r="K417" s="63">
        <f t="shared" si="962"/>
        <v>62.5185</v>
      </c>
      <c r="L417" s="64">
        <f t="shared" si="963"/>
        <v>555.72</v>
      </c>
      <c r="M417" s="48">
        <f t="shared" si="964"/>
        <v>453.18</v>
      </c>
      <c r="N417" s="46">
        <f t="shared" si="965"/>
        <v>24.31275</v>
      </c>
      <c r="O417" s="48">
        <f t="shared" si="966"/>
        <v>0</v>
      </c>
      <c r="P417" s="48">
        <f t="shared" si="967"/>
        <v>0</v>
      </c>
      <c r="Q417" s="48">
        <f t="shared" si="968"/>
        <v>1095.73125</v>
      </c>
      <c r="R417" s="46">
        <f t="shared" si="969"/>
        <v>0</v>
      </c>
      <c r="S417" s="46">
        <f t="shared" si="970"/>
        <v>277.86</v>
      </c>
      <c r="T417" s="48">
        <f t="shared" si="971"/>
        <v>113.3</v>
      </c>
      <c r="U417" s="46">
        <f t="shared" si="972"/>
        <v>10.42</v>
      </c>
      <c r="V417" s="46">
        <v>0</v>
      </c>
      <c r="W417" s="48">
        <f t="shared" si="973"/>
        <v>0</v>
      </c>
      <c r="X417" s="48">
        <f t="shared" si="974"/>
        <v>0</v>
      </c>
      <c r="Y417" s="46">
        <f t="shared" si="975"/>
        <v>401.58</v>
      </c>
      <c r="Z417" s="46">
        <f t="shared" si="976"/>
        <v>1497.31125</v>
      </c>
      <c r="AA417" s="122"/>
      <c r="AB417" s="12" t="s">
        <v>62</v>
      </c>
      <c r="AC417" s="11">
        <f t="shared" ref="AC417:AE417" si="996">K417+R417</f>
        <v>62.5185</v>
      </c>
      <c r="AD417" s="11">
        <f t="shared" si="996"/>
        <v>833.58</v>
      </c>
      <c r="AE417" s="11">
        <f t="shared" si="996"/>
        <v>566.48</v>
      </c>
      <c r="AF417" s="11">
        <f t="shared" si="978"/>
        <v>34.73275</v>
      </c>
      <c r="AG417" s="11">
        <f t="shared" ref="AG417:AI417" si="997">O417+W417</f>
        <v>0</v>
      </c>
      <c r="AH417" s="11">
        <f t="shared" si="997"/>
        <v>0</v>
      </c>
      <c r="AI417" s="11">
        <f t="shared" si="997"/>
        <v>1497.31125</v>
      </c>
      <c r="AJ417" s="12" t="s">
        <v>33</v>
      </c>
    </row>
    <row r="418" s="22" customFormat="1" ht="19" customHeight="1" spans="1:36">
      <c r="A418" s="45">
        <f t="shared" si="961"/>
        <v>415</v>
      </c>
      <c r="B418" s="52" t="s">
        <v>1981</v>
      </c>
      <c r="C418" s="104" t="s">
        <v>2055</v>
      </c>
      <c r="D418" s="73" t="s">
        <v>2056</v>
      </c>
      <c r="E418" s="113">
        <v>3820</v>
      </c>
      <c r="F418" s="48">
        <v>3820</v>
      </c>
      <c r="G418" s="96">
        <v>5664.75</v>
      </c>
      <c r="H418" s="96">
        <v>3820</v>
      </c>
      <c r="I418" s="105"/>
      <c r="J418" s="46"/>
      <c r="K418" s="63">
        <f t="shared" si="962"/>
        <v>68.76</v>
      </c>
      <c r="L418" s="64">
        <f t="shared" si="963"/>
        <v>611.2</v>
      </c>
      <c r="M418" s="48">
        <f t="shared" si="964"/>
        <v>453.18</v>
      </c>
      <c r="N418" s="46">
        <f t="shared" si="965"/>
        <v>26.74</v>
      </c>
      <c r="O418" s="48">
        <f t="shared" si="966"/>
        <v>0</v>
      </c>
      <c r="P418" s="48">
        <f t="shared" si="967"/>
        <v>0</v>
      </c>
      <c r="Q418" s="48">
        <f t="shared" si="968"/>
        <v>1159.88</v>
      </c>
      <c r="R418" s="46">
        <f t="shared" si="969"/>
        <v>0</v>
      </c>
      <c r="S418" s="46">
        <f t="shared" si="970"/>
        <v>305.6</v>
      </c>
      <c r="T418" s="48">
        <f t="shared" si="971"/>
        <v>113.3</v>
      </c>
      <c r="U418" s="46">
        <f t="shared" si="972"/>
        <v>11.46</v>
      </c>
      <c r="V418" s="46">
        <v>0</v>
      </c>
      <c r="W418" s="48">
        <f t="shared" si="973"/>
        <v>0</v>
      </c>
      <c r="X418" s="48">
        <f t="shared" si="974"/>
        <v>0</v>
      </c>
      <c r="Y418" s="46">
        <f t="shared" si="975"/>
        <v>430.36</v>
      </c>
      <c r="Z418" s="46">
        <f t="shared" si="976"/>
        <v>1590.24</v>
      </c>
      <c r="AA418" s="122"/>
      <c r="AB418" s="12" t="s">
        <v>133</v>
      </c>
      <c r="AC418" s="11">
        <f t="shared" ref="AC418:AE418" si="998">K418+R418</f>
        <v>68.76</v>
      </c>
      <c r="AD418" s="11">
        <f t="shared" si="998"/>
        <v>916.8</v>
      </c>
      <c r="AE418" s="11">
        <f t="shared" si="998"/>
        <v>566.48</v>
      </c>
      <c r="AF418" s="11">
        <f t="shared" si="978"/>
        <v>38.2</v>
      </c>
      <c r="AG418" s="11">
        <f t="shared" ref="AG418:AI418" si="999">O418+W418</f>
        <v>0</v>
      </c>
      <c r="AH418" s="11">
        <f t="shared" si="999"/>
        <v>0</v>
      </c>
      <c r="AI418" s="11">
        <f t="shared" si="999"/>
        <v>1590.24</v>
      </c>
      <c r="AJ418" s="12" t="s">
        <v>35</v>
      </c>
    </row>
    <row r="419" s="22" customFormat="1" ht="19" customHeight="1" spans="1:36">
      <c r="A419" s="45">
        <f t="shared" si="961"/>
        <v>416</v>
      </c>
      <c r="B419" s="52" t="s">
        <v>558</v>
      </c>
      <c r="C419" s="104" t="s">
        <v>2023</v>
      </c>
      <c r="D419" s="87" t="s">
        <v>2024</v>
      </c>
      <c r="E419" s="113">
        <v>3473.25</v>
      </c>
      <c r="F419" s="48">
        <v>3473.25</v>
      </c>
      <c r="G419" s="117">
        <v>5664.75</v>
      </c>
      <c r="H419" s="96">
        <v>3473.25</v>
      </c>
      <c r="I419" s="122"/>
      <c r="J419" s="95">
        <v>108</v>
      </c>
      <c r="K419" s="63">
        <f t="shared" si="962"/>
        <v>62.5185</v>
      </c>
      <c r="L419" s="64">
        <f t="shared" si="963"/>
        <v>555.72</v>
      </c>
      <c r="M419" s="48">
        <f t="shared" si="964"/>
        <v>453.18</v>
      </c>
      <c r="N419" s="46">
        <f t="shared" si="965"/>
        <v>24.31275</v>
      </c>
      <c r="O419" s="48">
        <f t="shared" si="966"/>
        <v>0</v>
      </c>
      <c r="P419" s="48">
        <f t="shared" si="967"/>
        <v>54</v>
      </c>
      <c r="Q419" s="48">
        <f t="shared" si="968"/>
        <v>1149.73125</v>
      </c>
      <c r="R419" s="46">
        <f t="shared" si="969"/>
        <v>0</v>
      </c>
      <c r="S419" s="46">
        <f t="shared" si="970"/>
        <v>277.86</v>
      </c>
      <c r="T419" s="48">
        <f t="shared" si="971"/>
        <v>113.3</v>
      </c>
      <c r="U419" s="46">
        <f t="shared" si="972"/>
        <v>10.42</v>
      </c>
      <c r="V419" s="46">
        <v>0</v>
      </c>
      <c r="W419" s="48">
        <f t="shared" si="973"/>
        <v>0</v>
      </c>
      <c r="X419" s="48">
        <f t="shared" si="974"/>
        <v>54</v>
      </c>
      <c r="Y419" s="46">
        <f t="shared" si="975"/>
        <v>455.58</v>
      </c>
      <c r="Z419" s="46">
        <f t="shared" si="976"/>
        <v>1605.31125</v>
      </c>
      <c r="AA419" s="122"/>
      <c r="AB419" s="12" t="s">
        <v>50</v>
      </c>
      <c r="AC419" s="11">
        <f t="shared" ref="AC419:AE419" si="1000">K419+R419</f>
        <v>62.5185</v>
      </c>
      <c r="AD419" s="11">
        <f t="shared" si="1000"/>
        <v>833.58</v>
      </c>
      <c r="AE419" s="11">
        <f t="shared" si="1000"/>
        <v>566.48</v>
      </c>
      <c r="AF419" s="11">
        <f t="shared" si="978"/>
        <v>34.73275</v>
      </c>
      <c r="AG419" s="11">
        <f t="shared" ref="AG419:AI419" si="1001">O419+W419</f>
        <v>0</v>
      </c>
      <c r="AH419" s="11">
        <f t="shared" si="1001"/>
        <v>108</v>
      </c>
      <c r="AI419" s="11">
        <f t="shared" si="1001"/>
        <v>1605.31125</v>
      </c>
      <c r="AJ419" s="12" t="s">
        <v>33</v>
      </c>
    </row>
    <row r="420" s="22" customFormat="1" ht="19" customHeight="1" spans="1:36">
      <c r="A420" s="45">
        <f t="shared" ref="A420:A433" si="1002">ROW()-3</f>
        <v>417</v>
      </c>
      <c r="B420" s="52" t="s">
        <v>289</v>
      </c>
      <c r="C420" s="104" t="s">
        <v>2057</v>
      </c>
      <c r="D420" s="73" t="s">
        <v>2058</v>
      </c>
      <c r="E420" s="113">
        <v>3473.25</v>
      </c>
      <c r="F420" s="48">
        <v>3473.25</v>
      </c>
      <c r="G420" s="96">
        <v>5664.75</v>
      </c>
      <c r="H420" s="96">
        <v>3473.25</v>
      </c>
      <c r="I420" s="105"/>
      <c r="J420" s="46"/>
      <c r="K420" s="63">
        <f t="shared" ref="K420:K432" si="1003">E420*0.018</f>
        <v>62.5185</v>
      </c>
      <c r="L420" s="64">
        <f t="shared" ref="L420:L432" si="1004">F420*0.16</f>
        <v>555.72</v>
      </c>
      <c r="M420" s="48">
        <f t="shared" ref="M420:M432" si="1005">ROUND(G420*0.08,2)</f>
        <v>453.18</v>
      </c>
      <c r="N420" s="46">
        <f t="shared" ref="N420:N432" si="1006">H420*0.007</f>
        <v>24.31275</v>
      </c>
      <c r="O420" s="48">
        <f t="shared" ref="O420:O432" si="1007">I420*5%</f>
        <v>0</v>
      </c>
      <c r="P420" s="48">
        <f t="shared" ref="P420:P432" si="1008">J420*50%</f>
        <v>0</v>
      </c>
      <c r="Q420" s="48">
        <f t="shared" ref="Q420:Q432" si="1009">SUM(K420:P420)</f>
        <v>1095.73125</v>
      </c>
      <c r="R420" s="46">
        <f t="shared" ref="R420:R432" si="1010">E420*0</f>
        <v>0</v>
      </c>
      <c r="S420" s="46">
        <f t="shared" ref="S420:S432" si="1011">ROUND(F420*0.08,2)</f>
        <v>277.86</v>
      </c>
      <c r="T420" s="48">
        <f t="shared" ref="T420:T432" si="1012">ROUND(G420*0.02,2)</f>
        <v>113.3</v>
      </c>
      <c r="U420" s="46">
        <f t="shared" ref="U420:U432" si="1013">ROUND(H420*0.003,2)</f>
        <v>10.42</v>
      </c>
      <c r="V420" s="46">
        <v>0</v>
      </c>
      <c r="W420" s="48">
        <f t="shared" ref="W420:W432" si="1014">I420*5%</f>
        <v>0</v>
      </c>
      <c r="X420" s="48">
        <f t="shared" ref="X420:X432" si="1015">J420*50%</f>
        <v>0</v>
      </c>
      <c r="Y420" s="46">
        <f t="shared" ref="Y420:Y432" si="1016">SUM(R420:X420)</f>
        <v>401.58</v>
      </c>
      <c r="Z420" s="46">
        <f t="shared" ref="Z420:Z432" si="1017">Q420+Y420</f>
        <v>1497.31125</v>
      </c>
      <c r="AA420" s="122"/>
      <c r="AB420" s="12" t="s">
        <v>115</v>
      </c>
      <c r="AC420" s="11">
        <f t="shared" ref="AC420:AE420" si="1018">K420+R420</f>
        <v>62.5185</v>
      </c>
      <c r="AD420" s="11">
        <f t="shared" si="1018"/>
        <v>833.58</v>
      </c>
      <c r="AE420" s="11">
        <f t="shared" si="1018"/>
        <v>566.48</v>
      </c>
      <c r="AF420" s="11">
        <f t="shared" ref="AF420:AF432" si="1019">N420+U420+V420</f>
        <v>34.73275</v>
      </c>
      <c r="AG420" s="11">
        <f t="shared" ref="AG420:AI420" si="1020">O420+W420</f>
        <v>0</v>
      </c>
      <c r="AH420" s="11">
        <f t="shared" si="1020"/>
        <v>0</v>
      </c>
      <c r="AI420" s="11">
        <f t="shared" si="1020"/>
        <v>1497.31125</v>
      </c>
      <c r="AJ420" s="12" t="s">
        <v>33</v>
      </c>
    </row>
    <row r="421" s="22" customFormat="1" ht="19" customHeight="1" spans="1:36">
      <c r="A421" s="45">
        <f t="shared" si="1002"/>
        <v>418</v>
      </c>
      <c r="B421" s="52" t="s">
        <v>640</v>
      </c>
      <c r="C421" s="104" t="s">
        <v>2059</v>
      </c>
      <c r="D421" s="73" t="s">
        <v>2060</v>
      </c>
      <c r="E421" s="113">
        <v>3473.25</v>
      </c>
      <c r="F421" s="48">
        <v>3473.25</v>
      </c>
      <c r="G421" s="96">
        <v>5664.75</v>
      </c>
      <c r="H421" s="96">
        <v>3473.25</v>
      </c>
      <c r="I421" s="105"/>
      <c r="J421" s="46"/>
      <c r="K421" s="63">
        <f t="shared" si="1003"/>
        <v>62.5185</v>
      </c>
      <c r="L421" s="64">
        <f t="shared" si="1004"/>
        <v>555.72</v>
      </c>
      <c r="M421" s="48">
        <f t="shared" si="1005"/>
        <v>453.18</v>
      </c>
      <c r="N421" s="46">
        <f t="shared" si="1006"/>
        <v>24.31275</v>
      </c>
      <c r="O421" s="48">
        <f t="shared" si="1007"/>
        <v>0</v>
      </c>
      <c r="P421" s="48">
        <f t="shared" si="1008"/>
        <v>0</v>
      </c>
      <c r="Q421" s="48">
        <f t="shared" si="1009"/>
        <v>1095.73125</v>
      </c>
      <c r="R421" s="46">
        <f t="shared" si="1010"/>
        <v>0</v>
      </c>
      <c r="S421" s="46">
        <f t="shared" si="1011"/>
        <v>277.86</v>
      </c>
      <c r="T421" s="48">
        <f t="shared" si="1012"/>
        <v>113.3</v>
      </c>
      <c r="U421" s="46">
        <f t="shared" si="1013"/>
        <v>10.42</v>
      </c>
      <c r="V421" s="46">
        <v>0</v>
      </c>
      <c r="W421" s="48">
        <f t="shared" si="1014"/>
        <v>0</v>
      </c>
      <c r="X421" s="48">
        <f t="shared" si="1015"/>
        <v>0</v>
      </c>
      <c r="Y421" s="46">
        <f t="shared" si="1016"/>
        <v>401.58</v>
      </c>
      <c r="Z421" s="46">
        <f t="shared" si="1017"/>
        <v>1497.31125</v>
      </c>
      <c r="AA421" s="122"/>
      <c r="AB421" s="12" t="s">
        <v>67</v>
      </c>
      <c r="AC421" s="11">
        <f t="shared" ref="AC421:AE421" si="1021">K421+R421</f>
        <v>62.5185</v>
      </c>
      <c r="AD421" s="11">
        <f t="shared" si="1021"/>
        <v>833.58</v>
      </c>
      <c r="AE421" s="11">
        <f t="shared" si="1021"/>
        <v>566.48</v>
      </c>
      <c r="AF421" s="11">
        <f t="shared" si="1019"/>
        <v>34.73275</v>
      </c>
      <c r="AG421" s="11">
        <f t="shared" ref="AG421:AI421" si="1022">O421+W421</f>
        <v>0</v>
      </c>
      <c r="AH421" s="11">
        <f t="shared" si="1022"/>
        <v>0</v>
      </c>
      <c r="AI421" s="11">
        <f t="shared" si="1022"/>
        <v>1497.31125</v>
      </c>
      <c r="AJ421" s="12" t="s">
        <v>33</v>
      </c>
    </row>
    <row r="422" s="22" customFormat="1" ht="19" customHeight="1" spans="1:36">
      <c r="A422" s="45">
        <f t="shared" si="1002"/>
        <v>419</v>
      </c>
      <c r="B422" s="52" t="s">
        <v>348</v>
      </c>
      <c r="C422" s="104" t="s">
        <v>2061</v>
      </c>
      <c r="D422" s="73" t="s">
        <v>2062</v>
      </c>
      <c r="E422" s="113">
        <v>3473.25</v>
      </c>
      <c r="F422" s="48">
        <v>3473.25</v>
      </c>
      <c r="G422" s="96">
        <v>5664.75</v>
      </c>
      <c r="H422" s="96">
        <v>3473.25</v>
      </c>
      <c r="I422" s="105"/>
      <c r="J422" s="46"/>
      <c r="K422" s="63">
        <f t="shared" si="1003"/>
        <v>62.5185</v>
      </c>
      <c r="L422" s="64">
        <f t="shared" si="1004"/>
        <v>555.72</v>
      </c>
      <c r="M422" s="48">
        <f t="shared" si="1005"/>
        <v>453.18</v>
      </c>
      <c r="N422" s="46">
        <f t="shared" si="1006"/>
        <v>24.31275</v>
      </c>
      <c r="O422" s="48">
        <f t="shared" si="1007"/>
        <v>0</v>
      </c>
      <c r="P422" s="48">
        <f t="shared" si="1008"/>
        <v>0</v>
      </c>
      <c r="Q422" s="48">
        <f t="shared" si="1009"/>
        <v>1095.73125</v>
      </c>
      <c r="R422" s="46">
        <f t="shared" si="1010"/>
        <v>0</v>
      </c>
      <c r="S422" s="46">
        <f t="shared" si="1011"/>
        <v>277.86</v>
      </c>
      <c r="T422" s="48">
        <f t="shared" si="1012"/>
        <v>113.3</v>
      </c>
      <c r="U422" s="46">
        <f t="shared" si="1013"/>
        <v>10.42</v>
      </c>
      <c r="V422" s="46">
        <v>0</v>
      </c>
      <c r="W422" s="48">
        <f t="shared" si="1014"/>
        <v>0</v>
      </c>
      <c r="X422" s="48">
        <f t="shared" si="1015"/>
        <v>0</v>
      </c>
      <c r="Y422" s="46">
        <f t="shared" si="1016"/>
        <v>401.58</v>
      </c>
      <c r="Z422" s="46">
        <f t="shared" si="1017"/>
        <v>1497.31125</v>
      </c>
      <c r="AA422" s="122"/>
      <c r="AB422" s="12" t="s">
        <v>100</v>
      </c>
      <c r="AC422" s="11">
        <f t="shared" ref="AC422:AE422" si="1023">K422+R422</f>
        <v>62.5185</v>
      </c>
      <c r="AD422" s="11">
        <f t="shared" si="1023"/>
        <v>833.58</v>
      </c>
      <c r="AE422" s="11">
        <f t="shared" si="1023"/>
        <v>566.48</v>
      </c>
      <c r="AF422" s="11">
        <f t="shared" si="1019"/>
        <v>34.73275</v>
      </c>
      <c r="AG422" s="11">
        <f t="shared" ref="AG422:AI422" si="1024">O422+W422</f>
        <v>0</v>
      </c>
      <c r="AH422" s="11">
        <f t="shared" si="1024"/>
        <v>0</v>
      </c>
      <c r="AI422" s="11">
        <f t="shared" si="1024"/>
        <v>1497.31125</v>
      </c>
      <c r="AJ422" s="12" t="s">
        <v>33</v>
      </c>
    </row>
    <row r="423" s="22" customFormat="1" ht="19" customHeight="1" spans="1:36">
      <c r="A423" s="45">
        <f t="shared" si="1002"/>
        <v>420</v>
      </c>
      <c r="B423" s="52" t="s">
        <v>289</v>
      </c>
      <c r="C423" s="104" t="s">
        <v>2065</v>
      </c>
      <c r="D423" s="73" t="s">
        <v>2066</v>
      </c>
      <c r="E423" s="113">
        <v>3473.25</v>
      </c>
      <c r="F423" s="48">
        <v>3473.25</v>
      </c>
      <c r="G423" s="96">
        <v>5664.75</v>
      </c>
      <c r="H423" s="96">
        <v>3473.25</v>
      </c>
      <c r="I423" s="105"/>
      <c r="J423" s="46"/>
      <c r="K423" s="63">
        <f t="shared" si="1003"/>
        <v>62.5185</v>
      </c>
      <c r="L423" s="64">
        <f t="shared" si="1004"/>
        <v>555.72</v>
      </c>
      <c r="M423" s="48">
        <f t="shared" si="1005"/>
        <v>453.18</v>
      </c>
      <c r="N423" s="46">
        <f t="shared" si="1006"/>
        <v>24.31275</v>
      </c>
      <c r="O423" s="48">
        <f t="shared" si="1007"/>
        <v>0</v>
      </c>
      <c r="P423" s="48">
        <f t="shared" si="1008"/>
        <v>0</v>
      </c>
      <c r="Q423" s="48">
        <f t="shared" si="1009"/>
        <v>1095.73125</v>
      </c>
      <c r="R423" s="46">
        <f t="shared" si="1010"/>
        <v>0</v>
      </c>
      <c r="S423" s="46">
        <f t="shared" si="1011"/>
        <v>277.86</v>
      </c>
      <c r="T423" s="48">
        <f t="shared" si="1012"/>
        <v>113.3</v>
      </c>
      <c r="U423" s="46">
        <f t="shared" si="1013"/>
        <v>10.42</v>
      </c>
      <c r="V423" s="46">
        <v>0</v>
      </c>
      <c r="W423" s="48">
        <f t="shared" si="1014"/>
        <v>0</v>
      </c>
      <c r="X423" s="48">
        <f t="shared" si="1015"/>
        <v>0</v>
      </c>
      <c r="Y423" s="46">
        <f t="shared" si="1016"/>
        <v>401.58</v>
      </c>
      <c r="Z423" s="46">
        <f t="shared" si="1017"/>
        <v>1497.31125</v>
      </c>
      <c r="AA423" s="122"/>
      <c r="AB423" s="12" t="s">
        <v>115</v>
      </c>
      <c r="AC423" s="11">
        <f t="shared" ref="AC423:AE423" si="1025">K423+R423</f>
        <v>62.5185</v>
      </c>
      <c r="AD423" s="11">
        <f t="shared" si="1025"/>
        <v>833.58</v>
      </c>
      <c r="AE423" s="11">
        <f t="shared" si="1025"/>
        <v>566.48</v>
      </c>
      <c r="AF423" s="11">
        <f t="shared" si="1019"/>
        <v>34.73275</v>
      </c>
      <c r="AG423" s="11">
        <f t="shared" ref="AG423:AI423" si="1026">O423+W423</f>
        <v>0</v>
      </c>
      <c r="AH423" s="11">
        <f t="shared" si="1026"/>
        <v>0</v>
      </c>
      <c r="AI423" s="11">
        <f t="shared" si="1026"/>
        <v>1497.31125</v>
      </c>
      <c r="AJ423" s="12" t="s">
        <v>33</v>
      </c>
    </row>
    <row r="424" s="22" customFormat="1" ht="19" customHeight="1" spans="1:36">
      <c r="A424" s="45">
        <f t="shared" si="1002"/>
        <v>421</v>
      </c>
      <c r="B424" s="52" t="s">
        <v>1982</v>
      </c>
      <c r="C424" s="104" t="s">
        <v>2067</v>
      </c>
      <c r="D424" s="73" t="s">
        <v>2068</v>
      </c>
      <c r="E424" s="113">
        <v>3473.25</v>
      </c>
      <c r="F424" s="48">
        <v>3473.25</v>
      </c>
      <c r="G424" s="96">
        <v>5664.75</v>
      </c>
      <c r="H424" s="96">
        <v>3473.25</v>
      </c>
      <c r="I424" s="105"/>
      <c r="J424" s="46"/>
      <c r="K424" s="63">
        <f t="shared" si="1003"/>
        <v>62.5185</v>
      </c>
      <c r="L424" s="64">
        <f t="shared" si="1004"/>
        <v>555.72</v>
      </c>
      <c r="M424" s="48">
        <f t="shared" si="1005"/>
        <v>453.18</v>
      </c>
      <c r="N424" s="46">
        <f t="shared" si="1006"/>
        <v>24.31275</v>
      </c>
      <c r="O424" s="48">
        <f t="shared" si="1007"/>
        <v>0</v>
      </c>
      <c r="P424" s="48">
        <f t="shared" si="1008"/>
        <v>0</v>
      </c>
      <c r="Q424" s="48">
        <f t="shared" si="1009"/>
        <v>1095.73125</v>
      </c>
      <c r="R424" s="46">
        <f t="shared" si="1010"/>
        <v>0</v>
      </c>
      <c r="S424" s="46">
        <f t="shared" si="1011"/>
        <v>277.86</v>
      </c>
      <c r="T424" s="48">
        <f t="shared" si="1012"/>
        <v>113.3</v>
      </c>
      <c r="U424" s="46">
        <f t="shared" si="1013"/>
        <v>10.42</v>
      </c>
      <c r="V424" s="46">
        <v>0</v>
      </c>
      <c r="W424" s="48">
        <f t="shared" si="1014"/>
        <v>0</v>
      </c>
      <c r="X424" s="48">
        <f t="shared" si="1015"/>
        <v>0</v>
      </c>
      <c r="Y424" s="46">
        <f t="shared" si="1016"/>
        <v>401.58</v>
      </c>
      <c r="Z424" s="46">
        <f t="shared" si="1017"/>
        <v>1497.31125</v>
      </c>
      <c r="AA424" s="122"/>
      <c r="AB424" s="12" t="s">
        <v>141</v>
      </c>
      <c r="AC424" s="11">
        <f t="shared" ref="AC424:AE424" si="1027">K424+R424</f>
        <v>62.5185</v>
      </c>
      <c r="AD424" s="11">
        <f t="shared" si="1027"/>
        <v>833.58</v>
      </c>
      <c r="AE424" s="11">
        <f t="shared" si="1027"/>
        <v>566.48</v>
      </c>
      <c r="AF424" s="11">
        <f t="shared" si="1019"/>
        <v>34.73275</v>
      </c>
      <c r="AG424" s="11">
        <f t="shared" ref="AG424:AI424" si="1028">O424+W424</f>
        <v>0</v>
      </c>
      <c r="AH424" s="11">
        <f t="shared" si="1028"/>
        <v>0</v>
      </c>
      <c r="AI424" s="11">
        <f t="shared" si="1028"/>
        <v>1497.31125</v>
      </c>
      <c r="AJ424" s="12" t="s">
        <v>32</v>
      </c>
    </row>
    <row r="425" s="22" customFormat="1" ht="19" customHeight="1" spans="1:36">
      <c r="A425" s="45">
        <f t="shared" si="1002"/>
        <v>422</v>
      </c>
      <c r="B425" s="52" t="s">
        <v>348</v>
      </c>
      <c r="C425" s="104" t="s">
        <v>2069</v>
      </c>
      <c r="D425" s="73" t="s">
        <v>2070</v>
      </c>
      <c r="E425" s="113">
        <v>3473.25</v>
      </c>
      <c r="F425" s="48">
        <v>3473.25</v>
      </c>
      <c r="G425" s="96">
        <v>5664.75</v>
      </c>
      <c r="H425" s="96">
        <v>3473.25</v>
      </c>
      <c r="I425" s="105"/>
      <c r="J425" s="46"/>
      <c r="K425" s="63">
        <f t="shared" si="1003"/>
        <v>62.5185</v>
      </c>
      <c r="L425" s="64">
        <f t="shared" si="1004"/>
        <v>555.72</v>
      </c>
      <c r="M425" s="48">
        <f t="shared" si="1005"/>
        <v>453.18</v>
      </c>
      <c r="N425" s="46">
        <f t="shared" si="1006"/>
        <v>24.31275</v>
      </c>
      <c r="O425" s="48">
        <f t="shared" si="1007"/>
        <v>0</v>
      </c>
      <c r="P425" s="48">
        <f t="shared" si="1008"/>
        <v>0</v>
      </c>
      <c r="Q425" s="48">
        <f t="shared" si="1009"/>
        <v>1095.73125</v>
      </c>
      <c r="R425" s="46">
        <f t="shared" si="1010"/>
        <v>0</v>
      </c>
      <c r="S425" s="46">
        <f t="shared" si="1011"/>
        <v>277.86</v>
      </c>
      <c r="T425" s="48">
        <f t="shared" si="1012"/>
        <v>113.3</v>
      </c>
      <c r="U425" s="46">
        <f t="shared" si="1013"/>
        <v>10.42</v>
      </c>
      <c r="V425" s="46">
        <v>0</v>
      </c>
      <c r="W425" s="48">
        <f t="shared" si="1014"/>
        <v>0</v>
      </c>
      <c r="X425" s="48">
        <f t="shared" si="1015"/>
        <v>0</v>
      </c>
      <c r="Y425" s="46">
        <f t="shared" si="1016"/>
        <v>401.58</v>
      </c>
      <c r="Z425" s="46">
        <f t="shared" si="1017"/>
        <v>1497.31125</v>
      </c>
      <c r="AA425" s="122"/>
      <c r="AB425" s="12" t="s">
        <v>100</v>
      </c>
      <c r="AC425" s="11">
        <f t="shared" ref="AC425:AE425" si="1029">K425+R425</f>
        <v>62.5185</v>
      </c>
      <c r="AD425" s="11">
        <f t="shared" si="1029"/>
        <v>833.58</v>
      </c>
      <c r="AE425" s="11">
        <f t="shared" si="1029"/>
        <v>566.48</v>
      </c>
      <c r="AF425" s="11">
        <f t="shared" si="1019"/>
        <v>34.73275</v>
      </c>
      <c r="AG425" s="11">
        <f t="shared" ref="AG425:AI425" si="1030">O425+W425</f>
        <v>0</v>
      </c>
      <c r="AH425" s="11">
        <f t="shared" si="1030"/>
        <v>0</v>
      </c>
      <c r="AI425" s="11">
        <f t="shared" si="1030"/>
        <v>1497.31125</v>
      </c>
      <c r="AJ425" s="12" t="s">
        <v>33</v>
      </c>
    </row>
    <row r="426" s="22" customFormat="1" ht="19" customHeight="1" spans="1:36">
      <c r="A426" s="45">
        <f t="shared" si="1002"/>
        <v>423</v>
      </c>
      <c r="B426" s="52" t="s">
        <v>558</v>
      </c>
      <c r="C426" s="104" t="s">
        <v>2073</v>
      </c>
      <c r="D426" s="73" t="s">
        <v>2074</v>
      </c>
      <c r="E426" s="113">
        <v>3473.25</v>
      </c>
      <c r="F426" s="48">
        <v>3473.25</v>
      </c>
      <c r="G426" s="96">
        <v>5664.75</v>
      </c>
      <c r="H426" s="96">
        <v>3473.25</v>
      </c>
      <c r="I426" s="105"/>
      <c r="J426" s="95"/>
      <c r="K426" s="63">
        <f t="shared" si="1003"/>
        <v>62.5185</v>
      </c>
      <c r="L426" s="64">
        <f t="shared" si="1004"/>
        <v>555.72</v>
      </c>
      <c r="M426" s="48">
        <f t="shared" si="1005"/>
        <v>453.18</v>
      </c>
      <c r="N426" s="46">
        <f t="shared" si="1006"/>
        <v>24.31275</v>
      </c>
      <c r="O426" s="48">
        <f t="shared" si="1007"/>
        <v>0</v>
      </c>
      <c r="P426" s="48">
        <f t="shared" si="1008"/>
        <v>0</v>
      </c>
      <c r="Q426" s="48">
        <f t="shared" si="1009"/>
        <v>1095.73125</v>
      </c>
      <c r="R426" s="46">
        <f t="shared" si="1010"/>
        <v>0</v>
      </c>
      <c r="S426" s="46">
        <f t="shared" si="1011"/>
        <v>277.86</v>
      </c>
      <c r="T426" s="48">
        <f t="shared" si="1012"/>
        <v>113.3</v>
      </c>
      <c r="U426" s="46">
        <f t="shared" si="1013"/>
        <v>10.42</v>
      </c>
      <c r="V426" s="46">
        <v>0</v>
      </c>
      <c r="W426" s="48">
        <f t="shared" si="1014"/>
        <v>0</v>
      </c>
      <c r="X426" s="48">
        <f t="shared" si="1015"/>
        <v>0</v>
      </c>
      <c r="Y426" s="46">
        <f t="shared" si="1016"/>
        <v>401.58</v>
      </c>
      <c r="Z426" s="46">
        <f t="shared" si="1017"/>
        <v>1497.31125</v>
      </c>
      <c r="AA426" s="122"/>
      <c r="AB426" s="12" t="s">
        <v>56</v>
      </c>
      <c r="AC426" s="11">
        <f t="shared" ref="AC426:AE426" si="1031">K426+R426</f>
        <v>62.5185</v>
      </c>
      <c r="AD426" s="11">
        <f t="shared" si="1031"/>
        <v>833.58</v>
      </c>
      <c r="AE426" s="11">
        <f t="shared" si="1031"/>
        <v>566.48</v>
      </c>
      <c r="AF426" s="11">
        <f t="shared" si="1019"/>
        <v>34.73275</v>
      </c>
      <c r="AG426" s="11">
        <f t="shared" ref="AG426:AI426" si="1032">O426+W426</f>
        <v>0</v>
      </c>
      <c r="AH426" s="11">
        <f t="shared" si="1032"/>
        <v>0</v>
      </c>
      <c r="AI426" s="11">
        <f t="shared" si="1032"/>
        <v>1497.31125</v>
      </c>
      <c r="AJ426" s="12" t="s">
        <v>33</v>
      </c>
    </row>
    <row r="427" s="22" customFormat="1" ht="19" customHeight="1" spans="1:36">
      <c r="A427" s="45">
        <f t="shared" si="1002"/>
        <v>424</v>
      </c>
      <c r="B427" s="52" t="s">
        <v>363</v>
      </c>
      <c r="C427" s="104" t="s">
        <v>2076</v>
      </c>
      <c r="D427" s="345" t="s">
        <v>2077</v>
      </c>
      <c r="E427" s="118">
        <v>3473.25</v>
      </c>
      <c r="F427" s="119">
        <v>3473.25</v>
      </c>
      <c r="G427" s="117">
        <v>5664.75</v>
      </c>
      <c r="H427" s="117">
        <v>3473.25</v>
      </c>
      <c r="I427" s="105"/>
      <c r="J427" s="95">
        <v>108</v>
      </c>
      <c r="K427" s="63">
        <f t="shared" si="1003"/>
        <v>62.5185</v>
      </c>
      <c r="L427" s="64">
        <f t="shared" si="1004"/>
        <v>555.72</v>
      </c>
      <c r="M427" s="48">
        <f t="shared" si="1005"/>
        <v>453.18</v>
      </c>
      <c r="N427" s="46">
        <f t="shared" si="1006"/>
        <v>24.31275</v>
      </c>
      <c r="O427" s="48">
        <f t="shared" si="1007"/>
        <v>0</v>
      </c>
      <c r="P427" s="48">
        <f t="shared" si="1008"/>
        <v>54</v>
      </c>
      <c r="Q427" s="48">
        <f t="shared" si="1009"/>
        <v>1149.73125</v>
      </c>
      <c r="R427" s="46">
        <f t="shared" si="1010"/>
        <v>0</v>
      </c>
      <c r="S427" s="46">
        <f t="shared" si="1011"/>
        <v>277.86</v>
      </c>
      <c r="T427" s="48">
        <f t="shared" si="1012"/>
        <v>113.3</v>
      </c>
      <c r="U427" s="46">
        <f t="shared" si="1013"/>
        <v>10.42</v>
      </c>
      <c r="V427" s="46">
        <v>0</v>
      </c>
      <c r="W427" s="48">
        <f t="shared" si="1014"/>
        <v>0</v>
      </c>
      <c r="X427" s="48">
        <f t="shared" si="1015"/>
        <v>54</v>
      </c>
      <c r="Y427" s="46">
        <f t="shared" si="1016"/>
        <v>455.58</v>
      </c>
      <c r="Z427" s="46">
        <f t="shared" si="1017"/>
        <v>1605.31125</v>
      </c>
      <c r="AA427" s="122"/>
      <c r="AB427" s="12" t="s">
        <v>91</v>
      </c>
      <c r="AC427" s="11">
        <f t="shared" ref="AC427:AC432" si="1033">K427+R427</f>
        <v>62.5185</v>
      </c>
      <c r="AD427" s="11">
        <f t="shared" ref="AD427:AD432" si="1034">L427+S427</f>
        <v>833.58</v>
      </c>
      <c r="AE427" s="11">
        <f t="shared" ref="AE427:AE432" si="1035">M427+T427</f>
        <v>566.48</v>
      </c>
      <c r="AF427" s="11">
        <f t="shared" si="1019"/>
        <v>34.73275</v>
      </c>
      <c r="AG427" s="11">
        <f t="shared" ref="AG427:AG432" si="1036">O427+W427</f>
        <v>0</v>
      </c>
      <c r="AH427" s="11">
        <f t="shared" ref="AH427:AH432" si="1037">P427+X427</f>
        <v>108</v>
      </c>
      <c r="AI427" s="11">
        <f t="shared" ref="AI427:AI432" si="1038">Q427+Y427</f>
        <v>1605.31125</v>
      </c>
      <c r="AJ427" s="12" t="s">
        <v>33</v>
      </c>
    </row>
    <row r="428" s="22" customFormat="1" ht="19" customHeight="1" spans="1:36">
      <c r="A428" s="45">
        <f t="shared" si="1002"/>
        <v>425</v>
      </c>
      <c r="B428" s="52" t="s">
        <v>1031</v>
      </c>
      <c r="C428" s="104" t="s">
        <v>2078</v>
      </c>
      <c r="D428" s="345" t="s">
        <v>2079</v>
      </c>
      <c r="E428" s="118">
        <v>3473.25</v>
      </c>
      <c r="F428" s="119">
        <v>3473.25</v>
      </c>
      <c r="G428" s="117">
        <v>5664.75</v>
      </c>
      <c r="H428" s="117">
        <v>3473.25</v>
      </c>
      <c r="I428" s="105"/>
      <c r="J428" s="95"/>
      <c r="K428" s="63">
        <f t="shared" si="1003"/>
        <v>62.5185</v>
      </c>
      <c r="L428" s="64">
        <f t="shared" si="1004"/>
        <v>555.72</v>
      </c>
      <c r="M428" s="48">
        <f t="shared" si="1005"/>
        <v>453.18</v>
      </c>
      <c r="N428" s="46">
        <f t="shared" si="1006"/>
        <v>24.31275</v>
      </c>
      <c r="O428" s="48">
        <f t="shared" si="1007"/>
        <v>0</v>
      </c>
      <c r="P428" s="48">
        <f t="shared" si="1008"/>
        <v>0</v>
      </c>
      <c r="Q428" s="48">
        <f t="shared" si="1009"/>
        <v>1095.73125</v>
      </c>
      <c r="R428" s="46">
        <f t="shared" si="1010"/>
        <v>0</v>
      </c>
      <c r="S428" s="46">
        <f t="shared" si="1011"/>
        <v>277.86</v>
      </c>
      <c r="T428" s="48">
        <f t="shared" si="1012"/>
        <v>113.3</v>
      </c>
      <c r="U428" s="46">
        <f t="shared" si="1013"/>
        <v>10.42</v>
      </c>
      <c r="V428" s="46">
        <v>0</v>
      </c>
      <c r="W428" s="48">
        <f t="shared" si="1014"/>
        <v>0</v>
      </c>
      <c r="X428" s="48">
        <f t="shared" si="1015"/>
        <v>0</v>
      </c>
      <c r="Y428" s="46">
        <f t="shared" si="1016"/>
        <v>401.58</v>
      </c>
      <c r="Z428" s="46">
        <f t="shared" si="1017"/>
        <v>1497.31125</v>
      </c>
      <c r="AA428" s="122"/>
      <c r="AB428" s="12" t="s">
        <v>94</v>
      </c>
      <c r="AC428" s="11">
        <f t="shared" si="1033"/>
        <v>62.5185</v>
      </c>
      <c r="AD428" s="11">
        <f t="shared" si="1034"/>
        <v>833.58</v>
      </c>
      <c r="AE428" s="11">
        <f t="shared" si="1035"/>
        <v>566.48</v>
      </c>
      <c r="AF428" s="11">
        <f t="shared" si="1019"/>
        <v>34.73275</v>
      </c>
      <c r="AG428" s="11">
        <f t="shared" si="1036"/>
        <v>0</v>
      </c>
      <c r="AH428" s="11">
        <f t="shared" si="1037"/>
        <v>0</v>
      </c>
      <c r="AI428" s="11">
        <f t="shared" si="1038"/>
        <v>1497.31125</v>
      </c>
      <c r="AJ428" s="12" t="s">
        <v>33</v>
      </c>
    </row>
    <row r="429" s="22" customFormat="1" ht="19" customHeight="1" spans="1:36">
      <c r="A429" s="45">
        <f t="shared" si="1002"/>
        <v>426</v>
      </c>
      <c r="B429" s="52" t="s">
        <v>558</v>
      </c>
      <c r="C429" s="104" t="s">
        <v>2080</v>
      </c>
      <c r="D429" s="73" t="s">
        <v>2081</v>
      </c>
      <c r="E429" s="118">
        <v>3473.25</v>
      </c>
      <c r="F429" s="119">
        <v>3473.25</v>
      </c>
      <c r="G429" s="117">
        <v>5664.75</v>
      </c>
      <c r="H429" s="117">
        <v>3473.25</v>
      </c>
      <c r="I429" s="105"/>
      <c r="J429" s="95"/>
      <c r="K429" s="63">
        <f t="shared" si="1003"/>
        <v>62.5185</v>
      </c>
      <c r="L429" s="64">
        <f t="shared" si="1004"/>
        <v>555.72</v>
      </c>
      <c r="M429" s="48">
        <f t="shared" si="1005"/>
        <v>453.18</v>
      </c>
      <c r="N429" s="46">
        <f t="shared" si="1006"/>
        <v>24.31275</v>
      </c>
      <c r="O429" s="48">
        <f t="shared" si="1007"/>
        <v>0</v>
      </c>
      <c r="P429" s="48">
        <f t="shared" si="1008"/>
        <v>0</v>
      </c>
      <c r="Q429" s="48">
        <f t="shared" si="1009"/>
        <v>1095.73125</v>
      </c>
      <c r="R429" s="46">
        <f t="shared" si="1010"/>
        <v>0</v>
      </c>
      <c r="S429" s="46">
        <f t="shared" si="1011"/>
        <v>277.86</v>
      </c>
      <c r="T429" s="48">
        <f t="shared" si="1012"/>
        <v>113.3</v>
      </c>
      <c r="U429" s="46">
        <f t="shared" si="1013"/>
        <v>10.42</v>
      </c>
      <c r="V429" s="46">
        <v>0</v>
      </c>
      <c r="W429" s="48">
        <f t="shared" si="1014"/>
        <v>0</v>
      </c>
      <c r="X429" s="48">
        <f t="shared" si="1015"/>
        <v>0</v>
      </c>
      <c r="Y429" s="46">
        <f t="shared" si="1016"/>
        <v>401.58</v>
      </c>
      <c r="Z429" s="46">
        <f t="shared" si="1017"/>
        <v>1497.31125</v>
      </c>
      <c r="AA429" s="122"/>
      <c r="AB429" s="12" t="s">
        <v>121</v>
      </c>
      <c r="AC429" s="11">
        <f t="shared" si="1033"/>
        <v>62.5185</v>
      </c>
      <c r="AD429" s="11">
        <f t="shared" si="1034"/>
        <v>833.58</v>
      </c>
      <c r="AE429" s="11">
        <f t="shared" si="1035"/>
        <v>566.48</v>
      </c>
      <c r="AF429" s="11">
        <f t="shared" si="1019"/>
        <v>34.73275</v>
      </c>
      <c r="AG429" s="11">
        <f t="shared" si="1036"/>
        <v>0</v>
      </c>
      <c r="AH429" s="11">
        <f t="shared" si="1037"/>
        <v>0</v>
      </c>
      <c r="AI429" s="11">
        <f t="shared" si="1038"/>
        <v>1497.31125</v>
      </c>
      <c r="AJ429" s="12" t="s">
        <v>33</v>
      </c>
    </row>
    <row r="430" s="22" customFormat="1" ht="19" customHeight="1" spans="1:36">
      <c r="A430" s="45">
        <f t="shared" si="1002"/>
        <v>427</v>
      </c>
      <c r="B430" s="52" t="s">
        <v>558</v>
      </c>
      <c r="C430" s="104" t="s">
        <v>2082</v>
      </c>
      <c r="D430" s="73" t="s">
        <v>2083</v>
      </c>
      <c r="E430" s="118">
        <v>3473.25</v>
      </c>
      <c r="F430" s="119">
        <v>3473.25</v>
      </c>
      <c r="G430" s="117">
        <v>5664.75</v>
      </c>
      <c r="H430" s="117">
        <v>3473.25</v>
      </c>
      <c r="I430" s="105"/>
      <c r="J430" s="95"/>
      <c r="K430" s="63">
        <f t="shared" si="1003"/>
        <v>62.5185</v>
      </c>
      <c r="L430" s="64">
        <f t="shared" si="1004"/>
        <v>555.72</v>
      </c>
      <c r="M430" s="48">
        <f t="shared" si="1005"/>
        <v>453.18</v>
      </c>
      <c r="N430" s="46">
        <f t="shared" si="1006"/>
        <v>24.31275</v>
      </c>
      <c r="O430" s="48">
        <f t="shared" si="1007"/>
        <v>0</v>
      </c>
      <c r="P430" s="48">
        <f t="shared" si="1008"/>
        <v>0</v>
      </c>
      <c r="Q430" s="48">
        <f t="shared" si="1009"/>
        <v>1095.73125</v>
      </c>
      <c r="R430" s="46">
        <f t="shared" si="1010"/>
        <v>0</v>
      </c>
      <c r="S430" s="46">
        <f t="shared" si="1011"/>
        <v>277.86</v>
      </c>
      <c r="T430" s="48">
        <f t="shared" si="1012"/>
        <v>113.3</v>
      </c>
      <c r="U430" s="46">
        <f t="shared" si="1013"/>
        <v>10.42</v>
      </c>
      <c r="V430" s="46">
        <v>0</v>
      </c>
      <c r="W430" s="48">
        <f t="shared" si="1014"/>
        <v>0</v>
      </c>
      <c r="X430" s="48">
        <f t="shared" si="1015"/>
        <v>0</v>
      </c>
      <c r="Y430" s="46">
        <f t="shared" si="1016"/>
        <v>401.58</v>
      </c>
      <c r="Z430" s="46">
        <f t="shared" si="1017"/>
        <v>1497.31125</v>
      </c>
      <c r="AA430" s="122"/>
      <c r="AB430" s="12" t="s">
        <v>121</v>
      </c>
      <c r="AC430" s="11">
        <f t="shared" si="1033"/>
        <v>62.5185</v>
      </c>
      <c r="AD430" s="11">
        <f t="shared" si="1034"/>
        <v>833.58</v>
      </c>
      <c r="AE430" s="11">
        <f t="shared" si="1035"/>
        <v>566.48</v>
      </c>
      <c r="AF430" s="11">
        <f t="shared" si="1019"/>
        <v>34.73275</v>
      </c>
      <c r="AG430" s="11">
        <f t="shared" si="1036"/>
        <v>0</v>
      </c>
      <c r="AH430" s="11">
        <f t="shared" si="1037"/>
        <v>0</v>
      </c>
      <c r="AI430" s="11">
        <f t="shared" si="1038"/>
        <v>1497.31125</v>
      </c>
      <c r="AJ430" s="12" t="s">
        <v>33</v>
      </c>
    </row>
    <row r="431" s="22" customFormat="1" ht="19" customHeight="1" spans="1:36">
      <c r="A431" s="45">
        <f t="shared" si="1002"/>
        <v>428</v>
      </c>
      <c r="B431" s="52" t="s">
        <v>289</v>
      </c>
      <c r="C431" s="104" t="s">
        <v>2084</v>
      </c>
      <c r="D431" s="345" t="s">
        <v>2085</v>
      </c>
      <c r="E431" s="118">
        <v>3820</v>
      </c>
      <c r="F431" s="118">
        <v>3820</v>
      </c>
      <c r="G431" s="117">
        <v>5664.75</v>
      </c>
      <c r="H431" s="118">
        <v>3820</v>
      </c>
      <c r="I431" s="105"/>
      <c r="J431" s="95"/>
      <c r="K431" s="63">
        <f t="shared" si="1003"/>
        <v>68.76</v>
      </c>
      <c r="L431" s="64">
        <f t="shared" si="1004"/>
        <v>611.2</v>
      </c>
      <c r="M431" s="48">
        <f t="shared" si="1005"/>
        <v>453.18</v>
      </c>
      <c r="N431" s="46">
        <f t="shared" si="1006"/>
        <v>26.74</v>
      </c>
      <c r="O431" s="48">
        <f t="shared" si="1007"/>
        <v>0</v>
      </c>
      <c r="P431" s="48">
        <f t="shared" si="1008"/>
        <v>0</v>
      </c>
      <c r="Q431" s="48">
        <f t="shared" si="1009"/>
        <v>1159.88</v>
      </c>
      <c r="R431" s="46">
        <f t="shared" si="1010"/>
        <v>0</v>
      </c>
      <c r="S431" s="46">
        <f t="shared" si="1011"/>
        <v>305.6</v>
      </c>
      <c r="T431" s="48">
        <f t="shared" si="1012"/>
        <v>113.3</v>
      </c>
      <c r="U431" s="46">
        <f t="shared" si="1013"/>
        <v>11.46</v>
      </c>
      <c r="V431" s="46">
        <v>0</v>
      </c>
      <c r="W431" s="48">
        <f t="shared" si="1014"/>
        <v>0</v>
      </c>
      <c r="X431" s="48">
        <f t="shared" si="1015"/>
        <v>0</v>
      </c>
      <c r="Y431" s="46">
        <f t="shared" si="1016"/>
        <v>430.36</v>
      </c>
      <c r="Z431" s="46">
        <f t="shared" si="1017"/>
        <v>1590.24</v>
      </c>
      <c r="AA431" s="122"/>
      <c r="AB431" s="12" t="s">
        <v>115</v>
      </c>
      <c r="AC431" s="11">
        <f t="shared" si="1033"/>
        <v>68.76</v>
      </c>
      <c r="AD431" s="11">
        <f t="shared" si="1034"/>
        <v>916.8</v>
      </c>
      <c r="AE431" s="11">
        <f t="shared" si="1035"/>
        <v>566.48</v>
      </c>
      <c r="AF431" s="11">
        <f t="shared" si="1019"/>
        <v>38.2</v>
      </c>
      <c r="AG431" s="11">
        <f t="shared" si="1036"/>
        <v>0</v>
      </c>
      <c r="AH431" s="11">
        <f t="shared" si="1037"/>
        <v>0</v>
      </c>
      <c r="AI431" s="11">
        <f t="shared" si="1038"/>
        <v>1590.24</v>
      </c>
      <c r="AJ431" s="12" t="s">
        <v>33</v>
      </c>
    </row>
    <row r="432" s="22" customFormat="1" ht="19" customHeight="1" spans="1:36">
      <c r="A432" s="45">
        <f t="shared" si="1002"/>
        <v>429</v>
      </c>
      <c r="B432" s="52" t="s">
        <v>558</v>
      </c>
      <c r="C432" s="104" t="s">
        <v>2086</v>
      </c>
      <c r="D432" s="73" t="s">
        <v>2087</v>
      </c>
      <c r="E432" s="118">
        <v>3473.25</v>
      </c>
      <c r="F432" s="119">
        <v>3473.25</v>
      </c>
      <c r="G432" s="117">
        <v>5664.75</v>
      </c>
      <c r="H432" s="117">
        <v>3473.25</v>
      </c>
      <c r="I432" s="105"/>
      <c r="J432" s="95">
        <v>108</v>
      </c>
      <c r="K432" s="63">
        <f t="shared" si="1003"/>
        <v>62.5185</v>
      </c>
      <c r="L432" s="64">
        <f t="shared" si="1004"/>
        <v>555.72</v>
      </c>
      <c r="M432" s="48">
        <f t="shared" si="1005"/>
        <v>453.18</v>
      </c>
      <c r="N432" s="46">
        <f t="shared" si="1006"/>
        <v>24.31275</v>
      </c>
      <c r="O432" s="48">
        <f t="shared" si="1007"/>
        <v>0</v>
      </c>
      <c r="P432" s="48">
        <f t="shared" si="1008"/>
        <v>54</v>
      </c>
      <c r="Q432" s="48">
        <f t="shared" si="1009"/>
        <v>1149.73125</v>
      </c>
      <c r="R432" s="46">
        <f t="shared" si="1010"/>
        <v>0</v>
      </c>
      <c r="S432" s="46">
        <f t="shared" si="1011"/>
        <v>277.86</v>
      </c>
      <c r="T432" s="48">
        <f t="shared" si="1012"/>
        <v>113.3</v>
      </c>
      <c r="U432" s="46">
        <f t="shared" si="1013"/>
        <v>10.42</v>
      </c>
      <c r="V432" s="46">
        <v>0</v>
      </c>
      <c r="W432" s="48">
        <f t="shared" si="1014"/>
        <v>0</v>
      </c>
      <c r="X432" s="48">
        <f t="shared" si="1015"/>
        <v>54</v>
      </c>
      <c r="Y432" s="46">
        <f t="shared" si="1016"/>
        <v>455.58</v>
      </c>
      <c r="Z432" s="46">
        <f t="shared" si="1017"/>
        <v>1605.31125</v>
      </c>
      <c r="AA432" s="122"/>
      <c r="AB432" s="12" t="s">
        <v>121</v>
      </c>
      <c r="AC432" s="11">
        <f t="shared" si="1033"/>
        <v>62.5185</v>
      </c>
      <c r="AD432" s="11">
        <f t="shared" si="1034"/>
        <v>833.58</v>
      </c>
      <c r="AE432" s="11">
        <f t="shared" si="1035"/>
        <v>566.48</v>
      </c>
      <c r="AF432" s="11">
        <f t="shared" si="1019"/>
        <v>34.73275</v>
      </c>
      <c r="AG432" s="11">
        <f t="shared" si="1036"/>
        <v>0</v>
      </c>
      <c r="AH432" s="11">
        <f t="shared" si="1037"/>
        <v>108</v>
      </c>
      <c r="AI432" s="11">
        <f t="shared" si="1038"/>
        <v>1605.31125</v>
      </c>
      <c r="AJ432" s="12" t="s">
        <v>33</v>
      </c>
    </row>
    <row r="433" s="22" customFormat="1" ht="19" customHeight="1" spans="1:36">
      <c r="A433" s="45" t="s">
        <v>10</v>
      </c>
      <c r="B433" s="45"/>
      <c r="C433" s="120"/>
      <c r="D433" s="121"/>
      <c r="E433" s="122">
        <f>SUM(E4:E432)</f>
        <v>1497306</v>
      </c>
      <c r="F433" s="122">
        <f t="shared" ref="F433:AJ433" si="1039">SUM(F4:F432)</f>
        <v>1416466.49</v>
      </c>
      <c r="G433" s="122">
        <f t="shared" si="1039"/>
        <v>2413183.5</v>
      </c>
      <c r="H433" s="122">
        <f t="shared" si="1039"/>
        <v>1490359.5</v>
      </c>
      <c r="I433" s="122">
        <f t="shared" si="1039"/>
        <v>931654</v>
      </c>
      <c r="J433" s="122">
        <f t="shared" si="1039"/>
        <v>324</v>
      </c>
      <c r="K433" s="122">
        <f t="shared" si="1039"/>
        <v>26951.5079999997</v>
      </c>
      <c r="L433" s="122">
        <f t="shared" si="1039"/>
        <v>226634.6384</v>
      </c>
      <c r="M433" s="122">
        <f t="shared" si="1039"/>
        <v>193054.679999998</v>
      </c>
      <c r="N433" s="122">
        <f t="shared" si="1039"/>
        <v>10432.5164999999</v>
      </c>
      <c r="O433" s="122">
        <f t="shared" si="1039"/>
        <v>46582.7</v>
      </c>
      <c r="P433" s="122">
        <f t="shared" si="1039"/>
        <v>162</v>
      </c>
      <c r="Q433" s="122">
        <f t="shared" si="1039"/>
        <v>503818.042900003</v>
      </c>
      <c r="R433" s="122">
        <f t="shared" si="1039"/>
        <v>0</v>
      </c>
      <c r="S433" s="122">
        <f t="shared" si="1039"/>
        <v>113316.86</v>
      </c>
      <c r="T433" s="122">
        <f t="shared" si="1039"/>
        <v>48265.8000000003</v>
      </c>
      <c r="U433" s="122">
        <f t="shared" si="1039"/>
        <v>4471.18000000002</v>
      </c>
      <c r="V433" s="122">
        <f t="shared" si="1039"/>
        <v>0</v>
      </c>
      <c r="W433" s="122">
        <f t="shared" si="1039"/>
        <v>46582.7</v>
      </c>
      <c r="X433" s="122">
        <f t="shared" si="1039"/>
        <v>162</v>
      </c>
      <c r="Y433" s="122">
        <f t="shared" si="1039"/>
        <v>212798.539999998</v>
      </c>
      <c r="Z433" s="122">
        <f t="shared" si="1039"/>
        <v>716616.582900002</v>
      </c>
      <c r="AA433" s="122">
        <f t="shared" si="1039"/>
        <v>0</v>
      </c>
      <c r="AB433" s="122">
        <f t="shared" si="1039"/>
        <v>0</v>
      </c>
      <c r="AC433" s="122">
        <f t="shared" si="1039"/>
        <v>26951.5079999997</v>
      </c>
      <c r="AD433" s="122">
        <f t="shared" si="1039"/>
        <v>339951.498400002</v>
      </c>
      <c r="AE433" s="122">
        <f t="shared" si="1039"/>
        <v>241320.480000002</v>
      </c>
      <c r="AF433" s="122">
        <f t="shared" si="1039"/>
        <v>14903.6964999999</v>
      </c>
      <c r="AG433" s="122">
        <f t="shared" si="1039"/>
        <v>93165.4</v>
      </c>
      <c r="AH433" s="122">
        <f t="shared" si="1039"/>
        <v>324</v>
      </c>
      <c r="AI433" s="122">
        <f t="shared" si="1039"/>
        <v>716616.582900002</v>
      </c>
      <c r="AJ433" s="122">
        <f t="shared" si="1039"/>
        <v>0</v>
      </c>
    </row>
    <row r="434" spans="1:28">
      <c r="A434" s="123"/>
      <c r="B434" s="123"/>
      <c r="E434" s="123"/>
      <c r="AB434" s="144"/>
    </row>
    <row r="435" ht="15" customHeight="1" spans="1:26">
      <c r="A435" s="124" t="s">
        <v>1104</v>
      </c>
      <c r="B435" s="124"/>
      <c r="C435" s="125" t="s">
        <v>1105</v>
      </c>
      <c r="D435" s="125"/>
      <c r="E435" s="124" t="s">
        <v>1106</v>
      </c>
      <c r="F435" s="126" t="s">
        <v>1107</v>
      </c>
      <c r="G435" s="126" t="s">
        <v>1108</v>
      </c>
      <c r="J435" s="142"/>
      <c r="W435" s="9"/>
      <c r="X435" s="9"/>
      <c r="Z435" s="145"/>
    </row>
    <row r="436" ht="15" customHeight="1" spans="1:25">
      <c r="A436" s="127" t="s">
        <v>1109</v>
      </c>
      <c r="B436" s="127"/>
      <c r="C436" s="128">
        <f>K433+R433</f>
        <v>26951.5079999997</v>
      </c>
      <c r="D436" s="129"/>
      <c r="E436" s="130">
        <f>COUNTIFS(E4:E432,"&lt;&gt;",E4:E432,"&lt;&gt;0")</f>
        <v>429</v>
      </c>
      <c r="F436" s="131"/>
      <c r="G436" s="126">
        <f t="shared" ref="G436:G441" si="1040">C436+F436</f>
        <v>26951.5079999997</v>
      </c>
      <c r="J436" s="142"/>
      <c r="V436" s="9"/>
      <c r="W436" s="9"/>
      <c r="X436" s="9"/>
      <c r="Y436" s="144"/>
    </row>
    <row r="437" ht="15" customHeight="1" spans="1:26">
      <c r="A437" s="127" t="s">
        <v>1110</v>
      </c>
      <c r="B437" s="127"/>
      <c r="C437" s="128">
        <f>L433+S433</f>
        <v>339951.4984</v>
      </c>
      <c r="D437" s="129"/>
      <c r="E437" s="130">
        <f>COUNTIFS(F4:F432,"&lt;&gt;",F4:F432,"&lt;&gt;0")</f>
        <v>426</v>
      </c>
      <c r="F437" s="126"/>
      <c r="G437" s="126">
        <f t="shared" si="1040"/>
        <v>339951.4984</v>
      </c>
      <c r="J437" s="142"/>
      <c r="W437" s="9"/>
      <c r="X437" s="9"/>
      <c r="Z437" s="144"/>
    </row>
    <row r="438" ht="15" customHeight="1" spans="1:24">
      <c r="A438" s="127" t="s">
        <v>1111</v>
      </c>
      <c r="B438" s="127"/>
      <c r="C438" s="128">
        <f>N433+U433</f>
        <v>14903.6965</v>
      </c>
      <c r="D438" s="129"/>
      <c r="E438" s="130">
        <f>COUNTIFS(H4:H432,"&lt;&gt;",H4:H432,"&lt;&gt;0")</f>
        <v>427</v>
      </c>
      <c r="F438" s="126"/>
      <c r="G438" s="126">
        <f t="shared" si="1040"/>
        <v>14903.6965</v>
      </c>
      <c r="J438" s="142"/>
      <c r="W438" s="9"/>
      <c r="X438" s="9"/>
    </row>
    <row r="439" ht="15" customHeight="1" spans="1:24">
      <c r="A439" s="132" t="s">
        <v>1112</v>
      </c>
      <c r="B439" s="132"/>
      <c r="C439" s="128">
        <f>M433+T433</f>
        <v>241320.479999998</v>
      </c>
      <c r="D439" s="129"/>
      <c r="E439" s="130">
        <f>COUNTIFS(G4:G432,"&lt;&gt;",G4:G432,"&lt;&gt;0")</f>
        <v>426</v>
      </c>
      <c r="F439" s="126"/>
      <c r="G439" s="126">
        <f t="shared" si="1040"/>
        <v>241320.479999998</v>
      </c>
      <c r="J439" s="142"/>
      <c r="V439" s="9"/>
      <c r="W439" s="9"/>
      <c r="X439" s="9"/>
    </row>
    <row r="440" ht="15" customHeight="1" spans="1:24">
      <c r="A440" s="132" t="s">
        <v>1113</v>
      </c>
      <c r="B440" s="132"/>
      <c r="C440" s="128">
        <f>P433+X433</f>
        <v>324</v>
      </c>
      <c r="D440" s="129"/>
      <c r="E440" s="130">
        <f>COUNTIFS(J4:J432,"&lt;&gt;",J4:J432,"&lt;&gt;0")</f>
        <v>3</v>
      </c>
      <c r="F440" s="126"/>
      <c r="G440" s="126">
        <f t="shared" si="1040"/>
        <v>324</v>
      </c>
      <c r="J440" s="142"/>
      <c r="W440" s="9"/>
      <c r="X440" s="9"/>
    </row>
    <row r="441" ht="15" customHeight="1" spans="1:24">
      <c r="A441" s="132" t="s">
        <v>1114</v>
      </c>
      <c r="B441" s="132"/>
      <c r="C441" s="133">
        <f>O433+W433</f>
        <v>93165.4</v>
      </c>
      <c r="D441" s="134"/>
      <c r="E441" s="130">
        <f>COUNTIFS(I4:I432,"&lt;&gt;",I4:I432,"&lt;&gt;0")</f>
        <v>375</v>
      </c>
      <c r="F441" s="126"/>
      <c r="G441" s="126">
        <f t="shared" si="1040"/>
        <v>93165.4</v>
      </c>
      <c r="J441" s="142"/>
      <c r="W441" s="9"/>
      <c r="X441" s="9"/>
    </row>
    <row r="442" ht="17" customHeight="1" spans="1:24">
      <c r="A442" s="126" t="s">
        <v>1115</v>
      </c>
      <c r="B442" s="126"/>
      <c r="C442" s="135">
        <f>SUM(C436:D441)</f>
        <v>716616.582899998</v>
      </c>
      <c r="D442" s="136"/>
      <c r="E442" s="137"/>
      <c r="F442" s="126"/>
      <c r="G442" s="138">
        <f>SUM(G436:G441)</f>
        <v>716616.582899998</v>
      </c>
      <c r="J442" s="142"/>
      <c r="W442" s="9"/>
      <c r="X442" s="9"/>
    </row>
    <row r="443" spans="1:33">
      <c r="A443" s="18" t="s">
        <v>1116</v>
      </c>
      <c r="B443" s="18"/>
      <c r="C443" s="18"/>
      <c r="D443" s="18"/>
      <c r="E443" s="18"/>
      <c r="F443" s="18"/>
      <c r="G443" s="139"/>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row>
    <row r="444" spans="1:33">
      <c r="A444" s="18"/>
      <c r="B444" s="18"/>
      <c r="C444" s="18"/>
      <c r="D444" s="18"/>
      <c r="E444" s="18"/>
      <c r="F444" s="18"/>
      <c r="G444" s="139"/>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row>
    <row r="445" spans="1:33">
      <c r="A445" s="18"/>
      <c r="B445" s="18"/>
      <c r="C445" s="18"/>
      <c r="D445" s="18"/>
      <c r="E445" s="18"/>
      <c r="F445" s="18"/>
      <c r="G445" s="139"/>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row>
    <row r="446" spans="1:33">
      <c r="A446" s="18"/>
      <c r="B446" s="18"/>
      <c r="C446" s="18"/>
      <c r="D446" s="18"/>
      <c r="E446" s="18"/>
      <c r="F446" s="18"/>
      <c r="G446" s="139"/>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row>
    <row r="447" spans="1:33">
      <c r="A447" s="18"/>
      <c r="B447" s="18"/>
      <c r="C447" s="18"/>
      <c r="D447" s="18"/>
      <c r="E447" s="18"/>
      <c r="F447" s="18"/>
      <c r="G447" s="139"/>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24">
      <c r="A448" s="18"/>
      <c r="B448" s="139"/>
      <c r="C448" s="140"/>
      <c r="D448" s="141"/>
      <c r="E448" s="18"/>
      <c r="F448" s="18"/>
      <c r="G448" s="139"/>
      <c r="H448" s="18"/>
      <c r="I448" s="18"/>
      <c r="J448" s="18"/>
      <c r="K448" s="143"/>
      <c r="L448" s="18"/>
      <c r="M448" s="18"/>
      <c r="N448" s="18"/>
      <c r="O448" s="18"/>
      <c r="P448" s="18"/>
      <c r="Q448" s="18"/>
      <c r="S448" s="9"/>
      <c r="T448" s="9"/>
      <c r="U448" s="9"/>
      <c r="V448" s="9"/>
      <c r="W448" s="9"/>
      <c r="X448" s="9"/>
    </row>
    <row r="449" spans="1:24">
      <c r="A449" s="18"/>
      <c r="B449" s="139"/>
      <c r="C449" s="140"/>
      <c r="D449" s="141"/>
      <c r="E449" s="18"/>
      <c r="F449" s="18"/>
      <c r="G449" s="139"/>
      <c r="H449" s="18"/>
      <c r="I449" s="18"/>
      <c r="J449" s="18"/>
      <c r="K449" s="143"/>
      <c r="L449" s="18"/>
      <c r="M449" s="18"/>
      <c r="N449" s="18"/>
      <c r="O449" s="18"/>
      <c r="P449" s="18"/>
      <c r="Q449" s="18"/>
      <c r="S449" s="9"/>
      <c r="T449" s="9"/>
      <c r="U449" s="9"/>
      <c r="V449" s="9"/>
      <c r="W449" s="9"/>
      <c r="X449" s="9"/>
    </row>
    <row r="450" spans="1:24">
      <c r="A450" s="18"/>
      <c r="B450" s="139"/>
      <c r="C450" s="140"/>
      <c r="D450" s="141"/>
      <c r="E450" s="18"/>
      <c r="F450" s="18"/>
      <c r="G450" s="139"/>
      <c r="H450" s="18"/>
      <c r="I450" s="18"/>
      <c r="J450" s="18"/>
      <c r="K450" s="143"/>
      <c r="L450" s="18"/>
      <c r="M450" s="18"/>
      <c r="N450" s="18"/>
      <c r="O450" s="18"/>
      <c r="P450" s="18"/>
      <c r="Q450" s="18"/>
      <c r="S450" s="9"/>
      <c r="T450" s="9"/>
      <c r="U450" s="9"/>
      <c r="V450" s="9"/>
      <c r="W450" s="9"/>
      <c r="X450" s="9"/>
    </row>
    <row r="451" spans="1:24">
      <c r="A451" s="147" t="s">
        <v>1117</v>
      </c>
      <c r="B451" s="147"/>
      <c r="C451" s="148"/>
      <c r="D451" s="141"/>
      <c r="E451" s="18"/>
      <c r="F451" s="18"/>
      <c r="G451" s="139"/>
      <c r="H451" s="18"/>
      <c r="I451" s="18"/>
      <c r="J451" s="18"/>
      <c r="K451" s="143"/>
      <c r="L451" s="18"/>
      <c r="M451" s="18"/>
      <c r="N451" s="18"/>
      <c r="O451" s="18"/>
      <c r="P451" s="18"/>
      <c r="Q451" s="18"/>
      <c r="R451" s="18"/>
      <c r="S451" s="18"/>
      <c r="T451" s="18"/>
      <c r="U451" s="18"/>
      <c r="V451" s="18"/>
      <c r="X451" s="9"/>
    </row>
    <row r="452" spans="1:24">
      <c r="A452" s="147"/>
      <c r="B452" s="147"/>
      <c r="C452" s="148"/>
      <c r="K452" s="142"/>
      <c r="X452" s="9"/>
    </row>
    <row r="453" s="23" customFormat="1" ht="19" customHeight="1" spans="1:36">
      <c r="A453" s="57">
        <f t="shared" ref="A453:A473" si="1041">ROW()-3</f>
        <v>450</v>
      </c>
      <c r="B453" s="149" t="s">
        <v>348</v>
      </c>
      <c r="C453" s="150" t="s">
        <v>2063</v>
      </c>
      <c r="D453" s="151" t="s">
        <v>2064</v>
      </c>
      <c r="E453" s="152">
        <v>3473.25</v>
      </c>
      <c r="F453" s="153">
        <v>0</v>
      </c>
      <c r="G453" s="153">
        <v>0</v>
      </c>
      <c r="H453" s="153">
        <v>0</v>
      </c>
      <c r="I453" s="171"/>
      <c r="J453" s="153"/>
      <c r="K453" s="65">
        <f t="shared" ref="K453:K473" si="1042">E453*0.018</f>
        <v>62.5185</v>
      </c>
      <c r="L453" s="66">
        <f t="shared" ref="L453:L473" si="1043">F453*0.16</f>
        <v>0</v>
      </c>
      <c r="M453" s="60">
        <f t="shared" ref="M453:M473" si="1044">ROUND(G453*0.08,2)</f>
        <v>0</v>
      </c>
      <c r="N453" s="58">
        <f t="shared" ref="N453:N473" si="1045">H453*0.007</f>
        <v>0</v>
      </c>
      <c r="O453" s="60">
        <f t="shared" ref="O453:O473" si="1046">I453*5%</f>
        <v>0</v>
      </c>
      <c r="P453" s="60">
        <f t="shared" ref="P453:P473" si="1047">J453*50%</f>
        <v>0</v>
      </c>
      <c r="Q453" s="60">
        <f t="shared" ref="Q453:Q473" si="1048">SUM(K453:P453)</f>
        <v>62.5185</v>
      </c>
      <c r="R453" s="58">
        <f t="shared" ref="R453:R473" si="1049">E453*0</f>
        <v>0</v>
      </c>
      <c r="S453" s="58">
        <f t="shared" ref="S453:S473" si="1050">ROUND(F453*0.08,2)</f>
        <v>0</v>
      </c>
      <c r="T453" s="60">
        <f t="shared" ref="T453:T473" si="1051">ROUND(G453*0.02,2)</f>
        <v>0</v>
      </c>
      <c r="U453" s="58">
        <f t="shared" ref="U453:U473" si="1052">ROUND(H453*0.003,2)</f>
        <v>0</v>
      </c>
      <c r="V453" s="58">
        <v>0</v>
      </c>
      <c r="W453" s="60">
        <f t="shared" ref="W453:W473" si="1053">I453*5%</f>
        <v>0</v>
      </c>
      <c r="X453" s="60">
        <f t="shared" ref="X453:X473" si="1054">J453*50%</f>
        <v>0</v>
      </c>
      <c r="Y453" s="58">
        <f t="shared" ref="Y453:Y473" si="1055">SUM(R453:X453)</f>
        <v>0</v>
      </c>
      <c r="Z453" s="58">
        <f t="shared" ref="Z453:Z473" si="1056">Q453+Y453</f>
        <v>62.5185</v>
      </c>
      <c r="AA453" s="181"/>
      <c r="AB453" s="16" t="s">
        <v>86</v>
      </c>
      <c r="AC453" s="15">
        <f t="shared" ref="AC453:AE453" si="1057">K453+R453</f>
        <v>62.5185</v>
      </c>
      <c r="AD453" s="15">
        <f t="shared" si="1057"/>
        <v>0</v>
      </c>
      <c r="AE453" s="15">
        <f t="shared" si="1057"/>
        <v>0</v>
      </c>
      <c r="AF453" s="15">
        <f t="shared" ref="AF453:AF473" si="1058">N453+U453+V453</f>
        <v>0</v>
      </c>
      <c r="AG453" s="15">
        <f t="shared" ref="AG453:AI453" si="1059">O453+W453</f>
        <v>0</v>
      </c>
      <c r="AH453" s="15">
        <f t="shared" si="1059"/>
        <v>0</v>
      </c>
      <c r="AI453" s="15">
        <f t="shared" si="1059"/>
        <v>62.5185</v>
      </c>
      <c r="AJ453" s="12" t="s">
        <v>33</v>
      </c>
    </row>
    <row r="454" s="20" customFormat="1" ht="16" customHeight="1" spans="1:36">
      <c r="A454" s="57">
        <f t="shared" si="1041"/>
        <v>451</v>
      </c>
      <c r="B454" s="58" t="s">
        <v>685</v>
      </c>
      <c r="C454" s="154" t="s">
        <v>706</v>
      </c>
      <c r="D454" s="58" t="s">
        <v>707</v>
      </c>
      <c r="E454" s="153">
        <v>3473.25</v>
      </c>
      <c r="F454" s="153">
        <v>0</v>
      </c>
      <c r="G454" s="153">
        <v>0</v>
      </c>
      <c r="H454" s="153">
        <v>0</v>
      </c>
      <c r="I454" s="153">
        <v>0</v>
      </c>
      <c r="J454" s="153"/>
      <c r="K454" s="65">
        <f t="shared" si="1042"/>
        <v>62.5185</v>
      </c>
      <c r="L454" s="66">
        <f t="shared" si="1043"/>
        <v>0</v>
      </c>
      <c r="M454" s="60">
        <f t="shared" si="1044"/>
        <v>0</v>
      </c>
      <c r="N454" s="58">
        <f t="shared" si="1045"/>
        <v>0</v>
      </c>
      <c r="O454" s="60">
        <f t="shared" si="1046"/>
        <v>0</v>
      </c>
      <c r="P454" s="60">
        <f t="shared" si="1047"/>
        <v>0</v>
      </c>
      <c r="Q454" s="60">
        <f t="shared" si="1048"/>
        <v>62.5185</v>
      </c>
      <c r="R454" s="58">
        <f t="shared" si="1049"/>
        <v>0</v>
      </c>
      <c r="S454" s="58">
        <f t="shared" si="1050"/>
        <v>0</v>
      </c>
      <c r="T454" s="60">
        <f t="shared" si="1051"/>
        <v>0</v>
      </c>
      <c r="U454" s="58">
        <f t="shared" si="1052"/>
        <v>0</v>
      </c>
      <c r="V454" s="58">
        <v>0</v>
      </c>
      <c r="W454" s="60">
        <f t="shared" si="1053"/>
        <v>0</v>
      </c>
      <c r="X454" s="60">
        <f t="shared" si="1054"/>
        <v>0</v>
      </c>
      <c r="Y454" s="58">
        <f t="shared" si="1055"/>
        <v>0</v>
      </c>
      <c r="Z454" s="58">
        <f t="shared" si="1056"/>
        <v>62.5185</v>
      </c>
      <c r="AA454" s="58"/>
      <c r="AB454" s="16" t="s">
        <v>89</v>
      </c>
      <c r="AC454" s="15">
        <f t="shared" ref="AC454:AE454" si="1060">K454+R454</f>
        <v>62.5185</v>
      </c>
      <c r="AD454" s="15">
        <f t="shared" si="1060"/>
        <v>0</v>
      </c>
      <c r="AE454" s="15">
        <f t="shared" si="1060"/>
        <v>0</v>
      </c>
      <c r="AF454" s="15">
        <f t="shared" si="1058"/>
        <v>0</v>
      </c>
      <c r="AG454" s="15">
        <f t="shared" ref="AG454:AI454" si="1061">O454+W454</f>
        <v>0</v>
      </c>
      <c r="AH454" s="15">
        <f t="shared" si="1061"/>
        <v>0</v>
      </c>
      <c r="AI454" s="15">
        <f t="shared" si="1061"/>
        <v>62.5185</v>
      </c>
      <c r="AJ454" s="16" t="s">
        <v>33</v>
      </c>
    </row>
    <row r="455" s="20" customFormat="1" ht="16" customHeight="1" spans="1:36">
      <c r="A455" s="57">
        <f t="shared" si="1041"/>
        <v>452</v>
      </c>
      <c r="B455" s="58" t="s">
        <v>230</v>
      </c>
      <c r="C455" s="59" t="s">
        <v>326</v>
      </c>
      <c r="D455" s="368" t="s">
        <v>327</v>
      </c>
      <c r="E455" s="153">
        <v>3473.25</v>
      </c>
      <c r="F455" s="153">
        <v>0</v>
      </c>
      <c r="G455" s="153">
        <v>0</v>
      </c>
      <c r="H455" s="153">
        <v>0</v>
      </c>
      <c r="I455" s="153">
        <v>0</v>
      </c>
      <c r="J455" s="153"/>
      <c r="K455" s="65">
        <f t="shared" si="1042"/>
        <v>62.5185</v>
      </c>
      <c r="L455" s="66">
        <f t="shared" si="1043"/>
        <v>0</v>
      </c>
      <c r="M455" s="60">
        <f t="shared" si="1044"/>
        <v>0</v>
      </c>
      <c r="N455" s="58">
        <f t="shared" si="1045"/>
        <v>0</v>
      </c>
      <c r="O455" s="60">
        <f t="shared" si="1046"/>
        <v>0</v>
      </c>
      <c r="P455" s="60">
        <f t="shared" si="1047"/>
        <v>0</v>
      </c>
      <c r="Q455" s="60">
        <f t="shared" si="1048"/>
        <v>62.5185</v>
      </c>
      <c r="R455" s="58">
        <f t="shared" si="1049"/>
        <v>0</v>
      </c>
      <c r="S455" s="58">
        <f t="shared" si="1050"/>
        <v>0</v>
      </c>
      <c r="T455" s="60">
        <f t="shared" si="1051"/>
        <v>0</v>
      </c>
      <c r="U455" s="58">
        <f t="shared" si="1052"/>
        <v>0</v>
      </c>
      <c r="V455" s="58">
        <v>0</v>
      </c>
      <c r="W455" s="60">
        <f t="shared" si="1053"/>
        <v>0</v>
      </c>
      <c r="X455" s="60">
        <f t="shared" si="1054"/>
        <v>0</v>
      </c>
      <c r="Y455" s="58">
        <f t="shared" si="1055"/>
        <v>0</v>
      </c>
      <c r="Z455" s="58">
        <f t="shared" si="1056"/>
        <v>62.5185</v>
      </c>
      <c r="AA455" s="58"/>
      <c r="AB455" s="16" t="s">
        <v>98</v>
      </c>
      <c r="AC455" s="15">
        <f t="shared" ref="AC455:AE455" si="1062">K455+R455</f>
        <v>62.5185</v>
      </c>
      <c r="AD455" s="15">
        <f t="shared" si="1062"/>
        <v>0</v>
      </c>
      <c r="AE455" s="15">
        <f t="shared" si="1062"/>
        <v>0</v>
      </c>
      <c r="AF455" s="15">
        <f t="shared" si="1058"/>
        <v>0</v>
      </c>
      <c r="AG455" s="15">
        <f t="shared" ref="AG455:AI455" si="1063">O455+W455</f>
        <v>0</v>
      </c>
      <c r="AH455" s="15">
        <f t="shared" si="1063"/>
        <v>0</v>
      </c>
      <c r="AI455" s="15">
        <f t="shared" si="1063"/>
        <v>62.5185</v>
      </c>
      <c r="AJ455" s="16" t="s">
        <v>33</v>
      </c>
    </row>
    <row r="456" s="23" customFormat="1" ht="19" customHeight="1" spans="1:36">
      <c r="A456" s="57">
        <f t="shared" si="1041"/>
        <v>453</v>
      </c>
      <c r="B456" s="149" t="s">
        <v>289</v>
      </c>
      <c r="C456" s="150" t="s">
        <v>2043</v>
      </c>
      <c r="D456" s="151" t="s">
        <v>2044</v>
      </c>
      <c r="E456" s="152">
        <v>3473.25</v>
      </c>
      <c r="F456" s="153">
        <v>0</v>
      </c>
      <c r="G456" s="153">
        <v>0</v>
      </c>
      <c r="H456" s="153">
        <v>0</v>
      </c>
      <c r="I456" s="171"/>
      <c r="J456" s="153"/>
      <c r="K456" s="65">
        <f t="shared" si="1042"/>
        <v>62.5185</v>
      </c>
      <c r="L456" s="66">
        <f t="shared" si="1043"/>
        <v>0</v>
      </c>
      <c r="M456" s="60">
        <f t="shared" si="1044"/>
        <v>0</v>
      </c>
      <c r="N456" s="58">
        <f t="shared" si="1045"/>
        <v>0</v>
      </c>
      <c r="O456" s="60">
        <f t="shared" si="1046"/>
        <v>0</v>
      </c>
      <c r="P456" s="60">
        <f t="shared" si="1047"/>
        <v>0</v>
      </c>
      <c r="Q456" s="60">
        <f t="shared" si="1048"/>
        <v>62.5185</v>
      </c>
      <c r="R456" s="58">
        <f t="shared" si="1049"/>
        <v>0</v>
      </c>
      <c r="S456" s="58">
        <f t="shared" si="1050"/>
        <v>0</v>
      </c>
      <c r="T456" s="60">
        <f t="shared" si="1051"/>
        <v>0</v>
      </c>
      <c r="U456" s="58">
        <f t="shared" si="1052"/>
        <v>0</v>
      </c>
      <c r="V456" s="58">
        <v>0</v>
      </c>
      <c r="W456" s="60">
        <f t="shared" si="1053"/>
        <v>0</v>
      </c>
      <c r="X456" s="60">
        <f t="shared" si="1054"/>
        <v>0</v>
      </c>
      <c r="Y456" s="58">
        <f t="shared" si="1055"/>
        <v>0</v>
      </c>
      <c r="Z456" s="58">
        <f t="shared" si="1056"/>
        <v>62.5185</v>
      </c>
      <c r="AA456" s="181"/>
      <c r="AB456" s="12" t="s">
        <v>80</v>
      </c>
      <c r="AC456" s="15">
        <f t="shared" ref="AC456:AE456" si="1064">K456+R456</f>
        <v>62.5185</v>
      </c>
      <c r="AD456" s="15">
        <f t="shared" si="1064"/>
        <v>0</v>
      </c>
      <c r="AE456" s="15">
        <f t="shared" si="1064"/>
        <v>0</v>
      </c>
      <c r="AF456" s="15">
        <f t="shared" si="1058"/>
        <v>0</v>
      </c>
      <c r="AG456" s="15">
        <f t="shared" ref="AG456:AI456" si="1065">O456+W456</f>
        <v>0</v>
      </c>
      <c r="AH456" s="15">
        <f t="shared" si="1065"/>
        <v>0</v>
      </c>
      <c r="AI456" s="15">
        <f t="shared" si="1065"/>
        <v>62.5185</v>
      </c>
      <c r="AJ456" s="12" t="s">
        <v>33</v>
      </c>
    </row>
    <row r="457" s="23" customFormat="1" ht="19" customHeight="1" spans="1:36">
      <c r="A457" s="57">
        <f t="shared" si="1041"/>
        <v>454</v>
      </c>
      <c r="B457" s="155" t="s">
        <v>348</v>
      </c>
      <c r="C457" s="155" t="s">
        <v>2013</v>
      </c>
      <c r="D457" s="156" t="s">
        <v>2014</v>
      </c>
      <c r="E457" s="152">
        <v>3473.25</v>
      </c>
      <c r="F457" s="153">
        <v>0</v>
      </c>
      <c r="G457" s="157">
        <v>0</v>
      </c>
      <c r="H457" s="157">
        <v>0</v>
      </c>
      <c r="I457" s="172"/>
      <c r="J457" s="157"/>
      <c r="K457" s="65">
        <f t="shared" si="1042"/>
        <v>62.5185</v>
      </c>
      <c r="L457" s="66">
        <f t="shared" si="1043"/>
        <v>0</v>
      </c>
      <c r="M457" s="60">
        <f t="shared" si="1044"/>
        <v>0</v>
      </c>
      <c r="N457" s="58">
        <f t="shared" si="1045"/>
        <v>0</v>
      </c>
      <c r="O457" s="60">
        <f t="shared" si="1046"/>
        <v>0</v>
      </c>
      <c r="P457" s="60">
        <f t="shared" si="1047"/>
        <v>0</v>
      </c>
      <c r="Q457" s="60">
        <f t="shared" si="1048"/>
        <v>62.5185</v>
      </c>
      <c r="R457" s="58">
        <f t="shared" si="1049"/>
        <v>0</v>
      </c>
      <c r="S457" s="58">
        <f t="shared" si="1050"/>
        <v>0</v>
      </c>
      <c r="T457" s="60">
        <f t="shared" si="1051"/>
        <v>0</v>
      </c>
      <c r="U457" s="58">
        <f t="shared" si="1052"/>
        <v>0</v>
      </c>
      <c r="V457" s="58">
        <v>0</v>
      </c>
      <c r="W457" s="60">
        <f t="shared" si="1053"/>
        <v>0</v>
      </c>
      <c r="X457" s="60">
        <f t="shared" si="1054"/>
        <v>0</v>
      </c>
      <c r="Y457" s="58">
        <f t="shared" si="1055"/>
        <v>0</v>
      </c>
      <c r="Z457" s="58">
        <f t="shared" si="1056"/>
        <v>62.5185</v>
      </c>
      <c r="AA457" s="181"/>
      <c r="AB457" s="16" t="s">
        <v>86</v>
      </c>
      <c r="AC457" s="15">
        <f t="shared" ref="AC457:AE457" si="1066">K457+R457</f>
        <v>62.5185</v>
      </c>
      <c r="AD457" s="15">
        <f t="shared" si="1066"/>
        <v>0</v>
      </c>
      <c r="AE457" s="15">
        <f t="shared" si="1066"/>
        <v>0</v>
      </c>
      <c r="AF457" s="15">
        <f t="shared" si="1058"/>
        <v>0</v>
      </c>
      <c r="AG457" s="15">
        <f t="shared" ref="AG457:AI457" si="1067">O457+W457</f>
        <v>0</v>
      </c>
      <c r="AH457" s="15">
        <f t="shared" si="1067"/>
        <v>0</v>
      </c>
      <c r="AI457" s="15">
        <f t="shared" si="1067"/>
        <v>62.5185</v>
      </c>
      <c r="AJ457" s="16" t="s">
        <v>33</v>
      </c>
    </row>
    <row r="458" s="24" customFormat="1" ht="19" customHeight="1" spans="1:36">
      <c r="A458" s="158">
        <f t="shared" si="1041"/>
        <v>455</v>
      </c>
      <c r="B458" s="159" t="s">
        <v>1981</v>
      </c>
      <c r="C458" s="159" t="s">
        <v>2051</v>
      </c>
      <c r="D458" s="370" t="s">
        <v>2052</v>
      </c>
      <c r="E458" s="161">
        <v>3473.25</v>
      </c>
      <c r="F458" s="162">
        <v>3473.25</v>
      </c>
      <c r="G458" s="163">
        <v>5664.75</v>
      </c>
      <c r="H458" s="163">
        <v>3473.25</v>
      </c>
      <c r="I458" s="173"/>
      <c r="J458" s="162"/>
      <c r="K458" s="174">
        <f t="shared" si="1042"/>
        <v>62.5185</v>
      </c>
      <c r="L458" s="175">
        <f t="shared" si="1043"/>
        <v>555.72</v>
      </c>
      <c r="M458" s="176">
        <f t="shared" si="1044"/>
        <v>453.18</v>
      </c>
      <c r="N458" s="176">
        <f t="shared" si="1045"/>
        <v>24.31275</v>
      </c>
      <c r="O458" s="176">
        <f t="shared" si="1046"/>
        <v>0</v>
      </c>
      <c r="P458" s="176">
        <f t="shared" si="1047"/>
        <v>0</v>
      </c>
      <c r="Q458" s="176">
        <f t="shared" si="1048"/>
        <v>1095.73125</v>
      </c>
      <c r="R458" s="176">
        <f t="shared" si="1049"/>
        <v>0</v>
      </c>
      <c r="S458" s="176">
        <f t="shared" si="1050"/>
        <v>277.86</v>
      </c>
      <c r="T458" s="176">
        <f t="shared" si="1051"/>
        <v>113.3</v>
      </c>
      <c r="U458" s="176">
        <f t="shared" si="1052"/>
        <v>10.42</v>
      </c>
      <c r="V458" s="176">
        <v>0</v>
      </c>
      <c r="W458" s="176">
        <f t="shared" si="1053"/>
        <v>0</v>
      </c>
      <c r="X458" s="176">
        <f t="shared" si="1054"/>
        <v>0</v>
      </c>
      <c r="Y458" s="176">
        <f t="shared" si="1055"/>
        <v>401.58</v>
      </c>
      <c r="Z458" s="176">
        <f t="shared" si="1056"/>
        <v>1497.31125</v>
      </c>
      <c r="AA458" s="182"/>
      <c r="AB458" s="183" t="s">
        <v>104</v>
      </c>
      <c r="AC458" s="184">
        <f t="shared" ref="AC458:AE458" si="1068">K458+R458</f>
        <v>62.5185</v>
      </c>
      <c r="AD458" s="184">
        <f t="shared" si="1068"/>
        <v>833.58</v>
      </c>
      <c r="AE458" s="184">
        <f t="shared" si="1068"/>
        <v>566.48</v>
      </c>
      <c r="AF458" s="184">
        <f t="shared" si="1058"/>
        <v>34.73275</v>
      </c>
      <c r="AG458" s="184">
        <f t="shared" ref="AG458:AI458" si="1069">O458+W458</f>
        <v>0</v>
      </c>
      <c r="AH458" s="184">
        <f t="shared" si="1069"/>
        <v>0</v>
      </c>
      <c r="AI458" s="184">
        <f t="shared" si="1069"/>
        <v>1497.31125</v>
      </c>
      <c r="AJ458" s="183" t="s">
        <v>35</v>
      </c>
    </row>
    <row r="459" s="23" customFormat="1" ht="19" customHeight="1" spans="1:36">
      <c r="A459" s="57">
        <f t="shared" si="1041"/>
        <v>456</v>
      </c>
      <c r="B459" s="149" t="s">
        <v>2038</v>
      </c>
      <c r="C459" s="150" t="s">
        <v>2019</v>
      </c>
      <c r="D459" s="164" t="s">
        <v>2020</v>
      </c>
      <c r="E459" s="152">
        <v>3473.25</v>
      </c>
      <c r="F459" s="153">
        <v>3473.25</v>
      </c>
      <c r="G459" s="157">
        <v>5664.75</v>
      </c>
      <c r="H459" s="157">
        <v>3473.25</v>
      </c>
      <c r="I459" s="172"/>
      <c r="J459" s="157"/>
      <c r="K459" s="65">
        <f t="shared" si="1042"/>
        <v>62.5185</v>
      </c>
      <c r="L459" s="66">
        <f t="shared" si="1043"/>
        <v>555.72</v>
      </c>
      <c r="M459" s="60">
        <f t="shared" si="1044"/>
        <v>453.18</v>
      </c>
      <c r="N459" s="58">
        <f t="shared" si="1045"/>
        <v>24.31275</v>
      </c>
      <c r="O459" s="60">
        <f t="shared" si="1046"/>
        <v>0</v>
      </c>
      <c r="P459" s="60">
        <f t="shared" si="1047"/>
        <v>0</v>
      </c>
      <c r="Q459" s="60">
        <f t="shared" si="1048"/>
        <v>1095.73125</v>
      </c>
      <c r="R459" s="58">
        <f t="shared" si="1049"/>
        <v>0</v>
      </c>
      <c r="S459" s="58">
        <f t="shared" si="1050"/>
        <v>277.86</v>
      </c>
      <c r="T459" s="60">
        <f t="shared" si="1051"/>
        <v>113.3</v>
      </c>
      <c r="U459" s="58">
        <f t="shared" si="1052"/>
        <v>10.42</v>
      </c>
      <c r="V459" s="58">
        <v>0</v>
      </c>
      <c r="W459" s="60">
        <f t="shared" si="1053"/>
        <v>0</v>
      </c>
      <c r="X459" s="60">
        <f t="shared" si="1054"/>
        <v>0</v>
      </c>
      <c r="Y459" s="58">
        <f t="shared" si="1055"/>
        <v>401.58</v>
      </c>
      <c r="Z459" s="58">
        <f t="shared" si="1056"/>
        <v>1497.31125</v>
      </c>
      <c r="AA459" s="181"/>
      <c r="AB459" s="16" t="s">
        <v>104</v>
      </c>
      <c r="AC459" s="15">
        <f t="shared" ref="AC459:AE459" si="1070">K459+R459</f>
        <v>62.5185</v>
      </c>
      <c r="AD459" s="15">
        <f t="shared" si="1070"/>
        <v>833.58</v>
      </c>
      <c r="AE459" s="15">
        <f t="shared" si="1070"/>
        <v>566.48</v>
      </c>
      <c r="AF459" s="15">
        <f t="shared" si="1058"/>
        <v>34.73275</v>
      </c>
      <c r="AG459" s="15">
        <f t="shared" ref="AG459:AI459" si="1071">O459+W459</f>
        <v>0</v>
      </c>
      <c r="AH459" s="15">
        <f t="shared" si="1071"/>
        <v>0</v>
      </c>
      <c r="AI459" s="15">
        <f t="shared" si="1071"/>
        <v>1497.31125</v>
      </c>
      <c r="AJ459" s="16" t="s">
        <v>35</v>
      </c>
    </row>
    <row r="460" s="20" customFormat="1" ht="16" customHeight="1" spans="1:36">
      <c r="A460" s="57">
        <f t="shared" si="1041"/>
        <v>457</v>
      </c>
      <c r="B460" s="149" t="s">
        <v>558</v>
      </c>
      <c r="C460" s="165" t="s">
        <v>1951</v>
      </c>
      <c r="D460" s="166" t="s">
        <v>1952</v>
      </c>
      <c r="E460" s="152">
        <v>3473.25</v>
      </c>
      <c r="F460" s="153">
        <v>3473.25</v>
      </c>
      <c r="G460" s="157">
        <v>5664.75</v>
      </c>
      <c r="H460" s="157">
        <v>3473.25</v>
      </c>
      <c r="I460" s="177"/>
      <c r="J460" s="157"/>
      <c r="K460" s="65">
        <f t="shared" si="1042"/>
        <v>62.5185</v>
      </c>
      <c r="L460" s="66">
        <f t="shared" si="1043"/>
        <v>555.72</v>
      </c>
      <c r="M460" s="60">
        <f t="shared" si="1044"/>
        <v>453.18</v>
      </c>
      <c r="N460" s="58">
        <f t="shared" si="1045"/>
        <v>24.31275</v>
      </c>
      <c r="O460" s="60">
        <f t="shared" si="1046"/>
        <v>0</v>
      </c>
      <c r="P460" s="60">
        <f t="shared" si="1047"/>
        <v>0</v>
      </c>
      <c r="Q460" s="60">
        <f t="shared" si="1048"/>
        <v>1095.73125</v>
      </c>
      <c r="R460" s="58">
        <f t="shared" si="1049"/>
        <v>0</v>
      </c>
      <c r="S460" s="58">
        <f t="shared" si="1050"/>
        <v>277.86</v>
      </c>
      <c r="T460" s="60">
        <f t="shared" si="1051"/>
        <v>113.3</v>
      </c>
      <c r="U460" s="58">
        <f t="shared" si="1052"/>
        <v>10.42</v>
      </c>
      <c r="V460" s="58">
        <v>0</v>
      </c>
      <c r="W460" s="60">
        <f t="shared" si="1053"/>
        <v>0</v>
      </c>
      <c r="X460" s="60">
        <f t="shared" si="1054"/>
        <v>0</v>
      </c>
      <c r="Y460" s="58">
        <f t="shared" si="1055"/>
        <v>401.58</v>
      </c>
      <c r="Z460" s="58">
        <f t="shared" si="1056"/>
        <v>1497.31125</v>
      </c>
      <c r="AA460" s="185"/>
      <c r="AB460" s="16" t="s">
        <v>98</v>
      </c>
      <c r="AC460" s="15">
        <f t="shared" ref="AC460:AE460" si="1072">K460+R460</f>
        <v>62.5185</v>
      </c>
      <c r="AD460" s="15">
        <f t="shared" si="1072"/>
        <v>833.58</v>
      </c>
      <c r="AE460" s="15">
        <f t="shared" si="1072"/>
        <v>566.48</v>
      </c>
      <c r="AF460" s="15">
        <f t="shared" si="1058"/>
        <v>34.73275</v>
      </c>
      <c r="AG460" s="15">
        <f t="shared" ref="AG460:AI460" si="1073">O460+W460</f>
        <v>0</v>
      </c>
      <c r="AH460" s="15">
        <f t="shared" si="1073"/>
        <v>0</v>
      </c>
      <c r="AI460" s="15">
        <f t="shared" si="1073"/>
        <v>1497.31125</v>
      </c>
      <c r="AJ460" s="16" t="s">
        <v>33</v>
      </c>
    </row>
    <row r="461" s="20" customFormat="1" ht="16" customHeight="1" spans="1:36">
      <c r="A461" s="57">
        <f t="shared" si="1041"/>
        <v>458</v>
      </c>
      <c r="B461" s="149" t="s">
        <v>289</v>
      </c>
      <c r="C461" s="165" t="s">
        <v>1957</v>
      </c>
      <c r="D461" s="166" t="s">
        <v>1958</v>
      </c>
      <c r="E461" s="152">
        <v>3473.25</v>
      </c>
      <c r="F461" s="153">
        <v>3473.25</v>
      </c>
      <c r="G461" s="157">
        <v>5664.75</v>
      </c>
      <c r="H461" s="157">
        <v>3473.25</v>
      </c>
      <c r="I461" s="177"/>
      <c r="J461" s="157"/>
      <c r="K461" s="65">
        <f t="shared" si="1042"/>
        <v>62.5185</v>
      </c>
      <c r="L461" s="66">
        <f t="shared" si="1043"/>
        <v>555.72</v>
      </c>
      <c r="M461" s="60">
        <f t="shared" si="1044"/>
        <v>453.18</v>
      </c>
      <c r="N461" s="58">
        <f t="shared" si="1045"/>
        <v>24.31275</v>
      </c>
      <c r="O461" s="60">
        <f t="shared" si="1046"/>
        <v>0</v>
      </c>
      <c r="P461" s="60">
        <f t="shared" si="1047"/>
        <v>0</v>
      </c>
      <c r="Q461" s="60">
        <f t="shared" si="1048"/>
        <v>1095.73125</v>
      </c>
      <c r="R461" s="58">
        <f t="shared" si="1049"/>
        <v>0</v>
      </c>
      <c r="S461" s="58">
        <f t="shared" si="1050"/>
        <v>277.86</v>
      </c>
      <c r="T461" s="60">
        <f t="shared" si="1051"/>
        <v>113.3</v>
      </c>
      <c r="U461" s="58">
        <f t="shared" si="1052"/>
        <v>10.42</v>
      </c>
      <c r="V461" s="58">
        <v>0</v>
      </c>
      <c r="W461" s="60">
        <f t="shared" si="1053"/>
        <v>0</v>
      </c>
      <c r="X461" s="60">
        <f t="shared" si="1054"/>
        <v>0</v>
      </c>
      <c r="Y461" s="58">
        <f t="shared" si="1055"/>
        <v>401.58</v>
      </c>
      <c r="Z461" s="58">
        <f t="shared" si="1056"/>
        <v>1497.31125</v>
      </c>
      <c r="AA461" s="185"/>
      <c r="AB461" s="16" t="s">
        <v>80</v>
      </c>
      <c r="AC461" s="15">
        <f t="shared" ref="AC461:AE461" si="1074">K461+R461</f>
        <v>62.5185</v>
      </c>
      <c r="AD461" s="15">
        <f t="shared" si="1074"/>
        <v>833.58</v>
      </c>
      <c r="AE461" s="15">
        <f t="shared" si="1074"/>
        <v>566.48</v>
      </c>
      <c r="AF461" s="15">
        <f t="shared" si="1058"/>
        <v>34.73275</v>
      </c>
      <c r="AG461" s="15">
        <f t="shared" ref="AG461:AI461" si="1075">O461+W461</f>
        <v>0</v>
      </c>
      <c r="AH461" s="15">
        <f t="shared" si="1075"/>
        <v>0</v>
      </c>
      <c r="AI461" s="15">
        <f t="shared" si="1075"/>
        <v>1497.31125</v>
      </c>
      <c r="AJ461" s="16" t="s">
        <v>33</v>
      </c>
    </row>
    <row r="462" s="20" customFormat="1" ht="16" customHeight="1" spans="1:36">
      <c r="A462" s="57">
        <f t="shared" si="1041"/>
        <v>459</v>
      </c>
      <c r="B462" s="149" t="s">
        <v>348</v>
      </c>
      <c r="C462" s="165" t="s">
        <v>1914</v>
      </c>
      <c r="D462" s="166" t="s">
        <v>1915</v>
      </c>
      <c r="E462" s="152">
        <v>3473.25</v>
      </c>
      <c r="F462" s="153">
        <v>3473.25</v>
      </c>
      <c r="G462" s="157">
        <v>5664.75</v>
      </c>
      <c r="H462" s="157">
        <v>3473.25</v>
      </c>
      <c r="I462" s="177"/>
      <c r="J462" s="157"/>
      <c r="K462" s="65">
        <f t="shared" si="1042"/>
        <v>62.5185</v>
      </c>
      <c r="L462" s="66">
        <f t="shared" si="1043"/>
        <v>555.72</v>
      </c>
      <c r="M462" s="60">
        <f t="shared" si="1044"/>
        <v>453.18</v>
      </c>
      <c r="N462" s="58">
        <f t="shared" si="1045"/>
        <v>24.31275</v>
      </c>
      <c r="O462" s="60">
        <f t="shared" si="1046"/>
        <v>0</v>
      </c>
      <c r="P462" s="60">
        <f t="shared" si="1047"/>
        <v>0</v>
      </c>
      <c r="Q462" s="60">
        <f t="shared" si="1048"/>
        <v>1095.73125</v>
      </c>
      <c r="R462" s="58">
        <f t="shared" si="1049"/>
        <v>0</v>
      </c>
      <c r="S462" s="58">
        <f t="shared" si="1050"/>
        <v>277.86</v>
      </c>
      <c r="T462" s="60">
        <f t="shared" si="1051"/>
        <v>113.3</v>
      </c>
      <c r="U462" s="58">
        <f t="shared" si="1052"/>
        <v>10.42</v>
      </c>
      <c r="V462" s="58">
        <v>0</v>
      </c>
      <c r="W462" s="60">
        <f t="shared" si="1053"/>
        <v>0</v>
      </c>
      <c r="X462" s="60">
        <f t="shared" si="1054"/>
        <v>0</v>
      </c>
      <c r="Y462" s="58">
        <f t="shared" si="1055"/>
        <v>401.58</v>
      </c>
      <c r="Z462" s="58">
        <f t="shared" si="1056"/>
        <v>1497.31125</v>
      </c>
      <c r="AA462" s="185"/>
      <c r="AB462" s="16" t="s">
        <v>86</v>
      </c>
      <c r="AC462" s="15">
        <f t="shared" ref="AC462:AE462" si="1076">K462+R462</f>
        <v>62.5185</v>
      </c>
      <c r="AD462" s="15">
        <f t="shared" si="1076"/>
        <v>833.58</v>
      </c>
      <c r="AE462" s="15">
        <f t="shared" si="1076"/>
        <v>566.48</v>
      </c>
      <c r="AF462" s="15">
        <f t="shared" si="1058"/>
        <v>34.73275</v>
      </c>
      <c r="AG462" s="15">
        <f t="shared" ref="AG462:AI462" si="1077">O462+W462</f>
        <v>0</v>
      </c>
      <c r="AH462" s="15">
        <f t="shared" si="1077"/>
        <v>0</v>
      </c>
      <c r="AI462" s="15">
        <f t="shared" si="1077"/>
        <v>1497.31125</v>
      </c>
      <c r="AJ462" s="16" t="s">
        <v>33</v>
      </c>
    </row>
    <row r="463" s="20" customFormat="1" ht="16" customHeight="1" spans="1:36">
      <c r="A463" s="57">
        <f t="shared" si="1041"/>
        <v>460</v>
      </c>
      <c r="B463" s="149" t="s">
        <v>348</v>
      </c>
      <c r="C463" s="149" t="s">
        <v>1042</v>
      </c>
      <c r="D463" s="167" t="s">
        <v>1043</v>
      </c>
      <c r="E463" s="152">
        <v>3473.25</v>
      </c>
      <c r="F463" s="153">
        <v>3473.25</v>
      </c>
      <c r="G463" s="157">
        <v>5664.75</v>
      </c>
      <c r="H463" s="157">
        <v>3473.25</v>
      </c>
      <c r="I463" s="177">
        <v>0</v>
      </c>
      <c r="J463" s="153"/>
      <c r="K463" s="65">
        <f t="shared" si="1042"/>
        <v>62.5185</v>
      </c>
      <c r="L463" s="66">
        <f t="shared" si="1043"/>
        <v>555.72</v>
      </c>
      <c r="M463" s="60">
        <f t="shared" si="1044"/>
        <v>453.18</v>
      </c>
      <c r="N463" s="58">
        <f t="shared" si="1045"/>
        <v>24.31275</v>
      </c>
      <c r="O463" s="60">
        <f t="shared" si="1046"/>
        <v>0</v>
      </c>
      <c r="P463" s="60">
        <f t="shared" si="1047"/>
        <v>0</v>
      </c>
      <c r="Q463" s="60">
        <f t="shared" si="1048"/>
        <v>1095.73125</v>
      </c>
      <c r="R463" s="58">
        <f t="shared" si="1049"/>
        <v>0</v>
      </c>
      <c r="S463" s="58">
        <f t="shared" si="1050"/>
        <v>277.86</v>
      </c>
      <c r="T463" s="60">
        <f t="shared" si="1051"/>
        <v>113.3</v>
      </c>
      <c r="U463" s="58">
        <f t="shared" si="1052"/>
        <v>10.42</v>
      </c>
      <c r="V463" s="58">
        <v>0</v>
      </c>
      <c r="W463" s="60">
        <f t="shared" si="1053"/>
        <v>0</v>
      </c>
      <c r="X463" s="60">
        <f t="shared" si="1054"/>
        <v>0</v>
      </c>
      <c r="Y463" s="58">
        <f t="shared" si="1055"/>
        <v>401.58</v>
      </c>
      <c r="Z463" s="58">
        <f t="shared" si="1056"/>
        <v>1497.31125</v>
      </c>
      <c r="AA463" s="185"/>
      <c r="AB463" s="16" t="s">
        <v>86</v>
      </c>
      <c r="AC463" s="15">
        <f t="shared" ref="AC463:AE463" si="1078">K463+R463</f>
        <v>62.5185</v>
      </c>
      <c r="AD463" s="15">
        <f t="shared" si="1078"/>
        <v>833.58</v>
      </c>
      <c r="AE463" s="15">
        <f t="shared" si="1078"/>
        <v>566.48</v>
      </c>
      <c r="AF463" s="15">
        <f t="shared" si="1058"/>
        <v>34.73275</v>
      </c>
      <c r="AG463" s="15">
        <f t="shared" ref="AG463:AI463" si="1079">O463+W463</f>
        <v>0</v>
      </c>
      <c r="AH463" s="15">
        <f t="shared" si="1079"/>
        <v>0</v>
      </c>
      <c r="AI463" s="15">
        <f t="shared" si="1079"/>
        <v>1497.31125</v>
      </c>
      <c r="AJ463" s="16" t="s">
        <v>33</v>
      </c>
    </row>
    <row r="464" s="20" customFormat="1" ht="16" customHeight="1" spans="1:36">
      <c r="A464" s="57">
        <f t="shared" si="1041"/>
        <v>461</v>
      </c>
      <c r="B464" s="58" t="s">
        <v>53</v>
      </c>
      <c r="C464" s="59" t="s">
        <v>248</v>
      </c>
      <c r="D464" s="58" t="s">
        <v>249</v>
      </c>
      <c r="E464" s="153">
        <v>3473.25</v>
      </c>
      <c r="F464" s="153">
        <v>3245.4</v>
      </c>
      <c r="G464" s="153">
        <v>5664.75</v>
      </c>
      <c r="H464" s="153">
        <v>3473.25</v>
      </c>
      <c r="I464" s="153">
        <v>4180</v>
      </c>
      <c r="J464" s="153"/>
      <c r="K464" s="65">
        <f t="shared" si="1042"/>
        <v>62.5185</v>
      </c>
      <c r="L464" s="66">
        <f t="shared" si="1043"/>
        <v>519.264</v>
      </c>
      <c r="M464" s="60">
        <f t="shared" si="1044"/>
        <v>453.18</v>
      </c>
      <c r="N464" s="58">
        <f t="shared" si="1045"/>
        <v>24.31275</v>
      </c>
      <c r="O464" s="60">
        <f t="shared" si="1046"/>
        <v>209</v>
      </c>
      <c r="P464" s="60">
        <f t="shared" si="1047"/>
        <v>0</v>
      </c>
      <c r="Q464" s="60">
        <f t="shared" si="1048"/>
        <v>1268.27525</v>
      </c>
      <c r="R464" s="58">
        <f t="shared" si="1049"/>
        <v>0</v>
      </c>
      <c r="S464" s="58">
        <f t="shared" si="1050"/>
        <v>259.63</v>
      </c>
      <c r="T464" s="60">
        <f t="shared" si="1051"/>
        <v>113.3</v>
      </c>
      <c r="U464" s="58">
        <f t="shared" si="1052"/>
        <v>10.42</v>
      </c>
      <c r="V464" s="58">
        <v>0</v>
      </c>
      <c r="W464" s="60">
        <f t="shared" si="1053"/>
        <v>209</v>
      </c>
      <c r="X464" s="60">
        <f t="shared" si="1054"/>
        <v>0</v>
      </c>
      <c r="Y464" s="58">
        <f t="shared" si="1055"/>
        <v>592.35</v>
      </c>
      <c r="Z464" s="58">
        <f t="shared" si="1056"/>
        <v>1860.62525</v>
      </c>
      <c r="AA464" s="58"/>
      <c r="AB464" s="16" t="s">
        <v>54</v>
      </c>
      <c r="AC464" s="15">
        <f t="shared" ref="AC464:AE464" si="1080">K464+R464</f>
        <v>62.5185</v>
      </c>
      <c r="AD464" s="15">
        <f t="shared" si="1080"/>
        <v>778.894</v>
      </c>
      <c r="AE464" s="15">
        <f t="shared" si="1080"/>
        <v>566.48</v>
      </c>
      <c r="AF464" s="15">
        <f t="shared" si="1058"/>
        <v>34.73275</v>
      </c>
      <c r="AG464" s="15">
        <f t="shared" ref="AG464:AI464" si="1081">O464+W464</f>
        <v>418</v>
      </c>
      <c r="AH464" s="15">
        <f t="shared" si="1081"/>
        <v>0</v>
      </c>
      <c r="AI464" s="15">
        <f t="shared" si="1081"/>
        <v>1860.62525</v>
      </c>
      <c r="AJ464" s="16" t="s">
        <v>32</v>
      </c>
    </row>
    <row r="465" s="20" customFormat="1" ht="16" customHeight="1" spans="1:36">
      <c r="A465" s="57">
        <f t="shared" si="1041"/>
        <v>462</v>
      </c>
      <c r="B465" s="58" t="s">
        <v>170</v>
      </c>
      <c r="C465" s="59" t="s">
        <v>171</v>
      </c>
      <c r="D465" s="164" t="s">
        <v>172</v>
      </c>
      <c r="E465" s="153">
        <v>3473.25</v>
      </c>
      <c r="F465" s="153">
        <v>3245.4</v>
      </c>
      <c r="G465" s="153">
        <v>5664.75</v>
      </c>
      <c r="H465" s="153">
        <v>3473.25</v>
      </c>
      <c r="I465" s="153">
        <v>3180</v>
      </c>
      <c r="J465" s="153"/>
      <c r="K465" s="65">
        <f t="shared" si="1042"/>
        <v>62.5185</v>
      </c>
      <c r="L465" s="66">
        <f t="shared" si="1043"/>
        <v>519.264</v>
      </c>
      <c r="M465" s="60">
        <f t="shared" si="1044"/>
        <v>453.18</v>
      </c>
      <c r="N465" s="58">
        <f t="shared" si="1045"/>
        <v>24.31275</v>
      </c>
      <c r="O465" s="60">
        <f t="shared" si="1046"/>
        <v>159</v>
      </c>
      <c r="P465" s="60">
        <f t="shared" si="1047"/>
        <v>0</v>
      </c>
      <c r="Q465" s="60">
        <f t="shared" si="1048"/>
        <v>1218.27525</v>
      </c>
      <c r="R465" s="58">
        <f t="shared" si="1049"/>
        <v>0</v>
      </c>
      <c r="S465" s="58">
        <f t="shared" si="1050"/>
        <v>259.63</v>
      </c>
      <c r="T465" s="60">
        <f t="shared" si="1051"/>
        <v>113.3</v>
      </c>
      <c r="U465" s="58">
        <f t="shared" si="1052"/>
        <v>10.42</v>
      </c>
      <c r="V465" s="58">
        <v>0</v>
      </c>
      <c r="W465" s="60">
        <f t="shared" si="1053"/>
        <v>159</v>
      </c>
      <c r="X465" s="60">
        <f t="shared" si="1054"/>
        <v>0</v>
      </c>
      <c r="Y465" s="58">
        <f t="shared" si="1055"/>
        <v>542.35</v>
      </c>
      <c r="Z465" s="58">
        <f t="shared" si="1056"/>
        <v>1760.62525</v>
      </c>
      <c r="AA465" s="58"/>
      <c r="AB465" s="16" t="s">
        <v>65</v>
      </c>
      <c r="AC465" s="15">
        <f t="shared" ref="AC465:AE465" si="1082">K465+R465</f>
        <v>62.5185</v>
      </c>
      <c r="AD465" s="15">
        <f t="shared" si="1082"/>
        <v>778.894</v>
      </c>
      <c r="AE465" s="15">
        <f t="shared" si="1082"/>
        <v>566.48</v>
      </c>
      <c r="AF465" s="15">
        <f t="shared" si="1058"/>
        <v>34.73275</v>
      </c>
      <c r="AG465" s="15">
        <f t="shared" ref="AG465:AI465" si="1083">O465+W465</f>
        <v>318</v>
      </c>
      <c r="AH465" s="15">
        <f t="shared" si="1083"/>
        <v>0</v>
      </c>
      <c r="AI465" s="15">
        <f t="shared" si="1083"/>
        <v>1760.62525</v>
      </c>
      <c r="AJ465" s="16" t="s">
        <v>32</v>
      </c>
    </row>
    <row r="466" s="9" customFormat="1" ht="16" customHeight="1" spans="1:36">
      <c r="A466" s="45">
        <f t="shared" si="1041"/>
        <v>463</v>
      </c>
      <c r="B466" s="46" t="s">
        <v>363</v>
      </c>
      <c r="C466" s="79" t="s">
        <v>615</v>
      </c>
      <c r="D466" s="80" t="s">
        <v>616</v>
      </c>
      <c r="E466" s="168">
        <v>3473.25</v>
      </c>
      <c r="F466" s="168">
        <v>3245.5</v>
      </c>
      <c r="G466" s="168">
        <v>5664.75</v>
      </c>
      <c r="H466" s="168">
        <v>3473.25</v>
      </c>
      <c r="I466" s="168">
        <v>1790</v>
      </c>
      <c r="J466" s="168"/>
      <c r="K466" s="178">
        <f t="shared" si="1042"/>
        <v>62.5185</v>
      </c>
      <c r="L466" s="179">
        <f t="shared" si="1043"/>
        <v>519.28</v>
      </c>
      <c r="M466" s="91">
        <f t="shared" si="1044"/>
        <v>453.18</v>
      </c>
      <c r="N466" s="91">
        <f t="shared" si="1045"/>
        <v>24.31275</v>
      </c>
      <c r="O466" s="91">
        <f t="shared" si="1046"/>
        <v>89.5</v>
      </c>
      <c r="P466" s="91">
        <f t="shared" si="1047"/>
        <v>0</v>
      </c>
      <c r="Q466" s="48">
        <f t="shared" si="1048"/>
        <v>1148.79125</v>
      </c>
      <c r="R466" s="92">
        <f t="shared" si="1049"/>
        <v>0</v>
      </c>
      <c r="S466" s="91">
        <f t="shared" si="1050"/>
        <v>259.64</v>
      </c>
      <c r="T466" s="91">
        <f t="shared" si="1051"/>
        <v>113.3</v>
      </c>
      <c r="U466" s="91">
        <f t="shared" si="1052"/>
        <v>10.42</v>
      </c>
      <c r="V466" s="46">
        <v>0</v>
      </c>
      <c r="W466" s="91">
        <f t="shared" si="1053"/>
        <v>89.5</v>
      </c>
      <c r="X466" s="91">
        <f t="shared" si="1054"/>
        <v>0</v>
      </c>
      <c r="Y466" s="46">
        <f t="shared" si="1055"/>
        <v>472.86</v>
      </c>
      <c r="Z466" s="48">
        <f t="shared" si="1056"/>
        <v>1621.65125</v>
      </c>
      <c r="AA466" s="48"/>
      <c r="AB466" s="12" t="s">
        <v>71</v>
      </c>
      <c r="AC466" s="11">
        <f t="shared" ref="AC466:AE466" si="1084">K466+R466</f>
        <v>62.5185</v>
      </c>
      <c r="AD466" s="11">
        <f t="shared" si="1084"/>
        <v>778.92</v>
      </c>
      <c r="AE466" s="11">
        <f t="shared" si="1084"/>
        <v>566.48</v>
      </c>
      <c r="AF466" s="11">
        <f t="shared" si="1058"/>
        <v>34.73275</v>
      </c>
      <c r="AG466" s="11">
        <f t="shared" ref="AG466:AI466" si="1085">O466+W466</f>
        <v>179</v>
      </c>
      <c r="AH466" s="11">
        <f t="shared" si="1085"/>
        <v>0</v>
      </c>
      <c r="AI466" s="11">
        <f t="shared" si="1085"/>
        <v>1621.65125</v>
      </c>
      <c r="AJ466" s="12" t="s">
        <v>33</v>
      </c>
    </row>
    <row r="467" s="9" customFormat="1" ht="16" customHeight="1" spans="1:36">
      <c r="A467" s="45">
        <f t="shared" si="1041"/>
        <v>464</v>
      </c>
      <c r="B467" s="46" t="s">
        <v>230</v>
      </c>
      <c r="C467" s="79" t="s">
        <v>766</v>
      </c>
      <c r="D467" s="81" t="s">
        <v>767</v>
      </c>
      <c r="E467" s="169">
        <v>3473.25</v>
      </c>
      <c r="F467" s="168">
        <v>3245.5</v>
      </c>
      <c r="G467" s="169">
        <v>5664.75</v>
      </c>
      <c r="H467" s="169">
        <v>3473.25</v>
      </c>
      <c r="I467" s="168">
        <v>3180</v>
      </c>
      <c r="J467" s="168"/>
      <c r="K467" s="93">
        <f t="shared" si="1042"/>
        <v>62.5185</v>
      </c>
      <c r="L467" s="94">
        <f t="shared" si="1043"/>
        <v>519.28</v>
      </c>
      <c r="M467" s="48">
        <f t="shared" si="1044"/>
        <v>453.18</v>
      </c>
      <c r="N467" s="48">
        <f t="shared" si="1045"/>
        <v>24.31275</v>
      </c>
      <c r="O467" s="48">
        <f t="shared" si="1046"/>
        <v>159</v>
      </c>
      <c r="P467" s="48">
        <f t="shared" si="1047"/>
        <v>0</v>
      </c>
      <c r="Q467" s="48">
        <f t="shared" si="1048"/>
        <v>1218.29125</v>
      </c>
      <c r="R467" s="46">
        <f t="shared" si="1049"/>
        <v>0</v>
      </c>
      <c r="S467" s="48">
        <f t="shared" si="1050"/>
        <v>259.64</v>
      </c>
      <c r="T467" s="48">
        <f t="shared" si="1051"/>
        <v>113.3</v>
      </c>
      <c r="U467" s="48">
        <f t="shared" si="1052"/>
        <v>10.42</v>
      </c>
      <c r="V467" s="46">
        <v>0</v>
      </c>
      <c r="W467" s="48">
        <f t="shared" si="1053"/>
        <v>159</v>
      </c>
      <c r="X467" s="48">
        <f t="shared" si="1054"/>
        <v>0</v>
      </c>
      <c r="Y467" s="46">
        <f t="shared" si="1055"/>
        <v>542.36</v>
      </c>
      <c r="Z467" s="48">
        <f t="shared" si="1056"/>
        <v>1760.65125</v>
      </c>
      <c r="AA467" s="48"/>
      <c r="AB467" s="12" t="s">
        <v>57</v>
      </c>
      <c r="AC467" s="11">
        <f t="shared" ref="AC467:AE467" si="1086">K467+R467</f>
        <v>62.5185</v>
      </c>
      <c r="AD467" s="11">
        <f t="shared" si="1086"/>
        <v>778.92</v>
      </c>
      <c r="AE467" s="11">
        <f t="shared" si="1086"/>
        <v>566.48</v>
      </c>
      <c r="AF467" s="11">
        <f t="shared" si="1058"/>
        <v>34.73275</v>
      </c>
      <c r="AG467" s="11">
        <f t="shared" ref="AG467:AI467" si="1087">O467+W467</f>
        <v>318</v>
      </c>
      <c r="AH467" s="11">
        <f t="shared" si="1087"/>
        <v>0</v>
      </c>
      <c r="AI467" s="11">
        <f t="shared" si="1087"/>
        <v>1760.65125</v>
      </c>
      <c r="AJ467" s="12" t="s">
        <v>32</v>
      </c>
    </row>
    <row r="468" s="9" customFormat="1" ht="16" customHeight="1" spans="1:36">
      <c r="A468" s="45">
        <f t="shared" si="1041"/>
        <v>465</v>
      </c>
      <c r="B468" s="46" t="s">
        <v>230</v>
      </c>
      <c r="C468" s="52" t="s">
        <v>799</v>
      </c>
      <c r="D468" s="344" t="s">
        <v>800</v>
      </c>
      <c r="E468" s="169">
        <v>3473.25</v>
      </c>
      <c r="F468" s="168">
        <v>3245.5</v>
      </c>
      <c r="G468" s="169">
        <v>5664.75</v>
      </c>
      <c r="H468" s="169">
        <v>3473.25</v>
      </c>
      <c r="I468" s="168">
        <v>3180</v>
      </c>
      <c r="J468" s="168"/>
      <c r="K468" s="63">
        <f t="shared" si="1042"/>
        <v>62.5185</v>
      </c>
      <c r="L468" s="64">
        <f t="shared" si="1043"/>
        <v>519.28</v>
      </c>
      <c r="M468" s="48">
        <f t="shared" si="1044"/>
        <v>453.18</v>
      </c>
      <c r="N468" s="46">
        <f t="shared" si="1045"/>
        <v>24.31275</v>
      </c>
      <c r="O468" s="48">
        <f t="shared" si="1046"/>
        <v>159</v>
      </c>
      <c r="P468" s="48">
        <f t="shared" si="1047"/>
        <v>0</v>
      </c>
      <c r="Q468" s="48">
        <f t="shared" si="1048"/>
        <v>1218.29125</v>
      </c>
      <c r="R468" s="46">
        <f t="shared" si="1049"/>
        <v>0</v>
      </c>
      <c r="S468" s="46">
        <f t="shared" si="1050"/>
        <v>259.64</v>
      </c>
      <c r="T468" s="48">
        <f t="shared" si="1051"/>
        <v>113.3</v>
      </c>
      <c r="U468" s="46">
        <f t="shared" si="1052"/>
        <v>10.42</v>
      </c>
      <c r="V468" s="46">
        <v>0</v>
      </c>
      <c r="W468" s="48">
        <f t="shared" si="1053"/>
        <v>159</v>
      </c>
      <c r="X468" s="48">
        <f t="shared" si="1054"/>
        <v>0</v>
      </c>
      <c r="Y468" s="46">
        <f t="shared" si="1055"/>
        <v>542.36</v>
      </c>
      <c r="Z468" s="46">
        <f t="shared" si="1056"/>
        <v>1760.65125</v>
      </c>
      <c r="AA468" s="46"/>
      <c r="AB468" s="12" t="s">
        <v>60</v>
      </c>
      <c r="AC468" s="11">
        <f t="shared" ref="AC468:AE468" si="1088">K468+R468</f>
        <v>62.5185</v>
      </c>
      <c r="AD468" s="11">
        <f t="shared" si="1088"/>
        <v>778.92</v>
      </c>
      <c r="AE468" s="11">
        <f t="shared" si="1088"/>
        <v>566.48</v>
      </c>
      <c r="AF468" s="11">
        <f t="shared" si="1058"/>
        <v>34.73275</v>
      </c>
      <c r="AG468" s="11">
        <f t="shared" ref="AG468:AI468" si="1089">O468+W468</f>
        <v>318</v>
      </c>
      <c r="AH468" s="11">
        <f t="shared" si="1089"/>
        <v>0</v>
      </c>
      <c r="AI468" s="11">
        <f t="shared" si="1089"/>
        <v>1760.65125</v>
      </c>
      <c r="AJ468" s="12" t="s">
        <v>32</v>
      </c>
    </row>
    <row r="469" s="9" customFormat="1" ht="16" customHeight="1" spans="1:36">
      <c r="A469" s="45">
        <f t="shared" si="1041"/>
        <v>466</v>
      </c>
      <c r="B469" s="46" t="s">
        <v>558</v>
      </c>
      <c r="C469" s="52" t="s">
        <v>895</v>
      </c>
      <c r="D469" s="346" t="s">
        <v>896</v>
      </c>
      <c r="E469" s="169">
        <v>3473.25</v>
      </c>
      <c r="F469" s="168">
        <v>3245.5</v>
      </c>
      <c r="G469" s="169">
        <v>5664.75</v>
      </c>
      <c r="H469" s="169">
        <v>3473.25</v>
      </c>
      <c r="I469" s="180">
        <v>1790</v>
      </c>
      <c r="J469" s="168"/>
      <c r="K469" s="63">
        <f t="shared" si="1042"/>
        <v>62.5185</v>
      </c>
      <c r="L469" s="64">
        <f t="shared" si="1043"/>
        <v>519.28</v>
      </c>
      <c r="M469" s="48">
        <f t="shared" si="1044"/>
        <v>453.18</v>
      </c>
      <c r="N469" s="46">
        <f t="shared" si="1045"/>
        <v>24.31275</v>
      </c>
      <c r="O469" s="48">
        <f t="shared" si="1046"/>
        <v>89.5</v>
      </c>
      <c r="P469" s="48">
        <f t="shared" si="1047"/>
        <v>0</v>
      </c>
      <c r="Q469" s="48">
        <f t="shared" si="1048"/>
        <v>1148.79125</v>
      </c>
      <c r="R469" s="46">
        <f t="shared" si="1049"/>
        <v>0</v>
      </c>
      <c r="S469" s="46">
        <f t="shared" si="1050"/>
        <v>259.64</v>
      </c>
      <c r="T469" s="48">
        <f t="shared" si="1051"/>
        <v>113.3</v>
      </c>
      <c r="U469" s="46">
        <f t="shared" si="1052"/>
        <v>10.42</v>
      </c>
      <c r="V469" s="46">
        <v>0</v>
      </c>
      <c r="W469" s="48">
        <f t="shared" si="1053"/>
        <v>89.5</v>
      </c>
      <c r="X469" s="48">
        <f t="shared" si="1054"/>
        <v>0</v>
      </c>
      <c r="Y469" s="46">
        <f t="shared" si="1055"/>
        <v>472.86</v>
      </c>
      <c r="Z469" s="46">
        <f t="shared" si="1056"/>
        <v>1621.65125</v>
      </c>
      <c r="AA469" s="78"/>
      <c r="AB469" s="12" t="s">
        <v>98</v>
      </c>
      <c r="AC469" s="11">
        <f t="shared" ref="AC469:AE469" si="1090">K469+R469</f>
        <v>62.5185</v>
      </c>
      <c r="AD469" s="11">
        <f t="shared" si="1090"/>
        <v>778.92</v>
      </c>
      <c r="AE469" s="11">
        <f t="shared" si="1090"/>
        <v>566.48</v>
      </c>
      <c r="AF469" s="11">
        <f t="shared" si="1058"/>
        <v>34.73275</v>
      </c>
      <c r="AG469" s="11">
        <f t="shared" ref="AG469:AI469" si="1091">O469+W469</f>
        <v>179</v>
      </c>
      <c r="AH469" s="11">
        <f t="shared" si="1091"/>
        <v>0</v>
      </c>
      <c r="AI469" s="11">
        <f t="shared" si="1091"/>
        <v>1621.65125</v>
      </c>
      <c r="AJ469" s="12" t="s">
        <v>33</v>
      </c>
    </row>
    <row r="470" s="22" customFormat="1" ht="19" customHeight="1" spans="1:36">
      <c r="A470" s="45">
        <f t="shared" si="1041"/>
        <v>467</v>
      </c>
      <c r="B470" s="52" t="s">
        <v>558</v>
      </c>
      <c r="C470" s="104" t="s">
        <v>2071</v>
      </c>
      <c r="D470" s="345" t="s">
        <v>2072</v>
      </c>
      <c r="E470" s="170">
        <v>3473.25</v>
      </c>
      <c r="F470" s="168">
        <v>3473.25</v>
      </c>
      <c r="G470" s="169">
        <v>5664.75</v>
      </c>
      <c r="H470" s="169">
        <v>3473.25</v>
      </c>
      <c r="I470" s="180"/>
      <c r="J470" s="168">
        <v>108</v>
      </c>
      <c r="K470" s="63">
        <f t="shared" si="1042"/>
        <v>62.5185</v>
      </c>
      <c r="L470" s="64">
        <f t="shared" si="1043"/>
        <v>555.72</v>
      </c>
      <c r="M470" s="48">
        <f t="shared" si="1044"/>
        <v>453.18</v>
      </c>
      <c r="N470" s="46">
        <f t="shared" si="1045"/>
        <v>24.31275</v>
      </c>
      <c r="O470" s="48">
        <f t="shared" si="1046"/>
        <v>0</v>
      </c>
      <c r="P470" s="48">
        <f t="shared" si="1047"/>
        <v>54</v>
      </c>
      <c r="Q470" s="48">
        <f t="shared" si="1048"/>
        <v>1149.73125</v>
      </c>
      <c r="R470" s="46">
        <f t="shared" si="1049"/>
        <v>0</v>
      </c>
      <c r="S470" s="46">
        <f t="shared" si="1050"/>
        <v>277.86</v>
      </c>
      <c r="T470" s="48">
        <f t="shared" si="1051"/>
        <v>113.3</v>
      </c>
      <c r="U470" s="46">
        <f t="shared" si="1052"/>
        <v>10.42</v>
      </c>
      <c r="V470" s="46">
        <v>0</v>
      </c>
      <c r="W470" s="48">
        <f t="shared" si="1053"/>
        <v>0</v>
      </c>
      <c r="X470" s="48">
        <f t="shared" si="1054"/>
        <v>54</v>
      </c>
      <c r="Y470" s="46">
        <f t="shared" si="1055"/>
        <v>455.58</v>
      </c>
      <c r="Z470" s="46">
        <f t="shared" si="1056"/>
        <v>1605.31125</v>
      </c>
      <c r="AA470" s="122"/>
      <c r="AB470" s="12" t="s">
        <v>98</v>
      </c>
      <c r="AC470" s="11">
        <f t="shared" ref="AC470:AE470" si="1092">K470+R470</f>
        <v>62.5185</v>
      </c>
      <c r="AD470" s="11">
        <f t="shared" si="1092"/>
        <v>833.58</v>
      </c>
      <c r="AE470" s="11">
        <f t="shared" si="1092"/>
        <v>566.48</v>
      </c>
      <c r="AF470" s="11">
        <f t="shared" si="1058"/>
        <v>34.73275</v>
      </c>
      <c r="AG470" s="11">
        <f t="shared" ref="AG470:AI470" si="1093">O470+W470</f>
        <v>0</v>
      </c>
      <c r="AH470" s="11">
        <f t="shared" si="1093"/>
        <v>108</v>
      </c>
      <c r="AI470" s="11">
        <f t="shared" si="1093"/>
        <v>1605.31125</v>
      </c>
      <c r="AJ470" s="12" t="s">
        <v>33</v>
      </c>
    </row>
    <row r="471" s="9" customFormat="1" ht="16" customHeight="1" spans="1:36">
      <c r="A471" s="45">
        <f t="shared" si="1041"/>
        <v>468</v>
      </c>
      <c r="B471" s="46" t="s">
        <v>173</v>
      </c>
      <c r="C471" s="47" t="s">
        <v>189</v>
      </c>
      <c r="D471" s="55" t="s">
        <v>190</v>
      </c>
      <c r="E471" s="168">
        <v>3473.25</v>
      </c>
      <c r="F471" s="168">
        <v>3245.4</v>
      </c>
      <c r="G471" s="168">
        <v>5664.75</v>
      </c>
      <c r="H471" s="168">
        <v>3473.25</v>
      </c>
      <c r="I471" s="168">
        <v>3180</v>
      </c>
      <c r="J471" s="168"/>
      <c r="K471" s="63">
        <f t="shared" si="1042"/>
        <v>62.5185</v>
      </c>
      <c r="L471" s="64">
        <f t="shared" si="1043"/>
        <v>519.264</v>
      </c>
      <c r="M471" s="48">
        <f t="shared" si="1044"/>
        <v>453.18</v>
      </c>
      <c r="N471" s="46">
        <f t="shared" si="1045"/>
        <v>24.31275</v>
      </c>
      <c r="O471" s="48">
        <f t="shared" si="1046"/>
        <v>159</v>
      </c>
      <c r="P471" s="48">
        <f t="shared" si="1047"/>
        <v>0</v>
      </c>
      <c r="Q471" s="48">
        <f t="shared" si="1048"/>
        <v>1218.27525</v>
      </c>
      <c r="R471" s="46">
        <f t="shared" si="1049"/>
        <v>0</v>
      </c>
      <c r="S471" s="46">
        <f t="shared" si="1050"/>
        <v>259.63</v>
      </c>
      <c r="T471" s="48">
        <f t="shared" si="1051"/>
        <v>113.3</v>
      </c>
      <c r="U471" s="46">
        <f t="shared" si="1052"/>
        <v>10.42</v>
      </c>
      <c r="V471" s="46">
        <v>0</v>
      </c>
      <c r="W471" s="48">
        <f t="shared" si="1053"/>
        <v>159</v>
      </c>
      <c r="X471" s="48">
        <f t="shared" si="1054"/>
        <v>0</v>
      </c>
      <c r="Y471" s="46">
        <f t="shared" si="1055"/>
        <v>542.35</v>
      </c>
      <c r="Z471" s="46">
        <f t="shared" si="1056"/>
        <v>1760.62525</v>
      </c>
      <c r="AA471" s="46"/>
      <c r="AB471" s="12" t="s">
        <v>104</v>
      </c>
      <c r="AC471" s="11">
        <f t="shared" ref="AC471:AE471" si="1094">K471+R471</f>
        <v>62.5185</v>
      </c>
      <c r="AD471" s="11">
        <f t="shared" si="1094"/>
        <v>778.894</v>
      </c>
      <c r="AE471" s="11">
        <f t="shared" si="1094"/>
        <v>566.48</v>
      </c>
      <c r="AF471" s="11">
        <f t="shared" si="1058"/>
        <v>34.73275</v>
      </c>
      <c r="AG471" s="11">
        <f t="shared" ref="AG471:AI471" si="1095">O471+W471</f>
        <v>318</v>
      </c>
      <c r="AH471" s="11">
        <f t="shared" si="1095"/>
        <v>0</v>
      </c>
      <c r="AI471" s="11">
        <f t="shared" si="1095"/>
        <v>1760.62525</v>
      </c>
      <c r="AJ471" s="12" t="s">
        <v>35</v>
      </c>
    </row>
    <row r="472" s="9" customFormat="1" ht="16" customHeight="1" spans="1:36">
      <c r="A472" s="45">
        <f t="shared" si="1041"/>
        <v>469</v>
      </c>
      <c r="B472" s="46" t="s">
        <v>794</v>
      </c>
      <c r="C472" s="47" t="s">
        <v>281</v>
      </c>
      <c r="D472" s="46" t="s">
        <v>282</v>
      </c>
      <c r="E472" s="168">
        <v>3473.25</v>
      </c>
      <c r="F472" s="168">
        <v>3245.4</v>
      </c>
      <c r="G472" s="168">
        <v>5664.75</v>
      </c>
      <c r="H472" s="168">
        <v>3473.25</v>
      </c>
      <c r="I472" s="168">
        <v>3180</v>
      </c>
      <c r="J472" s="168"/>
      <c r="K472" s="63">
        <f t="shared" si="1042"/>
        <v>62.5185</v>
      </c>
      <c r="L472" s="64">
        <f t="shared" si="1043"/>
        <v>519.264</v>
      </c>
      <c r="M472" s="48">
        <f t="shared" si="1044"/>
        <v>453.18</v>
      </c>
      <c r="N472" s="46">
        <f t="shared" si="1045"/>
        <v>24.31275</v>
      </c>
      <c r="O472" s="48">
        <f t="shared" si="1046"/>
        <v>159</v>
      </c>
      <c r="P472" s="48">
        <f t="shared" si="1047"/>
        <v>0</v>
      </c>
      <c r="Q472" s="48">
        <f t="shared" si="1048"/>
        <v>1218.27525</v>
      </c>
      <c r="R472" s="46">
        <f t="shared" si="1049"/>
        <v>0</v>
      </c>
      <c r="S472" s="46">
        <f t="shared" si="1050"/>
        <v>259.63</v>
      </c>
      <c r="T472" s="48">
        <f t="shared" si="1051"/>
        <v>113.3</v>
      </c>
      <c r="U472" s="46">
        <f t="shared" si="1052"/>
        <v>10.42</v>
      </c>
      <c r="V472" s="46">
        <v>0</v>
      </c>
      <c r="W472" s="48">
        <f t="shared" si="1053"/>
        <v>159</v>
      </c>
      <c r="X472" s="48">
        <f t="shared" si="1054"/>
        <v>0</v>
      </c>
      <c r="Y472" s="46">
        <f t="shared" si="1055"/>
        <v>542.35</v>
      </c>
      <c r="Z472" s="46">
        <f t="shared" si="1056"/>
        <v>1760.62525</v>
      </c>
      <c r="AA472" s="46"/>
      <c r="AB472" s="12" t="s">
        <v>131</v>
      </c>
      <c r="AC472" s="11">
        <f t="shared" ref="AC472:AE472" si="1096">K472+R472</f>
        <v>62.5185</v>
      </c>
      <c r="AD472" s="11">
        <f t="shared" si="1096"/>
        <v>778.894</v>
      </c>
      <c r="AE472" s="11">
        <f t="shared" si="1096"/>
        <v>566.48</v>
      </c>
      <c r="AF472" s="11">
        <f t="shared" si="1058"/>
        <v>34.73275</v>
      </c>
      <c r="AG472" s="11">
        <f t="shared" ref="AG472:AI472" si="1097">O472+W472</f>
        <v>318</v>
      </c>
      <c r="AH472" s="11">
        <f t="shared" si="1097"/>
        <v>0</v>
      </c>
      <c r="AI472" s="11">
        <f t="shared" si="1097"/>
        <v>1760.62525</v>
      </c>
      <c r="AJ472" s="12" t="s">
        <v>36</v>
      </c>
    </row>
    <row r="473" s="20" customFormat="1" ht="16" customHeight="1" spans="1:36">
      <c r="A473" s="57">
        <f t="shared" si="1041"/>
        <v>470</v>
      </c>
      <c r="B473" s="58" t="s">
        <v>794</v>
      </c>
      <c r="C473" s="59" t="s">
        <v>279</v>
      </c>
      <c r="D473" s="58" t="s">
        <v>280</v>
      </c>
      <c r="E473" s="153">
        <v>0</v>
      </c>
      <c r="F473" s="153">
        <v>3245.4</v>
      </c>
      <c r="G473" s="153">
        <v>5664.75</v>
      </c>
      <c r="H473" s="153">
        <v>3473.25</v>
      </c>
      <c r="I473" s="153">
        <v>3180</v>
      </c>
      <c r="J473" s="60"/>
      <c r="K473" s="65">
        <f t="shared" si="1042"/>
        <v>0</v>
      </c>
      <c r="L473" s="66">
        <f t="shared" si="1043"/>
        <v>519.264</v>
      </c>
      <c r="M473" s="60">
        <f t="shared" si="1044"/>
        <v>453.18</v>
      </c>
      <c r="N473" s="58">
        <f t="shared" si="1045"/>
        <v>24.31275</v>
      </c>
      <c r="O473" s="60">
        <f t="shared" si="1046"/>
        <v>159</v>
      </c>
      <c r="P473" s="60">
        <f t="shared" si="1047"/>
        <v>0</v>
      </c>
      <c r="Q473" s="60">
        <f t="shared" si="1048"/>
        <v>1155.75675</v>
      </c>
      <c r="R473" s="58">
        <f t="shared" si="1049"/>
        <v>0</v>
      </c>
      <c r="S473" s="58">
        <f t="shared" si="1050"/>
        <v>259.63</v>
      </c>
      <c r="T473" s="60">
        <f t="shared" si="1051"/>
        <v>113.3</v>
      </c>
      <c r="U473" s="58">
        <f t="shared" si="1052"/>
        <v>10.42</v>
      </c>
      <c r="V473" s="58">
        <v>0</v>
      </c>
      <c r="W473" s="60">
        <f t="shared" si="1053"/>
        <v>159</v>
      </c>
      <c r="X473" s="60">
        <f t="shared" si="1054"/>
        <v>0</v>
      </c>
      <c r="Y473" s="58">
        <f t="shared" si="1055"/>
        <v>542.35</v>
      </c>
      <c r="Z473" s="58">
        <f t="shared" si="1056"/>
        <v>1698.10675</v>
      </c>
      <c r="AA473" s="58"/>
      <c r="AB473" s="16" t="s">
        <v>100</v>
      </c>
      <c r="AC473" s="15">
        <f t="shared" ref="AC473:AE473" si="1098">K473+R473</f>
        <v>0</v>
      </c>
      <c r="AD473" s="15">
        <f t="shared" si="1098"/>
        <v>778.894</v>
      </c>
      <c r="AE473" s="15">
        <f t="shared" si="1098"/>
        <v>566.48</v>
      </c>
      <c r="AF473" s="15">
        <f t="shared" si="1058"/>
        <v>34.73275</v>
      </c>
      <c r="AG473" s="15">
        <f t="shared" ref="AG473:AI473" si="1099">O473+W473</f>
        <v>318</v>
      </c>
      <c r="AH473" s="15">
        <f t="shared" si="1099"/>
        <v>0</v>
      </c>
      <c r="AI473" s="15">
        <f t="shared" si="1099"/>
        <v>1698.10675</v>
      </c>
      <c r="AJ473" s="16" t="s">
        <v>33</v>
      </c>
    </row>
  </sheetData>
  <sheetProtection password="CF4C" sheet="1" sort="0" autoFilter="0" pivotTables="0" objects="1"/>
  <autoFilter ref="A3:AJ433">
    <extLst/>
  </autoFilter>
  <sortState ref="B428:H436">
    <sortCondition ref="B428:B436"/>
  </sortState>
  <mergeCells count="31">
    <mergeCell ref="A1:AA1"/>
    <mergeCell ref="E2:J2"/>
    <mergeCell ref="K2:Q2"/>
    <mergeCell ref="R2:Y2"/>
    <mergeCell ref="AC2:AI2"/>
    <mergeCell ref="A433:B433"/>
    <mergeCell ref="C433:D433"/>
    <mergeCell ref="A434:B434"/>
    <mergeCell ref="C434:D434"/>
    <mergeCell ref="A435:B435"/>
    <mergeCell ref="C435:D435"/>
    <mergeCell ref="A436:B436"/>
    <mergeCell ref="C436:D436"/>
    <mergeCell ref="A437:B437"/>
    <mergeCell ref="C437:D437"/>
    <mergeCell ref="A438:B438"/>
    <mergeCell ref="C438:D438"/>
    <mergeCell ref="A439:B439"/>
    <mergeCell ref="C439:D439"/>
    <mergeCell ref="A440:B440"/>
    <mergeCell ref="C440:D440"/>
    <mergeCell ref="A441:B441"/>
    <mergeCell ref="C441:D441"/>
    <mergeCell ref="A442:B442"/>
    <mergeCell ref="C442:D442"/>
    <mergeCell ref="A2:A3"/>
    <mergeCell ref="B2:B3"/>
    <mergeCell ref="C2:C3"/>
    <mergeCell ref="D2:D3"/>
    <mergeCell ref="A443:AG447"/>
    <mergeCell ref="A451:C452"/>
  </mergeCells>
  <conditionalFormatting sqref="D92">
    <cfRule type="duplicateValues" dxfId="202" priority="313"/>
  </conditionalFormatting>
  <conditionalFormatting sqref="C302">
    <cfRule type="duplicateValues" dxfId="202" priority="1480"/>
    <cfRule type="duplicateValues" dxfId="202" priority="1481"/>
    <cfRule type="duplicateValues" dxfId="202" priority="1482"/>
    <cfRule type="duplicateValues" dxfId="202" priority="1483"/>
    <cfRule type="duplicateValues" dxfId="202" priority="1484"/>
    <cfRule type="duplicateValues" dxfId="202" priority="1485"/>
    <cfRule type="duplicateValues" dxfId="202" priority="1486"/>
    <cfRule type="duplicateValues" dxfId="202" priority="1487"/>
    <cfRule type="duplicateValues" dxfId="202" priority="1488"/>
    <cfRule type="duplicateValues" dxfId="203" priority="1489"/>
  </conditionalFormatting>
  <conditionalFormatting sqref="C309">
    <cfRule type="duplicateValues" dxfId="203" priority="1478"/>
  </conditionalFormatting>
  <conditionalFormatting sqref="C310">
    <cfRule type="duplicateValues" dxfId="203" priority="1479"/>
  </conditionalFormatting>
  <conditionalFormatting sqref="C311">
    <cfRule type="duplicateValues" dxfId="203" priority="1467"/>
  </conditionalFormatting>
  <conditionalFormatting sqref="C312">
    <cfRule type="duplicateValues" dxfId="203" priority="1469"/>
  </conditionalFormatting>
  <conditionalFormatting sqref="C313">
    <cfRule type="duplicateValues" dxfId="202" priority="1448"/>
    <cfRule type="duplicateValues" dxfId="202" priority="1449"/>
    <cfRule type="duplicateValues" dxfId="202" priority="1450"/>
    <cfRule type="duplicateValues" dxfId="202" priority="1451"/>
    <cfRule type="duplicateValues" dxfId="202" priority="1452"/>
    <cfRule type="duplicateValues" dxfId="202" priority="1453"/>
    <cfRule type="duplicateValues" dxfId="202" priority="1454"/>
    <cfRule type="duplicateValues" dxfId="202" priority="1455"/>
    <cfRule type="duplicateValues" dxfId="202" priority="1456"/>
    <cfRule type="duplicateValues" dxfId="203" priority="1457"/>
  </conditionalFormatting>
  <conditionalFormatting sqref="C314">
    <cfRule type="duplicateValues" dxfId="203" priority="1466"/>
  </conditionalFormatting>
  <conditionalFormatting sqref="C323">
    <cfRule type="duplicateValues" dxfId="202" priority="1417"/>
  </conditionalFormatting>
  <conditionalFormatting sqref="C326">
    <cfRule type="duplicateValues" dxfId="202" priority="1434"/>
    <cfRule type="duplicateValues" dxfId="202" priority="1435"/>
    <cfRule type="duplicateValues" dxfId="202" priority="1436"/>
    <cfRule type="duplicateValues" dxfId="202" priority="1437"/>
    <cfRule type="duplicateValues" dxfId="202" priority="1438"/>
    <cfRule type="duplicateValues" dxfId="202" priority="1439"/>
    <cfRule type="duplicateValues" dxfId="202" priority="1440"/>
  </conditionalFormatting>
  <conditionalFormatting sqref="C330">
    <cfRule type="duplicateValues" dxfId="202" priority="1426"/>
    <cfRule type="duplicateValues" dxfId="202" priority="1427"/>
    <cfRule type="duplicateValues" dxfId="202" priority="1428"/>
    <cfRule type="duplicateValues" dxfId="202" priority="1429"/>
    <cfRule type="duplicateValues" dxfId="202" priority="1430"/>
    <cfRule type="duplicateValues" dxfId="202" priority="1431"/>
    <cfRule type="duplicateValues" dxfId="202" priority="1432"/>
  </conditionalFormatting>
  <conditionalFormatting sqref="C331">
    <cfRule type="duplicateValues" dxfId="202" priority="1416"/>
  </conditionalFormatting>
  <conditionalFormatting sqref="D331">
    <cfRule type="duplicateValues" dxfId="202" priority="1410"/>
  </conditionalFormatting>
  <conditionalFormatting sqref="D332">
    <cfRule type="duplicateValues" dxfId="202" priority="1407"/>
    <cfRule type="duplicateValues" dxfId="202" priority="1408"/>
    <cfRule type="duplicateValues" dxfId="202" priority="1409"/>
  </conditionalFormatting>
  <conditionalFormatting sqref="C333">
    <cfRule type="duplicateValues" dxfId="202" priority="1414"/>
  </conditionalFormatting>
  <conditionalFormatting sqref="D333">
    <cfRule type="duplicateValues" dxfId="202" priority="1405"/>
  </conditionalFormatting>
  <conditionalFormatting sqref="C337">
    <cfRule type="duplicateValues" dxfId="202" priority="1413"/>
  </conditionalFormatting>
  <conditionalFormatting sqref="D337">
    <cfRule type="duplicateValues" dxfId="202" priority="1404"/>
  </conditionalFormatting>
  <conditionalFormatting sqref="C338">
    <cfRule type="duplicateValues" dxfId="202" priority="1412"/>
  </conditionalFormatting>
  <conditionalFormatting sqref="D338">
    <cfRule type="duplicateValues" dxfId="202" priority="1403"/>
  </conditionalFormatting>
  <conditionalFormatting sqref="C339">
    <cfRule type="duplicateValues" dxfId="202" priority="1411"/>
  </conditionalFormatting>
  <conditionalFormatting sqref="D339">
    <cfRule type="duplicateValues" dxfId="202" priority="1402"/>
  </conditionalFormatting>
  <conditionalFormatting sqref="C340">
    <cfRule type="duplicateValues" dxfId="202" priority="1388"/>
    <cfRule type="duplicateValues" dxfId="202" priority="1389"/>
    <cfRule type="duplicateValues" dxfId="202" priority="1390"/>
    <cfRule type="duplicateValues" dxfId="202" priority="1392"/>
    <cfRule type="duplicateValues" dxfId="202" priority="1393"/>
    <cfRule type="duplicateValues" dxfId="202" priority="1394"/>
    <cfRule type="duplicateValues" dxfId="202" priority="1395"/>
    <cfRule type="duplicateValues" dxfId="202" priority="1396"/>
  </conditionalFormatting>
  <conditionalFormatting sqref="D340">
    <cfRule type="duplicateValues" dxfId="202" priority="1391"/>
    <cfRule type="duplicateValues" dxfId="202" priority="1397"/>
  </conditionalFormatting>
  <conditionalFormatting sqref="D341">
    <cfRule type="duplicateValues" dxfId="202" priority="1385"/>
    <cfRule type="duplicateValues" dxfId="202" priority="1386"/>
    <cfRule type="duplicateValues" dxfId="202" priority="1387"/>
  </conditionalFormatting>
  <conditionalFormatting sqref="D344">
    <cfRule type="duplicateValues" dxfId="202" priority="1382"/>
  </conditionalFormatting>
  <conditionalFormatting sqref="C352">
    <cfRule type="duplicateValues" dxfId="202" priority="1376"/>
    <cfRule type="duplicateValues" dxfId="202" priority="1377"/>
    <cfRule type="duplicateValues" dxfId="202" priority="1378"/>
    <cfRule type="duplicateValues" dxfId="202" priority="1379"/>
    <cfRule type="duplicateValues" dxfId="202" priority="1380"/>
  </conditionalFormatting>
  <conditionalFormatting sqref="C360">
    <cfRule type="duplicateValues" dxfId="202" priority="1340"/>
    <cfRule type="duplicateValues" dxfId="202" priority="1341"/>
    <cfRule type="duplicateValues" dxfId="202" priority="1342"/>
    <cfRule type="duplicateValues" dxfId="202" priority="1343"/>
    <cfRule type="duplicateValues" dxfId="202" priority="1344"/>
    <cfRule type="duplicateValues" dxfId="202" priority="1345"/>
    <cfRule type="duplicateValues" dxfId="202" priority="1346"/>
    <cfRule type="duplicateValues" dxfId="202" priority="1347"/>
    <cfRule type="duplicateValues" dxfId="202" priority="1348"/>
    <cfRule type="duplicateValues" dxfId="202" priority="1349"/>
    <cfRule type="duplicateValues" dxfId="202" priority="1350"/>
    <cfRule type="duplicateValues" dxfId="202" priority="1351"/>
    <cfRule type="duplicateValues" dxfId="202" priority="1352"/>
    <cfRule type="duplicateValues" dxfId="202" priority="1353"/>
    <cfRule type="duplicateValues" dxfId="202" priority="1354"/>
    <cfRule type="duplicateValues" dxfId="202" priority="1355"/>
    <cfRule type="duplicateValues" dxfId="202" priority="1356"/>
    <cfRule type="duplicateValues" dxfId="202" priority="1357"/>
    <cfRule type="duplicateValues" dxfId="202" priority="1358"/>
    <cfRule type="duplicateValues" dxfId="202" priority="1359"/>
    <cfRule type="duplicateValues" dxfId="202" priority="1360"/>
    <cfRule type="duplicateValues" dxfId="202" priority="1361"/>
    <cfRule type="duplicateValues" dxfId="202" priority="1362"/>
    <cfRule type="duplicateValues" dxfId="202" priority="1363"/>
    <cfRule type="duplicateValues" dxfId="202" priority="1364"/>
    <cfRule type="duplicateValues" dxfId="202" priority="1365"/>
    <cfRule type="duplicateValues" dxfId="202" priority="1366"/>
    <cfRule type="duplicateValues" dxfId="202" priority="1367"/>
    <cfRule type="duplicateValues" dxfId="202" priority="1368"/>
    <cfRule type="duplicateValues" dxfId="202" priority="1369"/>
    <cfRule type="duplicateValues" dxfId="202" priority="1370"/>
    <cfRule type="duplicateValues" dxfId="202" priority="1371"/>
  </conditionalFormatting>
  <conditionalFormatting sqref="C365">
    <cfRule type="duplicateValues" dxfId="202" priority="1238"/>
    <cfRule type="duplicateValues" dxfId="202" priority="1239"/>
    <cfRule type="duplicateValues" dxfId="202" priority="1240"/>
    <cfRule type="duplicateValues" dxfId="202" priority="1241"/>
    <cfRule type="duplicateValues" dxfId="202" priority="1242"/>
    <cfRule type="duplicateValues" dxfId="202" priority="1243"/>
    <cfRule type="duplicateValues" dxfId="202" priority="1244"/>
    <cfRule type="duplicateValues" dxfId="202" priority="1245"/>
    <cfRule type="duplicateValues" dxfId="202" priority="1246"/>
    <cfRule type="duplicateValues" dxfId="202" priority="1247"/>
    <cfRule type="duplicateValues" dxfId="202" priority="1248"/>
    <cfRule type="duplicateValues" dxfId="202" priority="1249"/>
    <cfRule type="duplicateValues" dxfId="202" priority="1250"/>
    <cfRule type="duplicateValues" dxfId="202" priority="1251"/>
    <cfRule type="duplicateValues" dxfId="202" priority="1252"/>
    <cfRule type="duplicateValues" dxfId="202" priority="1253"/>
    <cfRule type="duplicateValues" dxfId="202" priority="1254"/>
    <cfRule type="duplicateValues" dxfId="202" priority="1255"/>
    <cfRule type="duplicateValues" dxfId="202" priority="1256"/>
    <cfRule type="duplicateValues" dxfId="202" priority="1257"/>
    <cfRule type="duplicateValues" dxfId="202" priority="1258"/>
    <cfRule type="duplicateValues" dxfId="202" priority="1259"/>
    <cfRule type="duplicateValues" dxfId="202" priority="1260"/>
    <cfRule type="duplicateValues" dxfId="202" priority="1261"/>
    <cfRule type="duplicateValues" dxfId="202" priority="1262"/>
    <cfRule type="duplicateValues" dxfId="202" priority="1263"/>
    <cfRule type="duplicateValues" dxfId="202" priority="1264"/>
    <cfRule type="duplicateValues" dxfId="202" priority="1265"/>
    <cfRule type="duplicateValues" dxfId="202" priority="1266"/>
    <cfRule type="duplicateValues" dxfId="202" priority="1267"/>
    <cfRule type="duplicateValues" dxfId="202" priority="1268"/>
    <cfRule type="duplicateValues" dxfId="202" priority="1269"/>
    <cfRule type="duplicateValues" dxfId="202" priority="1270"/>
  </conditionalFormatting>
  <conditionalFormatting sqref="C366">
    <cfRule type="duplicateValues" dxfId="202" priority="1274"/>
    <cfRule type="duplicateValues" dxfId="202" priority="1275"/>
    <cfRule type="duplicateValues" dxfId="202" priority="1276"/>
    <cfRule type="duplicateValues" dxfId="202" priority="1277"/>
    <cfRule type="duplicateValues" dxfId="202" priority="1278"/>
    <cfRule type="duplicateValues" dxfId="202" priority="1279"/>
    <cfRule type="duplicateValues" dxfId="202" priority="1280"/>
    <cfRule type="duplicateValues" dxfId="202" priority="1281"/>
    <cfRule type="duplicateValues" dxfId="202" priority="1282"/>
    <cfRule type="duplicateValues" dxfId="202" priority="1283"/>
    <cfRule type="duplicateValues" dxfId="202" priority="1284"/>
    <cfRule type="duplicateValues" dxfId="202" priority="1285"/>
    <cfRule type="duplicateValues" dxfId="202" priority="1286"/>
    <cfRule type="duplicateValues" dxfId="202" priority="1287"/>
    <cfRule type="duplicateValues" dxfId="202" priority="1288"/>
    <cfRule type="duplicateValues" dxfId="202" priority="1289"/>
    <cfRule type="duplicateValues" dxfId="202" priority="1290"/>
    <cfRule type="duplicateValues" dxfId="202" priority="1291"/>
    <cfRule type="duplicateValues" dxfId="202" priority="1292"/>
    <cfRule type="duplicateValues" dxfId="202" priority="1293"/>
    <cfRule type="duplicateValues" dxfId="202" priority="1294"/>
    <cfRule type="duplicateValues" dxfId="202" priority="1295"/>
    <cfRule type="duplicateValues" dxfId="202" priority="1296"/>
    <cfRule type="duplicateValues" dxfId="202" priority="1297"/>
    <cfRule type="duplicateValues" dxfId="202" priority="1298"/>
    <cfRule type="duplicateValues" dxfId="202" priority="1299"/>
    <cfRule type="duplicateValues" dxfId="202" priority="1300"/>
    <cfRule type="duplicateValues" dxfId="202" priority="1301"/>
    <cfRule type="duplicateValues" dxfId="202" priority="1302"/>
    <cfRule type="duplicateValues" dxfId="202" priority="1303"/>
  </conditionalFormatting>
  <conditionalFormatting sqref="C369">
    <cfRule type="duplicateValues" dxfId="202" priority="677"/>
    <cfRule type="duplicateValues" dxfId="202" priority="678"/>
    <cfRule type="duplicateValues" dxfId="202" priority="679"/>
    <cfRule type="duplicateValues" dxfId="202" priority="680"/>
    <cfRule type="duplicateValues" dxfId="202" priority="681"/>
    <cfRule type="duplicateValues" dxfId="202" priority="682"/>
    <cfRule type="duplicateValues" dxfId="202" priority="683"/>
    <cfRule type="duplicateValues" dxfId="202" priority="684"/>
    <cfRule type="duplicateValues" dxfId="202" priority="685"/>
    <cfRule type="duplicateValues" dxfId="202" priority="686"/>
    <cfRule type="duplicateValues" dxfId="202" priority="687"/>
    <cfRule type="duplicateValues" dxfId="202" priority="688"/>
    <cfRule type="duplicateValues" dxfId="202" priority="689"/>
    <cfRule type="duplicateValues" dxfId="202" priority="690"/>
    <cfRule type="duplicateValues" dxfId="202" priority="691"/>
    <cfRule type="duplicateValues" dxfId="202" priority="692"/>
    <cfRule type="duplicateValues" dxfId="202" priority="693"/>
    <cfRule type="duplicateValues" dxfId="202" priority="694"/>
    <cfRule type="duplicateValues" dxfId="202" priority="695"/>
    <cfRule type="duplicateValues" dxfId="202" priority="696"/>
    <cfRule type="duplicateValues" dxfId="202" priority="697"/>
    <cfRule type="duplicateValues" dxfId="202" priority="698"/>
    <cfRule type="duplicateValues" dxfId="202" priority="699"/>
    <cfRule type="duplicateValues" dxfId="202" priority="700"/>
    <cfRule type="duplicateValues" dxfId="202" priority="701"/>
    <cfRule type="duplicateValues" dxfId="202" priority="702"/>
    <cfRule type="duplicateValues" dxfId="202" priority="703"/>
    <cfRule type="duplicateValues" dxfId="202" priority="704"/>
    <cfRule type="duplicateValues" dxfId="202" priority="705"/>
    <cfRule type="duplicateValues" dxfId="202" priority="706"/>
    <cfRule type="duplicateValues" dxfId="202" priority="707"/>
    <cfRule type="duplicateValues" dxfId="202" priority="708"/>
    <cfRule type="duplicateValues" dxfId="202" priority="709"/>
    <cfRule type="duplicateValues" dxfId="202" priority="710"/>
    <cfRule type="duplicateValues" dxfId="202" priority="711"/>
    <cfRule type="duplicateValues" dxfId="202" priority="712"/>
    <cfRule type="duplicateValues" dxfId="202" priority="713"/>
    <cfRule type="duplicateValues" dxfId="202" priority="714"/>
    <cfRule type="duplicateValues" dxfId="202" priority="715"/>
    <cfRule type="duplicateValues" dxfId="202" priority="716"/>
    <cfRule type="duplicateValues" dxfId="202" priority="717"/>
    <cfRule type="duplicateValues" dxfId="202" priority="718"/>
    <cfRule type="duplicateValues" dxfId="202" priority="719"/>
    <cfRule type="duplicateValues" dxfId="202" priority="720"/>
    <cfRule type="duplicateValues" dxfId="202" priority="721"/>
    <cfRule type="duplicateValues" dxfId="202" priority="722"/>
    <cfRule type="duplicateValues" dxfId="202" priority="723"/>
    <cfRule type="duplicateValues" dxfId="202" priority="724"/>
    <cfRule type="duplicateValues" dxfId="202" priority="725"/>
    <cfRule type="duplicateValues" dxfId="202" priority="726"/>
    <cfRule type="duplicateValues" dxfId="202" priority="727"/>
  </conditionalFormatting>
  <conditionalFormatting sqref="J369">
    <cfRule type="duplicateValues" dxfId="202" priority="159"/>
    <cfRule type="duplicateValues" dxfId="202" priority="160"/>
    <cfRule type="duplicateValues" dxfId="202" priority="161"/>
    <cfRule type="duplicateValues" dxfId="202" priority="162"/>
    <cfRule type="duplicateValues" dxfId="202" priority="163"/>
    <cfRule type="duplicateValues" dxfId="202" priority="164"/>
    <cfRule type="duplicateValues" dxfId="202" priority="165"/>
    <cfRule type="duplicateValues" dxfId="202" priority="166"/>
    <cfRule type="duplicateValues" dxfId="202" priority="167"/>
    <cfRule type="duplicateValues" dxfId="202" priority="168"/>
    <cfRule type="duplicateValues" dxfId="202" priority="169"/>
    <cfRule type="duplicateValues" dxfId="202" priority="170"/>
    <cfRule type="duplicateValues" dxfId="202" priority="171"/>
    <cfRule type="duplicateValues" dxfId="202" priority="172"/>
    <cfRule type="duplicateValues" dxfId="202" priority="173"/>
    <cfRule type="duplicateValues" dxfId="202" priority="174"/>
    <cfRule type="duplicateValues" dxfId="202" priority="175"/>
    <cfRule type="duplicateValues" dxfId="202" priority="176"/>
    <cfRule type="duplicateValues" dxfId="202" priority="177"/>
    <cfRule type="duplicateValues" dxfId="202" priority="178"/>
    <cfRule type="duplicateValues" dxfId="202" priority="179"/>
    <cfRule type="duplicateValues" dxfId="202" priority="180"/>
    <cfRule type="duplicateValues" dxfId="202" priority="181"/>
    <cfRule type="duplicateValues" dxfId="202" priority="182"/>
    <cfRule type="duplicateValues" dxfId="202" priority="183"/>
    <cfRule type="duplicateValues" dxfId="202" priority="184"/>
    <cfRule type="duplicateValues" dxfId="202" priority="185"/>
    <cfRule type="duplicateValues" dxfId="202" priority="186"/>
    <cfRule type="duplicateValues" dxfId="202" priority="187"/>
    <cfRule type="duplicateValues" dxfId="202" priority="188"/>
    <cfRule type="duplicateValues" dxfId="202" priority="189"/>
    <cfRule type="duplicateValues" dxfId="202" priority="190"/>
    <cfRule type="duplicateValues" dxfId="202" priority="191"/>
    <cfRule type="duplicateValues" dxfId="202" priority="192"/>
    <cfRule type="duplicateValues" dxfId="202" priority="193"/>
    <cfRule type="duplicateValues" dxfId="202" priority="194"/>
    <cfRule type="duplicateValues" dxfId="202" priority="195"/>
    <cfRule type="duplicateValues" dxfId="202" priority="196"/>
    <cfRule type="duplicateValues" dxfId="202" priority="197"/>
    <cfRule type="duplicateValues" dxfId="202" priority="198"/>
    <cfRule type="duplicateValues" dxfId="202" priority="199"/>
    <cfRule type="duplicateValues" dxfId="202" priority="200"/>
    <cfRule type="duplicateValues" dxfId="202" priority="201"/>
    <cfRule type="duplicateValues" dxfId="202" priority="202"/>
    <cfRule type="duplicateValues" dxfId="202" priority="203"/>
    <cfRule type="duplicateValues" dxfId="202" priority="204"/>
    <cfRule type="duplicateValues" dxfId="202" priority="205"/>
    <cfRule type="duplicateValues" dxfId="202" priority="206"/>
    <cfRule type="duplicateValues" dxfId="202" priority="207"/>
    <cfRule type="duplicateValues" dxfId="202" priority="208"/>
    <cfRule type="duplicateValues" dxfId="202" priority="209"/>
  </conditionalFormatting>
  <conditionalFormatting sqref="C371">
    <cfRule type="duplicateValues" dxfId="202" priority="987"/>
    <cfRule type="duplicateValues" dxfId="202" priority="992"/>
    <cfRule type="duplicateValues" dxfId="202" priority="997"/>
    <cfRule type="duplicateValues" dxfId="202" priority="1002"/>
    <cfRule type="duplicateValues" dxfId="202" priority="1007"/>
    <cfRule type="duplicateValues" dxfId="202" priority="1012"/>
    <cfRule type="duplicateValues" dxfId="202" priority="1017"/>
    <cfRule type="duplicateValues" dxfId="202" priority="1022"/>
    <cfRule type="duplicateValues" dxfId="202" priority="1027"/>
    <cfRule type="duplicateValues" dxfId="202" priority="1032"/>
    <cfRule type="duplicateValues" dxfId="202" priority="1037"/>
    <cfRule type="duplicateValues" dxfId="202" priority="1042"/>
    <cfRule type="duplicateValues" dxfId="202" priority="1047"/>
    <cfRule type="duplicateValues" dxfId="202" priority="1052"/>
    <cfRule type="duplicateValues" dxfId="202" priority="1057"/>
    <cfRule type="duplicateValues" dxfId="202" priority="1062"/>
    <cfRule type="duplicateValues" dxfId="202" priority="1067"/>
    <cfRule type="duplicateValues" dxfId="202" priority="1072"/>
    <cfRule type="duplicateValues" dxfId="202" priority="1077"/>
    <cfRule type="duplicateValues" dxfId="202" priority="1082"/>
    <cfRule type="duplicateValues" dxfId="202" priority="1087"/>
    <cfRule type="duplicateValues" dxfId="202" priority="1092"/>
    <cfRule type="duplicateValues" dxfId="202" priority="1097"/>
    <cfRule type="duplicateValues" dxfId="202" priority="1102"/>
    <cfRule type="duplicateValues" dxfId="202" priority="1107"/>
    <cfRule type="duplicateValues" dxfId="202" priority="1112"/>
    <cfRule type="duplicateValues" dxfId="202" priority="1117"/>
    <cfRule type="duplicateValues" dxfId="202" priority="1122"/>
    <cfRule type="duplicateValues" dxfId="202" priority="1127"/>
    <cfRule type="duplicateValues" dxfId="202" priority="1132"/>
    <cfRule type="duplicateValues" dxfId="202" priority="1137"/>
    <cfRule type="duplicateValues" dxfId="202" priority="1142"/>
    <cfRule type="duplicateValues" dxfId="202" priority="1147"/>
    <cfRule type="duplicateValues" dxfId="202" priority="1152"/>
    <cfRule type="duplicateValues" dxfId="202" priority="1157"/>
    <cfRule type="duplicateValues" dxfId="202" priority="1162"/>
    <cfRule type="duplicateValues" dxfId="202" priority="1167"/>
    <cfRule type="duplicateValues" dxfId="202" priority="1172"/>
    <cfRule type="duplicateValues" dxfId="202" priority="1177"/>
    <cfRule type="duplicateValues" dxfId="202" priority="1182"/>
    <cfRule type="duplicateValues" dxfId="202" priority="1187"/>
    <cfRule type="duplicateValues" dxfId="202" priority="1192"/>
    <cfRule type="duplicateValues" dxfId="202" priority="1197"/>
    <cfRule type="duplicateValues" dxfId="202" priority="1202"/>
    <cfRule type="duplicateValues" dxfId="202" priority="1207"/>
    <cfRule type="duplicateValues" dxfId="202" priority="1212"/>
    <cfRule type="duplicateValues" dxfId="202" priority="1217"/>
    <cfRule type="duplicateValues" dxfId="202" priority="1222"/>
    <cfRule type="duplicateValues" dxfId="202" priority="1227"/>
    <cfRule type="duplicateValues" dxfId="202" priority="1232"/>
    <cfRule type="duplicateValues" dxfId="202" priority="1237"/>
  </conditionalFormatting>
  <conditionalFormatting sqref="J371">
    <cfRule type="duplicateValues" dxfId="202" priority="211"/>
    <cfRule type="duplicateValues" dxfId="202" priority="213"/>
    <cfRule type="duplicateValues" dxfId="202" priority="215"/>
    <cfRule type="duplicateValues" dxfId="202" priority="217"/>
    <cfRule type="duplicateValues" dxfId="202" priority="219"/>
    <cfRule type="duplicateValues" dxfId="202" priority="221"/>
    <cfRule type="duplicateValues" dxfId="202" priority="223"/>
    <cfRule type="duplicateValues" dxfId="202" priority="225"/>
    <cfRule type="duplicateValues" dxfId="202" priority="227"/>
    <cfRule type="duplicateValues" dxfId="202" priority="229"/>
    <cfRule type="duplicateValues" dxfId="202" priority="231"/>
    <cfRule type="duplicateValues" dxfId="202" priority="233"/>
    <cfRule type="duplicateValues" dxfId="202" priority="235"/>
    <cfRule type="duplicateValues" dxfId="202" priority="237"/>
    <cfRule type="duplicateValues" dxfId="202" priority="239"/>
    <cfRule type="duplicateValues" dxfId="202" priority="241"/>
    <cfRule type="duplicateValues" dxfId="202" priority="243"/>
    <cfRule type="duplicateValues" dxfId="202" priority="245"/>
    <cfRule type="duplicateValues" dxfId="202" priority="247"/>
    <cfRule type="duplicateValues" dxfId="202" priority="249"/>
    <cfRule type="duplicateValues" dxfId="202" priority="251"/>
    <cfRule type="duplicateValues" dxfId="202" priority="253"/>
    <cfRule type="duplicateValues" dxfId="202" priority="255"/>
    <cfRule type="duplicateValues" dxfId="202" priority="257"/>
    <cfRule type="duplicateValues" dxfId="202" priority="259"/>
    <cfRule type="duplicateValues" dxfId="202" priority="261"/>
    <cfRule type="duplicateValues" dxfId="202" priority="263"/>
    <cfRule type="duplicateValues" dxfId="202" priority="265"/>
    <cfRule type="duplicateValues" dxfId="202" priority="267"/>
    <cfRule type="duplicateValues" dxfId="202" priority="269"/>
    <cfRule type="duplicateValues" dxfId="202" priority="271"/>
    <cfRule type="duplicateValues" dxfId="202" priority="273"/>
    <cfRule type="duplicateValues" dxfId="202" priority="275"/>
    <cfRule type="duplicateValues" dxfId="202" priority="277"/>
    <cfRule type="duplicateValues" dxfId="202" priority="279"/>
    <cfRule type="duplicateValues" dxfId="202" priority="281"/>
    <cfRule type="duplicateValues" dxfId="202" priority="283"/>
    <cfRule type="duplicateValues" dxfId="202" priority="285"/>
    <cfRule type="duplicateValues" dxfId="202" priority="287"/>
    <cfRule type="duplicateValues" dxfId="202" priority="289"/>
    <cfRule type="duplicateValues" dxfId="202" priority="291"/>
    <cfRule type="duplicateValues" dxfId="202" priority="293"/>
    <cfRule type="duplicateValues" dxfId="202" priority="295"/>
    <cfRule type="duplicateValues" dxfId="202" priority="297"/>
    <cfRule type="duplicateValues" dxfId="202" priority="299"/>
    <cfRule type="duplicateValues" dxfId="202" priority="301"/>
    <cfRule type="duplicateValues" dxfId="202" priority="303"/>
    <cfRule type="duplicateValues" dxfId="202" priority="305"/>
    <cfRule type="duplicateValues" dxfId="202" priority="307"/>
    <cfRule type="duplicateValues" dxfId="202" priority="309"/>
    <cfRule type="duplicateValues" dxfId="202" priority="311"/>
  </conditionalFormatting>
  <conditionalFormatting sqref="C380">
    <cfRule type="duplicateValues" dxfId="202" priority="985"/>
    <cfRule type="duplicateValues" dxfId="202" priority="990"/>
    <cfRule type="duplicateValues" dxfId="202" priority="995"/>
    <cfRule type="duplicateValues" dxfId="202" priority="1000"/>
    <cfRule type="duplicateValues" dxfId="202" priority="1005"/>
    <cfRule type="duplicateValues" dxfId="202" priority="1010"/>
    <cfRule type="duplicateValues" dxfId="202" priority="1015"/>
    <cfRule type="duplicateValues" dxfId="202" priority="1020"/>
    <cfRule type="duplicateValues" dxfId="202" priority="1025"/>
    <cfRule type="duplicateValues" dxfId="202" priority="1030"/>
    <cfRule type="duplicateValues" dxfId="202" priority="1035"/>
    <cfRule type="duplicateValues" dxfId="202" priority="1040"/>
    <cfRule type="duplicateValues" dxfId="202" priority="1045"/>
    <cfRule type="duplicateValues" dxfId="202" priority="1050"/>
    <cfRule type="duplicateValues" dxfId="202" priority="1055"/>
    <cfRule type="duplicateValues" dxfId="202" priority="1060"/>
    <cfRule type="duplicateValues" dxfId="202" priority="1065"/>
    <cfRule type="duplicateValues" dxfId="202" priority="1070"/>
    <cfRule type="duplicateValues" dxfId="202" priority="1075"/>
    <cfRule type="duplicateValues" dxfId="202" priority="1080"/>
    <cfRule type="duplicateValues" dxfId="202" priority="1085"/>
    <cfRule type="duplicateValues" dxfId="202" priority="1090"/>
    <cfRule type="duplicateValues" dxfId="202" priority="1095"/>
    <cfRule type="duplicateValues" dxfId="202" priority="1100"/>
    <cfRule type="duplicateValues" dxfId="202" priority="1105"/>
    <cfRule type="duplicateValues" dxfId="202" priority="1110"/>
    <cfRule type="duplicateValues" dxfId="202" priority="1115"/>
    <cfRule type="duplicateValues" dxfId="202" priority="1120"/>
    <cfRule type="duplicateValues" dxfId="202" priority="1125"/>
    <cfRule type="duplicateValues" dxfId="202" priority="1130"/>
    <cfRule type="duplicateValues" dxfId="202" priority="1135"/>
    <cfRule type="duplicateValues" dxfId="202" priority="1140"/>
    <cfRule type="duplicateValues" dxfId="202" priority="1145"/>
    <cfRule type="duplicateValues" dxfId="202" priority="1150"/>
    <cfRule type="duplicateValues" dxfId="202" priority="1155"/>
    <cfRule type="duplicateValues" dxfId="202" priority="1160"/>
    <cfRule type="duplicateValues" dxfId="202" priority="1165"/>
    <cfRule type="duplicateValues" dxfId="202" priority="1170"/>
    <cfRule type="duplicateValues" dxfId="202" priority="1175"/>
    <cfRule type="duplicateValues" dxfId="202" priority="1180"/>
    <cfRule type="duplicateValues" dxfId="202" priority="1185"/>
    <cfRule type="duplicateValues" dxfId="202" priority="1190"/>
    <cfRule type="duplicateValues" dxfId="202" priority="1195"/>
    <cfRule type="duplicateValues" dxfId="202" priority="1200"/>
    <cfRule type="duplicateValues" dxfId="202" priority="1205"/>
    <cfRule type="duplicateValues" dxfId="202" priority="1210"/>
    <cfRule type="duplicateValues" dxfId="202" priority="1215"/>
    <cfRule type="duplicateValues" dxfId="202" priority="1220"/>
    <cfRule type="duplicateValues" dxfId="202" priority="1225"/>
    <cfRule type="duplicateValues" dxfId="202" priority="1230"/>
    <cfRule type="duplicateValues" dxfId="202" priority="1235"/>
  </conditionalFormatting>
  <conditionalFormatting sqref="C383">
    <cfRule type="duplicateValues" dxfId="202" priority="371"/>
    <cfRule type="duplicateValues" dxfId="202" priority="372"/>
    <cfRule type="duplicateValues" dxfId="202" priority="373"/>
    <cfRule type="duplicateValues" dxfId="202" priority="374"/>
    <cfRule type="duplicateValues" dxfId="202" priority="375"/>
    <cfRule type="duplicateValues" dxfId="202" priority="376"/>
    <cfRule type="duplicateValues" dxfId="202" priority="377"/>
    <cfRule type="duplicateValues" dxfId="202" priority="378"/>
    <cfRule type="duplicateValues" dxfId="202" priority="379"/>
    <cfRule type="duplicateValues" dxfId="202" priority="380"/>
    <cfRule type="duplicateValues" dxfId="202" priority="381"/>
    <cfRule type="duplicateValues" dxfId="202" priority="382"/>
    <cfRule type="duplicateValues" dxfId="202" priority="383"/>
    <cfRule type="duplicateValues" dxfId="202" priority="384"/>
    <cfRule type="duplicateValues" dxfId="202" priority="385"/>
    <cfRule type="duplicateValues" dxfId="202" priority="386"/>
    <cfRule type="duplicateValues" dxfId="202" priority="387"/>
    <cfRule type="duplicateValues" dxfId="202" priority="388"/>
    <cfRule type="duplicateValues" dxfId="202" priority="389"/>
    <cfRule type="duplicateValues" dxfId="202" priority="390"/>
    <cfRule type="duplicateValues" dxfId="202" priority="391"/>
    <cfRule type="duplicateValues" dxfId="202" priority="392"/>
    <cfRule type="duplicateValues" dxfId="202" priority="393"/>
    <cfRule type="duplicateValues" dxfId="202" priority="394"/>
    <cfRule type="duplicateValues" dxfId="202" priority="395"/>
    <cfRule type="duplicateValues" dxfId="202" priority="396"/>
    <cfRule type="duplicateValues" dxfId="202" priority="397"/>
    <cfRule type="duplicateValues" dxfId="202" priority="398"/>
    <cfRule type="duplicateValues" dxfId="202" priority="399"/>
    <cfRule type="duplicateValues" dxfId="202" priority="400"/>
    <cfRule type="duplicateValues" dxfId="202" priority="401"/>
    <cfRule type="duplicateValues" dxfId="202" priority="402"/>
    <cfRule type="duplicateValues" dxfId="202" priority="403"/>
    <cfRule type="duplicateValues" dxfId="202" priority="404"/>
    <cfRule type="duplicateValues" dxfId="202" priority="405"/>
    <cfRule type="duplicateValues" dxfId="202" priority="406"/>
    <cfRule type="duplicateValues" dxfId="202" priority="407"/>
    <cfRule type="duplicateValues" dxfId="202" priority="408"/>
    <cfRule type="duplicateValues" dxfId="202" priority="409"/>
    <cfRule type="duplicateValues" dxfId="202" priority="410"/>
    <cfRule type="duplicateValues" dxfId="202" priority="411"/>
    <cfRule type="duplicateValues" dxfId="202" priority="412"/>
    <cfRule type="duplicateValues" dxfId="202" priority="413"/>
    <cfRule type="duplicateValues" dxfId="202" priority="414"/>
    <cfRule type="duplicateValues" dxfId="202" priority="415"/>
    <cfRule type="duplicateValues" dxfId="202" priority="416"/>
    <cfRule type="duplicateValues" dxfId="202" priority="417"/>
    <cfRule type="duplicateValues" dxfId="202" priority="418"/>
    <cfRule type="duplicateValues" dxfId="202" priority="419"/>
    <cfRule type="duplicateValues" dxfId="202" priority="420"/>
    <cfRule type="duplicateValues" dxfId="202" priority="421"/>
  </conditionalFormatting>
  <conditionalFormatting sqref="C388">
    <cfRule type="duplicateValues" dxfId="202" priority="475"/>
    <cfRule type="duplicateValues" dxfId="202" priority="478"/>
    <cfRule type="duplicateValues" dxfId="202" priority="481"/>
    <cfRule type="duplicateValues" dxfId="202" priority="484"/>
    <cfRule type="duplicateValues" dxfId="202" priority="487"/>
    <cfRule type="duplicateValues" dxfId="202" priority="490"/>
    <cfRule type="duplicateValues" dxfId="202" priority="493"/>
    <cfRule type="duplicateValues" dxfId="202" priority="496"/>
    <cfRule type="duplicateValues" dxfId="202" priority="499"/>
    <cfRule type="duplicateValues" dxfId="202" priority="502"/>
    <cfRule type="duplicateValues" dxfId="202" priority="505"/>
    <cfRule type="duplicateValues" dxfId="202" priority="508"/>
    <cfRule type="duplicateValues" dxfId="202" priority="511"/>
    <cfRule type="duplicateValues" dxfId="202" priority="514"/>
    <cfRule type="duplicateValues" dxfId="202" priority="517"/>
    <cfRule type="duplicateValues" dxfId="202" priority="520"/>
    <cfRule type="duplicateValues" dxfId="202" priority="523"/>
    <cfRule type="duplicateValues" dxfId="202" priority="526"/>
    <cfRule type="duplicateValues" dxfId="202" priority="529"/>
    <cfRule type="duplicateValues" dxfId="202" priority="532"/>
    <cfRule type="duplicateValues" dxfId="202" priority="535"/>
    <cfRule type="duplicateValues" dxfId="202" priority="538"/>
    <cfRule type="duplicateValues" dxfId="202" priority="541"/>
    <cfRule type="duplicateValues" dxfId="202" priority="544"/>
    <cfRule type="duplicateValues" dxfId="202" priority="547"/>
    <cfRule type="duplicateValues" dxfId="202" priority="550"/>
    <cfRule type="duplicateValues" dxfId="202" priority="553"/>
    <cfRule type="duplicateValues" dxfId="202" priority="556"/>
    <cfRule type="duplicateValues" dxfId="202" priority="559"/>
    <cfRule type="duplicateValues" dxfId="202" priority="562"/>
    <cfRule type="duplicateValues" dxfId="202" priority="565"/>
    <cfRule type="duplicateValues" dxfId="202" priority="568"/>
    <cfRule type="duplicateValues" dxfId="202" priority="571"/>
    <cfRule type="duplicateValues" dxfId="202" priority="574"/>
    <cfRule type="duplicateValues" dxfId="202" priority="577"/>
    <cfRule type="duplicateValues" dxfId="202" priority="580"/>
    <cfRule type="duplicateValues" dxfId="202" priority="583"/>
    <cfRule type="duplicateValues" dxfId="202" priority="586"/>
    <cfRule type="duplicateValues" dxfId="202" priority="589"/>
    <cfRule type="duplicateValues" dxfId="202" priority="592"/>
    <cfRule type="duplicateValues" dxfId="202" priority="595"/>
    <cfRule type="duplicateValues" dxfId="202" priority="598"/>
    <cfRule type="duplicateValues" dxfId="202" priority="601"/>
    <cfRule type="duplicateValues" dxfId="202" priority="604"/>
    <cfRule type="duplicateValues" dxfId="202" priority="607"/>
    <cfRule type="duplicateValues" dxfId="202" priority="610"/>
    <cfRule type="duplicateValues" dxfId="202" priority="613"/>
    <cfRule type="duplicateValues" dxfId="202" priority="616"/>
    <cfRule type="duplicateValues" dxfId="202" priority="619"/>
    <cfRule type="duplicateValues" dxfId="202" priority="622"/>
    <cfRule type="duplicateValues" dxfId="202" priority="625"/>
  </conditionalFormatting>
  <conditionalFormatting sqref="C389">
    <cfRule type="duplicateValues" dxfId="202" priority="474"/>
    <cfRule type="duplicateValues" dxfId="202" priority="477"/>
    <cfRule type="duplicateValues" dxfId="202" priority="480"/>
    <cfRule type="duplicateValues" dxfId="202" priority="483"/>
    <cfRule type="duplicateValues" dxfId="202" priority="486"/>
    <cfRule type="duplicateValues" dxfId="202" priority="489"/>
    <cfRule type="duplicateValues" dxfId="202" priority="492"/>
    <cfRule type="duplicateValues" dxfId="202" priority="495"/>
    <cfRule type="duplicateValues" dxfId="202" priority="498"/>
    <cfRule type="duplicateValues" dxfId="202" priority="501"/>
    <cfRule type="duplicateValues" dxfId="202" priority="504"/>
    <cfRule type="duplicateValues" dxfId="202" priority="507"/>
    <cfRule type="duplicateValues" dxfId="202" priority="510"/>
    <cfRule type="duplicateValues" dxfId="202" priority="513"/>
    <cfRule type="duplicateValues" dxfId="202" priority="516"/>
    <cfRule type="duplicateValues" dxfId="202" priority="519"/>
    <cfRule type="duplicateValues" dxfId="202" priority="522"/>
    <cfRule type="duplicateValues" dxfId="202" priority="525"/>
    <cfRule type="duplicateValues" dxfId="202" priority="528"/>
    <cfRule type="duplicateValues" dxfId="202" priority="531"/>
    <cfRule type="duplicateValues" dxfId="202" priority="534"/>
    <cfRule type="duplicateValues" dxfId="202" priority="537"/>
    <cfRule type="duplicateValues" dxfId="202" priority="540"/>
    <cfRule type="duplicateValues" dxfId="202" priority="543"/>
    <cfRule type="duplicateValues" dxfId="202" priority="546"/>
    <cfRule type="duplicateValues" dxfId="202" priority="549"/>
    <cfRule type="duplicateValues" dxfId="202" priority="552"/>
    <cfRule type="duplicateValues" dxfId="202" priority="555"/>
    <cfRule type="duplicateValues" dxfId="202" priority="558"/>
    <cfRule type="duplicateValues" dxfId="202" priority="561"/>
    <cfRule type="duplicateValues" dxfId="202" priority="564"/>
    <cfRule type="duplicateValues" dxfId="202" priority="567"/>
    <cfRule type="duplicateValues" dxfId="202" priority="570"/>
    <cfRule type="duplicateValues" dxfId="202" priority="573"/>
    <cfRule type="duplicateValues" dxfId="202" priority="576"/>
    <cfRule type="duplicateValues" dxfId="202" priority="579"/>
    <cfRule type="duplicateValues" dxfId="202" priority="582"/>
    <cfRule type="duplicateValues" dxfId="202" priority="585"/>
    <cfRule type="duplicateValues" dxfId="202" priority="588"/>
    <cfRule type="duplicateValues" dxfId="202" priority="591"/>
    <cfRule type="duplicateValues" dxfId="202" priority="594"/>
    <cfRule type="duplicateValues" dxfId="202" priority="597"/>
    <cfRule type="duplicateValues" dxfId="202" priority="600"/>
    <cfRule type="duplicateValues" dxfId="202" priority="603"/>
    <cfRule type="duplicateValues" dxfId="202" priority="606"/>
    <cfRule type="duplicateValues" dxfId="202" priority="609"/>
    <cfRule type="duplicateValues" dxfId="202" priority="612"/>
    <cfRule type="duplicateValues" dxfId="202" priority="615"/>
    <cfRule type="duplicateValues" dxfId="202" priority="618"/>
    <cfRule type="duplicateValues" dxfId="202" priority="621"/>
    <cfRule type="duplicateValues" dxfId="202" priority="624"/>
  </conditionalFormatting>
  <conditionalFormatting sqref="C391">
    <cfRule type="duplicateValues" dxfId="202" priority="422"/>
    <cfRule type="duplicateValues" dxfId="202" priority="423"/>
    <cfRule type="duplicateValues" dxfId="202" priority="424"/>
    <cfRule type="duplicateValues" dxfId="202" priority="425"/>
    <cfRule type="duplicateValues" dxfId="202" priority="426"/>
    <cfRule type="duplicateValues" dxfId="202" priority="427"/>
    <cfRule type="duplicateValues" dxfId="202" priority="428"/>
    <cfRule type="duplicateValues" dxfId="202" priority="429"/>
    <cfRule type="duplicateValues" dxfId="202" priority="430"/>
    <cfRule type="duplicateValues" dxfId="202" priority="431"/>
    <cfRule type="duplicateValues" dxfId="202" priority="432"/>
    <cfRule type="duplicateValues" dxfId="202" priority="433"/>
    <cfRule type="duplicateValues" dxfId="202" priority="434"/>
    <cfRule type="duplicateValues" dxfId="202" priority="435"/>
    <cfRule type="duplicateValues" dxfId="202" priority="436"/>
    <cfRule type="duplicateValues" dxfId="202" priority="437"/>
    <cfRule type="duplicateValues" dxfId="202" priority="438"/>
    <cfRule type="duplicateValues" dxfId="202" priority="439"/>
    <cfRule type="duplicateValues" dxfId="202" priority="440"/>
    <cfRule type="duplicateValues" dxfId="202" priority="441"/>
    <cfRule type="duplicateValues" dxfId="202" priority="442"/>
    <cfRule type="duplicateValues" dxfId="202" priority="443"/>
    <cfRule type="duplicateValues" dxfId="202" priority="444"/>
    <cfRule type="duplicateValues" dxfId="202" priority="445"/>
    <cfRule type="duplicateValues" dxfId="202" priority="446"/>
    <cfRule type="duplicateValues" dxfId="202" priority="447"/>
    <cfRule type="duplicateValues" dxfId="202" priority="448"/>
    <cfRule type="duplicateValues" dxfId="202" priority="449"/>
    <cfRule type="duplicateValues" dxfId="202" priority="450"/>
    <cfRule type="duplicateValues" dxfId="202" priority="451"/>
    <cfRule type="duplicateValues" dxfId="202" priority="452"/>
    <cfRule type="duplicateValues" dxfId="202" priority="453"/>
    <cfRule type="duplicateValues" dxfId="202" priority="454"/>
    <cfRule type="duplicateValues" dxfId="202" priority="455"/>
    <cfRule type="duplicateValues" dxfId="202" priority="456"/>
    <cfRule type="duplicateValues" dxfId="202" priority="457"/>
    <cfRule type="duplicateValues" dxfId="202" priority="458"/>
    <cfRule type="duplicateValues" dxfId="202" priority="459"/>
    <cfRule type="duplicateValues" dxfId="202" priority="460"/>
    <cfRule type="duplicateValues" dxfId="202" priority="461"/>
    <cfRule type="duplicateValues" dxfId="202" priority="462"/>
    <cfRule type="duplicateValues" dxfId="202" priority="463"/>
    <cfRule type="duplicateValues" dxfId="202" priority="464"/>
    <cfRule type="duplicateValues" dxfId="202" priority="465"/>
    <cfRule type="duplicateValues" dxfId="202" priority="466"/>
    <cfRule type="duplicateValues" dxfId="202" priority="467"/>
    <cfRule type="duplicateValues" dxfId="202" priority="468"/>
    <cfRule type="duplicateValues" dxfId="202" priority="469"/>
    <cfRule type="duplicateValues" dxfId="202" priority="470"/>
    <cfRule type="duplicateValues" dxfId="202" priority="471"/>
    <cfRule type="duplicateValues" dxfId="202" priority="472"/>
  </conditionalFormatting>
  <conditionalFormatting sqref="C392">
    <cfRule type="duplicateValues" dxfId="202" priority="983"/>
    <cfRule type="duplicateValues" dxfId="202" priority="988"/>
    <cfRule type="duplicateValues" dxfId="202" priority="993"/>
    <cfRule type="duplicateValues" dxfId="202" priority="998"/>
    <cfRule type="duplicateValues" dxfId="202" priority="1003"/>
    <cfRule type="duplicateValues" dxfId="202" priority="1008"/>
    <cfRule type="duplicateValues" dxfId="202" priority="1013"/>
    <cfRule type="duplicateValues" dxfId="202" priority="1018"/>
    <cfRule type="duplicateValues" dxfId="202" priority="1023"/>
    <cfRule type="duplicateValues" dxfId="202" priority="1028"/>
    <cfRule type="duplicateValues" dxfId="202" priority="1033"/>
    <cfRule type="duplicateValues" dxfId="202" priority="1038"/>
    <cfRule type="duplicateValues" dxfId="202" priority="1043"/>
    <cfRule type="duplicateValues" dxfId="202" priority="1048"/>
    <cfRule type="duplicateValues" dxfId="202" priority="1053"/>
    <cfRule type="duplicateValues" dxfId="202" priority="1058"/>
    <cfRule type="duplicateValues" dxfId="202" priority="1063"/>
    <cfRule type="duplicateValues" dxfId="202" priority="1068"/>
    <cfRule type="duplicateValues" dxfId="202" priority="1073"/>
    <cfRule type="duplicateValues" dxfId="202" priority="1078"/>
    <cfRule type="duplicateValues" dxfId="202" priority="1083"/>
    <cfRule type="duplicateValues" dxfId="202" priority="1088"/>
    <cfRule type="duplicateValues" dxfId="202" priority="1093"/>
    <cfRule type="duplicateValues" dxfId="202" priority="1098"/>
    <cfRule type="duplicateValues" dxfId="202" priority="1103"/>
    <cfRule type="duplicateValues" dxfId="202" priority="1108"/>
    <cfRule type="duplicateValues" dxfId="202" priority="1113"/>
    <cfRule type="duplicateValues" dxfId="202" priority="1118"/>
    <cfRule type="duplicateValues" dxfId="202" priority="1123"/>
    <cfRule type="duplicateValues" dxfId="202" priority="1128"/>
    <cfRule type="duplicateValues" dxfId="202" priority="1133"/>
    <cfRule type="duplicateValues" dxfId="202" priority="1138"/>
    <cfRule type="duplicateValues" dxfId="202" priority="1143"/>
    <cfRule type="duplicateValues" dxfId="202" priority="1148"/>
    <cfRule type="duplicateValues" dxfId="202" priority="1153"/>
    <cfRule type="duplicateValues" dxfId="202" priority="1158"/>
    <cfRule type="duplicateValues" dxfId="202" priority="1163"/>
    <cfRule type="duplicateValues" dxfId="202" priority="1168"/>
    <cfRule type="duplicateValues" dxfId="202" priority="1173"/>
    <cfRule type="duplicateValues" dxfId="202" priority="1178"/>
    <cfRule type="duplicateValues" dxfId="202" priority="1183"/>
    <cfRule type="duplicateValues" dxfId="202" priority="1188"/>
    <cfRule type="duplicateValues" dxfId="202" priority="1193"/>
    <cfRule type="duplicateValues" dxfId="202" priority="1198"/>
    <cfRule type="duplicateValues" dxfId="202" priority="1203"/>
    <cfRule type="duplicateValues" dxfId="202" priority="1208"/>
    <cfRule type="duplicateValues" dxfId="202" priority="1213"/>
    <cfRule type="duplicateValues" dxfId="202" priority="1218"/>
    <cfRule type="duplicateValues" dxfId="202" priority="1223"/>
    <cfRule type="duplicateValues" dxfId="202" priority="1228"/>
    <cfRule type="duplicateValues" dxfId="202" priority="1233"/>
  </conditionalFormatting>
  <conditionalFormatting sqref="C393">
    <cfRule type="duplicateValues" dxfId="202" priority="782"/>
    <cfRule type="duplicateValues" dxfId="202" priority="786"/>
    <cfRule type="duplicateValues" dxfId="202" priority="790"/>
    <cfRule type="duplicateValues" dxfId="202" priority="794"/>
    <cfRule type="duplicateValues" dxfId="202" priority="798"/>
    <cfRule type="duplicateValues" dxfId="202" priority="802"/>
    <cfRule type="duplicateValues" dxfId="202" priority="806"/>
    <cfRule type="duplicateValues" dxfId="202" priority="810"/>
    <cfRule type="duplicateValues" dxfId="202" priority="814"/>
    <cfRule type="duplicateValues" dxfId="202" priority="818"/>
    <cfRule type="duplicateValues" dxfId="202" priority="822"/>
    <cfRule type="duplicateValues" dxfId="202" priority="826"/>
    <cfRule type="duplicateValues" dxfId="202" priority="830"/>
    <cfRule type="duplicateValues" dxfId="202" priority="834"/>
    <cfRule type="duplicateValues" dxfId="202" priority="838"/>
    <cfRule type="duplicateValues" dxfId="202" priority="842"/>
    <cfRule type="duplicateValues" dxfId="202" priority="846"/>
    <cfRule type="duplicateValues" dxfId="202" priority="850"/>
    <cfRule type="duplicateValues" dxfId="202" priority="854"/>
    <cfRule type="duplicateValues" dxfId="202" priority="858"/>
    <cfRule type="duplicateValues" dxfId="202" priority="862"/>
    <cfRule type="duplicateValues" dxfId="202" priority="866"/>
    <cfRule type="duplicateValues" dxfId="202" priority="870"/>
    <cfRule type="duplicateValues" dxfId="202" priority="874"/>
    <cfRule type="duplicateValues" dxfId="202" priority="878"/>
    <cfRule type="duplicateValues" dxfId="202" priority="882"/>
    <cfRule type="duplicateValues" dxfId="202" priority="886"/>
    <cfRule type="duplicateValues" dxfId="202" priority="890"/>
    <cfRule type="duplicateValues" dxfId="202" priority="894"/>
    <cfRule type="duplicateValues" dxfId="202" priority="898"/>
    <cfRule type="duplicateValues" dxfId="202" priority="902"/>
    <cfRule type="duplicateValues" dxfId="202" priority="906"/>
    <cfRule type="duplicateValues" dxfId="202" priority="910"/>
    <cfRule type="duplicateValues" dxfId="202" priority="914"/>
    <cfRule type="duplicateValues" dxfId="202" priority="918"/>
    <cfRule type="duplicateValues" dxfId="202" priority="922"/>
    <cfRule type="duplicateValues" dxfId="202" priority="926"/>
    <cfRule type="duplicateValues" dxfId="202" priority="930"/>
    <cfRule type="duplicateValues" dxfId="202" priority="934"/>
    <cfRule type="duplicateValues" dxfId="202" priority="938"/>
    <cfRule type="duplicateValues" dxfId="202" priority="942"/>
    <cfRule type="duplicateValues" dxfId="202" priority="946"/>
    <cfRule type="duplicateValues" dxfId="202" priority="950"/>
    <cfRule type="duplicateValues" dxfId="202" priority="954"/>
    <cfRule type="duplicateValues" dxfId="202" priority="958"/>
    <cfRule type="duplicateValues" dxfId="202" priority="962"/>
    <cfRule type="duplicateValues" dxfId="202" priority="966"/>
    <cfRule type="duplicateValues" dxfId="202" priority="970"/>
    <cfRule type="duplicateValues" dxfId="202" priority="974"/>
    <cfRule type="duplicateValues" dxfId="202" priority="978"/>
    <cfRule type="duplicateValues" dxfId="202" priority="982"/>
  </conditionalFormatting>
  <conditionalFormatting sqref="C394">
    <cfRule type="duplicateValues" dxfId="202" priority="779"/>
    <cfRule type="duplicateValues" dxfId="202" priority="783"/>
    <cfRule type="duplicateValues" dxfId="202" priority="787"/>
    <cfRule type="duplicateValues" dxfId="202" priority="791"/>
    <cfRule type="duplicateValues" dxfId="202" priority="795"/>
    <cfRule type="duplicateValues" dxfId="202" priority="799"/>
    <cfRule type="duplicateValues" dxfId="202" priority="803"/>
    <cfRule type="duplicateValues" dxfId="202" priority="807"/>
    <cfRule type="duplicateValues" dxfId="202" priority="811"/>
    <cfRule type="duplicateValues" dxfId="202" priority="815"/>
    <cfRule type="duplicateValues" dxfId="202" priority="819"/>
    <cfRule type="duplicateValues" dxfId="202" priority="823"/>
    <cfRule type="duplicateValues" dxfId="202" priority="827"/>
    <cfRule type="duplicateValues" dxfId="202" priority="831"/>
    <cfRule type="duplicateValues" dxfId="202" priority="835"/>
    <cfRule type="duplicateValues" dxfId="202" priority="839"/>
    <cfRule type="duplicateValues" dxfId="202" priority="843"/>
    <cfRule type="duplicateValues" dxfId="202" priority="847"/>
    <cfRule type="duplicateValues" dxfId="202" priority="851"/>
    <cfRule type="duplicateValues" dxfId="202" priority="855"/>
    <cfRule type="duplicateValues" dxfId="202" priority="859"/>
    <cfRule type="duplicateValues" dxfId="202" priority="863"/>
    <cfRule type="duplicateValues" dxfId="202" priority="867"/>
    <cfRule type="duplicateValues" dxfId="202" priority="871"/>
    <cfRule type="duplicateValues" dxfId="202" priority="875"/>
    <cfRule type="duplicateValues" dxfId="202" priority="879"/>
    <cfRule type="duplicateValues" dxfId="202" priority="883"/>
    <cfRule type="duplicateValues" dxfId="202" priority="887"/>
    <cfRule type="duplicateValues" dxfId="202" priority="891"/>
    <cfRule type="duplicateValues" dxfId="202" priority="895"/>
    <cfRule type="duplicateValues" dxfId="202" priority="899"/>
    <cfRule type="duplicateValues" dxfId="202" priority="903"/>
    <cfRule type="duplicateValues" dxfId="202" priority="907"/>
    <cfRule type="duplicateValues" dxfId="202" priority="911"/>
    <cfRule type="duplicateValues" dxfId="202" priority="915"/>
    <cfRule type="duplicateValues" dxfId="202" priority="919"/>
    <cfRule type="duplicateValues" dxfId="202" priority="923"/>
    <cfRule type="duplicateValues" dxfId="202" priority="927"/>
    <cfRule type="duplicateValues" dxfId="202" priority="931"/>
    <cfRule type="duplicateValues" dxfId="202" priority="935"/>
    <cfRule type="duplicateValues" dxfId="202" priority="939"/>
    <cfRule type="duplicateValues" dxfId="202" priority="943"/>
    <cfRule type="duplicateValues" dxfId="202" priority="947"/>
    <cfRule type="duplicateValues" dxfId="202" priority="951"/>
    <cfRule type="duplicateValues" dxfId="202" priority="955"/>
    <cfRule type="duplicateValues" dxfId="202" priority="959"/>
    <cfRule type="duplicateValues" dxfId="202" priority="963"/>
    <cfRule type="duplicateValues" dxfId="202" priority="967"/>
    <cfRule type="duplicateValues" dxfId="202" priority="971"/>
    <cfRule type="duplicateValues" dxfId="202" priority="975"/>
    <cfRule type="duplicateValues" dxfId="202" priority="979"/>
  </conditionalFormatting>
  <conditionalFormatting sqref="C395">
    <cfRule type="duplicateValues" dxfId="202" priority="728"/>
    <cfRule type="duplicateValues" dxfId="202" priority="729"/>
    <cfRule type="duplicateValues" dxfId="202" priority="730"/>
    <cfRule type="duplicateValues" dxfId="202" priority="731"/>
    <cfRule type="duplicateValues" dxfId="202" priority="732"/>
    <cfRule type="duplicateValues" dxfId="202" priority="733"/>
    <cfRule type="duplicateValues" dxfId="202" priority="734"/>
    <cfRule type="duplicateValues" dxfId="202" priority="735"/>
    <cfRule type="duplicateValues" dxfId="202" priority="736"/>
    <cfRule type="duplicateValues" dxfId="202" priority="737"/>
    <cfRule type="duplicateValues" dxfId="202" priority="738"/>
    <cfRule type="duplicateValues" dxfId="202" priority="739"/>
    <cfRule type="duplicateValues" dxfId="202" priority="740"/>
    <cfRule type="duplicateValues" dxfId="202" priority="741"/>
    <cfRule type="duplicateValues" dxfId="202" priority="742"/>
    <cfRule type="duplicateValues" dxfId="202" priority="743"/>
    <cfRule type="duplicateValues" dxfId="202" priority="744"/>
    <cfRule type="duplicateValues" dxfId="202" priority="745"/>
    <cfRule type="duplicateValues" dxfId="202" priority="746"/>
    <cfRule type="duplicateValues" dxfId="202" priority="747"/>
    <cfRule type="duplicateValues" dxfId="202" priority="748"/>
    <cfRule type="duplicateValues" dxfId="202" priority="749"/>
    <cfRule type="duplicateValues" dxfId="202" priority="750"/>
    <cfRule type="duplicateValues" dxfId="202" priority="751"/>
    <cfRule type="duplicateValues" dxfId="202" priority="752"/>
    <cfRule type="duplicateValues" dxfId="202" priority="753"/>
    <cfRule type="duplicateValues" dxfId="202" priority="754"/>
    <cfRule type="duplicateValues" dxfId="202" priority="755"/>
    <cfRule type="duplicateValues" dxfId="202" priority="756"/>
    <cfRule type="duplicateValues" dxfId="202" priority="757"/>
    <cfRule type="duplicateValues" dxfId="202" priority="758"/>
    <cfRule type="duplicateValues" dxfId="202" priority="759"/>
    <cfRule type="duplicateValues" dxfId="202" priority="760"/>
    <cfRule type="duplicateValues" dxfId="202" priority="761"/>
    <cfRule type="duplicateValues" dxfId="202" priority="762"/>
    <cfRule type="duplicateValues" dxfId="202" priority="763"/>
    <cfRule type="duplicateValues" dxfId="202" priority="764"/>
    <cfRule type="duplicateValues" dxfId="202" priority="765"/>
    <cfRule type="duplicateValues" dxfId="202" priority="766"/>
    <cfRule type="duplicateValues" dxfId="202" priority="767"/>
    <cfRule type="duplicateValues" dxfId="202" priority="768"/>
    <cfRule type="duplicateValues" dxfId="202" priority="769"/>
    <cfRule type="duplicateValues" dxfId="202" priority="770"/>
    <cfRule type="duplicateValues" dxfId="202" priority="771"/>
    <cfRule type="duplicateValues" dxfId="202" priority="772"/>
    <cfRule type="duplicateValues" dxfId="202" priority="773"/>
    <cfRule type="duplicateValues" dxfId="202" priority="774"/>
    <cfRule type="duplicateValues" dxfId="202" priority="775"/>
    <cfRule type="duplicateValues" dxfId="202" priority="776"/>
    <cfRule type="duplicateValues" dxfId="202" priority="777"/>
    <cfRule type="duplicateValues" dxfId="202" priority="778"/>
  </conditionalFormatting>
  <conditionalFormatting sqref="C461">
    <cfRule type="duplicateValues" dxfId="202" priority="780"/>
    <cfRule type="duplicateValues" dxfId="202" priority="784"/>
    <cfRule type="duplicateValues" dxfId="202" priority="788"/>
    <cfRule type="duplicateValues" dxfId="202" priority="792"/>
    <cfRule type="duplicateValues" dxfId="202" priority="796"/>
    <cfRule type="duplicateValues" dxfId="202" priority="800"/>
    <cfRule type="duplicateValues" dxfId="202" priority="804"/>
    <cfRule type="duplicateValues" dxfId="202" priority="808"/>
    <cfRule type="duplicateValues" dxfId="202" priority="812"/>
    <cfRule type="duplicateValues" dxfId="202" priority="816"/>
    <cfRule type="duplicateValues" dxfId="202" priority="820"/>
    <cfRule type="duplicateValues" dxfId="202" priority="824"/>
    <cfRule type="duplicateValues" dxfId="202" priority="828"/>
    <cfRule type="duplicateValues" dxfId="202" priority="832"/>
    <cfRule type="duplicateValues" dxfId="202" priority="836"/>
    <cfRule type="duplicateValues" dxfId="202" priority="840"/>
    <cfRule type="duplicateValues" dxfId="202" priority="844"/>
    <cfRule type="duplicateValues" dxfId="202" priority="848"/>
    <cfRule type="duplicateValues" dxfId="202" priority="852"/>
    <cfRule type="duplicateValues" dxfId="202" priority="856"/>
    <cfRule type="duplicateValues" dxfId="202" priority="860"/>
    <cfRule type="duplicateValues" dxfId="202" priority="864"/>
    <cfRule type="duplicateValues" dxfId="202" priority="868"/>
    <cfRule type="duplicateValues" dxfId="202" priority="872"/>
    <cfRule type="duplicateValues" dxfId="202" priority="876"/>
    <cfRule type="duplicateValues" dxfId="202" priority="880"/>
    <cfRule type="duplicateValues" dxfId="202" priority="884"/>
    <cfRule type="duplicateValues" dxfId="202" priority="888"/>
    <cfRule type="duplicateValues" dxfId="202" priority="892"/>
    <cfRule type="duplicateValues" dxfId="202" priority="896"/>
    <cfRule type="duplicateValues" dxfId="202" priority="900"/>
    <cfRule type="duplicateValues" dxfId="202" priority="904"/>
    <cfRule type="duplicateValues" dxfId="202" priority="908"/>
    <cfRule type="duplicateValues" dxfId="202" priority="912"/>
    <cfRule type="duplicateValues" dxfId="202" priority="916"/>
    <cfRule type="duplicateValues" dxfId="202" priority="920"/>
    <cfRule type="duplicateValues" dxfId="202" priority="924"/>
    <cfRule type="duplicateValues" dxfId="202" priority="928"/>
    <cfRule type="duplicateValues" dxfId="202" priority="932"/>
    <cfRule type="duplicateValues" dxfId="202" priority="936"/>
    <cfRule type="duplicateValues" dxfId="202" priority="940"/>
    <cfRule type="duplicateValues" dxfId="202" priority="944"/>
    <cfRule type="duplicateValues" dxfId="202" priority="948"/>
    <cfRule type="duplicateValues" dxfId="202" priority="952"/>
    <cfRule type="duplicateValues" dxfId="202" priority="956"/>
    <cfRule type="duplicateValues" dxfId="202" priority="960"/>
    <cfRule type="duplicateValues" dxfId="202" priority="964"/>
    <cfRule type="duplicateValues" dxfId="202" priority="968"/>
    <cfRule type="duplicateValues" dxfId="202" priority="972"/>
    <cfRule type="duplicateValues" dxfId="202" priority="976"/>
    <cfRule type="duplicateValues" dxfId="202" priority="980"/>
  </conditionalFormatting>
  <conditionalFormatting sqref="C462">
    <cfRule type="duplicateValues" dxfId="202" priority="626"/>
    <cfRule type="duplicateValues" dxfId="202" priority="627"/>
    <cfRule type="duplicateValues" dxfId="202" priority="628"/>
    <cfRule type="duplicateValues" dxfId="202" priority="629"/>
    <cfRule type="duplicateValues" dxfId="202" priority="630"/>
    <cfRule type="duplicateValues" dxfId="202" priority="631"/>
    <cfRule type="duplicateValues" dxfId="202" priority="632"/>
    <cfRule type="duplicateValues" dxfId="202" priority="633"/>
    <cfRule type="duplicateValues" dxfId="202" priority="634"/>
    <cfRule type="duplicateValues" dxfId="202" priority="635"/>
    <cfRule type="duplicateValues" dxfId="202" priority="636"/>
    <cfRule type="duplicateValues" dxfId="202" priority="637"/>
    <cfRule type="duplicateValues" dxfId="202" priority="638"/>
    <cfRule type="duplicateValues" dxfId="202" priority="639"/>
    <cfRule type="duplicateValues" dxfId="202" priority="640"/>
    <cfRule type="duplicateValues" dxfId="202" priority="641"/>
    <cfRule type="duplicateValues" dxfId="202" priority="642"/>
    <cfRule type="duplicateValues" dxfId="202" priority="643"/>
    <cfRule type="duplicateValues" dxfId="202" priority="644"/>
    <cfRule type="duplicateValues" dxfId="202" priority="645"/>
    <cfRule type="duplicateValues" dxfId="202" priority="646"/>
    <cfRule type="duplicateValues" dxfId="202" priority="647"/>
    <cfRule type="duplicateValues" dxfId="202" priority="648"/>
    <cfRule type="duplicateValues" dxfId="202" priority="649"/>
    <cfRule type="duplicateValues" dxfId="202" priority="650"/>
    <cfRule type="duplicateValues" dxfId="202" priority="651"/>
    <cfRule type="duplicateValues" dxfId="202" priority="652"/>
    <cfRule type="duplicateValues" dxfId="202" priority="653"/>
    <cfRule type="duplicateValues" dxfId="202" priority="654"/>
    <cfRule type="duplicateValues" dxfId="202" priority="655"/>
    <cfRule type="duplicateValues" dxfId="202" priority="656"/>
    <cfRule type="duplicateValues" dxfId="202" priority="657"/>
    <cfRule type="duplicateValues" dxfId="202" priority="658"/>
    <cfRule type="duplicateValues" dxfId="202" priority="659"/>
    <cfRule type="duplicateValues" dxfId="202" priority="660"/>
    <cfRule type="duplicateValues" dxfId="202" priority="661"/>
    <cfRule type="duplicateValues" dxfId="202" priority="662"/>
    <cfRule type="duplicateValues" dxfId="202" priority="663"/>
    <cfRule type="duplicateValues" dxfId="202" priority="664"/>
    <cfRule type="duplicateValues" dxfId="202" priority="665"/>
    <cfRule type="duplicateValues" dxfId="202" priority="666"/>
    <cfRule type="duplicateValues" dxfId="202" priority="667"/>
    <cfRule type="duplicateValues" dxfId="202" priority="668"/>
    <cfRule type="duplicateValues" dxfId="202" priority="669"/>
    <cfRule type="duplicateValues" dxfId="202" priority="670"/>
    <cfRule type="duplicateValues" dxfId="202" priority="671"/>
    <cfRule type="duplicateValues" dxfId="202" priority="672"/>
    <cfRule type="duplicateValues" dxfId="202" priority="673"/>
    <cfRule type="duplicateValues" dxfId="202" priority="674"/>
    <cfRule type="duplicateValues" dxfId="202" priority="675"/>
    <cfRule type="duplicateValues" dxfId="202" priority="676"/>
  </conditionalFormatting>
  <conditionalFormatting sqref="D463">
    <cfRule type="duplicateValues" dxfId="202" priority="1383"/>
  </conditionalFormatting>
  <conditionalFormatting sqref="C473">
    <cfRule type="duplicateValues" dxfId="202" priority="30"/>
    <cfRule type="duplicateValues" dxfId="202" priority="29"/>
    <cfRule type="duplicateValues" dxfId="202" priority="28"/>
    <cfRule type="duplicateValues" dxfId="204" priority="27"/>
    <cfRule type="duplicateValues" dxfId="202" priority="26"/>
    <cfRule type="duplicateValues" dxfId="202" priority="25"/>
    <cfRule type="duplicateValues" dxfId="202" priority="24"/>
    <cfRule type="duplicateValues" dxfId="202" priority="23"/>
    <cfRule type="duplicateValues" dxfId="202" priority="22"/>
    <cfRule type="duplicateValues" dxfId="202" priority="21"/>
    <cfRule type="duplicateValues" dxfId="202" priority="20"/>
    <cfRule type="duplicateValues" dxfId="202" priority="19"/>
    <cfRule type="duplicateValues" dxfId="202" priority="18"/>
    <cfRule type="duplicateValues" dxfId="202" priority="17"/>
    <cfRule type="duplicateValues" dxfId="202" priority="16"/>
    <cfRule type="duplicateValues" dxfId="202" priority="15"/>
    <cfRule type="duplicateValues" dxfId="202" priority="14"/>
    <cfRule type="duplicateValues" dxfId="202" priority="12"/>
    <cfRule type="duplicateValues" dxfId="202" priority="11"/>
    <cfRule type="duplicateValues" dxfId="202" priority="10"/>
    <cfRule type="duplicateValues" dxfId="202" priority="9"/>
    <cfRule type="duplicateValues" dxfId="202" priority="8"/>
    <cfRule type="duplicateValues" dxfId="202" priority="7"/>
    <cfRule type="duplicateValues" dxfId="202" priority="6"/>
    <cfRule type="duplicateValues" dxfId="202" priority="5"/>
    <cfRule type="duplicateValues" dxfId="202" priority="4"/>
    <cfRule type="duplicateValues" dxfId="202" priority="3"/>
    <cfRule type="duplicateValues" dxfId="202" priority="2"/>
    <cfRule type="duplicateValues" dxfId="202" priority="1"/>
  </conditionalFormatting>
  <conditionalFormatting sqref="D473">
    <cfRule type="duplicateValues" dxfId="202" priority="13"/>
  </conditionalFormatting>
  <conditionalFormatting sqref="C210:C214">
    <cfRule type="duplicateValues" dxfId="203" priority="1506"/>
  </conditionalFormatting>
  <conditionalFormatting sqref="C265:C266">
    <cfRule type="duplicateValues" dxfId="203" priority="1502"/>
  </conditionalFormatting>
  <conditionalFormatting sqref="C283:C286">
    <cfRule type="duplicateValues" dxfId="203" priority="1497"/>
  </conditionalFormatting>
  <conditionalFormatting sqref="C287:C292">
    <cfRule type="duplicateValues" dxfId="203" priority="1496"/>
  </conditionalFormatting>
  <conditionalFormatting sqref="C293:C294">
    <cfRule type="duplicateValues" dxfId="203" priority="1494"/>
  </conditionalFormatting>
  <conditionalFormatting sqref="C295:C296">
    <cfRule type="duplicateValues" dxfId="203" priority="1495"/>
  </conditionalFormatting>
  <conditionalFormatting sqref="C297:C300">
    <cfRule type="duplicateValues" dxfId="203" priority="1493"/>
  </conditionalFormatting>
  <conditionalFormatting sqref="C309:C310">
    <cfRule type="duplicateValues" dxfId="202" priority="1470"/>
    <cfRule type="duplicateValues" dxfId="202" priority="1471"/>
    <cfRule type="duplicateValues" dxfId="202" priority="1472"/>
    <cfRule type="duplicateValues" dxfId="202" priority="1473"/>
    <cfRule type="duplicateValues" dxfId="202" priority="1474"/>
    <cfRule type="duplicateValues" dxfId="202" priority="1475"/>
    <cfRule type="duplicateValues" dxfId="202" priority="1476"/>
    <cfRule type="duplicateValues" dxfId="202" priority="1477"/>
  </conditionalFormatting>
  <conditionalFormatting sqref="C315:C316">
    <cfRule type="duplicateValues" dxfId="203" priority="1468"/>
  </conditionalFormatting>
  <conditionalFormatting sqref="C324:C330">
    <cfRule type="duplicateValues" dxfId="202" priority="1419"/>
  </conditionalFormatting>
  <conditionalFormatting sqref="C329:C330">
    <cfRule type="duplicateValues" dxfId="202" priority="1425"/>
  </conditionalFormatting>
  <conditionalFormatting sqref="C353:C359">
    <cfRule type="duplicateValues" dxfId="202" priority="1372"/>
    <cfRule type="duplicateValues" dxfId="202" priority="1374"/>
    <cfRule type="duplicateValues" dxfId="202" priority="1375"/>
  </conditionalFormatting>
  <conditionalFormatting sqref="C361:C364">
    <cfRule type="duplicateValues" dxfId="202" priority="1304"/>
    <cfRule type="duplicateValues" dxfId="202" priority="1305"/>
    <cfRule type="duplicateValues" dxfId="202" priority="1306"/>
    <cfRule type="duplicateValues" dxfId="202" priority="1307"/>
    <cfRule type="duplicateValues" dxfId="202" priority="1308"/>
    <cfRule type="duplicateValues" dxfId="202" priority="1309"/>
    <cfRule type="duplicateValues" dxfId="202" priority="1310"/>
    <cfRule type="duplicateValues" dxfId="202" priority="1311"/>
    <cfRule type="duplicateValues" dxfId="202" priority="1312"/>
    <cfRule type="duplicateValues" dxfId="202" priority="1313"/>
    <cfRule type="duplicateValues" dxfId="202" priority="1314"/>
    <cfRule type="duplicateValues" dxfId="202" priority="1315"/>
    <cfRule type="duplicateValues" dxfId="202" priority="1316"/>
    <cfRule type="duplicateValues" dxfId="202" priority="1317"/>
    <cfRule type="duplicateValues" dxfId="202" priority="1318"/>
    <cfRule type="duplicateValues" dxfId="202" priority="1319"/>
    <cfRule type="duplicateValues" dxfId="202" priority="1320"/>
    <cfRule type="duplicateValues" dxfId="202" priority="1321"/>
    <cfRule type="duplicateValues" dxfId="202" priority="1322"/>
    <cfRule type="duplicateValues" dxfId="202" priority="1323"/>
    <cfRule type="duplicateValues" dxfId="202" priority="1324"/>
    <cfRule type="duplicateValues" dxfId="202" priority="1325"/>
    <cfRule type="duplicateValues" dxfId="202" priority="1326"/>
    <cfRule type="duplicateValues" dxfId="202" priority="1327"/>
    <cfRule type="duplicateValues" dxfId="202" priority="1328"/>
    <cfRule type="duplicateValues" dxfId="202" priority="1329"/>
    <cfRule type="duplicateValues" dxfId="202" priority="1330"/>
    <cfRule type="duplicateValues" dxfId="202" priority="1331"/>
    <cfRule type="duplicateValues" dxfId="202" priority="1332"/>
    <cfRule type="duplicateValues" dxfId="202" priority="1333"/>
    <cfRule type="duplicateValues" dxfId="202" priority="1334"/>
    <cfRule type="duplicateValues" dxfId="202" priority="1335"/>
    <cfRule type="duplicateValues" dxfId="202" priority="1336"/>
    <cfRule type="duplicateValues" dxfId="202" priority="1337"/>
    <cfRule type="duplicateValues" dxfId="202" priority="1338"/>
    <cfRule type="duplicateValues" dxfId="202" priority="1339"/>
  </conditionalFormatting>
  <conditionalFormatting sqref="C367:C368">
    <cfRule type="duplicateValues" dxfId="202" priority="320"/>
    <cfRule type="duplicateValues" dxfId="202" priority="321"/>
    <cfRule type="duplicateValues" dxfId="202" priority="322"/>
    <cfRule type="duplicateValues" dxfId="202" priority="323"/>
    <cfRule type="duplicateValues" dxfId="202" priority="324"/>
    <cfRule type="duplicateValues" dxfId="202" priority="325"/>
    <cfRule type="duplicateValues" dxfId="202" priority="326"/>
    <cfRule type="duplicateValues" dxfId="202" priority="327"/>
    <cfRule type="duplicateValues" dxfId="202" priority="328"/>
    <cfRule type="duplicateValues" dxfId="202" priority="329"/>
    <cfRule type="duplicateValues" dxfId="202" priority="330"/>
    <cfRule type="duplicateValues" dxfId="202" priority="331"/>
    <cfRule type="duplicateValues" dxfId="202" priority="332"/>
    <cfRule type="duplicateValues" dxfId="202" priority="333"/>
    <cfRule type="duplicateValues" dxfId="202" priority="334"/>
    <cfRule type="duplicateValues" dxfId="202" priority="335"/>
    <cfRule type="duplicateValues" dxfId="202" priority="336"/>
    <cfRule type="duplicateValues" dxfId="202" priority="337"/>
    <cfRule type="duplicateValues" dxfId="202" priority="338"/>
    <cfRule type="duplicateValues" dxfId="202" priority="339"/>
    <cfRule type="duplicateValues" dxfId="202" priority="340"/>
    <cfRule type="duplicateValues" dxfId="202" priority="341"/>
    <cfRule type="duplicateValues" dxfId="202" priority="342"/>
    <cfRule type="duplicateValues" dxfId="202" priority="343"/>
    <cfRule type="duplicateValues" dxfId="202" priority="344"/>
    <cfRule type="duplicateValues" dxfId="202" priority="345"/>
    <cfRule type="duplicateValues" dxfId="202" priority="346"/>
    <cfRule type="duplicateValues" dxfId="202" priority="347"/>
    <cfRule type="duplicateValues" dxfId="202" priority="348"/>
    <cfRule type="duplicateValues" dxfId="202" priority="349"/>
    <cfRule type="duplicateValues" dxfId="202" priority="350"/>
    <cfRule type="duplicateValues" dxfId="202" priority="351"/>
    <cfRule type="duplicateValues" dxfId="202" priority="352"/>
    <cfRule type="duplicateValues" dxfId="202" priority="353"/>
    <cfRule type="duplicateValues" dxfId="202" priority="354"/>
    <cfRule type="duplicateValues" dxfId="202" priority="355"/>
    <cfRule type="duplicateValues" dxfId="202" priority="356"/>
    <cfRule type="duplicateValues" dxfId="202" priority="357"/>
    <cfRule type="duplicateValues" dxfId="202" priority="358"/>
    <cfRule type="duplicateValues" dxfId="202" priority="359"/>
    <cfRule type="duplicateValues" dxfId="202" priority="360"/>
    <cfRule type="duplicateValues" dxfId="202" priority="361"/>
    <cfRule type="duplicateValues" dxfId="202" priority="362"/>
    <cfRule type="duplicateValues" dxfId="202" priority="363"/>
    <cfRule type="duplicateValues" dxfId="202" priority="364"/>
    <cfRule type="duplicateValues" dxfId="202" priority="365"/>
    <cfRule type="duplicateValues" dxfId="202" priority="366"/>
    <cfRule type="duplicateValues" dxfId="202" priority="367"/>
    <cfRule type="duplicateValues" dxfId="202" priority="368"/>
    <cfRule type="duplicateValues" dxfId="202" priority="369"/>
    <cfRule type="duplicateValues" dxfId="202" priority="370"/>
  </conditionalFormatting>
  <conditionalFormatting sqref="C384:C387">
    <cfRule type="duplicateValues" dxfId="202" priority="781"/>
    <cfRule type="duplicateValues" dxfId="202" priority="785"/>
    <cfRule type="duplicateValues" dxfId="202" priority="789"/>
    <cfRule type="duplicateValues" dxfId="202" priority="793"/>
    <cfRule type="duplicateValues" dxfId="202" priority="797"/>
    <cfRule type="duplicateValues" dxfId="202" priority="801"/>
    <cfRule type="duplicateValues" dxfId="202" priority="805"/>
    <cfRule type="duplicateValues" dxfId="202" priority="809"/>
    <cfRule type="duplicateValues" dxfId="202" priority="813"/>
    <cfRule type="duplicateValues" dxfId="202" priority="817"/>
    <cfRule type="duplicateValues" dxfId="202" priority="821"/>
    <cfRule type="duplicateValues" dxfId="202" priority="825"/>
    <cfRule type="duplicateValues" dxfId="202" priority="829"/>
    <cfRule type="duplicateValues" dxfId="202" priority="833"/>
    <cfRule type="duplicateValues" dxfId="202" priority="837"/>
    <cfRule type="duplicateValues" dxfId="202" priority="841"/>
    <cfRule type="duplicateValues" dxfId="202" priority="845"/>
    <cfRule type="duplicateValues" dxfId="202" priority="849"/>
    <cfRule type="duplicateValues" dxfId="202" priority="853"/>
    <cfRule type="duplicateValues" dxfId="202" priority="857"/>
    <cfRule type="duplicateValues" dxfId="202" priority="861"/>
    <cfRule type="duplicateValues" dxfId="202" priority="865"/>
    <cfRule type="duplicateValues" dxfId="202" priority="869"/>
    <cfRule type="duplicateValues" dxfId="202" priority="873"/>
    <cfRule type="duplicateValues" dxfId="202" priority="877"/>
    <cfRule type="duplicateValues" dxfId="202" priority="881"/>
    <cfRule type="duplicateValues" dxfId="202" priority="885"/>
    <cfRule type="duplicateValues" dxfId="202" priority="889"/>
    <cfRule type="duplicateValues" dxfId="202" priority="893"/>
    <cfRule type="duplicateValues" dxfId="202" priority="897"/>
    <cfRule type="duplicateValues" dxfId="202" priority="901"/>
    <cfRule type="duplicateValues" dxfId="202" priority="905"/>
    <cfRule type="duplicateValues" dxfId="202" priority="909"/>
    <cfRule type="duplicateValues" dxfId="202" priority="913"/>
    <cfRule type="duplicateValues" dxfId="202" priority="917"/>
    <cfRule type="duplicateValues" dxfId="202" priority="921"/>
    <cfRule type="duplicateValues" dxfId="202" priority="925"/>
    <cfRule type="duplicateValues" dxfId="202" priority="929"/>
    <cfRule type="duplicateValues" dxfId="202" priority="933"/>
    <cfRule type="duplicateValues" dxfId="202" priority="937"/>
    <cfRule type="duplicateValues" dxfId="202" priority="941"/>
    <cfRule type="duplicateValues" dxfId="202" priority="945"/>
    <cfRule type="duplicateValues" dxfId="202" priority="949"/>
    <cfRule type="duplicateValues" dxfId="202" priority="953"/>
    <cfRule type="duplicateValues" dxfId="202" priority="957"/>
    <cfRule type="duplicateValues" dxfId="202" priority="961"/>
    <cfRule type="duplicateValues" dxfId="202" priority="965"/>
    <cfRule type="duplicateValues" dxfId="202" priority="969"/>
    <cfRule type="duplicateValues" dxfId="202" priority="973"/>
    <cfRule type="duplicateValues" dxfId="202" priority="977"/>
    <cfRule type="duplicateValues" dxfId="202" priority="981"/>
  </conditionalFormatting>
  <conditionalFormatting sqref="D324:D328">
    <cfRule type="duplicateValues" dxfId="202" priority="1433"/>
  </conditionalFormatting>
  <conditionalFormatting sqref="D329:D330">
    <cfRule type="duplicateValues" dxfId="202" priority="1424"/>
  </conditionalFormatting>
  <conditionalFormatting sqref="D341:D343">
    <cfRule type="duplicateValues" dxfId="202" priority="1384"/>
  </conditionalFormatting>
  <conditionalFormatting sqref="J367:J368">
    <cfRule type="duplicateValues" dxfId="202" priority="108"/>
    <cfRule type="duplicateValues" dxfId="202" priority="109"/>
    <cfRule type="duplicateValues" dxfId="202" priority="110"/>
    <cfRule type="duplicateValues" dxfId="202" priority="111"/>
    <cfRule type="duplicateValues" dxfId="202" priority="112"/>
    <cfRule type="duplicateValues" dxfId="202" priority="113"/>
    <cfRule type="duplicateValues" dxfId="202" priority="114"/>
    <cfRule type="duplicateValues" dxfId="202" priority="115"/>
    <cfRule type="duplicateValues" dxfId="202" priority="116"/>
    <cfRule type="duplicateValues" dxfId="202" priority="117"/>
    <cfRule type="duplicateValues" dxfId="202" priority="118"/>
    <cfRule type="duplicateValues" dxfId="202" priority="119"/>
    <cfRule type="duplicateValues" dxfId="202" priority="120"/>
    <cfRule type="duplicateValues" dxfId="202" priority="121"/>
    <cfRule type="duplicateValues" dxfId="202" priority="122"/>
    <cfRule type="duplicateValues" dxfId="202" priority="123"/>
    <cfRule type="duplicateValues" dxfId="202" priority="124"/>
    <cfRule type="duplicateValues" dxfId="202" priority="125"/>
    <cfRule type="duplicateValues" dxfId="202" priority="126"/>
    <cfRule type="duplicateValues" dxfId="202" priority="127"/>
    <cfRule type="duplicateValues" dxfId="202" priority="128"/>
    <cfRule type="duplicateValues" dxfId="202" priority="129"/>
    <cfRule type="duplicateValues" dxfId="202" priority="130"/>
    <cfRule type="duplicateValues" dxfId="202" priority="131"/>
    <cfRule type="duplicateValues" dxfId="202" priority="132"/>
    <cfRule type="duplicateValues" dxfId="202" priority="133"/>
    <cfRule type="duplicateValues" dxfId="202" priority="134"/>
    <cfRule type="duplicateValues" dxfId="202" priority="135"/>
    <cfRule type="duplicateValues" dxfId="202" priority="136"/>
    <cfRule type="duplicateValues" dxfId="202" priority="137"/>
    <cfRule type="duplicateValues" dxfId="202" priority="138"/>
    <cfRule type="duplicateValues" dxfId="202" priority="139"/>
    <cfRule type="duplicateValues" dxfId="202" priority="140"/>
    <cfRule type="duplicateValues" dxfId="202" priority="141"/>
    <cfRule type="duplicateValues" dxfId="202" priority="142"/>
    <cfRule type="duplicateValues" dxfId="202" priority="143"/>
    <cfRule type="duplicateValues" dxfId="202" priority="144"/>
    <cfRule type="duplicateValues" dxfId="202" priority="145"/>
    <cfRule type="duplicateValues" dxfId="202" priority="146"/>
    <cfRule type="duplicateValues" dxfId="202" priority="147"/>
    <cfRule type="duplicateValues" dxfId="202" priority="148"/>
    <cfRule type="duplicateValues" dxfId="202" priority="149"/>
    <cfRule type="duplicateValues" dxfId="202" priority="150"/>
    <cfRule type="duplicateValues" dxfId="202" priority="151"/>
    <cfRule type="duplicateValues" dxfId="202" priority="152"/>
    <cfRule type="duplicateValues" dxfId="202" priority="153"/>
    <cfRule type="duplicateValues" dxfId="202" priority="154"/>
    <cfRule type="duplicateValues" dxfId="202" priority="155"/>
    <cfRule type="duplicateValues" dxfId="202" priority="156"/>
    <cfRule type="duplicateValues" dxfId="202" priority="157"/>
    <cfRule type="duplicateValues" dxfId="202" priority="158"/>
  </conditionalFormatting>
  <conditionalFormatting sqref="J367:J375">
    <cfRule type="duplicateValues" dxfId="202" priority="103"/>
    <cfRule type="duplicateValues" dxfId="202" priority="104"/>
    <cfRule type="duplicateValues" dxfId="202" priority="105"/>
    <cfRule type="duplicateValues" dxfId="202" priority="106"/>
    <cfRule type="duplicateValues" dxfId="202" priority="107"/>
  </conditionalFormatting>
  <conditionalFormatting sqref="C2:C4 C6:C56 C58:C73 C85:C195 C81:C83 C75:C79 C197:C234 C236:C258 C263 C323 C454:C455 C471:C472 C464:C465 C433:C440 C448:C450">
    <cfRule type="duplicateValues" dxfId="202" priority="1505"/>
  </conditionalFormatting>
  <conditionalFormatting sqref="C2:C4 C6:C56 C58:C73 C75:C79 C81:C83 C85:C195 C197:C234 C236:C258 C263 C323 C448:C452 C471:C472 C464:C465 C433:C440 C454:C455">
    <cfRule type="duplicateValues" dxfId="202" priority="1504"/>
  </conditionalFormatting>
  <conditionalFormatting sqref="C2:C56 C58:C73 C85:C195 C81:C83 C75:C79 C197:C234 C236:C282 C323 C448:C452 C471:C472 C467:C468 C454:C455 C433:C442 C464:C465">
    <cfRule type="duplicateValues" dxfId="204" priority="1499"/>
    <cfRule type="duplicateValues" dxfId="202" priority="1500"/>
  </conditionalFormatting>
  <conditionalFormatting sqref="C2:C300 C323 C433:C442 C448:C452 C471:C472 C464:C468 C454:C455">
    <cfRule type="duplicateValues" dxfId="202" priority="1490"/>
    <cfRule type="duplicateValues" dxfId="202" priority="1491"/>
    <cfRule type="duplicateValues" dxfId="202" priority="1492"/>
  </conditionalFormatting>
  <conditionalFormatting sqref="C2:C320 C323 C448:C452 C454:C455 C471:C472 C464:C469 C433:C442">
    <cfRule type="duplicateValues" dxfId="202" priority="1444"/>
    <cfRule type="duplicateValues" dxfId="202" priority="1446"/>
  </conditionalFormatting>
  <conditionalFormatting sqref="C2:C323 C464:C469 C433:C442 C448:C452 C471:C472 C454:C455">
    <cfRule type="duplicateValues" dxfId="202" priority="1443"/>
  </conditionalFormatting>
  <conditionalFormatting sqref="C2:C330 C464:C469 C454:C455 C471:C472 C433:C452">
    <cfRule type="duplicateValues" dxfId="202" priority="1422"/>
  </conditionalFormatting>
  <conditionalFormatting sqref="C2:C364 C366 C433:C452 C471:C472 C463:C469 C454:C455">
    <cfRule type="duplicateValues" dxfId="202" priority="1272"/>
  </conditionalFormatting>
  <conditionalFormatting sqref="C2:C364 C366 C463:C469 C433:C452 C471:C472 C474:C1048576 C454:C455">
    <cfRule type="duplicateValues" dxfId="202" priority="1271"/>
  </conditionalFormatting>
  <conditionalFormatting sqref="C4:C10 C35:C364 C366 C472 C454:C455 C466:C469 C463:C464">
    <cfRule type="duplicateValues" dxfId="202" priority="1273"/>
  </conditionalFormatting>
  <conditionalFormatting sqref="C4:C56 C58:C73 C75:C79 C197:C234 C81:C83 C85:C195 C236:C282 C323 C454:C455 C471:C472 C467:C468 C464:C465">
    <cfRule type="duplicateValues" dxfId="202" priority="1498"/>
  </conditionalFormatting>
  <conditionalFormatting sqref="C4:C323 C464:C469 C471:C472 C454:C455">
    <cfRule type="duplicateValues" dxfId="202" priority="1441"/>
  </conditionalFormatting>
  <conditionalFormatting sqref="C4:C330 C464:C469 C471:C472 C454:C455">
    <cfRule type="duplicateValues" dxfId="202" priority="1420"/>
    <cfRule type="duplicateValues" dxfId="202" priority="1421"/>
    <cfRule type="duplicateValues" dxfId="202" priority="1423"/>
  </conditionalFormatting>
  <conditionalFormatting sqref="C4:C339 C464:C469 C471:C472 C454:C455">
    <cfRule type="duplicateValues" dxfId="202" priority="1398"/>
    <cfRule type="duplicateValues" dxfId="202" priority="1399"/>
    <cfRule type="duplicateValues" dxfId="202" priority="1400"/>
    <cfRule type="duplicateValues" dxfId="202" priority="1401"/>
  </conditionalFormatting>
  <conditionalFormatting sqref="C4:C320 C323 C464:C469 C471:C472 C454:C455">
    <cfRule type="duplicateValues" dxfId="202" priority="1445"/>
  </conditionalFormatting>
  <conditionalFormatting sqref="C4:C351 C463:C469 C471:C472 C454:C455">
    <cfRule type="duplicateValues" dxfId="202" priority="1381"/>
  </conditionalFormatting>
  <conditionalFormatting sqref="C4:C359 C463:C469 C471:C472 C454:C455">
    <cfRule type="duplicateValues" dxfId="202" priority="1373"/>
  </conditionalFormatting>
  <conditionalFormatting sqref="C4:C396 C460:C469 C471:C472 C454:C455">
    <cfRule type="duplicateValues" dxfId="202" priority="315"/>
    <cfRule type="duplicateValues" dxfId="202" priority="316"/>
    <cfRule type="duplicateValues" dxfId="202" priority="317"/>
  </conditionalFormatting>
  <conditionalFormatting sqref="D4:D91 D93:D322 D324:D330 D464:D469 D471:D472 D454:D455">
    <cfRule type="duplicateValues" dxfId="202" priority="1418"/>
  </conditionalFormatting>
  <conditionalFormatting sqref="C5 C267:C282 C468">
    <cfRule type="duplicateValues" dxfId="203" priority="1501"/>
  </conditionalFormatting>
  <conditionalFormatting sqref="C5 C271:C322 C468:C469">
    <cfRule type="duplicateValues" dxfId="202" priority="1442"/>
  </conditionalFormatting>
  <conditionalFormatting sqref="C260:C262 C264">
    <cfRule type="duplicateValues" dxfId="203" priority="1503"/>
  </conditionalFormatting>
  <conditionalFormatting sqref="C287:C432 C469:C470 C456:C463 C453">
    <cfRule type="duplicateValues" dxfId="202" priority="312"/>
  </conditionalFormatting>
  <conditionalFormatting sqref="C301:C316 C469">
    <cfRule type="duplicateValues" dxfId="202" priority="1447"/>
  </conditionalFormatting>
  <conditionalFormatting sqref="C311:C312 C314:C316">
    <cfRule type="duplicateValues" dxfId="202" priority="1458"/>
    <cfRule type="duplicateValues" dxfId="202" priority="1459"/>
    <cfRule type="duplicateValues" dxfId="202" priority="1460"/>
    <cfRule type="duplicateValues" dxfId="202" priority="1461"/>
    <cfRule type="duplicateValues" dxfId="202" priority="1462"/>
    <cfRule type="duplicateValues" dxfId="202" priority="1463"/>
    <cfRule type="duplicateValues" dxfId="202" priority="1464"/>
    <cfRule type="duplicateValues" dxfId="202" priority="1465"/>
  </conditionalFormatting>
  <conditionalFormatting sqref="C332 C334:C336">
    <cfRule type="duplicateValues" dxfId="202" priority="1415"/>
  </conditionalFormatting>
  <conditionalFormatting sqref="D332 D334:D336">
    <cfRule type="duplicateValues" dxfId="202" priority="1406"/>
  </conditionalFormatting>
  <conditionalFormatting sqref="C367:C395 C460:C462">
    <cfRule type="duplicateValues" dxfId="202" priority="319"/>
  </conditionalFormatting>
  <conditionalFormatting sqref="J367:J375 C367:C403 C460:C462">
    <cfRule type="duplicateValues" dxfId="202" priority="102"/>
  </conditionalFormatting>
  <conditionalFormatting sqref="D368:D379 D462">
    <cfRule type="duplicateValues" dxfId="202" priority="318"/>
  </conditionalFormatting>
  <conditionalFormatting sqref="C370 C381:C382 C372:C375 C377:C379">
    <cfRule type="duplicateValues" dxfId="202" priority="984"/>
    <cfRule type="duplicateValues" dxfId="202" priority="989"/>
    <cfRule type="duplicateValues" dxfId="202" priority="994"/>
    <cfRule type="duplicateValues" dxfId="202" priority="999"/>
    <cfRule type="duplicateValues" dxfId="202" priority="1004"/>
    <cfRule type="duplicateValues" dxfId="202" priority="1009"/>
    <cfRule type="duplicateValues" dxfId="202" priority="1014"/>
    <cfRule type="duplicateValues" dxfId="202" priority="1019"/>
    <cfRule type="duplicateValues" dxfId="202" priority="1024"/>
    <cfRule type="duplicateValues" dxfId="202" priority="1029"/>
    <cfRule type="duplicateValues" dxfId="202" priority="1034"/>
    <cfRule type="duplicateValues" dxfId="202" priority="1039"/>
    <cfRule type="duplicateValues" dxfId="202" priority="1044"/>
    <cfRule type="duplicateValues" dxfId="202" priority="1049"/>
    <cfRule type="duplicateValues" dxfId="202" priority="1054"/>
    <cfRule type="duplicateValues" dxfId="202" priority="1059"/>
    <cfRule type="duplicateValues" dxfId="202" priority="1064"/>
    <cfRule type="duplicateValues" dxfId="202" priority="1069"/>
    <cfRule type="duplicateValues" dxfId="202" priority="1074"/>
    <cfRule type="duplicateValues" dxfId="202" priority="1079"/>
    <cfRule type="duplicateValues" dxfId="202" priority="1084"/>
    <cfRule type="duplicateValues" dxfId="202" priority="1089"/>
    <cfRule type="duplicateValues" dxfId="202" priority="1094"/>
    <cfRule type="duplicateValues" dxfId="202" priority="1099"/>
    <cfRule type="duplicateValues" dxfId="202" priority="1104"/>
    <cfRule type="duplicateValues" dxfId="202" priority="1109"/>
    <cfRule type="duplicateValues" dxfId="202" priority="1114"/>
    <cfRule type="duplicateValues" dxfId="202" priority="1119"/>
    <cfRule type="duplicateValues" dxfId="202" priority="1124"/>
    <cfRule type="duplicateValues" dxfId="202" priority="1129"/>
    <cfRule type="duplicateValues" dxfId="202" priority="1134"/>
    <cfRule type="duplicateValues" dxfId="202" priority="1139"/>
    <cfRule type="duplicateValues" dxfId="202" priority="1144"/>
    <cfRule type="duplicateValues" dxfId="202" priority="1149"/>
    <cfRule type="duplicateValues" dxfId="202" priority="1154"/>
    <cfRule type="duplicateValues" dxfId="202" priority="1159"/>
    <cfRule type="duplicateValues" dxfId="202" priority="1164"/>
    <cfRule type="duplicateValues" dxfId="202" priority="1169"/>
    <cfRule type="duplicateValues" dxfId="202" priority="1174"/>
    <cfRule type="duplicateValues" dxfId="202" priority="1179"/>
    <cfRule type="duplicateValues" dxfId="202" priority="1184"/>
    <cfRule type="duplicateValues" dxfId="202" priority="1189"/>
    <cfRule type="duplicateValues" dxfId="202" priority="1194"/>
    <cfRule type="duplicateValues" dxfId="202" priority="1199"/>
    <cfRule type="duplicateValues" dxfId="202" priority="1204"/>
    <cfRule type="duplicateValues" dxfId="202" priority="1209"/>
    <cfRule type="duplicateValues" dxfId="202" priority="1214"/>
    <cfRule type="duplicateValues" dxfId="202" priority="1219"/>
    <cfRule type="duplicateValues" dxfId="202" priority="1224"/>
    <cfRule type="duplicateValues" dxfId="202" priority="1229"/>
    <cfRule type="duplicateValues" dxfId="202" priority="1234"/>
  </conditionalFormatting>
  <conditionalFormatting sqref="J370 J372:J375">
    <cfRule type="duplicateValues" dxfId="202" priority="210"/>
    <cfRule type="duplicateValues" dxfId="202" priority="212"/>
    <cfRule type="duplicateValues" dxfId="202" priority="214"/>
    <cfRule type="duplicateValues" dxfId="202" priority="216"/>
    <cfRule type="duplicateValues" dxfId="202" priority="218"/>
    <cfRule type="duplicateValues" dxfId="202" priority="220"/>
    <cfRule type="duplicateValues" dxfId="202" priority="222"/>
    <cfRule type="duplicateValues" dxfId="202" priority="224"/>
    <cfRule type="duplicateValues" dxfId="202" priority="226"/>
    <cfRule type="duplicateValues" dxfId="202" priority="228"/>
    <cfRule type="duplicateValues" dxfId="202" priority="230"/>
    <cfRule type="duplicateValues" dxfId="202" priority="232"/>
    <cfRule type="duplicateValues" dxfId="202" priority="234"/>
    <cfRule type="duplicateValues" dxfId="202" priority="236"/>
    <cfRule type="duplicateValues" dxfId="202" priority="238"/>
    <cfRule type="duplicateValues" dxfId="202" priority="240"/>
    <cfRule type="duplicateValues" dxfId="202" priority="242"/>
    <cfRule type="duplicateValues" dxfId="202" priority="244"/>
    <cfRule type="duplicateValues" dxfId="202" priority="246"/>
    <cfRule type="duplicateValues" dxfId="202" priority="248"/>
    <cfRule type="duplicateValues" dxfId="202" priority="250"/>
    <cfRule type="duplicateValues" dxfId="202" priority="252"/>
    <cfRule type="duplicateValues" dxfId="202" priority="254"/>
    <cfRule type="duplicateValues" dxfId="202" priority="256"/>
    <cfRule type="duplicateValues" dxfId="202" priority="258"/>
    <cfRule type="duplicateValues" dxfId="202" priority="260"/>
    <cfRule type="duplicateValues" dxfId="202" priority="262"/>
    <cfRule type="duplicateValues" dxfId="202" priority="264"/>
    <cfRule type="duplicateValues" dxfId="202" priority="266"/>
    <cfRule type="duplicateValues" dxfId="202" priority="268"/>
    <cfRule type="duplicateValues" dxfId="202" priority="270"/>
    <cfRule type="duplicateValues" dxfId="202" priority="272"/>
    <cfRule type="duplicateValues" dxfId="202" priority="274"/>
    <cfRule type="duplicateValues" dxfId="202" priority="276"/>
    <cfRule type="duplicateValues" dxfId="202" priority="278"/>
    <cfRule type="duplicateValues" dxfId="202" priority="280"/>
    <cfRule type="duplicateValues" dxfId="202" priority="282"/>
    <cfRule type="duplicateValues" dxfId="202" priority="284"/>
    <cfRule type="duplicateValues" dxfId="202" priority="286"/>
    <cfRule type="duplicateValues" dxfId="202" priority="288"/>
    <cfRule type="duplicateValues" dxfId="202" priority="290"/>
    <cfRule type="duplicateValues" dxfId="202" priority="292"/>
    <cfRule type="duplicateValues" dxfId="202" priority="294"/>
    <cfRule type="duplicateValues" dxfId="202" priority="296"/>
    <cfRule type="duplicateValues" dxfId="202" priority="298"/>
    <cfRule type="duplicateValues" dxfId="202" priority="300"/>
    <cfRule type="duplicateValues" dxfId="202" priority="302"/>
    <cfRule type="duplicateValues" dxfId="202" priority="304"/>
    <cfRule type="duplicateValues" dxfId="202" priority="306"/>
    <cfRule type="duplicateValues" dxfId="202" priority="308"/>
    <cfRule type="duplicateValues" dxfId="202" priority="310"/>
  </conditionalFormatting>
  <conditionalFormatting sqref="C390 C460">
    <cfRule type="duplicateValues" dxfId="202" priority="473"/>
    <cfRule type="duplicateValues" dxfId="202" priority="476"/>
    <cfRule type="duplicateValues" dxfId="202" priority="479"/>
    <cfRule type="duplicateValues" dxfId="202" priority="482"/>
    <cfRule type="duplicateValues" dxfId="202" priority="485"/>
    <cfRule type="duplicateValues" dxfId="202" priority="488"/>
    <cfRule type="duplicateValues" dxfId="202" priority="491"/>
    <cfRule type="duplicateValues" dxfId="202" priority="494"/>
    <cfRule type="duplicateValues" dxfId="202" priority="497"/>
    <cfRule type="duplicateValues" dxfId="202" priority="500"/>
    <cfRule type="duplicateValues" dxfId="202" priority="503"/>
    <cfRule type="duplicateValues" dxfId="202" priority="506"/>
    <cfRule type="duplicateValues" dxfId="202" priority="509"/>
    <cfRule type="duplicateValues" dxfId="202" priority="512"/>
    <cfRule type="duplicateValues" dxfId="202" priority="515"/>
    <cfRule type="duplicateValues" dxfId="202" priority="518"/>
    <cfRule type="duplicateValues" dxfId="202" priority="521"/>
    <cfRule type="duplicateValues" dxfId="202" priority="524"/>
    <cfRule type="duplicateValues" dxfId="202" priority="527"/>
    <cfRule type="duplicateValues" dxfId="202" priority="530"/>
    <cfRule type="duplicateValues" dxfId="202" priority="533"/>
    <cfRule type="duplicateValues" dxfId="202" priority="536"/>
    <cfRule type="duplicateValues" dxfId="202" priority="539"/>
    <cfRule type="duplicateValues" dxfId="202" priority="542"/>
    <cfRule type="duplicateValues" dxfId="202" priority="545"/>
    <cfRule type="duplicateValues" dxfId="202" priority="548"/>
    <cfRule type="duplicateValues" dxfId="202" priority="551"/>
    <cfRule type="duplicateValues" dxfId="202" priority="554"/>
    <cfRule type="duplicateValues" dxfId="202" priority="557"/>
    <cfRule type="duplicateValues" dxfId="202" priority="560"/>
    <cfRule type="duplicateValues" dxfId="202" priority="563"/>
    <cfRule type="duplicateValues" dxfId="202" priority="566"/>
    <cfRule type="duplicateValues" dxfId="202" priority="569"/>
    <cfRule type="duplicateValues" dxfId="202" priority="572"/>
    <cfRule type="duplicateValues" dxfId="202" priority="575"/>
    <cfRule type="duplicateValues" dxfId="202" priority="578"/>
    <cfRule type="duplicateValues" dxfId="202" priority="581"/>
    <cfRule type="duplicateValues" dxfId="202" priority="584"/>
    <cfRule type="duplicateValues" dxfId="202" priority="587"/>
    <cfRule type="duplicateValues" dxfId="202" priority="590"/>
    <cfRule type="duplicateValues" dxfId="202" priority="593"/>
    <cfRule type="duplicateValues" dxfId="202" priority="596"/>
    <cfRule type="duplicateValues" dxfId="202" priority="599"/>
    <cfRule type="duplicateValues" dxfId="202" priority="602"/>
    <cfRule type="duplicateValues" dxfId="202" priority="605"/>
    <cfRule type="duplicateValues" dxfId="202" priority="608"/>
    <cfRule type="duplicateValues" dxfId="202" priority="611"/>
    <cfRule type="duplicateValues" dxfId="202" priority="614"/>
    <cfRule type="duplicateValues" dxfId="202" priority="617"/>
    <cfRule type="duplicateValues" dxfId="202" priority="620"/>
    <cfRule type="duplicateValues" dxfId="202" priority="623"/>
  </conditionalFormatting>
  <conditionalFormatting sqref="C397:C432 C470 C456:C459 C453">
    <cfRule type="duplicateValues" dxfId="202" priority="314"/>
  </conditionalFormatting>
  <conditionalFormatting sqref="C413:C418 C420:C432 I458 I453 C456 C458 C470 C453">
    <cfRule type="duplicateValues" dxfId="202" priority="35"/>
  </conditionalFormatting>
  <dataValidations count="1">
    <dataValidation type="custom" allowBlank="1" showInputMessage="1" showErrorMessage="1" sqref="D332 D338 D367 D368 D369 D370 D371 D372 D373 D374 D375 D376 D377 D378 D379 D380 D381 D382 D385 D386 D387 D388 D389 D390 D391 D392 D393 D394 D395 D460 D461 D462">
      <formula1>COUNTIF(D:D,D332&amp;"*")=1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69" max="26" man="1"/>
    <brk id="139" max="26" man="1"/>
    <brk id="209" max="26" man="1"/>
    <brk id="277" max="26" man="1"/>
    <brk id="346" max="26" man="1"/>
    <brk id="419" max="26" man="1"/>
    <brk id="450" max="16383" man="1"/>
    <brk id="450" max="16383" man="1"/>
    <brk id="450" max="16383" man="1"/>
    <brk id="450" max="16383" man="1"/>
    <brk id="45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dimension ref="A1:S495"/>
  <sheetViews>
    <sheetView topLeftCell="A3" workbookViewId="0">
      <selection activeCell="AJ457" sqref="AJ457"/>
    </sheetView>
  </sheetViews>
  <sheetFormatPr defaultColWidth="9" defaultRowHeight="13.5"/>
  <cols>
    <col min="1" max="2" width="8.375" style="9" customWidth="1"/>
    <col min="3" max="3" width="8.125" style="9" customWidth="1"/>
    <col min="4" max="5" width="8.375" style="9" customWidth="1"/>
    <col min="6" max="6" width="9.375" style="9" customWidth="1"/>
    <col min="7" max="7" width="8.875" style="9" customWidth="1"/>
    <col min="9" max="9" width="22.375" style="9" customWidth="1"/>
    <col min="10" max="10" width="11.375"/>
    <col min="11" max="11" width="22.375"/>
    <col min="12" max="12" width="14.125"/>
    <col min="13" max="13" width="11.375"/>
    <col min="14" max="14" width="13.625" customWidth="1"/>
    <col min="15" max="15" width="12.5" customWidth="1"/>
    <col min="16" max="16" width="12.875" customWidth="1"/>
    <col min="17" max="17" width="10.875" customWidth="1"/>
    <col min="18" max="18" width="15" customWidth="1"/>
    <col min="19" max="19" width="10.375"/>
  </cols>
  <sheetData>
    <row r="1" ht="24" spans="1:9">
      <c r="A1" s="5" t="s">
        <v>165</v>
      </c>
      <c r="B1" s="5" t="s">
        <v>166</v>
      </c>
      <c r="C1" s="5" t="s">
        <v>167</v>
      </c>
      <c r="D1" s="5" t="s">
        <v>168</v>
      </c>
      <c r="E1" s="5" t="s">
        <v>169</v>
      </c>
      <c r="F1" s="5" t="s">
        <v>7</v>
      </c>
      <c r="G1" s="5" t="s">
        <v>10</v>
      </c>
      <c r="H1" s="10" t="s">
        <v>23</v>
      </c>
      <c r="I1" s="10" t="s">
        <v>23</v>
      </c>
    </row>
    <row r="2" spans="1:9">
      <c r="A2" s="11">
        <v>62.5185</v>
      </c>
      <c r="B2" s="11">
        <v>778.894</v>
      </c>
      <c r="C2" s="11">
        <v>566.48</v>
      </c>
      <c r="D2" s="11">
        <v>32.4578</v>
      </c>
      <c r="E2" s="11">
        <v>318</v>
      </c>
      <c r="F2" s="11">
        <v>0</v>
      </c>
      <c r="G2" s="11">
        <v>1758.3503</v>
      </c>
      <c r="H2" s="12" t="s">
        <v>32</v>
      </c>
      <c r="I2" s="12" t="s">
        <v>65</v>
      </c>
    </row>
    <row r="3" spans="1:9">
      <c r="A3" s="11">
        <v>62.5185</v>
      </c>
      <c r="B3" s="11">
        <v>778.894</v>
      </c>
      <c r="C3" s="11">
        <v>566.48</v>
      </c>
      <c r="D3" s="11">
        <v>32.4578</v>
      </c>
      <c r="E3" s="11">
        <v>318</v>
      </c>
      <c r="F3" s="11">
        <v>0</v>
      </c>
      <c r="G3" s="11">
        <v>1758.3503</v>
      </c>
      <c r="H3" s="12" t="s">
        <v>35</v>
      </c>
      <c r="I3" s="12" t="s">
        <v>104</v>
      </c>
    </row>
    <row r="4" spans="1:9">
      <c r="A4" s="11">
        <v>62.5185</v>
      </c>
      <c r="B4" s="11">
        <v>778.894</v>
      </c>
      <c r="C4" s="11">
        <v>566.48</v>
      </c>
      <c r="D4" s="11">
        <v>32.4578</v>
      </c>
      <c r="E4" s="11">
        <v>318</v>
      </c>
      <c r="F4" s="11">
        <v>0</v>
      </c>
      <c r="G4" s="11">
        <v>1758.3503</v>
      </c>
      <c r="H4" s="12" t="s">
        <v>35</v>
      </c>
      <c r="I4" s="12" t="s">
        <v>104</v>
      </c>
    </row>
    <row r="5" spans="1:9">
      <c r="A5" s="11">
        <v>62.5185</v>
      </c>
      <c r="B5" s="11">
        <v>778.894</v>
      </c>
      <c r="C5" s="11">
        <v>566.48</v>
      </c>
      <c r="D5" s="11">
        <v>32.4578</v>
      </c>
      <c r="E5" s="11">
        <v>318</v>
      </c>
      <c r="F5" s="11">
        <v>0</v>
      </c>
      <c r="G5" s="11">
        <v>1758.3503</v>
      </c>
      <c r="H5" s="12" t="s">
        <v>35</v>
      </c>
      <c r="I5" s="12" t="s">
        <v>104</v>
      </c>
    </row>
    <row r="6" spans="1:9">
      <c r="A6" s="11">
        <v>62.5185</v>
      </c>
      <c r="B6" s="11">
        <v>778.894</v>
      </c>
      <c r="C6" s="11">
        <v>566.48</v>
      </c>
      <c r="D6" s="11">
        <v>32.4578</v>
      </c>
      <c r="E6" s="11">
        <v>418</v>
      </c>
      <c r="F6" s="11">
        <v>0</v>
      </c>
      <c r="G6" s="11">
        <v>1858.3503</v>
      </c>
      <c r="H6" s="12" t="s">
        <v>35</v>
      </c>
      <c r="I6" s="12" t="s">
        <v>104</v>
      </c>
    </row>
    <row r="7" spans="1:9">
      <c r="A7" s="11">
        <v>62.5185</v>
      </c>
      <c r="B7" s="11">
        <v>778.894</v>
      </c>
      <c r="C7" s="11">
        <v>566.48</v>
      </c>
      <c r="D7" s="11">
        <v>32.4578</v>
      </c>
      <c r="E7" s="11">
        <v>318</v>
      </c>
      <c r="F7" s="11">
        <v>0</v>
      </c>
      <c r="G7" s="11">
        <v>1758.3503</v>
      </c>
      <c r="H7" s="12" t="s">
        <v>35</v>
      </c>
      <c r="I7" s="12" t="s">
        <v>104</v>
      </c>
    </row>
    <row r="8" spans="1:9">
      <c r="A8" s="11">
        <v>62.5185</v>
      </c>
      <c r="B8" s="11">
        <v>778.894</v>
      </c>
      <c r="C8" s="11">
        <v>566.48</v>
      </c>
      <c r="D8" s="11">
        <v>32.4578</v>
      </c>
      <c r="E8" s="11">
        <v>418</v>
      </c>
      <c r="F8" s="11">
        <v>0</v>
      </c>
      <c r="G8" s="11">
        <v>1858.3503</v>
      </c>
      <c r="H8" s="12" t="s">
        <v>35</v>
      </c>
      <c r="I8" s="12" t="s">
        <v>104</v>
      </c>
    </row>
    <row r="9" spans="1:9">
      <c r="A9" s="11">
        <v>68.76</v>
      </c>
      <c r="B9" s="11">
        <v>916.8</v>
      </c>
      <c r="C9" s="11">
        <v>566.48</v>
      </c>
      <c r="D9" s="11">
        <v>38.2</v>
      </c>
      <c r="E9" s="11">
        <v>418</v>
      </c>
      <c r="F9" s="11">
        <v>0</v>
      </c>
      <c r="G9" s="11">
        <v>2008.24</v>
      </c>
      <c r="H9" s="12" t="s">
        <v>35</v>
      </c>
      <c r="I9" s="12" t="s">
        <v>104</v>
      </c>
    </row>
    <row r="10" spans="1:9">
      <c r="A10" s="11">
        <v>62.5185</v>
      </c>
      <c r="B10" s="11">
        <v>778.894</v>
      </c>
      <c r="C10" s="11">
        <v>566.48</v>
      </c>
      <c r="D10" s="11">
        <v>32.4578</v>
      </c>
      <c r="E10" s="11">
        <v>318</v>
      </c>
      <c r="F10" s="11">
        <v>0</v>
      </c>
      <c r="G10" s="11">
        <v>1758.3503</v>
      </c>
      <c r="H10" s="12" t="s">
        <v>35</v>
      </c>
      <c r="I10" s="12" t="s">
        <v>104</v>
      </c>
    </row>
    <row r="11" ht="27" spans="1:19">
      <c r="A11" s="11">
        <v>62.5185</v>
      </c>
      <c r="B11" s="11">
        <v>778.894</v>
      </c>
      <c r="C11" s="11">
        <v>566.48</v>
      </c>
      <c r="D11" s="11">
        <v>32.4578</v>
      </c>
      <c r="E11" s="11">
        <v>318</v>
      </c>
      <c r="F11" s="11">
        <v>0</v>
      </c>
      <c r="G11" s="11">
        <v>1758.3503</v>
      </c>
      <c r="H11" s="12" t="s">
        <v>35</v>
      </c>
      <c r="I11" s="12" t="s">
        <v>104</v>
      </c>
      <c r="K11" t="s">
        <v>2088</v>
      </c>
      <c r="L11" t="s">
        <v>30</v>
      </c>
      <c r="M11" t="s">
        <v>23</v>
      </c>
      <c r="N11" s="13" t="s">
        <v>25</v>
      </c>
      <c r="O11" s="13" t="s">
        <v>28</v>
      </c>
      <c r="P11" s="13" t="s">
        <v>26</v>
      </c>
      <c r="Q11" s="13" t="s">
        <v>27</v>
      </c>
      <c r="R11" s="13" t="s">
        <v>29</v>
      </c>
      <c r="S11" s="13"/>
    </row>
    <row r="12" spans="1:19">
      <c r="A12" s="11">
        <v>62.5185</v>
      </c>
      <c r="B12" s="11">
        <v>778.894</v>
      </c>
      <c r="C12" s="11">
        <v>566.48</v>
      </c>
      <c r="D12" s="11">
        <v>32.4578</v>
      </c>
      <c r="E12" s="11">
        <v>179</v>
      </c>
      <c r="F12" s="11">
        <v>0</v>
      </c>
      <c r="G12" s="11">
        <v>1619.3503</v>
      </c>
      <c r="H12" s="12" t="s">
        <v>35</v>
      </c>
      <c r="I12" s="12" t="s">
        <v>104</v>
      </c>
      <c r="K12" t="s">
        <v>48</v>
      </c>
      <c r="L12">
        <v>8638.73845</v>
      </c>
      <c r="M12" t="s">
        <v>31</v>
      </c>
      <c r="N12" s="14">
        <v>3949.182</v>
      </c>
      <c r="O12" s="14">
        <v>164.56395</v>
      </c>
      <c r="P12" s="14">
        <v>2832.4</v>
      </c>
      <c r="Q12" s="14">
        <v>108</v>
      </c>
      <c r="R12" s="14">
        <v>1272</v>
      </c>
      <c r="S12">
        <v>2940.4</v>
      </c>
    </row>
    <row r="13" spans="1:19">
      <c r="A13" s="11">
        <v>62.5185</v>
      </c>
      <c r="B13" s="11">
        <v>778.894</v>
      </c>
      <c r="C13" s="11">
        <v>566.48</v>
      </c>
      <c r="D13" s="11">
        <v>32.4578</v>
      </c>
      <c r="E13" s="11">
        <v>179</v>
      </c>
      <c r="F13" s="11">
        <v>0</v>
      </c>
      <c r="G13" s="11">
        <v>1619.3503</v>
      </c>
      <c r="H13" s="12" t="s">
        <v>35</v>
      </c>
      <c r="I13" s="12" t="s">
        <v>104</v>
      </c>
      <c r="K13" t="s">
        <v>51</v>
      </c>
      <c r="L13">
        <v>7283.3169</v>
      </c>
      <c r="M13" t="s">
        <v>32</v>
      </c>
      <c r="N13" s="14">
        <v>56233.7544</v>
      </c>
      <c r="O13" s="14">
        <v>2375.74343</v>
      </c>
      <c r="P13" s="14">
        <v>40786.56</v>
      </c>
      <c r="Q13" s="14">
        <v>108</v>
      </c>
      <c r="R13" s="14">
        <v>20700</v>
      </c>
      <c r="S13">
        <v>40894.56</v>
      </c>
    </row>
    <row r="14" spans="1:19">
      <c r="A14" s="11">
        <v>62.5185</v>
      </c>
      <c r="B14" s="11">
        <v>778.894</v>
      </c>
      <c r="C14" s="11">
        <v>566.48</v>
      </c>
      <c r="D14" s="11">
        <v>32.4578</v>
      </c>
      <c r="E14" s="11">
        <v>179</v>
      </c>
      <c r="F14" s="11">
        <v>0</v>
      </c>
      <c r="G14" s="11">
        <v>1619.3503</v>
      </c>
      <c r="H14" s="12" t="s">
        <v>35</v>
      </c>
      <c r="I14" s="12" t="s">
        <v>104</v>
      </c>
      <c r="K14" t="s">
        <v>54</v>
      </c>
      <c r="L14">
        <v>13948.8544</v>
      </c>
      <c r="M14" t="s">
        <v>33</v>
      </c>
      <c r="N14" s="14">
        <v>228342.392</v>
      </c>
      <c r="O14" s="14">
        <v>9580.05034999999</v>
      </c>
      <c r="P14" s="14">
        <v>164845.68</v>
      </c>
      <c r="Q14" s="14">
        <v>1620</v>
      </c>
      <c r="R14" s="14">
        <v>44917.8</v>
      </c>
      <c r="S14">
        <v>166465.68</v>
      </c>
    </row>
    <row r="15" spans="1:19">
      <c r="A15" s="11">
        <v>62.5185</v>
      </c>
      <c r="B15" s="11">
        <v>778.894</v>
      </c>
      <c r="C15" s="11">
        <v>566.48</v>
      </c>
      <c r="D15" s="11">
        <v>32.4578</v>
      </c>
      <c r="E15" s="11">
        <v>179</v>
      </c>
      <c r="F15" s="11">
        <v>0</v>
      </c>
      <c r="G15" s="11">
        <v>1619.3503</v>
      </c>
      <c r="H15" s="12" t="s">
        <v>35</v>
      </c>
      <c r="I15" s="12" t="s">
        <v>104</v>
      </c>
      <c r="K15" t="s">
        <v>57</v>
      </c>
      <c r="L15">
        <v>35359.9227</v>
      </c>
      <c r="M15" t="s">
        <v>34</v>
      </c>
      <c r="N15" s="14">
        <v>24806.814</v>
      </c>
      <c r="O15" s="14">
        <v>1033.7105</v>
      </c>
      <c r="P15" s="14">
        <v>17560.88</v>
      </c>
      <c r="Q15" s="14">
        <v>216</v>
      </c>
      <c r="R15" s="14">
        <v>9026</v>
      </c>
      <c r="S15">
        <v>17776.88</v>
      </c>
    </row>
    <row r="16" spans="1:19">
      <c r="A16" s="11">
        <v>62.5185</v>
      </c>
      <c r="B16" s="11">
        <v>778.894</v>
      </c>
      <c r="C16" s="11">
        <v>566.48</v>
      </c>
      <c r="D16" s="11">
        <v>32.4578</v>
      </c>
      <c r="E16" s="11">
        <v>418</v>
      </c>
      <c r="F16" s="11">
        <v>0</v>
      </c>
      <c r="G16" s="11">
        <v>1858.3503</v>
      </c>
      <c r="H16" s="12" t="s">
        <v>35</v>
      </c>
      <c r="I16" s="12" t="s">
        <v>104</v>
      </c>
      <c r="K16" t="s">
        <v>60</v>
      </c>
      <c r="L16">
        <v>26415.19923</v>
      </c>
      <c r="M16" t="s">
        <v>35</v>
      </c>
      <c r="N16" s="14">
        <v>53499.65</v>
      </c>
      <c r="O16" s="14">
        <v>2229.3208</v>
      </c>
      <c r="P16" s="14">
        <v>37387.68</v>
      </c>
      <c r="Q16" s="14">
        <v>432</v>
      </c>
      <c r="R16" s="14">
        <v>18995</v>
      </c>
      <c r="S16">
        <v>37819.68</v>
      </c>
    </row>
    <row r="17" spans="1:19">
      <c r="A17" s="11">
        <v>62.5185</v>
      </c>
      <c r="B17" s="11">
        <v>778.894</v>
      </c>
      <c r="C17" s="11">
        <v>566.48</v>
      </c>
      <c r="D17" s="11">
        <v>32.4578</v>
      </c>
      <c r="E17" s="11">
        <v>318</v>
      </c>
      <c r="F17" s="11">
        <v>0</v>
      </c>
      <c r="G17" s="11">
        <v>1758.3503</v>
      </c>
      <c r="H17" s="12" t="s">
        <v>35</v>
      </c>
      <c r="I17" s="12" t="s">
        <v>104</v>
      </c>
      <c r="K17" t="s">
        <v>49</v>
      </c>
      <c r="L17">
        <v>17179.4707</v>
      </c>
      <c r="M17" t="s">
        <v>36</v>
      </c>
      <c r="N17" s="14">
        <v>8760.504</v>
      </c>
      <c r="O17" s="14">
        <v>330.3202</v>
      </c>
      <c r="P17" s="14">
        <v>6231.28</v>
      </c>
      <c r="Q17" s="14">
        <v>108</v>
      </c>
      <c r="R17" s="14">
        <v>3216.4</v>
      </c>
      <c r="S17">
        <v>6339.28</v>
      </c>
    </row>
    <row r="18" spans="1:19">
      <c r="A18" s="11">
        <v>62.5185</v>
      </c>
      <c r="B18" s="11">
        <v>778.894</v>
      </c>
      <c r="C18" s="11">
        <v>566.48</v>
      </c>
      <c r="D18" s="11">
        <v>32.4578</v>
      </c>
      <c r="E18" s="11">
        <v>318</v>
      </c>
      <c r="F18" s="11">
        <v>0</v>
      </c>
      <c r="G18" s="11">
        <v>1758.3503</v>
      </c>
      <c r="H18" s="12" t="s">
        <v>35</v>
      </c>
      <c r="I18" s="12" t="s">
        <v>104</v>
      </c>
      <c r="K18" t="s">
        <v>65</v>
      </c>
      <c r="L18">
        <v>1758.3503</v>
      </c>
      <c r="M18" t="s">
        <v>2089</v>
      </c>
      <c r="N18" s="14"/>
      <c r="O18" s="14"/>
      <c r="P18" s="14"/>
      <c r="Q18" s="14"/>
      <c r="R18" s="14"/>
      <c r="S18">
        <f>SUM(S12:S17)</f>
        <v>272236.48</v>
      </c>
    </row>
    <row r="19" spans="1:18">
      <c r="A19" s="11">
        <v>62.5185</v>
      </c>
      <c r="B19" s="11">
        <v>778.894</v>
      </c>
      <c r="C19" s="11">
        <v>566.48</v>
      </c>
      <c r="D19" s="11">
        <v>32.4578</v>
      </c>
      <c r="E19" s="11">
        <v>318</v>
      </c>
      <c r="F19" s="11">
        <v>0</v>
      </c>
      <c r="G19" s="11">
        <v>1758.3503</v>
      </c>
      <c r="H19" s="12" t="s">
        <v>35</v>
      </c>
      <c r="I19" s="12" t="s">
        <v>104</v>
      </c>
      <c r="K19" t="s">
        <v>68</v>
      </c>
      <c r="L19">
        <v>22991.5216</v>
      </c>
      <c r="M19" t="s">
        <v>37</v>
      </c>
      <c r="N19" s="14">
        <v>375592.2964</v>
      </c>
      <c r="O19" s="14">
        <v>15713.70923</v>
      </c>
      <c r="P19" s="14">
        <v>269644.48</v>
      </c>
      <c r="Q19" s="14">
        <v>2592</v>
      </c>
      <c r="R19" s="14">
        <v>98127.2</v>
      </c>
    </row>
    <row r="20" spans="1:12">
      <c r="A20" s="11">
        <v>68.76</v>
      </c>
      <c r="B20" s="11">
        <v>916.8</v>
      </c>
      <c r="C20" s="11">
        <v>566.48</v>
      </c>
      <c r="D20" s="11">
        <v>38.2</v>
      </c>
      <c r="E20" s="11">
        <v>418</v>
      </c>
      <c r="F20" s="11">
        <v>0</v>
      </c>
      <c r="G20" s="11">
        <v>2008.24</v>
      </c>
      <c r="H20" s="12" t="s">
        <v>32</v>
      </c>
      <c r="I20" s="12" t="s">
        <v>49</v>
      </c>
      <c r="K20" t="s">
        <v>71</v>
      </c>
      <c r="L20">
        <v>55243.56555</v>
      </c>
    </row>
    <row r="21" spans="1:12">
      <c r="A21" s="11">
        <v>62.5185</v>
      </c>
      <c r="B21" s="11">
        <v>778.894</v>
      </c>
      <c r="C21" s="11">
        <v>566.48</v>
      </c>
      <c r="D21" s="11">
        <v>32.4578</v>
      </c>
      <c r="E21" s="11">
        <v>418</v>
      </c>
      <c r="F21" s="11">
        <v>0</v>
      </c>
      <c r="G21" s="11">
        <v>1858.3503</v>
      </c>
      <c r="H21" s="12" t="s">
        <v>32</v>
      </c>
      <c r="I21" s="12" t="s">
        <v>49</v>
      </c>
      <c r="K21" t="s">
        <v>74</v>
      </c>
      <c r="L21">
        <v>41547.0295</v>
      </c>
    </row>
    <row r="22" spans="1:12">
      <c r="A22" s="11">
        <v>62.5185</v>
      </c>
      <c r="B22" s="11">
        <v>778.894</v>
      </c>
      <c r="C22" s="11">
        <v>566.48</v>
      </c>
      <c r="D22" s="11">
        <v>32.4578</v>
      </c>
      <c r="E22" s="11">
        <v>318</v>
      </c>
      <c r="F22" s="11">
        <v>0</v>
      </c>
      <c r="G22" s="11">
        <v>1758.3503</v>
      </c>
      <c r="H22" s="12" t="s">
        <v>32</v>
      </c>
      <c r="I22" s="12" t="s">
        <v>49</v>
      </c>
      <c r="K22" t="s">
        <v>77</v>
      </c>
      <c r="L22">
        <v>11213.43905</v>
      </c>
    </row>
    <row r="23" spans="1:12">
      <c r="A23" s="11">
        <v>62.5185</v>
      </c>
      <c r="B23" s="11">
        <v>778.894</v>
      </c>
      <c r="C23" s="11">
        <v>566.48</v>
      </c>
      <c r="D23" s="11">
        <v>32.4578</v>
      </c>
      <c r="E23" s="11">
        <v>418</v>
      </c>
      <c r="F23" s="11">
        <v>0</v>
      </c>
      <c r="G23" s="11">
        <v>1858.3503</v>
      </c>
      <c r="H23" s="12" t="s">
        <v>32</v>
      </c>
      <c r="I23" s="12" t="s">
        <v>49</v>
      </c>
      <c r="K23" t="s">
        <v>80</v>
      </c>
      <c r="L23">
        <v>25870.53955</v>
      </c>
    </row>
    <row r="24" spans="1:16">
      <c r="A24" s="11">
        <v>62.5185</v>
      </c>
      <c r="B24" s="11">
        <v>778.894</v>
      </c>
      <c r="C24" s="11">
        <v>566.48</v>
      </c>
      <c r="D24" s="11">
        <v>32.4578</v>
      </c>
      <c r="E24" s="11">
        <v>318</v>
      </c>
      <c r="F24" s="11">
        <v>0</v>
      </c>
      <c r="G24" s="11">
        <v>1758.3503</v>
      </c>
      <c r="H24" s="12" t="s">
        <v>31</v>
      </c>
      <c r="I24" s="12" t="s">
        <v>48</v>
      </c>
      <c r="K24" t="s">
        <v>83</v>
      </c>
      <c r="L24">
        <v>46839.22365</v>
      </c>
      <c r="P24" s="13"/>
    </row>
    <row r="25" spans="1:16">
      <c r="A25" s="11">
        <v>62.5185</v>
      </c>
      <c r="B25" s="11">
        <v>778.894</v>
      </c>
      <c r="C25" s="11">
        <v>566.48</v>
      </c>
      <c r="D25" s="11">
        <v>32.4578</v>
      </c>
      <c r="E25" s="11">
        <v>318</v>
      </c>
      <c r="F25" s="11">
        <v>0</v>
      </c>
      <c r="G25" s="11">
        <v>1758.3503</v>
      </c>
      <c r="H25" s="12" t="s">
        <v>32</v>
      </c>
      <c r="I25" s="12" t="s">
        <v>49</v>
      </c>
      <c r="K25" t="s">
        <v>86</v>
      </c>
      <c r="L25">
        <v>63049.6741</v>
      </c>
      <c r="P25" s="13"/>
    </row>
    <row r="26" spans="1:16">
      <c r="A26" s="11">
        <v>62.5185</v>
      </c>
      <c r="B26" s="11">
        <v>778.894</v>
      </c>
      <c r="C26" s="11">
        <v>566.48</v>
      </c>
      <c r="D26" s="11">
        <v>32.4578</v>
      </c>
      <c r="E26" s="11">
        <v>318</v>
      </c>
      <c r="F26" s="11">
        <v>0</v>
      </c>
      <c r="G26" s="11">
        <v>1758.3503</v>
      </c>
      <c r="H26" s="12" t="s">
        <v>31</v>
      </c>
      <c r="I26" s="12" t="s">
        <v>48</v>
      </c>
      <c r="K26" t="s">
        <v>89</v>
      </c>
      <c r="L26">
        <v>52535.59875</v>
      </c>
      <c r="P26" s="13"/>
    </row>
    <row r="27" spans="1:16">
      <c r="A27" s="11">
        <v>62.5185</v>
      </c>
      <c r="B27" s="11">
        <v>778.894</v>
      </c>
      <c r="C27" s="11">
        <v>566.48</v>
      </c>
      <c r="D27" s="11">
        <v>32.4578</v>
      </c>
      <c r="E27" s="11">
        <v>318</v>
      </c>
      <c r="F27" s="11">
        <v>0</v>
      </c>
      <c r="G27" s="11">
        <v>1758.3503</v>
      </c>
      <c r="H27" s="12" t="s">
        <v>32</v>
      </c>
      <c r="I27" s="12" t="s">
        <v>49</v>
      </c>
      <c r="K27" t="s">
        <v>92</v>
      </c>
      <c r="L27">
        <v>22204.5806</v>
      </c>
      <c r="P27" s="13"/>
    </row>
    <row r="28" spans="1:16">
      <c r="A28" s="11">
        <v>62.5185</v>
      </c>
      <c r="B28" s="11">
        <v>778.894</v>
      </c>
      <c r="C28" s="11">
        <v>566.48</v>
      </c>
      <c r="D28" s="11">
        <v>32.4578</v>
      </c>
      <c r="E28" s="11">
        <v>418</v>
      </c>
      <c r="F28" s="11">
        <v>0</v>
      </c>
      <c r="G28" s="11">
        <v>1858.3503</v>
      </c>
      <c r="H28" s="12" t="s">
        <v>34</v>
      </c>
      <c r="I28" s="12" t="s">
        <v>101</v>
      </c>
      <c r="K28" t="s">
        <v>95</v>
      </c>
      <c r="L28">
        <v>25198.92945</v>
      </c>
      <c r="P28" s="13"/>
    </row>
    <row r="29" spans="1:16">
      <c r="A29" s="11">
        <v>62.5185</v>
      </c>
      <c r="B29" s="11">
        <v>778.894</v>
      </c>
      <c r="C29" s="11">
        <v>566.48</v>
      </c>
      <c r="D29" s="11">
        <v>32.4578</v>
      </c>
      <c r="E29" s="11">
        <v>318</v>
      </c>
      <c r="F29" s="11">
        <v>0</v>
      </c>
      <c r="G29" s="11">
        <v>1758.3503</v>
      </c>
      <c r="H29" s="12" t="s">
        <v>32</v>
      </c>
      <c r="I29" s="12" t="s">
        <v>68</v>
      </c>
      <c r="K29" t="s">
        <v>98</v>
      </c>
      <c r="L29">
        <v>124483.92915</v>
      </c>
      <c r="P29" s="13"/>
    </row>
    <row r="30" spans="1:16">
      <c r="A30" s="11">
        <v>62.5185</v>
      </c>
      <c r="B30" s="11">
        <v>778.894</v>
      </c>
      <c r="C30" s="11">
        <v>566.48</v>
      </c>
      <c r="D30" s="11">
        <v>32.4578</v>
      </c>
      <c r="E30" s="11">
        <v>318</v>
      </c>
      <c r="F30" s="11">
        <v>0</v>
      </c>
      <c r="G30" s="11">
        <v>1758.3503</v>
      </c>
      <c r="H30" s="12" t="s">
        <v>34</v>
      </c>
      <c r="I30" s="12" t="s">
        <v>101</v>
      </c>
      <c r="K30" t="s">
        <v>101</v>
      </c>
      <c r="L30">
        <v>54606.444</v>
      </c>
      <c r="P30" s="13"/>
    </row>
    <row r="31" spans="1:16">
      <c r="A31" s="11">
        <v>62.5185</v>
      </c>
      <c r="B31" s="11">
        <v>778.894</v>
      </c>
      <c r="C31" s="11">
        <v>566.48</v>
      </c>
      <c r="D31" s="11">
        <v>32.4578</v>
      </c>
      <c r="E31" s="11">
        <v>318</v>
      </c>
      <c r="F31" s="11">
        <v>0</v>
      </c>
      <c r="G31" s="11">
        <v>1758.3503</v>
      </c>
      <c r="H31" s="12" t="s">
        <v>34</v>
      </c>
      <c r="I31" s="12" t="s">
        <v>101</v>
      </c>
      <c r="K31" t="s">
        <v>104</v>
      </c>
      <c r="L31">
        <v>116938.5668</v>
      </c>
      <c r="P31" s="13"/>
    </row>
    <row r="32" spans="1:16">
      <c r="A32" s="11">
        <v>62.5185</v>
      </c>
      <c r="B32" s="11">
        <v>778.894</v>
      </c>
      <c r="C32" s="11">
        <v>566.48</v>
      </c>
      <c r="D32" s="11">
        <v>32.4578</v>
      </c>
      <c r="E32" s="11">
        <v>318</v>
      </c>
      <c r="F32" s="11">
        <v>0</v>
      </c>
      <c r="G32" s="11">
        <v>1758.3503</v>
      </c>
      <c r="H32" s="12" t="s">
        <v>34</v>
      </c>
      <c r="I32" s="12" t="s">
        <v>101</v>
      </c>
      <c r="K32" t="s">
        <v>107</v>
      </c>
      <c r="L32">
        <v>3328.9288</v>
      </c>
      <c r="P32" s="13"/>
    </row>
    <row r="33" spans="1:12">
      <c r="A33" s="11">
        <v>62.5185</v>
      </c>
      <c r="B33" s="11">
        <v>778.894</v>
      </c>
      <c r="C33" s="11">
        <v>566.48</v>
      </c>
      <c r="D33" s="11">
        <v>32.4578</v>
      </c>
      <c r="E33" s="11">
        <v>318</v>
      </c>
      <c r="F33" s="11">
        <v>0</v>
      </c>
      <c r="G33" s="11">
        <v>1758.3503</v>
      </c>
      <c r="H33" s="12" t="s">
        <v>34</v>
      </c>
      <c r="I33" s="12" t="s">
        <v>101</v>
      </c>
      <c r="K33" t="s">
        <v>110</v>
      </c>
      <c r="L33">
        <v>1758.3503</v>
      </c>
    </row>
    <row r="34" spans="1:12">
      <c r="A34" s="11">
        <v>62.5185</v>
      </c>
      <c r="B34" s="11">
        <v>778.894</v>
      </c>
      <c r="C34" s="11">
        <v>566.48</v>
      </c>
      <c r="D34" s="11">
        <v>32.4578</v>
      </c>
      <c r="E34" s="11">
        <v>318</v>
      </c>
      <c r="F34" s="11">
        <v>0</v>
      </c>
      <c r="G34" s="11">
        <v>1758.3503</v>
      </c>
      <c r="H34" s="12" t="s">
        <v>34</v>
      </c>
      <c r="I34" s="12" t="s">
        <v>101</v>
      </c>
      <c r="K34" t="s">
        <v>113</v>
      </c>
      <c r="L34">
        <v>1694.7503</v>
      </c>
    </row>
    <row r="35" spans="1:12">
      <c r="A35" s="11">
        <v>62.5185</v>
      </c>
      <c r="B35" s="11">
        <v>778.894</v>
      </c>
      <c r="C35" s="11">
        <v>566.48</v>
      </c>
      <c r="D35" s="11">
        <v>32.4578</v>
      </c>
      <c r="E35" s="11">
        <v>0</v>
      </c>
      <c r="F35" s="11">
        <v>0</v>
      </c>
      <c r="G35" s="11">
        <v>1440.3503</v>
      </c>
      <c r="H35" s="12" t="s">
        <v>32</v>
      </c>
      <c r="I35" s="12" t="s">
        <v>54</v>
      </c>
      <c r="K35" t="s">
        <v>116</v>
      </c>
      <c r="L35">
        <v>1758.3763</v>
      </c>
    </row>
    <row r="36" spans="1:12">
      <c r="A36" s="11">
        <v>62.5185</v>
      </c>
      <c r="B36" s="11">
        <v>778.894</v>
      </c>
      <c r="C36" s="11">
        <v>566.48</v>
      </c>
      <c r="D36" s="11">
        <v>32.4578</v>
      </c>
      <c r="E36" s="11">
        <v>318</v>
      </c>
      <c r="F36" s="11">
        <v>0</v>
      </c>
      <c r="G36" s="11">
        <v>1758.3503</v>
      </c>
      <c r="H36" s="12" t="s">
        <v>32</v>
      </c>
      <c r="I36" s="12" t="s">
        <v>54</v>
      </c>
      <c r="K36" t="s">
        <v>119</v>
      </c>
      <c r="L36">
        <v>3516.7266</v>
      </c>
    </row>
    <row r="37" spans="1:12">
      <c r="A37" s="11">
        <v>62.5185</v>
      </c>
      <c r="B37" s="11">
        <v>778.894</v>
      </c>
      <c r="C37" s="11">
        <v>566.48</v>
      </c>
      <c r="D37" s="11">
        <v>32.4578</v>
      </c>
      <c r="E37" s="11">
        <v>418</v>
      </c>
      <c r="F37" s="11">
        <v>0</v>
      </c>
      <c r="G37" s="11">
        <v>1858.3503</v>
      </c>
      <c r="H37" s="12" t="s">
        <v>32</v>
      </c>
      <c r="I37" s="12" t="s">
        <v>54</v>
      </c>
      <c r="K37" t="s">
        <v>122</v>
      </c>
      <c r="L37">
        <v>1758.3763</v>
      </c>
    </row>
    <row r="38" spans="1:12">
      <c r="A38" s="11">
        <v>62.5185</v>
      </c>
      <c r="B38" s="11">
        <v>778.894</v>
      </c>
      <c r="C38" s="11">
        <v>566.48</v>
      </c>
      <c r="D38" s="11">
        <v>32.4578</v>
      </c>
      <c r="E38" s="11">
        <v>318</v>
      </c>
      <c r="F38" s="11">
        <v>0</v>
      </c>
      <c r="G38" s="11">
        <v>1758.3503</v>
      </c>
      <c r="H38" s="12" t="s">
        <v>32</v>
      </c>
      <c r="I38" s="12" t="s">
        <v>54</v>
      </c>
      <c r="K38" t="s">
        <v>125</v>
      </c>
      <c r="L38">
        <v>1758.3503</v>
      </c>
    </row>
    <row r="39" spans="1:12">
      <c r="A39" s="11">
        <v>62.5185</v>
      </c>
      <c r="B39" s="11">
        <v>778.894</v>
      </c>
      <c r="C39" s="11">
        <v>566.48</v>
      </c>
      <c r="D39" s="11">
        <v>32.4578</v>
      </c>
      <c r="E39" s="11">
        <v>318</v>
      </c>
      <c r="F39" s="11">
        <v>0</v>
      </c>
      <c r="G39" s="11">
        <v>1758.3503</v>
      </c>
      <c r="H39" s="12" t="s">
        <v>32</v>
      </c>
      <c r="I39" s="12" t="s">
        <v>54</v>
      </c>
      <c r="K39" t="s">
        <v>128</v>
      </c>
      <c r="L39">
        <v>2008.24</v>
      </c>
    </row>
    <row r="40" spans="1:12">
      <c r="A40" s="11">
        <v>62.5185</v>
      </c>
      <c r="B40" s="11">
        <v>778.894</v>
      </c>
      <c r="C40" s="11">
        <v>566.48</v>
      </c>
      <c r="D40" s="11">
        <v>32.4578</v>
      </c>
      <c r="E40" s="11">
        <v>318</v>
      </c>
      <c r="F40" s="11">
        <v>0</v>
      </c>
      <c r="G40" s="11">
        <v>1758.3503</v>
      </c>
      <c r="H40" s="12" t="s">
        <v>35</v>
      </c>
      <c r="I40" s="12" t="s">
        <v>104</v>
      </c>
      <c r="K40" t="s">
        <v>131</v>
      </c>
      <c r="L40">
        <v>1758.3503</v>
      </c>
    </row>
    <row r="41" spans="1:11">
      <c r="A41" s="11">
        <v>68.76</v>
      </c>
      <c r="B41" s="11">
        <v>916.8</v>
      </c>
      <c r="C41" s="11">
        <v>566.48</v>
      </c>
      <c r="D41" s="11">
        <v>38.2</v>
      </c>
      <c r="E41" s="11">
        <v>318</v>
      </c>
      <c r="F41" s="11">
        <v>0</v>
      </c>
      <c r="G41" s="11">
        <v>1908.24</v>
      </c>
      <c r="H41" s="12" t="s">
        <v>34</v>
      </c>
      <c r="I41" s="12" t="s">
        <v>101</v>
      </c>
      <c r="K41" t="s">
        <v>2089</v>
      </c>
    </row>
    <row r="42" spans="1:12">
      <c r="A42" s="11">
        <v>62.5185</v>
      </c>
      <c r="B42" s="11">
        <v>778.894</v>
      </c>
      <c r="C42" s="11">
        <v>566.48</v>
      </c>
      <c r="D42" s="11">
        <v>32.4578</v>
      </c>
      <c r="E42" s="11">
        <v>318</v>
      </c>
      <c r="F42" s="11">
        <v>0</v>
      </c>
      <c r="G42" s="11">
        <v>1758.3503</v>
      </c>
      <c r="H42" s="12" t="s">
        <v>35</v>
      </c>
      <c r="I42" s="12" t="s">
        <v>104</v>
      </c>
      <c r="K42" t="s">
        <v>37</v>
      </c>
      <c r="L42">
        <v>792647.34363</v>
      </c>
    </row>
    <row r="43" spans="1:9">
      <c r="A43" s="11">
        <v>62.5185</v>
      </c>
      <c r="B43" s="11">
        <v>778.894</v>
      </c>
      <c r="C43" s="11">
        <v>566.48</v>
      </c>
      <c r="D43" s="11">
        <v>32.4578</v>
      </c>
      <c r="E43" s="11">
        <v>318</v>
      </c>
      <c r="F43" s="11">
        <v>0</v>
      </c>
      <c r="G43" s="11">
        <v>1758.3503</v>
      </c>
      <c r="H43" s="12" t="s">
        <v>34</v>
      </c>
      <c r="I43" s="12" t="s">
        <v>101</v>
      </c>
    </row>
    <row r="44" spans="1:9">
      <c r="A44" s="11">
        <v>68.76</v>
      </c>
      <c r="B44" s="11">
        <v>916.8</v>
      </c>
      <c r="C44" s="11">
        <v>566.48</v>
      </c>
      <c r="D44" s="11">
        <v>38.2</v>
      </c>
      <c r="E44" s="11">
        <v>418</v>
      </c>
      <c r="F44" s="11">
        <v>0</v>
      </c>
      <c r="G44" s="11">
        <v>2008.24</v>
      </c>
      <c r="H44" s="12" t="s">
        <v>35</v>
      </c>
      <c r="I44" s="12" t="s">
        <v>104</v>
      </c>
    </row>
    <row r="45" spans="1:9">
      <c r="A45" s="11">
        <v>62.5185</v>
      </c>
      <c r="B45" s="11">
        <v>778.894</v>
      </c>
      <c r="C45" s="11">
        <v>566.48</v>
      </c>
      <c r="D45" s="11">
        <v>32.4578</v>
      </c>
      <c r="E45" s="11">
        <v>318</v>
      </c>
      <c r="F45" s="11">
        <v>0</v>
      </c>
      <c r="G45" s="11">
        <v>1758.3503</v>
      </c>
      <c r="H45" s="12" t="s">
        <v>35</v>
      </c>
      <c r="I45" s="12" t="s">
        <v>104</v>
      </c>
    </row>
    <row r="46" spans="1:9">
      <c r="A46" s="11">
        <v>62.5185</v>
      </c>
      <c r="B46" s="11">
        <v>778.894</v>
      </c>
      <c r="C46" s="11">
        <v>566.48</v>
      </c>
      <c r="D46" s="11">
        <v>32.4578</v>
      </c>
      <c r="E46" s="11">
        <v>318</v>
      </c>
      <c r="F46" s="11">
        <v>0</v>
      </c>
      <c r="G46" s="11">
        <v>1758.3503</v>
      </c>
      <c r="H46" s="12" t="s">
        <v>32</v>
      </c>
      <c r="I46" s="12" t="s">
        <v>51</v>
      </c>
    </row>
    <row r="47" spans="1:9">
      <c r="A47" s="11">
        <v>62.5185</v>
      </c>
      <c r="B47" s="11">
        <v>778.894</v>
      </c>
      <c r="C47" s="11">
        <v>566.48</v>
      </c>
      <c r="D47" s="11">
        <v>32.4578</v>
      </c>
      <c r="E47" s="11">
        <v>418</v>
      </c>
      <c r="F47" s="11">
        <v>0</v>
      </c>
      <c r="G47" s="11">
        <v>1858.3503</v>
      </c>
      <c r="H47" s="12" t="s">
        <v>35</v>
      </c>
      <c r="I47" s="12" t="s">
        <v>104</v>
      </c>
    </row>
    <row r="48" spans="1:9">
      <c r="A48" s="11">
        <v>62.5185</v>
      </c>
      <c r="B48" s="11">
        <v>778.894</v>
      </c>
      <c r="C48" s="11">
        <v>566.48</v>
      </c>
      <c r="D48" s="11">
        <v>32.4578</v>
      </c>
      <c r="E48" s="11">
        <v>318</v>
      </c>
      <c r="F48" s="11">
        <v>0</v>
      </c>
      <c r="G48" s="11">
        <v>1758.3503</v>
      </c>
      <c r="H48" s="12" t="s">
        <v>36</v>
      </c>
      <c r="I48" s="12" t="s">
        <v>107</v>
      </c>
    </row>
    <row r="49" spans="1:9">
      <c r="A49" s="11">
        <v>62.5185</v>
      </c>
      <c r="B49" s="11">
        <v>778.894</v>
      </c>
      <c r="C49" s="11">
        <v>566.48</v>
      </c>
      <c r="D49" s="11">
        <v>32.4578</v>
      </c>
      <c r="E49" s="11">
        <v>254.4</v>
      </c>
      <c r="F49" s="11">
        <v>0</v>
      </c>
      <c r="G49" s="11">
        <v>1694.7503</v>
      </c>
      <c r="H49" s="12" t="s">
        <v>36</v>
      </c>
      <c r="I49" s="12" t="s">
        <v>113</v>
      </c>
    </row>
    <row r="50" spans="1:9">
      <c r="A50" s="11">
        <v>62.5185</v>
      </c>
      <c r="B50" s="11">
        <v>778.894</v>
      </c>
      <c r="C50" s="11">
        <v>566.48</v>
      </c>
      <c r="D50" s="11">
        <v>32.4578</v>
      </c>
      <c r="E50" s="11">
        <v>318</v>
      </c>
      <c r="F50" s="11">
        <v>0</v>
      </c>
      <c r="G50" s="11">
        <v>1758.3503</v>
      </c>
      <c r="H50" s="12" t="s">
        <v>36</v>
      </c>
      <c r="I50" s="12" t="s">
        <v>125</v>
      </c>
    </row>
    <row r="51" spans="1:9">
      <c r="A51" s="11">
        <v>62.5185</v>
      </c>
      <c r="B51" s="11">
        <v>778.894</v>
      </c>
      <c r="C51" s="11">
        <v>566.48</v>
      </c>
      <c r="D51" s="11">
        <v>32.4578</v>
      </c>
      <c r="E51" s="11">
        <v>318</v>
      </c>
      <c r="F51" s="11">
        <v>0</v>
      </c>
      <c r="G51" s="11">
        <v>1758.3503</v>
      </c>
      <c r="H51" s="12" t="s">
        <v>36</v>
      </c>
      <c r="I51" s="12" t="s">
        <v>110</v>
      </c>
    </row>
    <row r="52" spans="1:9">
      <c r="A52" s="11">
        <v>62.5185</v>
      </c>
      <c r="B52" s="11">
        <v>778.894</v>
      </c>
      <c r="C52" s="11">
        <v>566.48</v>
      </c>
      <c r="D52" s="11">
        <v>32.4578</v>
      </c>
      <c r="E52" s="11">
        <v>318</v>
      </c>
      <c r="F52" s="11">
        <v>0</v>
      </c>
      <c r="G52" s="11">
        <v>1758.3503</v>
      </c>
      <c r="H52" s="12" t="s">
        <v>36</v>
      </c>
      <c r="I52" s="12" t="s">
        <v>131</v>
      </c>
    </row>
    <row r="53" spans="1:9">
      <c r="A53" s="11">
        <v>68.76</v>
      </c>
      <c r="B53" s="11">
        <v>916.8</v>
      </c>
      <c r="C53" s="11">
        <v>566.48</v>
      </c>
      <c r="D53" s="11">
        <v>38.2</v>
      </c>
      <c r="E53" s="11">
        <v>418</v>
      </c>
      <c r="F53" s="11">
        <v>0</v>
      </c>
      <c r="G53" s="11">
        <v>2008.24</v>
      </c>
      <c r="H53" s="12" t="s">
        <v>32</v>
      </c>
      <c r="I53" s="12" t="s">
        <v>51</v>
      </c>
    </row>
    <row r="54" spans="1:9">
      <c r="A54" s="11">
        <v>62.5185</v>
      </c>
      <c r="B54" s="11">
        <v>778.894</v>
      </c>
      <c r="C54" s="11">
        <v>566.48</v>
      </c>
      <c r="D54" s="11">
        <v>32.4578</v>
      </c>
      <c r="E54" s="11">
        <v>318</v>
      </c>
      <c r="F54" s="11">
        <v>0</v>
      </c>
      <c r="G54" s="11">
        <v>1758.3503</v>
      </c>
      <c r="H54" s="12" t="s">
        <v>32</v>
      </c>
      <c r="I54" s="12" t="s">
        <v>51</v>
      </c>
    </row>
    <row r="55" spans="1:9">
      <c r="A55" s="11">
        <v>68.76</v>
      </c>
      <c r="B55" s="11">
        <v>916.8</v>
      </c>
      <c r="C55" s="11">
        <v>566.48</v>
      </c>
      <c r="D55" s="11">
        <v>38.2</v>
      </c>
      <c r="E55" s="11">
        <v>318</v>
      </c>
      <c r="F55" s="11">
        <v>0</v>
      </c>
      <c r="G55" s="11">
        <v>1908.24</v>
      </c>
      <c r="H55" s="12" t="s">
        <v>34</v>
      </c>
      <c r="I55" s="12" t="s">
        <v>101</v>
      </c>
    </row>
    <row r="56" spans="1:9">
      <c r="A56" s="11">
        <v>62.5185</v>
      </c>
      <c r="B56" s="11">
        <v>778.894</v>
      </c>
      <c r="C56" s="11">
        <v>566.48</v>
      </c>
      <c r="D56" s="11">
        <v>32.4578</v>
      </c>
      <c r="E56" s="11">
        <v>318</v>
      </c>
      <c r="F56" s="11">
        <v>0</v>
      </c>
      <c r="G56" s="11">
        <v>1758.3503</v>
      </c>
      <c r="H56" s="12" t="s">
        <v>33</v>
      </c>
      <c r="I56" s="12" t="s">
        <v>80</v>
      </c>
    </row>
    <row r="57" spans="1:9">
      <c r="A57" s="11">
        <v>62.5185</v>
      </c>
      <c r="B57" s="11">
        <v>778.894</v>
      </c>
      <c r="C57" s="11">
        <v>566.48</v>
      </c>
      <c r="D57" s="11">
        <v>32.4578</v>
      </c>
      <c r="E57" s="11">
        <v>179</v>
      </c>
      <c r="F57" s="11">
        <v>0</v>
      </c>
      <c r="G57" s="11">
        <v>1619.3503</v>
      </c>
      <c r="H57" s="12" t="s">
        <v>34</v>
      </c>
      <c r="I57" s="12" t="s">
        <v>101</v>
      </c>
    </row>
    <row r="58" spans="1:9">
      <c r="A58" s="11">
        <v>62.5185</v>
      </c>
      <c r="B58" s="11">
        <v>778.894</v>
      </c>
      <c r="C58" s="11">
        <v>566.48</v>
      </c>
      <c r="D58" s="11">
        <v>32.4578</v>
      </c>
      <c r="E58" s="11">
        <v>318</v>
      </c>
      <c r="F58" s="11">
        <v>0</v>
      </c>
      <c r="G58" s="11">
        <v>1758.3503</v>
      </c>
      <c r="H58" s="12" t="s">
        <v>32</v>
      </c>
      <c r="I58" s="12" t="s">
        <v>57</v>
      </c>
    </row>
    <row r="59" spans="1:9">
      <c r="A59" s="11">
        <v>62.5185</v>
      </c>
      <c r="B59" s="11">
        <v>778.894</v>
      </c>
      <c r="C59" s="11">
        <v>566.48</v>
      </c>
      <c r="D59" s="11">
        <v>32.4578</v>
      </c>
      <c r="E59" s="11">
        <v>318</v>
      </c>
      <c r="F59" s="11">
        <v>0</v>
      </c>
      <c r="G59" s="11">
        <v>1758.3503</v>
      </c>
      <c r="H59" s="12" t="s">
        <v>34</v>
      </c>
      <c r="I59" s="12" t="s">
        <v>101</v>
      </c>
    </row>
    <row r="60" spans="1:9">
      <c r="A60" s="11">
        <v>62.5185</v>
      </c>
      <c r="B60" s="11">
        <v>778.894</v>
      </c>
      <c r="C60" s="11">
        <v>566.48</v>
      </c>
      <c r="D60" s="11">
        <v>32.4578</v>
      </c>
      <c r="E60" s="11">
        <v>418</v>
      </c>
      <c r="F60" s="11">
        <v>0</v>
      </c>
      <c r="G60" s="11">
        <v>1858.3503</v>
      </c>
      <c r="H60" s="12" t="s">
        <v>35</v>
      </c>
      <c r="I60" s="12" t="s">
        <v>104</v>
      </c>
    </row>
    <row r="61" spans="1:9">
      <c r="A61" s="11">
        <v>62.5185</v>
      </c>
      <c r="B61" s="11">
        <v>778.894</v>
      </c>
      <c r="C61" s="11">
        <v>566.48</v>
      </c>
      <c r="D61" s="11">
        <v>32.4578</v>
      </c>
      <c r="E61" s="11">
        <v>318</v>
      </c>
      <c r="F61" s="11">
        <v>0</v>
      </c>
      <c r="G61" s="11">
        <v>1758.3503</v>
      </c>
      <c r="H61" s="12" t="s">
        <v>32</v>
      </c>
      <c r="I61" s="12" t="s">
        <v>68</v>
      </c>
    </row>
    <row r="62" spans="1:9">
      <c r="A62" s="11">
        <v>62.5185</v>
      </c>
      <c r="B62" s="11">
        <v>778.894</v>
      </c>
      <c r="C62" s="11">
        <v>566.48</v>
      </c>
      <c r="D62" s="11">
        <v>32.4578</v>
      </c>
      <c r="E62" s="11">
        <v>318</v>
      </c>
      <c r="F62" s="11">
        <v>0</v>
      </c>
      <c r="G62" s="11">
        <v>1758.3503</v>
      </c>
      <c r="H62" s="12" t="s">
        <v>32</v>
      </c>
      <c r="I62" s="12" t="s">
        <v>57</v>
      </c>
    </row>
    <row r="63" spans="1:9">
      <c r="A63" s="11">
        <v>62.5185</v>
      </c>
      <c r="B63" s="11">
        <v>778.894</v>
      </c>
      <c r="C63" s="11">
        <v>566.48</v>
      </c>
      <c r="D63" s="11">
        <v>32.4578</v>
      </c>
      <c r="E63" s="11">
        <v>318</v>
      </c>
      <c r="F63" s="11">
        <v>0</v>
      </c>
      <c r="G63" s="11">
        <v>1758.3503</v>
      </c>
      <c r="H63" s="12" t="s">
        <v>34</v>
      </c>
      <c r="I63" s="12" t="s">
        <v>101</v>
      </c>
    </row>
    <row r="64" spans="1:9">
      <c r="A64" s="11">
        <v>68.76</v>
      </c>
      <c r="B64" s="11">
        <v>916.8</v>
      </c>
      <c r="C64" s="11">
        <v>566.48</v>
      </c>
      <c r="D64" s="11">
        <v>38.2</v>
      </c>
      <c r="E64" s="11">
        <v>418</v>
      </c>
      <c r="F64" s="11">
        <v>0</v>
      </c>
      <c r="G64" s="11">
        <v>2008.24</v>
      </c>
      <c r="H64" s="12" t="s">
        <v>32</v>
      </c>
      <c r="I64" s="12" t="s">
        <v>68</v>
      </c>
    </row>
    <row r="65" spans="1:9">
      <c r="A65" s="11">
        <v>68.76</v>
      </c>
      <c r="B65" s="11">
        <v>916.8</v>
      </c>
      <c r="C65" s="11">
        <v>566.48</v>
      </c>
      <c r="D65" s="11">
        <v>38.2</v>
      </c>
      <c r="E65" s="11">
        <v>418</v>
      </c>
      <c r="F65" s="11">
        <v>0</v>
      </c>
      <c r="G65" s="11">
        <v>2008.24</v>
      </c>
      <c r="H65" s="12" t="s">
        <v>34</v>
      </c>
      <c r="I65" s="12" t="s">
        <v>101</v>
      </c>
    </row>
    <row r="66" spans="1:9">
      <c r="A66" s="11">
        <v>62.5185</v>
      </c>
      <c r="B66" s="11">
        <v>778.894</v>
      </c>
      <c r="C66" s="11">
        <v>566.48</v>
      </c>
      <c r="D66" s="11">
        <v>32.4578</v>
      </c>
      <c r="E66" s="11">
        <v>318</v>
      </c>
      <c r="F66" s="11">
        <v>0</v>
      </c>
      <c r="G66" s="11">
        <v>1758.3503</v>
      </c>
      <c r="H66" s="12" t="s">
        <v>34</v>
      </c>
      <c r="I66" s="12" t="s">
        <v>101</v>
      </c>
    </row>
    <row r="67" spans="1:9">
      <c r="A67" s="11">
        <v>62.5185</v>
      </c>
      <c r="B67" s="11">
        <v>778.894</v>
      </c>
      <c r="C67" s="11">
        <v>566.48</v>
      </c>
      <c r="D67" s="11">
        <v>32.4578</v>
      </c>
      <c r="E67" s="11">
        <v>318</v>
      </c>
      <c r="F67" s="11">
        <v>0</v>
      </c>
      <c r="G67" s="11">
        <v>1758.3503</v>
      </c>
      <c r="H67" s="12" t="s">
        <v>34</v>
      </c>
      <c r="I67" s="12" t="s">
        <v>101</v>
      </c>
    </row>
    <row r="68" spans="1:9">
      <c r="A68" s="11">
        <v>62.5185</v>
      </c>
      <c r="B68" s="11">
        <v>778.894</v>
      </c>
      <c r="C68" s="11">
        <v>566.48</v>
      </c>
      <c r="D68" s="11">
        <v>32.4578</v>
      </c>
      <c r="E68" s="11">
        <v>318</v>
      </c>
      <c r="F68" s="11">
        <v>0</v>
      </c>
      <c r="G68" s="11">
        <v>1758.3503</v>
      </c>
      <c r="H68" s="12" t="s">
        <v>34</v>
      </c>
      <c r="I68" s="12" t="s">
        <v>101</v>
      </c>
    </row>
    <row r="69" spans="1:9">
      <c r="A69" s="11">
        <v>62.5185</v>
      </c>
      <c r="B69" s="11">
        <v>778.894</v>
      </c>
      <c r="C69" s="11">
        <v>566.48</v>
      </c>
      <c r="D69" s="11">
        <v>32.4578</v>
      </c>
      <c r="E69" s="11">
        <v>418</v>
      </c>
      <c r="F69" s="11">
        <v>0</v>
      </c>
      <c r="G69" s="11">
        <v>1858.3503</v>
      </c>
      <c r="H69" s="12" t="s">
        <v>32</v>
      </c>
      <c r="I69" s="12" t="s">
        <v>57</v>
      </c>
    </row>
    <row r="70" spans="1:9">
      <c r="A70" s="11">
        <v>62.5185</v>
      </c>
      <c r="B70" s="11">
        <v>778.894</v>
      </c>
      <c r="C70" s="11">
        <v>566.48</v>
      </c>
      <c r="D70" s="11">
        <v>32.4578</v>
      </c>
      <c r="E70" s="11">
        <v>418</v>
      </c>
      <c r="F70" s="11">
        <v>0</v>
      </c>
      <c r="G70" s="11">
        <v>1858.3503</v>
      </c>
      <c r="H70" s="12" t="s">
        <v>32</v>
      </c>
      <c r="I70" s="12" t="s">
        <v>68</v>
      </c>
    </row>
    <row r="71" spans="1:9">
      <c r="A71" s="11">
        <v>62.5185</v>
      </c>
      <c r="B71" s="11">
        <v>778.894</v>
      </c>
      <c r="C71" s="11">
        <v>566.48</v>
      </c>
      <c r="D71" s="11">
        <v>32.4578</v>
      </c>
      <c r="E71" s="11">
        <v>418</v>
      </c>
      <c r="F71" s="11">
        <v>0</v>
      </c>
      <c r="G71" s="11">
        <v>1858.3503</v>
      </c>
      <c r="H71" s="12" t="s">
        <v>32</v>
      </c>
      <c r="I71" s="12" t="s">
        <v>68</v>
      </c>
    </row>
    <row r="72" spans="1:9">
      <c r="A72" s="11">
        <v>62.5185</v>
      </c>
      <c r="B72" s="11">
        <v>778.894</v>
      </c>
      <c r="C72" s="11">
        <v>566.48</v>
      </c>
      <c r="D72" s="11">
        <v>32.4578</v>
      </c>
      <c r="E72" s="11">
        <v>318</v>
      </c>
      <c r="F72" s="11">
        <v>0</v>
      </c>
      <c r="G72" s="11">
        <v>1758.3503</v>
      </c>
      <c r="H72" s="12" t="s">
        <v>32</v>
      </c>
      <c r="I72" s="12" t="s">
        <v>68</v>
      </c>
    </row>
    <row r="73" spans="1:9">
      <c r="A73" s="11">
        <v>62.5185</v>
      </c>
      <c r="B73" s="11">
        <v>778.894</v>
      </c>
      <c r="C73" s="11">
        <v>566.48</v>
      </c>
      <c r="D73" s="11">
        <v>32.4578</v>
      </c>
      <c r="E73" s="11">
        <v>418</v>
      </c>
      <c r="F73" s="11">
        <v>0</v>
      </c>
      <c r="G73" s="11">
        <v>1858.3503</v>
      </c>
      <c r="H73" s="12" t="s">
        <v>32</v>
      </c>
      <c r="I73" s="12" t="s">
        <v>68</v>
      </c>
    </row>
    <row r="74" spans="1:9">
      <c r="A74" s="11">
        <v>62.5185</v>
      </c>
      <c r="B74" s="11">
        <v>778.894</v>
      </c>
      <c r="C74" s="11">
        <v>566.48</v>
      </c>
      <c r="D74" s="11">
        <v>32.4578</v>
      </c>
      <c r="E74" s="11">
        <v>179</v>
      </c>
      <c r="F74" s="11">
        <v>0</v>
      </c>
      <c r="G74" s="11">
        <v>1619.3503</v>
      </c>
      <c r="H74" s="12" t="s">
        <v>32</v>
      </c>
      <c r="I74" s="12" t="s">
        <v>57</v>
      </c>
    </row>
    <row r="75" spans="1:9">
      <c r="A75" s="11">
        <v>62.5185</v>
      </c>
      <c r="B75" s="11">
        <v>778.894</v>
      </c>
      <c r="C75" s="11">
        <v>566.48</v>
      </c>
      <c r="D75" s="11">
        <v>32.4578</v>
      </c>
      <c r="E75" s="11">
        <v>318</v>
      </c>
      <c r="F75" s="11">
        <v>0</v>
      </c>
      <c r="G75" s="11">
        <v>1758.3503</v>
      </c>
      <c r="H75" s="12" t="s">
        <v>35</v>
      </c>
      <c r="I75" s="12" t="s">
        <v>104</v>
      </c>
    </row>
    <row r="76" spans="1:9">
      <c r="A76" s="11">
        <v>62.5185</v>
      </c>
      <c r="B76" s="11">
        <v>778.894</v>
      </c>
      <c r="C76" s="11">
        <v>566.48</v>
      </c>
      <c r="D76" s="11">
        <v>32.4578</v>
      </c>
      <c r="E76" s="11">
        <v>318</v>
      </c>
      <c r="F76" s="11">
        <v>0</v>
      </c>
      <c r="G76" s="11">
        <v>1758.3503</v>
      </c>
      <c r="H76" s="12" t="s">
        <v>34</v>
      </c>
      <c r="I76" s="12" t="s">
        <v>101</v>
      </c>
    </row>
    <row r="77" spans="1:9">
      <c r="A77" s="11">
        <v>62.5185</v>
      </c>
      <c r="B77" s="11">
        <v>778.894</v>
      </c>
      <c r="C77" s="11">
        <v>566.48</v>
      </c>
      <c r="D77" s="11">
        <v>32.4578</v>
      </c>
      <c r="E77" s="11">
        <v>318</v>
      </c>
      <c r="F77" s="11">
        <v>0</v>
      </c>
      <c r="G77" s="11">
        <v>1758.3503</v>
      </c>
      <c r="H77" s="12" t="s">
        <v>32</v>
      </c>
      <c r="I77" s="12" t="s">
        <v>57</v>
      </c>
    </row>
    <row r="78" spans="1:9">
      <c r="A78" s="11">
        <v>62.5185</v>
      </c>
      <c r="B78" s="11">
        <v>778.894</v>
      </c>
      <c r="C78" s="11">
        <v>566.48</v>
      </c>
      <c r="D78" s="11">
        <v>32.4578</v>
      </c>
      <c r="E78" s="11">
        <v>318</v>
      </c>
      <c r="F78" s="11">
        <v>0</v>
      </c>
      <c r="G78" s="11">
        <v>1758.3503</v>
      </c>
      <c r="H78" s="12" t="s">
        <v>32</v>
      </c>
      <c r="I78" s="12" t="s">
        <v>57</v>
      </c>
    </row>
    <row r="79" spans="1:9">
      <c r="A79" s="11">
        <v>62.5185</v>
      </c>
      <c r="B79" s="11">
        <v>778.894</v>
      </c>
      <c r="C79" s="11">
        <v>566.48</v>
      </c>
      <c r="D79" s="11">
        <v>32.4578</v>
      </c>
      <c r="E79" s="11">
        <v>318</v>
      </c>
      <c r="F79" s="11">
        <v>0</v>
      </c>
      <c r="G79" s="11">
        <v>1758.3503</v>
      </c>
      <c r="H79" s="12" t="s">
        <v>33</v>
      </c>
      <c r="I79" s="12" t="s">
        <v>74</v>
      </c>
    </row>
    <row r="80" spans="1:9">
      <c r="A80" s="11">
        <v>62.5185</v>
      </c>
      <c r="B80" s="11">
        <v>778.894</v>
      </c>
      <c r="C80" s="11">
        <v>566.48</v>
      </c>
      <c r="D80" s="11">
        <v>32.4578</v>
      </c>
      <c r="E80" s="11">
        <v>318</v>
      </c>
      <c r="F80" s="11">
        <v>0</v>
      </c>
      <c r="G80" s="11">
        <v>1758.3503</v>
      </c>
      <c r="H80" s="12" t="s">
        <v>32</v>
      </c>
      <c r="I80" s="12" t="s">
        <v>57</v>
      </c>
    </row>
    <row r="81" spans="1:9">
      <c r="A81" s="11">
        <v>62.5185</v>
      </c>
      <c r="B81" s="11">
        <v>778.894</v>
      </c>
      <c r="C81" s="11">
        <v>566.48</v>
      </c>
      <c r="D81" s="11">
        <v>32.4578</v>
      </c>
      <c r="E81" s="11">
        <v>179</v>
      </c>
      <c r="F81" s="11">
        <v>0</v>
      </c>
      <c r="G81" s="11">
        <v>1619.3503</v>
      </c>
      <c r="H81" s="12" t="s">
        <v>32</v>
      </c>
      <c r="I81" s="12" t="s">
        <v>57</v>
      </c>
    </row>
    <row r="82" spans="1:9">
      <c r="A82" s="11">
        <v>62.5185</v>
      </c>
      <c r="B82" s="11">
        <v>778.894</v>
      </c>
      <c r="C82" s="11">
        <v>566.48</v>
      </c>
      <c r="D82" s="11">
        <v>32.4578</v>
      </c>
      <c r="E82" s="11">
        <v>318</v>
      </c>
      <c r="F82" s="11">
        <v>0</v>
      </c>
      <c r="G82" s="11">
        <v>1758.3503</v>
      </c>
      <c r="H82" s="12" t="s">
        <v>34</v>
      </c>
      <c r="I82" s="12" t="s">
        <v>101</v>
      </c>
    </row>
    <row r="83" spans="1:9">
      <c r="A83" s="11">
        <v>62.5185</v>
      </c>
      <c r="B83" s="11">
        <v>778.894</v>
      </c>
      <c r="C83" s="11">
        <v>566.48</v>
      </c>
      <c r="D83" s="11">
        <v>32.4578</v>
      </c>
      <c r="E83" s="11">
        <v>418</v>
      </c>
      <c r="F83" s="11">
        <v>0</v>
      </c>
      <c r="G83" s="11">
        <v>1858.3503</v>
      </c>
      <c r="H83" s="12" t="s">
        <v>35</v>
      </c>
      <c r="I83" s="12" t="s">
        <v>104</v>
      </c>
    </row>
    <row r="84" spans="1:9">
      <c r="A84" s="11">
        <v>62.5185</v>
      </c>
      <c r="B84" s="11">
        <v>778.894</v>
      </c>
      <c r="C84" s="11">
        <v>566.48</v>
      </c>
      <c r="D84" s="11">
        <v>32.4578</v>
      </c>
      <c r="E84" s="11">
        <v>318</v>
      </c>
      <c r="F84" s="11">
        <v>0</v>
      </c>
      <c r="G84" s="11">
        <v>1758.3503</v>
      </c>
      <c r="H84" s="12" t="s">
        <v>36</v>
      </c>
      <c r="I84" s="12" t="s">
        <v>119</v>
      </c>
    </row>
    <row r="85" spans="1:9">
      <c r="A85" s="11">
        <v>62.5185</v>
      </c>
      <c r="B85" s="11">
        <v>778.894</v>
      </c>
      <c r="C85" s="11">
        <v>566.48</v>
      </c>
      <c r="D85" s="11">
        <v>32.4578</v>
      </c>
      <c r="E85" s="11">
        <v>418</v>
      </c>
      <c r="F85" s="11">
        <v>0</v>
      </c>
      <c r="G85" s="11">
        <v>1858.3503</v>
      </c>
      <c r="H85" s="12" t="s">
        <v>35</v>
      </c>
      <c r="I85" s="12" t="s">
        <v>104</v>
      </c>
    </row>
    <row r="86" spans="1:9">
      <c r="A86" s="11">
        <v>62.5185</v>
      </c>
      <c r="B86" s="11">
        <v>778.894</v>
      </c>
      <c r="C86" s="11">
        <v>566.48</v>
      </c>
      <c r="D86" s="11">
        <v>32.4578</v>
      </c>
      <c r="E86" s="11">
        <v>318</v>
      </c>
      <c r="F86" s="11">
        <v>0</v>
      </c>
      <c r="G86" s="11">
        <v>1758.3503</v>
      </c>
      <c r="H86" s="12" t="s">
        <v>35</v>
      </c>
      <c r="I86" s="12" t="s">
        <v>104</v>
      </c>
    </row>
    <row r="87" spans="1:9">
      <c r="A87" s="11">
        <v>62.5185</v>
      </c>
      <c r="B87" s="11">
        <v>778.894</v>
      </c>
      <c r="C87" s="11">
        <v>566.48</v>
      </c>
      <c r="D87" s="11">
        <v>32.4578</v>
      </c>
      <c r="E87" s="11">
        <v>318</v>
      </c>
      <c r="F87" s="11">
        <v>0</v>
      </c>
      <c r="G87" s="11">
        <v>1758.3503</v>
      </c>
      <c r="H87" s="12" t="s">
        <v>35</v>
      </c>
      <c r="I87" s="12" t="s">
        <v>104</v>
      </c>
    </row>
    <row r="88" spans="1:9">
      <c r="A88" s="11">
        <v>68.76</v>
      </c>
      <c r="B88" s="11">
        <v>916.8</v>
      </c>
      <c r="C88" s="11">
        <v>566.48</v>
      </c>
      <c r="D88" s="11">
        <v>38.2</v>
      </c>
      <c r="E88" s="11">
        <v>418</v>
      </c>
      <c r="F88" s="11">
        <v>0</v>
      </c>
      <c r="G88" s="11">
        <v>2008.24</v>
      </c>
      <c r="H88" s="12" t="s">
        <v>35</v>
      </c>
      <c r="I88" s="12" t="s">
        <v>104</v>
      </c>
    </row>
    <row r="89" spans="1:9">
      <c r="A89" s="11">
        <v>62.5185</v>
      </c>
      <c r="B89" s="11">
        <v>778.894</v>
      </c>
      <c r="C89" s="11">
        <v>566.48</v>
      </c>
      <c r="D89" s="11">
        <v>32.4578</v>
      </c>
      <c r="E89" s="11">
        <v>418</v>
      </c>
      <c r="F89" s="11">
        <v>0</v>
      </c>
      <c r="G89" s="11">
        <v>1858.3503</v>
      </c>
      <c r="H89" s="12" t="s">
        <v>35</v>
      </c>
      <c r="I89" s="12" t="s">
        <v>104</v>
      </c>
    </row>
    <row r="90" spans="1:9">
      <c r="A90" s="11">
        <v>62.5185</v>
      </c>
      <c r="B90" s="11">
        <v>778.894</v>
      </c>
      <c r="C90" s="11">
        <v>566.48</v>
      </c>
      <c r="D90" s="11">
        <v>32.4578</v>
      </c>
      <c r="E90" s="11">
        <v>179</v>
      </c>
      <c r="F90" s="11">
        <v>0</v>
      </c>
      <c r="G90" s="11">
        <v>1619.3503</v>
      </c>
      <c r="H90" s="12" t="s">
        <v>32</v>
      </c>
      <c r="I90" s="12" t="s">
        <v>68</v>
      </c>
    </row>
    <row r="91" spans="1:9">
      <c r="A91" s="11">
        <v>62.5185</v>
      </c>
      <c r="B91" s="11">
        <v>778.894</v>
      </c>
      <c r="C91" s="11">
        <v>566.48</v>
      </c>
      <c r="D91" s="11">
        <v>32.4578</v>
      </c>
      <c r="E91" s="11">
        <v>179</v>
      </c>
      <c r="F91" s="11">
        <v>0</v>
      </c>
      <c r="G91" s="11">
        <v>1619.3503</v>
      </c>
      <c r="H91" s="12" t="s">
        <v>33</v>
      </c>
      <c r="I91" s="12" t="s">
        <v>71</v>
      </c>
    </row>
    <row r="92" spans="1:9">
      <c r="A92" s="11">
        <v>62.5185</v>
      </c>
      <c r="B92" s="11">
        <v>778.894</v>
      </c>
      <c r="C92" s="11">
        <v>566.48</v>
      </c>
      <c r="D92" s="11">
        <v>32.4578</v>
      </c>
      <c r="E92" s="11">
        <v>179</v>
      </c>
      <c r="F92" s="11">
        <v>0</v>
      </c>
      <c r="G92" s="11">
        <v>1619.3503</v>
      </c>
      <c r="H92" s="12" t="s">
        <v>33</v>
      </c>
      <c r="I92" s="12" t="s">
        <v>71</v>
      </c>
    </row>
    <row r="93" spans="1:9">
      <c r="A93" s="11">
        <v>62.5185</v>
      </c>
      <c r="B93" s="11">
        <v>778.894</v>
      </c>
      <c r="C93" s="11">
        <v>566.48</v>
      </c>
      <c r="D93" s="11">
        <v>32.4578</v>
      </c>
      <c r="E93" s="11">
        <v>179</v>
      </c>
      <c r="F93" s="11">
        <v>0</v>
      </c>
      <c r="G93" s="11">
        <v>1619.3503</v>
      </c>
      <c r="H93" s="12" t="s">
        <v>33</v>
      </c>
      <c r="I93" s="12" t="s">
        <v>71</v>
      </c>
    </row>
    <row r="94" spans="1:9">
      <c r="A94" s="11">
        <v>62.5185</v>
      </c>
      <c r="B94" s="11">
        <v>778.894</v>
      </c>
      <c r="C94" s="11">
        <v>566.48</v>
      </c>
      <c r="D94" s="11">
        <v>32.4578</v>
      </c>
      <c r="E94" s="11">
        <v>179</v>
      </c>
      <c r="F94" s="11">
        <v>0</v>
      </c>
      <c r="G94" s="11">
        <v>1619.3503</v>
      </c>
      <c r="H94" s="12" t="s">
        <v>33</v>
      </c>
      <c r="I94" s="12" t="s">
        <v>71</v>
      </c>
    </row>
    <row r="95" spans="1:9">
      <c r="A95" s="11">
        <v>62.5185</v>
      </c>
      <c r="B95" s="11">
        <v>778.894</v>
      </c>
      <c r="C95" s="11">
        <v>566.48</v>
      </c>
      <c r="D95" s="11">
        <v>32.4578</v>
      </c>
      <c r="E95" s="11">
        <v>179</v>
      </c>
      <c r="F95" s="11">
        <v>0</v>
      </c>
      <c r="G95" s="11">
        <v>1619.3503</v>
      </c>
      <c r="H95" s="12" t="s">
        <v>33</v>
      </c>
      <c r="I95" s="12" t="s">
        <v>71</v>
      </c>
    </row>
    <row r="96" spans="1:9">
      <c r="A96" s="11">
        <v>62.5185</v>
      </c>
      <c r="B96" s="11">
        <v>778.894</v>
      </c>
      <c r="C96" s="11">
        <v>566.48</v>
      </c>
      <c r="D96" s="11">
        <v>32.4578</v>
      </c>
      <c r="E96" s="11">
        <v>179</v>
      </c>
      <c r="F96" s="11">
        <v>0</v>
      </c>
      <c r="G96" s="11">
        <v>1619.3503</v>
      </c>
      <c r="H96" s="12" t="s">
        <v>33</v>
      </c>
      <c r="I96" s="12" t="s">
        <v>71</v>
      </c>
    </row>
    <row r="97" spans="1:9">
      <c r="A97" s="11">
        <v>62.5185</v>
      </c>
      <c r="B97" s="11">
        <v>778.894</v>
      </c>
      <c r="C97" s="11">
        <v>566.48</v>
      </c>
      <c r="D97" s="11">
        <v>32.4578</v>
      </c>
      <c r="E97" s="11">
        <v>0</v>
      </c>
      <c r="F97" s="11">
        <v>0</v>
      </c>
      <c r="G97" s="11">
        <v>1440.3503</v>
      </c>
      <c r="H97" s="12" t="s">
        <v>33</v>
      </c>
      <c r="I97" s="12" t="s">
        <v>71</v>
      </c>
    </row>
    <row r="98" spans="1:9">
      <c r="A98" s="11">
        <v>62.5185</v>
      </c>
      <c r="B98" s="11">
        <v>778.894</v>
      </c>
      <c r="C98" s="11">
        <v>566.48</v>
      </c>
      <c r="D98" s="11">
        <v>32.4578</v>
      </c>
      <c r="E98" s="11">
        <v>179</v>
      </c>
      <c r="F98" s="11">
        <v>0</v>
      </c>
      <c r="G98" s="11">
        <v>1619.3503</v>
      </c>
      <c r="H98" s="12" t="s">
        <v>33</v>
      </c>
      <c r="I98" s="12" t="s">
        <v>71</v>
      </c>
    </row>
    <row r="99" spans="1:9">
      <c r="A99" s="11">
        <v>62.5185</v>
      </c>
      <c r="B99" s="11">
        <v>778.894</v>
      </c>
      <c r="C99" s="11">
        <v>566.48</v>
      </c>
      <c r="D99" s="11">
        <v>32.4578</v>
      </c>
      <c r="E99" s="11">
        <v>179</v>
      </c>
      <c r="F99" s="11">
        <v>0</v>
      </c>
      <c r="G99" s="11">
        <v>1619.3503</v>
      </c>
      <c r="H99" s="12" t="s">
        <v>33</v>
      </c>
      <c r="I99" s="12" t="s">
        <v>71</v>
      </c>
    </row>
    <row r="100" spans="1:9">
      <c r="A100" s="11">
        <v>62.5185</v>
      </c>
      <c r="B100" s="11">
        <v>0</v>
      </c>
      <c r="C100" s="11">
        <v>0</v>
      </c>
      <c r="D100" s="11">
        <v>0</v>
      </c>
      <c r="E100" s="11">
        <v>0</v>
      </c>
      <c r="F100" s="11">
        <v>0</v>
      </c>
      <c r="G100" s="11">
        <v>62.5185</v>
      </c>
      <c r="H100" s="12" t="s">
        <v>33</v>
      </c>
      <c r="I100" s="12" t="s">
        <v>71</v>
      </c>
    </row>
    <row r="101" spans="1:9">
      <c r="A101" s="11">
        <v>62.5185</v>
      </c>
      <c r="B101" s="11">
        <v>778.894</v>
      </c>
      <c r="C101" s="11">
        <v>566.48</v>
      </c>
      <c r="D101" s="11">
        <v>32.4578</v>
      </c>
      <c r="E101" s="11">
        <v>179</v>
      </c>
      <c r="F101" s="11">
        <v>0</v>
      </c>
      <c r="G101" s="11">
        <v>1619.3503</v>
      </c>
      <c r="H101" s="12" t="s">
        <v>33</v>
      </c>
      <c r="I101" s="12" t="s">
        <v>86</v>
      </c>
    </row>
    <row r="102" spans="1:9">
      <c r="A102" s="11">
        <v>62.5185</v>
      </c>
      <c r="B102" s="11">
        <v>778.894</v>
      </c>
      <c r="C102" s="11">
        <v>566.48</v>
      </c>
      <c r="D102" s="11">
        <v>32.4578</v>
      </c>
      <c r="E102" s="11">
        <v>254.4</v>
      </c>
      <c r="F102" s="11">
        <v>0</v>
      </c>
      <c r="G102" s="11">
        <v>1694.7503</v>
      </c>
      <c r="H102" s="12" t="s">
        <v>33</v>
      </c>
      <c r="I102" s="12" t="s">
        <v>86</v>
      </c>
    </row>
    <row r="103" spans="1:9">
      <c r="A103" s="11">
        <v>62.5185</v>
      </c>
      <c r="B103" s="11">
        <v>778.894</v>
      </c>
      <c r="C103" s="11">
        <v>566.48</v>
      </c>
      <c r="D103" s="11">
        <v>32.4578</v>
      </c>
      <c r="E103" s="11">
        <v>254.4</v>
      </c>
      <c r="F103" s="11">
        <v>0</v>
      </c>
      <c r="G103" s="11">
        <v>1694.7503</v>
      </c>
      <c r="H103" s="12" t="s">
        <v>33</v>
      </c>
      <c r="I103" s="12" t="s">
        <v>71</v>
      </c>
    </row>
    <row r="104" spans="1:9">
      <c r="A104" s="11">
        <v>62.5185</v>
      </c>
      <c r="B104" s="11">
        <v>778.894</v>
      </c>
      <c r="C104" s="11">
        <v>566.48</v>
      </c>
      <c r="D104" s="11">
        <v>32.4578</v>
      </c>
      <c r="E104" s="11">
        <v>179</v>
      </c>
      <c r="F104" s="11">
        <v>0</v>
      </c>
      <c r="G104" s="11">
        <v>1619.3503</v>
      </c>
      <c r="H104" s="12" t="s">
        <v>33</v>
      </c>
      <c r="I104" s="12" t="s">
        <v>86</v>
      </c>
    </row>
    <row r="105" spans="1:9">
      <c r="A105" s="11">
        <v>62.5185</v>
      </c>
      <c r="B105" s="11">
        <v>778.894</v>
      </c>
      <c r="C105" s="11">
        <v>566.48</v>
      </c>
      <c r="D105" s="11">
        <v>32.4578</v>
      </c>
      <c r="E105" s="11">
        <v>254.4</v>
      </c>
      <c r="F105" s="11">
        <v>0</v>
      </c>
      <c r="G105" s="11">
        <v>1694.7503</v>
      </c>
      <c r="H105" s="12" t="s">
        <v>33</v>
      </c>
      <c r="I105" s="12" t="s">
        <v>86</v>
      </c>
    </row>
    <row r="106" spans="1:9">
      <c r="A106" s="11">
        <v>62.5185</v>
      </c>
      <c r="B106" s="11">
        <v>778.894</v>
      </c>
      <c r="C106" s="11">
        <v>566.48</v>
      </c>
      <c r="D106" s="11">
        <v>32.4578</v>
      </c>
      <c r="E106" s="11">
        <v>179</v>
      </c>
      <c r="F106" s="11">
        <v>0</v>
      </c>
      <c r="G106" s="11">
        <v>1619.3503</v>
      </c>
      <c r="H106" s="12" t="s">
        <v>33</v>
      </c>
      <c r="I106" s="12" t="s">
        <v>86</v>
      </c>
    </row>
    <row r="107" spans="1:9">
      <c r="A107" s="11">
        <v>62.5185</v>
      </c>
      <c r="B107" s="11">
        <v>778.894</v>
      </c>
      <c r="C107" s="11">
        <v>566.48</v>
      </c>
      <c r="D107" s="11">
        <v>32.4578</v>
      </c>
      <c r="E107" s="11">
        <v>254.4</v>
      </c>
      <c r="F107" s="11">
        <v>0</v>
      </c>
      <c r="G107" s="11">
        <v>1694.7503</v>
      </c>
      <c r="H107" s="12" t="s">
        <v>33</v>
      </c>
      <c r="I107" s="12" t="s">
        <v>86</v>
      </c>
    </row>
    <row r="108" spans="1:9">
      <c r="A108" s="11">
        <v>62.5185</v>
      </c>
      <c r="B108" s="11">
        <v>778.894</v>
      </c>
      <c r="C108" s="11">
        <v>566.48</v>
      </c>
      <c r="D108" s="11">
        <v>32.4578</v>
      </c>
      <c r="E108" s="11">
        <v>179</v>
      </c>
      <c r="F108" s="11">
        <v>0</v>
      </c>
      <c r="G108" s="11">
        <v>1619.3503</v>
      </c>
      <c r="H108" s="12" t="s">
        <v>33</v>
      </c>
      <c r="I108" s="12" t="s">
        <v>86</v>
      </c>
    </row>
    <row r="109" spans="1:9">
      <c r="A109" s="11">
        <v>62.5185</v>
      </c>
      <c r="B109" s="11">
        <v>778.894</v>
      </c>
      <c r="C109" s="11">
        <v>566.48</v>
      </c>
      <c r="D109" s="11">
        <v>32.4578</v>
      </c>
      <c r="E109" s="11">
        <v>179</v>
      </c>
      <c r="F109" s="11">
        <v>0</v>
      </c>
      <c r="G109" s="11">
        <v>1619.3503</v>
      </c>
      <c r="H109" s="12" t="s">
        <v>33</v>
      </c>
      <c r="I109" s="12" t="s">
        <v>86</v>
      </c>
    </row>
    <row r="110" spans="1:9">
      <c r="A110" s="11">
        <v>62.5185</v>
      </c>
      <c r="B110" s="11">
        <v>778.894</v>
      </c>
      <c r="C110" s="11">
        <v>566.48</v>
      </c>
      <c r="D110" s="11">
        <v>32.4578</v>
      </c>
      <c r="E110" s="11">
        <v>254.4</v>
      </c>
      <c r="F110" s="11">
        <v>0</v>
      </c>
      <c r="G110" s="11">
        <v>1694.7503</v>
      </c>
      <c r="H110" s="12" t="s">
        <v>33</v>
      </c>
      <c r="I110" s="12" t="s">
        <v>86</v>
      </c>
    </row>
    <row r="111" spans="1:9">
      <c r="A111" s="11">
        <v>62.5185</v>
      </c>
      <c r="B111" s="11">
        <v>778.894</v>
      </c>
      <c r="C111" s="11">
        <v>566.48</v>
      </c>
      <c r="D111" s="11">
        <v>32.4578</v>
      </c>
      <c r="E111" s="11">
        <v>179</v>
      </c>
      <c r="F111" s="11">
        <v>0</v>
      </c>
      <c r="G111" s="11">
        <v>1619.3503</v>
      </c>
      <c r="H111" s="12" t="s">
        <v>33</v>
      </c>
      <c r="I111" s="12" t="s">
        <v>86</v>
      </c>
    </row>
    <row r="112" spans="1:9">
      <c r="A112" s="11">
        <v>62.5185</v>
      </c>
      <c r="B112" s="11">
        <v>778.894</v>
      </c>
      <c r="C112" s="11">
        <v>566.48</v>
      </c>
      <c r="D112" s="11">
        <v>32.4578</v>
      </c>
      <c r="E112" s="11">
        <v>179</v>
      </c>
      <c r="F112" s="11">
        <v>0</v>
      </c>
      <c r="G112" s="11">
        <v>1619.3503</v>
      </c>
      <c r="H112" s="12" t="s">
        <v>33</v>
      </c>
      <c r="I112" s="12" t="s">
        <v>86</v>
      </c>
    </row>
    <row r="113" spans="1:9">
      <c r="A113" s="11">
        <v>62.5185</v>
      </c>
      <c r="B113" s="11">
        <v>778.894</v>
      </c>
      <c r="C113" s="11">
        <v>566.48</v>
      </c>
      <c r="D113" s="11">
        <v>32.4578</v>
      </c>
      <c r="E113" s="11">
        <v>179</v>
      </c>
      <c r="F113" s="11">
        <v>0</v>
      </c>
      <c r="G113" s="11">
        <v>1619.3503</v>
      </c>
      <c r="H113" s="12" t="s">
        <v>33</v>
      </c>
      <c r="I113" s="12" t="s">
        <v>86</v>
      </c>
    </row>
    <row r="114" spans="1:9">
      <c r="A114" s="11">
        <v>62.5185</v>
      </c>
      <c r="B114" s="11">
        <v>778.894</v>
      </c>
      <c r="C114" s="11">
        <v>566.48</v>
      </c>
      <c r="D114" s="11">
        <v>32.4578</v>
      </c>
      <c r="E114" s="11">
        <v>179</v>
      </c>
      <c r="F114" s="11">
        <v>0</v>
      </c>
      <c r="G114" s="11">
        <v>1619.3503</v>
      </c>
      <c r="H114" s="12" t="s">
        <v>33</v>
      </c>
      <c r="I114" s="12" t="s">
        <v>86</v>
      </c>
    </row>
    <row r="115" spans="1:9">
      <c r="A115" s="11">
        <v>62.5185</v>
      </c>
      <c r="B115" s="11">
        <v>778.894</v>
      </c>
      <c r="C115" s="11">
        <v>566.48</v>
      </c>
      <c r="D115" s="11">
        <v>32.4578</v>
      </c>
      <c r="E115" s="11">
        <v>179</v>
      </c>
      <c r="F115" s="11">
        <v>0</v>
      </c>
      <c r="G115" s="11">
        <v>1619.3503</v>
      </c>
      <c r="H115" s="12" t="s">
        <v>33</v>
      </c>
      <c r="I115" s="12" t="s">
        <v>86</v>
      </c>
    </row>
    <row r="116" spans="1:9">
      <c r="A116" s="11">
        <v>62.5185</v>
      </c>
      <c r="B116" s="11">
        <v>778.894</v>
      </c>
      <c r="C116" s="11">
        <v>566.48</v>
      </c>
      <c r="D116" s="11">
        <v>32.4578</v>
      </c>
      <c r="E116" s="11">
        <v>179</v>
      </c>
      <c r="F116" s="11">
        <v>0</v>
      </c>
      <c r="G116" s="11">
        <v>1619.3503</v>
      </c>
      <c r="H116" s="12" t="s">
        <v>33</v>
      </c>
      <c r="I116" s="12" t="s">
        <v>86</v>
      </c>
    </row>
    <row r="117" spans="1:9">
      <c r="A117" s="11">
        <v>62.5185</v>
      </c>
      <c r="B117" s="11">
        <v>778.894</v>
      </c>
      <c r="C117" s="11">
        <v>566.48</v>
      </c>
      <c r="D117" s="11">
        <v>32.4578</v>
      </c>
      <c r="E117" s="11">
        <v>179</v>
      </c>
      <c r="F117" s="11">
        <v>0</v>
      </c>
      <c r="G117" s="11">
        <v>1619.3503</v>
      </c>
      <c r="H117" s="12" t="s">
        <v>33</v>
      </c>
      <c r="I117" s="12" t="s">
        <v>86</v>
      </c>
    </row>
    <row r="118" spans="1:9">
      <c r="A118" s="11">
        <v>62.5185</v>
      </c>
      <c r="B118" s="11">
        <v>778.894</v>
      </c>
      <c r="C118" s="11">
        <v>566.48</v>
      </c>
      <c r="D118" s="11">
        <v>32.4578</v>
      </c>
      <c r="E118" s="11">
        <v>179</v>
      </c>
      <c r="F118" s="11">
        <v>0</v>
      </c>
      <c r="G118" s="11">
        <v>1619.3503</v>
      </c>
      <c r="H118" s="12" t="s">
        <v>33</v>
      </c>
      <c r="I118" s="12" t="s">
        <v>86</v>
      </c>
    </row>
    <row r="119" spans="1:9">
      <c r="A119" s="11">
        <v>62.5185</v>
      </c>
      <c r="B119" s="11">
        <v>778.894</v>
      </c>
      <c r="C119" s="11">
        <v>566.48</v>
      </c>
      <c r="D119" s="11">
        <v>32.4578</v>
      </c>
      <c r="E119" s="11">
        <v>179</v>
      </c>
      <c r="F119" s="11">
        <v>0</v>
      </c>
      <c r="G119" s="11">
        <v>1619.3503</v>
      </c>
      <c r="H119" s="12" t="s">
        <v>33</v>
      </c>
      <c r="I119" s="12" t="s">
        <v>86</v>
      </c>
    </row>
    <row r="120" spans="1:9">
      <c r="A120" s="11">
        <v>62.5185</v>
      </c>
      <c r="B120" s="11">
        <v>778.894</v>
      </c>
      <c r="C120" s="11">
        <v>566.48</v>
      </c>
      <c r="D120" s="11">
        <v>32.4578</v>
      </c>
      <c r="E120" s="11">
        <v>179</v>
      </c>
      <c r="F120" s="11">
        <v>0</v>
      </c>
      <c r="G120" s="11">
        <v>1619.3503</v>
      </c>
      <c r="H120" s="12" t="s">
        <v>33</v>
      </c>
      <c r="I120" s="12" t="s">
        <v>86</v>
      </c>
    </row>
    <row r="121" spans="1:9">
      <c r="A121" s="11">
        <v>62.5185</v>
      </c>
      <c r="B121" s="11">
        <v>778.894</v>
      </c>
      <c r="C121" s="11">
        <v>566.48</v>
      </c>
      <c r="D121" s="11">
        <v>32.4578</v>
      </c>
      <c r="E121" s="11">
        <v>179</v>
      </c>
      <c r="F121" s="11">
        <v>0</v>
      </c>
      <c r="G121" s="11">
        <v>1619.3503</v>
      </c>
      <c r="H121" s="12" t="s">
        <v>33</v>
      </c>
      <c r="I121" s="12" t="s">
        <v>86</v>
      </c>
    </row>
    <row r="122" spans="1:9">
      <c r="A122" s="11">
        <v>62.5185</v>
      </c>
      <c r="B122" s="11">
        <v>778.894</v>
      </c>
      <c r="C122" s="11">
        <v>566.48</v>
      </c>
      <c r="D122" s="11">
        <v>32.4578</v>
      </c>
      <c r="E122" s="11">
        <v>254.4</v>
      </c>
      <c r="F122" s="11">
        <v>0</v>
      </c>
      <c r="G122" s="11">
        <v>1694.7503</v>
      </c>
      <c r="H122" s="12" t="s">
        <v>33</v>
      </c>
      <c r="I122" s="12" t="s">
        <v>86</v>
      </c>
    </row>
    <row r="123" spans="1:9">
      <c r="A123" s="11">
        <v>62.5185</v>
      </c>
      <c r="B123" s="11">
        <v>778.894</v>
      </c>
      <c r="C123" s="11">
        <v>566.48</v>
      </c>
      <c r="D123" s="11">
        <v>32.4578</v>
      </c>
      <c r="E123" s="11">
        <v>179</v>
      </c>
      <c r="F123" s="11">
        <v>0</v>
      </c>
      <c r="G123" s="11">
        <v>1619.3503</v>
      </c>
      <c r="H123" s="12" t="s">
        <v>33</v>
      </c>
      <c r="I123" s="12" t="s">
        <v>86</v>
      </c>
    </row>
    <row r="124" spans="1:9">
      <c r="A124" s="11">
        <v>62.5185</v>
      </c>
      <c r="B124" s="11">
        <v>778.894</v>
      </c>
      <c r="C124" s="11">
        <v>566.48</v>
      </c>
      <c r="D124" s="11">
        <v>32.4578</v>
      </c>
      <c r="E124" s="11">
        <v>254.4</v>
      </c>
      <c r="F124" s="11">
        <v>0</v>
      </c>
      <c r="G124" s="11">
        <v>1694.7503</v>
      </c>
      <c r="H124" s="12" t="s">
        <v>33</v>
      </c>
      <c r="I124" s="12" t="s">
        <v>86</v>
      </c>
    </row>
    <row r="125" spans="1:9">
      <c r="A125" s="11">
        <v>62.5185</v>
      </c>
      <c r="B125" s="11">
        <v>778.894</v>
      </c>
      <c r="C125" s="11">
        <v>566.48</v>
      </c>
      <c r="D125" s="11">
        <v>32.4578</v>
      </c>
      <c r="E125" s="11">
        <v>254.4</v>
      </c>
      <c r="F125" s="11">
        <v>0</v>
      </c>
      <c r="G125" s="11">
        <v>1694.7503</v>
      </c>
      <c r="H125" s="12" t="s">
        <v>33</v>
      </c>
      <c r="I125" s="12" t="s">
        <v>86</v>
      </c>
    </row>
    <row r="126" spans="1:9">
      <c r="A126" s="11">
        <v>62.5185</v>
      </c>
      <c r="B126" s="11">
        <v>778.894</v>
      </c>
      <c r="C126" s="11">
        <v>566.48</v>
      </c>
      <c r="D126" s="11">
        <v>32.4578</v>
      </c>
      <c r="E126" s="11">
        <v>254.4</v>
      </c>
      <c r="F126" s="11">
        <v>0</v>
      </c>
      <c r="G126" s="11">
        <v>1694.7503</v>
      </c>
      <c r="H126" s="12" t="s">
        <v>33</v>
      </c>
      <c r="I126" s="12" t="s">
        <v>86</v>
      </c>
    </row>
    <row r="127" spans="1:9">
      <c r="A127" s="11">
        <v>62.5185</v>
      </c>
      <c r="B127" s="11">
        <v>778.894</v>
      </c>
      <c r="C127" s="11">
        <v>566.48</v>
      </c>
      <c r="D127" s="11">
        <v>32.4578</v>
      </c>
      <c r="E127" s="11">
        <v>254.4</v>
      </c>
      <c r="F127" s="11">
        <v>0</v>
      </c>
      <c r="G127" s="11">
        <v>1694.7503</v>
      </c>
      <c r="H127" s="12" t="s">
        <v>33</v>
      </c>
      <c r="I127" s="12" t="s">
        <v>86</v>
      </c>
    </row>
    <row r="128" spans="1:9">
      <c r="A128" s="11">
        <v>62.5185</v>
      </c>
      <c r="B128" s="11">
        <v>778.894</v>
      </c>
      <c r="C128" s="11">
        <v>566.48</v>
      </c>
      <c r="D128" s="11">
        <v>32.4578</v>
      </c>
      <c r="E128" s="11">
        <v>318</v>
      </c>
      <c r="F128" s="11">
        <v>0</v>
      </c>
      <c r="G128" s="11">
        <v>1758.3503</v>
      </c>
      <c r="H128" s="12" t="s">
        <v>33</v>
      </c>
      <c r="I128" s="12" t="s">
        <v>86</v>
      </c>
    </row>
    <row r="129" spans="1:9">
      <c r="A129" s="11">
        <v>62.5185</v>
      </c>
      <c r="B129" s="11">
        <v>778.894</v>
      </c>
      <c r="C129" s="11">
        <v>566.48</v>
      </c>
      <c r="D129" s="11">
        <v>32.4578</v>
      </c>
      <c r="E129" s="11">
        <v>179</v>
      </c>
      <c r="F129" s="11">
        <v>0</v>
      </c>
      <c r="G129" s="11">
        <v>1619.3503</v>
      </c>
      <c r="H129" s="12" t="s">
        <v>33</v>
      </c>
      <c r="I129" s="12" t="s">
        <v>86</v>
      </c>
    </row>
    <row r="130" spans="1:9">
      <c r="A130" s="11">
        <v>62.5185</v>
      </c>
      <c r="B130" s="11">
        <v>778.894</v>
      </c>
      <c r="C130" s="11">
        <v>566.48</v>
      </c>
      <c r="D130" s="11">
        <v>32.4578</v>
      </c>
      <c r="E130" s="11">
        <v>0</v>
      </c>
      <c r="F130" s="11">
        <v>0</v>
      </c>
      <c r="G130" s="11">
        <v>1440.3503</v>
      </c>
      <c r="H130" s="12" t="s">
        <v>33</v>
      </c>
      <c r="I130" s="12" t="s">
        <v>86</v>
      </c>
    </row>
    <row r="131" spans="1:9">
      <c r="A131" s="11">
        <v>62.5185</v>
      </c>
      <c r="B131" s="11">
        <v>778.894</v>
      </c>
      <c r="C131" s="11">
        <v>566.48</v>
      </c>
      <c r="D131" s="11">
        <v>32.4578</v>
      </c>
      <c r="E131" s="11">
        <v>179</v>
      </c>
      <c r="F131" s="11">
        <v>0</v>
      </c>
      <c r="G131" s="11">
        <v>1619.3503</v>
      </c>
      <c r="H131" s="12" t="s">
        <v>33</v>
      </c>
      <c r="I131" s="12" t="s">
        <v>86</v>
      </c>
    </row>
    <row r="132" spans="1:9">
      <c r="A132" s="11">
        <v>62.5185</v>
      </c>
      <c r="B132" s="11">
        <v>778.894</v>
      </c>
      <c r="C132" s="11">
        <v>0</v>
      </c>
      <c r="D132" s="11">
        <v>32.4578</v>
      </c>
      <c r="E132" s="11">
        <v>0</v>
      </c>
      <c r="F132" s="11">
        <v>0</v>
      </c>
      <c r="G132" s="11">
        <v>873.8703</v>
      </c>
      <c r="H132" s="12" t="s">
        <v>33</v>
      </c>
      <c r="I132" s="12" t="s">
        <v>86</v>
      </c>
    </row>
    <row r="133" spans="1:9">
      <c r="A133" s="11">
        <v>62.5185</v>
      </c>
      <c r="B133" s="11">
        <v>778.894</v>
      </c>
      <c r="C133" s="11">
        <v>566.48</v>
      </c>
      <c r="D133" s="11">
        <v>32.4578</v>
      </c>
      <c r="E133" s="11">
        <v>179</v>
      </c>
      <c r="F133" s="11">
        <v>0</v>
      </c>
      <c r="G133" s="11">
        <v>1619.3503</v>
      </c>
      <c r="H133" s="12" t="s">
        <v>33</v>
      </c>
      <c r="I133" s="12" t="s">
        <v>86</v>
      </c>
    </row>
    <row r="134" spans="1:9">
      <c r="A134" s="11">
        <v>62.5185</v>
      </c>
      <c r="B134" s="11">
        <v>778.894</v>
      </c>
      <c r="C134" s="11">
        <v>566.48</v>
      </c>
      <c r="D134" s="11">
        <v>32.4578</v>
      </c>
      <c r="E134" s="11">
        <v>254.4</v>
      </c>
      <c r="F134" s="11">
        <v>0</v>
      </c>
      <c r="G134" s="11">
        <v>1694.7503</v>
      </c>
      <c r="H134" s="12" t="s">
        <v>33</v>
      </c>
      <c r="I134" s="12" t="s">
        <v>71</v>
      </c>
    </row>
    <row r="135" spans="1:9">
      <c r="A135" s="11">
        <v>62.5185</v>
      </c>
      <c r="B135" s="11">
        <v>778.894</v>
      </c>
      <c r="C135" s="11">
        <v>566.48</v>
      </c>
      <c r="D135" s="11">
        <v>32.4578</v>
      </c>
      <c r="E135" s="11">
        <v>254.4</v>
      </c>
      <c r="F135" s="11">
        <v>0</v>
      </c>
      <c r="G135" s="11">
        <v>1694.7503</v>
      </c>
      <c r="H135" s="12" t="s">
        <v>33</v>
      </c>
      <c r="I135" s="12" t="s">
        <v>86</v>
      </c>
    </row>
    <row r="136" spans="1:9">
      <c r="A136" s="11">
        <v>62.5185</v>
      </c>
      <c r="B136" s="11">
        <v>778.894</v>
      </c>
      <c r="C136" s="11">
        <v>566.48</v>
      </c>
      <c r="D136" s="11">
        <v>32.4578</v>
      </c>
      <c r="E136" s="11">
        <v>179</v>
      </c>
      <c r="F136" s="11">
        <v>0</v>
      </c>
      <c r="G136" s="11">
        <v>1619.3503</v>
      </c>
      <c r="H136" s="12" t="s">
        <v>35</v>
      </c>
      <c r="I136" s="12" t="s">
        <v>104</v>
      </c>
    </row>
    <row r="137" spans="1:9">
      <c r="A137" s="11">
        <v>62.5185</v>
      </c>
      <c r="B137" s="11">
        <v>778.894</v>
      </c>
      <c r="C137" s="11">
        <v>566.48</v>
      </c>
      <c r="D137" s="11">
        <v>32.4578</v>
      </c>
      <c r="E137" s="11">
        <v>179</v>
      </c>
      <c r="F137" s="11">
        <v>0</v>
      </c>
      <c r="G137" s="11">
        <v>1619.3503</v>
      </c>
      <c r="H137" s="12" t="s">
        <v>33</v>
      </c>
      <c r="I137" s="12" t="s">
        <v>86</v>
      </c>
    </row>
    <row r="138" spans="1:9">
      <c r="A138" s="11">
        <v>62.5185</v>
      </c>
      <c r="B138" s="11">
        <v>778.894</v>
      </c>
      <c r="C138" s="11">
        <v>566.48</v>
      </c>
      <c r="D138" s="11">
        <v>32.4578</v>
      </c>
      <c r="E138" s="11">
        <v>179</v>
      </c>
      <c r="F138" s="11">
        <v>0</v>
      </c>
      <c r="G138" s="11">
        <v>1619.3503</v>
      </c>
      <c r="H138" s="12" t="s">
        <v>33</v>
      </c>
      <c r="I138" s="12" t="s">
        <v>71</v>
      </c>
    </row>
    <row r="139" spans="1:9">
      <c r="A139" s="11">
        <v>62.5185</v>
      </c>
      <c r="B139" s="11">
        <v>778.894</v>
      </c>
      <c r="C139" s="11">
        <v>566.48</v>
      </c>
      <c r="D139" s="11">
        <v>32.4578</v>
      </c>
      <c r="E139" s="11">
        <v>179</v>
      </c>
      <c r="F139" s="11">
        <v>0</v>
      </c>
      <c r="G139" s="11">
        <v>1619.3503</v>
      </c>
      <c r="H139" s="12" t="s">
        <v>33</v>
      </c>
      <c r="I139" s="12" t="s">
        <v>86</v>
      </c>
    </row>
    <row r="140" spans="1:9">
      <c r="A140" s="11">
        <v>62.5185</v>
      </c>
      <c r="B140" s="11">
        <v>778.894</v>
      </c>
      <c r="C140" s="11">
        <v>566.48</v>
      </c>
      <c r="D140" s="11">
        <v>32.4578</v>
      </c>
      <c r="E140" s="11">
        <v>179</v>
      </c>
      <c r="F140" s="11">
        <v>0</v>
      </c>
      <c r="G140" s="11">
        <v>1619.3503</v>
      </c>
      <c r="H140" s="12" t="s">
        <v>33</v>
      </c>
      <c r="I140" s="12" t="s">
        <v>71</v>
      </c>
    </row>
    <row r="141" spans="1:9">
      <c r="A141" s="11">
        <v>62.5185</v>
      </c>
      <c r="B141" s="11">
        <v>778.894</v>
      </c>
      <c r="C141" s="11">
        <v>566.48</v>
      </c>
      <c r="D141" s="11">
        <v>32.4578</v>
      </c>
      <c r="E141" s="11">
        <v>179</v>
      </c>
      <c r="F141" s="11">
        <v>0</v>
      </c>
      <c r="G141" s="11">
        <v>1619.3503</v>
      </c>
      <c r="H141" s="12" t="s">
        <v>33</v>
      </c>
      <c r="I141" s="12" t="s">
        <v>74</v>
      </c>
    </row>
    <row r="142" spans="1:9">
      <c r="A142" s="11">
        <v>62.5185</v>
      </c>
      <c r="B142" s="11">
        <v>778.894</v>
      </c>
      <c r="C142" s="11">
        <v>566.48</v>
      </c>
      <c r="D142" s="11">
        <v>32.4578</v>
      </c>
      <c r="E142" s="11">
        <v>179</v>
      </c>
      <c r="F142" s="11">
        <v>0</v>
      </c>
      <c r="G142" s="11">
        <v>1619.3503</v>
      </c>
      <c r="H142" s="12" t="s">
        <v>33</v>
      </c>
      <c r="I142" s="12" t="s">
        <v>74</v>
      </c>
    </row>
    <row r="143" spans="1:9">
      <c r="A143" s="11">
        <v>62.5185</v>
      </c>
      <c r="B143" s="11">
        <v>778.894</v>
      </c>
      <c r="C143" s="11">
        <v>566.48</v>
      </c>
      <c r="D143" s="11">
        <v>32.4578</v>
      </c>
      <c r="E143" s="11">
        <v>179</v>
      </c>
      <c r="F143" s="11">
        <v>0</v>
      </c>
      <c r="G143" s="11">
        <v>1619.3503</v>
      </c>
      <c r="H143" s="12" t="s">
        <v>33</v>
      </c>
      <c r="I143" s="12" t="s">
        <v>74</v>
      </c>
    </row>
    <row r="144" spans="1:9">
      <c r="A144" s="11">
        <v>62.5185</v>
      </c>
      <c r="B144" s="11">
        <v>778.894</v>
      </c>
      <c r="C144" s="11">
        <v>566.48</v>
      </c>
      <c r="D144" s="11">
        <v>32.4578</v>
      </c>
      <c r="E144" s="11">
        <v>179</v>
      </c>
      <c r="F144" s="11">
        <v>0</v>
      </c>
      <c r="G144" s="11">
        <v>1619.3503</v>
      </c>
      <c r="H144" s="12" t="s">
        <v>33</v>
      </c>
      <c r="I144" s="12" t="s">
        <v>74</v>
      </c>
    </row>
    <row r="145" spans="1:9">
      <c r="A145" s="11">
        <v>62.5185</v>
      </c>
      <c r="B145" s="11">
        <v>778.894</v>
      </c>
      <c r="C145" s="11">
        <v>566.48</v>
      </c>
      <c r="D145" s="11">
        <v>32.4578</v>
      </c>
      <c r="E145" s="11">
        <v>179</v>
      </c>
      <c r="F145" s="11">
        <v>0</v>
      </c>
      <c r="G145" s="11">
        <v>1619.3503</v>
      </c>
      <c r="H145" s="12" t="s">
        <v>33</v>
      </c>
      <c r="I145" s="12" t="s">
        <v>74</v>
      </c>
    </row>
    <row r="146" spans="1:9">
      <c r="A146" s="11">
        <v>62.5185</v>
      </c>
      <c r="B146" s="11">
        <v>778.894</v>
      </c>
      <c r="C146" s="11">
        <v>566.48</v>
      </c>
      <c r="D146" s="11">
        <v>32.4578</v>
      </c>
      <c r="E146" s="11">
        <v>179</v>
      </c>
      <c r="F146" s="11">
        <v>0</v>
      </c>
      <c r="G146" s="11">
        <v>1619.3503</v>
      </c>
      <c r="H146" s="12" t="s">
        <v>33</v>
      </c>
      <c r="I146" s="12" t="s">
        <v>74</v>
      </c>
    </row>
    <row r="147" spans="1:9">
      <c r="A147" s="11">
        <v>62.5185</v>
      </c>
      <c r="B147" s="11">
        <v>778.894</v>
      </c>
      <c r="C147" s="11">
        <v>566.48</v>
      </c>
      <c r="D147" s="11">
        <v>32.4578</v>
      </c>
      <c r="E147" s="11">
        <v>179</v>
      </c>
      <c r="F147" s="11">
        <v>0</v>
      </c>
      <c r="G147" s="11">
        <v>1619.3503</v>
      </c>
      <c r="H147" s="12" t="s">
        <v>33</v>
      </c>
      <c r="I147" s="12" t="s">
        <v>74</v>
      </c>
    </row>
    <row r="148" spans="1:9">
      <c r="A148" s="11">
        <v>62.5185</v>
      </c>
      <c r="B148" s="11">
        <v>778.894</v>
      </c>
      <c r="C148" s="11">
        <v>566.48</v>
      </c>
      <c r="D148" s="11">
        <v>32.4578</v>
      </c>
      <c r="E148" s="11">
        <v>179</v>
      </c>
      <c r="F148" s="11">
        <v>0</v>
      </c>
      <c r="G148" s="11">
        <v>1619.3503</v>
      </c>
      <c r="H148" s="12" t="s">
        <v>33</v>
      </c>
      <c r="I148" s="12" t="s">
        <v>74</v>
      </c>
    </row>
    <row r="149" spans="1:9">
      <c r="A149" s="11">
        <v>62.5185</v>
      </c>
      <c r="B149" s="11">
        <v>778.894</v>
      </c>
      <c r="C149" s="11">
        <v>566.48</v>
      </c>
      <c r="D149" s="11">
        <v>32.4578</v>
      </c>
      <c r="E149" s="11">
        <v>179</v>
      </c>
      <c r="F149" s="11">
        <v>0</v>
      </c>
      <c r="G149" s="11">
        <v>1619.3503</v>
      </c>
      <c r="H149" s="12" t="s">
        <v>33</v>
      </c>
      <c r="I149" s="12" t="s">
        <v>74</v>
      </c>
    </row>
    <row r="150" spans="1:9">
      <c r="A150" s="11">
        <v>62.5185</v>
      </c>
      <c r="B150" s="11">
        <v>778.894</v>
      </c>
      <c r="C150" s="11">
        <v>566.48</v>
      </c>
      <c r="D150" s="11">
        <v>32.4578</v>
      </c>
      <c r="E150" s="11">
        <v>179</v>
      </c>
      <c r="F150" s="11">
        <v>0</v>
      </c>
      <c r="G150" s="11">
        <v>1619.3503</v>
      </c>
      <c r="H150" s="12" t="s">
        <v>33</v>
      </c>
      <c r="I150" s="12" t="s">
        <v>74</v>
      </c>
    </row>
    <row r="151" spans="1:9">
      <c r="A151" s="11">
        <v>62.5185</v>
      </c>
      <c r="B151" s="11">
        <v>778.894</v>
      </c>
      <c r="C151" s="11">
        <v>566.48</v>
      </c>
      <c r="D151" s="11">
        <v>32.4578</v>
      </c>
      <c r="E151" s="11">
        <v>179</v>
      </c>
      <c r="F151" s="11">
        <v>0</v>
      </c>
      <c r="G151" s="11">
        <v>1619.3503</v>
      </c>
      <c r="H151" s="12" t="s">
        <v>33</v>
      </c>
      <c r="I151" s="12" t="s">
        <v>74</v>
      </c>
    </row>
    <row r="152" spans="1:9">
      <c r="A152" s="11">
        <v>62.5185</v>
      </c>
      <c r="B152" s="11">
        <v>778.894</v>
      </c>
      <c r="C152" s="11">
        <v>566.48</v>
      </c>
      <c r="D152" s="11">
        <v>32.4578</v>
      </c>
      <c r="E152" s="11">
        <v>179</v>
      </c>
      <c r="F152" s="11">
        <v>0</v>
      </c>
      <c r="G152" s="11">
        <v>1619.3503</v>
      </c>
      <c r="H152" s="12" t="s">
        <v>33</v>
      </c>
      <c r="I152" s="12" t="s">
        <v>77</v>
      </c>
    </row>
    <row r="153" spans="1:9">
      <c r="A153" s="11">
        <v>62.5185</v>
      </c>
      <c r="B153" s="11">
        <v>778.894</v>
      </c>
      <c r="C153" s="11">
        <v>566.48</v>
      </c>
      <c r="D153" s="11">
        <v>32.4578</v>
      </c>
      <c r="E153" s="11">
        <v>179</v>
      </c>
      <c r="F153" s="11">
        <v>0</v>
      </c>
      <c r="G153" s="11">
        <v>1619.3503</v>
      </c>
      <c r="H153" s="12" t="s">
        <v>33</v>
      </c>
      <c r="I153" s="12" t="s">
        <v>74</v>
      </c>
    </row>
    <row r="154" spans="1:9">
      <c r="A154" s="11">
        <v>62.5185</v>
      </c>
      <c r="B154" s="11">
        <v>778.894</v>
      </c>
      <c r="C154" s="11">
        <v>566.48</v>
      </c>
      <c r="D154" s="11">
        <v>32.4578</v>
      </c>
      <c r="E154" s="11">
        <v>0</v>
      </c>
      <c r="F154" s="11">
        <v>0</v>
      </c>
      <c r="G154" s="11">
        <v>1440.3503</v>
      </c>
      <c r="H154" s="12" t="s">
        <v>33</v>
      </c>
      <c r="I154" s="12" t="s">
        <v>74</v>
      </c>
    </row>
    <row r="155" spans="1:9">
      <c r="A155" s="11">
        <v>62.5185</v>
      </c>
      <c r="B155" s="11">
        <v>778.894</v>
      </c>
      <c r="C155" s="11">
        <v>566.48</v>
      </c>
      <c r="D155" s="11">
        <v>32.4578</v>
      </c>
      <c r="E155" s="11">
        <v>179</v>
      </c>
      <c r="F155" s="11">
        <v>0</v>
      </c>
      <c r="G155" s="11">
        <v>1619.3503</v>
      </c>
      <c r="H155" s="12" t="s">
        <v>33</v>
      </c>
      <c r="I155" s="12" t="s">
        <v>77</v>
      </c>
    </row>
    <row r="156" spans="1:9">
      <c r="A156" s="11">
        <v>62.5185</v>
      </c>
      <c r="B156" s="11">
        <v>778.894</v>
      </c>
      <c r="C156" s="11">
        <v>566.48</v>
      </c>
      <c r="D156" s="11">
        <v>32.4578</v>
      </c>
      <c r="E156" s="11">
        <v>179</v>
      </c>
      <c r="F156" s="11">
        <v>0</v>
      </c>
      <c r="G156" s="11">
        <v>1619.3503</v>
      </c>
      <c r="H156" s="12" t="s">
        <v>33</v>
      </c>
      <c r="I156" s="12" t="s">
        <v>77</v>
      </c>
    </row>
    <row r="157" spans="1:9">
      <c r="A157" s="11">
        <v>62.5185</v>
      </c>
      <c r="B157" s="11">
        <v>778.894</v>
      </c>
      <c r="C157" s="11">
        <v>566.48</v>
      </c>
      <c r="D157" s="11">
        <v>32.4578</v>
      </c>
      <c r="E157" s="11">
        <v>179</v>
      </c>
      <c r="F157" s="11">
        <v>0</v>
      </c>
      <c r="G157" s="11">
        <v>1619.3503</v>
      </c>
      <c r="H157" s="12" t="s">
        <v>33</v>
      </c>
      <c r="I157" s="12" t="s">
        <v>77</v>
      </c>
    </row>
    <row r="158" spans="1:9">
      <c r="A158" s="11">
        <v>62.5185</v>
      </c>
      <c r="B158" s="11">
        <v>778.894</v>
      </c>
      <c r="C158" s="11">
        <v>566.48</v>
      </c>
      <c r="D158" s="11">
        <v>32.4578</v>
      </c>
      <c r="E158" s="11">
        <v>179</v>
      </c>
      <c r="F158" s="11">
        <v>0</v>
      </c>
      <c r="G158" s="11">
        <v>1619.3503</v>
      </c>
      <c r="H158" s="12" t="s">
        <v>33</v>
      </c>
      <c r="I158" s="12" t="s">
        <v>77</v>
      </c>
    </row>
    <row r="159" spans="1:9">
      <c r="A159" s="11">
        <v>62.5185</v>
      </c>
      <c r="B159" s="11">
        <v>778.894</v>
      </c>
      <c r="C159" s="11">
        <v>566.48</v>
      </c>
      <c r="D159" s="11">
        <v>32.4578</v>
      </c>
      <c r="E159" s="11">
        <v>179</v>
      </c>
      <c r="F159" s="11">
        <v>0</v>
      </c>
      <c r="G159" s="11">
        <v>1619.3503</v>
      </c>
      <c r="H159" s="12" t="s">
        <v>33</v>
      </c>
      <c r="I159" s="12" t="s">
        <v>80</v>
      </c>
    </row>
    <row r="160" spans="1:9">
      <c r="A160" s="11">
        <v>62.5185</v>
      </c>
      <c r="B160" s="11">
        <v>778.894</v>
      </c>
      <c r="C160" s="11">
        <v>566.48</v>
      </c>
      <c r="D160" s="11">
        <v>32.4578</v>
      </c>
      <c r="E160" s="11">
        <v>179</v>
      </c>
      <c r="F160" s="11">
        <v>0</v>
      </c>
      <c r="G160" s="11">
        <v>1619.3503</v>
      </c>
      <c r="H160" s="12" t="s">
        <v>33</v>
      </c>
      <c r="I160" s="12" t="s">
        <v>80</v>
      </c>
    </row>
    <row r="161" spans="1:9">
      <c r="A161" s="11">
        <v>62.5185</v>
      </c>
      <c r="B161" s="11">
        <v>778.894</v>
      </c>
      <c r="C161" s="11">
        <v>566.48</v>
      </c>
      <c r="D161" s="11">
        <v>32.4578</v>
      </c>
      <c r="E161" s="11">
        <v>179</v>
      </c>
      <c r="F161" s="11">
        <v>0</v>
      </c>
      <c r="G161" s="11">
        <v>1619.3503</v>
      </c>
      <c r="H161" s="12" t="s">
        <v>33</v>
      </c>
      <c r="I161" s="12" t="s">
        <v>80</v>
      </c>
    </row>
    <row r="162" spans="1:9">
      <c r="A162" s="11">
        <v>62.5185</v>
      </c>
      <c r="B162" s="11">
        <v>778.894</v>
      </c>
      <c r="C162" s="11">
        <v>566.48</v>
      </c>
      <c r="D162" s="11">
        <v>32.4578</v>
      </c>
      <c r="E162" s="11">
        <v>179</v>
      </c>
      <c r="F162" s="11">
        <v>0</v>
      </c>
      <c r="G162" s="11">
        <v>1619.3503</v>
      </c>
      <c r="H162" s="12" t="s">
        <v>33</v>
      </c>
      <c r="I162" s="12" t="s">
        <v>80</v>
      </c>
    </row>
    <row r="163" spans="1:9">
      <c r="A163" s="11">
        <v>62.5185</v>
      </c>
      <c r="B163" s="11">
        <v>778.894</v>
      </c>
      <c r="C163" s="11">
        <v>566.48</v>
      </c>
      <c r="D163" s="11">
        <v>32.4578</v>
      </c>
      <c r="E163" s="11">
        <v>179</v>
      </c>
      <c r="F163" s="11">
        <v>0</v>
      </c>
      <c r="G163" s="11">
        <v>1619.3503</v>
      </c>
      <c r="H163" s="12" t="s">
        <v>33</v>
      </c>
      <c r="I163" s="12" t="s">
        <v>80</v>
      </c>
    </row>
    <row r="164" spans="1:9">
      <c r="A164" s="11">
        <v>62.5185</v>
      </c>
      <c r="B164" s="11">
        <v>778.894</v>
      </c>
      <c r="C164" s="11">
        <v>566.48</v>
      </c>
      <c r="D164" s="11">
        <v>32.4578</v>
      </c>
      <c r="E164" s="11">
        <v>179</v>
      </c>
      <c r="F164" s="11">
        <v>0</v>
      </c>
      <c r="G164" s="11">
        <v>1619.3503</v>
      </c>
      <c r="H164" s="12" t="s">
        <v>33</v>
      </c>
      <c r="I164" s="12" t="s">
        <v>83</v>
      </c>
    </row>
    <row r="165" spans="1:9">
      <c r="A165" s="11">
        <v>62.5185</v>
      </c>
      <c r="B165" s="11">
        <v>778.894</v>
      </c>
      <c r="C165" s="11">
        <v>566.48</v>
      </c>
      <c r="D165" s="11">
        <v>32.4578</v>
      </c>
      <c r="E165" s="11">
        <v>179</v>
      </c>
      <c r="F165" s="11">
        <v>0</v>
      </c>
      <c r="G165" s="11">
        <v>1619.3503</v>
      </c>
      <c r="H165" s="12" t="s">
        <v>33</v>
      </c>
      <c r="I165" s="12" t="s">
        <v>83</v>
      </c>
    </row>
    <row r="166" spans="1:9">
      <c r="A166" s="11">
        <v>62.5185</v>
      </c>
      <c r="B166" s="11">
        <v>778.894</v>
      </c>
      <c r="C166" s="11">
        <v>566.48</v>
      </c>
      <c r="D166" s="11">
        <v>32.4578</v>
      </c>
      <c r="E166" s="11">
        <v>179</v>
      </c>
      <c r="F166" s="11">
        <v>0</v>
      </c>
      <c r="G166" s="11">
        <v>1619.3503</v>
      </c>
      <c r="H166" s="12" t="s">
        <v>33</v>
      </c>
      <c r="I166" s="12" t="s">
        <v>83</v>
      </c>
    </row>
    <row r="167" spans="1:9">
      <c r="A167" s="11">
        <v>62.5185</v>
      </c>
      <c r="B167" s="11">
        <v>778.894</v>
      </c>
      <c r="C167" s="11">
        <v>566.48</v>
      </c>
      <c r="D167" s="11">
        <v>32.4578</v>
      </c>
      <c r="E167" s="11">
        <v>179</v>
      </c>
      <c r="F167" s="11">
        <v>0</v>
      </c>
      <c r="G167" s="11">
        <v>1619.3503</v>
      </c>
      <c r="H167" s="12" t="s">
        <v>33</v>
      </c>
      <c r="I167" s="12" t="s">
        <v>83</v>
      </c>
    </row>
    <row r="168" spans="1:9">
      <c r="A168" s="11">
        <v>62.5185</v>
      </c>
      <c r="B168" s="11">
        <v>778.894</v>
      </c>
      <c r="C168" s="11">
        <v>566.48</v>
      </c>
      <c r="D168" s="11">
        <v>32.4578</v>
      </c>
      <c r="E168" s="11">
        <v>179</v>
      </c>
      <c r="F168" s="11">
        <v>0</v>
      </c>
      <c r="G168" s="11">
        <v>1619.3503</v>
      </c>
      <c r="H168" s="12" t="s">
        <v>33</v>
      </c>
      <c r="I168" s="12" t="s">
        <v>83</v>
      </c>
    </row>
    <row r="169" spans="1:9">
      <c r="A169" s="11">
        <v>62.5185</v>
      </c>
      <c r="B169" s="11">
        <v>778.894</v>
      </c>
      <c r="C169" s="11">
        <v>566.48</v>
      </c>
      <c r="D169" s="11">
        <v>32.4578</v>
      </c>
      <c r="E169" s="11">
        <v>179</v>
      </c>
      <c r="F169" s="11">
        <v>0</v>
      </c>
      <c r="G169" s="11">
        <v>1619.3503</v>
      </c>
      <c r="H169" s="12" t="s">
        <v>33</v>
      </c>
      <c r="I169" s="12" t="s">
        <v>83</v>
      </c>
    </row>
    <row r="170" spans="1:9">
      <c r="A170" s="11">
        <v>62.5185</v>
      </c>
      <c r="B170" s="11">
        <v>778.894</v>
      </c>
      <c r="C170" s="11">
        <v>566.48</v>
      </c>
      <c r="D170" s="11">
        <v>32.4578</v>
      </c>
      <c r="E170" s="11">
        <v>179</v>
      </c>
      <c r="F170" s="11">
        <v>0</v>
      </c>
      <c r="G170" s="11">
        <v>1619.3503</v>
      </c>
      <c r="H170" s="12" t="s">
        <v>33</v>
      </c>
      <c r="I170" s="12" t="s">
        <v>83</v>
      </c>
    </row>
    <row r="171" spans="1:9">
      <c r="A171" s="11">
        <v>62.5185</v>
      </c>
      <c r="B171" s="11">
        <v>778.894</v>
      </c>
      <c r="C171" s="11">
        <v>566.48</v>
      </c>
      <c r="D171" s="11">
        <v>32.4578</v>
      </c>
      <c r="E171" s="11">
        <v>179</v>
      </c>
      <c r="F171" s="11">
        <v>0</v>
      </c>
      <c r="G171" s="11">
        <v>1619.3503</v>
      </c>
      <c r="H171" s="12" t="s">
        <v>33</v>
      </c>
      <c r="I171" s="12" t="s">
        <v>83</v>
      </c>
    </row>
    <row r="172" spans="1:9">
      <c r="A172" s="11">
        <v>62.5185</v>
      </c>
      <c r="B172" s="11">
        <v>778.894</v>
      </c>
      <c r="C172" s="11">
        <v>566.48</v>
      </c>
      <c r="D172" s="11">
        <v>32.4578</v>
      </c>
      <c r="E172" s="11">
        <v>179</v>
      </c>
      <c r="F172" s="11">
        <v>0</v>
      </c>
      <c r="G172" s="11">
        <v>1619.3503</v>
      </c>
      <c r="H172" s="12" t="s">
        <v>33</v>
      </c>
      <c r="I172" s="12" t="s">
        <v>83</v>
      </c>
    </row>
    <row r="173" spans="1:9">
      <c r="A173" s="11">
        <v>62.5185</v>
      </c>
      <c r="B173" s="11">
        <v>778.894</v>
      </c>
      <c r="C173" s="11">
        <v>566.48</v>
      </c>
      <c r="D173" s="11">
        <v>32.4578</v>
      </c>
      <c r="E173" s="11">
        <v>179</v>
      </c>
      <c r="F173" s="11">
        <v>0</v>
      </c>
      <c r="G173" s="11">
        <v>1619.3503</v>
      </c>
      <c r="H173" s="12" t="s">
        <v>33</v>
      </c>
      <c r="I173" s="12" t="s">
        <v>83</v>
      </c>
    </row>
    <row r="174" spans="1:9">
      <c r="A174" s="11">
        <v>62.5185</v>
      </c>
      <c r="B174" s="11">
        <v>778.894</v>
      </c>
      <c r="C174" s="11">
        <v>566.48</v>
      </c>
      <c r="D174" s="11">
        <v>32.4578</v>
      </c>
      <c r="E174" s="11">
        <v>179</v>
      </c>
      <c r="F174" s="11">
        <v>0</v>
      </c>
      <c r="G174" s="11">
        <v>1619.3503</v>
      </c>
      <c r="H174" s="12" t="s">
        <v>33</v>
      </c>
      <c r="I174" s="12" t="s">
        <v>83</v>
      </c>
    </row>
    <row r="175" spans="1:9">
      <c r="A175" s="11">
        <v>62.5185</v>
      </c>
      <c r="B175" s="11">
        <v>778.894</v>
      </c>
      <c r="C175" s="11">
        <v>566.48</v>
      </c>
      <c r="D175" s="11">
        <v>32.4578</v>
      </c>
      <c r="E175" s="11">
        <v>179</v>
      </c>
      <c r="F175" s="11">
        <v>0</v>
      </c>
      <c r="G175" s="11">
        <v>1619.3503</v>
      </c>
      <c r="H175" s="12" t="s">
        <v>33</v>
      </c>
      <c r="I175" s="12" t="s">
        <v>83</v>
      </c>
    </row>
    <row r="176" spans="1:9">
      <c r="A176" s="11">
        <v>62.5185</v>
      </c>
      <c r="B176" s="11">
        <v>778.894</v>
      </c>
      <c r="C176" s="11">
        <v>566.48</v>
      </c>
      <c r="D176" s="11">
        <v>32.4578</v>
      </c>
      <c r="E176" s="11">
        <v>179</v>
      </c>
      <c r="F176" s="11">
        <v>0</v>
      </c>
      <c r="G176" s="11">
        <v>1619.3503</v>
      </c>
      <c r="H176" s="12" t="s">
        <v>33</v>
      </c>
      <c r="I176" s="12" t="s">
        <v>83</v>
      </c>
    </row>
    <row r="177" spans="1:9">
      <c r="A177" s="11">
        <v>62.5185</v>
      </c>
      <c r="B177" s="11">
        <v>778.894</v>
      </c>
      <c r="C177" s="11">
        <v>566.48</v>
      </c>
      <c r="D177" s="11">
        <v>32.4578</v>
      </c>
      <c r="E177" s="11">
        <v>179</v>
      </c>
      <c r="F177" s="11">
        <v>0</v>
      </c>
      <c r="G177" s="11">
        <v>1619.3503</v>
      </c>
      <c r="H177" s="12" t="s">
        <v>33</v>
      </c>
      <c r="I177" s="12" t="s">
        <v>83</v>
      </c>
    </row>
    <row r="178" spans="1:9">
      <c r="A178" s="11">
        <v>62.5185</v>
      </c>
      <c r="B178" s="11">
        <v>778.894</v>
      </c>
      <c r="C178" s="11">
        <v>566.48</v>
      </c>
      <c r="D178" s="11">
        <v>32.4578</v>
      </c>
      <c r="E178" s="11">
        <v>179</v>
      </c>
      <c r="F178" s="11">
        <v>0</v>
      </c>
      <c r="G178" s="11">
        <v>1619.3503</v>
      </c>
      <c r="H178" s="12" t="s">
        <v>33</v>
      </c>
      <c r="I178" s="12" t="s">
        <v>83</v>
      </c>
    </row>
    <row r="179" spans="1:9">
      <c r="A179" s="11">
        <v>62.5185</v>
      </c>
      <c r="B179" s="11">
        <v>778.894</v>
      </c>
      <c r="C179" s="11">
        <v>566.48</v>
      </c>
      <c r="D179" s="11">
        <v>32.4578</v>
      </c>
      <c r="E179" s="11">
        <v>179</v>
      </c>
      <c r="F179" s="11">
        <v>0</v>
      </c>
      <c r="G179" s="11">
        <v>1619.3503</v>
      </c>
      <c r="H179" s="12" t="s">
        <v>33</v>
      </c>
      <c r="I179" s="12" t="s">
        <v>83</v>
      </c>
    </row>
    <row r="180" spans="1:9">
      <c r="A180" s="11">
        <v>62.5185</v>
      </c>
      <c r="B180" s="11">
        <v>778.894</v>
      </c>
      <c r="C180" s="11">
        <v>566.48</v>
      </c>
      <c r="D180" s="11">
        <v>32.4578</v>
      </c>
      <c r="E180" s="11">
        <v>179</v>
      </c>
      <c r="F180" s="11">
        <v>0</v>
      </c>
      <c r="G180" s="11">
        <v>1619.3503</v>
      </c>
      <c r="H180" s="12" t="s">
        <v>33</v>
      </c>
      <c r="I180" s="12" t="s">
        <v>83</v>
      </c>
    </row>
    <row r="181" spans="1:9">
      <c r="A181" s="11">
        <v>62.5185</v>
      </c>
      <c r="B181" s="11">
        <v>778.894</v>
      </c>
      <c r="C181" s="11">
        <v>566.48</v>
      </c>
      <c r="D181" s="11">
        <v>32.4578</v>
      </c>
      <c r="E181" s="11">
        <v>179</v>
      </c>
      <c r="F181" s="11">
        <v>0</v>
      </c>
      <c r="G181" s="11">
        <v>1619.3503</v>
      </c>
      <c r="H181" s="12" t="s">
        <v>33</v>
      </c>
      <c r="I181" s="12" t="s">
        <v>83</v>
      </c>
    </row>
    <row r="182" spans="1:9">
      <c r="A182" s="11">
        <v>62.5185</v>
      </c>
      <c r="B182" s="11">
        <v>778.894</v>
      </c>
      <c r="C182" s="11">
        <v>566.48</v>
      </c>
      <c r="D182" s="11">
        <v>32.4578</v>
      </c>
      <c r="E182" s="11">
        <v>179</v>
      </c>
      <c r="F182" s="11">
        <v>0</v>
      </c>
      <c r="G182" s="11">
        <v>1619.3503</v>
      </c>
      <c r="H182" s="12" t="s">
        <v>33</v>
      </c>
      <c r="I182" s="12" t="s">
        <v>83</v>
      </c>
    </row>
    <row r="183" spans="1:9">
      <c r="A183" s="11">
        <v>62.5185</v>
      </c>
      <c r="B183" s="11">
        <v>778.894</v>
      </c>
      <c r="C183" s="11">
        <v>566.48</v>
      </c>
      <c r="D183" s="11">
        <v>32.4578</v>
      </c>
      <c r="E183" s="11">
        <v>179</v>
      </c>
      <c r="F183" s="11">
        <v>0</v>
      </c>
      <c r="G183" s="11">
        <v>1619.3503</v>
      </c>
      <c r="H183" s="12" t="s">
        <v>33</v>
      </c>
      <c r="I183" s="12" t="s">
        <v>83</v>
      </c>
    </row>
    <row r="184" spans="1:9">
      <c r="A184" s="11">
        <v>62.5185</v>
      </c>
      <c r="B184" s="11">
        <v>778.894</v>
      </c>
      <c r="C184" s="11">
        <v>566.48</v>
      </c>
      <c r="D184" s="11">
        <v>32.4578</v>
      </c>
      <c r="E184" s="11">
        <v>179</v>
      </c>
      <c r="F184" s="11">
        <v>0</v>
      </c>
      <c r="G184" s="11">
        <v>1619.3503</v>
      </c>
      <c r="H184" s="12" t="s">
        <v>33</v>
      </c>
      <c r="I184" s="12" t="s">
        <v>83</v>
      </c>
    </row>
    <row r="185" spans="1:9">
      <c r="A185" s="11">
        <v>62.5185</v>
      </c>
      <c r="B185" s="11">
        <v>778.894</v>
      </c>
      <c r="C185" s="11">
        <v>566.48</v>
      </c>
      <c r="D185" s="11">
        <v>32.4578</v>
      </c>
      <c r="E185" s="11">
        <v>179</v>
      </c>
      <c r="F185" s="11">
        <v>0</v>
      </c>
      <c r="G185" s="11">
        <v>1619.3503</v>
      </c>
      <c r="H185" s="12" t="s">
        <v>33</v>
      </c>
      <c r="I185" s="12" t="s">
        <v>83</v>
      </c>
    </row>
    <row r="186" spans="1:9">
      <c r="A186" s="11">
        <v>62.5185</v>
      </c>
      <c r="B186" s="11">
        <v>778.894</v>
      </c>
      <c r="C186" s="11">
        <v>566.48</v>
      </c>
      <c r="D186" s="11">
        <v>32.4578</v>
      </c>
      <c r="E186" s="11">
        <v>179</v>
      </c>
      <c r="F186" s="11">
        <v>0</v>
      </c>
      <c r="G186" s="11">
        <v>1619.3503</v>
      </c>
      <c r="H186" s="12" t="s">
        <v>33</v>
      </c>
      <c r="I186" s="12" t="s">
        <v>83</v>
      </c>
    </row>
    <row r="187" spans="1:9">
      <c r="A187" s="11">
        <v>62.5185</v>
      </c>
      <c r="B187" s="11">
        <v>778.894</v>
      </c>
      <c r="C187" s="11">
        <v>566.48</v>
      </c>
      <c r="D187" s="11">
        <v>32.4578</v>
      </c>
      <c r="E187" s="11">
        <v>179</v>
      </c>
      <c r="F187" s="11">
        <v>0</v>
      </c>
      <c r="G187" s="11">
        <v>1619.3503</v>
      </c>
      <c r="H187" s="12" t="s">
        <v>33</v>
      </c>
      <c r="I187" s="12" t="s">
        <v>83</v>
      </c>
    </row>
    <row r="188" spans="1:9">
      <c r="A188" s="11">
        <v>62.5185</v>
      </c>
      <c r="B188" s="11">
        <v>778.894</v>
      </c>
      <c r="C188" s="11">
        <v>566.48</v>
      </c>
      <c r="D188" s="11">
        <v>32.4578</v>
      </c>
      <c r="E188" s="11">
        <v>179</v>
      </c>
      <c r="F188" s="11">
        <v>0</v>
      </c>
      <c r="G188" s="11">
        <v>1619.3503</v>
      </c>
      <c r="H188" s="12" t="s">
        <v>33</v>
      </c>
      <c r="I188" s="12" t="s">
        <v>98</v>
      </c>
    </row>
    <row r="189" spans="1:9">
      <c r="A189" s="11">
        <v>62.5185</v>
      </c>
      <c r="B189" s="11">
        <v>778.894</v>
      </c>
      <c r="C189" s="11">
        <v>566.48</v>
      </c>
      <c r="D189" s="11">
        <v>32.4578</v>
      </c>
      <c r="E189" s="11">
        <v>179</v>
      </c>
      <c r="F189" s="11">
        <v>0</v>
      </c>
      <c r="G189" s="11">
        <v>1619.3503</v>
      </c>
      <c r="H189" s="12" t="s">
        <v>33</v>
      </c>
      <c r="I189" s="12" t="s">
        <v>98</v>
      </c>
    </row>
    <row r="190" spans="1:9">
      <c r="A190" s="11">
        <v>62.5185</v>
      </c>
      <c r="B190" s="11">
        <v>778.894</v>
      </c>
      <c r="C190" s="11">
        <v>566.48</v>
      </c>
      <c r="D190" s="11">
        <v>32.4578</v>
      </c>
      <c r="E190" s="11">
        <v>179</v>
      </c>
      <c r="F190" s="11">
        <v>0</v>
      </c>
      <c r="G190" s="11">
        <v>1619.3503</v>
      </c>
      <c r="H190" s="12" t="s">
        <v>33</v>
      </c>
      <c r="I190" s="12" t="s">
        <v>98</v>
      </c>
    </row>
    <row r="191" spans="1:9">
      <c r="A191" s="11">
        <v>62.5185</v>
      </c>
      <c r="B191" s="11">
        <v>778.894</v>
      </c>
      <c r="C191" s="11">
        <v>566.48</v>
      </c>
      <c r="D191" s="11">
        <v>32.4578</v>
      </c>
      <c r="E191" s="11">
        <v>418</v>
      </c>
      <c r="F191" s="11">
        <v>0</v>
      </c>
      <c r="G191" s="11">
        <v>1858.3503</v>
      </c>
      <c r="H191" s="12" t="s">
        <v>33</v>
      </c>
      <c r="I191" s="12" t="s">
        <v>98</v>
      </c>
    </row>
    <row r="192" spans="1:9">
      <c r="A192" s="11">
        <v>62.5185</v>
      </c>
      <c r="B192" s="11">
        <v>778.894</v>
      </c>
      <c r="C192" s="11">
        <v>566.48</v>
      </c>
      <c r="D192" s="11">
        <v>32.4578</v>
      </c>
      <c r="E192" s="11">
        <v>418</v>
      </c>
      <c r="F192" s="11">
        <v>0</v>
      </c>
      <c r="G192" s="11">
        <v>1858.3503</v>
      </c>
      <c r="H192" s="12" t="s">
        <v>33</v>
      </c>
      <c r="I192" s="12" t="s">
        <v>98</v>
      </c>
    </row>
    <row r="193" spans="1:9">
      <c r="A193" s="11">
        <v>62.5185</v>
      </c>
      <c r="B193" s="11">
        <v>778.894</v>
      </c>
      <c r="C193" s="11">
        <v>566.48</v>
      </c>
      <c r="D193" s="11">
        <v>32.4578</v>
      </c>
      <c r="E193" s="11">
        <v>418</v>
      </c>
      <c r="F193" s="11">
        <v>0</v>
      </c>
      <c r="G193" s="11">
        <v>1858.3503</v>
      </c>
      <c r="H193" s="12" t="s">
        <v>33</v>
      </c>
      <c r="I193" s="12" t="s">
        <v>98</v>
      </c>
    </row>
    <row r="194" spans="1:9">
      <c r="A194" s="11">
        <v>62.5185</v>
      </c>
      <c r="B194" s="11">
        <v>778.894</v>
      </c>
      <c r="C194" s="11">
        <v>566.48</v>
      </c>
      <c r="D194" s="11">
        <v>32.4578</v>
      </c>
      <c r="E194" s="11">
        <v>418</v>
      </c>
      <c r="F194" s="11">
        <v>0</v>
      </c>
      <c r="G194" s="11">
        <v>1858.3503</v>
      </c>
      <c r="H194" s="12" t="s">
        <v>34</v>
      </c>
      <c r="I194" s="12" t="s">
        <v>101</v>
      </c>
    </row>
    <row r="195" spans="1:9">
      <c r="A195" s="11">
        <v>62.5185</v>
      </c>
      <c r="B195" s="11">
        <v>778.894</v>
      </c>
      <c r="C195" s="11">
        <v>566.48</v>
      </c>
      <c r="D195" s="11">
        <v>32.4578</v>
      </c>
      <c r="E195" s="11">
        <v>418</v>
      </c>
      <c r="F195" s="11">
        <v>0</v>
      </c>
      <c r="G195" s="11">
        <v>1858.3503</v>
      </c>
      <c r="H195" s="12" t="s">
        <v>33</v>
      </c>
      <c r="I195" s="12" t="s">
        <v>98</v>
      </c>
    </row>
    <row r="196" spans="1:9">
      <c r="A196" s="11">
        <v>62.5185</v>
      </c>
      <c r="B196" s="11">
        <v>778.894</v>
      </c>
      <c r="C196" s="11">
        <v>566.48</v>
      </c>
      <c r="D196" s="11">
        <v>32.4578</v>
      </c>
      <c r="E196" s="11">
        <v>418</v>
      </c>
      <c r="F196" s="11">
        <v>0</v>
      </c>
      <c r="G196" s="11">
        <v>1858.3503</v>
      </c>
      <c r="H196" s="12" t="s">
        <v>33</v>
      </c>
      <c r="I196" s="12" t="s">
        <v>98</v>
      </c>
    </row>
    <row r="197" spans="1:9">
      <c r="A197" s="11">
        <v>62.5185</v>
      </c>
      <c r="B197" s="11">
        <v>778.894</v>
      </c>
      <c r="C197" s="11">
        <v>566.48</v>
      </c>
      <c r="D197" s="11">
        <v>32.4578</v>
      </c>
      <c r="E197" s="11">
        <v>179</v>
      </c>
      <c r="F197" s="11">
        <v>0</v>
      </c>
      <c r="G197" s="11">
        <v>1619.3503</v>
      </c>
      <c r="H197" s="12" t="s">
        <v>33</v>
      </c>
      <c r="I197" s="12" t="s">
        <v>98</v>
      </c>
    </row>
    <row r="198" spans="1:9">
      <c r="A198" s="11">
        <v>62.5185</v>
      </c>
      <c r="B198" s="11">
        <v>778.894</v>
      </c>
      <c r="C198" s="11">
        <v>566.48</v>
      </c>
      <c r="D198" s="11">
        <v>32.4578</v>
      </c>
      <c r="E198" s="11">
        <v>179</v>
      </c>
      <c r="F198" s="11">
        <v>0</v>
      </c>
      <c r="G198" s="11">
        <v>1619.3503</v>
      </c>
      <c r="H198" s="12" t="s">
        <v>32</v>
      </c>
      <c r="I198" s="12" t="s">
        <v>68</v>
      </c>
    </row>
    <row r="199" spans="1:9">
      <c r="A199" s="11">
        <v>62.5185</v>
      </c>
      <c r="B199" s="11">
        <v>778.894</v>
      </c>
      <c r="C199" s="11">
        <v>566.48</v>
      </c>
      <c r="D199" s="11">
        <v>32.4578</v>
      </c>
      <c r="E199" s="11">
        <v>179</v>
      </c>
      <c r="F199" s="11">
        <v>0</v>
      </c>
      <c r="G199" s="11">
        <v>1619.3503</v>
      </c>
      <c r="H199" s="12" t="s">
        <v>33</v>
      </c>
      <c r="I199" s="12" t="s">
        <v>98</v>
      </c>
    </row>
    <row r="200" spans="1:9">
      <c r="A200" s="11">
        <v>62.5185</v>
      </c>
      <c r="B200" s="11">
        <v>778.894</v>
      </c>
      <c r="C200" s="11">
        <v>566.48</v>
      </c>
      <c r="D200" s="11">
        <v>32.4578</v>
      </c>
      <c r="E200" s="11">
        <v>318</v>
      </c>
      <c r="F200" s="11">
        <v>0</v>
      </c>
      <c r="G200" s="11">
        <v>1758.3503</v>
      </c>
      <c r="H200" s="12" t="s">
        <v>33</v>
      </c>
      <c r="I200" s="12" t="s">
        <v>98</v>
      </c>
    </row>
    <row r="201" spans="1:9">
      <c r="A201" s="11">
        <v>62.5185</v>
      </c>
      <c r="B201" s="11">
        <v>778.894</v>
      </c>
      <c r="C201" s="11">
        <v>566.48</v>
      </c>
      <c r="D201" s="11">
        <v>32.4578</v>
      </c>
      <c r="E201" s="11">
        <v>179</v>
      </c>
      <c r="F201" s="11">
        <v>0</v>
      </c>
      <c r="G201" s="11">
        <v>1619.3503</v>
      </c>
      <c r="H201" s="12" t="s">
        <v>33</v>
      </c>
      <c r="I201" s="12" t="s">
        <v>98</v>
      </c>
    </row>
    <row r="202" spans="1:9">
      <c r="A202" s="11">
        <v>62.5185</v>
      </c>
      <c r="B202" s="11">
        <v>778.894</v>
      </c>
      <c r="C202" s="11">
        <v>566.48</v>
      </c>
      <c r="D202" s="11">
        <v>32.4578</v>
      </c>
      <c r="E202" s="11">
        <v>0</v>
      </c>
      <c r="F202" s="11">
        <v>0</v>
      </c>
      <c r="G202" s="11">
        <v>1440.3503</v>
      </c>
      <c r="H202" s="12" t="s">
        <v>33</v>
      </c>
      <c r="I202" s="12" t="s">
        <v>98</v>
      </c>
    </row>
    <row r="203" spans="1:9">
      <c r="A203" s="11">
        <v>62.5185</v>
      </c>
      <c r="B203" s="11">
        <v>778.894</v>
      </c>
      <c r="C203" s="11">
        <v>566.48</v>
      </c>
      <c r="D203" s="11">
        <v>32.4578</v>
      </c>
      <c r="E203" s="11">
        <v>179</v>
      </c>
      <c r="F203" s="11">
        <v>0</v>
      </c>
      <c r="G203" s="11">
        <v>1619.3503</v>
      </c>
      <c r="H203" s="12" t="s">
        <v>33</v>
      </c>
      <c r="I203" s="12" t="s">
        <v>98</v>
      </c>
    </row>
    <row r="204" spans="1:9">
      <c r="A204" s="11">
        <v>62.5185</v>
      </c>
      <c r="B204" s="11">
        <v>778.894</v>
      </c>
      <c r="C204" s="11">
        <v>566.48</v>
      </c>
      <c r="D204" s="11">
        <v>32.4578</v>
      </c>
      <c r="E204" s="11">
        <v>179</v>
      </c>
      <c r="F204" s="11">
        <v>0</v>
      </c>
      <c r="G204" s="11">
        <v>1619.3503</v>
      </c>
      <c r="H204" s="12" t="s">
        <v>33</v>
      </c>
      <c r="I204" s="12" t="s">
        <v>98</v>
      </c>
    </row>
    <row r="205" spans="1:9">
      <c r="A205" s="11">
        <v>62.5185</v>
      </c>
      <c r="B205" s="11">
        <v>778.894</v>
      </c>
      <c r="C205" s="11">
        <v>566.48</v>
      </c>
      <c r="D205" s="11">
        <v>32.4578</v>
      </c>
      <c r="E205" s="11">
        <v>179</v>
      </c>
      <c r="F205" s="11">
        <v>0</v>
      </c>
      <c r="G205" s="11">
        <v>1619.3503</v>
      </c>
      <c r="H205" s="12" t="s">
        <v>33</v>
      </c>
      <c r="I205" s="12" t="s">
        <v>98</v>
      </c>
    </row>
    <row r="206" spans="1:9">
      <c r="A206" s="11">
        <v>62.5185</v>
      </c>
      <c r="B206" s="11">
        <v>778.894</v>
      </c>
      <c r="C206" s="11">
        <v>566.48</v>
      </c>
      <c r="D206" s="11">
        <v>32.4578</v>
      </c>
      <c r="E206" s="11">
        <v>179</v>
      </c>
      <c r="F206" s="11">
        <v>0</v>
      </c>
      <c r="G206" s="11">
        <v>1619.3503</v>
      </c>
      <c r="H206" s="12" t="s">
        <v>33</v>
      </c>
      <c r="I206" s="12" t="s">
        <v>98</v>
      </c>
    </row>
    <row r="207" spans="1:9">
      <c r="A207" s="11">
        <v>62.5185</v>
      </c>
      <c r="B207" s="11">
        <v>778.894</v>
      </c>
      <c r="C207" s="11">
        <v>566.48</v>
      </c>
      <c r="D207" s="11">
        <v>32.4578</v>
      </c>
      <c r="E207" s="11">
        <v>179</v>
      </c>
      <c r="F207" s="11">
        <v>0</v>
      </c>
      <c r="G207" s="11">
        <v>1619.3503</v>
      </c>
      <c r="H207" s="12" t="s">
        <v>33</v>
      </c>
      <c r="I207" s="12" t="s">
        <v>98</v>
      </c>
    </row>
    <row r="208" spans="1:9">
      <c r="A208" s="11">
        <v>62.5185</v>
      </c>
      <c r="B208" s="11">
        <v>778.894</v>
      </c>
      <c r="C208" s="11">
        <v>566.48</v>
      </c>
      <c r="D208" s="11">
        <v>32.4578</v>
      </c>
      <c r="E208" s="11">
        <v>179</v>
      </c>
      <c r="F208" s="11">
        <v>0</v>
      </c>
      <c r="G208" s="11">
        <v>1619.3503</v>
      </c>
      <c r="H208" s="12" t="s">
        <v>33</v>
      </c>
      <c r="I208" s="12" t="s">
        <v>98</v>
      </c>
    </row>
    <row r="209" spans="1:9">
      <c r="A209" s="11">
        <v>62.5185</v>
      </c>
      <c r="B209" s="11">
        <v>778.894</v>
      </c>
      <c r="C209" s="11">
        <v>566.48</v>
      </c>
      <c r="D209" s="11">
        <v>32.4578</v>
      </c>
      <c r="E209" s="11">
        <v>179</v>
      </c>
      <c r="F209" s="11">
        <v>0</v>
      </c>
      <c r="G209" s="11">
        <v>1619.3503</v>
      </c>
      <c r="H209" s="12" t="s">
        <v>33</v>
      </c>
      <c r="I209" s="12" t="s">
        <v>98</v>
      </c>
    </row>
    <row r="210" spans="1:9">
      <c r="A210" s="11">
        <v>62.5185</v>
      </c>
      <c r="B210" s="11">
        <v>778.894</v>
      </c>
      <c r="C210" s="11">
        <v>566.48</v>
      </c>
      <c r="D210" s="11">
        <v>32.4578</v>
      </c>
      <c r="E210" s="11">
        <v>0</v>
      </c>
      <c r="F210" s="11">
        <v>0</v>
      </c>
      <c r="G210" s="11">
        <v>1440.3503</v>
      </c>
      <c r="H210" s="12" t="s">
        <v>33</v>
      </c>
      <c r="I210" s="12" t="s">
        <v>98</v>
      </c>
    </row>
    <row r="211" spans="1:9">
      <c r="A211" s="11">
        <v>62.5185</v>
      </c>
      <c r="B211" s="11">
        <v>778.894</v>
      </c>
      <c r="C211" s="11">
        <v>566.48</v>
      </c>
      <c r="D211" s="11">
        <v>32.4578</v>
      </c>
      <c r="E211" s="11">
        <v>318</v>
      </c>
      <c r="F211" s="11">
        <v>0</v>
      </c>
      <c r="G211" s="11">
        <v>1758.3503</v>
      </c>
      <c r="H211" s="12" t="s">
        <v>35</v>
      </c>
      <c r="I211" s="12" t="s">
        <v>104</v>
      </c>
    </row>
    <row r="212" spans="1:9">
      <c r="A212" s="11">
        <v>62.5185</v>
      </c>
      <c r="B212" s="11">
        <v>778.894</v>
      </c>
      <c r="C212" s="11">
        <v>566.48</v>
      </c>
      <c r="D212" s="11">
        <v>32.4578</v>
      </c>
      <c r="E212" s="11">
        <v>318</v>
      </c>
      <c r="F212" s="11">
        <v>0</v>
      </c>
      <c r="G212" s="11">
        <v>1758.3503</v>
      </c>
      <c r="H212" s="12" t="s">
        <v>34</v>
      </c>
      <c r="I212" s="12" t="s">
        <v>101</v>
      </c>
    </row>
    <row r="213" spans="1:9">
      <c r="A213" s="11">
        <v>62.5185</v>
      </c>
      <c r="B213" s="11">
        <v>778.894</v>
      </c>
      <c r="C213" s="11">
        <v>566.48</v>
      </c>
      <c r="D213" s="11">
        <v>32.4578</v>
      </c>
      <c r="E213" s="11">
        <v>179</v>
      </c>
      <c r="F213" s="11">
        <v>0</v>
      </c>
      <c r="G213" s="11">
        <v>1619.3503</v>
      </c>
      <c r="H213" s="12" t="s">
        <v>33</v>
      </c>
      <c r="I213" s="12" t="s">
        <v>98</v>
      </c>
    </row>
    <row r="214" spans="1:9">
      <c r="A214" s="11">
        <v>68.76</v>
      </c>
      <c r="B214" s="11">
        <v>916.8</v>
      </c>
      <c r="C214" s="11">
        <v>566.48</v>
      </c>
      <c r="D214" s="11">
        <v>38.2</v>
      </c>
      <c r="E214" s="11">
        <v>418</v>
      </c>
      <c r="F214" s="11">
        <v>0</v>
      </c>
      <c r="G214" s="11">
        <v>2008.24</v>
      </c>
      <c r="H214" s="12" t="s">
        <v>36</v>
      </c>
      <c r="I214" s="12" t="s">
        <v>128</v>
      </c>
    </row>
    <row r="215" spans="1:9">
      <c r="A215" s="11">
        <v>62.5185</v>
      </c>
      <c r="B215" s="11">
        <v>778.92</v>
      </c>
      <c r="C215" s="11">
        <v>566.48</v>
      </c>
      <c r="D215" s="11">
        <v>32.4578</v>
      </c>
      <c r="E215" s="11">
        <v>179</v>
      </c>
      <c r="F215" s="11">
        <v>0</v>
      </c>
      <c r="G215" s="11">
        <v>1619.3763</v>
      </c>
      <c r="H215" s="12" t="s">
        <v>33</v>
      </c>
      <c r="I215" s="12" t="s">
        <v>74</v>
      </c>
    </row>
    <row r="216" spans="1:9">
      <c r="A216" s="11">
        <v>62.5185</v>
      </c>
      <c r="B216" s="11">
        <v>778.92</v>
      </c>
      <c r="C216" s="11">
        <v>566.48</v>
      </c>
      <c r="D216" s="11">
        <v>32.4578</v>
      </c>
      <c r="E216" s="11">
        <v>179</v>
      </c>
      <c r="F216" s="11">
        <v>0</v>
      </c>
      <c r="G216" s="11">
        <v>1619.3763</v>
      </c>
      <c r="H216" s="12" t="s">
        <v>33</v>
      </c>
      <c r="I216" s="12" t="s">
        <v>80</v>
      </c>
    </row>
    <row r="217" spans="1:9">
      <c r="A217" s="11">
        <v>62.5185</v>
      </c>
      <c r="B217" s="11">
        <v>778.92</v>
      </c>
      <c r="C217" s="11">
        <v>566.48</v>
      </c>
      <c r="D217" s="11">
        <v>32.4578</v>
      </c>
      <c r="E217" s="11">
        <v>179</v>
      </c>
      <c r="F217" s="11">
        <v>0</v>
      </c>
      <c r="G217" s="11">
        <v>1619.3763</v>
      </c>
      <c r="H217" s="12" t="s">
        <v>33</v>
      </c>
      <c r="I217" s="12" t="s">
        <v>71</v>
      </c>
    </row>
    <row r="218" spans="1:9">
      <c r="A218" s="11">
        <v>62.5185</v>
      </c>
      <c r="B218" s="11">
        <v>778.92</v>
      </c>
      <c r="C218" s="11">
        <v>566.48</v>
      </c>
      <c r="D218" s="11">
        <v>32.4578</v>
      </c>
      <c r="E218" s="11">
        <v>179</v>
      </c>
      <c r="F218" s="11">
        <v>0</v>
      </c>
      <c r="G218" s="11">
        <v>1619.3763</v>
      </c>
      <c r="H218" s="12" t="s">
        <v>33</v>
      </c>
      <c r="I218" s="12" t="s">
        <v>71</v>
      </c>
    </row>
    <row r="219" spans="1:9">
      <c r="A219" s="11">
        <v>62.5185</v>
      </c>
      <c r="B219" s="11">
        <v>778.92</v>
      </c>
      <c r="C219" s="11">
        <v>566.48</v>
      </c>
      <c r="D219" s="11">
        <v>32.4578</v>
      </c>
      <c r="E219" s="11">
        <v>179</v>
      </c>
      <c r="F219" s="11">
        <v>0</v>
      </c>
      <c r="G219" s="11">
        <v>1619.3763</v>
      </c>
      <c r="H219" s="12" t="s">
        <v>33</v>
      </c>
      <c r="I219" s="12" t="s">
        <v>71</v>
      </c>
    </row>
    <row r="220" spans="1:9">
      <c r="A220" s="11">
        <v>62.5185</v>
      </c>
      <c r="B220" s="11">
        <v>778.92</v>
      </c>
      <c r="C220" s="11">
        <v>566.48</v>
      </c>
      <c r="D220" s="11">
        <v>32.4578</v>
      </c>
      <c r="E220" s="11">
        <v>179</v>
      </c>
      <c r="F220" s="11">
        <v>0</v>
      </c>
      <c r="G220" s="11">
        <v>1619.3763</v>
      </c>
      <c r="H220" s="12" t="s">
        <v>33</v>
      </c>
      <c r="I220" s="12" t="s">
        <v>98</v>
      </c>
    </row>
    <row r="221" spans="1:9">
      <c r="A221" s="11">
        <v>62.5185</v>
      </c>
      <c r="B221" s="11">
        <v>778.92</v>
      </c>
      <c r="C221" s="11">
        <v>566.48</v>
      </c>
      <c r="D221" s="11">
        <v>32.4578</v>
      </c>
      <c r="E221" s="11">
        <v>179</v>
      </c>
      <c r="F221" s="11">
        <v>0</v>
      </c>
      <c r="G221" s="11">
        <v>1619.3763</v>
      </c>
      <c r="H221" s="12" t="s">
        <v>33</v>
      </c>
      <c r="I221" s="12" t="s">
        <v>98</v>
      </c>
    </row>
    <row r="222" spans="1:9">
      <c r="A222" s="11">
        <v>62.5185</v>
      </c>
      <c r="B222" s="11">
        <v>778.92</v>
      </c>
      <c r="C222" s="11">
        <v>566.48</v>
      </c>
      <c r="D222" s="11">
        <v>32.4578</v>
      </c>
      <c r="E222" s="11">
        <v>318</v>
      </c>
      <c r="F222" s="11">
        <v>0</v>
      </c>
      <c r="G222" s="11">
        <v>1758.3763</v>
      </c>
      <c r="H222" s="12" t="s">
        <v>34</v>
      </c>
      <c r="I222" s="12" t="s">
        <v>101</v>
      </c>
    </row>
    <row r="223" spans="1:9">
      <c r="A223" s="11">
        <v>62.5185</v>
      </c>
      <c r="B223" s="11">
        <v>778.92</v>
      </c>
      <c r="C223" s="11">
        <v>566.48</v>
      </c>
      <c r="D223" s="11">
        <v>32.4578</v>
      </c>
      <c r="E223" s="11">
        <v>179</v>
      </c>
      <c r="F223" s="11">
        <v>0</v>
      </c>
      <c r="G223" s="11">
        <v>1619.3763</v>
      </c>
      <c r="H223" s="12" t="s">
        <v>34</v>
      </c>
      <c r="I223" s="12" t="s">
        <v>101</v>
      </c>
    </row>
    <row r="224" spans="1:9">
      <c r="A224" s="11">
        <v>68.76</v>
      </c>
      <c r="B224" s="11">
        <v>916.8</v>
      </c>
      <c r="C224" s="11">
        <v>566.48</v>
      </c>
      <c r="D224" s="11">
        <v>38.2</v>
      </c>
      <c r="E224" s="11">
        <v>418</v>
      </c>
      <c r="F224" s="11">
        <v>0</v>
      </c>
      <c r="G224" s="11">
        <v>2008.24</v>
      </c>
      <c r="H224" s="12" t="s">
        <v>35</v>
      </c>
      <c r="I224" s="12" t="s">
        <v>104</v>
      </c>
    </row>
    <row r="225" spans="1:9">
      <c r="A225" s="11">
        <v>62.5185</v>
      </c>
      <c r="B225" s="11">
        <v>778.894</v>
      </c>
      <c r="C225" s="11">
        <v>566.48</v>
      </c>
      <c r="D225" s="11">
        <v>32.4578</v>
      </c>
      <c r="E225" s="11">
        <v>418</v>
      </c>
      <c r="F225" s="11">
        <v>0</v>
      </c>
      <c r="G225" s="11">
        <v>1858.3503</v>
      </c>
      <c r="H225" s="12" t="s">
        <v>32</v>
      </c>
      <c r="I225" s="12" t="s">
        <v>54</v>
      </c>
    </row>
    <row r="226" spans="1:9">
      <c r="A226" s="11">
        <v>62.5185</v>
      </c>
      <c r="B226" s="11">
        <v>778.894</v>
      </c>
      <c r="C226" s="11">
        <v>566.48</v>
      </c>
      <c r="D226" s="11">
        <v>32.4578</v>
      </c>
      <c r="E226" s="11">
        <v>418</v>
      </c>
      <c r="F226" s="11">
        <v>0</v>
      </c>
      <c r="G226" s="11">
        <v>1858.3503</v>
      </c>
      <c r="H226" s="12" t="s">
        <v>32</v>
      </c>
      <c r="I226" s="12" t="s">
        <v>49</v>
      </c>
    </row>
    <row r="227" spans="1:9">
      <c r="A227" s="11">
        <v>62.5185</v>
      </c>
      <c r="B227" s="11">
        <v>778.894</v>
      </c>
      <c r="C227" s="11">
        <v>566.48</v>
      </c>
      <c r="D227" s="11">
        <v>32.4578</v>
      </c>
      <c r="E227" s="11">
        <v>318</v>
      </c>
      <c r="F227" s="11">
        <v>0</v>
      </c>
      <c r="G227" s="11">
        <v>1758.3503</v>
      </c>
      <c r="H227" s="12" t="s">
        <v>35</v>
      </c>
      <c r="I227" s="12" t="s">
        <v>104</v>
      </c>
    </row>
    <row r="228" spans="1:9">
      <c r="A228" s="11">
        <v>62.5185</v>
      </c>
      <c r="B228" s="11">
        <v>778.894</v>
      </c>
      <c r="C228" s="11">
        <v>566.48</v>
      </c>
      <c r="D228" s="11">
        <v>32.4578</v>
      </c>
      <c r="E228" s="11">
        <v>318</v>
      </c>
      <c r="F228" s="11">
        <v>0</v>
      </c>
      <c r="G228" s="11">
        <v>1758.3503</v>
      </c>
      <c r="H228" s="12" t="s">
        <v>35</v>
      </c>
      <c r="I228" s="12" t="s">
        <v>104</v>
      </c>
    </row>
    <row r="229" spans="1:9">
      <c r="A229" s="11">
        <v>62.5185</v>
      </c>
      <c r="B229" s="11">
        <v>778.894</v>
      </c>
      <c r="C229" s="11">
        <v>566.48</v>
      </c>
      <c r="D229" s="11">
        <v>32.4578</v>
      </c>
      <c r="E229" s="11">
        <v>318</v>
      </c>
      <c r="F229" s="11">
        <v>0</v>
      </c>
      <c r="G229" s="11">
        <v>1758.3503</v>
      </c>
      <c r="H229" s="12" t="s">
        <v>33</v>
      </c>
      <c r="I229" s="12" t="s">
        <v>95</v>
      </c>
    </row>
    <row r="230" spans="1:9">
      <c r="A230" s="11">
        <v>62.5185</v>
      </c>
      <c r="B230" s="11">
        <v>778.894</v>
      </c>
      <c r="C230" s="11">
        <v>566.48</v>
      </c>
      <c r="D230" s="11">
        <v>32.4578</v>
      </c>
      <c r="E230" s="11">
        <v>418</v>
      </c>
      <c r="F230" s="11">
        <v>0</v>
      </c>
      <c r="G230" s="11">
        <v>1858.3503</v>
      </c>
      <c r="H230" s="12" t="s">
        <v>35</v>
      </c>
      <c r="I230" s="12" t="s">
        <v>104</v>
      </c>
    </row>
    <row r="231" spans="1:9">
      <c r="A231" s="11">
        <v>62.5185</v>
      </c>
      <c r="B231" s="11">
        <v>778.894</v>
      </c>
      <c r="C231" s="11">
        <v>566.48</v>
      </c>
      <c r="D231" s="11">
        <v>32.4578</v>
      </c>
      <c r="E231" s="11">
        <v>179</v>
      </c>
      <c r="F231" s="11">
        <v>0</v>
      </c>
      <c r="G231" s="11">
        <v>1619.3503</v>
      </c>
      <c r="H231" s="12" t="s">
        <v>32</v>
      </c>
      <c r="I231" s="12" t="s">
        <v>60</v>
      </c>
    </row>
    <row r="232" spans="1:9">
      <c r="A232" s="11">
        <v>62.5185</v>
      </c>
      <c r="B232" s="11">
        <v>778.894</v>
      </c>
      <c r="C232" s="11">
        <v>566.48</v>
      </c>
      <c r="D232" s="11">
        <v>32.4578</v>
      </c>
      <c r="E232" s="11">
        <v>318</v>
      </c>
      <c r="F232" s="11">
        <v>0</v>
      </c>
      <c r="G232" s="11">
        <v>1758.3503</v>
      </c>
      <c r="H232" s="12" t="s">
        <v>34</v>
      </c>
      <c r="I232" s="12" t="s">
        <v>101</v>
      </c>
    </row>
    <row r="233" spans="1:9">
      <c r="A233" s="11">
        <v>62.5185</v>
      </c>
      <c r="B233" s="11">
        <v>802.2504</v>
      </c>
      <c r="C233" s="11">
        <v>566.48</v>
      </c>
      <c r="D233" s="11">
        <v>33.42883</v>
      </c>
      <c r="E233" s="11">
        <v>318</v>
      </c>
      <c r="F233" s="11">
        <v>0</v>
      </c>
      <c r="G233" s="11">
        <v>1782.67773</v>
      </c>
      <c r="H233" s="12" t="s">
        <v>32</v>
      </c>
      <c r="I233" s="12" t="s">
        <v>60</v>
      </c>
    </row>
    <row r="234" spans="1:9">
      <c r="A234" s="11">
        <v>62.5185</v>
      </c>
      <c r="B234" s="11">
        <v>778.894</v>
      </c>
      <c r="C234" s="11">
        <v>566.48</v>
      </c>
      <c r="D234" s="11">
        <v>32.4578</v>
      </c>
      <c r="E234" s="11">
        <v>318</v>
      </c>
      <c r="F234" s="11">
        <v>0</v>
      </c>
      <c r="G234" s="11">
        <v>1758.3503</v>
      </c>
      <c r="H234" s="12" t="s">
        <v>32</v>
      </c>
      <c r="I234" s="12" t="s">
        <v>60</v>
      </c>
    </row>
    <row r="235" spans="1:9">
      <c r="A235" s="11">
        <v>68.76</v>
      </c>
      <c r="B235" s="11">
        <v>916.8</v>
      </c>
      <c r="C235" s="11">
        <v>566.48</v>
      </c>
      <c r="D235" s="11">
        <v>38.2</v>
      </c>
      <c r="E235" s="11">
        <v>418</v>
      </c>
      <c r="F235" s="11">
        <v>0</v>
      </c>
      <c r="G235" s="11">
        <v>2008.24</v>
      </c>
      <c r="H235" s="12" t="s">
        <v>32</v>
      </c>
      <c r="I235" s="12" t="s">
        <v>60</v>
      </c>
    </row>
    <row r="236" spans="1:9">
      <c r="A236" s="11">
        <v>68.76</v>
      </c>
      <c r="B236" s="11">
        <v>916.8</v>
      </c>
      <c r="C236" s="11">
        <v>566.48</v>
      </c>
      <c r="D236" s="11">
        <v>38.2</v>
      </c>
      <c r="E236" s="11">
        <v>418</v>
      </c>
      <c r="F236" s="11">
        <v>0</v>
      </c>
      <c r="G236" s="11">
        <v>2008.24</v>
      </c>
      <c r="H236" s="12" t="s">
        <v>34</v>
      </c>
      <c r="I236" s="12" t="s">
        <v>101</v>
      </c>
    </row>
    <row r="237" spans="1:9">
      <c r="A237" s="11">
        <v>62.5185</v>
      </c>
      <c r="B237" s="11">
        <v>778.894</v>
      </c>
      <c r="C237" s="11">
        <v>566.48</v>
      </c>
      <c r="D237" s="11">
        <v>32.4578</v>
      </c>
      <c r="E237" s="11">
        <v>318</v>
      </c>
      <c r="F237" s="11">
        <v>0</v>
      </c>
      <c r="G237" s="11">
        <v>1758.3503</v>
      </c>
      <c r="H237" s="12" t="s">
        <v>34</v>
      </c>
      <c r="I237" s="12" t="s">
        <v>101</v>
      </c>
    </row>
    <row r="238" spans="1:9">
      <c r="A238" s="11">
        <v>62.5185</v>
      </c>
      <c r="B238" s="11">
        <v>778.894</v>
      </c>
      <c r="C238" s="11">
        <v>566.48</v>
      </c>
      <c r="D238" s="11">
        <v>32.4578</v>
      </c>
      <c r="E238" s="11">
        <v>318</v>
      </c>
      <c r="F238" s="11">
        <v>0</v>
      </c>
      <c r="G238" s="11">
        <v>1758.3503</v>
      </c>
      <c r="H238" s="12" t="s">
        <v>34</v>
      </c>
      <c r="I238" s="12" t="s">
        <v>101</v>
      </c>
    </row>
    <row r="239" spans="1:9">
      <c r="A239" s="11">
        <v>62.5185</v>
      </c>
      <c r="B239" s="11">
        <v>778.894</v>
      </c>
      <c r="C239" s="11">
        <v>566.48</v>
      </c>
      <c r="D239" s="11">
        <v>32.4578</v>
      </c>
      <c r="E239" s="11">
        <v>318</v>
      </c>
      <c r="F239" s="11">
        <v>0</v>
      </c>
      <c r="G239" s="11">
        <v>1758.3503</v>
      </c>
      <c r="H239" s="12" t="s">
        <v>34</v>
      </c>
      <c r="I239" s="12" t="s">
        <v>101</v>
      </c>
    </row>
    <row r="240" spans="1:9">
      <c r="A240" s="11">
        <v>62.5185</v>
      </c>
      <c r="B240" s="11">
        <v>778.894</v>
      </c>
      <c r="C240" s="11">
        <v>566.48</v>
      </c>
      <c r="D240" s="11">
        <v>32.4578</v>
      </c>
      <c r="E240" s="11">
        <v>318</v>
      </c>
      <c r="F240" s="11">
        <v>0</v>
      </c>
      <c r="G240" s="11">
        <v>1758.3503</v>
      </c>
      <c r="H240" s="12" t="s">
        <v>35</v>
      </c>
      <c r="I240" s="12" t="s">
        <v>104</v>
      </c>
    </row>
    <row r="241" spans="1:9">
      <c r="A241" s="11">
        <v>62.5185</v>
      </c>
      <c r="B241" s="11">
        <v>778.894</v>
      </c>
      <c r="C241" s="11">
        <v>566.48</v>
      </c>
      <c r="D241" s="11">
        <v>32.4578</v>
      </c>
      <c r="E241" s="11">
        <v>418</v>
      </c>
      <c r="F241" s="11">
        <v>0</v>
      </c>
      <c r="G241" s="11">
        <v>1858.3503</v>
      </c>
      <c r="H241" s="12" t="s">
        <v>35</v>
      </c>
      <c r="I241" s="12" t="s">
        <v>104</v>
      </c>
    </row>
    <row r="242" spans="1:9">
      <c r="A242" s="11">
        <v>62.5185</v>
      </c>
      <c r="B242" s="11">
        <v>778.894</v>
      </c>
      <c r="C242" s="11">
        <v>566.48</v>
      </c>
      <c r="D242" s="11">
        <v>32.4578</v>
      </c>
      <c r="E242" s="11">
        <v>418</v>
      </c>
      <c r="F242" s="11">
        <v>0</v>
      </c>
      <c r="G242" s="11">
        <v>1858.3503</v>
      </c>
      <c r="H242" s="12" t="s">
        <v>35</v>
      </c>
      <c r="I242" s="12" t="s">
        <v>104</v>
      </c>
    </row>
    <row r="243" spans="1:9">
      <c r="A243" s="11">
        <v>62.5185</v>
      </c>
      <c r="B243" s="11">
        <v>778.894</v>
      </c>
      <c r="C243" s="11">
        <v>566.48</v>
      </c>
      <c r="D243" s="11">
        <v>32.4578</v>
      </c>
      <c r="E243" s="11">
        <v>179</v>
      </c>
      <c r="F243" s="11">
        <v>0</v>
      </c>
      <c r="G243" s="11">
        <v>1619.3503</v>
      </c>
      <c r="H243" s="12" t="s">
        <v>33</v>
      </c>
      <c r="I243" s="12" t="s">
        <v>92</v>
      </c>
    </row>
    <row r="244" spans="1:9">
      <c r="A244" s="11">
        <v>62.5185</v>
      </c>
      <c r="B244" s="11">
        <v>778.894</v>
      </c>
      <c r="C244" s="11">
        <v>566.48</v>
      </c>
      <c r="D244" s="11">
        <v>32.4578</v>
      </c>
      <c r="E244" s="11">
        <v>179</v>
      </c>
      <c r="F244" s="11">
        <v>0</v>
      </c>
      <c r="G244" s="11">
        <v>1619.3503</v>
      </c>
      <c r="H244" s="12" t="s">
        <v>33</v>
      </c>
      <c r="I244" s="12" t="s">
        <v>92</v>
      </c>
    </row>
    <row r="245" spans="1:9">
      <c r="A245" s="11">
        <v>62.5185</v>
      </c>
      <c r="B245" s="11">
        <v>778.894</v>
      </c>
      <c r="C245" s="11">
        <v>566.48</v>
      </c>
      <c r="D245" s="11">
        <v>32.4578</v>
      </c>
      <c r="E245" s="11">
        <v>318</v>
      </c>
      <c r="F245" s="11">
        <v>0</v>
      </c>
      <c r="G245" s="11">
        <v>1758.3503</v>
      </c>
      <c r="H245" s="12" t="s">
        <v>33</v>
      </c>
      <c r="I245" s="12" t="s">
        <v>92</v>
      </c>
    </row>
    <row r="246" spans="1:9">
      <c r="A246" s="11">
        <v>62.5185</v>
      </c>
      <c r="B246" s="11">
        <v>778.894</v>
      </c>
      <c r="C246" s="11">
        <v>566.48</v>
      </c>
      <c r="D246" s="11">
        <v>32.4578</v>
      </c>
      <c r="E246" s="11">
        <v>179</v>
      </c>
      <c r="F246" s="11">
        <v>0</v>
      </c>
      <c r="G246" s="11">
        <v>1619.3503</v>
      </c>
      <c r="H246" s="12" t="s">
        <v>33</v>
      </c>
      <c r="I246" s="12" t="s">
        <v>92</v>
      </c>
    </row>
    <row r="247" spans="1:9">
      <c r="A247" s="11">
        <v>62.5185</v>
      </c>
      <c r="B247" s="11">
        <v>778.894</v>
      </c>
      <c r="C247" s="11">
        <v>566.48</v>
      </c>
      <c r="D247" s="11">
        <v>32.4578</v>
      </c>
      <c r="E247" s="11">
        <v>318</v>
      </c>
      <c r="F247" s="11">
        <v>0</v>
      </c>
      <c r="G247" s="11">
        <v>1758.3503</v>
      </c>
      <c r="H247" s="12" t="s">
        <v>33</v>
      </c>
      <c r="I247" s="12" t="s">
        <v>92</v>
      </c>
    </row>
    <row r="248" spans="1:9">
      <c r="A248" s="11">
        <v>62.5185</v>
      </c>
      <c r="B248" s="11">
        <v>778.894</v>
      </c>
      <c r="C248" s="11">
        <v>566.48</v>
      </c>
      <c r="D248" s="11">
        <v>32.4578</v>
      </c>
      <c r="E248" s="11">
        <v>179</v>
      </c>
      <c r="F248" s="11">
        <v>0</v>
      </c>
      <c r="G248" s="11">
        <v>1619.3503</v>
      </c>
      <c r="H248" s="12" t="s">
        <v>33</v>
      </c>
      <c r="I248" s="12" t="s">
        <v>92</v>
      </c>
    </row>
    <row r="249" spans="1:9">
      <c r="A249" s="11">
        <v>62.5185</v>
      </c>
      <c r="B249" s="11">
        <v>778.894</v>
      </c>
      <c r="C249" s="11">
        <v>566.48</v>
      </c>
      <c r="D249" s="11">
        <v>32.4578</v>
      </c>
      <c r="E249" s="11">
        <v>179</v>
      </c>
      <c r="F249" s="11">
        <v>0</v>
      </c>
      <c r="G249" s="11">
        <v>1619.3503</v>
      </c>
      <c r="H249" s="12" t="s">
        <v>33</v>
      </c>
      <c r="I249" s="12" t="s">
        <v>95</v>
      </c>
    </row>
    <row r="250" spans="1:9">
      <c r="A250" s="11">
        <v>62.5185</v>
      </c>
      <c r="B250" s="11">
        <v>778.894</v>
      </c>
      <c r="C250" s="11">
        <v>566.48</v>
      </c>
      <c r="D250" s="11">
        <v>32.4578</v>
      </c>
      <c r="E250" s="11">
        <v>179</v>
      </c>
      <c r="F250" s="11">
        <v>0</v>
      </c>
      <c r="G250" s="11">
        <v>1619.3503</v>
      </c>
      <c r="H250" s="12" t="s">
        <v>33</v>
      </c>
      <c r="I250" s="12" t="s">
        <v>95</v>
      </c>
    </row>
    <row r="251" spans="1:9">
      <c r="A251" s="11">
        <v>62.5185</v>
      </c>
      <c r="B251" s="11">
        <v>778.894</v>
      </c>
      <c r="C251" s="11">
        <v>566.48</v>
      </c>
      <c r="D251" s="11">
        <v>32.4578</v>
      </c>
      <c r="E251" s="11">
        <v>179</v>
      </c>
      <c r="F251" s="11">
        <v>0</v>
      </c>
      <c r="G251" s="11">
        <v>1619.3503</v>
      </c>
      <c r="H251" s="12" t="s">
        <v>33</v>
      </c>
      <c r="I251" s="12" t="s">
        <v>89</v>
      </c>
    </row>
    <row r="252" spans="1:9">
      <c r="A252" s="11">
        <v>62.5185</v>
      </c>
      <c r="B252" s="11">
        <v>778.894</v>
      </c>
      <c r="C252" s="11">
        <v>566.48</v>
      </c>
      <c r="D252" s="11">
        <v>32.4578</v>
      </c>
      <c r="E252" s="11">
        <v>179</v>
      </c>
      <c r="F252" s="11">
        <v>0</v>
      </c>
      <c r="G252" s="11">
        <v>1619.3503</v>
      </c>
      <c r="H252" s="12" t="s">
        <v>33</v>
      </c>
      <c r="I252" s="12" t="s">
        <v>89</v>
      </c>
    </row>
    <row r="253" spans="1:9">
      <c r="A253" s="11">
        <v>62.5185</v>
      </c>
      <c r="B253" s="11">
        <v>778.894</v>
      </c>
      <c r="C253" s="11">
        <v>566.48</v>
      </c>
      <c r="D253" s="11">
        <v>32.4578</v>
      </c>
      <c r="E253" s="11">
        <v>179</v>
      </c>
      <c r="F253" s="11">
        <v>0</v>
      </c>
      <c r="G253" s="11">
        <v>1619.3503</v>
      </c>
      <c r="H253" s="12" t="s">
        <v>33</v>
      </c>
      <c r="I253" s="12" t="s">
        <v>98</v>
      </c>
    </row>
    <row r="254" spans="1:9">
      <c r="A254" s="11">
        <v>62.5185</v>
      </c>
      <c r="B254" s="11">
        <v>778.894</v>
      </c>
      <c r="C254" s="11">
        <v>566.48</v>
      </c>
      <c r="D254" s="11">
        <v>32.4578</v>
      </c>
      <c r="E254" s="11">
        <v>179</v>
      </c>
      <c r="F254" s="11">
        <v>0</v>
      </c>
      <c r="G254" s="11">
        <v>1619.3503</v>
      </c>
      <c r="H254" s="12" t="s">
        <v>33</v>
      </c>
      <c r="I254" s="12" t="s">
        <v>89</v>
      </c>
    </row>
    <row r="255" spans="1:9">
      <c r="A255" s="11">
        <v>62.5185</v>
      </c>
      <c r="B255" s="11">
        <v>778.894</v>
      </c>
      <c r="C255" s="11">
        <v>566.48</v>
      </c>
      <c r="D255" s="11">
        <v>32.4578</v>
      </c>
      <c r="E255" s="11">
        <v>179</v>
      </c>
      <c r="F255" s="11">
        <v>0</v>
      </c>
      <c r="G255" s="11">
        <v>1619.3503</v>
      </c>
      <c r="H255" s="12" t="s">
        <v>33</v>
      </c>
      <c r="I255" s="12" t="s">
        <v>89</v>
      </c>
    </row>
    <row r="256" spans="1:9">
      <c r="A256" s="11">
        <v>62.5185</v>
      </c>
      <c r="B256" s="11">
        <v>778.894</v>
      </c>
      <c r="C256" s="11">
        <v>566.48</v>
      </c>
      <c r="D256" s="11">
        <v>32.4578</v>
      </c>
      <c r="E256" s="11">
        <v>179</v>
      </c>
      <c r="F256" s="11">
        <v>0</v>
      </c>
      <c r="G256" s="11">
        <v>1619.3503</v>
      </c>
      <c r="H256" s="12" t="s">
        <v>33</v>
      </c>
      <c r="I256" s="12" t="s">
        <v>89</v>
      </c>
    </row>
    <row r="257" spans="1:9">
      <c r="A257" s="11">
        <v>62.5185</v>
      </c>
      <c r="B257" s="11">
        <v>778.894</v>
      </c>
      <c r="C257" s="11">
        <v>566.48</v>
      </c>
      <c r="D257" s="11">
        <v>32.4578</v>
      </c>
      <c r="E257" s="11">
        <v>179</v>
      </c>
      <c r="F257" s="11">
        <v>0</v>
      </c>
      <c r="G257" s="11">
        <v>1619.3503</v>
      </c>
      <c r="H257" s="12" t="s">
        <v>33</v>
      </c>
      <c r="I257" s="12" t="s">
        <v>89</v>
      </c>
    </row>
    <row r="258" spans="1:9">
      <c r="A258" s="11">
        <v>62.5185</v>
      </c>
      <c r="B258" s="11">
        <v>778.894</v>
      </c>
      <c r="C258" s="11">
        <v>566.48</v>
      </c>
      <c r="D258" s="11">
        <v>32.4578</v>
      </c>
      <c r="E258" s="11">
        <v>179</v>
      </c>
      <c r="F258" s="11">
        <v>0</v>
      </c>
      <c r="G258" s="11">
        <v>1619.3503</v>
      </c>
      <c r="H258" s="12" t="s">
        <v>33</v>
      </c>
      <c r="I258" s="12" t="s">
        <v>89</v>
      </c>
    </row>
    <row r="259" spans="1:9">
      <c r="A259" s="11">
        <v>62.5185</v>
      </c>
      <c r="B259" s="11">
        <v>778.894</v>
      </c>
      <c r="C259" s="11">
        <v>566.48</v>
      </c>
      <c r="D259" s="11">
        <v>32.4578</v>
      </c>
      <c r="E259" s="11">
        <v>179</v>
      </c>
      <c r="F259" s="11">
        <v>0</v>
      </c>
      <c r="G259" s="11">
        <v>1619.3503</v>
      </c>
      <c r="H259" s="12" t="s">
        <v>33</v>
      </c>
      <c r="I259" s="12" t="s">
        <v>89</v>
      </c>
    </row>
    <row r="260" spans="1:9">
      <c r="A260" s="11">
        <v>62.5185</v>
      </c>
      <c r="B260" s="11">
        <v>778.894</v>
      </c>
      <c r="C260" s="11">
        <v>566.48</v>
      </c>
      <c r="D260" s="11">
        <v>32.4578</v>
      </c>
      <c r="E260" s="11">
        <v>318</v>
      </c>
      <c r="F260" s="11">
        <v>0</v>
      </c>
      <c r="G260" s="11">
        <v>1758.3503</v>
      </c>
      <c r="H260" s="12" t="s">
        <v>33</v>
      </c>
      <c r="I260" s="12" t="s">
        <v>98</v>
      </c>
    </row>
    <row r="261" spans="1:9">
      <c r="A261" s="11">
        <v>62.5185</v>
      </c>
      <c r="B261" s="11">
        <v>778.894</v>
      </c>
      <c r="C261" s="11">
        <v>566.48</v>
      </c>
      <c r="D261" s="11">
        <v>32.4578</v>
      </c>
      <c r="E261" s="11">
        <v>179</v>
      </c>
      <c r="F261" s="11">
        <v>0</v>
      </c>
      <c r="G261" s="11">
        <v>1619.3503</v>
      </c>
      <c r="H261" s="12" t="s">
        <v>33</v>
      </c>
      <c r="I261" s="12" t="s">
        <v>89</v>
      </c>
    </row>
    <row r="262" spans="1:9">
      <c r="A262" s="11">
        <v>62.5185</v>
      </c>
      <c r="B262" s="11">
        <v>778.894</v>
      </c>
      <c r="C262" s="11">
        <v>566.48</v>
      </c>
      <c r="D262" s="11">
        <v>32.4578</v>
      </c>
      <c r="E262" s="11">
        <v>179</v>
      </c>
      <c r="F262" s="11">
        <v>0</v>
      </c>
      <c r="G262" s="11">
        <v>1619.3503</v>
      </c>
      <c r="H262" s="12" t="s">
        <v>33</v>
      </c>
      <c r="I262" s="12" t="s">
        <v>89</v>
      </c>
    </row>
    <row r="263" spans="1:9">
      <c r="A263" s="11">
        <v>62.5185</v>
      </c>
      <c r="B263" s="11">
        <v>778.894</v>
      </c>
      <c r="C263" s="11">
        <v>566.48</v>
      </c>
      <c r="D263" s="11">
        <v>32.4578</v>
      </c>
      <c r="E263" s="11">
        <v>179</v>
      </c>
      <c r="F263" s="11">
        <v>0</v>
      </c>
      <c r="G263" s="11">
        <v>1619.3503</v>
      </c>
      <c r="H263" s="12" t="s">
        <v>33</v>
      </c>
      <c r="I263" s="12" t="s">
        <v>89</v>
      </c>
    </row>
    <row r="264" spans="1:9">
      <c r="A264" s="11">
        <v>62.5185</v>
      </c>
      <c r="B264" s="11">
        <v>778.894</v>
      </c>
      <c r="C264" s="11">
        <v>566.48</v>
      </c>
      <c r="D264" s="11">
        <v>32.4578</v>
      </c>
      <c r="E264" s="11">
        <v>179</v>
      </c>
      <c r="F264" s="11">
        <v>0</v>
      </c>
      <c r="G264" s="11">
        <v>1619.3503</v>
      </c>
      <c r="H264" s="12" t="s">
        <v>33</v>
      </c>
      <c r="I264" s="12" t="s">
        <v>89</v>
      </c>
    </row>
    <row r="265" spans="1:9">
      <c r="A265" s="11">
        <v>62.5185</v>
      </c>
      <c r="B265" s="11">
        <v>778.894</v>
      </c>
      <c r="C265" s="11">
        <v>566.48</v>
      </c>
      <c r="D265" s="11">
        <v>32.4578</v>
      </c>
      <c r="E265" s="11">
        <v>179</v>
      </c>
      <c r="F265" s="11">
        <v>0</v>
      </c>
      <c r="G265" s="11">
        <v>1619.3503</v>
      </c>
      <c r="H265" s="12" t="s">
        <v>33</v>
      </c>
      <c r="I265" s="12" t="s">
        <v>89</v>
      </c>
    </row>
    <row r="266" spans="1:9">
      <c r="A266" s="11">
        <v>62.5185</v>
      </c>
      <c r="B266" s="11">
        <v>778.894</v>
      </c>
      <c r="C266" s="11">
        <v>566.48</v>
      </c>
      <c r="D266" s="11">
        <v>32.4578</v>
      </c>
      <c r="E266" s="11">
        <v>179</v>
      </c>
      <c r="F266" s="11">
        <v>0</v>
      </c>
      <c r="G266" s="11">
        <v>1619.3503</v>
      </c>
      <c r="H266" s="12" t="s">
        <v>33</v>
      </c>
      <c r="I266" s="12" t="s">
        <v>89</v>
      </c>
    </row>
    <row r="267" spans="1:9">
      <c r="A267" s="11">
        <v>62.5185</v>
      </c>
      <c r="B267" s="11">
        <v>778.894</v>
      </c>
      <c r="C267" s="11">
        <v>566.48</v>
      </c>
      <c r="D267" s="11">
        <v>32.4578</v>
      </c>
      <c r="E267" s="11">
        <v>0</v>
      </c>
      <c r="F267" s="11">
        <v>0</v>
      </c>
      <c r="G267" s="11">
        <v>1440.3503</v>
      </c>
      <c r="H267" s="12" t="s">
        <v>33</v>
      </c>
      <c r="I267" s="12" t="s">
        <v>89</v>
      </c>
    </row>
    <row r="268" spans="1:9">
      <c r="A268" s="11">
        <v>62.5185</v>
      </c>
      <c r="B268" s="11">
        <v>778.894</v>
      </c>
      <c r="C268" s="11">
        <v>566.48</v>
      </c>
      <c r="D268" s="11">
        <v>32.4578</v>
      </c>
      <c r="E268" s="11">
        <v>0</v>
      </c>
      <c r="F268" s="11">
        <v>0</v>
      </c>
      <c r="G268" s="11">
        <v>1440.3503</v>
      </c>
      <c r="H268" s="12" t="s">
        <v>33</v>
      </c>
      <c r="I268" s="12" t="s">
        <v>89</v>
      </c>
    </row>
    <row r="269" spans="1:9">
      <c r="A269" s="11">
        <v>62.5185</v>
      </c>
      <c r="B269" s="11">
        <v>778.894</v>
      </c>
      <c r="C269" s="11">
        <v>566.48</v>
      </c>
      <c r="D269" s="11">
        <v>32.4578</v>
      </c>
      <c r="E269" s="11">
        <v>179</v>
      </c>
      <c r="F269" s="11">
        <v>0</v>
      </c>
      <c r="G269" s="11">
        <v>1619.3503</v>
      </c>
      <c r="H269" s="12" t="s">
        <v>33</v>
      </c>
      <c r="I269" s="12" t="s">
        <v>89</v>
      </c>
    </row>
    <row r="270" spans="1:9">
      <c r="A270" s="11">
        <v>62.5185</v>
      </c>
      <c r="B270" s="11">
        <v>778.894</v>
      </c>
      <c r="C270" s="11">
        <v>566.48</v>
      </c>
      <c r="D270" s="11">
        <v>32.4578</v>
      </c>
      <c r="E270" s="11">
        <v>179</v>
      </c>
      <c r="F270" s="11">
        <v>0</v>
      </c>
      <c r="G270" s="11">
        <v>1619.3503</v>
      </c>
      <c r="H270" s="12" t="s">
        <v>33</v>
      </c>
      <c r="I270" s="12" t="s">
        <v>89</v>
      </c>
    </row>
    <row r="271" spans="1:9">
      <c r="A271" s="11">
        <v>62.5185</v>
      </c>
      <c r="B271" s="11">
        <v>778.894</v>
      </c>
      <c r="C271" s="11">
        <v>566.48</v>
      </c>
      <c r="D271" s="11">
        <v>32.4578</v>
      </c>
      <c r="E271" s="11">
        <v>179</v>
      </c>
      <c r="F271" s="11">
        <v>0</v>
      </c>
      <c r="G271" s="11">
        <v>1619.3503</v>
      </c>
      <c r="H271" s="12" t="s">
        <v>33</v>
      </c>
      <c r="I271" s="12" t="s">
        <v>89</v>
      </c>
    </row>
    <row r="272" spans="1:9">
      <c r="A272" s="11">
        <v>62.5185</v>
      </c>
      <c r="B272" s="11">
        <v>778.894</v>
      </c>
      <c r="C272" s="11">
        <v>566.48</v>
      </c>
      <c r="D272" s="11">
        <v>32.4578</v>
      </c>
      <c r="E272" s="11">
        <v>318</v>
      </c>
      <c r="F272" s="11">
        <v>0</v>
      </c>
      <c r="G272" s="11">
        <v>1758.3503</v>
      </c>
      <c r="H272" s="12" t="s">
        <v>32</v>
      </c>
      <c r="I272" s="12" t="s">
        <v>60</v>
      </c>
    </row>
    <row r="273" spans="1:9">
      <c r="A273" s="11">
        <v>62.5185</v>
      </c>
      <c r="B273" s="11">
        <v>778.894</v>
      </c>
      <c r="C273" s="11">
        <v>566.48</v>
      </c>
      <c r="D273" s="11">
        <v>32.4578</v>
      </c>
      <c r="E273" s="11">
        <v>318</v>
      </c>
      <c r="F273" s="11">
        <v>0</v>
      </c>
      <c r="G273" s="11">
        <v>1758.3503</v>
      </c>
      <c r="H273" s="12" t="s">
        <v>31</v>
      </c>
      <c r="I273" s="12" t="s">
        <v>48</v>
      </c>
    </row>
    <row r="274" spans="1:9">
      <c r="A274" s="11">
        <v>62.5185</v>
      </c>
      <c r="B274" s="11">
        <v>778.894</v>
      </c>
      <c r="C274" s="11">
        <v>566.48</v>
      </c>
      <c r="D274" s="11">
        <v>32.4578</v>
      </c>
      <c r="E274" s="11">
        <v>179</v>
      </c>
      <c r="F274" s="11">
        <v>0</v>
      </c>
      <c r="G274" s="11">
        <v>1619.3503</v>
      </c>
      <c r="H274" s="12" t="s">
        <v>33</v>
      </c>
      <c r="I274" s="12" t="s">
        <v>95</v>
      </c>
    </row>
    <row r="275" spans="1:9">
      <c r="A275" s="11">
        <v>62.5185</v>
      </c>
      <c r="B275" s="11">
        <v>778.894</v>
      </c>
      <c r="C275" s="11">
        <v>566.48</v>
      </c>
      <c r="D275" s="11">
        <v>32.4578</v>
      </c>
      <c r="E275" s="11">
        <v>179</v>
      </c>
      <c r="F275" s="11">
        <v>0</v>
      </c>
      <c r="G275" s="11">
        <v>1619.3503</v>
      </c>
      <c r="H275" s="12" t="s">
        <v>33</v>
      </c>
      <c r="I275" s="12" t="s">
        <v>89</v>
      </c>
    </row>
    <row r="276" spans="1:9">
      <c r="A276" s="11">
        <v>62.5185</v>
      </c>
      <c r="B276" s="11">
        <v>778.894</v>
      </c>
      <c r="C276" s="11">
        <v>566.48</v>
      </c>
      <c r="D276" s="11">
        <v>32.4578</v>
      </c>
      <c r="E276" s="11">
        <v>179</v>
      </c>
      <c r="F276" s="11">
        <v>0</v>
      </c>
      <c r="G276" s="11">
        <v>1619.3503</v>
      </c>
      <c r="H276" s="12" t="s">
        <v>33</v>
      </c>
      <c r="I276" s="12" t="s">
        <v>89</v>
      </c>
    </row>
    <row r="277" spans="1:9">
      <c r="A277" s="11">
        <v>62.5185</v>
      </c>
      <c r="B277" s="11">
        <v>778.894</v>
      </c>
      <c r="C277" s="11">
        <v>566.48</v>
      </c>
      <c r="D277" s="11">
        <v>32.4578</v>
      </c>
      <c r="E277" s="11">
        <v>179</v>
      </c>
      <c r="F277" s="11">
        <v>0</v>
      </c>
      <c r="G277" s="11">
        <v>1619.3503</v>
      </c>
      <c r="H277" s="12" t="s">
        <v>33</v>
      </c>
      <c r="I277" s="12" t="s">
        <v>89</v>
      </c>
    </row>
    <row r="278" spans="1:9">
      <c r="A278" s="11">
        <v>62.5185</v>
      </c>
      <c r="B278" s="11">
        <v>778.894</v>
      </c>
      <c r="C278" s="11">
        <v>566.48</v>
      </c>
      <c r="D278" s="11">
        <v>32.4578</v>
      </c>
      <c r="E278" s="11">
        <v>179</v>
      </c>
      <c r="F278" s="11">
        <v>0</v>
      </c>
      <c r="G278" s="11">
        <v>1619.3503</v>
      </c>
      <c r="H278" s="12" t="s">
        <v>33</v>
      </c>
      <c r="I278" s="12" t="s">
        <v>95</v>
      </c>
    </row>
    <row r="279" spans="1:9">
      <c r="A279" s="11">
        <v>62.5185</v>
      </c>
      <c r="B279" s="11">
        <v>778.894</v>
      </c>
      <c r="C279" s="11">
        <v>566.48</v>
      </c>
      <c r="D279" s="11">
        <v>32.4578</v>
      </c>
      <c r="E279" s="11">
        <v>179</v>
      </c>
      <c r="F279" s="11">
        <v>0</v>
      </c>
      <c r="G279" s="11">
        <v>1619.3503</v>
      </c>
      <c r="H279" s="12" t="s">
        <v>33</v>
      </c>
      <c r="I279" s="12" t="s">
        <v>89</v>
      </c>
    </row>
    <row r="280" spans="1:9">
      <c r="A280" s="11">
        <v>62.5185</v>
      </c>
      <c r="B280" s="11">
        <v>778.894</v>
      </c>
      <c r="C280" s="11">
        <v>566.48</v>
      </c>
      <c r="D280" s="11">
        <v>32.4578</v>
      </c>
      <c r="E280" s="11">
        <v>318</v>
      </c>
      <c r="F280" s="11">
        <v>0</v>
      </c>
      <c r="G280" s="11">
        <v>1758.3503</v>
      </c>
      <c r="H280" s="12" t="s">
        <v>32</v>
      </c>
      <c r="I280" s="12" t="s">
        <v>60</v>
      </c>
    </row>
    <row r="281" spans="1:9">
      <c r="A281" s="15">
        <v>62.5185</v>
      </c>
      <c r="B281" s="15">
        <v>0</v>
      </c>
      <c r="C281" s="15">
        <v>0</v>
      </c>
      <c r="D281" s="15">
        <v>0</v>
      </c>
      <c r="E281" s="15">
        <v>0</v>
      </c>
      <c r="F281" s="15">
        <v>0</v>
      </c>
      <c r="G281" s="15">
        <v>62.5185</v>
      </c>
      <c r="H281" s="16" t="s">
        <v>33</v>
      </c>
      <c r="I281" s="16" t="s">
        <v>92</v>
      </c>
    </row>
    <row r="282" spans="1:9">
      <c r="A282" s="15">
        <v>68.76</v>
      </c>
      <c r="B282" s="15">
        <v>0</v>
      </c>
      <c r="C282" s="15">
        <v>0</v>
      </c>
      <c r="D282" s="15">
        <v>0</v>
      </c>
      <c r="E282" s="15">
        <v>0</v>
      </c>
      <c r="F282" s="15">
        <v>0</v>
      </c>
      <c r="G282" s="15">
        <v>68.76</v>
      </c>
      <c r="H282" s="16" t="s">
        <v>32</v>
      </c>
      <c r="I282" s="16" t="s">
        <v>60</v>
      </c>
    </row>
    <row r="283" spans="1:9">
      <c r="A283" s="11">
        <v>62.5185</v>
      </c>
      <c r="B283" s="11">
        <v>778.894</v>
      </c>
      <c r="C283" s="11">
        <v>566.48</v>
      </c>
      <c r="D283" s="11">
        <v>32.4578</v>
      </c>
      <c r="E283" s="11">
        <v>179</v>
      </c>
      <c r="F283" s="11">
        <v>0</v>
      </c>
      <c r="G283" s="11">
        <v>1619.3503</v>
      </c>
      <c r="H283" s="12" t="s">
        <v>33</v>
      </c>
      <c r="I283" s="12" t="s">
        <v>89</v>
      </c>
    </row>
    <row r="284" spans="1:9">
      <c r="A284" s="11">
        <v>62.5185</v>
      </c>
      <c r="B284" s="11">
        <v>778.894</v>
      </c>
      <c r="C284" s="11">
        <v>566.48</v>
      </c>
      <c r="D284" s="11">
        <v>32.4578</v>
      </c>
      <c r="E284" s="11">
        <v>179</v>
      </c>
      <c r="F284" s="11">
        <v>0</v>
      </c>
      <c r="G284" s="11">
        <v>1619.3503</v>
      </c>
      <c r="H284" s="12" t="s">
        <v>33</v>
      </c>
      <c r="I284" s="12" t="s">
        <v>95</v>
      </c>
    </row>
    <row r="285" spans="1:9">
      <c r="A285" s="11">
        <v>62.5185</v>
      </c>
      <c r="B285" s="11">
        <v>778.92</v>
      </c>
      <c r="C285" s="11">
        <v>566.48</v>
      </c>
      <c r="D285" s="11">
        <v>32.4578</v>
      </c>
      <c r="E285" s="11">
        <v>0</v>
      </c>
      <c r="F285" s="11">
        <v>0</v>
      </c>
      <c r="G285" s="11">
        <v>1440.3763</v>
      </c>
      <c r="H285" s="12" t="s">
        <v>32</v>
      </c>
      <c r="I285" s="12" t="s">
        <v>49</v>
      </c>
    </row>
    <row r="286" spans="1:9">
      <c r="A286" s="11">
        <v>62.5185</v>
      </c>
      <c r="B286" s="11">
        <v>778.92</v>
      </c>
      <c r="C286" s="11">
        <v>566.48</v>
      </c>
      <c r="D286" s="11">
        <v>32.4578</v>
      </c>
      <c r="E286" s="11">
        <v>0</v>
      </c>
      <c r="F286" s="11">
        <v>0</v>
      </c>
      <c r="G286" s="11">
        <v>1440.3763</v>
      </c>
      <c r="H286" s="12" t="s">
        <v>32</v>
      </c>
      <c r="I286" s="12" t="s">
        <v>49</v>
      </c>
    </row>
    <row r="287" spans="1:9">
      <c r="A287" s="11">
        <v>62.5185</v>
      </c>
      <c r="B287" s="11">
        <v>778.92</v>
      </c>
      <c r="C287" s="11">
        <v>566.48</v>
      </c>
      <c r="D287" s="11">
        <v>32.4578</v>
      </c>
      <c r="E287" s="11">
        <v>0</v>
      </c>
      <c r="F287" s="11">
        <v>0</v>
      </c>
      <c r="G287" s="11">
        <v>1440.3763</v>
      </c>
      <c r="H287" s="12" t="s">
        <v>32</v>
      </c>
      <c r="I287" s="12" t="s">
        <v>49</v>
      </c>
    </row>
    <row r="288" spans="1:9">
      <c r="A288" s="11">
        <v>62.5185</v>
      </c>
      <c r="B288" s="11">
        <v>778.92</v>
      </c>
      <c r="C288" s="11">
        <v>566.48</v>
      </c>
      <c r="D288" s="11">
        <v>32.4578</v>
      </c>
      <c r="E288" s="11">
        <v>418</v>
      </c>
      <c r="F288" s="11">
        <v>0</v>
      </c>
      <c r="G288" s="11">
        <v>1858.3763</v>
      </c>
      <c r="H288" s="12" t="s">
        <v>33</v>
      </c>
      <c r="I288" s="12" t="s">
        <v>98</v>
      </c>
    </row>
    <row r="289" spans="1:9">
      <c r="A289" s="11">
        <v>62.5185</v>
      </c>
      <c r="B289" s="11">
        <v>778.92</v>
      </c>
      <c r="C289" s="11">
        <v>566.48</v>
      </c>
      <c r="D289" s="11">
        <v>32.4578</v>
      </c>
      <c r="E289" s="11">
        <v>418</v>
      </c>
      <c r="F289" s="11">
        <v>0</v>
      </c>
      <c r="G289" s="11">
        <v>1858.3763</v>
      </c>
      <c r="H289" s="12" t="s">
        <v>35</v>
      </c>
      <c r="I289" s="12" t="s">
        <v>104</v>
      </c>
    </row>
    <row r="290" spans="1:9">
      <c r="A290" s="11">
        <v>62.5185</v>
      </c>
      <c r="B290" s="11">
        <v>778.92</v>
      </c>
      <c r="C290" s="11">
        <v>566.48</v>
      </c>
      <c r="D290" s="11">
        <v>32.4578</v>
      </c>
      <c r="E290" s="11">
        <v>179</v>
      </c>
      <c r="F290" s="11">
        <v>0</v>
      </c>
      <c r="G290" s="11">
        <v>1619.3763</v>
      </c>
      <c r="H290" s="12" t="s">
        <v>33</v>
      </c>
      <c r="I290" s="12" t="s">
        <v>98</v>
      </c>
    </row>
    <row r="291" spans="1:9">
      <c r="A291" s="11">
        <v>62.5185</v>
      </c>
      <c r="B291" s="11">
        <v>778.92</v>
      </c>
      <c r="C291" s="11">
        <v>566.48</v>
      </c>
      <c r="D291" s="11">
        <v>32.4578</v>
      </c>
      <c r="E291" s="11">
        <v>318</v>
      </c>
      <c r="F291" s="11">
        <v>0</v>
      </c>
      <c r="G291" s="11">
        <v>1758.3763</v>
      </c>
      <c r="H291" s="12" t="s">
        <v>31</v>
      </c>
      <c r="I291" s="12" t="s">
        <v>48</v>
      </c>
    </row>
    <row r="292" spans="1:9">
      <c r="A292" s="11">
        <v>62.5185</v>
      </c>
      <c r="B292" s="11">
        <v>778.92</v>
      </c>
      <c r="C292" s="11">
        <v>566.48</v>
      </c>
      <c r="D292" s="11">
        <v>32.4578</v>
      </c>
      <c r="E292" s="11">
        <v>318</v>
      </c>
      <c r="F292" s="11">
        <v>0</v>
      </c>
      <c r="G292" s="11">
        <v>1758.3763</v>
      </c>
      <c r="H292" s="12" t="s">
        <v>32</v>
      </c>
      <c r="I292" s="12" t="s">
        <v>60</v>
      </c>
    </row>
    <row r="293" spans="1:9">
      <c r="A293" s="11">
        <v>62.5185</v>
      </c>
      <c r="B293" s="11">
        <v>778.92</v>
      </c>
      <c r="C293" s="11">
        <v>566.48</v>
      </c>
      <c r="D293" s="11">
        <v>32.4578</v>
      </c>
      <c r="E293" s="11">
        <v>318</v>
      </c>
      <c r="F293" s="11">
        <v>0</v>
      </c>
      <c r="G293" s="11">
        <v>1758.3763</v>
      </c>
      <c r="H293" s="12" t="s">
        <v>32</v>
      </c>
      <c r="I293" s="12" t="s">
        <v>60</v>
      </c>
    </row>
    <row r="294" spans="1:9">
      <c r="A294" s="11">
        <v>62.5185</v>
      </c>
      <c r="B294" s="11">
        <v>778.92</v>
      </c>
      <c r="C294" s="11">
        <v>566.48</v>
      </c>
      <c r="D294" s="11">
        <v>32.4578</v>
      </c>
      <c r="E294" s="11">
        <v>318</v>
      </c>
      <c r="F294" s="11">
        <v>0</v>
      </c>
      <c r="G294" s="11">
        <v>1758.3763</v>
      </c>
      <c r="H294" s="12" t="s">
        <v>32</v>
      </c>
      <c r="I294" s="12" t="s">
        <v>57</v>
      </c>
    </row>
    <row r="295" spans="1:9">
      <c r="A295" s="11">
        <v>62.5185</v>
      </c>
      <c r="B295" s="11">
        <v>778.92</v>
      </c>
      <c r="C295" s="11">
        <v>566.48</v>
      </c>
      <c r="D295" s="11">
        <v>32.4578</v>
      </c>
      <c r="E295" s="11">
        <v>179</v>
      </c>
      <c r="F295" s="11">
        <v>0</v>
      </c>
      <c r="G295" s="11">
        <v>1619.3763</v>
      </c>
      <c r="H295" s="12" t="s">
        <v>33</v>
      </c>
      <c r="I295" s="12" t="s">
        <v>83</v>
      </c>
    </row>
    <row r="296" spans="1:9">
      <c r="A296" s="11">
        <v>62.5185</v>
      </c>
      <c r="B296" s="11">
        <v>778.92</v>
      </c>
      <c r="C296" s="11">
        <v>566.48</v>
      </c>
      <c r="D296" s="11">
        <v>32.4578</v>
      </c>
      <c r="E296" s="11">
        <v>179</v>
      </c>
      <c r="F296" s="11">
        <v>0</v>
      </c>
      <c r="G296" s="11">
        <v>1619.3763</v>
      </c>
      <c r="H296" s="12" t="s">
        <v>33</v>
      </c>
      <c r="I296" s="12" t="s">
        <v>74</v>
      </c>
    </row>
    <row r="297" spans="1:9">
      <c r="A297" s="11">
        <v>62.5185</v>
      </c>
      <c r="B297" s="11">
        <v>778.92</v>
      </c>
      <c r="C297" s="11">
        <v>566.48</v>
      </c>
      <c r="D297" s="11">
        <v>32.4578</v>
      </c>
      <c r="E297" s="11">
        <v>179</v>
      </c>
      <c r="F297" s="11">
        <v>0</v>
      </c>
      <c r="G297" s="11">
        <v>1619.3763</v>
      </c>
      <c r="H297" s="12" t="s">
        <v>33</v>
      </c>
      <c r="I297" s="12" t="s">
        <v>77</v>
      </c>
    </row>
    <row r="298" spans="1:9">
      <c r="A298" s="11">
        <v>62.5185</v>
      </c>
      <c r="B298" s="11">
        <v>778.92</v>
      </c>
      <c r="C298" s="11">
        <v>566.48</v>
      </c>
      <c r="D298" s="11">
        <v>32.4578</v>
      </c>
      <c r="E298" s="11">
        <v>179</v>
      </c>
      <c r="F298" s="11">
        <v>0</v>
      </c>
      <c r="G298" s="11">
        <v>1619.3763</v>
      </c>
      <c r="H298" s="12" t="s">
        <v>33</v>
      </c>
      <c r="I298" s="12" t="s">
        <v>71</v>
      </c>
    </row>
    <row r="299" spans="1:9">
      <c r="A299" s="11">
        <v>62.5185</v>
      </c>
      <c r="B299" s="11">
        <v>778.92</v>
      </c>
      <c r="C299" s="11">
        <v>566.48</v>
      </c>
      <c r="D299" s="11">
        <v>32.4578</v>
      </c>
      <c r="E299" s="11">
        <v>179</v>
      </c>
      <c r="F299" s="11">
        <v>0</v>
      </c>
      <c r="G299" s="11">
        <v>1619.3763</v>
      </c>
      <c r="H299" s="12" t="s">
        <v>33</v>
      </c>
      <c r="I299" s="12" t="s">
        <v>74</v>
      </c>
    </row>
    <row r="300" spans="1:9">
      <c r="A300" s="11">
        <v>62.5185</v>
      </c>
      <c r="B300" s="11">
        <v>778.92</v>
      </c>
      <c r="C300" s="11">
        <v>566.48</v>
      </c>
      <c r="D300" s="11">
        <v>32.4578</v>
      </c>
      <c r="E300" s="11">
        <v>179</v>
      </c>
      <c r="F300" s="11">
        <v>0</v>
      </c>
      <c r="G300" s="11">
        <v>1619.3763</v>
      </c>
      <c r="H300" s="12" t="s">
        <v>33</v>
      </c>
      <c r="I300" s="12" t="s">
        <v>98</v>
      </c>
    </row>
    <row r="301" spans="1:9">
      <c r="A301" s="11">
        <v>62.5185</v>
      </c>
      <c r="B301" s="11">
        <v>778.92</v>
      </c>
      <c r="C301" s="11">
        <v>566.48</v>
      </c>
      <c r="D301" s="11">
        <v>32.4578</v>
      </c>
      <c r="E301" s="11">
        <v>318</v>
      </c>
      <c r="F301" s="11">
        <v>0</v>
      </c>
      <c r="G301" s="11">
        <v>1758.3763</v>
      </c>
      <c r="H301" s="12" t="s">
        <v>35</v>
      </c>
      <c r="I301" s="12" t="s">
        <v>104</v>
      </c>
    </row>
    <row r="302" spans="1:9">
      <c r="A302" s="11">
        <v>62.5185</v>
      </c>
      <c r="B302" s="11">
        <v>778.92</v>
      </c>
      <c r="C302" s="11">
        <v>566.48</v>
      </c>
      <c r="D302" s="11">
        <v>32.4578</v>
      </c>
      <c r="E302" s="11">
        <v>318</v>
      </c>
      <c r="F302" s="11">
        <v>0</v>
      </c>
      <c r="G302" s="11">
        <v>1758.3763</v>
      </c>
      <c r="H302" s="12" t="s">
        <v>34</v>
      </c>
      <c r="I302" s="12" t="s">
        <v>101</v>
      </c>
    </row>
    <row r="303" spans="1:9">
      <c r="A303" s="11">
        <v>62.5185</v>
      </c>
      <c r="B303" s="11">
        <v>778.92</v>
      </c>
      <c r="C303" s="11">
        <v>566.48</v>
      </c>
      <c r="D303" s="11">
        <v>32.4578</v>
      </c>
      <c r="E303" s="11">
        <v>318</v>
      </c>
      <c r="F303" s="11">
        <v>0</v>
      </c>
      <c r="G303" s="11">
        <v>1758.3763</v>
      </c>
      <c r="H303" s="12" t="s">
        <v>32</v>
      </c>
      <c r="I303" s="12" t="s">
        <v>60</v>
      </c>
    </row>
    <row r="304" spans="1:9">
      <c r="A304" s="15">
        <v>62.5185</v>
      </c>
      <c r="B304" s="15">
        <v>0</v>
      </c>
      <c r="C304" s="15">
        <v>0</v>
      </c>
      <c r="D304" s="15">
        <v>0</v>
      </c>
      <c r="E304" s="15">
        <v>0</v>
      </c>
      <c r="F304" s="15">
        <v>0</v>
      </c>
      <c r="G304" s="15">
        <v>62.5185</v>
      </c>
      <c r="H304" s="16" t="s">
        <v>32</v>
      </c>
      <c r="I304" s="16" t="s">
        <v>57</v>
      </c>
    </row>
    <row r="305" spans="1:9">
      <c r="A305" s="11">
        <v>62.5185</v>
      </c>
      <c r="B305" s="11">
        <v>778.92</v>
      </c>
      <c r="C305" s="11">
        <v>566.48</v>
      </c>
      <c r="D305" s="11">
        <v>32.4578</v>
      </c>
      <c r="E305" s="11">
        <v>318</v>
      </c>
      <c r="F305" s="11">
        <v>0</v>
      </c>
      <c r="G305" s="11">
        <v>1758.3763</v>
      </c>
      <c r="H305" s="12" t="s">
        <v>35</v>
      </c>
      <c r="I305" s="12" t="s">
        <v>104</v>
      </c>
    </row>
    <row r="306" spans="1:9">
      <c r="A306" s="11">
        <v>62.5185</v>
      </c>
      <c r="B306" s="11">
        <v>778.92</v>
      </c>
      <c r="C306" s="11">
        <v>566.48</v>
      </c>
      <c r="D306" s="11">
        <v>32.4578</v>
      </c>
      <c r="E306" s="11">
        <v>179</v>
      </c>
      <c r="F306" s="11">
        <v>0</v>
      </c>
      <c r="G306" s="11">
        <v>1619.3763</v>
      </c>
      <c r="H306" s="12" t="s">
        <v>33</v>
      </c>
      <c r="I306" s="12" t="s">
        <v>83</v>
      </c>
    </row>
    <row r="307" spans="1:9">
      <c r="A307" s="11">
        <v>62.5185</v>
      </c>
      <c r="B307" s="11">
        <v>778.92</v>
      </c>
      <c r="C307" s="11">
        <v>566.48</v>
      </c>
      <c r="D307" s="11">
        <v>32.4578</v>
      </c>
      <c r="E307" s="11">
        <v>318</v>
      </c>
      <c r="F307" s="11">
        <v>0</v>
      </c>
      <c r="G307" s="11">
        <v>1758.3763</v>
      </c>
      <c r="H307" s="12" t="s">
        <v>32</v>
      </c>
      <c r="I307" s="12" t="s">
        <v>54</v>
      </c>
    </row>
    <row r="308" spans="1:9">
      <c r="A308" s="11">
        <v>62.5185</v>
      </c>
      <c r="B308" s="11">
        <v>778.92</v>
      </c>
      <c r="C308" s="11">
        <v>566.48</v>
      </c>
      <c r="D308" s="11">
        <v>32.4578</v>
      </c>
      <c r="E308" s="11">
        <v>0</v>
      </c>
      <c r="F308" s="11">
        <v>0</v>
      </c>
      <c r="G308" s="11">
        <v>1440.3763</v>
      </c>
      <c r="H308" s="12" t="s">
        <v>33</v>
      </c>
      <c r="I308" s="12" t="s">
        <v>71</v>
      </c>
    </row>
    <row r="309" spans="1:9">
      <c r="A309" s="11">
        <v>62.5185</v>
      </c>
      <c r="B309" s="11">
        <v>778.92</v>
      </c>
      <c r="C309" s="11">
        <v>566.48</v>
      </c>
      <c r="D309" s="11">
        <v>32.4578</v>
      </c>
      <c r="E309" s="11">
        <v>318</v>
      </c>
      <c r="F309" s="11">
        <v>0</v>
      </c>
      <c r="G309" s="11">
        <v>1758.3763</v>
      </c>
      <c r="H309" s="12" t="s">
        <v>36</v>
      </c>
      <c r="I309" s="12" t="s">
        <v>119</v>
      </c>
    </row>
    <row r="310" spans="1:9">
      <c r="A310" s="11">
        <v>62.5185</v>
      </c>
      <c r="B310" s="11">
        <v>778.92</v>
      </c>
      <c r="C310" s="11">
        <v>566.48</v>
      </c>
      <c r="D310" s="11">
        <v>32.4578</v>
      </c>
      <c r="E310" s="11">
        <v>0</v>
      </c>
      <c r="F310" s="11">
        <v>0</v>
      </c>
      <c r="G310" s="11">
        <v>1440.3763</v>
      </c>
      <c r="H310" s="12" t="s">
        <v>33</v>
      </c>
      <c r="I310" s="12" t="s">
        <v>71</v>
      </c>
    </row>
    <row r="311" spans="1:9">
      <c r="A311" s="11">
        <v>62.5185</v>
      </c>
      <c r="B311" s="11">
        <v>778.92</v>
      </c>
      <c r="C311" s="11">
        <v>566.48</v>
      </c>
      <c r="D311" s="11">
        <v>32.4578</v>
      </c>
      <c r="E311" s="11">
        <v>318</v>
      </c>
      <c r="F311" s="11">
        <v>0</v>
      </c>
      <c r="G311" s="11">
        <v>1758.3763</v>
      </c>
      <c r="H311" s="12" t="s">
        <v>32</v>
      </c>
      <c r="I311" s="12" t="s">
        <v>60</v>
      </c>
    </row>
    <row r="312" spans="1:9">
      <c r="A312" s="15">
        <v>62.5185</v>
      </c>
      <c r="B312" s="15">
        <v>0</v>
      </c>
      <c r="C312" s="15">
        <v>0</v>
      </c>
      <c r="D312" s="15">
        <v>0</v>
      </c>
      <c r="E312" s="15">
        <v>0</v>
      </c>
      <c r="F312" s="15">
        <v>0</v>
      </c>
      <c r="G312" s="15">
        <v>62.5185</v>
      </c>
      <c r="H312" s="16" t="s">
        <v>33</v>
      </c>
      <c r="I312" s="16" t="s">
        <v>98</v>
      </c>
    </row>
    <row r="313" spans="1:9">
      <c r="A313" s="11">
        <v>62.5185</v>
      </c>
      <c r="B313" s="11">
        <v>778.92</v>
      </c>
      <c r="C313" s="11">
        <v>566.48</v>
      </c>
      <c r="D313" s="11">
        <v>32.4578</v>
      </c>
      <c r="E313" s="11">
        <v>179</v>
      </c>
      <c r="F313" s="11">
        <v>0</v>
      </c>
      <c r="G313" s="11">
        <v>1619.3763</v>
      </c>
      <c r="H313" s="12" t="s">
        <v>33</v>
      </c>
      <c r="I313" s="12" t="s">
        <v>92</v>
      </c>
    </row>
    <row r="314" spans="1:9">
      <c r="A314" s="11">
        <v>62.5185</v>
      </c>
      <c r="B314" s="11">
        <v>778.92</v>
      </c>
      <c r="C314" s="11">
        <v>566.48</v>
      </c>
      <c r="D314" s="11">
        <v>32.4578</v>
      </c>
      <c r="E314" s="11">
        <v>0</v>
      </c>
      <c r="F314" s="11">
        <v>0</v>
      </c>
      <c r="G314" s="11">
        <v>1440.3763</v>
      </c>
      <c r="H314" s="12" t="s">
        <v>33</v>
      </c>
      <c r="I314" s="12" t="s">
        <v>98</v>
      </c>
    </row>
    <row r="315" spans="1:9">
      <c r="A315" s="11">
        <v>62.5185</v>
      </c>
      <c r="B315" s="11">
        <v>778.92</v>
      </c>
      <c r="C315" s="11">
        <v>566.48</v>
      </c>
      <c r="D315" s="11">
        <v>32.4578</v>
      </c>
      <c r="E315" s="11">
        <v>318</v>
      </c>
      <c r="F315" s="11">
        <v>0</v>
      </c>
      <c r="G315" s="11">
        <v>1758.3763</v>
      </c>
      <c r="H315" s="12" t="s">
        <v>32</v>
      </c>
      <c r="I315" s="12" t="s">
        <v>60</v>
      </c>
    </row>
    <row r="316" spans="1:9">
      <c r="A316" s="11">
        <v>62.5185</v>
      </c>
      <c r="B316" s="11">
        <v>778.92</v>
      </c>
      <c r="C316" s="11">
        <v>566.48</v>
      </c>
      <c r="D316" s="11">
        <v>32.4578</v>
      </c>
      <c r="E316" s="11">
        <v>318</v>
      </c>
      <c r="F316" s="11">
        <v>0</v>
      </c>
      <c r="G316" s="11">
        <v>1758.3763</v>
      </c>
      <c r="H316" s="12" t="s">
        <v>32</v>
      </c>
      <c r="I316" s="12" t="s">
        <v>68</v>
      </c>
    </row>
    <row r="317" spans="1:9">
      <c r="A317" s="11">
        <v>62.5185</v>
      </c>
      <c r="B317" s="11">
        <v>778.92</v>
      </c>
      <c r="C317" s="11">
        <v>566.48</v>
      </c>
      <c r="D317" s="11">
        <v>32.4578</v>
      </c>
      <c r="E317" s="11">
        <v>179</v>
      </c>
      <c r="F317" s="11">
        <v>0</v>
      </c>
      <c r="G317" s="11">
        <v>1619.3763</v>
      </c>
      <c r="H317" s="12" t="s">
        <v>33</v>
      </c>
      <c r="I317" s="12" t="s">
        <v>98</v>
      </c>
    </row>
    <row r="318" spans="1:9">
      <c r="A318" s="15">
        <v>62.5185</v>
      </c>
      <c r="B318" s="15">
        <v>0</v>
      </c>
      <c r="C318" s="15">
        <v>0</v>
      </c>
      <c r="D318" s="15">
        <v>0</v>
      </c>
      <c r="E318" s="15">
        <v>0</v>
      </c>
      <c r="F318" s="15">
        <v>0</v>
      </c>
      <c r="G318" s="15">
        <v>62.5185</v>
      </c>
      <c r="H318" s="16" t="s">
        <v>33</v>
      </c>
      <c r="I318" s="16" t="s">
        <v>98</v>
      </c>
    </row>
    <row r="319" spans="1:9">
      <c r="A319" s="11">
        <v>62.5185</v>
      </c>
      <c r="B319" s="11">
        <v>778.92</v>
      </c>
      <c r="C319" s="11">
        <v>566.48</v>
      </c>
      <c r="D319" s="11">
        <v>32.4578</v>
      </c>
      <c r="E319" s="11">
        <v>179</v>
      </c>
      <c r="F319" s="11">
        <v>0</v>
      </c>
      <c r="G319" s="11">
        <v>1619.3763</v>
      </c>
      <c r="H319" s="12" t="s">
        <v>33</v>
      </c>
      <c r="I319" s="12" t="s">
        <v>98</v>
      </c>
    </row>
    <row r="320" spans="1:9">
      <c r="A320" s="11">
        <v>62.5185</v>
      </c>
      <c r="B320" s="11">
        <v>778.92</v>
      </c>
      <c r="C320" s="11">
        <v>566.48</v>
      </c>
      <c r="D320" s="11">
        <v>32.4578</v>
      </c>
      <c r="E320" s="11">
        <v>179</v>
      </c>
      <c r="F320" s="11">
        <v>0</v>
      </c>
      <c r="G320" s="11">
        <v>1619.3763</v>
      </c>
      <c r="H320" s="12" t="s">
        <v>33</v>
      </c>
      <c r="I320" s="12" t="s">
        <v>98</v>
      </c>
    </row>
    <row r="321" spans="1:9">
      <c r="A321" s="15">
        <v>62.5185</v>
      </c>
      <c r="B321" s="15">
        <v>0</v>
      </c>
      <c r="C321" s="15">
        <v>0</v>
      </c>
      <c r="D321" s="15">
        <v>0</v>
      </c>
      <c r="E321" s="15">
        <v>0</v>
      </c>
      <c r="F321" s="15">
        <v>0</v>
      </c>
      <c r="G321" s="15">
        <v>62.5185</v>
      </c>
      <c r="H321" s="16" t="s">
        <v>33</v>
      </c>
      <c r="I321" s="16" t="s">
        <v>98</v>
      </c>
    </row>
    <row r="322" spans="1:9">
      <c r="A322" s="11">
        <v>62.5185</v>
      </c>
      <c r="B322" s="11">
        <v>778.92</v>
      </c>
      <c r="C322" s="11">
        <v>566.48</v>
      </c>
      <c r="D322" s="11">
        <v>32.4578</v>
      </c>
      <c r="E322" s="11">
        <v>179</v>
      </c>
      <c r="F322" s="11">
        <v>0</v>
      </c>
      <c r="G322" s="11">
        <v>1619.3763</v>
      </c>
      <c r="H322" s="12" t="s">
        <v>33</v>
      </c>
      <c r="I322" s="12" t="s">
        <v>98</v>
      </c>
    </row>
    <row r="323" spans="1:9">
      <c r="A323" s="11">
        <v>62.5185</v>
      </c>
      <c r="B323" s="11">
        <v>778.92</v>
      </c>
      <c r="C323" s="11">
        <v>566.48</v>
      </c>
      <c r="D323" s="11">
        <v>32.4578</v>
      </c>
      <c r="E323" s="11">
        <v>179</v>
      </c>
      <c r="F323" s="11">
        <v>0</v>
      </c>
      <c r="G323" s="11">
        <v>1619.3763</v>
      </c>
      <c r="H323" s="12" t="s">
        <v>33</v>
      </c>
      <c r="I323" s="12" t="s">
        <v>98</v>
      </c>
    </row>
    <row r="324" spans="1:9">
      <c r="A324" s="11">
        <v>62.5185</v>
      </c>
      <c r="B324" s="11">
        <v>778.92</v>
      </c>
      <c r="C324" s="11">
        <v>566.48</v>
      </c>
      <c r="D324" s="11">
        <v>32.4578</v>
      </c>
      <c r="E324" s="11">
        <v>318</v>
      </c>
      <c r="F324" s="11">
        <v>0</v>
      </c>
      <c r="G324" s="11">
        <v>1758.3763</v>
      </c>
      <c r="H324" s="12" t="s">
        <v>36</v>
      </c>
      <c r="I324" s="12" t="s">
        <v>122</v>
      </c>
    </row>
    <row r="325" spans="1:9">
      <c r="A325" s="11">
        <v>62.5185</v>
      </c>
      <c r="B325" s="11">
        <v>778.92</v>
      </c>
      <c r="C325" s="11">
        <v>566.48</v>
      </c>
      <c r="D325" s="11">
        <v>32.4578</v>
      </c>
      <c r="E325" s="11">
        <v>318</v>
      </c>
      <c r="F325" s="11">
        <v>0</v>
      </c>
      <c r="G325" s="11">
        <v>1758.3763</v>
      </c>
      <c r="H325" s="12" t="s">
        <v>32</v>
      </c>
      <c r="I325" s="12" t="s">
        <v>60</v>
      </c>
    </row>
    <row r="326" spans="1:9">
      <c r="A326" s="11">
        <v>62.5185</v>
      </c>
      <c r="B326" s="11">
        <v>778.92</v>
      </c>
      <c r="C326" s="11">
        <v>566.48</v>
      </c>
      <c r="D326" s="11">
        <v>32.4578</v>
      </c>
      <c r="E326" s="11">
        <v>179</v>
      </c>
      <c r="F326" s="11">
        <v>0</v>
      </c>
      <c r="G326" s="11">
        <v>1619.3763</v>
      </c>
      <c r="H326" s="12" t="s">
        <v>33</v>
      </c>
      <c r="I326" s="12" t="s">
        <v>89</v>
      </c>
    </row>
    <row r="327" spans="1:9">
      <c r="A327" s="11">
        <v>62.5185</v>
      </c>
      <c r="B327" s="11">
        <v>778.92</v>
      </c>
      <c r="C327" s="11">
        <v>566.48</v>
      </c>
      <c r="D327" s="11">
        <v>32.4578</v>
      </c>
      <c r="E327" s="11">
        <v>179</v>
      </c>
      <c r="F327" s="11">
        <v>0</v>
      </c>
      <c r="G327" s="11">
        <v>1619.3763</v>
      </c>
      <c r="H327" s="12" t="s">
        <v>33</v>
      </c>
      <c r="I327" s="12" t="s">
        <v>98</v>
      </c>
    </row>
    <row r="328" spans="1:9">
      <c r="A328" s="11">
        <v>62.5185</v>
      </c>
      <c r="B328" s="11">
        <v>778.92</v>
      </c>
      <c r="C328" s="11">
        <v>566.48</v>
      </c>
      <c r="D328" s="11">
        <v>32.4578</v>
      </c>
      <c r="E328" s="11">
        <v>179</v>
      </c>
      <c r="F328" s="11">
        <v>0</v>
      </c>
      <c r="G328" s="11">
        <v>1619.3763</v>
      </c>
      <c r="H328" s="12" t="s">
        <v>33</v>
      </c>
      <c r="I328" s="12" t="s">
        <v>98</v>
      </c>
    </row>
    <row r="329" spans="1:9">
      <c r="A329" s="11">
        <v>62.5185</v>
      </c>
      <c r="B329" s="11">
        <v>778.92</v>
      </c>
      <c r="C329" s="11">
        <v>566.48</v>
      </c>
      <c r="D329" s="11">
        <v>32.4578</v>
      </c>
      <c r="E329" s="11">
        <v>318</v>
      </c>
      <c r="F329" s="11">
        <v>0</v>
      </c>
      <c r="G329" s="11">
        <v>1758.3763</v>
      </c>
      <c r="H329" s="12" t="s">
        <v>32</v>
      </c>
      <c r="I329" s="12" t="s">
        <v>57</v>
      </c>
    </row>
    <row r="330" spans="1:9">
      <c r="A330" s="15">
        <v>62.5185</v>
      </c>
      <c r="B330" s="15">
        <v>0</v>
      </c>
      <c r="C330" s="15">
        <v>0</v>
      </c>
      <c r="D330" s="15">
        <v>0</v>
      </c>
      <c r="E330" s="15">
        <v>0</v>
      </c>
      <c r="F330" s="15">
        <v>0</v>
      </c>
      <c r="G330" s="15">
        <v>62.5185</v>
      </c>
      <c r="H330" s="16" t="s">
        <v>33</v>
      </c>
      <c r="I330" s="16" t="s">
        <v>98</v>
      </c>
    </row>
    <row r="331" spans="1:9">
      <c r="A331" s="15">
        <v>62.5185</v>
      </c>
      <c r="B331" s="15">
        <v>0</v>
      </c>
      <c r="C331" s="15">
        <v>0</v>
      </c>
      <c r="D331" s="15">
        <v>0</v>
      </c>
      <c r="E331" s="15">
        <v>0</v>
      </c>
      <c r="F331" s="15">
        <v>0</v>
      </c>
      <c r="G331" s="15">
        <v>62.5185</v>
      </c>
      <c r="H331" s="16" t="s">
        <v>33</v>
      </c>
      <c r="I331" s="16" t="s">
        <v>98</v>
      </c>
    </row>
    <row r="332" spans="1:9">
      <c r="A332" s="11">
        <v>62.5185</v>
      </c>
      <c r="B332" s="11">
        <v>778.92</v>
      </c>
      <c r="C332" s="11">
        <v>566.48</v>
      </c>
      <c r="D332" s="11">
        <v>32.4578</v>
      </c>
      <c r="E332" s="11">
        <v>179</v>
      </c>
      <c r="F332" s="11">
        <v>0</v>
      </c>
      <c r="G332" s="11">
        <v>1619.3763</v>
      </c>
      <c r="H332" s="12" t="s">
        <v>33</v>
      </c>
      <c r="I332" s="12" t="s">
        <v>98</v>
      </c>
    </row>
    <row r="333" spans="1:9">
      <c r="A333" s="11">
        <v>62.5185</v>
      </c>
      <c r="B333" s="11">
        <v>778.92</v>
      </c>
      <c r="C333" s="11">
        <v>566.48</v>
      </c>
      <c r="D333" s="11">
        <v>32.4578</v>
      </c>
      <c r="E333" s="11">
        <v>179</v>
      </c>
      <c r="F333" s="11">
        <v>0</v>
      </c>
      <c r="G333" s="11">
        <v>1619.3763</v>
      </c>
      <c r="H333" s="12" t="s">
        <v>33</v>
      </c>
      <c r="I333" s="12" t="s">
        <v>98</v>
      </c>
    </row>
    <row r="334" spans="1:9">
      <c r="A334" s="11">
        <v>62.5185</v>
      </c>
      <c r="B334" s="11">
        <v>778.92</v>
      </c>
      <c r="C334" s="11">
        <v>566.48</v>
      </c>
      <c r="D334" s="11">
        <v>32.4578</v>
      </c>
      <c r="E334" s="11">
        <v>318</v>
      </c>
      <c r="F334" s="11">
        <v>0</v>
      </c>
      <c r="G334" s="11">
        <v>1758.3763</v>
      </c>
      <c r="H334" s="12" t="s">
        <v>35</v>
      </c>
      <c r="I334" s="12" t="s">
        <v>104</v>
      </c>
    </row>
    <row r="335" spans="1:9">
      <c r="A335" s="11">
        <v>62.5185</v>
      </c>
      <c r="B335" s="11">
        <v>778.92</v>
      </c>
      <c r="C335" s="11">
        <v>566.48</v>
      </c>
      <c r="D335" s="11">
        <v>32.4578</v>
      </c>
      <c r="E335" s="11">
        <v>318</v>
      </c>
      <c r="F335" s="11">
        <v>0</v>
      </c>
      <c r="G335" s="11">
        <v>1758.3763</v>
      </c>
      <c r="H335" s="12" t="s">
        <v>35</v>
      </c>
      <c r="I335" s="12" t="s">
        <v>104</v>
      </c>
    </row>
    <row r="336" spans="1:9">
      <c r="A336" s="11">
        <v>62.5185</v>
      </c>
      <c r="B336" s="11">
        <v>778.92</v>
      </c>
      <c r="C336" s="11">
        <v>566.48</v>
      </c>
      <c r="D336" s="11">
        <v>32.4578</v>
      </c>
      <c r="E336" s="11">
        <v>179</v>
      </c>
      <c r="F336" s="11">
        <v>0</v>
      </c>
      <c r="G336" s="11">
        <v>1619.3763</v>
      </c>
      <c r="H336" s="12" t="s">
        <v>33</v>
      </c>
      <c r="I336" s="12" t="s">
        <v>89</v>
      </c>
    </row>
    <row r="337" spans="1:9">
      <c r="A337" s="11">
        <v>62.5185</v>
      </c>
      <c r="B337" s="11">
        <v>778.92</v>
      </c>
      <c r="C337" s="11">
        <v>566.48</v>
      </c>
      <c r="D337" s="11">
        <v>32.4578</v>
      </c>
      <c r="E337" s="11">
        <v>179</v>
      </c>
      <c r="F337" s="11">
        <v>0</v>
      </c>
      <c r="G337" s="11">
        <v>1619.3763</v>
      </c>
      <c r="H337" s="12" t="s">
        <v>33</v>
      </c>
      <c r="I337" s="12" t="s">
        <v>98</v>
      </c>
    </row>
    <row r="338" spans="1:9">
      <c r="A338" s="11">
        <v>62.5185</v>
      </c>
      <c r="B338" s="11">
        <v>778.92</v>
      </c>
      <c r="C338" s="11">
        <v>566.48</v>
      </c>
      <c r="D338" s="11">
        <v>32.4578</v>
      </c>
      <c r="E338" s="11">
        <v>179</v>
      </c>
      <c r="F338" s="11">
        <v>0</v>
      </c>
      <c r="G338" s="11">
        <v>1619.3763</v>
      </c>
      <c r="H338" s="12" t="s">
        <v>33</v>
      </c>
      <c r="I338" s="12" t="s">
        <v>98</v>
      </c>
    </row>
    <row r="339" spans="1:9">
      <c r="A339" s="11">
        <v>62.5185</v>
      </c>
      <c r="B339" s="11">
        <v>778.92</v>
      </c>
      <c r="C339" s="11">
        <v>566.48</v>
      </c>
      <c r="D339" s="11">
        <v>32.4578</v>
      </c>
      <c r="E339" s="11">
        <v>179</v>
      </c>
      <c r="F339" s="11">
        <v>0</v>
      </c>
      <c r="G339" s="11">
        <v>1619.3763</v>
      </c>
      <c r="H339" s="12" t="s">
        <v>33</v>
      </c>
      <c r="I339" s="12" t="s">
        <v>98</v>
      </c>
    </row>
    <row r="340" spans="1:9">
      <c r="A340" s="11">
        <v>62.5185</v>
      </c>
      <c r="B340" s="11">
        <v>778.92</v>
      </c>
      <c r="C340" s="11">
        <v>566.48</v>
      </c>
      <c r="D340" s="11">
        <v>32.4578</v>
      </c>
      <c r="E340" s="11">
        <v>179</v>
      </c>
      <c r="F340" s="11">
        <v>0</v>
      </c>
      <c r="G340" s="11">
        <v>1619.3763</v>
      </c>
      <c r="H340" s="12" t="s">
        <v>33</v>
      </c>
      <c r="I340" s="12" t="s">
        <v>98</v>
      </c>
    </row>
    <row r="341" spans="1:9">
      <c r="A341" s="11">
        <v>62.5185</v>
      </c>
      <c r="B341" s="11">
        <v>778.92</v>
      </c>
      <c r="C341" s="11">
        <v>566.48</v>
      </c>
      <c r="D341" s="11">
        <v>32.4578</v>
      </c>
      <c r="E341" s="11">
        <v>179</v>
      </c>
      <c r="F341" s="11">
        <v>0</v>
      </c>
      <c r="G341" s="11">
        <v>1619.3763</v>
      </c>
      <c r="H341" s="12" t="s">
        <v>33</v>
      </c>
      <c r="I341" s="12" t="s">
        <v>98</v>
      </c>
    </row>
    <row r="342" spans="1:9">
      <c r="A342" s="11">
        <v>62.5185</v>
      </c>
      <c r="B342" s="11">
        <v>778.92</v>
      </c>
      <c r="C342" s="11">
        <v>566.48</v>
      </c>
      <c r="D342" s="11">
        <v>32.4578</v>
      </c>
      <c r="E342" s="11">
        <v>179</v>
      </c>
      <c r="F342" s="11">
        <v>0</v>
      </c>
      <c r="G342" s="11">
        <v>1619.3763</v>
      </c>
      <c r="H342" s="12" t="s">
        <v>33</v>
      </c>
      <c r="I342" s="12" t="s">
        <v>98</v>
      </c>
    </row>
    <row r="343" spans="1:9">
      <c r="A343" s="11">
        <v>62.5185</v>
      </c>
      <c r="B343" s="11">
        <v>778.92</v>
      </c>
      <c r="C343" s="11">
        <v>566.48</v>
      </c>
      <c r="D343" s="11">
        <v>32.4578</v>
      </c>
      <c r="E343" s="11">
        <v>179</v>
      </c>
      <c r="F343" s="11">
        <v>0</v>
      </c>
      <c r="G343" s="11">
        <v>1619.3763</v>
      </c>
      <c r="H343" s="12" t="s">
        <v>33</v>
      </c>
      <c r="I343" s="12" t="s">
        <v>98</v>
      </c>
    </row>
    <row r="344" spans="1:9">
      <c r="A344" s="11">
        <v>62.5185</v>
      </c>
      <c r="B344" s="11">
        <v>778.92</v>
      </c>
      <c r="C344" s="11">
        <v>566.48</v>
      </c>
      <c r="D344" s="11">
        <v>32.4578</v>
      </c>
      <c r="E344" s="11">
        <v>179</v>
      </c>
      <c r="F344" s="11">
        <v>0</v>
      </c>
      <c r="G344" s="11">
        <v>1619.3763</v>
      </c>
      <c r="H344" s="12" t="s">
        <v>33</v>
      </c>
      <c r="I344" s="12" t="s">
        <v>98</v>
      </c>
    </row>
    <row r="345" spans="1:9">
      <c r="A345" s="11">
        <v>62.5185</v>
      </c>
      <c r="B345" s="11">
        <v>778.92</v>
      </c>
      <c r="C345" s="11">
        <v>566.48</v>
      </c>
      <c r="D345" s="11">
        <v>32.4578</v>
      </c>
      <c r="E345" s="11">
        <v>318</v>
      </c>
      <c r="F345" s="11">
        <v>0</v>
      </c>
      <c r="G345" s="11">
        <v>1758.3763</v>
      </c>
      <c r="H345" s="12" t="s">
        <v>35</v>
      </c>
      <c r="I345" s="12" t="s">
        <v>104</v>
      </c>
    </row>
    <row r="346" spans="1:9">
      <c r="A346" s="11">
        <v>62.5185</v>
      </c>
      <c r="B346" s="11">
        <v>778.92</v>
      </c>
      <c r="C346" s="11">
        <v>566.48</v>
      </c>
      <c r="D346" s="11">
        <v>32.4578</v>
      </c>
      <c r="E346" s="11">
        <v>0</v>
      </c>
      <c r="F346" s="11">
        <v>0</v>
      </c>
      <c r="G346" s="11">
        <v>1440.3763</v>
      </c>
      <c r="H346" s="12" t="s">
        <v>34</v>
      </c>
      <c r="I346" s="12" t="s">
        <v>101</v>
      </c>
    </row>
    <row r="347" spans="1:9">
      <c r="A347" s="11">
        <v>62.5185</v>
      </c>
      <c r="B347" s="11">
        <v>778.92</v>
      </c>
      <c r="C347" s="11">
        <v>566.48</v>
      </c>
      <c r="D347" s="11">
        <v>32.4578</v>
      </c>
      <c r="E347" s="11">
        <v>318</v>
      </c>
      <c r="F347" s="11">
        <v>0</v>
      </c>
      <c r="G347" s="11">
        <v>1758.3763</v>
      </c>
      <c r="H347" s="12" t="s">
        <v>32</v>
      </c>
      <c r="I347" s="12" t="s">
        <v>51</v>
      </c>
    </row>
    <row r="348" spans="1:9">
      <c r="A348" s="11">
        <v>62.5185</v>
      </c>
      <c r="B348" s="11">
        <v>778.92</v>
      </c>
      <c r="C348" s="11">
        <v>566.48</v>
      </c>
      <c r="D348" s="11">
        <v>32.4578</v>
      </c>
      <c r="E348" s="11">
        <v>318</v>
      </c>
      <c r="F348" s="11">
        <v>0</v>
      </c>
      <c r="G348" s="11">
        <v>1758.3763</v>
      </c>
      <c r="H348" s="12" t="s">
        <v>33</v>
      </c>
      <c r="I348" s="12" t="s">
        <v>71</v>
      </c>
    </row>
    <row r="349" spans="1:9">
      <c r="A349" s="11">
        <v>62.5185</v>
      </c>
      <c r="B349" s="11">
        <v>778.92</v>
      </c>
      <c r="C349" s="11">
        <v>566.48</v>
      </c>
      <c r="D349" s="11">
        <v>32.4578</v>
      </c>
      <c r="E349" s="11">
        <v>318</v>
      </c>
      <c r="F349" s="11">
        <v>0</v>
      </c>
      <c r="G349" s="11">
        <v>1758.3763</v>
      </c>
      <c r="H349" s="12" t="s">
        <v>32</v>
      </c>
      <c r="I349" s="12" t="s">
        <v>68</v>
      </c>
    </row>
    <row r="350" spans="1:9">
      <c r="A350" s="11">
        <v>62.5185</v>
      </c>
      <c r="B350" s="11">
        <v>778.92</v>
      </c>
      <c r="C350" s="11">
        <v>566.48</v>
      </c>
      <c r="D350" s="11">
        <v>32.4578</v>
      </c>
      <c r="E350" s="11">
        <v>318</v>
      </c>
      <c r="F350" s="11">
        <v>0</v>
      </c>
      <c r="G350" s="11">
        <v>1758.3763</v>
      </c>
      <c r="H350" s="12" t="s">
        <v>32</v>
      </c>
      <c r="I350" s="12" t="s">
        <v>57</v>
      </c>
    </row>
    <row r="351" spans="1:9">
      <c r="A351" s="11">
        <v>62.5185</v>
      </c>
      <c r="B351" s="11">
        <v>778.92</v>
      </c>
      <c r="C351" s="11">
        <v>566.48</v>
      </c>
      <c r="D351" s="11">
        <v>32.4578</v>
      </c>
      <c r="E351" s="11">
        <v>318</v>
      </c>
      <c r="F351" s="11">
        <v>0</v>
      </c>
      <c r="G351" s="11">
        <v>1758.3763</v>
      </c>
      <c r="H351" s="12" t="s">
        <v>32</v>
      </c>
      <c r="I351" s="12" t="s">
        <v>57</v>
      </c>
    </row>
    <row r="352" spans="1:9">
      <c r="A352" s="11">
        <v>62.5185</v>
      </c>
      <c r="B352" s="11">
        <v>778.92</v>
      </c>
      <c r="C352" s="11">
        <v>566.48</v>
      </c>
      <c r="D352" s="11">
        <v>32.4578</v>
      </c>
      <c r="E352" s="11">
        <v>179</v>
      </c>
      <c r="F352" s="11">
        <v>0</v>
      </c>
      <c r="G352" s="11">
        <v>1619.3763</v>
      </c>
      <c r="H352" s="12" t="s">
        <v>33</v>
      </c>
      <c r="I352" s="12" t="s">
        <v>92</v>
      </c>
    </row>
    <row r="353" spans="1:9">
      <c r="A353" s="11">
        <v>62.5185</v>
      </c>
      <c r="B353" s="11">
        <v>778.92</v>
      </c>
      <c r="C353" s="11">
        <v>566.48</v>
      </c>
      <c r="D353" s="11">
        <v>32.4578</v>
      </c>
      <c r="E353" s="11">
        <v>318</v>
      </c>
      <c r="F353" s="11">
        <v>0</v>
      </c>
      <c r="G353" s="11">
        <v>1758.3763</v>
      </c>
      <c r="H353" s="12" t="s">
        <v>35</v>
      </c>
      <c r="I353" s="12" t="s">
        <v>104</v>
      </c>
    </row>
    <row r="354" spans="1:9">
      <c r="A354" s="11">
        <v>62.5185</v>
      </c>
      <c r="B354" s="11">
        <v>778.92</v>
      </c>
      <c r="C354" s="11">
        <v>566.48</v>
      </c>
      <c r="D354" s="11">
        <v>32.4578</v>
      </c>
      <c r="E354" s="11">
        <v>179</v>
      </c>
      <c r="F354" s="11">
        <v>0</v>
      </c>
      <c r="G354" s="11">
        <v>1619.3763</v>
      </c>
      <c r="H354" s="12" t="s">
        <v>33</v>
      </c>
      <c r="I354" s="12" t="s">
        <v>89</v>
      </c>
    </row>
    <row r="355" spans="1:9">
      <c r="A355" s="11">
        <v>62.5185</v>
      </c>
      <c r="B355" s="11">
        <v>778.92</v>
      </c>
      <c r="C355" s="11">
        <v>566.48</v>
      </c>
      <c r="D355" s="11">
        <v>32.4578</v>
      </c>
      <c r="E355" s="11">
        <v>179</v>
      </c>
      <c r="F355" s="11">
        <v>0</v>
      </c>
      <c r="G355" s="11">
        <v>1619.3763</v>
      </c>
      <c r="H355" s="12" t="s">
        <v>33</v>
      </c>
      <c r="I355" s="12" t="s">
        <v>89</v>
      </c>
    </row>
    <row r="356" spans="1:9">
      <c r="A356" s="11">
        <v>62.5185</v>
      </c>
      <c r="B356" s="11">
        <v>778.92</v>
      </c>
      <c r="C356" s="11">
        <v>566.48</v>
      </c>
      <c r="D356" s="11">
        <v>32.4578</v>
      </c>
      <c r="E356" s="11">
        <v>179</v>
      </c>
      <c r="F356" s="11">
        <v>0</v>
      </c>
      <c r="G356" s="11">
        <v>1619.3763</v>
      </c>
      <c r="H356" s="12" t="s">
        <v>33</v>
      </c>
      <c r="I356" s="12" t="s">
        <v>86</v>
      </c>
    </row>
    <row r="357" spans="1:9">
      <c r="A357" s="11">
        <v>62.5185</v>
      </c>
      <c r="B357" s="11">
        <v>778.92</v>
      </c>
      <c r="C357" s="11">
        <v>566.48</v>
      </c>
      <c r="D357" s="11">
        <v>32.4578</v>
      </c>
      <c r="E357" s="11">
        <v>179</v>
      </c>
      <c r="F357" s="11">
        <v>0</v>
      </c>
      <c r="G357" s="11">
        <v>1619.3763</v>
      </c>
      <c r="H357" s="12" t="s">
        <v>33</v>
      </c>
      <c r="I357" s="12" t="s">
        <v>86</v>
      </c>
    </row>
    <row r="358" spans="1:9">
      <c r="A358" s="11">
        <v>62.5185</v>
      </c>
      <c r="B358" s="11">
        <v>778.92</v>
      </c>
      <c r="C358" s="11">
        <v>566.48</v>
      </c>
      <c r="D358" s="11">
        <v>32.4578</v>
      </c>
      <c r="E358" s="11">
        <v>418</v>
      </c>
      <c r="F358" s="11">
        <v>0</v>
      </c>
      <c r="G358" s="11">
        <v>1858.3763</v>
      </c>
      <c r="H358" s="12" t="s">
        <v>35</v>
      </c>
      <c r="I358" s="12" t="s">
        <v>104</v>
      </c>
    </row>
    <row r="359" spans="1:9">
      <c r="A359" s="11">
        <v>62.5185</v>
      </c>
      <c r="B359" s="11">
        <v>778.92</v>
      </c>
      <c r="C359" s="11">
        <v>566.48</v>
      </c>
      <c r="D359" s="11">
        <v>32.4578</v>
      </c>
      <c r="E359" s="11">
        <v>318</v>
      </c>
      <c r="F359" s="11">
        <v>0</v>
      </c>
      <c r="G359" s="11">
        <v>1758.3763</v>
      </c>
      <c r="H359" s="12" t="s">
        <v>33</v>
      </c>
      <c r="I359" s="12" t="s">
        <v>95</v>
      </c>
    </row>
    <row r="360" spans="1:9">
      <c r="A360" s="11">
        <v>62.5185</v>
      </c>
      <c r="B360" s="11">
        <v>778.92</v>
      </c>
      <c r="C360" s="11">
        <v>566.48</v>
      </c>
      <c r="D360" s="11">
        <v>32.4578</v>
      </c>
      <c r="E360" s="11">
        <v>179</v>
      </c>
      <c r="F360" s="11">
        <v>0</v>
      </c>
      <c r="G360" s="11">
        <v>1619.3763</v>
      </c>
      <c r="H360" s="12" t="s">
        <v>33</v>
      </c>
      <c r="I360" s="12" t="s">
        <v>98</v>
      </c>
    </row>
    <row r="361" spans="1:9">
      <c r="A361" s="11">
        <v>62.5185</v>
      </c>
      <c r="B361" s="11">
        <v>778.92</v>
      </c>
      <c r="C361" s="11">
        <v>566.48</v>
      </c>
      <c r="D361" s="11">
        <v>32.4578</v>
      </c>
      <c r="E361" s="11">
        <v>179</v>
      </c>
      <c r="F361" s="11">
        <v>0</v>
      </c>
      <c r="G361" s="11">
        <v>1619.3763</v>
      </c>
      <c r="H361" s="12" t="s">
        <v>33</v>
      </c>
      <c r="I361" s="12" t="s">
        <v>98</v>
      </c>
    </row>
    <row r="362" spans="1:9">
      <c r="A362" s="11">
        <v>62.5185</v>
      </c>
      <c r="B362" s="11">
        <v>778.92</v>
      </c>
      <c r="C362" s="11">
        <v>566.48</v>
      </c>
      <c r="D362" s="11">
        <v>32.4578</v>
      </c>
      <c r="E362" s="11">
        <v>179</v>
      </c>
      <c r="F362" s="11">
        <v>0</v>
      </c>
      <c r="G362" s="11">
        <v>1619.3763</v>
      </c>
      <c r="H362" s="12" t="s">
        <v>33</v>
      </c>
      <c r="I362" s="12" t="s">
        <v>98</v>
      </c>
    </row>
    <row r="363" spans="1:9">
      <c r="A363" s="11">
        <v>62.5185</v>
      </c>
      <c r="B363" s="11">
        <v>778.92</v>
      </c>
      <c r="C363" s="11">
        <v>566.48</v>
      </c>
      <c r="D363" s="11">
        <v>32.4578</v>
      </c>
      <c r="E363" s="11">
        <v>179</v>
      </c>
      <c r="F363" s="11">
        <v>0</v>
      </c>
      <c r="G363" s="11">
        <v>1619.3763</v>
      </c>
      <c r="H363" s="12" t="s">
        <v>33</v>
      </c>
      <c r="I363" s="12" t="s">
        <v>95</v>
      </c>
    </row>
    <row r="364" spans="1:9">
      <c r="A364" s="11">
        <v>62.5185</v>
      </c>
      <c r="B364" s="11">
        <v>778.92</v>
      </c>
      <c r="C364" s="11">
        <v>566.48</v>
      </c>
      <c r="D364" s="11">
        <v>32.4578</v>
      </c>
      <c r="E364" s="11">
        <v>318</v>
      </c>
      <c r="F364" s="11">
        <v>0</v>
      </c>
      <c r="G364" s="11">
        <v>1758.3763</v>
      </c>
      <c r="H364" s="12" t="s">
        <v>32</v>
      </c>
      <c r="I364" s="12" t="s">
        <v>57</v>
      </c>
    </row>
    <row r="365" spans="1:9">
      <c r="A365" s="11">
        <v>62.5185</v>
      </c>
      <c r="B365" s="11">
        <v>778.92</v>
      </c>
      <c r="C365" s="11">
        <v>566.48</v>
      </c>
      <c r="D365" s="11">
        <v>32.4578</v>
      </c>
      <c r="E365" s="11">
        <v>179</v>
      </c>
      <c r="F365" s="11">
        <v>0</v>
      </c>
      <c r="G365" s="11">
        <v>1619.3763</v>
      </c>
      <c r="H365" s="12" t="s">
        <v>33</v>
      </c>
      <c r="I365" s="12" t="s">
        <v>74</v>
      </c>
    </row>
    <row r="366" spans="1:9">
      <c r="A366" s="11">
        <v>62.5185</v>
      </c>
      <c r="B366" s="11">
        <v>778.92</v>
      </c>
      <c r="C366" s="11">
        <v>566.48</v>
      </c>
      <c r="D366" s="11">
        <v>32.4578</v>
      </c>
      <c r="E366" s="11">
        <v>318</v>
      </c>
      <c r="F366" s="11">
        <v>0</v>
      </c>
      <c r="G366" s="11">
        <v>1758.3763</v>
      </c>
      <c r="H366" s="12" t="s">
        <v>36</v>
      </c>
      <c r="I366" s="12" t="s">
        <v>116</v>
      </c>
    </row>
    <row r="367" spans="1:9">
      <c r="A367" s="11">
        <v>62.5185</v>
      </c>
      <c r="B367" s="11">
        <v>778.92</v>
      </c>
      <c r="C367" s="11">
        <v>566.48</v>
      </c>
      <c r="D367" s="11">
        <v>32.4578</v>
      </c>
      <c r="E367" s="11">
        <v>179</v>
      </c>
      <c r="F367" s="11">
        <v>0</v>
      </c>
      <c r="G367" s="11">
        <v>1619.3763</v>
      </c>
      <c r="H367" s="12" t="s">
        <v>33</v>
      </c>
      <c r="I367" s="12" t="s">
        <v>98</v>
      </c>
    </row>
    <row r="368" spans="1:9">
      <c r="A368" s="11">
        <v>62.5185</v>
      </c>
      <c r="B368" s="11">
        <v>778.92</v>
      </c>
      <c r="C368" s="11">
        <v>566.48</v>
      </c>
      <c r="D368" s="11">
        <v>32.4578</v>
      </c>
      <c r="E368" s="11">
        <v>0</v>
      </c>
      <c r="F368" s="11">
        <v>0</v>
      </c>
      <c r="G368" s="11">
        <v>1440.3763</v>
      </c>
      <c r="H368" s="12" t="s">
        <v>33</v>
      </c>
      <c r="I368" s="12" t="s">
        <v>98</v>
      </c>
    </row>
    <row r="369" spans="1:9">
      <c r="A369" s="11">
        <v>62.5185</v>
      </c>
      <c r="B369" s="11">
        <v>778.92</v>
      </c>
      <c r="C369" s="11">
        <v>566.48</v>
      </c>
      <c r="D369" s="11">
        <v>32.4578</v>
      </c>
      <c r="E369" s="11">
        <v>179</v>
      </c>
      <c r="F369" s="11">
        <v>0</v>
      </c>
      <c r="G369" s="11">
        <v>1619.3763</v>
      </c>
      <c r="H369" s="12" t="s">
        <v>33</v>
      </c>
      <c r="I369" s="12" t="s">
        <v>98</v>
      </c>
    </row>
    <row r="370" spans="1:9">
      <c r="A370" s="11">
        <v>62.5185</v>
      </c>
      <c r="B370" s="11">
        <v>778.92</v>
      </c>
      <c r="C370" s="11">
        <v>566.48</v>
      </c>
      <c r="D370" s="11">
        <v>32.4578</v>
      </c>
      <c r="E370" s="11">
        <v>179</v>
      </c>
      <c r="F370" s="11">
        <v>0</v>
      </c>
      <c r="G370" s="11">
        <v>1619.3763</v>
      </c>
      <c r="H370" s="12" t="s">
        <v>33</v>
      </c>
      <c r="I370" s="12" t="s">
        <v>98</v>
      </c>
    </row>
    <row r="371" spans="1:9">
      <c r="A371" s="11">
        <v>62.5185</v>
      </c>
      <c r="B371" s="11">
        <v>778.92</v>
      </c>
      <c r="C371" s="11">
        <v>566.48</v>
      </c>
      <c r="D371" s="11">
        <v>32.4578</v>
      </c>
      <c r="E371" s="11">
        <v>179</v>
      </c>
      <c r="F371" s="11">
        <v>0</v>
      </c>
      <c r="G371" s="11">
        <v>1619.3763</v>
      </c>
      <c r="H371" s="12" t="s">
        <v>33</v>
      </c>
      <c r="I371" s="12" t="s">
        <v>98</v>
      </c>
    </row>
    <row r="372" spans="1:9">
      <c r="A372" s="11">
        <v>62.5185</v>
      </c>
      <c r="B372" s="11">
        <v>778.92</v>
      </c>
      <c r="C372" s="11">
        <v>566.48</v>
      </c>
      <c r="D372" s="11">
        <v>32.4578</v>
      </c>
      <c r="E372" s="11">
        <v>318</v>
      </c>
      <c r="F372" s="11">
        <v>0</v>
      </c>
      <c r="G372" s="11">
        <v>1758.3763</v>
      </c>
      <c r="H372" s="12" t="s">
        <v>33</v>
      </c>
      <c r="I372" s="12" t="s">
        <v>98</v>
      </c>
    </row>
    <row r="373" spans="1:9">
      <c r="A373" s="11">
        <v>62.5185</v>
      </c>
      <c r="B373" s="11">
        <v>778.92</v>
      </c>
      <c r="C373" s="11">
        <v>566.48</v>
      </c>
      <c r="D373" s="11">
        <v>32.4578</v>
      </c>
      <c r="E373" s="11">
        <v>179</v>
      </c>
      <c r="F373" s="11">
        <v>0</v>
      </c>
      <c r="G373" s="11">
        <v>1619.3763</v>
      </c>
      <c r="H373" s="12" t="s">
        <v>33</v>
      </c>
      <c r="I373" s="12" t="s">
        <v>98</v>
      </c>
    </row>
    <row r="374" spans="1:9">
      <c r="A374" s="11">
        <v>62.5185</v>
      </c>
      <c r="B374" s="11">
        <v>778.92</v>
      </c>
      <c r="C374" s="11">
        <v>566.48</v>
      </c>
      <c r="D374" s="11">
        <v>32.4578</v>
      </c>
      <c r="E374" s="11">
        <v>318</v>
      </c>
      <c r="F374" s="11">
        <v>0</v>
      </c>
      <c r="G374" s="11">
        <v>1758.3763</v>
      </c>
      <c r="H374" s="12" t="s">
        <v>33</v>
      </c>
      <c r="I374" s="12" t="s">
        <v>71</v>
      </c>
    </row>
    <row r="375" spans="1:9">
      <c r="A375" s="11">
        <v>68.76</v>
      </c>
      <c r="B375" s="11">
        <v>916.8</v>
      </c>
      <c r="C375" s="11">
        <v>566.48</v>
      </c>
      <c r="D375" s="11">
        <v>38.2</v>
      </c>
      <c r="E375" s="11">
        <v>418</v>
      </c>
      <c r="F375" s="11">
        <v>0</v>
      </c>
      <c r="G375" s="11">
        <v>2008.24</v>
      </c>
      <c r="H375" s="12" t="s">
        <v>32</v>
      </c>
      <c r="I375" s="12" t="s">
        <v>60</v>
      </c>
    </row>
    <row r="376" spans="1:9">
      <c r="A376" s="11">
        <v>62.5185</v>
      </c>
      <c r="B376" s="11">
        <v>778.92</v>
      </c>
      <c r="C376" s="11">
        <v>566.48</v>
      </c>
      <c r="D376" s="11">
        <v>32.4578</v>
      </c>
      <c r="E376" s="11">
        <v>318</v>
      </c>
      <c r="F376" s="11">
        <v>0</v>
      </c>
      <c r="G376" s="11">
        <v>1758.3763</v>
      </c>
      <c r="H376" s="12" t="s">
        <v>32</v>
      </c>
      <c r="I376" s="12" t="s">
        <v>57</v>
      </c>
    </row>
    <row r="377" spans="1:9">
      <c r="A377" s="11">
        <v>62.5185</v>
      </c>
      <c r="B377" s="11">
        <v>778.92</v>
      </c>
      <c r="C377" s="11">
        <v>566.48</v>
      </c>
      <c r="D377" s="11">
        <v>32.4578</v>
      </c>
      <c r="E377" s="11">
        <v>318</v>
      </c>
      <c r="F377" s="11">
        <v>0</v>
      </c>
      <c r="G377" s="11">
        <v>1758.3763</v>
      </c>
      <c r="H377" s="12" t="s">
        <v>32</v>
      </c>
      <c r="I377" s="12" t="s">
        <v>57</v>
      </c>
    </row>
    <row r="378" spans="1:9">
      <c r="A378" s="11">
        <v>62.5185</v>
      </c>
      <c r="B378" s="11">
        <v>778.92</v>
      </c>
      <c r="C378" s="11">
        <v>566.48</v>
      </c>
      <c r="D378" s="11">
        <v>32.4578</v>
      </c>
      <c r="E378" s="11">
        <v>318</v>
      </c>
      <c r="F378" s="11">
        <v>0</v>
      </c>
      <c r="G378" s="11">
        <v>1758.3763</v>
      </c>
      <c r="H378" s="12" t="s">
        <v>32</v>
      </c>
      <c r="I378" s="12" t="s">
        <v>57</v>
      </c>
    </row>
    <row r="379" spans="1:9">
      <c r="A379" s="11">
        <v>62.5185</v>
      </c>
      <c r="B379" s="11">
        <v>778.92</v>
      </c>
      <c r="C379" s="11">
        <v>566.48</v>
      </c>
      <c r="D379" s="11">
        <v>32.4578</v>
      </c>
      <c r="E379" s="11">
        <v>179</v>
      </c>
      <c r="F379" s="11">
        <v>0</v>
      </c>
      <c r="G379" s="11">
        <v>1619.3763</v>
      </c>
      <c r="H379" s="12" t="s">
        <v>33</v>
      </c>
      <c r="I379" s="12" t="s">
        <v>92</v>
      </c>
    </row>
    <row r="380" spans="1:9">
      <c r="A380" s="11">
        <v>62.5185</v>
      </c>
      <c r="B380" s="11">
        <v>778.92</v>
      </c>
      <c r="C380" s="11">
        <v>566.48</v>
      </c>
      <c r="D380" s="11">
        <v>32.4578</v>
      </c>
      <c r="E380" s="11">
        <v>318</v>
      </c>
      <c r="F380" s="11">
        <v>0</v>
      </c>
      <c r="G380" s="11">
        <v>1758.3763</v>
      </c>
      <c r="H380" s="12" t="s">
        <v>35</v>
      </c>
      <c r="I380" s="12" t="s">
        <v>104</v>
      </c>
    </row>
    <row r="381" spans="1:9">
      <c r="A381" s="11">
        <v>62.5185</v>
      </c>
      <c r="B381" s="11">
        <v>778.92</v>
      </c>
      <c r="C381" s="11">
        <v>566.48</v>
      </c>
      <c r="D381" s="11">
        <v>32.4578</v>
      </c>
      <c r="E381" s="11">
        <v>318</v>
      </c>
      <c r="F381" s="11">
        <v>0</v>
      </c>
      <c r="G381" s="11">
        <v>1758.3763</v>
      </c>
      <c r="H381" s="12" t="s">
        <v>35</v>
      </c>
      <c r="I381" s="12" t="s">
        <v>104</v>
      </c>
    </row>
    <row r="382" spans="1:9">
      <c r="A382" s="11">
        <v>68.76</v>
      </c>
      <c r="B382" s="11">
        <v>916.8</v>
      </c>
      <c r="C382" s="11">
        <v>566.48</v>
      </c>
      <c r="D382" s="11">
        <v>38.2</v>
      </c>
      <c r="E382" s="11">
        <v>418</v>
      </c>
      <c r="F382" s="11">
        <v>0</v>
      </c>
      <c r="G382" s="11">
        <v>2008.24</v>
      </c>
      <c r="H382" s="12" t="s">
        <v>35</v>
      </c>
      <c r="I382" s="12" t="s">
        <v>104</v>
      </c>
    </row>
    <row r="383" spans="1:9">
      <c r="A383" s="11">
        <v>62.5185</v>
      </c>
      <c r="B383" s="11">
        <v>778.92</v>
      </c>
      <c r="C383" s="11">
        <v>566.48</v>
      </c>
      <c r="D383" s="11">
        <v>32.4578</v>
      </c>
      <c r="E383" s="11">
        <v>318</v>
      </c>
      <c r="F383" s="11">
        <v>0</v>
      </c>
      <c r="G383" s="11">
        <v>1758.3763</v>
      </c>
      <c r="H383" s="12" t="s">
        <v>35</v>
      </c>
      <c r="I383" s="12" t="s">
        <v>104</v>
      </c>
    </row>
    <row r="384" spans="1:9">
      <c r="A384" s="11">
        <v>62.5185</v>
      </c>
      <c r="B384" s="11">
        <v>778.92</v>
      </c>
      <c r="C384" s="11">
        <v>566.48</v>
      </c>
      <c r="D384" s="11">
        <v>32.4578</v>
      </c>
      <c r="E384" s="11">
        <v>179</v>
      </c>
      <c r="F384" s="11">
        <v>0</v>
      </c>
      <c r="G384" s="11">
        <v>1619.3763</v>
      </c>
      <c r="H384" s="12" t="s">
        <v>33</v>
      </c>
      <c r="I384" s="12" t="s">
        <v>83</v>
      </c>
    </row>
    <row r="385" spans="1:9">
      <c r="A385" s="11">
        <v>62.5185</v>
      </c>
      <c r="B385" s="11">
        <v>778.92</v>
      </c>
      <c r="C385" s="11">
        <v>566.48</v>
      </c>
      <c r="D385" s="11">
        <v>32.4578</v>
      </c>
      <c r="E385" s="11">
        <v>179</v>
      </c>
      <c r="F385" s="11">
        <v>0</v>
      </c>
      <c r="G385" s="11">
        <v>1619.3763</v>
      </c>
      <c r="H385" s="12" t="s">
        <v>33</v>
      </c>
      <c r="I385" s="12" t="s">
        <v>83</v>
      </c>
    </row>
    <row r="386" spans="1:9">
      <c r="A386" s="11">
        <v>62.5185</v>
      </c>
      <c r="B386" s="11">
        <v>778.92</v>
      </c>
      <c r="C386" s="11">
        <v>566.48</v>
      </c>
      <c r="D386" s="11">
        <v>32.4578</v>
      </c>
      <c r="E386" s="11">
        <v>318</v>
      </c>
      <c r="F386" s="11">
        <v>0</v>
      </c>
      <c r="G386" s="11">
        <v>1758.3763</v>
      </c>
      <c r="H386" s="12" t="s">
        <v>33</v>
      </c>
      <c r="I386" s="12" t="s">
        <v>98</v>
      </c>
    </row>
    <row r="387" spans="1:9">
      <c r="A387" s="11">
        <v>62.5185</v>
      </c>
      <c r="B387" s="11">
        <v>778.92</v>
      </c>
      <c r="C387" s="11">
        <v>566.48</v>
      </c>
      <c r="D387" s="11">
        <v>32.4578</v>
      </c>
      <c r="E387" s="11">
        <v>179</v>
      </c>
      <c r="F387" s="11">
        <v>0</v>
      </c>
      <c r="G387" s="11">
        <v>1619.3763</v>
      </c>
      <c r="H387" s="12" t="s">
        <v>33</v>
      </c>
      <c r="I387" s="12" t="s">
        <v>74</v>
      </c>
    </row>
    <row r="388" spans="1:9">
      <c r="A388" s="11">
        <v>68.76</v>
      </c>
      <c r="B388" s="11">
        <v>916.8</v>
      </c>
      <c r="C388" s="11">
        <v>566.48</v>
      </c>
      <c r="D388" s="11">
        <v>38.2</v>
      </c>
      <c r="E388" s="11">
        <v>418</v>
      </c>
      <c r="F388" s="11">
        <v>0</v>
      </c>
      <c r="G388" s="11">
        <v>2008.24</v>
      </c>
      <c r="H388" s="12" t="s">
        <v>35</v>
      </c>
      <c r="I388" s="12" t="s">
        <v>104</v>
      </c>
    </row>
    <row r="389" spans="1:9">
      <c r="A389" s="11">
        <v>62.5185</v>
      </c>
      <c r="B389" s="11">
        <v>0</v>
      </c>
      <c r="C389" s="11">
        <v>0</v>
      </c>
      <c r="D389" s="11">
        <v>0</v>
      </c>
      <c r="E389" s="11">
        <v>0</v>
      </c>
      <c r="F389" s="11">
        <v>0</v>
      </c>
      <c r="G389" s="11">
        <v>62.5185</v>
      </c>
      <c r="H389" s="12" t="s">
        <v>35</v>
      </c>
      <c r="I389" s="12" t="s">
        <v>104</v>
      </c>
    </row>
    <row r="390" spans="1:9">
      <c r="A390" s="11">
        <v>62.5185</v>
      </c>
      <c r="B390" s="11">
        <v>778.92</v>
      </c>
      <c r="C390" s="11">
        <v>566.48</v>
      </c>
      <c r="D390" s="11">
        <v>32.4578</v>
      </c>
      <c r="E390" s="11">
        <v>179</v>
      </c>
      <c r="F390" s="11">
        <v>0</v>
      </c>
      <c r="G390" s="11">
        <v>1619.3763</v>
      </c>
      <c r="H390" s="12" t="s">
        <v>33</v>
      </c>
      <c r="I390" s="12" t="s">
        <v>80</v>
      </c>
    </row>
    <row r="391" spans="1:9">
      <c r="A391" s="11">
        <v>62.5185</v>
      </c>
      <c r="B391" s="11">
        <v>778.92</v>
      </c>
      <c r="C391" s="11">
        <v>566.48</v>
      </c>
      <c r="D391" s="11">
        <v>32.4578</v>
      </c>
      <c r="E391" s="11">
        <v>179</v>
      </c>
      <c r="F391" s="11">
        <v>0</v>
      </c>
      <c r="G391" s="11">
        <v>1619.3763</v>
      </c>
      <c r="H391" s="12" t="s">
        <v>33</v>
      </c>
      <c r="I391" s="12" t="s">
        <v>80</v>
      </c>
    </row>
    <row r="392" spans="1:9">
      <c r="A392" s="11">
        <v>62.5185</v>
      </c>
      <c r="B392" s="11">
        <v>778.92</v>
      </c>
      <c r="C392" s="11">
        <v>566.48</v>
      </c>
      <c r="D392" s="11">
        <v>32.4578</v>
      </c>
      <c r="E392" s="11">
        <v>179</v>
      </c>
      <c r="F392" s="11">
        <v>0</v>
      </c>
      <c r="G392" s="11">
        <v>1619.3763</v>
      </c>
      <c r="H392" s="12" t="s">
        <v>33</v>
      </c>
      <c r="I392" s="12" t="s">
        <v>80</v>
      </c>
    </row>
    <row r="393" spans="1:9">
      <c r="A393" s="11">
        <v>62.5185</v>
      </c>
      <c r="B393" s="11">
        <v>778.92</v>
      </c>
      <c r="C393" s="11">
        <v>566.48</v>
      </c>
      <c r="D393" s="11">
        <v>32.4578</v>
      </c>
      <c r="E393" s="11">
        <v>179</v>
      </c>
      <c r="F393" s="11">
        <v>0</v>
      </c>
      <c r="G393" s="11">
        <v>1619.3763</v>
      </c>
      <c r="H393" s="12" t="s">
        <v>33</v>
      </c>
      <c r="I393" s="12" t="s">
        <v>89</v>
      </c>
    </row>
    <row r="394" spans="1:9">
      <c r="A394" s="11">
        <v>62.5185</v>
      </c>
      <c r="B394" s="11">
        <v>778.92</v>
      </c>
      <c r="C394" s="11">
        <v>566.48</v>
      </c>
      <c r="D394" s="11">
        <v>32.4578</v>
      </c>
      <c r="E394" s="11">
        <v>0</v>
      </c>
      <c r="F394" s="11">
        <v>0</v>
      </c>
      <c r="G394" s="11">
        <v>1440.3763</v>
      </c>
      <c r="H394" s="12" t="s">
        <v>33</v>
      </c>
      <c r="I394" s="12" t="s">
        <v>89</v>
      </c>
    </row>
    <row r="395" spans="1:9">
      <c r="A395" s="11">
        <v>62.5185</v>
      </c>
      <c r="B395" s="11">
        <v>778.92</v>
      </c>
      <c r="C395" s="11">
        <v>566.48</v>
      </c>
      <c r="D395" s="11">
        <v>32.4578</v>
      </c>
      <c r="E395" s="11">
        <v>179</v>
      </c>
      <c r="F395" s="11">
        <v>0</v>
      </c>
      <c r="G395" s="11">
        <v>1619.3763</v>
      </c>
      <c r="H395" s="12" t="s">
        <v>33</v>
      </c>
      <c r="I395" s="12" t="s">
        <v>92</v>
      </c>
    </row>
    <row r="396" spans="1:9">
      <c r="A396" s="11">
        <v>62.5185</v>
      </c>
      <c r="B396" s="11">
        <v>778.92</v>
      </c>
      <c r="C396" s="11">
        <v>566.48</v>
      </c>
      <c r="D396" s="11">
        <v>32.4578</v>
      </c>
      <c r="E396" s="11">
        <v>0</v>
      </c>
      <c r="F396" s="11">
        <v>0</v>
      </c>
      <c r="G396" s="11">
        <v>1440.3763</v>
      </c>
      <c r="H396" s="12" t="s">
        <v>33</v>
      </c>
      <c r="I396" s="12" t="s">
        <v>71</v>
      </c>
    </row>
    <row r="397" spans="1:9">
      <c r="A397" s="11">
        <v>62.5185</v>
      </c>
      <c r="B397" s="11">
        <v>778.92</v>
      </c>
      <c r="C397" s="11">
        <v>566.48</v>
      </c>
      <c r="D397" s="11">
        <v>32.4578</v>
      </c>
      <c r="E397" s="11">
        <v>179</v>
      </c>
      <c r="F397" s="11">
        <v>0</v>
      </c>
      <c r="G397" s="11">
        <v>1619.3763</v>
      </c>
      <c r="H397" s="12" t="s">
        <v>33</v>
      </c>
      <c r="I397" s="12" t="s">
        <v>74</v>
      </c>
    </row>
    <row r="398" spans="1:9">
      <c r="A398" s="11">
        <v>68.76</v>
      </c>
      <c r="B398" s="11">
        <v>916.8</v>
      </c>
      <c r="C398" s="11">
        <v>566.48</v>
      </c>
      <c r="D398" s="11">
        <v>38.2</v>
      </c>
      <c r="E398" s="11">
        <v>418</v>
      </c>
      <c r="F398" s="11">
        <v>0</v>
      </c>
      <c r="G398" s="11">
        <v>2008.24</v>
      </c>
      <c r="H398" s="12" t="s">
        <v>35</v>
      </c>
      <c r="I398" s="12" t="s">
        <v>104</v>
      </c>
    </row>
    <row r="399" spans="1:9">
      <c r="A399" s="11">
        <v>62.5185</v>
      </c>
      <c r="B399" s="11">
        <v>778.92</v>
      </c>
      <c r="C399" s="11">
        <v>566.48</v>
      </c>
      <c r="D399" s="11">
        <v>32.4578</v>
      </c>
      <c r="E399" s="11">
        <v>179</v>
      </c>
      <c r="F399" s="11">
        <v>0</v>
      </c>
      <c r="G399" s="11">
        <v>1619.3763</v>
      </c>
      <c r="H399" s="12" t="s">
        <v>33</v>
      </c>
      <c r="I399" s="12" t="s">
        <v>80</v>
      </c>
    </row>
    <row r="400" spans="1:9">
      <c r="A400" s="11">
        <v>62.5185</v>
      </c>
      <c r="B400" s="11">
        <v>778.92</v>
      </c>
      <c r="C400" s="11">
        <v>566.48</v>
      </c>
      <c r="D400" s="11">
        <v>32.4578</v>
      </c>
      <c r="E400" s="11">
        <v>179</v>
      </c>
      <c r="F400" s="11">
        <v>0</v>
      </c>
      <c r="G400" s="11">
        <v>1619.3763</v>
      </c>
      <c r="H400" s="12" t="s">
        <v>33</v>
      </c>
      <c r="I400" s="12" t="s">
        <v>92</v>
      </c>
    </row>
    <row r="401" spans="1:9">
      <c r="A401" s="11">
        <v>62.5185</v>
      </c>
      <c r="B401" s="11">
        <v>778.92</v>
      </c>
      <c r="C401" s="11">
        <v>566.48</v>
      </c>
      <c r="D401" s="11">
        <v>32.4578</v>
      </c>
      <c r="E401" s="11">
        <v>318</v>
      </c>
      <c r="F401" s="11">
        <v>0</v>
      </c>
      <c r="G401" s="11">
        <v>1758.3763</v>
      </c>
      <c r="H401" s="12" t="s">
        <v>32</v>
      </c>
      <c r="I401" s="12" t="s">
        <v>57</v>
      </c>
    </row>
    <row r="402" spans="1:9">
      <c r="A402" s="11">
        <v>62.5185</v>
      </c>
      <c r="B402" s="11">
        <v>778.92</v>
      </c>
      <c r="C402" s="11">
        <v>566.48</v>
      </c>
      <c r="D402" s="11">
        <v>32.4578</v>
      </c>
      <c r="E402" s="11">
        <v>418</v>
      </c>
      <c r="F402" s="11">
        <v>0</v>
      </c>
      <c r="G402" s="11">
        <v>1858.3763</v>
      </c>
      <c r="H402" s="12" t="s">
        <v>32</v>
      </c>
      <c r="I402" s="12" t="s">
        <v>57</v>
      </c>
    </row>
    <row r="403" spans="1:9">
      <c r="A403" s="11">
        <v>62.5185</v>
      </c>
      <c r="B403" s="11">
        <v>778.92</v>
      </c>
      <c r="C403" s="11">
        <v>566.48</v>
      </c>
      <c r="D403" s="11">
        <v>32.4578</v>
      </c>
      <c r="E403" s="11">
        <v>318</v>
      </c>
      <c r="F403" s="11">
        <v>0</v>
      </c>
      <c r="G403" s="11">
        <v>1758.3763</v>
      </c>
      <c r="H403" s="12" t="s">
        <v>33</v>
      </c>
      <c r="I403" s="12" t="s">
        <v>71</v>
      </c>
    </row>
    <row r="404" spans="1:9">
      <c r="A404" s="11">
        <v>62.5185</v>
      </c>
      <c r="B404" s="11">
        <v>778.92</v>
      </c>
      <c r="C404" s="11">
        <v>566.48</v>
      </c>
      <c r="D404" s="11">
        <v>32.4578</v>
      </c>
      <c r="E404" s="11">
        <v>179</v>
      </c>
      <c r="F404" s="11">
        <v>0</v>
      </c>
      <c r="G404" s="11">
        <v>1619.3763</v>
      </c>
      <c r="H404" s="12" t="s">
        <v>33</v>
      </c>
      <c r="I404" s="12" t="s">
        <v>95</v>
      </c>
    </row>
    <row r="405" spans="1:9">
      <c r="A405" s="17">
        <v>62.5185</v>
      </c>
      <c r="B405" s="17">
        <v>0</v>
      </c>
      <c r="C405" s="17">
        <v>566.48</v>
      </c>
      <c r="D405" s="17">
        <v>32.4578</v>
      </c>
      <c r="E405" s="17">
        <v>179</v>
      </c>
      <c r="F405" s="17">
        <v>0</v>
      </c>
      <c r="G405" s="17">
        <v>840.4563</v>
      </c>
      <c r="H405" s="12" t="s">
        <v>33</v>
      </c>
      <c r="I405" s="12" t="s">
        <v>92</v>
      </c>
    </row>
    <row r="406" spans="1:9">
      <c r="A406" s="11">
        <v>62.5185</v>
      </c>
      <c r="B406" s="11">
        <v>778.92</v>
      </c>
      <c r="C406" s="11">
        <v>566.48</v>
      </c>
      <c r="D406" s="11">
        <v>32.4578</v>
      </c>
      <c r="E406" s="11">
        <v>179</v>
      </c>
      <c r="F406" s="11">
        <v>0</v>
      </c>
      <c r="G406" s="11">
        <v>1619.3763</v>
      </c>
      <c r="H406" s="12" t="s">
        <v>33</v>
      </c>
      <c r="I406" s="12" t="s">
        <v>98</v>
      </c>
    </row>
    <row r="407" spans="1:9">
      <c r="A407" s="11">
        <v>62.5185</v>
      </c>
      <c r="B407" s="11">
        <v>778.92</v>
      </c>
      <c r="C407" s="11">
        <v>566.48</v>
      </c>
      <c r="D407" s="11">
        <v>32.4578</v>
      </c>
      <c r="E407" s="11">
        <v>179</v>
      </c>
      <c r="F407" s="11">
        <v>0</v>
      </c>
      <c r="G407" s="11">
        <v>1619.3763</v>
      </c>
      <c r="H407" s="12" t="s">
        <v>33</v>
      </c>
      <c r="I407" s="12" t="s">
        <v>98</v>
      </c>
    </row>
    <row r="408" spans="1:9">
      <c r="A408" s="11">
        <v>62.5185</v>
      </c>
      <c r="B408" s="11">
        <v>778.92</v>
      </c>
      <c r="C408" s="11">
        <v>566.48</v>
      </c>
      <c r="D408" s="11">
        <v>32.4578</v>
      </c>
      <c r="E408" s="11">
        <v>318</v>
      </c>
      <c r="F408" s="11">
        <v>0</v>
      </c>
      <c r="G408" s="11">
        <v>1758.3763</v>
      </c>
      <c r="H408" s="12" t="s">
        <v>32</v>
      </c>
      <c r="I408" s="12" t="s">
        <v>54</v>
      </c>
    </row>
    <row r="409" spans="1:9">
      <c r="A409" s="15">
        <v>68.76</v>
      </c>
      <c r="B409" s="15">
        <v>0</v>
      </c>
      <c r="C409" s="15">
        <v>0</v>
      </c>
      <c r="D409" s="15">
        <v>0</v>
      </c>
      <c r="E409" s="15">
        <v>0</v>
      </c>
      <c r="F409" s="15">
        <v>0</v>
      </c>
      <c r="G409" s="15">
        <v>68.76</v>
      </c>
      <c r="H409" s="16" t="s">
        <v>32</v>
      </c>
      <c r="I409" s="16" t="s">
        <v>57</v>
      </c>
    </row>
    <row r="410" spans="1:9">
      <c r="A410" s="11">
        <v>62.5185</v>
      </c>
      <c r="B410" s="11">
        <v>778.92</v>
      </c>
      <c r="C410" s="11">
        <v>566.48</v>
      </c>
      <c r="D410" s="11">
        <v>32.4578</v>
      </c>
      <c r="E410" s="11">
        <v>318</v>
      </c>
      <c r="F410" s="11">
        <v>0</v>
      </c>
      <c r="G410" s="11">
        <v>1758.3763</v>
      </c>
      <c r="H410" s="12" t="s">
        <v>32</v>
      </c>
      <c r="I410" s="12" t="s">
        <v>68</v>
      </c>
    </row>
    <row r="411" spans="1:9">
      <c r="A411" s="11">
        <v>62.5185</v>
      </c>
      <c r="B411" s="11">
        <v>778.894</v>
      </c>
      <c r="C411" s="11">
        <v>566.48</v>
      </c>
      <c r="D411" s="11">
        <v>32.4578</v>
      </c>
      <c r="E411" s="11">
        <v>179</v>
      </c>
      <c r="F411" s="11">
        <v>0</v>
      </c>
      <c r="G411" s="11">
        <v>1619.3503</v>
      </c>
      <c r="H411" s="12" t="s">
        <v>32</v>
      </c>
      <c r="I411" s="12" t="s">
        <v>68</v>
      </c>
    </row>
    <row r="412" spans="1:9">
      <c r="A412" s="11">
        <v>62.5185</v>
      </c>
      <c r="B412" s="11">
        <v>778.894</v>
      </c>
      <c r="C412" s="11">
        <v>566.48</v>
      </c>
      <c r="D412" s="11">
        <v>32.4578</v>
      </c>
      <c r="E412" s="11">
        <v>179</v>
      </c>
      <c r="F412" s="11">
        <v>0</v>
      </c>
      <c r="G412" s="11">
        <v>1619.3503</v>
      </c>
      <c r="H412" s="12" t="s">
        <v>33</v>
      </c>
      <c r="I412" s="12" t="s">
        <v>98</v>
      </c>
    </row>
    <row r="413" spans="1:9">
      <c r="A413" s="11">
        <v>62.5185</v>
      </c>
      <c r="B413" s="11">
        <v>0</v>
      </c>
      <c r="C413" s="11">
        <v>566.48</v>
      </c>
      <c r="D413" s="11">
        <v>32.4578</v>
      </c>
      <c r="E413" s="11">
        <v>0</v>
      </c>
      <c r="F413" s="11">
        <v>0</v>
      </c>
      <c r="G413" s="11">
        <v>661.4563</v>
      </c>
      <c r="H413" s="12" t="s">
        <v>32</v>
      </c>
      <c r="I413" s="12" t="s">
        <v>57</v>
      </c>
    </row>
    <row r="414" spans="1:9">
      <c r="A414" s="11">
        <v>62.5185</v>
      </c>
      <c r="B414" s="11">
        <v>778.92</v>
      </c>
      <c r="C414" s="11">
        <v>566.48</v>
      </c>
      <c r="D414" s="11">
        <v>32.4578</v>
      </c>
      <c r="E414" s="11">
        <v>0</v>
      </c>
      <c r="F414" s="11">
        <v>0</v>
      </c>
      <c r="G414" s="11">
        <v>1440.3763</v>
      </c>
      <c r="H414" s="12" t="s">
        <v>33</v>
      </c>
      <c r="I414" s="12" t="s">
        <v>71</v>
      </c>
    </row>
    <row r="415" spans="1:9">
      <c r="A415" s="11">
        <v>62.5185</v>
      </c>
      <c r="B415" s="11">
        <v>778.92</v>
      </c>
      <c r="C415" s="11">
        <v>566.48</v>
      </c>
      <c r="D415" s="11">
        <v>32.4578</v>
      </c>
      <c r="E415" s="11">
        <v>0</v>
      </c>
      <c r="F415" s="11">
        <v>0</v>
      </c>
      <c r="G415" s="11">
        <v>1440.3763</v>
      </c>
      <c r="H415" s="12" t="s">
        <v>33</v>
      </c>
      <c r="I415" s="12" t="s">
        <v>71</v>
      </c>
    </row>
    <row r="416" spans="1:9">
      <c r="A416" s="11">
        <v>62.5185</v>
      </c>
      <c r="B416" s="11">
        <v>778.92</v>
      </c>
      <c r="C416" s="11">
        <v>566.48</v>
      </c>
      <c r="D416" s="11">
        <v>32.4578</v>
      </c>
      <c r="E416" s="11">
        <v>179</v>
      </c>
      <c r="F416" s="11">
        <v>0</v>
      </c>
      <c r="G416" s="11">
        <v>1619.3763</v>
      </c>
      <c r="H416" s="12" t="s">
        <v>33</v>
      </c>
      <c r="I416" s="12" t="s">
        <v>71</v>
      </c>
    </row>
    <row r="417" spans="1:9">
      <c r="A417" s="11">
        <v>68.76</v>
      </c>
      <c r="B417" s="11">
        <v>916.8</v>
      </c>
      <c r="C417" s="11">
        <v>566.48</v>
      </c>
      <c r="D417" s="11">
        <v>38.2</v>
      </c>
      <c r="E417" s="11">
        <v>0</v>
      </c>
      <c r="F417" s="11">
        <v>0</v>
      </c>
      <c r="G417" s="11">
        <v>1590.24</v>
      </c>
      <c r="H417" s="12" t="s">
        <v>35</v>
      </c>
      <c r="I417" s="12" t="s">
        <v>104</v>
      </c>
    </row>
    <row r="418" spans="1:9">
      <c r="A418" s="11">
        <v>68.76</v>
      </c>
      <c r="B418" s="11">
        <v>916.8</v>
      </c>
      <c r="C418" s="11">
        <v>566.48</v>
      </c>
      <c r="D418" s="11">
        <v>38.2</v>
      </c>
      <c r="E418" s="11">
        <v>0</v>
      </c>
      <c r="F418" s="11">
        <v>0</v>
      </c>
      <c r="G418" s="11">
        <v>1590.24</v>
      </c>
      <c r="H418" s="12" t="s">
        <v>35</v>
      </c>
      <c r="I418" s="12" t="s">
        <v>104</v>
      </c>
    </row>
    <row r="419" spans="1:9">
      <c r="A419" s="11">
        <v>62.5185</v>
      </c>
      <c r="B419" s="11">
        <v>778.92</v>
      </c>
      <c r="C419" s="11">
        <v>566.48</v>
      </c>
      <c r="D419" s="11">
        <v>32.4578</v>
      </c>
      <c r="E419" s="11">
        <v>0</v>
      </c>
      <c r="F419" s="11">
        <v>0</v>
      </c>
      <c r="G419" s="11">
        <v>1440.3763</v>
      </c>
      <c r="H419" s="12" t="s">
        <v>33</v>
      </c>
      <c r="I419" s="12" t="s">
        <v>98</v>
      </c>
    </row>
    <row r="420" spans="1:9">
      <c r="A420" s="11">
        <v>62.5185</v>
      </c>
      <c r="B420" s="11">
        <v>778.92</v>
      </c>
      <c r="C420" s="11">
        <v>566.48</v>
      </c>
      <c r="D420" s="11">
        <v>32.4578</v>
      </c>
      <c r="E420" s="11">
        <v>179</v>
      </c>
      <c r="F420" s="11">
        <v>0</v>
      </c>
      <c r="G420" s="11">
        <v>1619.3763</v>
      </c>
      <c r="H420" s="12" t="s">
        <v>33</v>
      </c>
      <c r="I420" s="12" t="s">
        <v>98</v>
      </c>
    </row>
    <row r="421" spans="1:9">
      <c r="A421" s="11">
        <v>62.5185</v>
      </c>
      <c r="B421" s="11">
        <v>0</v>
      </c>
      <c r="C421" s="11">
        <v>566.48</v>
      </c>
      <c r="D421" s="11">
        <v>32.4578</v>
      </c>
      <c r="E421" s="11">
        <v>0</v>
      </c>
      <c r="F421" s="11">
        <v>0</v>
      </c>
      <c r="G421" s="11">
        <v>661.4563</v>
      </c>
      <c r="H421" s="12" t="s">
        <v>33</v>
      </c>
      <c r="I421" s="12" t="s">
        <v>98</v>
      </c>
    </row>
    <row r="422" spans="1:9">
      <c r="A422" s="11">
        <v>62.5185</v>
      </c>
      <c r="B422" s="11">
        <v>778.92</v>
      </c>
      <c r="C422" s="11">
        <v>566.48</v>
      </c>
      <c r="D422" s="11">
        <v>32.4578</v>
      </c>
      <c r="E422" s="11">
        <v>0</v>
      </c>
      <c r="F422" s="11">
        <v>0</v>
      </c>
      <c r="G422" s="11">
        <v>1440.3763</v>
      </c>
      <c r="H422" s="12" t="s">
        <v>33</v>
      </c>
      <c r="I422" s="12" t="s">
        <v>98</v>
      </c>
    </row>
    <row r="423" spans="1:9">
      <c r="A423" s="11">
        <v>62.5185</v>
      </c>
      <c r="B423" s="11">
        <v>778.92</v>
      </c>
      <c r="C423" s="11">
        <v>566.48</v>
      </c>
      <c r="D423" s="11">
        <v>32.4578</v>
      </c>
      <c r="E423" s="11">
        <v>0</v>
      </c>
      <c r="F423" s="11">
        <v>0</v>
      </c>
      <c r="G423" s="11">
        <v>1440.3763</v>
      </c>
      <c r="H423" s="12" t="s">
        <v>33</v>
      </c>
      <c r="I423" s="12" t="s">
        <v>98</v>
      </c>
    </row>
    <row r="424" spans="1:9">
      <c r="A424" s="11">
        <v>62.5185</v>
      </c>
      <c r="B424" s="11">
        <v>0</v>
      </c>
      <c r="C424" s="11">
        <v>566.48</v>
      </c>
      <c r="D424" s="11">
        <v>32.4578</v>
      </c>
      <c r="E424" s="11">
        <v>179</v>
      </c>
      <c r="F424" s="11">
        <v>0</v>
      </c>
      <c r="G424" s="11">
        <v>840.4563</v>
      </c>
      <c r="H424" s="12" t="s">
        <v>33</v>
      </c>
      <c r="I424" s="12" t="s">
        <v>98</v>
      </c>
    </row>
    <row r="425" spans="1:9">
      <c r="A425" s="11">
        <v>62.5185</v>
      </c>
      <c r="B425" s="11">
        <v>778.92</v>
      </c>
      <c r="C425" s="11">
        <v>566.48</v>
      </c>
      <c r="D425" s="11">
        <v>32.4578</v>
      </c>
      <c r="E425" s="11">
        <v>0</v>
      </c>
      <c r="F425" s="11">
        <v>0</v>
      </c>
      <c r="G425" s="11">
        <v>1440.3763</v>
      </c>
      <c r="H425" s="12" t="s">
        <v>33</v>
      </c>
      <c r="I425" s="12" t="s">
        <v>98</v>
      </c>
    </row>
    <row r="426" spans="1:9">
      <c r="A426" s="11">
        <v>62.5185</v>
      </c>
      <c r="B426" s="11">
        <v>833.58</v>
      </c>
      <c r="C426" s="11">
        <v>566.48</v>
      </c>
      <c r="D426" s="11">
        <v>34.73275</v>
      </c>
      <c r="E426" s="11">
        <v>0</v>
      </c>
      <c r="F426" s="11">
        <v>0</v>
      </c>
      <c r="G426" s="11">
        <v>1497.31125</v>
      </c>
      <c r="H426" s="12" t="s">
        <v>33</v>
      </c>
      <c r="I426" s="12" t="s">
        <v>74</v>
      </c>
    </row>
    <row r="427" spans="1:9">
      <c r="A427" s="11">
        <v>62.5185</v>
      </c>
      <c r="B427" s="11">
        <v>833.58</v>
      </c>
      <c r="C427" s="11">
        <v>566.48</v>
      </c>
      <c r="D427" s="11">
        <v>34.73275</v>
      </c>
      <c r="E427" s="11">
        <v>0</v>
      </c>
      <c r="F427" s="11">
        <v>0</v>
      </c>
      <c r="G427" s="11">
        <v>1497.31125</v>
      </c>
      <c r="H427" s="12" t="s">
        <v>33</v>
      </c>
      <c r="I427" s="12" t="s">
        <v>74</v>
      </c>
    </row>
    <row r="428" spans="1:9">
      <c r="A428" s="11">
        <v>62.5185</v>
      </c>
      <c r="B428" s="11">
        <v>833.58</v>
      </c>
      <c r="C428" s="11">
        <v>566.48</v>
      </c>
      <c r="D428" s="11">
        <v>34.73275</v>
      </c>
      <c r="E428" s="11">
        <v>0</v>
      </c>
      <c r="F428" s="11">
        <v>0</v>
      </c>
      <c r="G428" s="11">
        <v>1497.31125</v>
      </c>
      <c r="H428" s="12" t="s">
        <v>33</v>
      </c>
      <c r="I428" s="12" t="s">
        <v>74</v>
      </c>
    </row>
    <row r="429" spans="1:9">
      <c r="A429" s="11">
        <v>62.5185</v>
      </c>
      <c r="B429" s="11">
        <v>833.58</v>
      </c>
      <c r="C429" s="11">
        <v>566.48</v>
      </c>
      <c r="D429" s="11">
        <v>34.73275</v>
      </c>
      <c r="E429" s="11">
        <v>0</v>
      </c>
      <c r="F429" s="11">
        <v>0</v>
      </c>
      <c r="G429" s="11">
        <v>1497.31125</v>
      </c>
      <c r="H429" s="12" t="s">
        <v>33</v>
      </c>
      <c r="I429" s="12" t="s">
        <v>98</v>
      </c>
    </row>
    <row r="430" spans="1:9">
      <c r="A430" s="11">
        <v>62.5185</v>
      </c>
      <c r="B430" s="11">
        <v>833.58</v>
      </c>
      <c r="C430" s="11">
        <v>566.48</v>
      </c>
      <c r="D430" s="11">
        <v>34.73275</v>
      </c>
      <c r="E430" s="11">
        <v>0</v>
      </c>
      <c r="F430" s="11">
        <v>0</v>
      </c>
      <c r="G430" s="11">
        <v>1497.31125</v>
      </c>
      <c r="H430" s="12" t="s">
        <v>33</v>
      </c>
      <c r="I430" s="12" t="s">
        <v>98</v>
      </c>
    </row>
    <row r="431" spans="1:9">
      <c r="A431" s="11">
        <v>62.5185</v>
      </c>
      <c r="B431" s="11">
        <v>833.58</v>
      </c>
      <c r="C431" s="11">
        <v>566.48</v>
      </c>
      <c r="D431" s="11">
        <v>34.73275</v>
      </c>
      <c r="E431" s="11">
        <v>0</v>
      </c>
      <c r="F431" s="11">
        <v>0</v>
      </c>
      <c r="G431" s="11">
        <v>1497.31125</v>
      </c>
      <c r="H431" s="12" t="s">
        <v>33</v>
      </c>
      <c r="I431" s="12" t="s">
        <v>98</v>
      </c>
    </row>
    <row r="432" spans="1:9">
      <c r="A432" s="11">
        <v>62.5185</v>
      </c>
      <c r="B432" s="11">
        <v>833.58</v>
      </c>
      <c r="C432" s="11">
        <v>566.48</v>
      </c>
      <c r="D432" s="11">
        <v>34.73275</v>
      </c>
      <c r="E432" s="11">
        <v>0</v>
      </c>
      <c r="F432" s="11">
        <v>0</v>
      </c>
      <c r="G432" s="11">
        <v>1497.31125</v>
      </c>
      <c r="H432" s="12" t="s">
        <v>33</v>
      </c>
      <c r="I432" s="12" t="s">
        <v>98</v>
      </c>
    </row>
    <row r="433" spans="1:9">
      <c r="A433" s="11">
        <v>62.5185</v>
      </c>
      <c r="B433" s="11">
        <v>833.58</v>
      </c>
      <c r="C433" s="11">
        <v>566.48</v>
      </c>
      <c r="D433" s="11">
        <v>34.73275</v>
      </c>
      <c r="E433" s="11">
        <v>0</v>
      </c>
      <c r="F433" s="11">
        <v>0</v>
      </c>
      <c r="G433" s="11">
        <v>1497.31125</v>
      </c>
      <c r="H433" s="12" t="s">
        <v>33</v>
      </c>
      <c r="I433" t="s">
        <v>98</v>
      </c>
    </row>
    <row r="434" spans="1:9">
      <c r="A434" s="11">
        <v>62.5185</v>
      </c>
      <c r="B434" s="11">
        <v>778.92</v>
      </c>
      <c r="C434" s="11">
        <v>566.48</v>
      </c>
      <c r="D434" s="11">
        <v>0</v>
      </c>
      <c r="E434" s="11">
        <v>0</v>
      </c>
      <c r="F434" s="11">
        <v>0</v>
      </c>
      <c r="G434" s="11">
        <v>1407.9185</v>
      </c>
      <c r="H434" s="12" t="s">
        <v>33</v>
      </c>
      <c r="I434" s="12" t="s">
        <v>98</v>
      </c>
    </row>
    <row r="435" spans="1:9">
      <c r="A435" s="11">
        <v>62.5185</v>
      </c>
      <c r="B435" s="11">
        <v>833.58</v>
      </c>
      <c r="C435" s="11">
        <v>566.48</v>
      </c>
      <c r="D435" s="11">
        <v>34.73275</v>
      </c>
      <c r="E435" s="11">
        <v>0</v>
      </c>
      <c r="F435" s="11">
        <v>0</v>
      </c>
      <c r="G435" s="11">
        <v>1497.31125</v>
      </c>
      <c r="H435" s="12" t="s">
        <v>33</v>
      </c>
      <c r="I435" s="12" t="s">
        <v>98</v>
      </c>
    </row>
    <row r="436" spans="1:9">
      <c r="A436" s="11">
        <v>62.5185</v>
      </c>
      <c r="B436" s="11">
        <v>833.58</v>
      </c>
      <c r="C436" s="11">
        <v>566.48</v>
      </c>
      <c r="D436" s="11">
        <v>34.73275</v>
      </c>
      <c r="E436" s="11">
        <v>0</v>
      </c>
      <c r="F436" s="11">
        <v>0</v>
      </c>
      <c r="G436" s="11">
        <v>1497.31125</v>
      </c>
      <c r="H436" s="12" t="s">
        <v>33</v>
      </c>
      <c r="I436" s="12" t="s">
        <v>98</v>
      </c>
    </row>
    <row r="437" spans="1:9">
      <c r="A437" s="15">
        <v>62.5185</v>
      </c>
      <c r="B437" s="15">
        <v>0</v>
      </c>
      <c r="C437" s="15">
        <v>0</v>
      </c>
      <c r="D437" s="15">
        <v>0</v>
      </c>
      <c r="E437" s="15">
        <v>0</v>
      </c>
      <c r="F437" s="15">
        <v>0</v>
      </c>
      <c r="G437" s="15">
        <v>62.5185</v>
      </c>
      <c r="H437" s="16" t="s">
        <v>33</v>
      </c>
      <c r="I437" s="16" t="s">
        <v>98</v>
      </c>
    </row>
    <row r="438" spans="1:9">
      <c r="A438" s="11">
        <v>62.5185</v>
      </c>
      <c r="B438" s="11">
        <v>833.58</v>
      </c>
      <c r="C438" s="11">
        <v>566.48</v>
      </c>
      <c r="D438" s="11">
        <v>34.73275</v>
      </c>
      <c r="E438" s="11">
        <v>0</v>
      </c>
      <c r="F438" s="11">
        <v>0</v>
      </c>
      <c r="G438" s="11">
        <v>1497.31125</v>
      </c>
      <c r="H438" s="12" t="s">
        <v>33</v>
      </c>
      <c r="I438" s="12" t="s">
        <v>80</v>
      </c>
    </row>
    <row r="439" spans="1:9">
      <c r="A439" s="11">
        <v>62.5185</v>
      </c>
      <c r="B439" s="11">
        <v>833.58</v>
      </c>
      <c r="C439" s="11">
        <v>566.48</v>
      </c>
      <c r="D439" s="11">
        <v>34.73275</v>
      </c>
      <c r="E439" s="11">
        <v>0</v>
      </c>
      <c r="F439" s="11">
        <v>0</v>
      </c>
      <c r="G439" s="11">
        <v>1497.31125</v>
      </c>
      <c r="H439" s="12" t="s">
        <v>33</v>
      </c>
      <c r="I439" s="12" t="s">
        <v>89</v>
      </c>
    </row>
    <row r="440" spans="1:9">
      <c r="A440" s="11">
        <v>62.5185</v>
      </c>
      <c r="B440" s="11">
        <v>833.58</v>
      </c>
      <c r="C440" s="11">
        <v>566.48</v>
      </c>
      <c r="D440" s="11">
        <v>34.73275</v>
      </c>
      <c r="E440" s="11">
        <v>0</v>
      </c>
      <c r="F440" s="11">
        <v>0</v>
      </c>
      <c r="G440" s="11">
        <v>1497.31125</v>
      </c>
      <c r="H440" s="12" t="s">
        <v>33</v>
      </c>
      <c r="I440" s="12" t="s">
        <v>89</v>
      </c>
    </row>
    <row r="441" spans="1:9">
      <c r="A441" s="11">
        <v>62.5185</v>
      </c>
      <c r="B441" s="11">
        <v>833.58</v>
      </c>
      <c r="C441" s="11">
        <v>566.48</v>
      </c>
      <c r="D441" s="11">
        <v>34.73275</v>
      </c>
      <c r="E441" s="11">
        <v>0</v>
      </c>
      <c r="F441" s="11">
        <v>0</v>
      </c>
      <c r="G441" s="11">
        <v>1497.31125</v>
      </c>
      <c r="H441" s="12" t="s">
        <v>33</v>
      </c>
      <c r="I441" s="12" t="s">
        <v>89</v>
      </c>
    </row>
    <row r="442" spans="1:9">
      <c r="A442" s="11">
        <v>62.5185</v>
      </c>
      <c r="B442" s="11">
        <v>833.58</v>
      </c>
      <c r="C442" s="11">
        <v>566.48</v>
      </c>
      <c r="D442" s="11">
        <v>34.73275</v>
      </c>
      <c r="E442" s="11">
        <v>0</v>
      </c>
      <c r="F442" s="11">
        <v>0</v>
      </c>
      <c r="G442" s="11">
        <v>1497.31125</v>
      </c>
      <c r="H442" s="12" t="s">
        <v>33</v>
      </c>
      <c r="I442" s="12" t="s">
        <v>71</v>
      </c>
    </row>
    <row r="443" spans="1:9">
      <c r="A443" s="11">
        <v>62.5185</v>
      </c>
      <c r="B443" s="11">
        <v>833.58</v>
      </c>
      <c r="C443" s="11">
        <v>566.48</v>
      </c>
      <c r="D443" s="11">
        <v>34.73275</v>
      </c>
      <c r="E443" s="11">
        <v>0</v>
      </c>
      <c r="F443" s="11">
        <v>0</v>
      </c>
      <c r="G443" s="11">
        <v>1497.31125</v>
      </c>
      <c r="H443" s="12" t="s">
        <v>33</v>
      </c>
      <c r="I443" s="12" t="s">
        <v>71</v>
      </c>
    </row>
    <row r="444" spans="1:9">
      <c r="A444" s="11">
        <v>62.5185</v>
      </c>
      <c r="B444" s="11">
        <v>833.58</v>
      </c>
      <c r="C444" s="11">
        <v>566.48</v>
      </c>
      <c r="D444" s="11">
        <v>34.73275</v>
      </c>
      <c r="E444" s="11">
        <v>0</v>
      </c>
      <c r="F444" s="11">
        <v>0</v>
      </c>
      <c r="G444" s="11">
        <v>1497.31125</v>
      </c>
      <c r="H444" s="12" t="s">
        <v>33</v>
      </c>
      <c r="I444" s="12" t="s">
        <v>71</v>
      </c>
    </row>
    <row r="445" spans="1:9">
      <c r="A445" s="11">
        <v>62.5185</v>
      </c>
      <c r="B445" s="11">
        <v>833.58</v>
      </c>
      <c r="C445" s="11">
        <v>566.48</v>
      </c>
      <c r="D445" s="11">
        <v>34.73275</v>
      </c>
      <c r="E445" s="11">
        <v>0</v>
      </c>
      <c r="F445" s="11">
        <v>0</v>
      </c>
      <c r="G445" s="11">
        <v>1497.31125</v>
      </c>
      <c r="H445" s="12" t="s">
        <v>33</v>
      </c>
      <c r="I445" s="12" t="s">
        <v>71</v>
      </c>
    </row>
    <row r="446" spans="1:9">
      <c r="A446" s="11">
        <v>62.5185</v>
      </c>
      <c r="B446" s="11">
        <v>833.58</v>
      </c>
      <c r="C446" s="11">
        <v>566.48</v>
      </c>
      <c r="D446" s="11">
        <v>34.73275</v>
      </c>
      <c r="E446" s="11">
        <v>0</v>
      </c>
      <c r="F446" s="11">
        <v>0</v>
      </c>
      <c r="G446" s="11">
        <v>1497.31125</v>
      </c>
      <c r="H446" s="12" t="s">
        <v>33</v>
      </c>
      <c r="I446" s="12" t="s">
        <v>71</v>
      </c>
    </row>
    <row r="447" spans="1:9">
      <c r="A447" s="11">
        <v>62.5185</v>
      </c>
      <c r="B447" s="11">
        <v>833.58</v>
      </c>
      <c r="C447" s="11">
        <v>566.48</v>
      </c>
      <c r="D447" s="11">
        <v>34.73275</v>
      </c>
      <c r="E447" s="11">
        <v>0</v>
      </c>
      <c r="F447" s="11">
        <v>0</v>
      </c>
      <c r="G447" s="11">
        <v>1497.31125</v>
      </c>
      <c r="H447" s="12" t="s">
        <v>33</v>
      </c>
      <c r="I447" s="12" t="s">
        <v>71</v>
      </c>
    </row>
    <row r="448" spans="1:9">
      <c r="A448" s="11">
        <v>62.5185</v>
      </c>
      <c r="B448" s="11">
        <v>833.58</v>
      </c>
      <c r="C448" s="11">
        <v>566.48</v>
      </c>
      <c r="D448" s="11">
        <v>34.73275</v>
      </c>
      <c r="E448" s="11">
        <v>0</v>
      </c>
      <c r="F448" s="11">
        <v>0</v>
      </c>
      <c r="G448" s="11">
        <v>1497.31125</v>
      </c>
      <c r="H448" s="12" t="s">
        <v>33</v>
      </c>
      <c r="I448" s="12" t="s">
        <v>71</v>
      </c>
    </row>
    <row r="449" spans="1:9">
      <c r="A449" s="11">
        <v>62.5185</v>
      </c>
      <c r="B449" s="11">
        <v>833.58</v>
      </c>
      <c r="C449" s="11">
        <v>566.48</v>
      </c>
      <c r="D449" s="11">
        <v>34.73275</v>
      </c>
      <c r="E449" s="11">
        <v>0</v>
      </c>
      <c r="F449" s="11">
        <v>0</v>
      </c>
      <c r="G449" s="11">
        <v>1497.31125</v>
      </c>
      <c r="H449" s="12" t="s">
        <v>32</v>
      </c>
      <c r="I449" s="12" t="s">
        <v>60</v>
      </c>
    </row>
    <row r="450" spans="1:9">
      <c r="A450" s="11">
        <v>62.5185</v>
      </c>
      <c r="B450" s="11">
        <v>833.58</v>
      </c>
      <c r="C450" s="11">
        <v>566.48</v>
      </c>
      <c r="D450" s="11">
        <v>34.73275</v>
      </c>
      <c r="E450" s="11">
        <v>0</v>
      </c>
      <c r="F450" s="11">
        <v>0</v>
      </c>
      <c r="G450" s="11">
        <v>1497.31125</v>
      </c>
      <c r="H450" s="12" t="s">
        <v>32</v>
      </c>
      <c r="I450" s="12" t="s">
        <v>57</v>
      </c>
    </row>
    <row r="451" spans="1:9">
      <c r="A451" s="11">
        <v>68.76</v>
      </c>
      <c r="B451" s="11">
        <v>916.8</v>
      </c>
      <c r="C451" s="11">
        <v>566.48</v>
      </c>
      <c r="D451" s="11">
        <v>38.2</v>
      </c>
      <c r="E451" s="11">
        <v>418</v>
      </c>
      <c r="F451" s="11">
        <v>0</v>
      </c>
      <c r="G451" s="11">
        <v>2008.24</v>
      </c>
      <c r="H451" s="12" t="s">
        <v>35</v>
      </c>
      <c r="I451" s="12" t="s">
        <v>104</v>
      </c>
    </row>
    <row r="452" spans="1:9">
      <c r="A452" s="11">
        <v>62.5185</v>
      </c>
      <c r="B452" s="11">
        <v>833.58</v>
      </c>
      <c r="C452" s="11">
        <v>566.48</v>
      </c>
      <c r="D452" s="11">
        <v>34.73275</v>
      </c>
      <c r="E452" s="11">
        <v>0</v>
      </c>
      <c r="F452" s="11">
        <v>0</v>
      </c>
      <c r="G452" s="11">
        <v>1497.31125</v>
      </c>
      <c r="H452" s="12" t="s">
        <v>35</v>
      </c>
      <c r="I452" s="12" t="s">
        <v>104</v>
      </c>
    </row>
    <row r="453" spans="1:9">
      <c r="A453" s="11">
        <v>62.5185</v>
      </c>
      <c r="B453" s="11">
        <v>833.58</v>
      </c>
      <c r="C453" s="11">
        <v>566.48</v>
      </c>
      <c r="D453" s="11">
        <v>34.73275</v>
      </c>
      <c r="E453" s="11">
        <v>179</v>
      </c>
      <c r="F453" s="11">
        <v>0</v>
      </c>
      <c r="G453" s="11">
        <v>1676.31125</v>
      </c>
      <c r="H453" s="12" t="s">
        <v>33</v>
      </c>
      <c r="I453" s="12" t="s">
        <v>98</v>
      </c>
    </row>
    <row r="454" spans="1:9">
      <c r="A454" s="11">
        <v>62.5185</v>
      </c>
      <c r="B454" s="11">
        <v>833.58</v>
      </c>
      <c r="C454" s="11">
        <v>566.48</v>
      </c>
      <c r="D454" s="11">
        <v>34.73275</v>
      </c>
      <c r="E454" s="11">
        <v>0</v>
      </c>
      <c r="F454" s="11">
        <v>0</v>
      </c>
      <c r="G454" s="11">
        <v>1497.31125</v>
      </c>
      <c r="H454" s="12" t="s">
        <v>35</v>
      </c>
      <c r="I454" s="12" t="s">
        <v>104</v>
      </c>
    </row>
    <row r="455" spans="1:9">
      <c r="A455" s="11">
        <v>62.5185</v>
      </c>
      <c r="B455" s="11">
        <v>833.58</v>
      </c>
      <c r="C455" s="11">
        <v>566.48</v>
      </c>
      <c r="D455" s="11">
        <v>34.73275</v>
      </c>
      <c r="E455" s="11">
        <v>0</v>
      </c>
      <c r="F455" s="11">
        <v>0</v>
      </c>
      <c r="G455" s="11">
        <v>1497.31125</v>
      </c>
      <c r="H455" s="12" t="s">
        <v>35</v>
      </c>
      <c r="I455" s="12" t="s">
        <v>104</v>
      </c>
    </row>
    <row r="456" spans="1:9">
      <c r="A456" s="11">
        <v>62.5185</v>
      </c>
      <c r="B456" s="11">
        <v>833.58</v>
      </c>
      <c r="C456" s="11">
        <v>566.48</v>
      </c>
      <c r="D456" s="11">
        <v>34.73275</v>
      </c>
      <c r="E456" s="11">
        <v>0</v>
      </c>
      <c r="F456" s="11">
        <v>0</v>
      </c>
      <c r="G456" s="11">
        <v>1497.31125</v>
      </c>
      <c r="H456" s="12" t="s">
        <v>33</v>
      </c>
      <c r="I456" s="12" t="s">
        <v>71</v>
      </c>
    </row>
    <row r="457" spans="1:9">
      <c r="A457" s="11">
        <v>62.5185</v>
      </c>
      <c r="B457" s="11">
        <v>833.58</v>
      </c>
      <c r="C457" s="11">
        <v>566.48</v>
      </c>
      <c r="D457" s="11">
        <v>34.73275</v>
      </c>
      <c r="E457" s="11">
        <v>0</v>
      </c>
      <c r="F457" s="11">
        <v>108</v>
      </c>
      <c r="G457" s="11">
        <v>1605.31125</v>
      </c>
      <c r="H457" s="12" t="s">
        <v>33</v>
      </c>
      <c r="I457" s="12" t="s">
        <v>71</v>
      </c>
    </row>
    <row r="458" spans="1:9">
      <c r="A458" s="11">
        <v>62.5185</v>
      </c>
      <c r="B458" s="11">
        <v>833.58</v>
      </c>
      <c r="C458" s="11">
        <v>566.48</v>
      </c>
      <c r="D458" s="11">
        <v>34.73275</v>
      </c>
      <c r="E458" s="11">
        <v>0</v>
      </c>
      <c r="F458" s="11">
        <v>108</v>
      </c>
      <c r="G458" s="11">
        <v>1605.31125</v>
      </c>
      <c r="H458" s="12" t="s">
        <v>33</v>
      </c>
      <c r="I458" s="12" t="s">
        <v>74</v>
      </c>
    </row>
    <row r="459" spans="1:9">
      <c r="A459" s="11">
        <v>62.5185</v>
      </c>
      <c r="B459" s="11">
        <v>833.58</v>
      </c>
      <c r="C459" s="11">
        <v>566.48</v>
      </c>
      <c r="D459" s="11">
        <v>34.73275</v>
      </c>
      <c r="E459" s="11">
        <v>0</v>
      </c>
      <c r="F459" s="11">
        <v>108</v>
      </c>
      <c r="G459" s="11">
        <v>1605.31125</v>
      </c>
      <c r="H459" s="12" t="s">
        <v>33</v>
      </c>
      <c r="I459" s="12" t="s">
        <v>74</v>
      </c>
    </row>
    <row r="460" spans="1:9">
      <c r="A460" s="11">
        <v>62.5185</v>
      </c>
      <c r="B460" s="11">
        <v>833.58</v>
      </c>
      <c r="C460" s="11">
        <v>566.48</v>
      </c>
      <c r="D460" s="11">
        <v>34.73275</v>
      </c>
      <c r="E460" s="11">
        <v>0</v>
      </c>
      <c r="F460" s="11">
        <v>0</v>
      </c>
      <c r="G460" s="11">
        <v>1497.31125</v>
      </c>
      <c r="H460" s="12" t="s">
        <v>33</v>
      </c>
      <c r="I460" s="12" t="s">
        <v>74</v>
      </c>
    </row>
    <row r="461" spans="1:9">
      <c r="A461" s="11">
        <v>62.5185</v>
      </c>
      <c r="B461" s="11">
        <v>833.58</v>
      </c>
      <c r="C461" s="11">
        <v>566.48</v>
      </c>
      <c r="D461" s="11">
        <v>34.73275</v>
      </c>
      <c r="E461" s="11">
        <v>0</v>
      </c>
      <c r="F461" s="11">
        <v>0</v>
      </c>
      <c r="G461" s="11">
        <v>1497.31125</v>
      </c>
      <c r="H461" s="12" t="s">
        <v>33</v>
      </c>
      <c r="I461" s="12" t="s">
        <v>77</v>
      </c>
    </row>
    <row r="462" spans="1:9">
      <c r="A462" s="11">
        <v>62.5185</v>
      </c>
      <c r="B462" s="11">
        <v>833.58</v>
      </c>
      <c r="C462" s="11">
        <v>566.48</v>
      </c>
      <c r="D462" s="11">
        <v>34.73275</v>
      </c>
      <c r="E462" s="11">
        <v>0</v>
      </c>
      <c r="F462" s="11">
        <v>108</v>
      </c>
      <c r="G462" s="11">
        <v>1605.31125</v>
      </c>
      <c r="H462" s="12" t="s">
        <v>33</v>
      </c>
      <c r="I462" s="12" t="s">
        <v>80</v>
      </c>
    </row>
    <row r="463" spans="1:9">
      <c r="A463" s="11">
        <v>62.5185</v>
      </c>
      <c r="B463" s="11">
        <v>833.58</v>
      </c>
      <c r="C463" s="11">
        <v>566.48</v>
      </c>
      <c r="D463" s="11">
        <v>34.73275</v>
      </c>
      <c r="E463" s="11">
        <v>0</v>
      </c>
      <c r="F463" s="11">
        <v>108</v>
      </c>
      <c r="G463" s="11">
        <v>1605.31125</v>
      </c>
      <c r="H463" s="12" t="s">
        <v>33</v>
      </c>
      <c r="I463" s="12" t="s">
        <v>80</v>
      </c>
    </row>
    <row r="464" spans="1:9">
      <c r="A464" s="11">
        <v>62.5185</v>
      </c>
      <c r="B464" s="11">
        <v>833.58</v>
      </c>
      <c r="C464" s="11">
        <v>566.48</v>
      </c>
      <c r="D464" s="11">
        <v>34.73275</v>
      </c>
      <c r="E464" s="11">
        <v>0</v>
      </c>
      <c r="F464" s="11">
        <v>108</v>
      </c>
      <c r="G464" s="11">
        <v>1605.31125</v>
      </c>
      <c r="H464" s="12" t="s">
        <v>33</v>
      </c>
      <c r="I464" s="12" t="s">
        <v>80</v>
      </c>
    </row>
    <row r="465" spans="1:9">
      <c r="A465" s="11">
        <v>62.5185</v>
      </c>
      <c r="B465" s="11">
        <v>833.58</v>
      </c>
      <c r="C465" s="11">
        <v>566.48</v>
      </c>
      <c r="D465" s="11">
        <v>34.73275</v>
      </c>
      <c r="E465" s="11">
        <v>0</v>
      </c>
      <c r="F465" s="11">
        <v>108</v>
      </c>
      <c r="G465" s="11">
        <v>1605.31125</v>
      </c>
      <c r="H465" s="12" t="s">
        <v>33</v>
      </c>
      <c r="I465" s="12" t="s">
        <v>80</v>
      </c>
    </row>
    <row r="466" spans="1:9">
      <c r="A466" s="11">
        <v>62.5185</v>
      </c>
      <c r="B466" s="11">
        <v>833.58</v>
      </c>
      <c r="C466" s="11">
        <v>566.48</v>
      </c>
      <c r="D466" s="11">
        <v>34.73275</v>
      </c>
      <c r="E466" s="11">
        <v>0</v>
      </c>
      <c r="F466" s="11">
        <v>108</v>
      </c>
      <c r="G466" s="11">
        <v>1605.31125</v>
      </c>
      <c r="H466" s="12" t="s">
        <v>33</v>
      </c>
      <c r="I466" s="12" t="s">
        <v>86</v>
      </c>
    </row>
    <row r="467" spans="1:9">
      <c r="A467" s="11">
        <v>62.5185</v>
      </c>
      <c r="B467" s="11">
        <v>833.58</v>
      </c>
      <c r="C467" s="11">
        <v>566.48</v>
      </c>
      <c r="D467" s="11">
        <v>34.73275</v>
      </c>
      <c r="E467" s="11">
        <v>0</v>
      </c>
      <c r="F467" s="11">
        <v>0</v>
      </c>
      <c r="G467" s="11">
        <v>1497.31125</v>
      </c>
      <c r="H467" s="12" t="s">
        <v>33</v>
      </c>
      <c r="I467" s="12" t="s">
        <v>86</v>
      </c>
    </row>
    <row r="468" spans="1:9">
      <c r="A468" s="15">
        <v>62.5185</v>
      </c>
      <c r="B468" s="15">
        <v>0</v>
      </c>
      <c r="C468" s="15">
        <v>0</v>
      </c>
      <c r="D468" s="15">
        <v>0</v>
      </c>
      <c r="E468" s="15">
        <v>0</v>
      </c>
      <c r="F468" s="15">
        <v>0</v>
      </c>
      <c r="G468" s="15">
        <v>62.5185</v>
      </c>
      <c r="H468" s="16" t="s">
        <v>33</v>
      </c>
      <c r="I468" s="16" t="s">
        <v>86</v>
      </c>
    </row>
    <row r="469" spans="1:9">
      <c r="A469" s="11">
        <v>62.5185</v>
      </c>
      <c r="B469" s="11">
        <v>833.58</v>
      </c>
      <c r="C469" s="11">
        <v>566.48</v>
      </c>
      <c r="D469" s="11">
        <v>34.73275</v>
      </c>
      <c r="E469" s="11">
        <v>0</v>
      </c>
      <c r="F469" s="11">
        <v>108</v>
      </c>
      <c r="G469" s="11">
        <v>1605.31125</v>
      </c>
      <c r="H469" s="12" t="s">
        <v>34</v>
      </c>
      <c r="I469" s="12" t="s">
        <v>101</v>
      </c>
    </row>
    <row r="470" spans="1:9">
      <c r="A470" s="11">
        <v>62.5185</v>
      </c>
      <c r="B470" s="11">
        <v>833.58</v>
      </c>
      <c r="C470" s="11">
        <v>566.48</v>
      </c>
      <c r="D470" s="11">
        <v>34.73275</v>
      </c>
      <c r="E470" s="11">
        <v>0</v>
      </c>
      <c r="F470" s="11">
        <v>108</v>
      </c>
      <c r="G470" s="11">
        <v>1605.31125</v>
      </c>
      <c r="H470" s="12" t="s">
        <v>34</v>
      </c>
      <c r="I470" s="12" t="s">
        <v>101</v>
      </c>
    </row>
    <row r="471" spans="1:9">
      <c r="A471" s="11">
        <v>62.5185</v>
      </c>
      <c r="B471" s="11">
        <v>833.58</v>
      </c>
      <c r="C471" s="11">
        <v>566.48</v>
      </c>
      <c r="D471" s="11">
        <v>0</v>
      </c>
      <c r="E471" s="11">
        <v>0</v>
      </c>
      <c r="F471" s="11">
        <v>108</v>
      </c>
      <c r="G471" s="11">
        <v>1570.5785</v>
      </c>
      <c r="H471" s="12" t="s">
        <v>36</v>
      </c>
      <c r="I471" s="12" t="s">
        <v>107</v>
      </c>
    </row>
    <row r="472" spans="1:9">
      <c r="A472" s="11">
        <v>62.5185</v>
      </c>
      <c r="B472" s="11">
        <v>833.58</v>
      </c>
      <c r="C472" s="11">
        <v>566.48</v>
      </c>
      <c r="D472" s="11">
        <v>34.73275</v>
      </c>
      <c r="E472" s="11">
        <v>0</v>
      </c>
      <c r="F472" s="11">
        <v>108</v>
      </c>
      <c r="G472" s="11">
        <v>1605.31125</v>
      </c>
      <c r="H472" s="12" t="s">
        <v>32</v>
      </c>
      <c r="I472" s="12" t="s">
        <v>60</v>
      </c>
    </row>
    <row r="473" spans="1:9">
      <c r="A473" s="11">
        <v>62.5185</v>
      </c>
      <c r="B473" s="11">
        <v>833.58</v>
      </c>
      <c r="C473" s="11">
        <v>566.48</v>
      </c>
      <c r="D473" s="11">
        <v>34.73275</v>
      </c>
      <c r="E473" s="11">
        <v>0</v>
      </c>
      <c r="F473" s="11">
        <v>0</v>
      </c>
      <c r="G473" s="11">
        <v>1497.31125</v>
      </c>
      <c r="H473" s="12" t="s">
        <v>32</v>
      </c>
      <c r="I473" s="12" t="s">
        <v>57</v>
      </c>
    </row>
    <row r="474" spans="1:9">
      <c r="A474" s="11">
        <v>62.5185</v>
      </c>
      <c r="B474" s="11">
        <v>833.58</v>
      </c>
      <c r="C474" s="11">
        <v>566.48</v>
      </c>
      <c r="D474" s="11">
        <v>34.73275</v>
      </c>
      <c r="E474" s="11">
        <v>0</v>
      </c>
      <c r="F474" s="11">
        <v>108</v>
      </c>
      <c r="G474" s="11">
        <v>1605.31125</v>
      </c>
      <c r="H474" s="12" t="s">
        <v>33</v>
      </c>
      <c r="I474" s="12" t="s">
        <v>92</v>
      </c>
    </row>
    <row r="475" spans="1:9">
      <c r="A475" s="11">
        <v>62.5185</v>
      </c>
      <c r="B475" s="11">
        <v>833.58</v>
      </c>
      <c r="C475" s="11">
        <v>566.48</v>
      </c>
      <c r="D475" s="11">
        <v>34.73275</v>
      </c>
      <c r="E475" s="11">
        <v>0</v>
      </c>
      <c r="F475" s="11">
        <v>108</v>
      </c>
      <c r="G475" s="11">
        <v>1605.31125</v>
      </c>
      <c r="H475" s="12" t="s">
        <v>33</v>
      </c>
      <c r="I475" s="12" t="s">
        <v>92</v>
      </c>
    </row>
    <row r="476" spans="1:9">
      <c r="A476" s="11">
        <v>68.76</v>
      </c>
      <c r="B476" s="11">
        <v>916.8</v>
      </c>
      <c r="C476" s="11">
        <v>566.48</v>
      </c>
      <c r="D476" s="11">
        <v>38.2</v>
      </c>
      <c r="E476" s="11">
        <v>0</v>
      </c>
      <c r="F476" s="11">
        <v>0</v>
      </c>
      <c r="G476" s="11">
        <v>1590.24</v>
      </c>
      <c r="H476" s="12" t="s">
        <v>35</v>
      </c>
      <c r="I476" s="12" t="s">
        <v>104</v>
      </c>
    </row>
    <row r="477" spans="1:9">
      <c r="A477" s="11">
        <v>62.5185</v>
      </c>
      <c r="B477" s="11">
        <v>833.58</v>
      </c>
      <c r="C477" s="11">
        <v>566.48</v>
      </c>
      <c r="D477" s="11">
        <v>34.73275</v>
      </c>
      <c r="E477" s="11">
        <v>0</v>
      </c>
      <c r="F477" s="11">
        <v>108</v>
      </c>
      <c r="G477" s="11">
        <v>1605.31125</v>
      </c>
      <c r="H477" s="12" t="s">
        <v>35</v>
      </c>
      <c r="I477" s="12" t="s">
        <v>104</v>
      </c>
    </row>
    <row r="478" spans="1:9">
      <c r="A478" s="11">
        <v>68.76</v>
      </c>
      <c r="B478" s="11">
        <v>916.8</v>
      </c>
      <c r="C478" s="11">
        <v>566.48</v>
      </c>
      <c r="D478" s="11">
        <v>38.2</v>
      </c>
      <c r="E478" s="11">
        <v>0</v>
      </c>
      <c r="F478" s="11">
        <v>0</v>
      </c>
      <c r="G478" s="11">
        <v>1590.24</v>
      </c>
      <c r="H478" s="12" t="s">
        <v>35</v>
      </c>
      <c r="I478" s="12" t="s">
        <v>104</v>
      </c>
    </row>
    <row r="479" spans="1:9">
      <c r="A479" s="11">
        <v>62.5185</v>
      </c>
      <c r="B479" s="11">
        <v>833.58</v>
      </c>
      <c r="C479" s="11">
        <v>566.48</v>
      </c>
      <c r="D479" s="11">
        <v>34.73275</v>
      </c>
      <c r="E479" s="11">
        <v>0</v>
      </c>
      <c r="F479" s="11">
        <v>108</v>
      </c>
      <c r="G479" s="11">
        <v>1605.31125</v>
      </c>
      <c r="H479" s="12" t="s">
        <v>35</v>
      </c>
      <c r="I479" s="12" t="s">
        <v>104</v>
      </c>
    </row>
    <row r="480" spans="1:9">
      <c r="A480" s="15">
        <v>62.5185</v>
      </c>
      <c r="B480" s="15">
        <v>0</v>
      </c>
      <c r="C480" s="15">
        <v>0</v>
      </c>
      <c r="D480" s="15">
        <v>0</v>
      </c>
      <c r="E480" s="15">
        <v>0</v>
      </c>
      <c r="F480" s="15">
        <v>0</v>
      </c>
      <c r="G480" s="15">
        <v>62.5185</v>
      </c>
      <c r="H480" s="16" t="s">
        <v>35</v>
      </c>
      <c r="I480" s="16" t="s">
        <v>104</v>
      </c>
    </row>
    <row r="481" spans="1:9">
      <c r="A481" s="11">
        <v>62.5185</v>
      </c>
      <c r="B481" s="11">
        <v>833.58</v>
      </c>
      <c r="C481" s="11">
        <v>566.48</v>
      </c>
      <c r="D481" s="11">
        <v>34.73275</v>
      </c>
      <c r="E481" s="11">
        <v>0</v>
      </c>
      <c r="F481" s="11">
        <v>108</v>
      </c>
      <c r="G481" s="11">
        <v>1605.31125</v>
      </c>
      <c r="H481" s="12" t="s">
        <v>35</v>
      </c>
      <c r="I481" s="12" t="s">
        <v>104</v>
      </c>
    </row>
    <row r="482" spans="1:9">
      <c r="A482" s="11">
        <v>62.5185</v>
      </c>
      <c r="B482" s="11">
        <v>833.58</v>
      </c>
      <c r="C482" s="11">
        <v>566.48</v>
      </c>
      <c r="D482" s="11">
        <v>34.73275</v>
      </c>
      <c r="E482" s="11">
        <v>0</v>
      </c>
      <c r="F482" s="11">
        <v>108</v>
      </c>
      <c r="G482" s="11">
        <v>1605.31125</v>
      </c>
      <c r="H482" s="12" t="s">
        <v>31</v>
      </c>
      <c r="I482" s="12" t="s">
        <v>48</v>
      </c>
    </row>
    <row r="483" spans="1:9">
      <c r="A483" s="11">
        <v>62.5185</v>
      </c>
      <c r="B483" s="11">
        <v>833.58</v>
      </c>
      <c r="C483" s="11">
        <v>566.48</v>
      </c>
      <c r="D483" s="11">
        <v>34.73275</v>
      </c>
      <c r="E483" s="11">
        <v>0</v>
      </c>
      <c r="F483" s="11">
        <v>0</v>
      </c>
      <c r="G483" s="11">
        <v>1497.31125</v>
      </c>
      <c r="H483" s="12" t="s">
        <v>33</v>
      </c>
      <c r="I483" s="12" t="s">
        <v>95</v>
      </c>
    </row>
    <row r="484" spans="1:9">
      <c r="A484" s="11">
        <v>62.5185</v>
      </c>
      <c r="B484" s="11">
        <v>833.58</v>
      </c>
      <c r="C484" s="11">
        <v>566.48</v>
      </c>
      <c r="D484" s="11">
        <v>34.73275</v>
      </c>
      <c r="E484" s="11">
        <v>0</v>
      </c>
      <c r="F484" s="11">
        <v>0</v>
      </c>
      <c r="G484" s="11">
        <v>1497.31125</v>
      </c>
      <c r="H484" s="12" t="s">
        <v>33</v>
      </c>
      <c r="I484" s="12" t="s">
        <v>95</v>
      </c>
    </row>
    <row r="485" spans="1:9">
      <c r="A485" s="11">
        <v>62.5185</v>
      </c>
      <c r="B485" s="11">
        <v>833.58</v>
      </c>
      <c r="C485" s="11">
        <v>566.48</v>
      </c>
      <c r="D485" s="11">
        <v>34.73275</v>
      </c>
      <c r="E485" s="11">
        <v>0</v>
      </c>
      <c r="F485" s="11">
        <v>108</v>
      </c>
      <c r="G485" s="11">
        <v>1605.31125</v>
      </c>
      <c r="H485" s="12" t="s">
        <v>33</v>
      </c>
      <c r="I485" s="12" t="s">
        <v>95</v>
      </c>
    </row>
    <row r="486" spans="1:9">
      <c r="A486" s="11">
        <v>62.5185</v>
      </c>
      <c r="B486" s="11">
        <v>833.58</v>
      </c>
      <c r="C486" s="11">
        <v>566.48</v>
      </c>
      <c r="D486" s="11">
        <v>34.73275</v>
      </c>
      <c r="E486" s="11">
        <v>0</v>
      </c>
      <c r="F486" s="11">
        <v>108</v>
      </c>
      <c r="G486" s="11">
        <v>1605.31125</v>
      </c>
      <c r="H486" s="12" t="s">
        <v>33</v>
      </c>
      <c r="I486" s="12" t="s">
        <v>95</v>
      </c>
    </row>
    <row r="487" spans="1:9">
      <c r="A487" s="11">
        <v>62.5185</v>
      </c>
      <c r="B487" s="11">
        <v>833.58</v>
      </c>
      <c r="C487" s="11">
        <v>566.48</v>
      </c>
      <c r="D487" s="11">
        <v>34.73275</v>
      </c>
      <c r="E487" s="11">
        <v>0</v>
      </c>
      <c r="F487" s="11">
        <v>108</v>
      </c>
      <c r="G487" s="11">
        <v>1605.31125</v>
      </c>
      <c r="H487" s="12" t="s">
        <v>33</v>
      </c>
      <c r="I487" s="12" t="s">
        <v>95</v>
      </c>
    </row>
    <row r="488" spans="1:9">
      <c r="A488" s="11">
        <v>62.5185</v>
      </c>
      <c r="B488" s="11">
        <v>833.58</v>
      </c>
      <c r="C488" s="11">
        <v>566.48</v>
      </c>
      <c r="D488" s="11">
        <v>34.73275</v>
      </c>
      <c r="E488" s="11">
        <v>0</v>
      </c>
      <c r="F488" s="11">
        <v>108</v>
      </c>
      <c r="G488" s="11">
        <v>1605.31125</v>
      </c>
      <c r="H488" s="12" t="s">
        <v>33</v>
      </c>
      <c r="I488" s="12" t="s">
        <v>95</v>
      </c>
    </row>
    <row r="489" spans="1:9">
      <c r="A489" s="11">
        <v>62.5185</v>
      </c>
      <c r="B489" s="11">
        <v>833.58</v>
      </c>
      <c r="C489" s="11">
        <v>566.48</v>
      </c>
      <c r="D489" s="11">
        <v>34.73275</v>
      </c>
      <c r="E489" s="11">
        <v>0</v>
      </c>
      <c r="F489" s="11">
        <v>108</v>
      </c>
      <c r="G489" s="11">
        <v>1605.31125</v>
      </c>
      <c r="H489" s="12" t="s">
        <v>33</v>
      </c>
      <c r="I489" s="12" t="s">
        <v>98</v>
      </c>
    </row>
    <row r="490" spans="1:9">
      <c r="A490" s="11">
        <v>62.5185</v>
      </c>
      <c r="B490" s="11">
        <v>833.58</v>
      </c>
      <c r="C490" s="11">
        <v>566.48</v>
      </c>
      <c r="D490" s="11">
        <v>34.73275</v>
      </c>
      <c r="E490" s="11">
        <v>0</v>
      </c>
      <c r="F490" s="11">
        <v>0</v>
      </c>
      <c r="G490" s="11">
        <v>1497.31125</v>
      </c>
      <c r="H490" s="12" t="s">
        <v>35</v>
      </c>
      <c r="I490" s="12" t="s">
        <v>104</v>
      </c>
    </row>
    <row r="491" spans="1:9">
      <c r="A491" s="11">
        <v>62.5185</v>
      </c>
      <c r="B491" s="11">
        <v>833.58</v>
      </c>
      <c r="C491" s="11">
        <v>566.48</v>
      </c>
      <c r="D491" s="11">
        <v>34.73275</v>
      </c>
      <c r="E491" s="11">
        <v>0</v>
      </c>
      <c r="F491" s="11">
        <v>108</v>
      </c>
      <c r="G491" s="11">
        <v>1605.31125</v>
      </c>
      <c r="H491" s="12" t="s">
        <v>35</v>
      </c>
      <c r="I491" s="12" t="s">
        <v>104</v>
      </c>
    </row>
    <row r="492" spans="1:9">
      <c r="A492" s="11">
        <v>62.5185</v>
      </c>
      <c r="B492" s="11">
        <v>833.58</v>
      </c>
      <c r="C492" s="11">
        <v>566.48</v>
      </c>
      <c r="D492" s="11">
        <v>34.73275</v>
      </c>
      <c r="E492" s="11">
        <v>0</v>
      </c>
      <c r="F492" s="11">
        <v>0</v>
      </c>
      <c r="G492" s="11">
        <v>1497.31125</v>
      </c>
      <c r="H492" s="12" t="s">
        <v>33</v>
      </c>
      <c r="I492" s="12" t="s">
        <v>83</v>
      </c>
    </row>
    <row r="493" spans="1:9">
      <c r="A493" s="11">
        <v>62.5185</v>
      </c>
      <c r="B493" s="11">
        <v>833.58</v>
      </c>
      <c r="C493" s="11">
        <v>0</v>
      </c>
      <c r="D493" s="11">
        <v>34.73275</v>
      </c>
      <c r="E493" s="11">
        <v>0</v>
      </c>
      <c r="F493" s="11">
        <v>0</v>
      </c>
      <c r="G493" s="11">
        <v>930.83125</v>
      </c>
      <c r="H493" s="12" t="s">
        <v>33</v>
      </c>
      <c r="I493" s="12" t="s">
        <v>95</v>
      </c>
    </row>
    <row r="494" spans="1:9">
      <c r="A494" s="11">
        <v>68.76</v>
      </c>
      <c r="B494" s="11">
        <v>0</v>
      </c>
      <c r="C494" s="11">
        <v>0</v>
      </c>
      <c r="D494" s="11">
        <v>0</v>
      </c>
      <c r="E494" s="11">
        <v>418</v>
      </c>
      <c r="F494" s="11">
        <v>0</v>
      </c>
      <c r="G494" s="11">
        <v>486.76</v>
      </c>
      <c r="H494" s="12" t="s">
        <v>35</v>
      </c>
      <c r="I494" s="12" t="s">
        <v>104</v>
      </c>
    </row>
    <row r="495" spans="1:9">
      <c r="A495" s="18"/>
      <c r="B495" s="18"/>
      <c r="C495" s="18"/>
      <c r="D495" s="18"/>
      <c r="E495" s="18"/>
      <c r="F495" s="18"/>
      <c r="G495" s="18"/>
      <c r="I495" s="18"/>
    </row>
  </sheetData>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6"/>
  <dimension ref="A1:O19"/>
  <sheetViews>
    <sheetView workbookViewId="0">
      <selection activeCell="AJ457" sqref="AJ457"/>
    </sheetView>
  </sheetViews>
  <sheetFormatPr defaultColWidth="9" defaultRowHeight="13.5"/>
  <cols>
    <col min="1" max="1" width="10.875" customWidth="1"/>
    <col min="2" max="2" width="11.875" customWidth="1"/>
    <col min="3" max="5" width="8.375" customWidth="1"/>
    <col min="6" max="6" width="9.125" customWidth="1"/>
    <col min="7" max="7" width="11.25" customWidth="1"/>
    <col min="11" max="11" width="12.625"/>
  </cols>
  <sheetData>
    <row r="1" ht="24" customHeight="1" spans="1:6">
      <c r="A1" s="1" t="s">
        <v>2090</v>
      </c>
      <c r="B1" s="2"/>
      <c r="C1" s="2"/>
      <c r="D1" s="2"/>
      <c r="E1" s="2"/>
      <c r="F1" s="3"/>
    </row>
    <row r="2" ht="24" customHeight="1" spans="1:6">
      <c r="A2" s="4" t="s">
        <v>2091</v>
      </c>
      <c r="B2" s="5" t="s">
        <v>4</v>
      </c>
      <c r="C2" s="5" t="s">
        <v>5</v>
      </c>
      <c r="D2" s="5" t="s">
        <v>6</v>
      </c>
      <c r="E2" s="5" t="s">
        <v>8</v>
      </c>
      <c r="F2" s="5" t="s">
        <v>9</v>
      </c>
    </row>
    <row r="3" ht="24" customHeight="1" spans="1:6">
      <c r="A3" s="6" t="s">
        <v>2092</v>
      </c>
      <c r="B3" s="6">
        <v>3473.25</v>
      </c>
      <c r="C3" s="6">
        <v>3473.25</v>
      </c>
      <c r="D3" s="6">
        <v>5664.75</v>
      </c>
      <c r="E3" s="6">
        <v>3473.25</v>
      </c>
      <c r="F3" s="6">
        <v>3180</v>
      </c>
    </row>
    <row r="4" ht="24" customHeight="1" spans="1:6">
      <c r="A4" s="6" t="s">
        <v>2093</v>
      </c>
      <c r="B4" s="6">
        <v>3820</v>
      </c>
      <c r="C4" s="6">
        <v>3820</v>
      </c>
      <c r="D4" s="6">
        <v>5664.75</v>
      </c>
      <c r="E4" s="6">
        <v>3820</v>
      </c>
      <c r="F4" s="6">
        <v>4180</v>
      </c>
    </row>
    <row r="5" ht="24" customHeight="1" spans="1:6">
      <c r="A5" s="6" t="s">
        <v>2094</v>
      </c>
      <c r="B5" s="6">
        <v>3473.25</v>
      </c>
      <c r="C5" s="6">
        <v>3473.25</v>
      </c>
      <c r="D5" s="6">
        <v>5664.75</v>
      </c>
      <c r="E5" s="6">
        <v>3473.25</v>
      </c>
      <c r="F5" s="6">
        <v>1790</v>
      </c>
    </row>
    <row r="6" ht="24" customHeight="1" spans="1:6">
      <c r="A6" s="6" t="s">
        <v>2095</v>
      </c>
      <c r="B6" s="6">
        <v>3473.25</v>
      </c>
      <c r="C6" s="6">
        <v>3473.25</v>
      </c>
      <c r="D6" s="6">
        <v>5664.75</v>
      </c>
      <c r="E6" s="6">
        <v>3473.25</v>
      </c>
      <c r="F6" s="6">
        <v>2544</v>
      </c>
    </row>
    <row r="10" ht="21" customHeight="1" spans="2:15">
      <c r="B10" s="5" t="s">
        <v>150</v>
      </c>
      <c r="C10" s="7"/>
      <c r="D10" s="5"/>
      <c r="E10" s="5"/>
      <c r="F10" s="5"/>
      <c r="G10" s="5"/>
      <c r="H10" s="5"/>
      <c r="I10" s="5" t="s">
        <v>151</v>
      </c>
      <c r="J10" s="5"/>
      <c r="K10" s="5"/>
      <c r="L10" s="5"/>
      <c r="M10" s="5"/>
      <c r="N10" s="5"/>
      <c r="O10" s="5"/>
    </row>
    <row r="11" ht="24" spans="2:15">
      <c r="B11" s="5" t="s">
        <v>153</v>
      </c>
      <c r="C11" s="7" t="s">
        <v>154</v>
      </c>
      <c r="D11" s="5" t="s">
        <v>155</v>
      </c>
      <c r="E11" s="5" t="s">
        <v>156</v>
      </c>
      <c r="F11" s="5" t="s">
        <v>157</v>
      </c>
      <c r="G11" s="5" t="s">
        <v>7</v>
      </c>
      <c r="H11" s="5" t="s">
        <v>10</v>
      </c>
      <c r="I11" s="5" t="s">
        <v>158</v>
      </c>
      <c r="J11" s="5" t="s">
        <v>159</v>
      </c>
      <c r="K11" s="5" t="s">
        <v>160</v>
      </c>
      <c r="L11" s="5" t="s">
        <v>161</v>
      </c>
      <c r="M11" s="5" t="s">
        <v>157</v>
      </c>
      <c r="N11" s="5" t="s">
        <v>7</v>
      </c>
      <c r="O11" s="5" t="s">
        <v>10</v>
      </c>
    </row>
    <row r="12" ht="19" customHeight="1" spans="2:15">
      <c r="B12" s="6">
        <v>30977.6579999996</v>
      </c>
      <c r="C12" s="6">
        <v>249839.4864</v>
      </c>
      <c r="D12" s="6">
        <v>215713.679999998</v>
      </c>
      <c r="E12" s="6">
        <v>10969.38108</v>
      </c>
      <c r="F12" s="6">
        <v>49063.6</v>
      </c>
      <c r="G12" s="6">
        <v>1500</v>
      </c>
      <c r="H12" s="6">
        <v>556563.805480002</v>
      </c>
      <c r="I12" s="6">
        <v>0</v>
      </c>
      <c r="J12" s="6">
        <v>124919.23</v>
      </c>
      <c r="K12" s="6">
        <v>53930.8000000004</v>
      </c>
      <c r="L12" s="6">
        <v>4702.66999999996</v>
      </c>
      <c r="M12" s="6">
        <v>49063.6</v>
      </c>
      <c r="N12" s="6">
        <v>1500</v>
      </c>
      <c r="O12" s="6">
        <v>232616.299999998</v>
      </c>
    </row>
    <row r="13" spans="2:15">
      <c r="B13" s="6" t="s">
        <v>2096</v>
      </c>
      <c r="C13" s="6" t="s">
        <v>2097</v>
      </c>
      <c r="D13" s="6" t="s">
        <v>2098</v>
      </c>
      <c r="E13" s="6" t="s">
        <v>2097</v>
      </c>
      <c r="F13" s="6" t="s">
        <v>2097</v>
      </c>
      <c r="G13" s="6" t="s">
        <v>2097</v>
      </c>
      <c r="H13" s="6"/>
      <c r="I13" s="6"/>
      <c r="J13" s="6" t="s">
        <v>2096</v>
      </c>
      <c r="K13" s="6" t="s">
        <v>2096</v>
      </c>
      <c r="L13" s="6" t="s">
        <v>2096</v>
      </c>
      <c r="M13" s="6" t="s">
        <v>2097</v>
      </c>
      <c r="N13" s="6" t="s">
        <v>2096</v>
      </c>
      <c r="O13" s="6"/>
    </row>
    <row r="16" ht="22" customHeight="1" spans="2:7">
      <c r="B16" s="4" t="s">
        <v>2099</v>
      </c>
      <c r="C16" s="6">
        <f>C12+E12+F12+G12+M12</f>
        <v>360436.06748</v>
      </c>
      <c r="D16" s="6"/>
      <c r="E16" s="6"/>
      <c r="F16" s="6"/>
      <c r="G16" s="6"/>
    </row>
    <row r="17" ht="18" customHeight="1" spans="1:11">
      <c r="A17" s="6"/>
      <c r="B17" s="6"/>
      <c r="C17" s="6"/>
      <c r="D17" s="6"/>
      <c r="E17" s="6"/>
      <c r="F17" s="6"/>
      <c r="G17" s="6"/>
      <c r="K17">
        <f>H12+O12</f>
        <v>789180.10548</v>
      </c>
    </row>
    <row r="18" spans="1:7">
      <c r="A18" s="6"/>
      <c r="B18" s="8" t="s">
        <v>1876</v>
      </c>
      <c r="C18" s="6" t="s">
        <v>1106</v>
      </c>
      <c r="D18" s="6" t="s">
        <v>3</v>
      </c>
      <c r="E18" s="6" t="s">
        <v>2100</v>
      </c>
      <c r="F18" s="6" t="s">
        <v>2101</v>
      </c>
      <c r="G18" s="6"/>
    </row>
    <row r="19" ht="18" customHeight="1" spans="1:7">
      <c r="A19" s="6"/>
      <c r="B19" s="4">
        <f>C19*D19*E19*F19</f>
        <v>329961.6</v>
      </c>
      <c r="C19" s="6">
        <v>450</v>
      </c>
      <c r="D19" s="6">
        <v>12</v>
      </c>
      <c r="E19" s="6">
        <f>3473-3245</f>
        <v>228</v>
      </c>
      <c r="F19" s="6">
        <f>24%+1%+1.8%</f>
        <v>0.268</v>
      </c>
      <c r="G19" s="6"/>
    </row>
  </sheetData>
  <mergeCells count="3">
    <mergeCell ref="A1:F1"/>
    <mergeCell ref="B10:H10"/>
    <mergeCell ref="I10:O10"/>
  </mergeCells>
  <pageMargins left="0.75" right="0.75" top="1" bottom="1" header="0.5" footer="0.5"/>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2:H90"/>
  <sheetViews>
    <sheetView tabSelected="1" topLeftCell="A69" workbookViewId="0">
      <selection activeCell="D95" sqref="D95"/>
    </sheetView>
  </sheetViews>
  <sheetFormatPr defaultColWidth="9" defaultRowHeight="13.5" outlineLevelCol="7"/>
  <cols>
    <col min="1" max="1" width="11.375"/>
    <col min="2" max="8" width="21.5"/>
  </cols>
  <sheetData>
    <row r="2" s="324" customFormat="1" ht="23" customHeight="1" spans="1:8">
      <c r="A2" s="281" t="s">
        <v>3</v>
      </c>
      <c r="B2" s="281" t="s">
        <v>4</v>
      </c>
      <c r="C2" s="281" t="s">
        <v>5</v>
      </c>
      <c r="D2" s="281" t="s">
        <v>6</v>
      </c>
      <c r="E2" s="281" t="s">
        <v>7</v>
      </c>
      <c r="F2" s="281" t="s">
        <v>8</v>
      </c>
      <c r="G2" s="281" t="s">
        <v>9</v>
      </c>
      <c r="H2" s="281" t="s">
        <v>10</v>
      </c>
    </row>
    <row r="3" ht="21" customHeight="1" spans="1:8">
      <c r="A3" s="281" t="s">
        <v>11</v>
      </c>
      <c r="B3" s="327">
        <v>27701.73</v>
      </c>
      <c r="C3" s="327">
        <v>331369.2904</v>
      </c>
      <c r="D3" s="327">
        <v>246985.28</v>
      </c>
      <c r="E3" s="327">
        <v>47088</v>
      </c>
      <c r="F3" s="327">
        <v>15247.55675</v>
      </c>
      <c r="G3" s="327">
        <v>103261.8</v>
      </c>
      <c r="H3" s="327">
        <v>771653.657150001</v>
      </c>
    </row>
    <row r="4" ht="21" customHeight="1" spans="1:8">
      <c r="A4" s="281" t="s">
        <v>12</v>
      </c>
      <c r="B4" s="327">
        <v>26638.9155</v>
      </c>
      <c r="C4" s="327">
        <v>329756.7904</v>
      </c>
      <c r="D4" s="327">
        <v>235655.68</v>
      </c>
      <c r="E4" s="327">
        <v>216</v>
      </c>
      <c r="F4" s="327">
        <v>14556.369</v>
      </c>
      <c r="G4" s="327">
        <v>100398.8</v>
      </c>
      <c r="H4" s="327">
        <v>707222.554900001</v>
      </c>
    </row>
    <row r="5" ht="21" customHeight="1" spans="1:8">
      <c r="A5" s="281" t="s">
        <v>13</v>
      </c>
      <c r="B5" s="327">
        <v>28508.229</v>
      </c>
      <c r="C5" s="327">
        <v>352453.5304</v>
      </c>
      <c r="D5" s="327">
        <v>250950.64</v>
      </c>
      <c r="E5" s="327">
        <v>4428</v>
      </c>
      <c r="F5" s="327">
        <v>15490.686</v>
      </c>
      <c r="G5" s="327">
        <v>97375.8</v>
      </c>
      <c r="H5" s="327">
        <v>749206.885400002</v>
      </c>
    </row>
    <row r="6" ht="21" customHeight="1" spans="1:8">
      <c r="A6" s="281" t="s">
        <v>14</v>
      </c>
      <c r="B6" s="327">
        <v>27758.007</v>
      </c>
      <c r="C6" s="327">
        <v>346441.0444</v>
      </c>
      <c r="D6" s="327">
        <v>245852.32</v>
      </c>
      <c r="E6" s="327">
        <v>1728</v>
      </c>
      <c r="F6" s="327">
        <v>15212.824</v>
      </c>
      <c r="G6" s="327">
        <v>93220.8</v>
      </c>
      <c r="H6" s="327">
        <v>730212.995400002</v>
      </c>
    </row>
    <row r="7" ht="21" customHeight="1" spans="1:8">
      <c r="A7" s="281" t="s">
        <v>15</v>
      </c>
      <c r="B7" s="327">
        <v>27820.5255</v>
      </c>
      <c r="C7" s="327">
        <v>347712.008399999</v>
      </c>
      <c r="D7" s="327">
        <v>246418.8</v>
      </c>
      <c r="E7" s="327">
        <v>1296</v>
      </c>
      <c r="F7" s="327">
        <v>15247.55675</v>
      </c>
      <c r="G7" s="327">
        <v>92309.4</v>
      </c>
      <c r="H7" s="327">
        <v>730804.290650003</v>
      </c>
    </row>
    <row r="8" ht="21" customHeight="1" spans="1:8">
      <c r="A8" s="281" t="s">
        <v>16</v>
      </c>
      <c r="B8" s="327"/>
      <c r="C8" s="327"/>
      <c r="D8" s="327"/>
      <c r="E8" s="327"/>
      <c r="F8" s="327"/>
      <c r="G8" s="327"/>
      <c r="H8" s="327"/>
    </row>
    <row r="9" ht="21" customHeight="1" spans="1:8">
      <c r="A9" s="281" t="s">
        <v>17</v>
      </c>
      <c r="B9" s="327"/>
      <c r="C9" s="327"/>
      <c r="D9" s="327"/>
      <c r="E9" s="327"/>
      <c r="F9" s="327"/>
      <c r="G9" s="327"/>
      <c r="H9" s="327"/>
    </row>
    <row r="10" ht="21" customHeight="1" spans="1:8">
      <c r="A10" s="281" t="s">
        <v>18</v>
      </c>
      <c r="B10" s="327"/>
      <c r="C10" s="327"/>
      <c r="D10" s="327"/>
      <c r="E10" s="327"/>
      <c r="F10" s="327"/>
      <c r="G10" s="327"/>
      <c r="H10" s="327"/>
    </row>
    <row r="11" ht="21" customHeight="1" spans="1:8">
      <c r="A11" s="281" t="s">
        <v>19</v>
      </c>
      <c r="B11" s="327"/>
      <c r="C11" s="327"/>
      <c r="D11" s="327"/>
      <c r="E11" s="327"/>
      <c r="F11" s="327"/>
      <c r="G11" s="327"/>
      <c r="H11" s="327"/>
    </row>
    <row r="12" ht="21" customHeight="1" spans="1:8">
      <c r="A12" s="281" t="s">
        <v>20</v>
      </c>
      <c r="B12" s="327"/>
      <c r="C12" s="327"/>
      <c r="D12" s="327"/>
      <c r="E12" s="327"/>
      <c r="F12" s="327"/>
      <c r="G12" s="327"/>
      <c r="H12" s="327"/>
    </row>
    <row r="13" ht="21" customHeight="1" spans="1:8">
      <c r="A13" s="281" t="s">
        <v>21</v>
      </c>
      <c r="B13" s="327"/>
      <c r="C13" s="327"/>
      <c r="D13" s="327"/>
      <c r="E13" s="327"/>
      <c r="F13" s="327"/>
      <c r="G13" s="327"/>
      <c r="H13" s="327"/>
    </row>
    <row r="14" ht="21" customHeight="1" spans="1:8">
      <c r="A14" s="281" t="s">
        <v>22</v>
      </c>
      <c r="B14" s="327"/>
      <c r="C14" s="327"/>
      <c r="D14" s="327"/>
      <c r="E14" s="327"/>
      <c r="F14" s="327"/>
      <c r="G14" s="327"/>
      <c r="H14" s="327"/>
    </row>
    <row r="15" ht="21" customHeight="1" spans="1:8">
      <c r="A15" s="324">
        <v>3</v>
      </c>
      <c r="B15" s="14">
        <f ca="1">OFFSET(B2,$A$15,)</f>
        <v>28508.229</v>
      </c>
      <c r="C15" s="14">
        <f ca="1">OFFSET(C2,$A$15,)</f>
        <v>352453.5304</v>
      </c>
      <c r="D15" s="14">
        <f ca="1">OFFSET(D2,$A$15,)</f>
        <v>250950.64</v>
      </c>
      <c r="E15" s="14">
        <f ca="1">OFFSET(E2,$A$15,)</f>
        <v>4428</v>
      </c>
      <c r="F15" s="14">
        <f ca="1">OFFSET(F2,$A$15,)</f>
        <v>15490.686</v>
      </c>
      <c r="G15" s="14">
        <f ca="1">OFFSET(G2,$A$15,)</f>
        <v>97375.8</v>
      </c>
      <c r="H15" s="14"/>
    </row>
    <row r="16" ht="21" customHeight="1" spans="1:8">
      <c r="A16" s="324"/>
      <c r="B16" s="14"/>
      <c r="C16" s="14"/>
      <c r="D16" s="14"/>
      <c r="E16" s="14"/>
      <c r="F16" s="14"/>
      <c r="G16" s="14"/>
      <c r="H16" s="14"/>
    </row>
    <row r="18" ht="25" customHeight="1" spans="1:1">
      <c r="A18" s="337" t="s">
        <v>11</v>
      </c>
    </row>
    <row r="19" spans="1:8">
      <c r="A19" t="s">
        <v>23</v>
      </c>
      <c r="B19" t="s">
        <v>24</v>
      </c>
      <c r="C19" t="s">
        <v>25</v>
      </c>
      <c r="D19" t="s">
        <v>26</v>
      </c>
      <c r="E19" t="s">
        <v>27</v>
      </c>
      <c r="F19" t="s">
        <v>28</v>
      </c>
      <c r="G19" t="s">
        <v>29</v>
      </c>
      <c r="H19" t="s">
        <v>30</v>
      </c>
    </row>
    <row r="20" spans="1:8">
      <c r="A20" t="s">
        <v>31</v>
      </c>
      <c r="B20">
        <v>312.5925</v>
      </c>
      <c r="C20">
        <v>3949.182</v>
      </c>
      <c r="D20">
        <v>2832.4</v>
      </c>
      <c r="E20">
        <v>540</v>
      </c>
      <c r="F20">
        <v>173.66375</v>
      </c>
      <c r="G20">
        <v>1590</v>
      </c>
      <c r="H20">
        <v>9397.83825</v>
      </c>
    </row>
    <row r="21" spans="1:8">
      <c r="A21" t="s">
        <v>32</v>
      </c>
      <c r="B21">
        <v>4226.1885</v>
      </c>
      <c r="C21">
        <v>51028.5144</v>
      </c>
      <c r="D21">
        <v>37954.16</v>
      </c>
      <c r="E21">
        <v>7236</v>
      </c>
      <c r="F21">
        <v>2347.89775</v>
      </c>
      <c r="G21">
        <v>20164</v>
      </c>
      <c r="H21">
        <v>122956.76065</v>
      </c>
    </row>
    <row r="22" spans="1:8">
      <c r="A22" t="s">
        <v>33</v>
      </c>
      <c r="B22">
        <v>16817.4765</v>
      </c>
      <c r="C22">
        <v>198525</v>
      </c>
      <c r="D22">
        <v>150683.68</v>
      </c>
      <c r="E22">
        <v>28728</v>
      </c>
      <c r="F22">
        <v>9273.64424999999</v>
      </c>
      <c r="G22">
        <v>48680.4</v>
      </c>
      <c r="H22">
        <v>452708.200750002</v>
      </c>
    </row>
    <row r="23" spans="1:8">
      <c r="A23" t="s">
        <v>34</v>
      </c>
      <c r="B23">
        <v>1838.0025</v>
      </c>
      <c r="C23">
        <v>21581.814</v>
      </c>
      <c r="D23">
        <v>15861.44</v>
      </c>
      <c r="E23">
        <v>3024</v>
      </c>
      <c r="F23">
        <v>986.386</v>
      </c>
      <c r="G23">
        <v>8847</v>
      </c>
      <c r="H23">
        <v>52138.6425</v>
      </c>
    </row>
    <row r="24" spans="1:8">
      <c r="A24" t="s">
        <v>35</v>
      </c>
      <c r="B24">
        <v>3876.0435</v>
      </c>
      <c r="C24">
        <v>48357.856</v>
      </c>
      <c r="D24">
        <v>33988.8</v>
      </c>
      <c r="E24">
        <v>6480</v>
      </c>
      <c r="F24">
        <v>2115.17025</v>
      </c>
      <c r="G24">
        <v>20764</v>
      </c>
      <c r="H24">
        <v>115581.86975</v>
      </c>
    </row>
    <row r="25" spans="1:8">
      <c r="A25" t="s">
        <v>36</v>
      </c>
      <c r="B25">
        <v>631.4265</v>
      </c>
      <c r="C25">
        <v>7926.924</v>
      </c>
      <c r="D25">
        <v>5664.8</v>
      </c>
      <c r="E25">
        <v>1080</v>
      </c>
      <c r="F25">
        <v>350.79475</v>
      </c>
      <c r="G25">
        <v>3216.4</v>
      </c>
      <c r="H25">
        <v>18870.34525</v>
      </c>
    </row>
    <row r="26" spans="1:8">
      <c r="A26" t="s">
        <v>37</v>
      </c>
      <c r="B26">
        <v>27701.73</v>
      </c>
      <c r="C26">
        <v>331369.2904</v>
      </c>
      <c r="D26">
        <v>246985.28</v>
      </c>
      <c r="E26">
        <v>47088</v>
      </c>
      <c r="F26">
        <v>15247.55675</v>
      </c>
      <c r="G26">
        <v>103261.8</v>
      </c>
      <c r="H26">
        <v>771653.657150001</v>
      </c>
    </row>
    <row r="28" ht="22.5" spans="1:1">
      <c r="A28" s="337" t="s">
        <v>38</v>
      </c>
    </row>
    <row r="29" spans="1:5">
      <c r="A29" t="s">
        <v>39</v>
      </c>
      <c r="B29" t="s">
        <v>30</v>
      </c>
      <c r="E29" s="13"/>
    </row>
    <row r="30" spans="1:5">
      <c r="A30" t="s">
        <v>31</v>
      </c>
      <c r="B30">
        <v>2405.898</v>
      </c>
      <c r="E30" s="13"/>
    </row>
    <row r="31" spans="1:5">
      <c r="A31" t="s">
        <v>32</v>
      </c>
      <c r="B31">
        <v>29051.4216</v>
      </c>
      <c r="E31" s="13"/>
    </row>
    <row r="32" spans="1:5">
      <c r="A32" t="s">
        <v>33</v>
      </c>
      <c r="B32">
        <v>117343.338</v>
      </c>
      <c r="E32" s="13"/>
    </row>
    <row r="33" spans="1:5">
      <c r="A33" t="s">
        <v>34</v>
      </c>
      <c r="B33">
        <v>13780.326</v>
      </c>
      <c r="E33" s="13"/>
    </row>
    <row r="34" spans="1:5">
      <c r="A34" t="s">
        <v>35</v>
      </c>
      <c r="B34">
        <v>24989.344</v>
      </c>
      <c r="E34" s="13"/>
    </row>
    <row r="35" spans="1:2">
      <c r="A35" t="s">
        <v>36</v>
      </c>
      <c r="B35">
        <v>5030.436</v>
      </c>
    </row>
    <row r="36" spans="1:2">
      <c r="A36" t="s">
        <v>37</v>
      </c>
      <c r="B36">
        <v>192600.7636</v>
      </c>
    </row>
    <row r="39" ht="22.5" spans="1:1">
      <c r="A39" s="337" t="s">
        <v>12</v>
      </c>
    </row>
    <row r="40" spans="1:8">
      <c r="A40" t="s">
        <v>23</v>
      </c>
      <c r="B40" t="s">
        <v>24</v>
      </c>
      <c r="C40" t="s">
        <v>25</v>
      </c>
      <c r="D40" t="s">
        <v>26</v>
      </c>
      <c r="E40" t="s">
        <v>27</v>
      </c>
      <c r="F40" t="s">
        <v>28</v>
      </c>
      <c r="G40" t="s">
        <v>29</v>
      </c>
      <c r="H40" t="s">
        <v>30</v>
      </c>
    </row>
    <row r="41" spans="1:8">
      <c r="A41" t="s">
        <v>31</v>
      </c>
      <c r="B41" s="14">
        <v>312.5925</v>
      </c>
      <c r="C41" s="14">
        <v>3949.182</v>
      </c>
      <c r="D41" s="14">
        <v>2832.4</v>
      </c>
      <c r="E41" s="14">
        <v>0</v>
      </c>
      <c r="F41" s="14">
        <v>173.66375</v>
      </c>
      <c r="G41" s="14">
        <v>1590</v>
      </c>
      <c r="H41" s="14">
        <v>8857.83825</v>
      </c>
    </row>
    <row r="42" spans="1:8">
      <c r="A42" t="s">
        <v>32</v>
      </c>
      <c r="B42" s="14">
        <v>4038.633</v>
      </c>
      <c r="C42" s="14">
        <v>51028.5144</v>
      </c>
      <c r="D42" s="14">
        <v>36254.72</v>
      </c>
      <c r="E42" s="14">
        <v>0</v>
      </c>
      <c r="F42" s="14">
        <v>2243.6995</v>
      </c>
      <c r="G42" s="14">
        <v>19628</v>
      </c>
      <c r="H42" s="14">
        <v>113193.5669</v>
      </c>
    </row>
    <row r="43" spans="1:8">
      <c r="A43" t="s">
        <v>33</v>
      </c>
      <c r="B43" s="14">
        <v>15942.2175</v>
      </c>
      <c r="C43" s="14">
        <v>196078.92</v>
      </c>
      <c r="D43" s="14">
        <v>140487.04</v>
      </c>
      <c r="E43" s="14">
        <v>0</v>
      </c>
      <c r="F43" s="14">
        <v>8648.45475000001</v>
      </c>
      <c r="G43" s="14">
        <v>46353.4</v>
      </c>
      <c r="H43" s="14">
        <v>407510.032250002</v>
      </c>
    </row>
    <row r="44" spans="1:8">
      <c r="A44" t="s">
        <v>34</v>
      </c>
      <c r="B44" s="14">
        <v>1775.484</v>
      </c>
      <c r="C44" s="14">
        <v>21581.814</v>
      </c>
      <c r="D44" s="14">
        <v>15294.96</v>
      </c>
      <c r="E44" s="14">
        <v>0</v>
      </c>
      <c r="F44" s="14">
        <v>951.65325</v>
      </c>
      <c r="G44" s="14">
        <v>8847</v>
      </c>
      <c r="H44" s="14">
        <v>48450.91125</v>
      </c>
    </row>
    <row r="45" spans="1:8">
      <c r="A45" t="s">
        <v>35</v>
      </c>
      <c r="B45" s="14">
        <v>3938.562</v>
      </c>
      <c r="C45" s="14">
        <v>49191.436</v>
      </c>
      <c r="D45" s="14">
        <v>35121.76</v>
      </c>
      <c r="E45" s="14">
        <v>216</v>
      </c>
      <c r="F45" s="14">
        <v>2188.103</v>
      </c>
      <c r="G45" s="14">
        <v>20764</v>
      </c>
      <c r="H45" s="14">
        <v>111419.861</v>
      </c>
    </row>
    <row r="46" spans="1:8">
      <c r="A46" t="s">
        <v>36</v>
      </c>
      <c r="B46" s="14">
        <v>631.4265</v>
      </c>
      <c r="C46" s="14">
        <v>7926.924</v>
      </c>
      <c r="D46" s="14">
        <v>5664.8</v>
      </c>
      <c r="E46" s="14">
        <v>0</v>
      </c>
      <c r="F46" s="14">
        <v>350.79475</v>
      </c>
      <c r="G46" s="14">
        <v>3216.4</v>
      </c>
      <c r="H46" s="14">
        <v>17790.34525</v>
      </c>
    </row>
    <row r="47" spans="1:8">
      <c r="A47" t="s">
        <v>37</v>
      </c>
      <c r="B47" s="14">
        <v>26638.9155</v>
      </c>
      <c r="C47" s="14">
        <v>329756.7904</v>
      </c>
      <c r="D47" s="14">
        <v>235655.68</v>
      </c>
      <c r="E47" s="14">
        <v>216</v>
      </c>
      <c r="F47" s="14">
        <v>14556.369</v>
      </c>
      <c r="G47" s="14">
        <v>100398.8</v>
      </c>
      <c r="H47" s="14">
        <v>707222.554900001</v>
      </c>
    </row>
    <row r="50" ht="22.5" spans="1:1">
      <c r="A50" s="337" t="s">
        <v>13</v>
      </c>
    </row>
    <row r="51" spans="1:8">
      <c r="A51" t="s">
        <v>23</v>
      </c>
      <c r="B51" t="s">
        <v>24</v>
      </c>
      <c r="C51" t="s">
        <v>25</v>
      </c>
      <c r="D51" t="s">
        <v>26</v>
      </c>
      <c r="E51" t="s">
        <v>27</v>
      </c>
      <c r="F51" t="s">
        <v>28</v>
      </c>
      <c r="G51" t="s">
        <v>29</v>
      </c>
      <c r="H51" t="s">
        <v>30</v>
      </c>
    </row>
    <row r="52" spans="1:8">
      <c r="A52" t="s">
        <v>31</v>
      </c>
      <c r="B52">
        <v>312.5925</v>
      </c>
      <c r="C52">
        <v>3949.182</v>
      </c>
      <c r="D52">
        <v>2832.4</v>
      </c>
      <c r="E52">
        <v>0</v>
      </c>
      <c r="F52">
        <v>173.66375</v>
      </c>
      <c r="G52">
        <v>1590</v>
      </c>
      <c r="H52">
        <v>8857.83825</v>
      </c>
    </row>
    <row r="53" spans="1:8">
      <c r="A53" t="s">
        <v>32</v>
      </c>
      <c r="B53">
        <v>4226.1885</v>
      </c>
      <c r="C53">
        <v>53529.2544</v>
      </c>
      <c r="D53">
        <v>37954.16</v>
      </c>
      <c r="E53">
        <v>324</v>
      </c>
      <c r="F53">
        <v>2347.89775</v>
      </c>
      <c r="G53">
        <v>19628</v>
      </c>
      <c r="H53">
        <v>118009.50065</v>
      </c>
    </row>
    <row r="54" spans="1:8">
      <c r="A54" t="s">
        <v>33</v>
      </c>
      <c r="B54">
        <v>17880.291</v>
      </c>
      <c r="C54">
        <v>218804.22</v>
      </c>
      <c r="D54">
        <v>155782</v>
      </c>
      <c r="E54">
        <v>4104</v>
      </c>
      <c r="F54">
        <v>9586.23899999999</v>
      </c>
      <c r="G54">
        <v>44384.4</v>
      </c>
      <c r="H54">
        <v>450541.150000002</v>
      </c>
    </row>
    <row r="55" spans="1:8">
      <c r="A55" t="s">
        <v>34</v>
      </c>
      <c r="B55">
        <v>1712.9655</v>
      </c>
      <c r="C55">
        <v>21581.814</v>
      </c>
      <c r="D55">
        <v>15294.96</v>
      </c>
      <c r="E55">
        <v>0</v>
      </c>
      <c r="F55">
        <v>951.65325</v>
      </c>
      <c r="G55">
        <v>8847</v>
      </c>
      <c r="H55">
        <v>48388.39275</v>
      </c>
    </row>
    <row r="56" spans="1:8">
      <c r="A56" t="s">
        <v>35</v>
      </c>
      <c r="B56">
        <v>3744.765</v>
      </c>
      <c r="C56">
        <v>46662.136</v>
      </c>
      <c r="D56">
        <v>33422.32</v>
      </c>
      <c r="E56">
        <v>0</v>
      </c>
      <c r="F56">
        <v>2080.4375</v>
      </c>
      <c r="G56">
        <v>19710</v>
      </c>
      <c r="H56">
        <v>105619.6585</v>
      </c>
    </row>
    <row r="57" spans="1:8">
      <c r="A57" t="s">
        <v>36</v>
      </c>
      <c r="B57">
        <v>631.4265</v>
      </c>
      <c r="C57">
        <v>7926.924</v>
      </c>
      <c r="D57">
        <v>5664.8</v>
      </c>
      <c r="E57">
        <v>0</v>
      </c>
      <c r="F57">
        <v>350.79475</v>
      </c>
      <c r="G57">
        <v>3216.4</v>
      </c>
      <c r="H57">
        <v>17790.34525</v>
      </c>
    </row>
    <row r="58" spans="1:8">
      <c r="A58" t="s">
        <v>37</v>
      </c>
      <c r="B58">
        <v>28508.229</v>
      </c>
      <c r="C58">
        <v>352453.5304</v>
      </c>
      <c r="D58">
        <v>250950.64</v>
      </c>
      <c r="E58">
        <v>4428</v>
      </c>
      <c r="F58">
        <v>15490.686</v>
      </c>
      <c r="G58">
        <v>97375.8</v>
      </c>
      <c r="H58">
        <v>749206.885400002</v>
      </c>
    </row>
    <row r="61" customFormat="1" ht="22.5" spans="1:1">
      <c r="A61" s="337" t="s">
        <v>14</v>
      </c>
    </row>
    <row r="62" spans="1:8">
      <c r="A62" t="s">
        <v>23</v>
      </c>
      <c r="B62" t="s">
        <v>24</v>
      </c>
      <c r="C62" t="s">
        <v>25</v>
      </c>
      <c r="D62" t="s">
        <v>26</v>
      </c>
      <c r="E62" t="s">
        <v>27</v>
      </c>
      <c r="F62" t="s">
        <v>28</v>
      </c>
      <c r="G62" t="s">
        <v>29</v>
      </c>
      <c r="H62" t="s">
        <v>30</v>
      </c>
    </row>
    <row r="63" spans="1:8">
      <c r="A63" t="s">
        <v>31</v>
      </c>
      <c r="B63" s="14">
        <v>312.5925</v>
      </c>
      <c r="C63" s="14">
        <v>4003.842</v>
      </c>
      <c r="D63" s="14">
        <v>2832.4</v>
      </c>
      <c r="E63" s="14">
        <v>108</v>
      </c>
      <c r="F63" s="14">
        <v>173.66375</v>
      </c>
      <c r="G63" s="14">
        <v>1272</v>
      </c>
      <c r="H63" s="14">
        <v>8702.49825</v>
      </c>
    </row>
    <row r="64" spans="1:8">
      <c r="A64" t="s">
        <v>32</v>
      </c>
      <c r="B64" s="14">
        <v>4101.1515</v>
      </c>
      <c r="C64" s="14">
        <v>51301.9704</v>
      </c>
      <c r="D64" s="14">
        <v>36821.2</v>
      </c>
      <c r="E64" s="14">
        <v>108</v>
      </c>
      <c r="F64" s="14">
        <v>2243.6995</v>
      </c>
      <c r="G64" s="14">
        <v>18952</v>
      </c>
      <c r="H64" s="14">
        <v>113528.0214</v>
      </c>
    </row>
    <row r="65" spans="1:8">
      <c r="A65" t="s">
        <v>33</v>
      </c>
      <c r="B65" s="14">
        <v>17380.143</v>
      </c>
      <c r="C65" s="14">
        <v>216412.696</v>
      </c>
      <c r="D65" s="14">
        <v>152949.6</v>
      </c>
      <c r="E65" s="14">
        <v>1296</v>
      </c>
      <c r="F65" s="14">
        <v>9482.04074999999</v>
      </c>
      <c r="G65" s="14">
        <v>42416.4</v>
      </c>
      <c r="H65" s="14">
        <v>439936.879750002</v>
      </c>
    </row>
    <row r="66" spans="1:8">
      <c r="A66" t="s">
        <v>34</v>
      </c>
      <c r="B66" s="14">
        <v>1462.8915</v>
      </c>
      <c r="C66" s="14">
        <v>18520.95</v>
      </c>
      <c r="D66" s="14">
        <v>13029.04</v>
      </c>
      <c r="E66" s="14">
        <v>108</v>
      </c>
      <c r="F66" s="14">
        <v>812.72225</v>
      </c>
      <c r="G66" s="14">
        <v>7118</v>
      </c>
      <c r="H66" s="14">
        <v>41051.60375</v>
      </c>
    </row>
    <row r="67" spans="1:8">
      <c r="A67" t="s">
        <v>35</v>
      </c>
      <c r="B67" s="14">
        <v>4057.3575</v>
      </c>
      <c r="C67" s="14">
        <v>50611.37</v>
      </c>
      <c r="D67" s="14">
        <v>36254.72</v>
      </c>
      <c r="E67" s="14">
        <v>108</v>
      </c>
      <c r="F67" s="14">
        <v>2254.10125</v>
      </c>
      <c r="G67" s="14">
        <v>21200</v>
      </c>
      <c r="H67" s="14">
        <v>114485.54875</v>
      </c>
    </row>
    <row r="68" spans="1:8">
      <c r="A68" t="s">
        <v>36</v>
      </c>
      <c r="B68" s="14">
        <v>443.871</v>
      </c>
      <c r="C68" s="14">
        <v>5590.216</v>
      </c>
      <c r="D68" s="14">
        <v>3965.36</v>
      </c>
      <c r="E68" s="14">
        <v>0</v>
      </c>
      <c r="F68" s="14">
        <v>246.5965</v>
      </c>
      <c r="G68" s="14">
        <v>2262.4</v>
      </c>
      <c r="H68" s="14">
        <v>12508.4435</v>
      </c>
    </row>
    <row r="69" spans="1:8">
      <c r="A69" t="s">
        <v>37</v>
      </c>
      <c r="B69" s="14">
        <v>27758.007</v>
      </c>
      <c r="C69" s="14">
        <v>346441.0444</v>
      </c>
      <c r="D69" s="14">
        <v>245852.32</v>
      </c>
      <c r="E69" s="14">
        <v>1728</v>
      </c>
      <c r="F69" s="14">
        <v>15212.824</v>
      </c>
      <c r="G69" s="14">
        <v>93220.8</v>
      </c>
      <c r="H69" s="14">
        <v>730212.995400002</v>
      </c>
    </row>
    <row r="71" customFormat="1" ht="22.5" spans="1:1">
      <c r="A71" s="337" t="s">
        <v>15</v>
      </c>
    </row>
    <row r="72" spans="1:8">
      <c r="A72" t="s">
        <v>23</v>
      </c>
      <c r="B72" t="s">
        <v>24</v>
      </c>
      <c r="C72" t="s">
        <v>25</v>
      </c>
      <c r="D72" t="s">
        <v>26</v>
      </c>
      <c r="E72" t="s">
        <v>27</v>
      </c>
      <c r="F72" t="s">
        <v>28</v>
      </c>
      <c r="G72" t="s">
        <v>29</v>
      </c>
      <c r="H72" t="s">
        <v>30</v>
      </c>
    </row>
    <row r="73" spans="1:8">
      <c r="A73" t="s">
        <v>31</v>
      </c>
      <c r="B73">
        <v>312.5925</v>
      </c>
      <c r="C73">
        <v>4003.842</v>
      </c>
      <c r="D73">
        <v>2832.4</v>
      </c>
      <c r="E73">
        <v>0</v>
      </c>
      <c r="F73">
        <v>173.66375</v>
      </c>
      <c r="G73">
        <v>1272</v>
      </c>
      <c r="H73">
        <v>8594.49825</v>
      </c>
    </row>
    <row r="74" spans="1:8">
      <c r="A74" t="s">
        <v>32</v>
      </c>
      <c r="B74">
        <v>4038.633</v>
      </c>
      <c r="C74">
        <v>51411.2904</v>
      </c>
      <c r="D74">
        <v>36254.72</v>
      </c>
      <c r="E74">
        <v>108</v>
      </c>
      <c r="F74">
        <v>2243.6995</v>
      </c>
      <c r="G74">
        <v>19170</v>
      </c>
      <c r="H74">
        <v>113226.3429</v>
      </c>
    </row>
    <row r="75" spans="1:8">
      <c r="A75" t="s">
        <v>33</v>
      </c>
      <c r="B75">
        <v>17630.217</v>
      </c>
      <c r="C75">
        <v>219241.499999999</v>
      </c>
      <c r="D75">
        <v>155215.52</v>
      </c>
      <c r="E75">
        <v>1188</v>
      </c>
      <c r="F75">
        <v>9586.23899999999</v>
      </c>
      <c r="G75">
        <v>42341</v>
      </c>
      <c r="H75">
        <v>445202.476000003</v>
      </c>
    </row>
    <row r="76" spans="1:8">
      <c r="A76" t="s">
        <v>34</v>
      </c>
      <c r="B76">
        <v>1462.8915</v>
      </c>
      <c r="C76">
        <v>18520.95</v>
      </c>
      <c r="D76">
        <v>13029.04</v>
      </c>
      <c r="E76">
        <v>0</v>
      </c>
      <c r="F76">
        <v>812.72225</v>
      </c>
      <c r="G76">
        <v>7118</v>
      </c>
      <c r="H76">
        <v>40943.60375</v>
      </c>
    </row>
    <row r="77" spans="1:8">
      <c r="A77" t="s">
        <v>35</v>
      </c>
      <c r="B77">
        <v>3932.3205</v>
      </c>
      <c r="C77">
        <v>48944.21</v>
      </c>
      <c r="D77">
        <v>35121.76</v>
      </c>
      <c r="E77">
        <v>0</v>
      </c>
      <c r="F77">
        <v>2184.63575</v>
      </c>
      <c r="G77">
        <v>20146</v>
      </c>
      <c r="H77">
        <v>110328.92625</v>
      </c>
    </row>
    <row r="78" spans="1:8">
      <c r="A78" t="s">
        <v>36</v>
      </c>
      <c r="B78">
        <v>443.871</v>
      </c>
      <c r="C78">
        <v>5590.216</v>
      </c>
      <c r="D78">
        <v>3965.36</v>
      </c>
      <c r="E78">
        <v>0</v>
      </c>
      <c r="F78">
        <v>246.5965</v>
      </c>
      <c r="G78">
        <v>2262.4</v>
      </c>
      <c r="H78">
        <v>12508.4435</v>
      </c>
    </row>
    <row r="79" spans="1:8">
      <c r="A79" t="s">
        <v>37</v>
      </c>
      <c r="B79">
        <v>27820.5255</v>
      </c>
      <c r="C79">
        <v>347712.008399999</v>
      </c>
      <c r="D79">
        <v>246418.8</v>
      </c>
      <c r="E79">
        <v>1296</v>
      </c>
      <c r="F79">
        <v>15247.55675</v>
      </c>
      <c r="G79">
        <v>92309.4</v>
      </c>
      <c r="H79">
        <v>730804.290650003</v>
      </c>
    </row>
    <row r="82" ht="22.5" spans="1:1">
      <c r="A82" s="337" t="s">
        <v>16</v>
      </c>
    </row>
    <row r="83" spans="1:8">
      <c r="A83" t="s">
        <v>23</v>
      </c>
      <c r="B83" t="s">
        <v>24</v>
      </c>
      <c r="C83" t="s">
        <v>25</v>
      </c>
      <c r="D83" t="s">
        <v>26</v>
      </c>
      <c r="E83" t="s">
        <v>28</v>
      </c>
      <c r="F83" t="s">
        <v>29</v>
      </c>
      <c r="G83" t="s">
        <v>27</v>
      </c>
      <c r="H83" t="s">
        <v>30</v>
      </c>
    </row>
    <row r="84" spans="1:8">
      <c r="A84" t="s">
        <v>31</v>
      </c>
      <c r="B84">
        <v>312.5925</v>
      </c>
      <c r="C84">
        <v>4003.842</v>
      </c>
      <c r="D84">
        <v>2832.4</v>
      </c>
      <c r="E84">
        <v>173.66375</v>
      </c>
      <c r="F84">
        <v>1590</v>
      </c>
      <c r="G84">
        <v>0</v>
      </c>
      <c r="H84">
        <v>8912.49825</v>
      </c>
    </row>
    <row r="85" spans="1:8">
      <c r="A85" t="s">
        <v>32</v>
      </c>
      <c r="B85">
        <v>3788.559</v>
      </c>
      <c r="C85">
        <v>48295.6624</v>
      </c>
      <c r="D85">
        <v>33988.8</v>
      </c>
      <c r="E85">
        <v>2104.7685</v>
      </c>
      <c r="F85">
        <v>17798</v>
      </c>
      <c r="G85">
        <v>0</v>
      </c>
      <c r="H85">
        <v>105975.7899</v>
      </c>
    </row>
    <row r="86" spans="1:8">
      <c r="A86" t="s">
        <v>33</v>
      </c>
      <c r="B86">
        <v>17198.829</v>
      </c>
      <c r="C86">
        <v>216987.985999999</v>
      </c>
      <c r="D86">
        <v>154082.56</v>
      </c>
      <c r="E86">
        <v>9485.50799999999</v>
      </c>
      <c r="F86">
        <v>44887</v>
      </c>
      <c r="G86">
        <v>324</v>
      </c>
      <c r="H86">
        <v>442965.883000003</v>
      </c>
    </row>
    <row r="87" spans="1:8">
      <c r="A87" t="s">
        <v>34</v>
      </c>
      <c r="B87">
        <v>1462.8915</v>
      </c>
      <c r="C87">
        <v>18520.95</v>
      </c>
      <c r="D87">
        <v>13029.04</v>
      </c>
      <c r="E87">
        <v>812.72225</v>
      </c>
      <c r="F87">
        <v>7118</v>
      </c>
      <c r="G87">
        <v>0</v>
      </c>
      <c r="H87">
        <v>40943.60375</v>
      </c>
    </row>
    <row r="88" spans="1:8">
      <c r="A88" t="s">
        <v>35</v>
      </c>
      <c r="B88">
        <v>3807.2835</v>
      </c>
      <c r="C88">
        <v>47331.736</v>
      </c>
      <c r="D88">
        <v>33988.8</v>
      </c>
      <c r="E88">
        <v>2115.17025</v>
      </c>
      <c r="F88">
        <v>19828</v>
      </c>
      <c r="G88">
        <v>0</v>
      </c>
      <c r="H88">
        <v>107070.98975</v>
      </c>
    </row>
    <row r="89" spans="1:8">
      <c r="A89" t="s">
        <v>36</v>
      </c>
      <c r="B89">
        <v>381.3525</v>
      </c>
      <c r="C89">
        <v>4811.322</v>
      </c>
      <c r="D89">
        <v>3398.88</v>
      </c>
      <c r="E89">
        <v>211.86375</v>
      </c>
      <c r="F89">
        <v>1944.4</v>
      </c>
      <c r="G89">
        <v>0</v>
      </c>
      <c r="H89">
        <v>10747.81825</v>
      </c>
    </row>
    <row r="90" spans="1:8">
      <c r="A90" t="s">
        <v>37</v>
      </c>
      <c r="B90">
        <v>26951.508</v>
      </c>
      <c r="C90">
        <v>339951.498399999</v>
      </c>
      <c r="D90">
        <v>241320.48</v>
      </c>
      <c r="E90">
        <v>14903.6965</v>
      </c>
      <c r="F90">
        <v>93165.4</v>
      </c>
      <c r="G90">
        <v>324</v>
      </c>
      <c r="H90">
        <v>716616.582900003</v>
      </c>
    </row>
  </sheetData>
  <pageMargins left="0.75" right="0.75" top="1" bottom="1" header="0.5" footer="0.5"/>
  <pageSetup paperSize="9" orientation="portrait"/>
  <headerFooter/>
  <drawing r:id="rId8"/>
  <legacyDrawing r:id="rId9"/>
  <mc:AlternateContent xmlns:mc="http://schemas.openxmlformats.org/markup-compatibility/2006">
    <mc:Choice Requires="x14">
      <controls>
        <mc:AlternateContent xmlns:mc="http://schemas.openxmlformats.org/markup-compatibility/2006">
          <mc:Choice Requires="x14">
            <control shapeId="29697" name="Drop Down 1" r:id="rId10">
              <controlPr defaultSize="0">
                <anchor moveWithCells="1">
                  <from>
                    <xdr:col>9</xdr:col>
                    <xdr:colOff>653415</xdr:colOff>
                    <xdr:row>1</xdr:row>
                    <xdr:rowOff>59690</xdr:rowOff>
                  </from>
                  <to>
                    <xdr:col>11</xdr:col>
                    <xdr:colOff>571500</xdr:colOff>
                    <xdr:row>2</xdr:row>
                    <xdr:rowOff>52070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AA42"/>
  <sheetViews>
    <sheetView topLeftCell="T16" workbookViewId="0">
      <selection activeCell="AB26" sqref="AB26"/>
    </sheetView>
  </sheetViews>
  <sheetFormatPr defaultColWidth="9" defaultRowHeight="13.5"/>
  <cols>
    <col min="1" max="1" width="22.375" hidden="1" customWidth="1"/>
    <col min="2" max="2" width="13.125" hidden="1" customWidth="1"/>
    <col min="3" max="4" width="14.125" hidden="1" customWidth="1"/>
    <col min="5" max="5" width="22.375" hidden="1" customWidth="1"/>
    <col min="6" max="7" width="16.125" hidden="1" customWidth="1"/>
    <col min="8" max="8" width="12.625" hidden="1" customWidth="1"/>
    <col min="9" max="10" width="14.875" hidden="1" customWidth="1"/>
    <col min="11" max="11" width="16" hidden="1" customWidth="1"/>
    <col min="12" max="12" width="22.375" hidden="1" customWidth="1"/>
    <col min="13" max="14" width="12.625" hidden="1" customWidth="1"/>
    <col min="15" max="15" width="13.75" hidden="1" customWidth="1"/>
    <col min="16" max="16" width="22.375" hidden="1" customWidth="1"/>
    <col min="17" max="19" width="12.875" hidden="1" customWidth="1"/>
    <col min="20" max="20" width="39"/>
    <col min="21" max="21" width="11.875" customWidth="1"/>
    <col min="22" max="22" width="13.5" customWidth="1"/>
    <col min="23" max="23" width="13.25" customWidth="1"/>
    <col min="24" max="24" width="29.625"/>
    <col min="25" max="27" width="12.625"/>
  </cols>
  <sheetData>
    <row r="1" ht="18" customHeight="1" spans="1:27">
      <c r="A1" s="6"/>
      <c r="B1" s="319" t="s">
        <v>40</v>
      </c>
      <c r="C1" s="320"/>
      <c r="D1" s="321"/>
      <c r="E1" s="319" t="s">
        <v>41</v>
      </c>
      <c r="F1" s="320"/>
      <c r="G1" s="320"/>
      <c r="H1" s="321"/>
      <c r="I1" s="320" t="s">
        <v>11</v>
      </c>
      <c r="J1" s="320"/>
      <c r="K1" s="321"/>
      <c r="L1" s="324" t="s">
        <v>12</v>
      </c>
      <c r="M1" s="324"/>
      <c r="N1" s="324"/>
      <c r="O1" s="324"/>
      <c r="Q1" s="324" t="s">
        <v>13</v>
      </c>
      <c r="R1" s="324"/>
      <c r="S1" s="324"/>
      <c r="T1" s="324" t="s">
        <v>14</v>
      </c>
      <c r="U1" s="324"/>
      <c r="V1" s="324"/>
      <c r="W1" s="324"/>
      <c r="X1" s="281" t="s">
        <v>15</v>
      </c>
      <c r="Y1" s="281"/>
      <c r="Z1" s="281"/>
      <c r="AA1" s="281"/>
    </row>
    <row r="2" s="317" customFormat="1" spans="1:27">
      <c r="A2" s="322" t="s">
        <v>23</v>
      </c>
      <c r="B2" s="322" t="s">
        <v>42</v>
      </c>
      <c r="C2" s="322" t="s">
        <v>43</v>
      </c>
      <c r="D2" s="322" t="s">
        <v>10</v>
      </c>
      <c r="E2" s="322" t="s">
        <v>23</v>
      </c>
      <c r="F2" s="322" t="s">
        <v>44</v>
      </c>
      <c r="G2" s="322" t="s">
        <v>45</v>
      </c>
      <c r="H2" s="322" t="s">
        <v>10</v>
      </c>
      <c r="I2" s="322" t="s">
        <v>46</v>
      </c>
      <c r="J2" s="322" t="s">
        <v>47</v>
      </c>
      <c r="K2" s="322" t="s">
        <v>37</v>
      </c>
      <c r="L2" s="325" t="s">
        <v>23</v>
      </c>
      <c r="M2" s="325" t="s">
        <v>46</v>
      </c>
      <c r="N2" s="325" t="s">
        <v>47</v>
      </c>
      <c r="O2" s="326" t="s">
        <v>37</v>
      </c>
      <c r="P2" s="282" t="s">
        <v>23</v>
      </c>
      <c r="Q2" s="282" t="s">
        <v>46</v>
      </c>
      <c r="R2" s="282" t="s">
        <v>47</v>
      </c>
      <c r="S2" s="282" t="s">
        <v>37</v>
      </c>
      <c r="T2" s="328" t="s">
        <v>23</v>
      </c>
      <c r="U2" s="328" t="s">
        <v>46</v>
      </c>
      <c r="V2" s="328" t="s">
        <v>47</v>
      </c>
      <c r="W2" s="332" t="s">
        <v>37</v>
      </c>
      <c r="X2" s="6" t="s">
        <v>23</v>
      </c>
      <c r="Y2" s="6" t="s">
        <v>46</v>
      </c>
      <c r="Z2" s="6" t="s">
        <v>47</v>
      </c>
      <c r="AA2" s="6" t="s">
        <v>37</v>
      </c>
    </row>
    <row r="3" spans="1:27">
      <c r="A3" s="6" t="s">
        <v>48</v>
      </c>
      <c r="B3" s="6">
        <v>2999.99</v>
      </c>
      <c r="C3" s="6">
        <v>6397.84825</v>
      </c>
      <c r="D3" s="6">
        <v>9397.83825</v>
      </c>
      <c r="E3" s="6" t="s">
        <v>48</v>
      </c>
      <c r="F3" s="6">
        <v>802.01</v>
      </c>
      <c r="G3" s="6">
        <v>1603.888</v>
      </c>
      <c r="H3" s="6">
        <f>G3+F3</f>
        <v>2405.898</v>
      </c>
      <c r="I3" s="327">
        <f>G3+C3</f>
        <v>8001.73625</v>
      </c>
      <c r="J3" s="327">
        <f>F3+B3</f>
        <v>3802</v>
      </c>
      <c r="K3" s="327">
        <f>D3+H3</f>
        <v>11803.73625</v>
      </c>
      <c r="L3" s="328" t="s">
        <v>48</v>
      </c>
      <c r="M3" s="329">
        <v>6127.84825</v>
      </c>
      <c r="N3" s="329">
        <v>2729.99</v>
      </c>
      <c r="O3" s="330">
        <v>8857.83825</v>
      </c>
      <c r="P3" s="6" t="s">
        <v>48</v>
      </c>
      <c r="Q3" s="327">
        <v>6127.84825</v>
      </c>
      <c r="R3" s="327">
        <v>2729.99</v>
      </c>
      <c r="S3" s="327">
        <v>8857.83825</v>
      </c>
      <c r="T3" s="328" t="s">
        <v>49</v>
      </c>
      <c r="U3" s="333">
        <v>21471.89925</v>
      </c>
      <c r="V3" s="333">
        <v>9178.74</v>
      </c>
      <c r="W3" s="334">
        <v>30650.63925</v>
      </c>
      <c r="X3" s="6" t="s">
        <v>50</v>
      </c>
      <c r="Y3" s="327">
        <v>12316.30775</v>
      </c>
      <c r="Z3" s="327">
        <v>5184.54</v>
      </c>
      <c r="AA3" s="327">
        <v>17500.84775</v>
      </c>
    </row>
    <row r="4" spans="1:27">
      <c r="A4" s="6" t="s">
        <v>51</v>
      </c>
      <c r="B4" s="6">
        <v>2341.64</v>
      </c>
      <c r="C4" s="6">
        <v>5117.16175</v>
      </c>
      <c r="D4" s="6">
        <v>7458.80175</v>
      </c>
      <c r="E4" s="6" t="s">
        <v>51</v>
      </c>
      <c r="F4" s="6">
        <v>401.06</v>
      </c>
      <c r="G4" s="6">
        <v>802.032</v>
      </c>
      <c r="H4" s="6">
        <f t="shared" ref="H4:H32" si="0">G4+F4</f>
        <v>1203.092</v>
      </c>
      <c r="I4" s="327">
        <f t="shared" ref="I4:I32" si="1">G4+C4</f>
        <v>5919.19375</v>
      </c>
      <c r="J4" s="327">
        <f t="shared" ref="J4:J32" si="2">F4+B4</f>
        <v>2742.7</v>
      </c>
      <c r="K4" s="327">
        <f t="shared" ref="K4:K32" si="3">D4+H4</f>
        <v>8661.89375</v>
      </c>
      <c r="L4" s="328" t="s">
        <v>51</v>
      </c>
      <c r="M4" s="329">
        <v>5110.16175</v>
      </c>
      <c r="N4" s="329">
        <v>2334.64</v>
      </c>
      <c r="O4" s="330">
        <v>7444.80175</v>
      </c>
      <c r="P4" s="6" t="s">
        <v>51</v>
      </c>
      <c r="Q4" s="327">
        <v>5110.16175</v>
      </c>
      <c r="R4" s="327">
        <v>2334.64</v>
      </c>
      <c r="S4" s="327">
        <v>7444.80175</v>
      </c>
      <c r="T4" s="328" t="s">
        <v>52</v>
      </c>
      <c r="U4" s="333">
        <v>14903.0989</v>
      </c>
      <c r="V4" s="333">
        <v>6658.78</v>
      </c>
      <c r="W4" s="334">
        <v>21561.8789</v>
      </c>
      <c r="X4" s="6" t="s">
        <v>53</v>
      </c>
      <c r="Y4" s="327">
        <v>8468.94275</v>
      </c>
      <c r="Z4" s="327">
        <v>3737.46</v>
      </c>
      <c r="AA4" s="327">
        <v>12206.40275</v>
      </c>
    </row>
    <row r="5" spans="1:27">
      <c r="A5" s="6" t="s">
        <v>54</v>
      </c>
      <c r="B5" s="6">
        <v>4711.82</v>
      </c>
      <c r="C5" s="6">
        <v>10119.234</v>
      </c>
      <c r="D5" s="6">
        <v>14831.054</v>
      </c>
      <c r="E5" s="6" t="s">
        <v>54</v>
      </c>
      <c r="F5" s="6">
        <v>1494.7</v>
      </c>
      <c r="G5" s="6">
        <v>2989.136</v>
      </c>
      <c r="H5" s="6">
        <f t="shared" si="0"/>
        <v>4483.836</v>
      </c>
      <c r="I5" s="327">
        <f t="shared" si="1"/>
        <v>13108.37</v>
      </c>
      <c r="J5" s="327">
        <f t="shared" si="2"/>
        <v>6206.52</v>
      </c>
      <c r="K5" s="327">
        <f t="shared" si="3"/>
        <v>19314.89</v>
      </c>
      <c r="L5" s="328" t="s">
        <v>54</v>
      </c>
      <c r="M5" s="329">
        <v>9687.234</v>
      </c>
      <c r="N5" s="329">
        <v>4279.82</v>
      </c>
      <c r="O5" s="330">
        <v>13967.054</v>
      </c>
      <c r="P5" s="6" t="s">
        <v>54</v>
      </c>
      <c r="Q5" s="327">
        <v>9687.234</v>
      </c>
      <c r="R5" s="327">
        <v>4279.82</v>
      </c>
      <c r="S5" s="327">
        <v>13967.054</v>
      </c>
      <c r="T5" s="328" t="s">
        <v>55</v>
      </c>
      <c r="U5" s="333">
        <v>17680.59575</v>
      </c>
      <c r="V5" s="333">
        <v>8020.4</v>
      </c>
      <c r="W5" s="334">
        <v>25700.99575</v>
      </c>
      <c r="X5" s="6" t="s">
        <v>56</v>
      </c>
      <c r="Y5" s="327">
        <v>11171.4165</v>
      </c>
      <c r="Z5" s="327">
        <v>4266.35</v>
      </c>
      <c r="AA5" s="327">
        <v>15437.7665</v>
      </c>
    </row>
    <row r="6" spans="1:27">
      <c r="A6" s="6" t="s">
        <v>57</v>
      </c>
      <c r="B6" s="6">
        <v>10609.84</v>
      </c>
      <c r="C6" s="6">
        <v>22727.1545</v>
      </c>
      <c r="D6" s="6">
        <v>33336.9945</v>
      </c>
      <c r="E6" s="6" t="s">
        <v>57</v>
      </c>
      <c r="F6" s="6">
        <v>2624.56</v>
      </c>
      <c r="G6" s="6">
        <v>5248.768</v>
      </c>
      <c r="H6" s="6">
        <f t="shared" si="0"/>
        <v>7873.328</v>
      </c>
      <c r="I6" s="327">
        <f t="shared" si="1"/>
        <v>27975.9225</v>
      </c>
      <c r="J6" s="327">
        <f t="shared" si="2"/>
        <v>13234.4</v>
      </c>
      <c r="K6" s="327">
        <f t="shared" si="3"/>
        <v>41210.3225</v>
      </c>
      <c r="L6" s="328" t="s">
        <v>57</v>
      </c>
      <c r="M6" s="329">
        <v>19604.12075</v>
      </c>
      <c r="N6" s="329">
        <v>8735.68</v>
      </c>
      <c r="O6" s="330">
        <v>28339.80075</v>
      </c>
      <c r="P6" s="6" t="s">
        <v>57</v>
      </c>
      <c r="Q6" s="327">
        <v>21903.58325</v>
      </c>
      <c r="R6" s="327">
        <v>9646.84</v>
      </c>
      <c r="S6" s="327">
        <v>31550.42325</v>
      </c>
      <c r="T6" s="328" t="s">
        <v>58</v>
      </c>
      <c r="U6" s="333">
        <v>25825.11125</v>
      </c>
      <c r="V6" s="333">
        <v>11721.86</v>
      </c>
      <c r="W6" s="334">
        <v>37546.97125</v>
      </c>
      <c r="X6" s="6" t="s">
        <v>59</v>
      </c>
      <c r="Y6" s="327">
        <v>11550.287</v>
      </c>
      <c r="Z6" s="327">
        <v>4728.51</v>
      </c>
      <c r="AA6" s="327">
        <v>16278.797</v>
      </c>
    </row>
    <row r="7" spans="1:27">
      <c r="A7" s="6" t="s">
        <v>60</v>
      </c>
      <c r="B7" s="6">
        <v>7306.78</v>
      </c>
      <c r="C7" s="6">
        <v>15551.0989</v>
      </c>
      <c r="D7" s="6">
        <v>22857.8789</v>
      </c>
      <c r="E7" s="6" t="s">
        <v>60</v>
      </c>
      <c r="F7" s="6">
        <v>1645.76</v>
      </c>
      <c r="G7" s="6">
        <v>3291.4496</v>
      </c>
      <c r="H7" s="6">
        <f t="shared" si="0"/>
        <v>4937.2096</v>
      </c>
      <c r="I7" s="327">
        <f t="shared" si="1"/>
        <v>18842.5485</v>
      </c>
      <c r="J7" s="327">
        <f t="shared" si="2"/>
        <v>8952.54</v>
      </c>
      <c r="K7" s="327">
        <f t="shared" si="3"/>
        <v>27795.0885</v>
      </c>
      <c r="L7" s="328" t="s">
        <v>60</v>
      </c>
      <c r="M7" s="329">
        <v>14903.0989</v>
      </c>
      <c r="N7" s="329">
        <v>6658.78</v>
      </c>
      <c r="O7" s="330">
        <v>21561.8789</v>
      </c>
      <c r="P7" s="6" t="s">
        <v>60</v>
      </c>
      <c r="Q7" s="327">
        <v>14903.0989</v>
      </c>
      <c r="R7" s="327">
        <v>6658.78</v>
      </c>
      <c r="S7" s="327">
        <v>21561.8789</v>
      </c>
      <c r="T7" s="328" t="s">
        <v>61</v>
      </c>
      <c r="U7" s="333">
        <v>23227.32725</v>
      </c>
      <c r="V7" s="333">
        <v>10204.63</v>
      </c>
      <c r="W7" s="334">
        <v>33431.95725</v>
      </c>
      <c r="X7" s="6" t="s">
        <v>62</v>
      </c>
      <c r="Y7" s="327">
        <v>17269.07275</v>
      </c>
      <c r="Z7" s="327">
        <v>7093.73</v>
      </c>
      <c r="AA7" s="327">
        <v>24362.80275</v>
      </c>
    </row>
    <row r="8" spans="1:27">
      <c r="A8" s="6" t="s">
        <v>49</v>
      </c>
      <c r="B8" s="6">
        <v>6243.78</v>
      </c>
      <c r="C8" s="6">
        <v>13805.4565</v>
      </c>
      <c r="D8" s="6">
        <v>20049.2365</v>
      </c>
      <c r="E8" s="6" t="s">
        <v>49</v>
      </c>
      <c r="F8" s="6">
        <v>1203.18</v>
      </c>
      <c r="G8" s="6">
        <v>2406.096</v>
      </c>
      <c r="H8" s="6">
        <f t="shared" si="0"/>
        <v>3609.276</v>
      </c>
      <c r="I8" s="327">
        <f t="shared" si="1"/>
        <v>16211.5525</v>
      </c>
      <c r="J8" s="327">
        <f t="shared" si="2"/>
        <v>7446.96</v>
      </c>
      <c r="K8" s="327">
        <f t="shared" si="3"/>
        <v>23658.5125</v>
      </c>
      <c r="L8" s="328" t="s">
        <v>49</v>
      </c>
      <c r="M8" s="329">
        <v>13211.4565</v>
      </c>
      <c r="N8" s="329">
        <v>5649.78</v>
      </c>
      <c r="O8" s="330">
        <v>18861.2365</v>
      </c>
      <c r="P8" s="6" t="s">
        <v>49</v>
      </c>
      <c r="Q8" s="327">
        <v>13211.4565</v>
      </c>
      <c r="R8" s="327">
        <v>5649.78</v>
      </c>
      <c r="S8" s="327">
        <v>18861.2365</v>
      </c>
      <c r="T8" s="328" t="s">
        <v>63</v>
      </c>
      <c r="U8" s="333">
        <v>6059.28825</v>
      </c>
      <c r="V8" s="333">
        <v>2643.21</v>
      </c>
      <c r="W8" s="334">
        <v>8702.49825</v>
      </c>
      <c r="X8" s="6" t="s">
        <v>64</v>
      </c>
      <c r="Y8" s="327">
        <v>12848.50375</v>
      </c>
      <c r="Z8" s="327">
        <v>5376.85</v>
      </c>
      <c r="AA8" s="327">
        <v>18225.35375</v>
      </c>
    </row>
    <row r="9" spans="1:27">
      <c r="A9" s="6" t="s">
        <v>65</v>
      </c>
      <c r="B9" s="6">
        <v>596.35</v>
      </c>
      <c r="C9" s="6">
        <v>1272.27525</v>
      </c>
      <c r="D9" s="6">
        <v>1868.62525</v>
      </c>
      <c r="E9" s="6" t="s">
        <v>65</v>
      </c>
      <c r="F9" s="6">
        <v>200.53</v>
      </c>
      <c r="G9" s="6">
        <v>401.016</v>
      </c>
      <c r="H9" s="6">
        <f t="shared" si="0"/>
        <v>601.546</v>
      </c>
      <c r="I9" s="327">
        <f t="shared" si="1"/>
        <v>1673.29125</v>
      </c>
      <c r="J9" s="327">
        <f t="shared" si="2"/>
        <v>796.88</v>
      </c>
      <c r="K9" s="327">
        <f t="shared" si="3"/>
        <v>2470.17125</v>
      </c>
      <c r="L9" s="328" t="s">
        <v>65</v>
      </c>
      <c r="M9" s="329">
        <v>1218.27525</v>
      </c>
      <c r="N9" s="329">
        <v>542.35</v>
      </c>
      <c r="O9" s="330">
        <v>1760.62525</v>
      </c>
      <c r="P9" s="6" t="s">
        <v>65</v>
      </c>
      <c r="Q9" s="327">
        <v>1218.27525</v>
      </c>
      <c r="R9" s="327">
        <v>542.35</v>
      </c>
      <c r="S9" s="327">
        <v>1760.62525</v>
      </c>
      <c r="T9" s="328" t="s">
        <v>66</v>
      </c>
      <c r="U9" s="333">
        <v>24957.80425</v>
      </c>
      <c r="V9" s="333">
        <v>10928.58</v>
      </c>
      <c r="W9" s="334">
        <v>35886.38425</v>
      </c>
      <c r="X9" s="6" t="s">
        <v>67</v>
      </c>
      <c r="Y9" s="327">
        <v>20063.35925</v>
      </c>
      <c r="Z9" s="327">
        <v>8426.81</v>
      </c>
      <c r="AA9" s="327">
        <v>28490.16925</v>
      </c>
    </row>
    <row r="10" spans="1:27">
      <c r="A10" s="6" t="s">
        <v>68</v>
      </c>
      <c r="B10" s="6">
        <v>7194.73</v>
      </c>
      <c r="C10" s="6">
        <v>15359.43975</v>
      </c>
      <c r="D10" s="6">
        <v>22554.16975</v>
      </c>
      <c r="E10" s="6" t="s">
        <v>68</v>
      </c>
      <c r="F10" s="6">
        <v>2114.51</v>
      </c>
      <c r="G10" s="6">
        <v>4228.624</v>
      </c>
      <c r="H10" s="6">
        <f t="shared" si="0"/>
        <v>6343.134</v>
      </c>
      <c r="I10" s="327">
        <f t="shared" si="1"/>
        <v>19588.06375</v>
      </c>
      <c r="J10" s="327">
        <f t="shared" si="2"/>
        <v>9309.24</v>
      </c>
      <c r="K10" s="327">
        <f t="shared" si="3"/>
        <v>28897.30375</v>
      </c>
      <c r="L10" s="328" t="s">
        <v>68</v>
      </c>
      <c r="M10" s="329">
        <v>14711.43975</v>
      </c>
      <c r="N10" s="329">
        <v>6546.73</v>
      </c>
      <c r="O10" s="330">
        <v>21258.16975</v>
      </c>
      <c r="P10" s="6" t="s">
        <v>68</v>
      </c>
      <c r="Q10" s="327">
        <v>15861.171</v>
      </c>
      <c r="R10" s="327">
        <v>7002.31</v>
      </c>
      <c r="S10" s="327">
        <v>22863.481</v>
      </c>
      <c r="T10" s="328" t="s">
        <v>69</v>
      </c>
      <c r="U10" s="333">
        <v>2486.5505</v>
      </c>
      <c r="V10" s="333">
        <v>1134.7</v>
      </c>
      <c r="W10" s="334">
        <v>3621.2505</v>
      </c>
      <c r="X10" s="6" t="s">
        <v>70</v>
      </c>
      <c r="Y10" s="327">
        <v>1218.27525</v>
      </c>
      <c r="Z10" s="327">
        <v>542.35</v>
      </c>
      <c r="AA10" s="327">
        <v>1760.62525</v>
      </c>
    </row>
    <row r="11" spans="1:27">
      <c r="A11" s="6" t="s">
        <v>71</v>
      </c>
      <c r="B11" s="6">
        <v>16715.61</v>
      </c>
      <c r="C11" s="6">
        <v>38517.1705</v>
      </c>
      <c r="D11" s="6">
        <v>55232.7805</v>
      </c>
      <c r="E11" s="6" t="s">
        <v>71</v>
      </c>
      <c r="F11" s="6">
        <v>4483.55</v>
      </c>
      <c r="G11" s="6">
        <v>8966.528</v>
      </c>
      <c r="H11" s="6">
        <f t="shared" si="0"/>
        <v>13450.078</v>
      </c>
      <c r="I11" s="327">
        <f t="shared" si="1"/>
        <v>47483.6985</v>
      </c>
      <c r="J11" s="327">
        <f t="shared" si="2"/>
        <v>21199.16</v>
      </c>
      <c r="K11" s="327">
        <f t="shared" si="3"/>
        <v>68682.8585</v>
      </c>
      <c r="L11" s="328" t="s">
        <v>71</v>
      </c>
      <c r="M11" s="329">
        <v>35755.95775</v>
      </c>
      <c r="N11" s="329">
        <v>14586.03</v>
      </c>
      <c r="O11" s="330">
        <v>50341.98775</v>
      </c>
      <c r="P11" s="6" t="s">
        <v>71</v>
      </c>
      <c r="Q11" s="327">
        <v>36837.129</v>
      </c>
      <c r="R11" s="327">
        <v>14954.83</v>
      </c>
      <c r="S11" s="327">
        <v>51791.959</v>
      </c>
      <c r="T11" s="328" t="s">
        <v>72</v>
      </c>
      <c r="U11" s="333">
        <v>9721.75075</v>
      </c>
      <c r="V11" s="333">
        <v>4224.29</v>
      </c>
      <c r="W11" s="334">
        <v>13946.04075</v>
      </c>
      <c r="X11" s="6" t="s">
        <v>73</v>
      </c>
      <c r="Y11" s="327">
        <v>3654.82575</v>
      </c>
      <c r="Z11" s="327">
        <v>1627.05</v>
      </c>
      <c r="AA11" s="327">
        <v>5281.87575</v>
      </c>
    </row>
    <row r="12" spans="1:27">
      <c r="A12" s="6" t="s">
        <v>74</v>
      </c>
      <c r="B12" s="6">
        <v>11633.03</v>
      </c>
      <c r="C12" s="6">
        <v>26714.75075</v>
      </c>
      <c r="D12" s="6">
        <v>38347.78075</v>
      </c>
      <c r="E12" s="6" t="s">
        <v>74</v>
      </c>
      <c r="F12" s="6">
        <v>3463.23</v>
      </c>
      <c r="G12" s="6">
        <v>6925.888</v>
      </c>
      <c r="H12" s="6">
        <f t="shared" si="0"/>
        <v>10389.118</v>
      </c>
      <c r="I12" s="327">
        <f t="shared" si="1"/>
        <v>33640.63875</v>
      </c>
      <c r="J12" s="327">
        <f t="shared" si="2"/>
        <v>15096.26</v>
      </c>
      <c r="K12" s="327">
        <f t="shared" si="3"/>
        <v>48736.89875</v>
      </c>
      <c r="L12" s="328" t="s">
        <v>74</v>
      </c>
      <c r="M12" s="329">
        <v>24303.22825</v>
      </c>
      <c r="N12" s="329">
        <v>10054.09</v>
      </c>
      <c r="O12" s="330">
        <v>34357.31825</v>
      </c>
      <c r="P12" s="6" t="s">
        <v>74</v>
      </c>
      <c r="Q12" s="327">
        <v>28902.15325</v>
      </c>
      <c r="R12" s="327">
        <v>11876.41</v>
      </c>
      <c r="S12" s="327">
        <v>40778.56325</v>
      </c>
      <c r="T12" s="328" t="s">
        <v>75</v>
      </c>
      <c r="U12" s="333">
        <v>9687.234</v>
      </c>
      <c r="V12" s="333">
        <v>4279.82</v>
      </c>
      <c r="W12" s="334">
        <v>13967.054</v>
      </c>
      <c r="X12" s="6" t="s">
        <v>76</v>
      </c>
      <c r="Y12" s="327">
        <v>8382.83875</v>
      </c>
      <c r="Z12" s="327">
        <v>3614.91</v>
      </c>
      <c r="AA12" s="327">
        <v>11997.74875</v>
      </c>
    </row>
    <row r="13" spans="1:27">
      <c r="A13" s="6" t="s">
        <v>77</v>
      </c>
      <c r="B13" s="6">
        <v>3706.19</v>
      </c>
      <c r="C13" s="6">
        <v>8455.89875</v>
      </c>
      <c r="D13" s="6">
        <v>12162.08875</v>
      </c>
      <c r="E13" s="6" t="s">
        <v>77</v>
      </c>
      <c r="F13" s="6">
        <v>1203.07</v>
      </c>
      <c r="G13" s="6">
        <v>2405.92</v>
      </c>
      <c r="H13" s="6">
        <f t="shared" si="0"/>
        <v>3608.99</v>
      </c>
      <c r="I13" s="327">
        <f t="shared" si="1"/>
        <v>10861.81875</v>
      </c>
      <c r="J13" s="327">
        <f t="shared" si="2"/>
        <v>4909.26</v>
      </c>
      <c r="K13" s="327">
        <f t="shared" si="3"/>
        <v>15771.07875</v>
      </c>
      <c r="L13" s="328" t="s">
        <v>77</v>
      </c>
      <c r="M13" s="329">
        <v>8077.89875</v>
      </c>
      <c r="N13" s="329">
        <v>3328.19</v>
      </c>
      <c r="O13" s="330">
        <v>11406.08875</v>
      </c>
      <c r="P13" s="6" t="s">
        <v>77</v>
      </c>
      <c r="Q13" s="327">
        <v>8042.39875</v>
      </c>
      <c r="R13" s="327">
        <v>3292.69</v>
      </c>
      <c r="S13" s="327">
        <v>11335.08875</v>
      </c>
      <c r="T13" s="328" t="s">
        <v>78</v>
      </c>
      <c r="U13" s="333">
        <v>22273.8775</v>
      </c>
      <c r="V13" s="333">
        <v>9874.6</v>
      </c>
      <c r="W13" s="334">
        <v>32148.4775</v>
      </c>
      <c r="X13" s="6" t="s">
        <v>79</v>
      </c>
      <c r="Y13" s="327">
        <v>12385.44365</v>
      </c>
      <c r="Z13" s="327">
        <v>5546.57</v>
      </c>
      <c r="AA13" s="327">
        <v>17932.01365</v>
      </c>
    </row>
    <row r="14" spans="1:27">
      <c r="A14" s="6" t="s">
        <v>80</v>
      </c>
      <c r="B14" s="6">
        <v>7606.08</v>
      </c>
      <c r="C14" s="6">
        <v>17160.1815</v>
      </c>
      <c r="D14" s="6">
        <v>24766.2615</v>
      </c>
      <c r="E14" s="6" t="s">
        <v>80</v>
      </c>
      <c r="F14" s="6">
        <v>1640.46</v>
      </c>
      <c r="G14" s="6">
        <v>3280.656</v>
      </c>
      <c r="H14" s="6">
        <f t="shared" si="0"/>
        <v>4921.116</v>
      </c>
      <c r="I14" s="327">
        <f t="shared" si="1"/>
        <v>20440.8375</v>
      </c>
      <c r="J14" s="327">
        <f t="shared" si="2"/>
        <v>9246.54</v>
      </c>
      <c r="K14" s="327">
        <f t="shared" si="3"/>
        <v>29687.3775</v>
      </c>
      <c r="L14" s="328" t="s">
        <v>80</v>
      </c>
      <c r="M14" s="329">
        <v>16404.1815</v>
      </c>
      <c r="N14" s="329">
        <v>6850.08</v>
      </c>
      <c r="O14" s="330">
        <v>23254.2615</v>
      </c>
      <c r="P14" s="6" t="s">
        <v>80</v>
      </c>
      <c r="Q14" s="327">
        <v>16495.5985</v>
      </c>
      <c r="R14" s="327">
        <v>6780.02</v>
      </c>
      <c r="S14" s="327">
        <v>23275.6185</v>
      </c>
      <c r="T14" s="328" t="s">
        <v>81</v>
      </c>
      <c r="U14" s="333">
        <v>5110.16175</v>
      </c>
      <c r="V14" s="333">
        <v>2334.64</v>
      </c>
      <c r="W14" s="334">
        <v>7444.80175</v>
      </c>
      <c r="X14" s="6" t="s">
        <v>82</v>
      </c>
      <c r="Y14" s="327">
        <v>3741.28175</v>
      </c>
      <c r="Z14" s="327">
        <v>1695.28</v>
      </c>
      <c r="AA14" s="327">
        <v>5436.56175</v>
      </c>
    </row>
    <row r="15" spans="1:27">
      <c r="A15" s="6" t="s">
        <v>83</v>
      </c>
      <c r="B15" s="6">
        <v>15842</v>
      </c>
      <c r="C15" s="6">
        <v>36156.2335</v>
      </c>
      <c r="D15" s="6">
        <v>51998.2335</v>
      </c>
      <c r="E15" s="6" t="s">
        <v>83</v>
      </c>
      <c r="F15" s="6">
        <v>5450.42</v>
      </c>
      <c r="G15" s="6">
        <v>10899.784</v>
      </c>
      <c r="H15" s="6">
        <f t="shared" si="0"/>
        <v>16350.204</v>
      </c>
      <c r="I15" s="327">
        <f t="shared" si="1"/>
        <v>47056.0175</v>
      </c>
      <c r="J15" s="327">
        <f t="shared" si="2"/>
        <v>21292.42</v>
      </c>
      <c r="K15" s="327">
        <f t="shared" si="3"/>
        <v>68348.4375</v>
      </c>
      <c r="L15" s="328" t="s">
        <v>83</v>
      </c>
      <c r="M15" s="329">
        <v>34536.2335</v>
      </c>
      <c r="N15" s="329">
        <v>14222</v>
      </c>
      <c r="O15" s="330">
        <v>48758.2335</v>
      </c>
      <c r="P15" s="6" t="s">
        <v>83</v>
      </c>
      <c r="Q15" s="327">
        <v>36781.696</v>
      </c>
      <c r="R15" s="327">
        <v>15079.16</v>
      </c>
      <c r="S15" s="327">
        <v>51860.856</v>
      </c>
      <c r="T15" s="328" t="s">
        <v>84</v>
      </c>
      <c r="U15" s="333">
        <v>1218.27525</v>
      </c>
      <c r="V15" s="333">
        <v>542.35</v>
      </c>
      <c r="W15" s="334">
        <v>1760.62525</v>
      </c>
      <c r="X15" s="6" t="s">
        <v>85</v>
      </c>
      <c r="Y15" s="327">
        <v>25755.93125</v>
      </c>
      <c r="Z15" s="327">
        <v>11598.02</v>
      </c>
      <c r="AA15" s="327">
        <v>37353.95125</v>
      </c>
    </row>
    <row r="16" spans="1:27">
      <c r="A16" s="6" t="s">
        <v>86</v>
      </c>
      <c r="B16" s="6">
        <v>19135.57</v>
      </c>
      <c r="C16" s="6">
        <v>43563.52825</v>
      </c>
      <c r="D16" s="6">
        <v>62699.09825</v>
      </c>
      <c r="E16" s="6" t="s">
        <v>86</v>
      </c>
      <c r="F16" s="6">
        <v>6909.01</v>
      </c>
      <c r="G16" s="6">
        <v>13816.568</v>
      </c>
      <c r="H16" s="6">
        <f t="shared" si="0"/>
        <v>20725.578</v>
      </c>
      <c r="I16" s="327">
        <f t="shared" si="1"/>
        <v>57380.09625</v>
      </c>
      <c r="J16" s="327">
        <f t="shared" si="2"/>
        <v>26044.58</v>
      </c>
      <c r="K16" s="327">
        <f t="shared" si="3"/>
        <v>83424.67625</v>
      </c>
      <c r="L16" s="328" t="s">
        <v>86</v>
      </c>
      <c r="M16" s="329">
        <v>41079.517</v>
      </c>
      <c r="N16" s="329">
        <v>17067.85</v>
      </c>
      <c r="O16" s="330">
        <v>58147.367</v>
      </c>
      <c r="P16" s="6" t="s">
        <v>86</v>
      </c>
      <c r="Q16" s="327">
        <v>58340.04575</v>
      </c>
      <c r="R16" s="327">
        <v>23934.33</v>
      </c>
      <c r="S16" s="327">
        <v>82274.37575</v>
      </c>
      <c r="T16" s="328" t="s">
        <v>87</v>
      </c>
      <c r="U16" s="333">
        <v>1186.47525</v>
      </c>
      <c r="V16" s="333">
        <v>510.55</v>
      </c>
      <c r="W16" s="334">
        <v>1697.02525</v>
      </c>
      <c r="X16" s="6" t="s">
        <v>88</v>
      </c>
      <c r="Y16" s="327">
        <v>4578.529</v>
      </c>
      <c r="Z16" s="327">
        <v>1838.37</v>
      </c>
      <c r="AA16" s="327">
        <v>6416.899</v>
      </c>
    </row>
    <row r="17" spans="1:27">
      <c r="A17" s="6" t="s">
        <v>89</v>
      </c>
      <c r="B17" s="6">
        <v>15169.55</v>
      </c>
      <c r="C17" s="6">
        <v>35139.39275</v>
      </c>
      <c r="D17" s="6">
        <v>50308.94275</v>
      </c>
      <c r="E17" s="6" t="s">
        <v>89</v>
      </c>
      <c r="F17" s="6">
        <v>4648.41</v>
      </c>
      <c r="G17" s="6">
        <v>9295.896</v>
      </c>
      <c r="H17" s="6">
        <f t="shared" si="0"/>
        <v>13944.306</v>
      </c>
      <c r="I17" s="327">
        <f t="shared" si="1"/>
        <v>44435.28875</v>
      </c>
      <c r="J17" s="327">
        <f t="shared" si="2"/>
        <v>19817.96</v>
      </c>
      <c r="K17" s="327">
        <f t="shared" si="3"/>
        <v>64253.24875</v>
      </c>
      <c r="L17" s="328" t="s">
        <v>89</v>
      </c>
      <c r="M17" s="329">
        <v>31126.34775</v>
      </c>
      <c r="N17" s="329">
        <v>12821.67</v>
      </c>
      <c r="O17" s="330">
        <v>43948.01775</v>
      </c>
      <c r="P17" s="6" t="s">
        <v>89</v>
      </c>
      <c r="Q17" s="327">
        <v>29941.1165</v>
      </c>
      <c r="R17" s="327">
        <v>12330.59</v>
      </c>
      <c r="S17" s="327">
        <v>42271.7065</v>
      </c>
      <c r="T17" s="328" t="s">
        <v>90</v>
      </c>
      <c r="U17" s="333">
        <v>2587.15525</v>
      </c>
      <c r="V17" s="333">
        <v>1181.71</v>
      </c>
      <c r="W17" s="334">
        <v>3768.86525</v>
      </c>
      <c r="X17" s="6" t="s">
        <v>91</v>
      </c>
      <c r="Y17" s="327">
        <v>18248.5105</v>
      </c>
      <c r="Z17" s="327">
        <v>7298.26</v>
      </c>
      <c r="AA17" s="327">
        <v>25546.7705</v>
      </c>
    </row>
    <row r="18" spans="1:27">
      <c r="A18" s="6" t="s">
        <v>92</v>
      </c>
      <c r="B18" s="6">
        <v>6953.29</v>
      </c>
      <c r="C18" s="6">
        <v>15795.02625</v>
      </c>
      <c r="D18" s="6">
        <v>22748.31625</v>
      </c>
      <c r="E18" s="6" t="s">
        <v>92</v>
      </c>
      <c r="F18" s="6">
        <v>1676.79</v>
      </c>
      <c r="G18" s="6">
        <v>3353.36</v>
      </c>
      <c r="H18" s="6">
        <f t="shared" si="0"/>
        <v>5030.15</v>
      </c>
      <c r="I18" s="327">
        <f t="shared" si="1"/>
        <v>19148.38625</v>
      </c>
      <c r="J18" s="327">
        <f t="shared" si="2"/>
        <v>8630.08</v>
      </c>
      <c r="K18" s="327">
        <f t="shared" si="3"/>
        <v>27778.46625</v>
      </c>
      <c r="L18" s="328" t="s">
        <v>92</v>
      </c>
      <c r="M18" s="329">
        <v>15093.02625</v>
      </c>
      <c r="N18" s="329">
        <v>6251.29</v>
      </c>
      <c r="O18" s="330">
        <v>21344.31625</v>
      </c>
      <c r="P18" s="6" t="s">
        <v>92</v>
      </c>
      <c r="Q18" s="327">
        <v>13997.295</v>
      </c>
      <c r="R18" s="327">
        <v>5849.71</v>
      </c>
      <c r="S18" s="327">
        <v>19847.005</v>
      </c>
      <c r="T18" s="328" t="s">
        <v>93</v>
      </c>
      <c r="U18" s="333">
        <v>60750.5619999999</v>
      </c>
      <c r="V18" s="333">
        <v>24539.76</v>
      </c>
      <c r="W18" s="334">
        <v>85290.322</v>
      </c>
      <c r="X18" s="6" t="s">
        <v>94</v>
      </c>
      <c r="Y18" s="327">
        <v>8110.94275</v>
      </c>
      <c r="Z18" s="327">
        <v>3379.46</v>
      </c>
      <c r="AA18" s="327">
        <v>11490.40275</v>
      </c>
    </row>
    <row r="19" spans="1:27">
      <c r="A19" s="6" t="s">
        <v>95</v>
      </c>
      <c r="B19" s="6">
        <v>8228.24</v>
      </c>
      <c r="C19" s="6">
        <v>18695.6625</v>
      </c>
      <c r="D19" s="6">
        <v>26923.9025</v>
      </c>
      <c r="E19" s="6" t="s">
        <v>95</v>
      </c>
      <c r="F19" s="6">
        <v>1494.71</v>
      </c>
      <c r="G19" s="6">
        <v>2989.152</v>
      </c>
      <c r="H19" s="6">
        <f t="shared" si="0"/>
        <v>4483.862</v>
      </c>
      <c r="I19" s="327">
        <f t="shared" si="1"/>
        <v>21684.8145</v>
      </c>
      <c r="J19" s="327">
        <f t="shared" si="2"/>
        <v>9722.95</v>
      </c>
      <c r="K19" s="327">
        <f t="shared" si="3"/>
        <v>31407.7645</v>
      </c>
      <c r="L19" s="328" t="s">
        <v>95</v>
      </c>
      <c r="M19" s="329">
        <v>16572.64</v>
      </c>
      <c r="N19" s="329">
        <v>6937.8</v>
      </c>
      <c r="O19" s="330">
        <v>23510.44</v>
      </c>
      <c r="P19" s="6" t="s">
        <v>95</v>
      </c>
      <c r="Q19" s="327">
        <v>19959.31525</v>
      </c>
      <c r="R19" s="327">
        <v>8304.54</v>
      </c>
      <c r="S19" s="327">
        <v>28263.85525</v>
      </c>
      <c r="T19" s="328" t="s">
        <v>96</v>
      </c>
      <c r="U19" s="333">
        <v>2436.5665</v>
      </c>
      <c r="V19" s="333">
        <v>1084.71</v>
      </c>
      <c r="W19" s="334">
        <v>3521.2765</v>
      </c>
      <c r="X19" s="6" t="s">
        <v>97</v>
      </c>
      <c r="Y19" s="327">
        <v>26173.14675</v>
      </c>
      <c r="Z19" s="327">
        <v>10517.48</v>
      </c>
      <c r="AA19" s="327">
        <v>36690.62675</v>
      </c>
    </row>
    <row r="20" spans="1:27">
      <c r="A20" s="6" t="s">
        <v>98</v>
      </c>
      <c r="B20" s="6">
        <v>32809.38</v>
      </c>
      <c r="C20" s="6">
        <v>74711.416</v>
      </c>
      <c r="D20" s="6">
        <v>107520.796</v>
      </c>
      <c r="E20" s="6" t="s">
        <v>98</v>
      </c>
      <c r="F20" s="6">
        <v>8147</v>
      </c>
      <c r="G20" s="6">
        <v>16292.936</v>
      </c>
      <c r="H20" s="6">
        <f t="shared" si="0"/>
        <v>24439.936</v>
      </c>
      <c r="I20" s="327">
        <f t="shared" si="1"/>
        <v>91004.352</v>
      </c>
      <c r="J20" s="327">
        <f t="shared" si="2"/>
        <v>40956.38</v>
      </c>
      <c r="K20" s="327">
        <f t="shared" si="3"/>
        <v>131960.732</v>
      </c>
      <c r="L20" s="328" t="s">
        <v>98</v>
      </c>
      <c r="M20" s="329">
        <v>65331.8815</v>
      </c>
      <c r="N20" s="329">
        <v>27110.12</v>
      </c>
      <c r="O20" s="330">
        <v>92442.0015</v>
      </c>
      <c r="P20" s="6" t="s">
        <v>98</v>
      </c>
      <c r="Q20" s="327">
        <v>70032.242</v>
      </c>
      <c r="R20" s="327">
        <v>28809.88</v>
      </c>
      <c r="S20" s="327">
        <v>98842.122</v>
      </c>
      <c r="T20" s="328" t="s">
        <v>99</v>
      </c>
      <c r="U20" s="333">
        <v>16314.6815</v>
      </c>
      <c r="V20" s="333">
        <v>6760.58</v>
      </c>
      <c r="W20" s="334">
        <v>23075.2615</v>
      </c>
      <c r="X20" s="6" t="s">
        <v>100</v>
      </c>
      <c r="Y20" s="327">
        <v>67270.62475</v>
      </c>
      <c r="Z20" s="327">
        <v>27259.56</v>
      </c>
      <c r="AA20" s="327">
        <v>94530.18475</v>
      </c>
    </row>
    <row r="21" spans="1:27">
      <c r="A21" s="6" t="s">
        <v>101</v>
      </c>
      <c r="B21" s="6">
        <v>16597.73</v>
      </c>
      <c r="C21" s="6">
        <v>35540.9125</v>
      </c>
      <c r="D21" s="6">
        <v>52138.6425</v>
      </c>
      <c r="E21" s="6" t="s">
        <v>101</v>
      </c>
      <c r="F21" s="6">
        <v>4593.75</v>
      </c>
      <c r="G21" s="6">
        <v>9186.576</v>
      </c>
      <c r="H21" s="6">
        <f t="shared" si="0"/>
        <v>13780.326</v>
      </c>
      <c r="I21" s="327">
        <f t="shared" si="1"/>
        <v>44727.4885</v>
      </c>
      <c r="J21" s="327">
        <f t="shared" si="2"/>
        <v>21191.48</v>
      </c>
      <c r="K21" s="327">
        <f t="shared" si="3"/>
        <v>65918.9685</v>
      </c>
      <c r="L21" s="328" t="s">
        <v>101</v>
      </c>
      <c r="M21" s="329">
        <v>33488.90125</v>
      </c>
      <c r="N21" s="329">
        <v>14962.01</v>
      </c>
      <c r="O21" s="330">
        <v>48450.91125</v>
      </c>
      <c r="P21" s="6" t="s">
        <v>101</v>
      </c>
      <c r="Q21" s="327">
        <v>33426.38275</v>
      </c>
      <c r="R21" s="327">
        <v>14962.01</v>
      </c>
      <c r="S21" s="327">
        <v>48388.39275</v>
      </c>
      <c r="T21" s="328" t="s">
        <v>102</v>
      </c>
      <c r="U21" s="333">
        <v>65497.02225</v>
      </c>
      <c r="V21" s="333">
        <v>26874.2</v>
      </c>
      <c r="W21" s="334">
        <v>92371.22225</v>
      </c>
      <c r="X21" s="6" t="s">
        <v>103</v>
      </c>
      <c r="Y21" s="327">
        <v>16047.6375</v>
      </c>
      <c r="Z21" s="327">
        <v>6566.41</v>
      </c>
      <c r="AA21" s="327">
        <v>22614.0475</v>
      </c>
    </row>
    <row r="22" spans="1:27">
      <c r="A22" s="6" t="s">
        <v>104</v>
      </c>
      <c r="B22" s="6">
        <v>37173.8</v>
      </c>
      <c r="C22" s="6">
        <v>78408.06975</v>
      </c>
      <c r="D22" s="6">
        <v>115581.86975</v>
      </c>
      <c r="E22" s="6" t="s">
        <v>104</v>
      </c>
      <c r="F22" s="6">
        <v>8330.28</v>
      </c>
      <c r="G22" s="6">
        <v>16659.064</v>
      </c>
      <c r="H22" s="6">
        <f t="shared" si="0"/>
        <v>24989.344</v>
      </c>
      <c r="I22" s="327">
        <f t="shared" si="1"/>
        <v>95067.13375</v>
      </c>
      <c r="J22" s="327">
        <f t="shared" si="2"/>
        <v>45504.08</v>
      </c>
      <c r="K22" s="327">
        <f t="shared" si="3"/>
        <v>140571.21375</v>
      </c>
      <c r="L22" s="328" t="s">
        <v>104</v>
      </c>
      <c r="M22" s="329">
        <v>76851.721</v>
      </c>
      <c r="N22" s="329">
        <v>34568.14</v>
      </c>
      <c r="O22" s="330">
        <v>111419.861</v>
      </c>
      <c r="P22" s="6" t="s">
        <v>104</v>
      </c>
      <c r="Q22" s="327">
        <v>72901.8185</v>
      </c>
      <c r="R22" s="327">
        <v>32717.84</v>
      </c>
      <c r="S22" s="327">
        <v>105619.6585</v>
      </c>
      <c r="T22" s="328" t="s">
        <v>105</v>
      </c>
      <c r="U22" s="333">
        <v>32063.407</v>
      </c>
      <c r="V22" s="333">
        <v>12973.43</v>
      </c>
      <c r="W22" s="334">
        <v>45036.837</v>
      </c>
      <c r="X22" s="6" t="s">
        <v>106</v>
      </c>
      <c r="Y22" s="327">
        <v>13724.5765</v>
      </c>
      <c r="Z22" s="327">
        <v>6199.34</v>
      </c>
      <c r="AA22" s="327">
        <v>19923.9165</v>
      </c>
    </row>
    <row r="23" spans="1:27">
      <c r="A23" s="6" t="s">
        <v>107</v>
      </c>
      <c r="B23" s="6">
        <v>596.35</v>
      </c>
      <c r="C23" s="6">
        <v>1272.27525</v>
      </c>
      <c r="D23" s="6">
        <v>1868.62525</v>
      </c>
      <c r="E23" s="6" t="s">
        <v>107</v>
      </c>
      <c r="F23" s="6">
        <v>200.53</v>
      </c>
      <c r="G23" s="6">
        <v>401.016</v>
      </c>
      <c r="H23" s="6">
        <f t="shared" si="0"/>
        <v>601.546</v>
      </c>
      <c r="I23" s="327">
        <f t="shared" si="1"/>
        <v>1673.29125</v>
      </c>
      <c r="J23" s="327">
        <f t="shared" si="2"/>
        <v>796.88</v>
      </c>
      <c r="K23" s="327">
        <f t="shared" si="3"/>
        <v>2470.17125</v>
      </c>
      <c r="L23" s="328" t="s">
        <v>107</v>
      </c>
      <c r="M23" s="329">
        <v>1218.27525</v>
      </c>
      <c r="N23" s="329">
        <v>542.35</v>
      </c>
      <c r="O23" s="330">
        <v>1760.62525</v>
      </c>
      <c r="P23" s="6" t="s">
        <v>107</v>
      </c>
      <c r="Q23" s="327">
        <v>1218.27525</v>
      </c>
      <c r="R23" s="327">
        <v>542.35</v>
      </c>
      <c r="S23" s="327">
        <v>1760.62525</v>
      </c>
      <c r="T23" s="328" t="s">
        <v>108</v>
      </c>
      <c r="U23" s="333">
        <v>37877.42725</v>
      </c>
      <c r="V23" s="333">
        <v>15480.74</v>
      </c>
      <c r="W23" s="334">
        <v>53358.16725</v>
      </c>
      <c r="X23" s="6" t="s">
        <v>109</v>
      </c>
      <c r="Y23" s="327">
        <v>3735.9305</v>
      </c>
      <c r="Z23" s="327">
        <v>1654.56</v>
      </c>
      <c r="AA23" s="327">
        <v>5390.4905</v>
      </c>
    </row>
    <row r="24" spans="1:27">
      <c r="A24" s="6" t="s">
        <v>110</v>
      </c>
      <c r="B24" s="6">
        <v>596.35</v>
      </c>
      <c r="C24" s="6">
        <v>1272.27525</v>
      </c>
      <c r="D24" s="6">
        <v>1868.62525</v>
      </c>
      <c r="E24" s="6" t="s">
        <v>110</v>
      </c>
      <c r="F24" s="6">
        <v>200.53</v>
      </c>
      <c r="G24" s="6">
        <v>401.016</v>
      </c>
      <c r="H24" s="6">
        <f t="shared" si="0"/>
        <v>601.546</v>
      </c>
      <c r="I24" s="327">
        <f t="shared" si="1"/>
        <v>1673.29125</v>
      </c>
      <c r="J24" s="327">
        <f t="shared" si="2"/>
        <v>796.88</v>
      </c>
      <c r="K24" s="327">
        <f t="shared" si="3"/>
        <v>2470.17125</v>
      </c>
      <c r="L24" s="328" t="s">
        <v>110</v>
      </c>
      <c r="M24" s="329">
        <v>1218.27525</v>
      </c>
      <c r="N24" s="329">
        <v>542.35</v>
      </c>
      <c r="O24" s="330">
        <v>1760.62525</v>
      </c>
      <c r="P24" s="6" t="s">
        <v>110</v>
      </c>
      <c r="Q24" s="327">
        <v>1218.27525</v>
      </c>
      <c r="R24" s="327">
        <v>542.35</v>
      </c>
      <c r="S24" s="327">
        <v>1760.62525</v>
      </c>
      <c r="T24" s="328" t="s">
        <v>111</v>
      </c>
      <c r="U24" s="333">
        <v>31859.5655</v>
      </c>
      <c r="V24" s="333">
        <v>12779.95</v>
      </c>
      <c r="W24" s="334">
        <v>44639.5155</v>
      </c>
      <c r="X24" s="6" t="s">
        <v>112</v>
      </c>
      <c r="Y24" s="327">
        <v>8266.89875</v>
      </c>
      <c r="Z24" s="327">
        <v>3517.19</v>
      </c>
      <c r="AA24" s="327">
        <v>11784.08875</v>
      </c>
    </row>
    <row r="25" spans="1:27">
      <c r="A25" s="6" t="s">
        <v>113</v>
      </c>
      <c r="B25" s="6">
        <v>564.55</v>
      </c>
      <c r="C25" s="6">
        <v>1240.47525</v>
      </c>
      <c r="D25" s="6">
        <v>1805.02525</v>
      </c>
      <c r="E25" s="6" t="s">
        <v>113</v>
      </c>
      <c r="F25" s="6">
        <v>200.53</v>
      </c>
      <c r="G25" s="6">
        <v>401.016</v>
      </c>
      <c r="H25" s="6">
        <f t="shared" si="0"/>
        <v>601.546</v>
      </c>
      <c r="I25" s="327">
        <f t="shared" si="1"/>
        <v>1641.49125</v>
      </c>
      <c r="J25" s="327">
        <f t="shared" si="2"/>
        <v>765.08</v>
      </c>
      <c r="K25" s="327">
        <f t="shared" si="3"/>
        <v>2406.57125</v>
      </c>
      <c r="L25" s="328" t="s">
        <v>113</v>
      </c>
      <c r="M25" s="329">
        <v>1186.47525</v>
      </c>
      <c r="N25" s="329">
        <v>510.55</v>
      </c>
      <c r="O25" s="330">
        <v>1697.02525</v>
      </c>
      <c r="P25" s="6" t="s">
        <v>113</v>
      </c>
      <c r="Q25" s="327">
        <v>1186.47525</v>
      </c>
      <c r="R25" s="327">
        <v>510.55</v>
      </c>
      <c r="S25" s="327">
        <v>1697.02525</v>
      </c>
      <c r="T25" s="328" t="s">
        <v>114</v>
      </c>
      <c r="U25" s="333">
        <v>6955.186</v>
      </c>
      <c r="V25" s="333">
        <v>2837.11</v>
      </c>
      <c r="W25" s="334">
        <v>9792.296</v>
      </c>
      <c r="X25" s="6" t="s">
        <v>115</v>
      </c>
      <c r="Y25" s="327">
        <v>21007.289</v>
      </c>
      <c r="Z25" s="327">
        <v>8668.73</v>
      </c>
      <c r="AA25" s="327">
        <v>29676.019</v>
      </c>
    </row>
    <row r="26" spans="1:27">
      <c r="A26" s="6" t="s">
        <v>116</v>
      </c>
      <c r="B26" s="6">
        <v>596.36</v>
      </c>
      <c r="C26" s="6">
        <v>1272.29125</v>
      </c>
      <c r="D26" s="6">
        <v>1868.65125</v>
      </c>
      <c r="E26" s="6" t="s">
        <v>116</v>
      </c>
      <c r="F26" s="6">
        <v>127.54</v>
      </c>
      <c r="G26" s="6">
        <v>255.08</v>
      </c>
      <c r="H26" s="6">
        <f t="shared" si="0"/>
        <v>382.62</v>
      </c>
      <c r="I26" s="327">
        <f t="shared" si="1"/>
        <v>1527.37125</v>
      </c>
      <c r="J26" s="327">
        <f t="shared" si="2"/>
        <v>723.9</v>
      </c>
      <c r="K26" s="327">
        <f t="shared" si="3"/>
        <v>2251.27125</v>
      </c>
      <c r="L26" s="328" t="s">
        <v>116</v>
      </c>
      <c r="M26" s="329">
        <v>1218.29125</v>
      </c>
      <c r="N26" s="329">
        <v>542.36</v>
      </c>
      <c r="O26" s="330">
        <v>1760.65125</v>
      </c>
      <c r="P26" s="6" t="s">
        <v>116</v>
      </c>
      <c r="Q26" s="327">
        <v>1218.29125</v>
      </c>
      <c r="R26" s="327">
        <v>542.36</v>
      </c>
      <c r="S26" s="327">
        <v>1760.65125</v>
      </c>
      <c r="T26" s="328" t="s">
        <v>117</v>
      </c>
      <c r="U26" s="333">
        <v>11032.38925</v>
      </c>
      <c r="V26" s="333">
        <v>4912.61</v>
      </c>
      <c r="W26" s="334">
        <v>15944.99925</v>
      </c>
      <c r="X26" s="6" t="s">
        <v>118</v>
      </c>
      <c r="Y26" s="327">
        <v>35704.86075</v>
      </c>
      <c r="Z26" s="327">
        <v>14660.03</v>
      </c>
      <c r="AA26" s="327">
        <v>50364.89075</v>
      </c>
    </row>
    <row r="27" spans="1:27">
      <c r="A27" s="6" t="s">
        <v>119</v>
      </c>
      <c r="B27" s="6">
        <v>1192.71</v>
      </c>
      <c r="C27" s="6">
        <v>2544.5665</v>
      </c>
      <c r="D27" s="6">
        <v>3737.2765</v>
      </c>
      <c r="E27" s="6" t="s">
        <v>119</v>
      </c>
      <c r="F27" s="6">
        <v>382.73</v>
      </c>
      <c r="G27" s="6">
        <v>765.416</v>
      </c>
      <c r="H27" s="6">
        <f t="shared" si="0"/>
        <v>1148.146</v>
      </c>
      <c r="I27" s="327">
        <f t="shared" si="1"/>
        <v>3309.9825</v>
      </c>
      <c r="J27" s="327">
        <f t="shared" si="2"/>
        <v>1575.44</v>
      </c>
      <c r="K27" s="327">
        <f t="shared" si="3"/>
        <v>4885.4225</v>
      </c>
      <c r="L27" s="328" t="s">
        <v>119</v>
      </c>
      <c r="M27" s="329">
        <v>2436.5665</v>
      </c>
      <c r="N27" s="329">
        <v>1084.71</v>
      </c>
      <c r="O27" s="330">
        <v>3521.2765</v>
      </c>
      <c r="P27" s="6" t="s">
        <v>119</v>
      </c>
      <c r="Q27" s="327">
        <v>2436.5665</v>
      </c>
      <c r="R27" s="327">
        <v>1084.71</v>
      </c>
      <c r="S27" s="327">
        <v>3521.2765</v>
      </c>
      <c r="T27" s="328" t="s">
        <v>120</v>
      </c>
      <c r="U27" s="333">
        <v>17516.35275</v>
      </c>
      <c r="V27" s="333">
        <v>7249.88</v>
      </c>
      <c r="W27" s="334">
        <v>24766.23275</v>
      </c>
      <c r="X27" s="6" t="s">
        <v>121</v>
      </c>
      <c r="Y27" s="327">
        <v>19795.01375</v>
      </c>
      <c r="Z27" s="327">
        <v>8132.38</v>
      </c>
      <c r="AA27" s="327">
        <v>27927.39375</v>
      </c>
    </row>
    <row r="28" spans="1:27">
      <c r="A28" s="6" t="s">
        <v>122</v>
      </c>
      <c r="B28" s="6">
        <v>596.36</v>
      </c>
      <c r="C28" s="6">
        <v>1272.29125</v>
      </c>
      <c r="D28" s="6">
        <v>1868.65125</v>
      </c>
      <c r="E28" s="6" t="s">
        <v>122</v>
      </c>
      <c r="F28" s="6">
        <v>163.98</v>
      </c>
      <c r="G28" s="6">
        <v>327.96</v>
      </c>
      <c r="H28" s="6">
        <f t="shared" si="0"/>
        <v>491.94</v>
      </c>
      <c r="I28" s="327">
        <f t="shared" si="1"/>
        <v>1600.25125</v>
      </c>
      <c r="J28" s="327">
        <f t="shared" si="2"/>
        <v>760.34</v>
      </c>
      <c r="K28" s="327">
        <f t="shared" si="3"/>
        <v>2360.59125</v>
      </c>
      <c r="L28" s="328" t="s">
        <v>122</v>
      </c>
      <c r="M28" s="329">
        <v>1218.29125</v>
      </c>
      <c r="N28" s="329">
        <v>542.36</v>
      </c>
      <c r="O28" s="330">
        <v>1760.65125</v>
      </c>
      <c r="P28" s="6" t="s">
        <v>122</v>
      </c>
      <c r="Q28" s="327">
        <v>1218.29125</v>
      </c>
      <c r="R28" s="327">
        <v>542.36</v>
      </c>
      <c r="S28" s="327">
        <v>1760.65125</v>
      </c>
      <c r="T28" s="328" t="s">
        <v>123</v>
      </c>
      <c r="U28" s="333">
        <v>2436.5505</v>
      </c>
      <c r="V28" s="333">
        <v>1084.7</v>
      </c>
      <c r="W28" s="334">
        <v>3521.2505</v>
      </c>
      <c r="X28" s="6" t="s">
        <v>124</v>
      </c>
      <c r="Y28" s="327">
        <v>2364.0065</v>
      </c>
      <c r="Z28" s="327">
        <v>993.93</v>
      </c>
      <c r="AA28" s="327">
        <v>3357.9365</v>
      </c>
    </row>
    <row r="29" spans="1:27">
      <c r="A29" s="6" t="s">
        <v>125</v>
      </c>
      <c r="B29" s="6">
        <v>596.35</v>
      </c>
      <c r="C29" s="6">
        <v>1272.27525</v>
      </c>
      <c r="D29" s="6">
        <v>1868.62525</v>
      </c>
      <c r="E29" s="6" t="s">
        <v>125</v>
      </c>
      <c r="F29" s="6">
        <v>200.53</v>
      </c>
      <c r="G29" s="6">
        <v>401.016</v>
      </c>
      <c r="H29" s="6">
        <f t="shared" si="0"/>
        <v>601.546</v>
      </c>
      <c r="I29" s="327">
        <f t="shared" si="1"/>
        <v>1673.29125</v>
      </c>
      <c r="J29" s="327">
        <f t="shared" si="2"/>
        <v>796.88</v>
      </c>
      <c r="K29" s="327">
        <f t="shared" si="3"/>
        <v>2470.17125</v>
      </c>
      <c r="L29" s="328" t="s">
        <v>125</v>
      </c>
      <c r="M29" s="329">
        <v>1218.27525</v>
      </c>
      <c r="N29" s="329">
        <v>542.35</v>
      </c>
      <c r="O29" s="330">
        <v>1760.62525</v>
      </c>
      <c r="P29" s="6" t="s">
        <v>125</v>
      </c>
      <c r="Q29" s="327">
        <v>1218.27525</v>
      </c>
      <c r="R29" s="327">
        <v>542.35</v>
      </c>
      <c r="S29" s="327">
        <v>1760.62525</v>
      </c>
      <c r="T29" s="328" t="s">
        <v>126</v>
      </c>
      <c r="U29" s="333">
        <v>10411.95325</v>
      </c>
      <c r="V29" s="333">
        <v>4292.15</v>
      </c>
      <c r="W29" s="334">
        <v>14704.10325</v>
      </c>
      <c r="X29" s="6" t="s">
        <v>127</v>
      </c>
      <c r="Y29" s="327">
        <v>12395.59875</v>
      </c>
      <c r="Z29" s="327">
        <v>5475.55</v>
      </c>
      <c r="AA29" s="327">
        <v>17871.14875</v>
      </c>
    </row>
    <row r="30" spans="1:27">
      <c r="A30" s="6" t="s">
        <v>128</v>
      </c>
      <c r="B30" s="6">
        <v>693.36</v>
      </c>
      <c r="C30" s="6">
        <v>1422.88</v>
      </c>
      <c r="D30" s="6">
        <v>2116.24</v>
      </c>
      <c r="E30" s="6" t="s">
        <v>128</v>
      </c>
      <c r="F30" s="6">
        <v>0</v>
      </c>
      <c r="G30" s="6">
        <v>0</v>
      </c>
      <c r="H30" s="6">
        <f t="shared" si="0"/>
        <v>0</v>
      </c>
      <c r="I30" s="327">
        <f t="shared" si="1"/>
        <v>1422.88</v>
      </c>
      <c r="J30" s="327">
        <f t="shared" si="2"/>
        <v>693.36</v>
      </c>
      <c r="K30" s="327">
        <f t="shared" si="3"/>
        <v>2116.24</v>
      </c>
      <c r="L30" s="328" t="s">
        <v>128</v>
      </c>
      <c r="M30" s="329">
        <v>1368.88</v>
      </c>
      <c r="N30" s="329">
        <v>639.36</v>
      </c>
      <c r="O30" s="330">
        <v>2008.24</v>
      </c>
      <c r="P30" s="6" t="s">
        <v>128</v>
      </c>
      <c r="Q30" s="327">
        <v>1368.88</v>
      </c>
      <c r="R30" s="327">
        <v>639.36</v>
      </c>
      <c r="S30" s="327">
        <v>2008.24</v>
      </c>
      <c r="T30" s="328" t="s">
        <v>129</v>
      </c>
      <c r="U30" s="333">
        <v>28755.88525</v>
      </c>
      <c r="V30" s="333">
        <v>11839.51</v>
      </c>
      <c r="W30" s="334">
        <v>40595.39525</v>
      </c>
      <c r="X30" s="6" t="s">
        <v>130</v>
      </c>
      <c r="Y30" s="327">
        <v>1218.27525</v>
      </c>
      <c r="Z30" s="327">
        <v>542.35</v>
      </c>
      <c r="AA30" s="327">
        <v>1760.62525</v>
      </c>
    </row>
    <row r="31" spans="1:27">
      <c r="A31" s="6" t="s">
        <v>131</v>
      </c>
      <c r="B31" s="6">
        <v>596.35</v>
      </c>
      <c r="C31" s="6">
        <v>1272.27525</v>
      </c>
      <c r="D31" s="6">
        <v>1868.62525</v>
      </c>
      <c r="E31" s="6" t="s">
        <v>131</v>
      </c>
      <c r="F31" s="6">
        <v>200.53</v>
      </c>
      <c r="G31" s="6">
        <v>401.016</v>
      </c>
      <c r="H31" s="6">
        <f t="shared" si="0"/>
        <v>601.546</v>
      </c>
      <c r="I31" s="327">
        <f t="shared" si="1"/>
        <v>1673.29125</v>
      </c>
      <c r="J31" s="327">
        <f t="shared" si="2"/>
        <v>796.88</v>
      </c>
      <c r="K31" s="327">
        <f t="shared" si="3"/>
        <v>2470.17125</v>
      </c>
      <c r="L31" s="328" t="s">
        <v>131</v>
      </c>
      <c r="M31" s="329">
        <v>1218.27525</v>
      </c>
      <c r="N31" s="329">
        <v>542.35</v>
      </c>
      <c r="O31" s="330">
        <v>1760.62525</v>
      </c>
      <c r="P31" s="6" t="s">
        <v>131</v>
      </c>
      <c r="Q31" s="327">
        <v>1218.27525</v>
      </c>
      <c r="R31" s="327">
        <v>542.35</v>
      </c>
      <c r="S31" s="327">
        <v>1760.62525</v>
      </c>
      <c r="T31" s="335" t="s">
        <v>132</v>
      </c>
      <c r="U31" s="333">
        <v>1218.29125</v>
      </c>
      <c r="V31" s="333">
        <v>542.36</v>
      </c>
      <c r="W31" s="334">
        <v>1760.65125</v>
      </c>
      <c r="X31" s="6" t="s">
        <v>133</v>
      </c>
      <c r="Y31" s="327">
        <v>18804.01975</v>
      </c>
      <c r="Z31" s="327">
        <v>8432.53</v>
      </c>
      <c r="AA31" s="327">
        <v>27236.54975</v>
      </c>
    </row>
    <row r="32" s="318" customFormat="1" spans="1:27">
      <c r="A32" s="323" t="s">
        <v>37</v>
      </c>
      <c r="B32" s="323">
        <v>239604.14</v>
      </c>
      <c r="C32" s="323">
        <v>532049.51715</v>
      </c>
      <c r="D32" s="323">
        <v>771653.65715</v>
      </c>
      <c r="E32" s="323" t="s">
        <v>37</v>
      </c>
      <c r="F32" s="323">
        <v>64203.89</v>
      </c>
      <c r="G32" s="323">
        <v>128396.8736</v>
      </c>
      <c r="H32" s="323">
        <f t="shared" si="0"/>
        <v>192600.7636</v>
      </c>
      <c r="I32" s="331">
        <f t="shared" si="1"/>
        <v>660446.39075</v>
      </c>
      <c r="J32" s="331">
        <f t="shared" si="2"/>
        <v>303808.03</v>
      </c>
      <c r="K32" s="331">
        <f t="shared" si="3"/>
        <v>964254.42075</v>
      </c>
      <c r="L32" s="329" t="s">
        <v>37</v>
      </c>
      <c r="M32" s="329">
        <v>495496.7749</v>
      </c>
      <c r="N32" s="329">
        <v>211725.78</v>
      </c>
      <c r="O32" s="330">
        <v>707222.5549</v>
      </c>
      <c r="P32" s="6" t="s">
        <v>37</v>
      </c>
      <c r="Q32" s="327">
        <v>525981.6254</v>
      </c>
      <c r="R32" s="327">
        <v>223225.26</v>
      </c>
      <c r="S32" s="327">
        <v>749206.8854</v>
      </c>
      <c r="T32" s="6" t="s">
        <v>37</v>
      </c>
      <c r="U32" s="327">
        <v>513522.4454</v>
      </c>
      <c r="V32" s="327">
        <v>216690.55</v>
      </c>
      <c r="W32" s="336">
        <v>730212.9954</v>
      </c>
      <c r="X32" s="6" t="s">
        <v>134</v>
      </c>
      <c r="Y32" s="327">
        <v>19841.1655</v>
      </c>
      <c r="Z32" s="327">
        <v>8900.91</v>
      </c>
      <c r="AA32" s="327">
        <v>28742.0755</v>
      </c>
    </row>
    <row r="33" spans="24:27">
      <c r="X33" s="6" t="s">
        <v>135</v>
      </c>
      <c r="Y33" s="327">
        <v>1368.88</v>
      </c>
      <c r="Z33" s="327">
        <v>639.36</v>
      </c>
      <c r="AA33" s="327">
        <v>2008.24</v>
      </c>
    </row>
    <row r="34" spans="24:27">
      <c r="X34" s="6" t="s">
        <v>136</v>
      </c>
      <c r="Y34" s="327">
        <v>1218.27525</v>
      </c>
      <c r="Z34" s="327">
        <v>542.35</v>
      </c>
      <c r="AA34" s="327">
        <v>1760.62525</v>
      </c>
    </row>
    <row r="35" spans="24:27">
      <c r="X35" s="6" t="s">
        <v>137</v>
      </c>
      <c r="Y35" s="327">
        <v>1254.73125</v>
      </c>
      <c r="Z35" s="327">
        <v>560.58</v>
      </c>
      <c r="AA35" s="327">
        <v>1815.31125</v>
      </c>
    </row>
    <row r="36" spans="24:27">
      <c r="X36" s="6" t="s">
        <v>138</v>
      </c>
      <c r="Y36" s="327">
        <v>10809.42125</v>
      </c>
      <c r="Z36" s="327">
        <v>4689.63</v>
      </c>
      <c r="AA36" s="327">
        <v>15499.05125</v>
      </c>
    </row>
    <row r="37" spans="24:27">
      <c r="X37" s="6" t="s">
        <v>139</v>
      </c>
      <c r="Y37" s="327">
        <v>11012.586</v>
      </c>
      <c r="Z37" s="327">
        <v>4857.42</v>
      </c>
      <c r="AA37" s="327">
        <v>15870.006</v>
      </c>
    </row>
    <row r="38" spans="24:27">
      <c r="X38" s="6" t="s">
        <v>140</v>
      </c>
      <c r="Y38" s="327">
        <v>19507.02325</v>
      </c>
      <c r="Z38" s="327">
        <v>7925.14</v>
      </c>
      <c r="AA38" s="327">
        <v>27432.16325</v>
      </c>
    </row>
    <row r="39" spans="24:27">
      <c r="X39" s="6" t="s">
        <v>141</v>
      </c>
      <c r="Y39" s="327">
        <v>2518.61125</v>
      </c>
      <c r="Z39" s="327">
        <v>1094.94</v>
      </c>
      <c r="AA39" s="327">
        <v>3613.55125</v>
      </c>
    </row>
    <row r="40" spans="24:27">
      <c r="X40" s="6" t="s">
        <v>142</v>
      </c>
      <c r="Y40" s="327">
        <v>14429.73175</v>
      </c>
      <c r="Z40" s="327">
        <v>6192.13</v>
      </c>
      <c r="AA40" s="327">
        <v>20621.86175</v>
      </c>
    </row>
    <row r="41" spans="24:27">
      <c r="X41" s="6" t="s">
        <v>143</v>
      </c>
      <c r="Y41" s="327">
        <v>6005.28825</v>
      </c>
      <c r="Z41" s="327">
        <v>2589.21</v>
      </c>
      <c r="AA41" s="327">
        <v>8594.49825</v>
      </c>
    </row>
    <row r="42" spans="24:27">
      <c r="X42" s="6" t="s">
        <v>37</v>
      </c>
      <c r="Y42" s="327">
        <v>514238.06065</v>
      </c>
      <c r="Z42" s="327">
        <v>216566.23</v>
      </c>
      <c r="AA42" s="327">
        <v>730804.29065</v>
      </c>
    </row>
  </sheetData>
  <mergeCells count="7">
    <mergeCell ref="B1:D1"/>
    <mergeCell ref="E1:H1"/>
    <mergeCell ref="I1:K1"/>
    <mergeCell ref="L1:O1"/>
    <mergeCell ref="Q1:S1"/>
    <mergeCell ref="T1:W1"/>
    <mergeCell ref="X1:AA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AJ493"/>
  <sheetViews>
    <sheetView topLeftCell="I1" workbookViewId="0">
      <pane ySplit="3" topLeftCell="A443" activePane="bottomLeft" state="frozen"/>
      <selection/>
      <selection pane="bottomLeft" activeCell="AJ457" sqref="AJ457"/>
    </sheetView>
  </sheetViews>
  <sheetFormatPr defaultColWidth="9" defaultRowHeight="13.5"/>
  <cols>
    <col min="1" max="1" width="6.375" style="25" customWidth="1"/>
    <col min="2" max="2" width="23.125" style="25" customWidth="1"/>
    <col min="3" max="3" width="13.125" style="26" customWidth="1"/>
    <col min="4" max="4" width="17.875" style="27" customWidth="1"/>
    <col min="5" max="5" width="11.5" style="25" customWidth="1"/>
    <col min="6" max="6" width="11.875" style="25" customWidth="1"/>
    <col min="7" max="8" width="12.625" style="25" customWidth="1"/>
    <col min="9" max="9" width="11.5" style="25" customWidth="1"/>
    <col min="10" max="10" width="9.375" style="25" customWidth="1"/>
    <col min="11" max="11" width="10.375" style="25" customWidth="1"/>
    <col min="12" max="12" width="11.5" style="25" customWidth="1"/>
    <col min="13" max="14" width="10.375" style="25" customWidth="1"/>
    <col min="15" max="16" width="11.5" style="25" customWidth="1"/>
    <col min="17" max="17" width="10.375" style="25" customWidth="1"/>
    <col min="18" max="18" width="11.5" style="25" customWidth="1"/>
    <col min="19" max="21" width="10.375" style="25" customWidth="1"/>
    <col min="22" max="24" width="11.5" style="2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96" t="s">
        <v>144</v>
      </c>
      <c r="B1" s="296"/>
      <c r="C1" s="296"/>
      <c r="D1" s="296"/>
      <c r="E1" s="296"/>
      <c r="F1" s="296"/>
      <c r="G1" s="296"/>
      <c r="H1" s="296"/>
      <c r="I1" s="296"/>
      <c r="J1" s="296"/>
      <c r="K1" s="296"/>
      <c r="L1" s="296"/>
      <c r="M1" s="296"/>
      <c r="N1" s="296"/>
      <c r="O1" s="296"/>
      <c r="P1" s="296"/>
      <c r="Q1" s="296"/>
      <c r="R1" s="296"/>
      <c r="S1" s="296"/>
      <c r="T1" s="296"/>
      <c r="U1" s="296"/>
      <c r="V1" s="296"/>
      <c r="W1" s="296"/>
      <c r="X1" s="296"/>
      <c r="Y1" s="296"/>
    </row>
    <row r="2" s="9" customFormat="1" spans="1:36">
      <c r="A2" s="70" t="s">
        <v>145</v>
      </c>
      <c r="B2" s="70" t="s">
        <v>146</v>
      </c>
      <c r="C2" s="297" t="s">
        <v>147</v>
      </c>
      <c r="D2" s="298" t="s">
        <v>148</v>
      </c>
      <c r="E2" s="299" t="s">
        <v>149</v>
      </c>
      <c r="F2" s="299"/>
      <c r="G2" s="299"/>
      <c r="H2" s="299"/>
      <c r="I2" s="299"/>
      <c r="J2" s="299"/>
      <c r="K2" s="5" t="s">
        <v>150</v>
      </c>
      <c r="L2" s="5"/>
      <c r="M2" s="5"/>
      <c r="N2" s="5"/>
      <c r="O2" s="5"/>
      <c r="P2" s="5"/>
      <c r="Q2" s="5"/>
      <c r="R2" s="301" t="s">
        <v>151</v>
      </c>
      <c r="S2" s="302"/>
      <c r="T2" s="302"/>
      <c r="U2" s="302"/>
      <c r="V2" s="302"/>
      <c r="W2" s="302"/>
      <c r="X2" s="302"/>
      <c r="Y2" s="302"/>
      <c r="Z2" s="67"/>
      <c r="AA2" s="68"/>
      <c r="AB2" s="67"/>
      <c r="AC2" s="5" t="s">
        <v>152</v>
      </c>
      <c r="AD2" s="5"/>
      <c r="AE2" s="5"/>
      <c r="AF2" s="5"/>
      <c r="AG2" s="5"/>
      <c r="AH2" s="5"/>
      <c r="AI2" s="5"/>
      <c r="AJ2" s="10"/>
    </row>
    <row r="3" s="9" customFormat="1" ht="24" spans="1:36">
      <c r="A3" s="5"/>
      <c r="B3" s="5"/>
      <c r="C3" s="31"/>
      <c r="D3" s="32"/>
      <c r="E3" s="5" t="s">
        <v>4</v>
      </c>
      <c r="F3" s="5" t="s">
        <v>5</v>
      </c>
      <c r="G3" s="5" t="s">
        <v>6</v>
      </c>
      <c r="H3" s="5" t="s">
        <v>8</v>
      </c>
      <c r="I3" s="5" t="s">
        <v>9</v>
      </c>
      <c r="J3" s="5" t="s">
        <v>7</v>
      </c>
      <c r="K3" s="70" t="s">
        <v>153</v>
      </c>
      <c r="L3" s="300" t="s">
        <v>154</v>
      </c>
      <c r="M3" s="70" t="s">
        <v>155</v>
      </c>
      <c r="N3" s="70" t="s">
        <v>156</v>
      </c>
      <c r="O3" s="70" t="s">
        <v>157</v>
      </c>
      <c r="P3" s="70" t="s">
        <v>7</v>
      </c>
      <c r="Q3" s="70" t="s">
        <v>10</v>
      </c>
      <c r="R3" s="5" t="s">
        <v>158</v>
      </c>
      <c r="S3" s="5" t="s">
        <v>159</v>
      </c>
      <c r="T3" s="5" t="s">
        <v>160</v>
      </c>
      <c r="U3" s="5" t="s">
        <v>161</v>
      </c>
      <c r="V3" s="5" t="s">
        <v>162</v>
      </c>
      <c r="W3" s="5" t="s">
        <v>157</v>
      </c>
      <c r="X3" s="5" t="s">
        <v>7</v>
      </c>
      <c r="Y3" s="5" t="s">
        <v>10</v>
      </c>
      <c r="Z3" s="69" t="s">
        <v>163</v>
      </c>
      <c r="AA3" s="69" t="s">
        <v>164</v>
      </c>
      <c r="AB3" s="10" t="s">
        <v>23</v>
      </c>
      <c r="AC3" s="70" t="s">
        <v>165</v>
      </c>
      <c r="AD3" s="70" t="s">
        <v>166</v>
      </c>
      <c r="AE3" s="70" t="s">
        <v>167</v>
      </c>
      <c r="AF3" s="70" t="s">
        <v>168</v>
      </c>
      <c r="AG3" s="70" t="s">
        <v>169</v>
      </c>
      <c r="AH3" s="70" t="s">
        <v>7</v>
      </c>
      <c r="AI3" s="70" t="s">
        <v>10</v>
      </c>
      <c r="AJ3" s="10" t="s">
        <v>23</v>
      </c>
    </row>
    <row r="4" s="9" customFormat="1" ht="16" customHeight="1" spans="1:36">
      <c r="A4" s="45">
        <f t="shared" ref="A4:A67" si="0">ROW()-3</f>
        <v>1</v>
      </c>
      <c r="B4" s="46" t="s">
        <v>170</v>
      </c>
      <c r="C4" s="47" t="s">
        <v>171</v>
      </c>
      <c r="D4" s="87" t="s">
        <v>172</v>
      </c>
      <c r="E4" s="46">
        <v>3473.25</v>
      </c>
      <c r="F4" s="46">
        <f>VLOOKUP(C4,'[1]9月'!$B:$Q,16,0)</f>
        <v>3245.4</v>
      </c>
      <c r="G4" s="48">
        <v>5664.75</v>
      </c>
      <c r="H4" s="46">
        <v>3473.25</v>
      </c>
      <c r="I4" s="48">
        <v>3180</v>
      </c>
      <c r="J4" s="48"/>
      <c r="K4" s="63">
        <f t="shared" ref="K4:K67" si="1">E4*0.018</f>
        <v>62.5185</v>
      </c>
      <c r="L4" s="64">
        <f t="shared" ref="L4:L67" si="2">F4*0.16</f>
        <v>519.264</v>
      </c>
      <c r="M4" s="48">
        <f t="shared" ref="M4:M67" si="3">ROUND(G4*0.08,2)</f>
        <v>453.18</v>
      </c>
      <c r="N4" s="46">
        <f t="shared" ref="N4:N67" si="4">H4*0.007</f>
        <v>24.31275</v>
      </c>
      <c r="O4" s="48">
        <f t="shared" ref="O4:O67" si="5">I4*5%</f>
        <v>159</v>
      </c>
      <c r="P4" s="48">
        <f t="shared" ref="P4:P67" si="6">J4*50%</f>
        <v>0</v>
      </c>
      <c r="Q4" s="48">
        <f t="shared" ref="Q4:Q67" si="7">SUM(K4:P4)</f>
        <v>1218.27525</v>
      </c>
      <c r="R4" s="46">
        <f t="shared" ref="R4:R67" si="8">E4*0</f>
        <v>0</v>
      </c>
      <c r="S4" s="46">
        <f t="shared" ref="S4:S67" si="9">ROUND(F4*0.08,2)</f>
        <v>259.63</v>
      </c>
      <c r="T4" s="48">
        <f t="shared" ref="T4:T67" si="10">ROUND(G4*0.02,2)</f>
        <v>113.3</v>
      </c>
      <c r="U4" s="46">
        <f t="shared" ref="U4:U67" si="11">ROUND(H4*0.003,2)</f>
        <v>10.42</v>
      </c>
      <c r="V4" s="46">
        <v>0</v>
      </c>
      <c r="W4" s="48">
        <f t="shared" ref="W4:W67" si="12">I4*5%</f>
        <v>159</v>
      </c>
      <c r="X4" s="48">
        <f t="shared" ref="X4:X67" si="13">J4*50%</f>
        <v>0</v>
      </c>
      <c r="Y4" s="46">
        <f t="shared" ref="Y4:Y67" si="14">SUM(R4:X4)</f>
        <v>542.35</v>
      </c>
      <c r="Z4" s="46">
        <f t="shared" ref="Z4:Z67" si="15">Q4+Y4</f>
        <v>1760.62525</v>
      </c>
      <c r="AA4" s="46"/>
      <c r="AB4" s="12" t="s">
        <v>65</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45">
        <f t="shared" si="0"/>
        <v>2</v>
      </c>
      <c r="B5" s="46" t="s">
        <v>173</v>
      </c>
      <c r="C5" s="47" t="s">
        <v>174</v>
      </c>
      <c r="D5" s="46" t="s">
        <v>175</v>
      </c>
      <c r="E5" s="46">
        <v>3473.25</v>
      </c>
      <c r="F5" s="46">
        <f>VLOOKUP(C5,'[1]9月'!$B:$Q,16,0)</f>
        <v>3245.4</v>
      </c>
      <c r="G5" s="48">
        <v>5664.75</v>
      </c>
      <c r="H5" s="46">
        <v>3473.25</v>
      </c>
      <c r="I5" s="48">
        <v>3180</v>
      </c>
      <c r="J5" s="48"/>
      <c r="K5" s="63">
        <f t="shared" si="1"/>
        <v>62.5185</v>
      </c>
      <c r="L5" s="64">
        <f t="shared" si="2"/>
        <v>519.264</v>
      </c>
      <c r="M5" s="48">
        <f t="shared" si="3"/>
        <v>453.18</v>
      </c>
      <c r="N5" s="46">
        <f t="shared" si="4"/>
        <v>24.31275</v>
      </c>
      <c r="O5" s="48">
        <f t="shared" si="5"/>
        <v>159</v>
      </c>
      <c r="P5" s="48">
        <f t="shared" si="6"/>
        <v>0</v>
      </c>
      <c r="Q5" s="48">
        <f t="shared" si="7"/>
        <v>1218.27525</v>
      </c>
      <c r="R5" s="46">
        <f t="shared" si="8"/>
        <v>0</v>
      </c>
      <c r="S5" s="46">
        <f t="shared" si="9"/>
        <v>259.63</v>
      </c>
      <c r="T5" s="48">
        <f t="shared" si="10"/>
        <v>113.3</v>
      </c>
      <c r="U5" s="46">
        <f t="shared" si="11"/>
        <v>10.42</v>
      </c>
      <c r="V5" s="46">
        <v>0</v>
      </c>
      <c r="W5" s="48">
        <f t="shared" si="12"/>
        <v>159</v>
      </c>
      <c r="X5" s="48">
        <f t="shared" si="13"/>
        <v>0</v>
      </c>
      <c r="Y5" s="46">
        <f t="shared" si="14"/>
        <v>542.35</v>
      </c>
      <c r="Z5" s="46">
        <f t="shared" si="15"/>
        <v>1760.62525</v>
      </c>
      <c r="AA5" s="46"/>
      <c r="AB5" s="12" t="s">
        <v>104</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45">
        <f t="shared" si="0"/>
        <v>3</v>
      </c>
      <c r="B6" s="46" t="s">
        <v>176</v>
      </c>
      <c r="C6" s="47" t="s">
        <v>177</v>
      </c>
      <c r="D6" s="46" t="s">
        <v>178</v>
      </c>
      <c r="E6" s="46">
        <v>3473.25</v>
      </c>
      <c r="F6" s="46">
        <f>VLOOKUP(C6,'[1]9月'!$B:$Q,16,0)</f>
        <v>3245.4</v>
      </c>
      <c r="G6" s="48">
        <v>5664.75</v>
      </c>
      <c r="H6" s="46">
        <v>3473.25</v>
      </c>
      <c r="I6" s="48">
        <v>3180</v>
      </c>
      <c r="J6" s="48"/>
      <c r="K6" s="63">
        <f t="shared" si="1"/>
        <v>62.5185</v>
      </c>
      <c r="L6" s="64">
        <f t="shared" si="2"/>
        <v>519.264</v>
      </c>
      <c r="M6" s="48">
        <f t="shared" si="3"/>
        <v>453.18</v>
      </c>
      <c r="N6" s="46">
        <f t="shared" si="4"/>
        <v>24.31275</v>
      </c>
      <c r="O6" s="48">
        <f t="shared" si="5"/>
        <v>159</v>
      </c>
      <c r="P6" s="48">
        <f t="shared" si="6"/>
        <v>0</v>
      </c>
      <c r="Q6" s="48">
        <f t="shared" si="7"/>
        <v>1218.27525</v>
      </c>
      <c r="R6" s="46">
        <f t="shared" si="8"/>
        <v>0</v>
      </c>
      <c r="S6" s="46">
        <f t="shared" si="9"/>
        <v>259.63</v>
      </c>
      <c r="T6" s="48">
        <f t="shared" si="10"/>
        <v>113.3</v>
      </c>
      <c r="U6" s="46">
        <f t="shared" si="11"/>
        <v>10.42</v>
      </c>
      <c r="V6" s="46">
        <v>0</v>
      </c>
      <c r="W6" s="48">
        <f t="shared" si="12"/>
        <v>159</v>
      </c>
      <c r="X6" s="48">
        <f t="shared" si="13"/>
        <v>0</v>
      </c>
      <c r="Y6" s="46">
        <f t="shared" si="14"/>
        <v>542.35</v>
      </c>
      <c r="Z6" s="46">
        <f t="shared" si="15"/>
        <v>1760.62525</v>
      </c>
      <c r="AA6" s="46"/>
      <c r="AB6" s="12" t="s">
        <v>104</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45">
        <f t="shared" si="0"/>
        <v>4</v>
      </c>
      <c r="B7" s="46" t="s">
        <v>173</v>
      </c>
      <c r="C7" s="47" t="s">
        <v>179</v>
      </c>
      <c r="D7" s="46" t="s">
        <v>180</v>
      </c>
      <c r="E7" s="46">
        <v>3473.25</v>
      </c>
      <c r="F7" s="46">
        <f>VLOOKUP(C7,'[1]9月'!$B:$Q,16,0)</f>
        <v>3245.4</v>
      </c>
      <c r="G7" s="48">
        <v>5664.75</v>
      </c>
      <c r="H7" s="46">
        <v>3473.25</v>
      </c>
      <c r="I7" s="48">
        <v>3180</v>
      </c>
      <c r="J7" s="48"/>
      <c r="K7" s="63">
        <f t="shared" si="1"/>
        <v>62.5185</v>
      </c>
      <c r="L7" s="64">
        <f t="shared" si="2"/>
        <v>519.264</v>
      </c>
      <c r="M7" s="48">
        <f t="shared" si="3"/>
        <v>453.18</v>
      </c>
      <c r="N7" s="46">
        <f t="shared" si="4"/>
        <v>24.31275</v>
      </c>
      <c r="O7" s="48">
        <f t="shared" si="5"/>
        <v>159</v>
      </c>
      <c r="P7" s="48">
        <f t="shared" si="6"/>
        <v>0</v>
      </c>
      <c r="Q7" s="48">
        <f t="shared" si="7"/>
        <v>1218.27525</v>
      </c>
      <c r="R7" s="46">
        <f t="shared" si="8"/>
        <v>0</v>
      </c>
      <c r="S7" s="46">
        <f t="shared" si="9"/>
        <v>259.63</v>
      </c>
      <c r="T7" s="48">
        <f t="shared" si="10"/>
        <v>113.3</v>
      </c>
      <c r="U7" s="46">
        <f t="shared" si="11"/>
        <v>10.42</v>
      </c>
      <c r="V7" s="46">
        <v>0</v>
      </c>
      <c r="W7" s="48">
        <f t="shared" si="12"/>
        <v>159</v>
      </c>
      <c r="X7" s="48">
        <f t="shared" si="13"/>
        <v>0</v>
      </c>
      <c r="Y7" s="46">
        <f t="shared" si="14"/>
        <v>542.35</v>
      </c>
      <c r="Z7" s="46">
        <f t="shared" si="15"/>
        <v>1760.62525</v>
      </c>
      <c r="AA7" s="46"/>
      <c r="AB7" s="12" t="s">
        <v>104</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45">
        <f t="shared" si="0"/>
        <v>5</v>
      </c>
      <c r="B8" s="46" t="s">
        <v>173</v>
      </c>
      <c r="C8" s="47" t="s">
        <v>181</v>
      </c>
      <c r="D8" s="46" t="s">
        <v>182</v>
      </c>
      <c r="E8" s="46">
        <v>3473.25</v>
      </c>
      <c r="F8" s="46">
        <f>VLOOKUP(C8,'[1]9月'!$B:$Q,16,0)</f>
        <v>3245.4</v>
      </c>
      <c r="G8" s="48">
        <v>5664.75</v>
      </c>
      <c r="H8" s="46">
        <v>3473.25</v>
      </c>
      <c r="I8" s="48">
        <v>4180</v>
      </c>
      <c r="J8" s="48"/>
      <c r="K8" s="63">
        <f t="shared" si="1"/>
        <v>62.5185</v>
      </c>
      <c r="L8" s="64">
        <f t="shared" si="2"/>
        <v>519.264</v>
      </c>
      <c r="M8" s="48">
        <f t="shared" si="3"/>
        <v>453.18</v>
      </c>
      <c r="N8" s="46">
        <f t="shared" si="4"/>
        <v>24.31275</v>
      </c>
      <c r="O8" s="48">
        <f t="shared" si="5"/>
        <v>209</v>
      </c>
      <c r="P8" s="48">
        <f t="shared" si="6"/>
        <v>0</v>
      </c>
      <c r="Q8" s="48">
        <f t="shared" si="7"/>
        <v>1268.27525</v>
      </c>
      <c r="R8" s="46">
        <f t="shared" si="8"/>
        <v>0</v>
      </c>
      <c r="S8" s="46">
        <f t="shared" si="9"/>
        <v>259.63</v>
      </c>
      <c r="T8" s="48">
        <f t="shared" si="10"/>
        <v>113.3</v>
      </c>
      <c r="U8" s="46">
        <f t="shared" si="11"/>
        <v>10.42</v>
      </c>
      <c r="V8" s="46">
        <v>0</v>
      </c>
      <c r="W8" s="48">
        <f t="shared" si="12"/>
        <v>209</v>
      </c>
      <c r="X8" s="48">
        <f t="shared" si="13"/>
        <v>0</v>
      </c>
      <c r="Y8" s="46">
        <f t="shared" si="14"/>
        <v>592.35</v>
      </c>
      <c r="Z8" s="46">
        <f t="shared" si="15"/>
        <v>1860.62525</v>
      </c>
      <c r="AA8" s="46"/>
      <c r="AB8" s="12" t="s">
        <v>104</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45">
        <f t="shared" si="0"/>
        <v>6</v>
      </c>
      <c r="B9" s="46" t="s">
        <v>173</v>
      </c>
      <c r="C9" s="47" t="s">
        <v>183</v>
      </c>
      <c r="D9" s="46" t="s">
        <v>184</v>
      </c>
      <c r="E9" s="46">
        <v>3473.25</v>
      </c>
      <c r="F9" s="46">
        <f>VLOOKUP(C9,'[1]9月'!$B:$Q,16,0)</f>
        <v>3245.4</v>
      </c>
      <c r="G9" s="48">
        <v>5664.75</v>
      </c>
      <c r="H9" s="46">
        <v>3473.25</v>
      </c>
      <c r="I9" s="48">
        <v>3180</v>
      </c>
      <c r="J9" s="48"/>
      <c r="K9" s="63">
        <f t="shared" si="1"/>
        <v>62.5185</v>
      </c>
      <c r="L9" s="64">
        <f t="shared" si="2"/>
        <v>519.264</v>
      </c>
      <c r="M9" s="48">
        <f t="shared" si="3"/>
        <v>453.18</v>
      </c>
      <c r="N9" s="46">
        <f t="shared" si="4"/>
        <v>24.31275</v>
      </c>
      <c r="O9" s="48">
        <f t="shared" si="5"/>
        <v>159</v>
      </c>
      <c r="P9" s="48">
        <f t="shared" si="6"/>
        <v>0</v>
      </c>
      <c r="Q9" s="48">
        <f t="shared" si="7"/>
        <v>1218.27525</v>
      </c>
      <c r="R9" s="46">
        <f t="shared" si="8"/>
        <v>0</v>
      </c>
      <c r="S9" s="46">
        <f t="shared" si="9"/>
        <v>259.63</v>
      </c>
      <c r="T9" s="48">
        <f t="shared" si="10"/>
        <v>113.3</v>
      </c>
      <c r="U9" s="46">
        <f t="shared" si="11"/>
        <v>10.42</v>
      </c>
      <c r="V9" s="46">
        <v>0</v>
      </c>
      <c r="W9" s="48">
        <f t="shared" si="12"/>
        <v>159</v>
      </c>
      <c r="X9" s="48">
        <f t="shared" si="13"/>
        <v>0</v>
      </c>
      <c r="Y9" s="46">
        <f t="shared" si="14"/>
        <v>542.35</v>
      </c>
      <c r="Z9" s="46">
        <f t="shared" si="15"/>
        <v>1760.62525</v>
      </c>
      <c r="AA9" s="46"/>
      <c r="AB9" s="12" t="s">
        <v>104</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45">
        <f t="shared" si="0"/>
        <v>7</v>
      </c>
      <c r="B10" s="46" t="s">
        <v>173</v>
      </c>
      <c r="C10" s="47" t="s">
        <v>185</v>
      </c>
      <c r="D10" s="46" t="s">
        <v>186</v>
      </c>
      <c r="E10" s="46">
        <v>3473.25</v>
      </c>
      <c r="F10" s="46">
        <f>VLOOKUP(C10,'[1]9月'!$B:$Q,16,0)</f>
        <v>3245.4</v>
      </c>
      <c r="G10" s="48">
        <v>5664.75</v>
      </c>
      <c r="H10" s="46">
        <v>3473.25</v>
      </c>
      <c r="I10" s="48">
        <v>4180</v>
      </c>
      <c r="J10" s="48"/>
      <c r="K10" s="63">
        <f t="shared" si="1"/>
        <v>62.5185</v>
      </c>
      <c r="L10" s="64">
        <f t="shared" si="2"/>
        <v>519.264</v>
      </c>
      <c r="M10" s="48">
        <f t="shared" si="3"/>
        <v>453.18</v>
      </c>
      <c r="N10" s="46">
        <f t="shared" si="4"/>
        <v>24.31275</v>
      </c>
      <c r="O10" s="48">
        <f t="shared" si="5"/>
        <v>209</v>
      </c>
      <c r="P10" s="48">
        <f t="shared" si="6"/>
        <v>0</v>
      </c>
      <c r="Q10" s="48">
        <f t="shared" si="7"/>
        <v>1268.27525</v>
      </c>
      <c r="R10" s="46">
        <f t="shared" si="8"/>
        <v>0</v>
      </c>
      <c r="S10" s="46">
        <f t="shared" si="9"/>
        <v>259.63</v>
      </c>
      <c r="T10" s="48">
        <f t="shared" si="10"/>
        <v>113.3</v>
      </c>
      <c r="U10" s="46">
        <f t="shared" si="11"/>
        <v>10.42</v>
      </c>
      <c r="V10" s="46">
        <v>0</v>
      </c>
      <c r="W10" s="48">
        <f t="shared" si="12"/>
        <v>209</v>
      </c>
      <c r="X10" s="48">
        <f t="shared" si="13"/>
        <v>0</v>
      </c>
      <c r="Y10" s="46">
        <f t="shared" si="14"/>
        <v>592.35</v>
      </c>
      <c r="Z10" s="46">
        <f t="shared" si="15"/>
        <v>1860.62525</v>
      </c>
      <c r="AA10" s="46"/>
      <c r="AB10" s="12" t="s">
        <v>104</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45">
        <f t="shared" si="0"/>
        <v>8</v>
      </c>
      <c r="B11" s="46" t="e">
        <v>#N/A</v>
      </c>
      <c r="C11" s="47" t="s">
        <v>187</v>
      </c>
      <c r="D11" s="46" t="s">
        <v>188</v>
      </c>
      <c r="E11" s="46">
        <v>3820</v>
      </c>
      <c r="F11" s="46">
        <f>VLOOKUP(C11,'[1]9月'!$B:$Q,16,0)</f>
        <v>3820</v>
      </c>
      <c r="G11" s="48">
        <v>5664.75</v>
      </c>
      <c r="H11" s="46">
        <v>3820</v>
      </c>
      <c r="I11" s="48">
        <v>4180</v>
      </c>
      <c r="J11" s="48"/>
      <c r="K11" s="63">
        <f t="shared" si="1"/>
        <v>68.76</v>
      </c>
      <c r="L11" s="64">
        <f t="shared" si="2"/>
        <v>611.2</v>
      </c>
      <c r="M11" s="48">
        <f t="shared" si="3"/>
        <v>453.18</v>
      </c>
      <c r="N11" s="46">
        <f t="shared" si="4"/>
        <v>26.74</v>
      </c>
      <c r="O11" s="48">
        <f t="shared" si="5"/>
        <v>209</v>
      </c>
      <c r="P11" s="48">
        <f t="shared" si="6"/>
        <v>0</v>
      </c>
      <c r="Q11" s="48">
        <f t="shared" si="7"/>
        <v>1368.88</v>
      </c>
      <c r="R11" s="46">
        <f t="shared" si="8"/>
        <v>0</v>
      </c>
      <c r="S11" s="46">
        <f t="shared" si="9"/>
        <v>305.6</v>
      </c>
      <c r="T11" s="48">
        <f t="shared" si="10"/>
        <v>113.3</v>
      </c>
      <c r="U11" s="46">
        <f t="shared" si="11"/>
        <v>11.46</v>
      </c>
      <c r="V11" s="46">
        <v>0</v>
      </c>
      <c r="W11" s="48">
        <f t="shared" si="12"/>
        <v>209</v>
      </c>
      <c r="X11" s="48">
        <f t="shared" si="13"/>
        <v>0</v>
      </c>
      <c r="Y11" s="46">
        <f t="shared" si="14"/>
        <v>639.36</v>
      </c>
      <c r="Z11" s="46">
        <f t="shared" si="15"/>
        <v>2008.24</v>
      </c>
      <c r="AA11" s="46"/>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5">
        <f t="shared" si="0"/>
        <v>9</v>
      </c>
      <c r="B12" s="46" t="s">
        <v>173</v>
      </c>
      <c r="C12" s="47" t="s">
        <v>189</v>
      </c>
      <c r="D12" s="55" t="s">
        <v>190</v>
      </c>
      <c r="E12" s="46">
        <v>3473.25</v>
      </c>
      <c r="F12" s="46">
        <f>VLOOKUP(C12,'[1]9月'!$B:$Q,16,0)</f>
        <v>3245.4</v>
      </c>
      <c r="G12" s="48">
        <v>5664.75</v>
      </c>
      <c r="H12" s="46">
        <v>3473.25</v>
      </c>
      <c r="I12" s="48">
        <v>3180</v>
      </c>
      <c r="J12" s="48"/>
      <c r="K12" s="63">
        <f t="shared" si="1"/>
        <v>62.5185</v>
      </c>
      <c r="L12" s="64">
        <f t="shared" si="2"/>
        <v>519.264</v>
      </c>
      <c r="M12" s="48">
        <f t="shared" si="3"/>
        <v>453.18</v>
      </c>
      <c r="N12" s="46">
        <f t="shared" si="4"/>
        <v>24.31275</v>
      </c>
      <c r="O12" s="48">
        <f t="shared" si="5"/>
        <v>159</v>
      </c>
      <c r="P12" s="48">
        <f t="shared" si="6"/>
        <v>0</v>
      </c>
      <c r="Q12" s="48">
        <f t="shared" si="7"/>
        <v>1218.27525</v>
      </c>
      <c r="R12" s="46">
        <f t="shared" si="8"/>
        <v>0</v>
      </c>
      <c r="S12" s="46">
        <f t="shared" si="9"/>
        <v>259.63</v>
      </c>
      <c r="T12" s="48">
        <f t="shared" si="10"/>
        <v>113.3</v>
      </c>
      <c r="U12" s="46">
        <f t="shared" si="11"/>
        <v>10.42</v>
      </c>
      <c r="V12" s="46">
        <v>0</v>
      </c>
      <c r="W12" s="48">
        <f t="shared" si="12"/>
        <v>159</v>
      </c>
      <c r="X12" s="48">
        <f t="shared" si="13"/>
        <v>0</v>
      </c>
      <c r="Y12" s="46">
        <f t="shared" si="14"/>
        <v>542.35</v>
      </c>
      <c r="Z12" s="46">
        <f t="shared" si="15"/>
        <v>1760.62525</v>
      </c>
      <c r="AA12" s="46"/>
      <c r="AB12" s="12" t="s">
        <v>104</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45">
        <f t="shared" si="0"/>
        <v>10</v>
      </c>
      <c r="B13" s="46" t="s">
        <v>173</v>
      </c>
      <c r="C13" s="47" t="s">
        <v>191</v>
      </c>
      <c r="D13" s="55" t="s">
        <v>192</v>
      </c>
      <c r="E13" s="46">
        <v>3473.25</v>
      </c>
      <c r="F13" s="46">
        <v>3245.4</v>
      </c>
      <c r="G13" s="48">
        <v>5664.75</v>
      </c>
      <c r="H13" s="46">
        <v>3473.25</v>
      </c>
      <c r="I13" s="48">
        <v>3180</v>
      </c>
      <c r="J13" s="48"/>
      <c r="K13" s="63">
        <f t="shared" si="1"/>
        <v>62.5185</v>
      </c>
      <c r="L13" s="64">
        <f t="shared" si="2"/>
        <v>519.264</v>
      </c>
      <c r="M13" s="48">
        <f t="shared" si="3"/>
        <v>453.18</v>
      </c>
      <c r="N13" s="46">
        <f t="shared" si="4"/>
        <v>24.31275</v>
      </c>
      <c r="O13" s="48">
        <f t="shared" si="5"/>
        <v>159</v>
      </c>
      <c r="P13" s="48">
        <f t="shared" si="6"/>
        <v>0</v>
      </c>
      <c r="Q13" s="48">
        <f t="shared" si="7"/>
        <v>1218.27525</v>
      </c>
      <c r="R13" s="46">
        <f t="shared" si="8"/>
        <v>0</v>
      </c>
      <c r="S13" s="46">
        <f t="shared" si="9"/>
        <v>259.63</v>
      </c>
      <c r="T13" s="48">
        <f t="shared" si="10"/>
        <v>113.3</v>
      </c>
      <c r="U13" s="46">
        <f t="shared" si="11"/>
        <v>10.42</v>
      </c>
      <c r="V13" s="46">
        <v>0</v>
      </c>
      <c r="W13" s="48">
        <f t="shared" si="12"/>
        <v>159</v>
      </c>
      <c r="X13" s="48">
        <f t="shared" si="13"/>
        <v>0</v>
      </c>
      <c r="Y13" s="46">
        <f t="shared" si="14"/>
        <v>542.35</v>
      </c>
      <c r="Z13" s="46">
        <f t="shared" si="15"/>
        <v>1760.62525</v>
      </c>
      <c r="AA13" s="46"/>
      <c r="AB13" s="12" t="s">
        <v>104</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45">
        <f t="shared" si="0"/>
        <v>11</v>
      </c>
      <c r="B14" s="46" t="s">
        <v>193</v>
      </c>
      <c r="C14" s="47" t="s">
        <v>194</v>
      </c>
      <c r="D14" s="46" t="s">
        <v>195</v>
      </c>
      <c r="E14" s="46">
        <v>3473.25</v>
      </c>
      <c r="F14" s="46">
        <f>VLOOKUP(C14,'[1]9月'!$B:$Q,16,0)</f>
        <v>3245.4</v>
      </c>
      <c r="G14" s="48">
        <v>5664.75</v>
      </c>
      <c r="H14" s="46">
        <v>3473.25</v>
      </c>
      <c r="I14" s="48">
        <v>1790</v>
      </c>
      <c r="J14" s="48"/>
      <c r="K14" s="63">
        <f t="shared" si="1"/>
        <v>62.5185</v>
      </c>
      <c r="L14" s="64">
        <f t="shared" si="2"/>
        <v>519.264</v>
      </c>
      <c r="M14" s="48">
        <f t="shared" si="3"/>
        <v>453.18</v>
      </c>
      <c r="N14" s="46">
        <f t="shared" si="4"/>
        <v>24.31275</v>
      </c>
      <c r="O14" s="48">
        <f t="shared" si="5"/>
        <v>89.5</v>
      </c>
      <c r="P14" s="48">
        <f t="shared" si="6"/>
        <v>0</v>
      </c>
      <c r="Q14" s="48">
        <f t="shared" si="7"/>
        <v>1148.77525</v>
      </c>
      <c r="R14" s="46">
        <f t="shared" si="8"/>
        <v>0</v>
      </c>
      <c r="S14" s="46">
        <f t="shared" si="9"/>
        <v>259.63</v>
      </c>
      <c r="T14" s="48">
        <f t="shared" si="10"/>
        <v>113.3</v>
      </c>
      <c r="U14" s="46">
        <f t="shared" si="11"/>
        <v>10.42</v>
      </c>
      <c r="V14" s="46">
        <v>0</v>
      </c>
      <c r="W14" s="48">
        <f t="shared" si="12"/>
        <v>89.5</v>
      </c>
      <c r="X14" s="48">
        <f t="shared" si="13"/>
        <v>0</v>
      </c>
      <c r="Y14" s="46">
        <f t="shared" si="14"/>
        <v>472.85</v>
      </c>
      <c r="Z14" s="46">
        <f t="shared" si="15"/>
        <v>1621.62525</v>
      </c>
      <c r="AA14" s="46"/>
      <c r="AB14" s="12" t="s">
        <v>104</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45">
        <f t="shared" si="0"/>
        <v>12</v>
      </c>
      <c r="B15" s="46" t="s">
        <v>193</v>
      </c>
      <c r="C15" s="47" t="s">
        <v>196</v>
      </c>
      <c r="D15" s="46" t="s">
        <v>197</v>
      </c>
      <c r="E15" s="46">
        <v>3473.25</v>
      </c>
      <c r="F15" s="46">
        <f>VLOOKUP(C15,'[1]9月'!$B:$Q,16,0)</f>
        <v>3245.4</v>
      </c>
      <c r="G15" s="48">
        <v>5664.75</v>
      </c>
      <c r="H15" s="46">
        <v>3473.25</v>
      </c>
      <c r="I15" s="48">
        <v>1790</v>
      </c>
      <c r="J15" s="48"/>
      <c r="K15" s="63">
        <f t="shared" si="1"/>
        <v>62.5185</v>
      </c>
      <c r="L15" s="64">
        <f t="shared" si="2"/>
        <v>519.264</v>
      </c>
      <c r="M15" s="48">
        <f t="shared" si="3"/>
        <v>453.18</v>
      </c>
      <c r="N15" s="46">
        <f t="shared" si="4"/>
        <v>24.31275</v>
      </c>
      <c r="O15" s="48">
        <f t="shared" si="5"/>
        <v>89.5</v>
      </c>
      <c r="P15" s="48">
        <f t="shared" si="6"/>
        <v>0</v>
      </c>
      <c r="Q15" s="48">
        <f t="shared" si="7"/>
        <v>1148.77525</v>
      </c>
      <c r="R15" s="46">
        <f t="shared" si="8"/>
        <v>0</v>
      </c>
      <c r="S15" s="46">
        <f t="shared" si="9"/>
        <v>259.63</v>
      </c>
      <c r="T15" s="48">
        <f t="shared" si="10"/>
        <v>113.3</v>
      </c>
      <c r="U15" s="46">
        <f t="shared" si="11"/>
        <v>10.42</v>
      </c>
      <c r="V15" s="46">
        <v>0</v>
      </c>
      <c r="W15" s="48">
        <f t="shared" si="12"/>
        <v>89.5</v>
      </c>
      <c r="X15" s="48">
        <f t="shared" si="13"/>
        <v>0</v>
      </c>
      <c r="Y15" s="46">
        <f t="shared" si="14"/>
        <v>472.85</v>
      </c>
      <c r="Z15" s="46">
        <f t="shared" si="15"/>
        <v>1621.62525</v>
      </c>
      <c r="AA15" s="46"/>
      <c r="AB15" s="12" t="s">
        <v>104</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45">
        <f t="shared" si="0"/>
        <v>13</v>
      </c>
      <c r="B16" s="46" t="s">
        <v>193</v>
      </c>
      <c r="C16" s="47" t="s">
        <v>198</v>
      </c>
      <c r="D16" s="46" t="s">
        <v>199</v>
      </c>
      <c r="E16" s="46">
        <v>3473.25</v>
      </c>
      <c r="F16" s="46">
        <f>VLOOKUP(C16,'[1]9月'!$B:$Q,16,0)</f>
        <v>3245.4</v>
      </c>
      <c r="G16" s="48">
        <v>5664.75</v>
      </c>
      <c r="H16" s="46">
        <v>3473.25</v>
      </c>
      <c r="I16" s="48">
        <v>1790</v>
      </c>
      <c r="J16" s="48"/>
      <c r="K16" s="63">
        <f t="shared" si="1"/>
        <v>62.5185</v>
      </c>
      <c r="L16" s="64">
        <f t="shared" si="2"/>
        <v>519.264</v>
      </c>
      <c r="M16" s="48">
        <f t="shared" si="3"/>
        <v>453.18</v>
      </c>
      <c r="N16" s="46">
        <f t="shared" si="4"/>
        <v>24.31275</v>
      </c>
      <c r="O16" s="48">
        <f t="shared" si="5"/>
        <v>89.5</v>
      </c>
      <c r="P16" s="48">
        <f t="shared" si="6"/>
        <v>0</v>
      </c>
      <c r="Q16" s="48">
        <f t="shared" si="7"/>
        <v>1148.77525</v>
      </c>
      <c r="R16" s="46">
        <f t="shared" si="8"/>
        <v>0</v>
      </c>
      <c r="S16" s="46">
        <f t="shared" si="9"/>
        <v>259.63</v>
      </c>
      <c r="T16" s="48">
        <f t="shared" si="10"/>
        <v>113.3</v>
      </c>
      <c r="U16" s="46">
        <f t="shared" si="11"/>
        <v>10.42</v>
      </c>
      <c r="V16" s="46">
        <v>0</v>
      </c>
      <c r="W16" s="48">
        <f t="shared" si="12"/>
        <v>89.5</v>
      </c>
      <c r="X16" s="48">
        <f t="shared" si="13"/>
        <v>0</v>
      </c>
      <c r="Y16" s="46">
        <f t="shared" si="14"/>
        <v>472.85</v>
      </c>
      <c r="Z16" s="46">
        <f t="shared" si="15"/>
        <v>1621.62525</v>
      </c>
      <c r="AA16" s="46"/>
      <c r="AB16" s="12" t="s">
        <v>104</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45">
        <f t="shared" si="0"/>
        <v>14</v>
      </c>
      <c r="B17" s="46" t="s">
        <v>193</v>
      </c>
      <c r="C17" s="47" t="s">
        <v>200</v>
      </c>
      <c r="D17" s="46" t="s">
        <v>201</v>
      </c>
      <c r="E17" s="46">
        <v>3473.25</v>
      </c>
      <c r="F17" s="46">
        <f>VLOOKUP(C17,'[1]9月'!$B:$Q,16,0)</f>
        <v>3245.4</v>
      </c>
      <c r="G17" s="48">
        <v>5664.75</v>
      </c>
      <c r="H17" s="46">
        <v>3473.25</v>
      </c>
      <c r="I17" s="48">
        <v>1790</v>
      </c>
      <c r="J17" s="48"/>
      <c r="K17" s="63">
        <f t="shared" si="1"/>
        <v>62.5185</v>
      </c>
      <c r="L17" s="64">
        <f t="shared" si="2"/>
        <v>519.264</v>
      </c>
      <c r="M17" s="48">
        <f t="shared" si="3"/>
        <v>453.18</v>
      </c>
      <c r="N17" s="46">
        <f t="shared" si="4"/>
        <v>24.31275</v>
      </c>
      <c r="O17" s="48">
        <f t="shared" si="5"/>
        <v>89.5</v>
      </c>
      <c r="P17" s="48">
        <f t="shared" si="6"/>
        <v>0</v>
      </c>
      <c r="Q17" s="48">
        <f t="shared" si="7"/>
        <v>1148.77525</v>
      </c>
      <c r="R17" s="46">
        <f t="shared" si="8"/>
        <v>0</v>
      </c>
      <c r="S17" s="46">
        <f t="shared" si="9"/>
        <v>259.63</v>
      </c>
      <c r="T17" s="48">
        <f t="shared" si="10"/>
        <v>113.3</v>
      </c>
      <c r="U17" s="46">
        <f t="shared" si="11"/>
        <v>10.42</v>
      </c>
      <c r="V17" s="46">
        <v>0</v>
      </c>
      <c r="W17" s="48">
        <f t="shared" si="12"/>
        <v>89.5</v>
      </c>
      <c r="X17" s="48">
        <f t="shared" si="13"/>
        <v>0</v>
      </c>
      <c r="Y17" s="46">
        <f t="shared" si="14"/>
        <v>472.85</v>
      </c>
      <c r="Z17" s="46">
        <f t="shared" si="15"/>
        <v>1621.62525</v>
      </c>
      <c r="AA17" s="46"/>
      <c r="AB17" s="12" t="s">
        <v>104</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45">
        <f t="shared" si="0"/>
        <v>15</v>
      </c>
      <c r="B18" s="46" t="s">
        <v>193</v>
      </c>
      <c r="C18" s="47" t="s">
        <v>202</v>
      </c>
      <c r="D18" s="46" t="s">
        <v>203</v>
      </c>
      <c r="E18" s="46">
        <v>3473.25</v>
      </c>
      <c r="F18" s="46">
        <f>VLOOKUP(C18,'[1]9月'!$B:$Q,16,0)</f>
        <v>3245.4</v>
      </c>
      <c r="G18" s="48">
        <v>5664.75</v>
      </c>
      <c r="H18" s="46">
        <v>3473.25</v>
      </c>
      <c r="I18" s="48">
        <v>4180</v>
      </c>
      <c r="J18" s="48"/>
      <c r="K18" s="63">
        <f t="shared" si="1"/>
        <v>62.5185</v>
      </c>
      <c r="L18" s="64">
        <f t="shared" si="2"/>
        <v>519.264</v>
      </c>
      <c r="M18" s="48">
        <f t="shared" si="3"/>
        <v>453.18</v>
      </c>
      <c r="N18" s="46">
        <f t="shared" si="4"/>
        <v>24.31275</v>
      </c>
      <c r="O18" s="48">
        <f t="shared" si="5"/>
        <v>209</v>
      </c>
      <c r="P18" s="48">
        <f t="shared" si="6"/>
        <v>0</v>
      </c>
      <c r="Q18" s="48">
        <f t="shared" si="7"/>
        <v>1268.27525</v>
      </c>
      <c r="R18" s="46">
        <f t="shared" si="8"/>
        <v>0</v>
      </c>
      <c r="S18" s="46">
        <f t="shared" si="9"/>
        <v>259.63</v>
      </c>
      <c r="T18" s="48">
        <f t="shared" si="10"/>
        <v>113.3</v>
      </c>
      <c r="U18" s="46">
        <f t="shared" si="11"/>
        <v>10.42</v>
      </c>
      <c r="V18" s="46">
        <v>0</v>
      </c>
      <c r="W18" s="48">
        <f t="shared" si="12"/>
        <v>209</v>
      </c>
      <c r="X18" s="48">
        <f t="shared" si="13"/>
        <v>0</v>
      </c>
      <c r="Y18" s="46">
        <f t="shared" si="14"/>
        <v>592.35</v>
      </c>
      <c r="Z18" s="46">
        <f t="shared" si="15"/>
        <v>1860.62525</v>
      </c>
      <c r="AA18" s="46"/>
      <c r="AB18" s="12" t="s">
        <v>104</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45">
        <f t="shared" si="0"/>
        <v>16</v>
      </c>
      <c r="B19" s="46" t="s">
        <v>193</v>
      </c>
      <c r="C19" s="47" t="s">
        <v>204</v>
      </c>
      <c r="D19" s="46" t="s">
        <v>205</v>
      </c>
      <c r="E19" s="46">
        <v>3473.25</v>
      </c>
      <c r="F19" s="46">
        <f>VLOOKUP(C19,'[1]9月'!$B:$Q,16,0)</f>
        <v>3245.4</v>
      </c>
      <c r="G19" s="48">
        <v>5664.75</v>
      </c>
      <c r="H19" s="46">
        <v>3473.25</v>
      </c>
      <c r="I19" s="48">
        <v>3180</v>
      </c>
      <c r="J19" s="48"/>
      <c r="K19" s="63">
        <f t="shared" si="1"/>
        <v>62.5185</v>
      </c>
      <c r="L19" s="64">
        <f t="shared" si="2"/>
        <v>519.264</v>
      </c>
      <c r="M19" s="48">
        <f t="shared" si="3"/>
        <v>453.18</v>
      </c>
      <c r="N19" s="46">
        <f t="shared" si="4"/>
        <v>24.31275</v>
      </c>
      <c r="O19" s="48">
        <f t="shared" si="5"/>
        <v>159</v>
      </c>
      <c r="P19" s="48">
        <f t="shared" si="6"/>
        <v>0</v>
      </c>
      <c r="Q19" s="48">
        <f t="shared" si="7"/>
        <v>1218.27525</v>
      </c>
      <c r="R19" s="46">
        <f t="shared" si="8"/>
        <v>0</v>
      </c>
      <c r="S19" s="46">
        <f t="shared" si="9"/>
        <v>259.63</v>
      </c>
      <c r="T19" s="48">
        <f t="shared" si="10"/>
        <v>113.3</v>
      </c>
      <c r="U19" s="46">
        <f t="shared" si="11"/>
        <v>10.42</v>
      </c>
      <c r="V19" s="46">
        <v>0</v>
      </c>
      <c r="W19" s="48">
        <f t="shared" si="12"/>
        <v>159</v>
      </c>
      <c r="X19" s="48">
        <f t="shared" si="13"/>
        <v>0</v>
      </c>
      <c r="Y19" s="46">
        <f t="shared" si="14"/>
        <v>542.35</v>
      </c>
      <c r="Z19" s="46">
        <f t="shared" si="15"/>
        <v>1760.62525</v>
      </c>
      <c r="AA19" s="46"/>
      <c r="AB19" s="12" t="s">
        <v>104</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45">
        <f t="shared" si="0"/>
        <v>17</v>
      </c>
      <c r="B20" s="46" t="s">
        <v>193</v>
      </c>
      <c r="C20" s="47" t="s">
        <v>206</v>
      </c>
      <c r="D20" s="343" t="s">
        <v>207</v>
      </c>
      <c r="E20" s="46">
        <v>3473.25</v>
      </c>
      <c r="F20" s="46">
        <f>VLOOKUP(C20,'[1]9月'!$B:$Q,16,0)</f>
        <v>3245.4</v>
      </c>
      <c r="G20" s="48">
        <v>5664.75</v>
      </c>
      <c r="H20" s="46">
        <v>3473.25</v>
      </c>
      <c r="I20" s="48">
        <v>3180</v>
      </c>
      <c r="J20" s="48"/>
      <c r="K20" s="63">
        <f t="shared" si="1"/>
        <v>62.5185</v>
      </c>
      <c r="L20" s="64">
        <f t="shared" si="2"/>
        <v>519.264</v>
      </c>
      <c r="M20" s="48">
        <f t="shared" si="3"/>
        <v>453.18</v>
      </c>
      <c r="N20" s="46">
        <f t="shared" si="4"/>
        <v>24.31275</v>
      </c>
      <c r="O20" s="48">
        <f t="shared" si="5"/>
        <v>159</v>
      </c>
      <c r="P20" s="48">
        <f t="shared" si="6"/>
        <v>0</v>
      </c>
      <c r="Q20" s="48">
        <f t="shared" si="7"/>
        <v>1218.27525</v>
      </c>
      <c r="R20" s="46">
        <f t="shared" si="8"/>
        <v>0</v>
      </c>
      <c r="S20" s="46">
        <f t="shared" si="9"/>
        <v>259.63</v>
      </c>
      <c r="T20" s="48">
        <f t="shared" si="10"/>
        <v>113.3</v>
      </c>
      <c r="U20" s="46">
        <f t="shared" si="11"/>
        <v>10.42</v>
      </c>
      <c r="V20" s="46">
        <v>0</v>
      </c>
      <c r="W20" s="48">
        <f t="shared" si="12"/>
        <v>159</v>
      </c>
      <c r="X20" s="48">
        <f t="shared" si="13"/>
        <v>0</v>
      </c>
      <c r="Y20" s="46">
        <f t="shared" si="14"/>
        <v>542.35</v>
      </c>
      <c r="Z20" s="46">
        <f t="shared" si="15"/>
        <v>1760.62525</v>
      </c>
      <c r="AA20" s="46"/>
      <c r="AB20" s="12" t="s">
        <v>104</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45">
        <f t="shared" si="0"/>
        <v>18</v>
      </c>
      <c r="B21" s="46" t="s">
        <v>193</v>
      </c>
      <c r="C21" s="47" t="s">
        <v>208</v>
      </c>
      <c r="D21" s="46" t="s">
        <v>209</v>
      </c>
      <c r="E21" s="46">
        <v>3473.25</v>
      </c>
      <c r="F21" s="46">
        <f>VLOOKUP(C21,'[1]9月'!$B:$Q,16,0)</f>
        <v>3245.4</v>
      </c>
      <c r="G21" s="48">
        <v>5664.75</v>
      </c>
      <c r="H21" s="46">
        <v>3473.25</v>
      </c>
      <c r="I21" s="48">
        <v>3180</v>
      </c>
      <c r="J21" s="48"/>
      <c r="K21" s="63">
        <f t="shared" si="1"/>
        <v>62.5185</v>
      </c>
      <c r="L21" s="64">
        <f t="shared" si="2"/>
        <v>519.264</v>
      </c>
      <c r="M21" s="48">
        <f t="shared" si="3"/>
        <v>453.18</v>
      </c>
      <c r="N21" s="46">
        <f t="shared" si="4"/>
        <v>24.31275</v>
      </c>
      <c r="O21" s="48">
        <f t="shared" si="5"/>
        <v>159</v>
      </c>
      <c r="P21" s="48">
        <f t="shared" si="6"/>
        <v>0</v>
      </c>
      <c r="Q21" s="48">
        <f t="shared" si="7"/>
        <v>1218.27525</v>
      </c>
      <c r="R21" s="46">
        <f t="shared" si="8"/>
        <v>0</v>
      </c>
      <c r="S21" s="46">
        <f t="shared" si="9"/>
        <v>259.63</v>
      </c>
      <c r="T21" s="48">
        <f t="shared" si="10"/>
        <v>113.3</v>
      </c>
      <c r="U21" s="46">
        <f t="shared" si="11"/>
        <v>10.42</v>
      </c>
      <c r="V21" s="46">
        <v>0</v>
      </c>
      <c r="W21" s="48">
        <f t="shared" si="12"/>
        <v>159</v>
      </c>
      <c r="X21" s="48">
        <f t="shared" si="13"/>
        <v>0</v>
      </c>
      <c r="Y21" s="46">
        <f t="shared" si="14"/>
        <v>542.35</v>
      </c>
      <c r="Z21" s="46">
        <f t="shared" si="15"/>
        <v>1760.62525</v>
      </c>
      <c r="AA21" s="46"/>
      <c r="AB21" s="12" t="s">
        <v>104</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45">
        <f t="shared" si="0"/>
        <v>19</v>
      </c>
      <c r="B22" s="46" t="s">
        <v>210</v>
      </c>
      <c r="C22" s="47" t="s">
        <v>211</v>
      </c>
      <c r="D22" s="46" t="s">
        <v>212</v>
      </c>
      <c r="E22" s="46">
        <v>3820</v>
      </c>
      <c r="F22" s="46">
        <f>VLOOKUP(C22,'[1]9月'!$B:$Q,16,0)</f>
        <v>3820</v>
      </c>
      <c r="G22" s="48">
        <v>5664.75</v>
      </c>
      <c r="H22" s="46">
        <v>3820</v>
      </c>
      <c r="I22" s="48">
        <v>4180</v>
      </c>
      <c r="J22" s="48"/>
      <c r="K22" s="63">
        <f t="shared" si="1"/>
        <v>68.76</v>
      </c>
      <c r="L22" s="64">
        <f t="shared" si="2"/>
        <v>611.2</v>
      </c>
      <c r="M22" s="48">
        <f t="shared" si="3"/>
        <v>453.18</v>
      </c>
      <c r="N22" s="46">
        <f t="shared" si="4"/>
        <v>26.74</v>
      </c>
      <c r="O22" s="48">
        <f t="shared" si="5"/>
        <v>209</v>
      </c>
      <c r="P22" s="48">
        <f t="shared" si="6"/>
        <v>0</v>
      </c>
      <c r="Q22" s="48">
        <f t="shared" si="7"/>
        <v>1368.88</v>
      </c>
      <c r="R22" s="46">
        <f t="shared" si="8"/>
        <v>0</v>
      </c>
      <c r="S22" s="46">
        <f t="shared" si="9"/>
        <v>305.6</v>
      </c>
      <c r="T22" s="48">
        <f t="shared" si="10"/>
        <v>113.3</v>
      </c>
      <c r="U22" s="46">
        <f t="shared" si="11"/>
        <v>11.46</v>
      </c>
      <c r="V22" s="46">
        <v>0</v>
      </c>
      <c r="W22" s="48">
        <f t="shared" si="12"/>
        <v>209</v>
      </c>
      <c r="X22" s="48">
        <f t="shared" si="13"/>
        <v>0</v>
      </c>
      <c r="Y22" s="46">
        <f t="shared" si="14"/>
        <v>639.36</v>
      </c>
      <c r="Z22" s="46">
        <f t="shared" si="15"/>
        <v>2008.24</v>
      </c>
      <c r="AA22" s="46"/>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5">
        <f t="shared" si="0"/>
        <v>20</v>
      </c>
      <c r="B23" s="46" t="s">
        <v>210</v>
      </c>
      <c r="C23" s="47" t="s">
        <v>213</v>
      </c>
      <c r="D23" s="46" t="s">
        <v>214</v>
      </c>
      <c r="E23" s="46">
        <v>3473.25</v>
      </c>
      <c r="F23" s="46">
        <f>VLOOKUP(C23,'[1]9月'!$B:$Q,16,0)</f>
        <v>3245.4</v>
      </c>
      <c r="G23" s="48">
        <v>5664.75</v>
      </c>
      <c r="H23" s="46">
        <v>3473.25</v>
      </c>
      <c r="I23" s="48">
        <v>4180</v>
      </c>
      <c r="J23" s="48"/>
      <c r="K23" s="63">
        <f t="shared" si="1"/>
        <v>62.5185</v>
      </c>
      <c r="L23" s="64">
        <f t="shared" si="2"/>
        <v>519.264</v>
      </c>
      <c r="M23" s="48">
        <f t="shared" si="3"/>
        <v>453.18</v>
      </c>
      <c r="N23" s="46">
        <f t="shared" si="4"/>
        <v>24.31275</v>
      </c>
      <c r="O23" s="48">
        <f t="shared" si="5"/>
        <v>209</v>
      </c>
      <c r="P23" s="48">
        <f t="shared" si="6"/>
        <v>0</v>
      </c>
      <c r="Q23" s="48">
        <f t="shared" si="7"/>
        <v>1268.27525</v>
      </c>
      <c r="R23" s="46">
        <f t="shared" si="8"/>
        <v>0</v>
      </c>
      <c r="S23" s="46">
        <f t="shared" si="9"/>
        <v>259.63</v>
      </c>
      <c r="T23" s="48">
        <f t="shared" si="10"/>
        <v>113.3</v>
      </c>
      <c r="U23" s="46">
        <f t="shared" si="11"/>
        <v>10.42</v>
      </c>
      <c r="V23" s="46">
        <v>0</v>
      </c>
      <c r="W23" s="48">
        <f t="shared" si="12"/>
        <v>209</v>
      </c>
      <c r="X23" s="48">
        <f t="shared" si="13"/>
        <v>0</v>
      </c>
      <c r="Y23" s="46">
        <f t="shared" si="14"/>
        <v>592.35</v>
      </c>
      <c r="Z23" s="46">
        <f t="shared" si="15"/>
        <v>1860.62525</v>
      </c>
      <c r="AA23" s="46"/>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45">
        <f t="shared" si="0"/>
        <v>21</v>
      </c>
      <c r="B24" s="46" t="s">
        <v>210</v>
      </c>
      <c r="C24" s="47" t="s">
        <v>215</v>
      </c>
      <c r="D24" s="46" t="s">
        <v>216</v>
      </c>
      <c r="E24" s="46">
        <v>3473.25</v>
      </c>
      <c r="F24" s="46">
        <f>VLOOKUP(C24,'[1]9月'!$B:$Q,16,0)</f>
        <v>3245.4</v>
      </c>
      <c r="G24" s="48">
        <v>5664.75</v>
      </c>
      <c r="H24" s="46">
        <v>3473.25</v>
      </c>
      <c r="I24" s="48">
        <v>3180</v>
      </c>
      <c r="J24" s="48"/>
      <c r="K24" s="63">
        <f t="shared" si="1"/>
        <v>62.5185</v>
      </c>
      <c r="L24" s="64">
        <f t="shared" si="2"/>
        <v>519.264</v>
      </c>
      <c r="M24" s="48">
        <f t="shared" si="3"/>
        <v>453.18</v>
      </c>
      <c r="N24" s="46">
        <f t="shared" si="4"/>
        <v>24.31275</v>
      </c>
      <c r="O24" s="48">
        <f t="shared" si="5"/>
        <v>159</v>
      </c>
      <c r="P24" s="48">
        <f t="shared" si="6"/>
        <v>0</v>
      </c>
      <c r="Q24" s="48">
        <f t="shared" si="7"/>
        <v>1218.27525</v>
      </c>
      <c r="R24" s="46">
        <f t="shared" si="8"/>
        <v>0</v>
      </c>
      <c r="S24" s="46">
        <f t="shared" si="9"/>
        <v>259.63</v>
      </c>
      <c r="T24" s="48">
        <f t="shared" si="10"/>
        <v>113.3</v>
      </c>
      <c r="U24" s="46">
        <f t="shared" si="11"/>
        <v>10.42</v>
      </c>
      <c r="V24" s="46">
        <v>0</v>
      </c>
      <c r="W24" s="48">
        <f t="shared" si="12"/>
        <v>159</v>
      </c>
      <c r="X24" s="48">
        <f t="shared" si="13"/>
        <v>0</v>
      </c>
      <c r="Y24" s="46">
        <f t="shared" si="14"/>
        <v>542.35</v>
      </c>
      <c r="Z24" s="46">
        <f t="shared" si="15"/>
        <v>1760.62525</v>
      </c>
      <c r="AA24" s="46"/>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45">
        <f t="shared" si="0"/>
        <v>22</v>
      </c>
      <c r="B25" s="46" t="s">
        <v>210</v>
      </c>
      <c r="C25" s="47" t="s">
        <v>217</v>
      </c>
      <c r="D25" s="46" t="s">
        <v>218</v>
      </c>
      <c r="E25" s="46">
        <v>3473.25</v>
      </c>
      <c r="F25" s="46">
        <f>VLOOKUP(C25,'[1]9月'!$B:$Q,16,0)</f>
        <v>3245.4</v>
      </c>
      <c r="G25" s="48">
        <v>5664.75</v>
      </c>
      <c r="H25" s="46">
        <v>3473.25</v>
      </c>
      <c r="I25" s="48">
        <v>4180</v>
      </c>
      <c r="J25" s="48"/>
      <c r="K25" s="63">
        <f t="shared" si="1"/>
        <v>62.5185</v>
      </c>
      <c r="L25" s="64">
        <f t="shared" si="2"/>
        <v>519.264</v>
      </c>
      <c r="M25" s="48">
        <f t="shared" si="3"/>
        <v>453.18</v>
      </c>
      <c r="N25" s="46">
        <f t="shared" si="4"/>
        <v>24.31275</v>
      </c>
      <c r="O25" s="48">
        <f t="shared" si="5"/>
        <v>209</v>
      </c>
      <c r="P25" s="48">
        <f t="shared" si="6"/>
        <v>0</v>
      </c>
      <c r="Q25" s="48">
        <f t="shared" si="7"/>
        <v>1268.27525</v>
      </c>
      <c r="R25" s="46">
        <f t="shared" si="8"/>
        <v>0</v>
      </c>
      <c r="S25" s="46">
        <f t="shared" si="9"/>
        <v>259.63</v>
      </c>
      <c r="T25" s="48">
        <f t="shared" si="10"/>
        <v>113.3</v>
      </c>
      <c r="U25" s="46">
        <f t="shared" si="11"/>
        <v>10.42</v>
      </c>
      <c r="V25" s="46">
        <v>0</v>
      </c>
      <c r="W25" s="48">
        <f t="shared" si="12"/>
        <v>209</v>
      </c>
      <c r="X25" s="48">
        <f t="shared" si="13"/>
        <v>0</v>
      </c>
      <c r="Y25" s="46">
        <f t="shared" si="14"/>
        <v>592.35</v>
      </c>
      <c r="Z25" s="46">
        <f t="shared" si="15"/>
        <v>1860.62525</v>
      </c>
      <c r="AA25" s="46"/>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45">
        <f t="shared" si="0"/>
        <v>23</v>
      </c>
      <c r="B26" s="46" t="s">
        <v>210</v>
      </c>
      <c r="C26" s="47" t="s">
        <v>219</v>
      </c>
      <c r="D26" s="46" t="s">
        <v>220</v>
      </c>
      <c r="E26" s="46">
        <v>3473.25</v>
      </c>
      <c r="F26" s="46">
        <f>VLOOKUP(C26,'[1]9月'!$B:$Q,16,0)</f>
        <v>3245.4</v>
      </c>
      <c r="G26" s="48">
        <v>5664.75</v>
      </c>
      <c r="H26" s="46">
        <v>3473.25</v>
      </c>
      <c r="I26" s="48">
        <v>3180</v>
      </c>
      <c r="J26" s="48"/>
      <c r="K26" s="63">
        <f t="shared" si="1"/>
        <v>62.5185</v>
      </c>
      <c r="L26" s="64">
        <f t="shared" si="2"/>
        <v>519.264</v>
      </c>
      <c r="M26" s="48">
        <f t="shared" si="3"/>
        <v>453.18</v>
      </c>
      <c r="N26" s="46">
        <f t="shared" si="4"/>
        <v>24.31275</v>
      </c>
      <c r="O26" s="48">
        <f t="shared" si="5"/>
        <v>159</v>
      </c>
      <c r="P26" s="48">
        <f t="shared" si="6"/>
        <v>0</v>
      </c>
      <c r="Q26" s="48">
        <f t="shared" si="7"/>
        <v>1218.27525</v>
      </c>
      <c r="R26" s="46">
        <f t="shared" si="8"/>
        <v>0</v>
      </c>
      <c r="S26" s="46">
        <f t="shared" si="9"/>
        <v>259.63</v>
      </c>
      <c r="T26" s="48">
        <f t="shared" si="10"/>
        <v>113.3</v>
      </c>
      <c r="U26" s="46">
        <f t="shared" si="11"/>
        <v>10.42</v>
      </c>
      <c r="V26" s="46">
        <v>0</v>
      </c>
      <c r="W26" s="48">
        <f t="shared" si="12"/>
        <v>159</v>
      </c>
      <c r="X26" s="48">
        <f t="shared" si="13"/>
        <v>0</v>
      </c>
      <c r="Y26" s="46">
        <f t="shared" si="14"/>
        <v>542.35</v>
      </c>
      <c r="Z26" s="46">
        <f t="shared" si="15"/>
        <v>1760.62525</v>
      </c>
      <c r="AA26" s="46"/>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45">
        <f t="shared" si="0"/>
        <v>24</v>
      </c>
      <c r="B27" s="46" t="s">
        <v>210</v>
      </c>
      <c r="C27" s="47" t="s">
        <v>221</v>
      </c>
      <c r="D27" s="343" t="s">
        <v>222</v>
      </c>
      <c r="E27" s="46">
        <v>3473.25</v>
      </c>
      <c r="F27" s="46">
        <f>VLOOKUP(C27,'[1]9月'!$B:$Q,16,0)</f>
        <v>3245.4</v>
      </c>
      <c r="G27" s="48">
        <v>5664.75</v>
      </c>
      <c r="H27" s="46">
        <v>3473.25</v>
      </c>
      <c r="I27" s="48">
        <v>3180</v>
      </c>
      <c r="J27" s="48"/>
      <c r="K27" s="63">
        <f t="shared" si="1"/>
        <v>62.5185</v>
      </c>
      <c r="L27" s="64">
        <f t="shared" si="2"/>
        <v>519.264</v>
      </c>
      <c r="M27" s="48">
        <f t="shared" si="3"/>
        <v>453.18</v>
      </c>
      <c r="N27" s="46">
        <f t="shared" si="4"/>
        <v>24.31275</v>
      </c>
      <c r="O27" s="48">
        <f t="shared" si="5"/>
        <v>159</v>
      </c>
      <c r="P27" s="48">
        <f t="shared" si="6"/>
        <v>0</v>
      </c>
      <c r="Q27" s="48">
        <f t="shared" si="7"/>
        <v>1218.27525</v>
      </c>
      <c r="R27" s="46">
        <f t="shared" si="8"/>
        <v>0</v>
      </c>
      <c r="S27" s="46">
        <f t="shared" si="9"/>
        <v>259.63</v>
      </c>
      <c r="T27" s="48">
        <f t="shared" si="10"/>
        <v>113.3</v>
      </c>
      <c r="U27" s="46">
        <f t="shared" si="11"/>
        <v>10.42</v>
      </c>
      <c r="V27" s="46">
        <v>0</v>
      </c>
      <c r="W27" s="48">
        <f t="shared" si="12"/>
        <v>159</v>
      </c>
      <c r="X27" s="48">
        <f t="shared" si="13"/>
        <v>0</v>
      </c>
      <c r="Y27" s="46">
        <f t="shared" si="14"/>
        <v>542.35</v>
      </c>
      <c r="Z27" s="46">
        <f t="shared" si="15"/>
        <v>1760.62525</v>
      </c>
      <c r="AA27" s="46"/>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45">
        <f t="shared" si="0"/>
        <v>25</v>
      </c>
      <c r="B28" s="46" t="s">
        <v>210</v>
      </c>
      <c r="C28" s="51" t="s">
        <v>223</v>
      </c>
      <c r="D28" s="52" t="s">
        <v>224</v>
      </c>
      <c r="E28" s="46">
        <v>3473.25</v>
      </c>
      <c r="F28" s="46">
        <f>VLOOKUP(C28,'[1]9月'!$B:$Q,16,0)</f>
        <v>3245.4</v>
      </c>
      <c r="G28" s="48">
        <v>5664.75</v>
      </c>
      <c r="H28" s="46">
        <v>3473.25</v>
      </c>
      <c r="I28" s="48">
        <v>3180</v>
      </c>
      <c r="J28" s="48"/>
      <c r="K28" s="63">
        <f t="shared" si="1"/>
        <v>62.5185</v>
      </c>
      <c r="L28" s="64">
        <f t="shared" si="2"/>
        <v>519.264</v>
      </c>
      <c r="M28" s="48">
        <f t="shared" si="3"/>
        <v>453.18</v>
      </c>
      <c r="N28" s="46">
        <f t="shared" si="4"/>
        <v>24.31275</v>
      </c>
      <c r="O28" s="48">
        <f t="shared" si="5"/>
        <v>159</v>
      </c>
      <c r="P28" s="48">
        <f t="shared" si="6"/>
        <v>0</v>
      </c>
      <c r="Q28" s="48">
        <f t="shared" si="7"/>
        <v>1218.27525</v>
      </c>
      <c r="R28" s="46">
        <f t="shared" si="8"/>
        <v>0</v>
      </c>
      <c r="S28" s="46">
        <f t="shared" si="9"/>
        <v>259.63</v>
      </c>
      <c r="T28" s="48">
        <f t="shared" si="10"/>
        <v>113.3</v>
      </c>
      <c r="U28" s="46">
        <f t="shared" si="11"/>
        <v>10.42</v>
      </c>
      <c r="V28" s="46">
        <v>0</v>
      </c>
      <c r="W28" s="48">
        <f t="shared" si="12"/>
        <v>159</v>
      </c>
      <c r="X28" s="48">
        <f t="shared" si="13"/>
        <v>0</v>
      </c>
      <c r="Y28" s="46">
        <f t="shared" si="14"/>
        <v>542.35</v>
      </c>
      <c r="Z28" s="46">
        <f t="shared" si="15"/>
        <v>1760.62525</v>
      </c>
      <c r="AA28" s="46"/>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45">
        <f t="shared" si="0"/>
        <v>26</v>
      </c>
      <c r="B29" s="46" t="s">
        <v>210</v>
      </c>
      <c r="C29" s="51" t="s">
        <v>225</v>
      </c>
      <c r="D29" s="52" t="s">
        <v>226</v>
      </c>
      <c r="E29" s="46">
        <v>3473.25</v>
      </c>
      <c r="F29" s="46">
        <f>VLOOKUP(C29,'[1]9月'!$B:$Q,16,0)</f>
        <v>3245.4</v>
      </c>
      <c r="G29" s="48">
        <v>5664.75</v>
      </c>
      <c r="H29" s="46">
        <v>3473.25</v>
      </c>
      <c r="I29" s="48">
        <v>3180</v>
      </c>
      <c r="J29" s="48"/>
      <c r="K29" s="63">
        <f t="shared" si="1"/>
        <v>62.5185</v>
      </c>
      <c r="L29" s="64">
        <f t="shared" si="2"/>
        <v>519.264</v>
      </c>
      <c r="M29" s="48">
        <f t="shared" si="3"/>
        <v>453.18</v>
      </c>
      <c r="N29" s="46">
        <f t="shared" si="4"/>
        <v>24.31275</v>
      </c>
      <c r="O29" s="48">
        <f t="shared" si="5"/>
        <v>159</v>
      </c>
      <c r="P29" s="48">
        <f t="shared" si="6"/>
        <v>0</v>
      </c>
      <c r="Q29" s="48">
        <f t="shared" si="7"/>
        <v>1218.27525</v>
      </c>
      <c r="R29" s="46">
        <f t="shared" si="8"/>
        <v>0</v>
      </c>
      <c r="S29" s="46">
        <f t="shared" si="9"/>
        <v>259.63</v>
      </c>
      <c r="T29" s="48">
        <f t="shared" si="10"/>
        <v>113.3</v>
      </c>
      <c r="U29" s="46">
        <f t="shared" si="11"/>
        <v>10.42</v>
      </c>
      <c r="V29" s="46">
        <v>0</v>
      </c>
      <c r="W29" s="48">
        <f t="shared" si="12"/>
        <v>159</v>
      </c>
      <c r="X29" s="48">
        <f t="shared" si="13"/>
        <v>0</v>
      </c>
      <c r="Y29" s="46">
        <f t="shared" si="14"/>
        <v>542.35</v>
      </c>
      <c r="Z29" s="46">
        <f t="shared" si="15"/>
        <v>1760.62525</v>
      </c>
      <c r="AA29" s="46"/>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5">
        <f t="shared" si="0"/>
        <v>27</v>
      </c>
      <c r="B30" s="46" t="s">
        <v>227</v>
      </c>
      <c r="C30" s="47" t="s">
        <v>228</v>
      </c>
      <c r="D30" s="46" t="s">
        <v>229</v>
      </c>
      <c r="E30" s="46">
        <v>3473.25</v>
      </c>
      <c r="F30" s="46">
        <f>VLOOKUP(C30,'[1]9月'!$B:$Q,16,0)</f>
        <v>3245.4</v>
      </c>
      <c r="G30" s="48">
        <v>5664.75</v>
      </c>
      <c r="H30" s="46">
        <v>3473.25</v>
      </c>
      <c r="I30" s="48">
        <v>4180</v>
      </c>
      <c r="J30" s="48"/>
      <c r="K30" s="63">
        <f t="shared" si="1"/>
        <v>62.5185</v>
      </c>
      <c r="L30" s="64">
        <f t="shared" si="2"/>
        <v>519.264</v>
      </c>
      <c r="M30" s="48">
        <f t="shared" si="3"/>
        <v>453.18</v>
      </c>
      <c r="N30" s="46">
        <f t="shared" si="4"/>
        <v>24.31275</v>
      </c>
      <c r="O30" s="48">
        <f t="shared" si="5"/>
        <v>209</v>
      </c>
      <c r="P30" s="48">
        <f t="shared" si="6"/>
        <v>0</v>
      </c>
      <c r="Q30" s="48">
        <f t="shared" si="7"/>
        <v>1268.27525</v>
      </c>
      <c r="R30" s="46">
        <f t="shared" si="8"/>
        <v>0</v>
      </c>
      <c r="S30" s="46">
        <f t="shared" si="9"/>
        <v>259.63</v>
      </c>
      <c r="T30" s="48">
        <f t="shared" si="10"/>
        <v>113.3</v>
      </c>
      <c r="U30" s="46">
        <f t="shared" si="11"/>
        <v>10.42</v>
      </c>
      <c r="V30" s="46">
        <v>0</v>
      </c>
      <c r="W30" s="48">
        <f t="shared" si="12"/>
        <v>209</v>
      </c>
      <c r="X30" s="48">
        <f t="shared" si="13"/>
        <v>0</v>
      </c>
      <c r="Y30" s="46">
        <f t="shared" si="14"/>
        <v>592.35</v>
      </c>
      <c r="Z30" s="46">
        <f t="shared" si="15"/>
        <v>1860.62525</v>
      </c>
      <c r="AA30" s="46"/>
      <c r="AB30" s="12" t="s">
        <v>101</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45">
        <f t="shared" si="0"/>
        <v>28</v>
      </c>
      <c r="B31" s="46" t="s">
        <v>230</v>
      </c>
      <c r="C31" s="47" t="s">
        <v>231</v>
      </c>
      <c r="D31" s="46" t="s">
        <v>232</v>
      </c>
      <c r="E31" s="46">
        <v>3473.25</v>
      </c>
      <c r="F31" s="46">
        <f>VLOOKUP(C31,'[1]9月'!$B:$Q,16,0)</f>
        <v>3245.4</v>
      </c>
      <c r="G31" s="48">
        <v>5664.75</v>
      </c>
      <c r="H31" s="46">
        <v>3473.25</v>
      </c>
      <c r="I31" s="48">
        <v>3180</v>
      </c>
      <c r="J31" s="48"/>
      <c r="K31" s="63">
        <f t="shared" si="1"/>
        <v>62.5185</v>
      </c>
      <c r="L31" s="64">
        <f t="shared" si="2"/>
        <v>519.264</v>
      </c>
      <c r="M31" s="48">
        <f t="shared" si="3"/>
        <v>453.18</v>
      </c>
      <c r="N31" s="46">
        <f t="shared" si="4"/>
        <v>24.31275</v>
      </c>
      <c r="O31" s="48">
        <f t="shared" si="5"/>
        <v>159</v>
      </c>
      <c r="P31" s="48">
        <f t="shared" si="6"/>
        <v>0</v>
      </c>
      <c r="Q31" s="48">
        <f t="shared" si="7"/>
        <v>1218.27525</v>
      </c>
      <c r="R31" s="46">
        <f t="shared" si="8"/>
        <v>0</v>
      </c>
      <c r="S31" s="46">
        <f t="shared" si="9"/>
        <v>259.63</v>
      </c>
      <c r="T31" s="48">
        <f t="shared" si="10"/>
        <v>113.3</v>
      </c>
      <c r="U31" s="46">
        <f t="shared" si="11"/>
        <v>10.42</v>
      </c>
      <c r="V31" s="46">
        <v>0</v>
      </c>
      <c r="W31" s="48">
        <f t="shared" si="12"/>
        <v>159</v>
      </c>
      <c r="X31" s="48">
        <f t="shared" si="13"/>
        <v>0</v>
      </c>
      <c r="Y31" s="46">
        <f t="shared" si="14"/>
        <v>542.35</v>
      </c>
      <c r="Z31" s="46">
        <f t="shared" si="15"/>
        <v>1760.62525</v>
      </c>
      <c r="AA31" s="46"/>
      <c r="AB31" s="12" t="s">
        <v>68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45">
        <f t="shared" si="0"/>
        <v>29</v>
      </c>
      <c r="B32" s="46" t="s">
        <v>233</v>
      </c>
      <c r="C32" s="47" t="s">
        <v>234</v>
      </c>
      <c r="D32" s="46" t="s">
        <v>235</v>
      </c>
      <c r="E32" s="46">
        <v>3473.25</v>
      </c>
      <c r="F32" s="46">
        <f>VLOOKUP(C32,'[1]9月'!$B:$Q,16,0)</f>
        <v>3245.4</v>
      </c>
      <c r="G32" s="48">
        <v>5664.75</v>
      </c>
      <c r="H32" s="46">
        <v>3473.25</v>
      </c>
      <c r="I32" s="48">
        <v>3180</v>
      </c>
      <c r="J32" s="48"/>
      <c r="K32" s="63">
        <f t="shared" si="1"/>
        <v>62.5185</v>
      </c>
      <c r="L32" s="64">
        <f t="shared" si="2"/>
        <v>519.264</v>
      </c>
      <c r="M32" s="48">
        <f t="shared" si="3"/>
        <v>453.18</v>
      </c>
      <c r="N32" s="46">
        <f t="shared" si="4"/>
        <v>24.31275</v>
      </c>
      <c r="O32" s="48">
        <f t="shared" si="5"/>
        <v>159</v>
      </c>
      <c r="P32" s="48">
        <f t="shared" si="6"/>
        <v>0</v>
      </c>
      <c r="Q32" s="48">
        <f t="shared" si="7"/>
        <v>1218.27525</v>
      </c>
      <c r="R32" s="46">
        <f t="shared" si="8"/>
        <v>0</v>
      </c>
      <c r="S32" s="46">
        <f t="shared" si="9"/>
        <v>259.63</v>
      </c>
      <c r="T32" s="48">
        <f t="shared" si="10"/>
        <v>113.3</v>
      </c>
      <c r="U32" s="46">
        <f t="shared" si="11"/>
        <v>10.42</v>
      </c>
      <c r="V32" s="46">
        <v>0</v>
      </c>
      <c r="W32" s="48">
        <f t="shared" si="12"/>
        <v>159</v>
      </c>
      <c r="X32" s="48">
        <f t="shared" si="13"/>
        <v>0</v>
      </c>
      <c r="Y32" s="46">
        <f t="shared" si="14"/>
        <v>542.35</v>
      </c>
      <c r="Z32" s="46">
        <f t="shared" si="15"/>
        <v>1760.62525</v>
      </c>
      <c r="AA32" s="46"/>
      <c r="AB32" s="12" t="s">
        <v>101</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45">
        <f t="shared" si="0"/>
        <v>30</v>
      </c>
      <c r="B33" s="46" t="s">
        <v>233</v>
      </c>
      <c r="C33" s="51" t="s">
        <v>236</v>
      </c>
      <c r="D33" s="344" t="s">
        <v>237</v>
      </c>
      <c r="E33" s="46">
        <v>3473.25</v>
      </c>
      <c r="F33" s="46">
        <f>VLOOKUP(C33,'[1]9月'!$B:$Q,16,0)</f>
        <v>3245.4</v>
      </c>
      <c r="G33" s="48">
        <v>5664.75</v>
      </c>
      <c r="H33" s="46">
        <v>3473.25</v>
      </c>
      <c r="I33" s="48">
        <v>3180</v>
      </c>
      <c r="J33" s="48"/>
      <c r="K33" s="63">
        <f t="shared" si="1"/>
        <v>62.5185</v>
      </c>
      <c r="L33" s="64">
        <f t="shared" si="2"/>
        <v>519.264</v>
      </c>
      <c r="M33" s="48">
        <f t="shared" si="3"/>
        <v>453.18</v>
      </c>
      <c r="N33" s="46">
        <f t="shared" si="4"/>
        <v>24.31275</v>
      </c>
      <c r="O33" s="48">
        <f t="shared" si="5"/>
        <v>159</v>
      </c>
      <c r="P33" s="48">
        <f t="shared" si="6"/>
        <v>0</v>
      </c>
      <c r="Q33" s="48">
        <f t="shared" si="7"/>
        <v>1218.27525</v>
      </c>
      <c r="R33" s="46">
        <f t="shared" si="8"/>
        <v>0</v>
      </c>
      <c r="S33" s="46">
        <f t="shared" si="9"/>
        <v>259.63</v>
      </c>
      <c r="T33" s="48">
        <f t="shared" si="10"/>
        <v>113.3</v>
      </c>
      <c r="U33" s="46">
        <f t="shared" si="11"/>
        <v>10.42</v>
      </c>
      <c r="V33" s="46">
        <v>0</v>
      </c>
      <c r="W33" s="48">
        <f t="shared" si="12"/>
        <v>159</v>
      </c>
      <c r="X33" s="48">
        <f t="shared" si="13"/>
        <v>0</v>
      </c>
      <c r="Y33" s="46">
        <f t="shared" si="14"/>
        <v>542.35</v>
      </c>
      <c r="Z33" s="46">
        <f t="shared" si="15"/>
        <v>1760.62525</v>
      </c>
      <c r="AA33" s="46"/>
      <c r="AB33" s="12" t="s">
        <v>101</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45">
        <f t="shared" si="0"/>
        <v>31</v>
      </c>
      <c r="B34" s="46" t="s">
        <v>233</v>
      </c>
      <c r="C34" s="51" t="s">
        <v>238</v>
      </c>
      <c r="D34" s="344" t="s">
        <v>239</v>
      </c>
      <c r="E34" s="46">
        <v>3473.25</v>
      </c>
      <c r="F34" s="46">
        <f>VLOOKUP(C34,'[1]9月'!$B:$Q,16,0)</f>
        <v>3245.4</v>
      </c>
      <c r="G34" s="48">
        <v>5664.75</v>
      </c>
      <c r="H34" s="46">
        <v>3473.25</v>
      </c>
      <c r="I34" s="48">
        <v>3180</v>
      </c>
      <c r="J34" s="48"/>
      <c r="K34" s="63">
        <f t="shared" si="1"/>
        <v>62.5185</v>
      </c>
      <c r="L34" s="64">
        <f t="shared" si="2"/>
        <v>519.264</v>
      </c>
      <c r="M34" s="48">
        <f t="shared" si="3"/>
        <v>453.18</v>
      </c>
      <c r="N34" s="46">
        <f t="shared" si="4"/>
        <v>24.31275</v>
      </c>
      <c r="O34" s="48">
        <f t="shared" si="5"/>
        <v>159</v>
      </c>
      <c r="P34" s="48">
        <f t="shared" si="6"/>
        <v>0</v>
      </c>
      <c r="Q34" s="48">
        <f t="shared" si="7"/>
        <v>1218.27525</v>
      </c>
      <c r="R34" s="46">
        <f t="shared" si="8"/>
        <v>0</v>
      </c>
      <c r="S34" s="46">
        <f t="shared" si="9"/>
        <v>259.63</v>
      </c>
      <c r="T34" s="48">
        <f t="shared" si="10"/>
        <v>113.3</v>
      </c>
      <c r="U34" s="46">
        <f t="shared" si="11"/>
        <v>10.42</v>
      </c>
      <c r="V34" s="46">
        <v>0</v>
      </c>
      <c r="W34" s="48">
        <f t="shared" si="12"/>
        <v>159</v>
      </c>
      <c r="X34" s="48">
        <f t="shared" si="13"/>
        <v>0</v>
      </c>
      <c r="Y34" s="46">
        <f t="shared" si="14"/>
        <v>542.35</v>
      </c>
      <c r="Z34" s="46">
        <f t="shared" si="15"/>
        <v>1760.62525</v>
      </c>
      <c r="AA34" s="46"/>
      <c r="AB34" s="12" t="s">
        <v>101</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45">
        <f t="shared" si="0"/>
        <v>32</v>
      </c>
      <c r="B35" s="46" t="s">
        <v>233</v>
      </c>
      <c r="C35" s="51" t="s">
        <v>240</v>
      </c>
      <c r="D35" s="344" t="s">
        <v>241</v>
      </c>
      <c r="E35" s="46">
        <v>3473.25</v>
      </c>
      <c r="F35" s="46">
        <f>VLOOKUP(C35,'[1]9月'!$B:$Q,16,0)</f>
        <v>3245.4</v>
      </c>
      <c r="G35" s="48">
        <v>5664.75</v>
      </c>
      <c r="H35" s="46">
        <v>3473.25</v>
      </c>
      <c r="I35" s="48">
        <v>3180</v>
      </c>
      <c r="J35" s="48"/>
      <c r="K35" s="63">
        <f t="shared" si="1"/>
        <v>62.5185</v>
      </c>
      <c r="L35" s="64">
        <f t="shared" si="2"/>
        <v>519.264</v>
      </c>
      <c r="M35" s="48">
        <f t="shared" si="3"/>
        <v>453.18</v>
      </c>
      <c r="N35" s="46">
        <f t="shared" si="4"/>
        <v>24.31275</v>
      </c>
      <c r="O35" s="48">
        <f t="shared" si="5"/>
        <v>159</v>
      </c>
      <c r="P35" s="48">
        <f t="shared" si="6"/>
        <v>0</v>
      </c>
      <c r="Q35" s="48">
        <f t="shared" si="7"/>
        <v>1218.27525</v>
      </c>
      <c r="R35" s="46">
        <f t="shared" si="8"/>
        <v>0</v>
      </c>
      <c r="S35" s="46">
        <f t="shared" si="9"/>
        <v>259.63</v>
      </c>
      <c r="T35" s="48">
        <f t="shared" si="10"/>
        <v>113.3</v>
      </c>
      <c r="U35" s="46">
        <f t="shared" si="11"/>
        <v>10.42</v>
      </c>
      <c r="V35" s="46">
        <v>0</v>
      </c>
      <c r="W35" s="48">
        <f t="shared" si="12"/>
        <v>159</v>
      </c>
      <c r="X35" s="48">
        <f t="shared" si="13"/>
        <v>0</v>
      </c>
      <c r="Y35" s="46">
        <f t="shared" si="14"/>
        <v>542.35</v>
      </c>
      <c r="Z35" s="46">
        <f t="shared" si="15"/>
        <v>1760.62525</v>
      </c>
      <c r="AA35" s="46"/>
      <c r="AB35" s="12" t="s">
        <v>101</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45">
        <f t="shared" si="0"/>
        <v>33</v>
      </c>
      <c r="B36" s="46" t="s">
        <v>233</v>
      </c>
      <c r="C36" s="51" t="s">
        <v>242</v>
      </c>
      <c r="D36" s="344" t="s">
        <v>243</v>
      </c>
      <c r="E36" s="46">
        <v>3473.25</v>
      </c>
      <c r="F36" s="46">
        <f>VLOOKUP(C36,'[1]9月'!$B:$Q,16,0)</f>
        <v>3245.4</v>
      </c>
      <c r="G36" s="48">
        <v>5664.75</v>
      </c>
      <c r="H36" s="46">
        <v>3473.25</v>
      </c>
      <c r="I36" s="48">
        <v>3180</v>
      </c>
      <c r="J36" s="48"/>
      <c r="K36" s="63">
        <f t="shared" si="1"/>
        <v>62.5185</v>
      </c>
      <c r="L36" s="64">
        <f t="shared" si="2"/>
        <v>519.264</v>
      </c>
      <c r="M36" s="48">
        <f t="shared" si="3"/>
        <v>453.18</v>
      </c>
      <c r="N36" s="46">
        <f t="shared" si="4"/>
        <v>24.31275</v>
      </c>
      <c r="O36" s="48">
        <f t="shared" si="5"/>
        <v>159</v>
      </c>
      <c r="P36" s="48">
        <f t="shared" si="6"/>
        <v>0</v>
      </c>
      <c r="Q36" s="48">
        <f t="shared" si="7"/>
        <v>1218.27525</v>
      </c>
      <c r="R36" s="46">
        <f t="shared" si="8"/>
        <v>0</v>
      </c>
      <c r="S36" s="46">
        <f t="shared" si="9"/>
        <v>259.63</v>
      </c>
      <c r="T36" s="48">
        <f t="shared" si="10"/>
        <v>113.3</v>
      </c>
      <c r="U36" s="46">
        <f t="shared" si="11"/>
        <v>10.42</v>
      </c>
      <c r="V36" s="46">
        <v>0</v>
      </c>
      <c r="W36" s="48">
        <f t="shared" si="12"/>
        <v>159</v>
      </c>
      <c r="X36" s="48">
        <f t="shared" si="13"/>
        <v>0</v>
      </c>
      <c r="Y36" s="46">
        <f t="shared" si="14"/>
        <v>542.35</v>
      </c>
      <c r="Z36" s="46">
        <f t="shared" si="15"/>
        <v>1760.62525</v>
      </c>
      <c r="AA36" s="46"/>
      <c r="AB36" s="12" t="s">
        <v>101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45">
        <f t="shared" si="0"/>
        <v>34</v>
      </c>
      <c r="B37" s="46" t="s">
        <v>53</v>
      </c>
      <c r="C37" s="47" t="s">
        <v>244</v>
      </c>
      <c r="D37" s="46" t="s">
        <v>245</v>
      </c>
      <c r="E37" s="46">
        <v>3473.25</v>
      </c>
      <c r="F37" s="46">
        <f>VLOOKUP(C37,'[1]9月'!$B:$Q,16,0)</f>
        <v>3245.4</v>
      </c>
      <c r="G37" s="48">
        <v>5664.75</v>
      </c>
      <c r="H37" s="46">
        <v>3473.25</v>
      </c>
      <c r="I37" s="48">
        <v>0</v>
      </c>
      <c r="J37" s="48"/>
      <c r="K37" s="63">
        <f t="shared" si="1"/>
        <v>62.5185</v>
      </c>
      <c r="L37" s="64">
        <f t="shared" si="2"/>
        <v>519.264</v>
      </c>
      <c r="M37" s="48">
        <f t="shared" si="3"/>
        <v>453.18</v>
      </c>
      <c r="N37" s="46">
        <f t="shared" si="4"/>
        <v>24.31275</v>
      </c>
      <c r="O37" s="48">
        <f t="shared" si="5"/>
        <v>0</v>
      </c>
      <c r="P37" s="48">
        <f t="shared" si="6"/>
        <v>0</v>
      </c>
      <c r="Q37" s="48">
        <f t="shared" si="7"/>
        <v>1059.27525</v>
      </c>
      <c r="R37" s="46">
        <f t="shared" si="8"/>
        <v>0</v>
      </c>
      <c r="S37" s="46">
        <f t="shared" si="9"/>
        <v>259.63</v>
      </c>
      <c r="T37" s="48">
        <f t="shared" si="10"/>
        <v>113.3</v>
      </c>
      <c r="U37" s="46">
        <f t="shared" si="11"/>
        <v>10.42</v>
      </c>
      <c r="V37" s="46">
        <v>0</v>
      </c>
      <c r="W37" s="48">
        <f t="shared" si="12"/>
        <v>0</v>
      </c>
      <c r="X37" s="48">
        <f t="shared" si="13"/>
        <v>0</v>
      </c>
      <c r="Y37" s="46">
        <f t="shared" si="14"/>
        <v>383.35</v>
      </c>
      <c r="Z37" s="46">
        <f t="shared" si="15"/>
        <v>1442.62525</v>
      </c>
      <c r="AA37" s="46"/>
      <c r="AB37" s="12" t="s">
        <v>54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5">
        <f t="shared" si="0"/>
        <v>35</v>
      </c>
      <c r="B38" s="46" t="s">
        <v>53</v>
      </c>
      <c r="C38" s="47" t="s">
        <v>246</v>
      </c>
      <c r="D38" s="46" t="s">
        <v>247</v>
      </c>
      <c r="E38" s="46">
        <v>3473.25</v>
      </c>
      <c r="F38" s="46">
        <f>VLOOKUP(C38,'[1]9月'!$B:$Q,16,0)</f>
        <v>3245.4</v>
      </c>
      <c r="G38" s="48">
        <v>5664.75</v>
      </c>
      <c r="H38" s="46">
        <v>3473.25</v>
      </c>
      <c r="I38" s="48">
        <v>3180</v>
      </c>
      <c r="J38" s="48"/>
      <c r="K38" s="63">
        <f t="shared" si="1"/>
        <v>62.5185</v>
      </c>
      <c r="L38" s="64">
        <f t="shared" si="2"/>
        <v>519.264</v>
      </c>
      <c r="M38" s="48">
        <f t="shared" si="3"/>
        <v>453.18</v>
      </c>
      <c r="N38" s="46">
        <f t="shared" si="4"/>
        <v>24.31275</v>
      </c>
      <c r="O38" s="48">
        <f t="shared" si="5"/>
        <v>159</v>
      </c>
      <c r="P38" s="48">
        <f t="shared" si="6"/>
        <v>0</v>
      </c>
      <c r="Q38" s="48">
        <f t="shared" si="7"/>
        <v>1218.27525</v>
      </c>
      <c r="R38" s="46">
        <f t="shared" si="8"/>
        <v>0</v>
      </c>
      <c r="S38" s="46">
        <f t="shared" si="9"/>
        <v>259.63</v>
      </c>
      <c r="T38" s="48">
        <f t="shared" si="10"/>
        <v>113.3</v>
      </c>
      <c r="U38" s="46">
        <f t="shared" si="11"/>
        <v>10.42</v>
      </c>
      <c r="V38" s="46">
        <v>0</v>
      </c>
      <c r="W38" s="48">
        <f t="shared" si="12"/>
        <v>159</v>
      </c>
      <c r="X38" s="48">
        <f t="shared" si="13"/>
        <v>0</v>
      </c>
      <c r="Y38" s="46">
        <f t="shared" si="14"/>
        <v>542.35</v>
      </c>
      <c r="Z38" s="46">
        <f t="shared" si="15"/>
        <v>1760.62525</v>
      </c>
      <c r="AA38" s="46"/>
      <c r="AB38" s="12" t="s">
        <v>54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45">
        <f t="shared" si="0"/>
        <v>36</v>
      </c>
      <c r="B39" s="46" t="s">
        <v>53</v>
      </c>
      <c r="C39" s="47" t="s">
        <v>248</v>
      </c>
      <c r="D39" s="46" t="s">
        <v>249</v>
      </c>
      <c r="E39" s="46">
        <v>3473.25</v>
      </c>
      <c r="F39" s="46">
        <f>VLOOKUP(C39,'[1]9月'!$B:$Q,16,0)</f>
        <v>3245.4</v>
      </c>
      <c r="G39" s="48">
        <v>5664.75</v>
      </c>
      <c r="H39" s="46">
        <v>3473.25</v>
      </c>
      <c r="I39" s="48">
        <v>4180</v>
      </c>
      <c r="J39" s="48"/>
      <c r="K39" s="63">
        <f t="shared" si="1"/>
        <v>62.5185</v>
      </c>
      <c r="L39" s="64">
        <f t="shared" si="2"/>
        <v>519.264</v>
      </c>
      <c r="M39" s="48">
        <f t="shared" si="3"/>
        <v>453.18</v>
      </c>
      <c r="N39" s="46">
        <f t="shared" si="4"/>
        <v>24.31275</v>
      </c>
      <c r="O39" s="48">
        <f t="shared" si="5"/>
        <v>209</v>
      </c>
      <c r="P39" s="48">
        <f t="shared" si="6"/>
        <v>0</v>
      </c>
      <c r="Q39" s="48">
        <f t="shared" si="7"/>
        <v>1268.27525</v>
      </c>
      <c r="R39" s="46">
        <f t="shared" si="8"/>
        <v>0</v>
      </c>
      <c r="S39" s="46">
        <f t="shared" si="9"/>
        <v>259.63</v>
      </c>
      <c r="T39" s="48">
        <f t="shared" si="10"/>
        <v>113.3</v>
      </c>
      <c r="U39" s="46">
        <f t="shared" si="11"/>
        <v>10.42</v>
      </c>
      <c r="V39" s="46">
        <v>0</v>
      </c>
      <c r="W39" s="48">
        <f t="shared" si="12"/>
        <v>209</v>
      </c>
      <c r="X39" s="48">
        <f t="shared" si="13"/>
        <v>0</v>
      </c>
      <c r="Y39" s="46">
        <f t="shared" si="14"/>
        <v>592.35</v>
      </c>
      <c r="Z39" s="46">
        <f t="shared" si="15"/>
        <v>1860.62525</v>
      </c>
      <c r="AA39" s="46"/>
      <c r="AB39" s="12" t="s">
        <v>54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45">
        <f t="shared" si="0"/>
        <v>37</v>
      </c>
      <c r="B40" s="46" t="s">
        <v>53</v>
      </c>
      <c r="C40" s="47" t="s">
        <v>250</v>
      </c>
      <c r="D40" s="46" t="s">
        <v>251</v>
      </c>
      <c r="E40" s="46">
        <v>3473.25</v>
      </c>
      <c r="F40" s="46">
        <f>VLOOKUP(C40,'[1]9月'!$B:$Q,16,0)</f>
        <v>3245.4</v>
      </c>
      <c r="G40" s="48">
        <v>5664.75</v>
      </c>
      <c r="H40" s="46">
        <v>3473.25</v>
      </c>
      <c r="I40" s="48">
        <v>3180</v>
      </c>
      <c r="J40" s="48"/>
      <c r="K40" s="63">
        <f t="shared" si="1"/>
        <v>62.5185</v>
      </c>
      <c r="L40" s="64">
        <f t="shared" si="2"/>
        <v>519.264</v>
      </c>
      <c r="M40" s="48">
        <f t="shared" si="3"/>
        <v>453.18</v>
      </c>
      <c r="N40" s="46">
        <f t="shared" si="4"/>
        <v>24.31275</v>
      </c>
      <c r="O40" s="48">
        <f t="shared" si="5"/>
        <v>159</v>
      </c>
      <c r="P40" s="48">
        <f t="shared" si="6"/>
        <v>0</v>
      </c>
      <c r="Q40" s="48">
        <f t="shared" si="7"/>
        <v>1218.27525</v>
      </c>
      <c r="R40" s="46">
        <f t="shared" si="8"/>
        <v>0</v>
      </c>
      <c r="S40" s="46">
        <f t="shared" si="9"/>
        <v>259.63</v>
      </c>
      <c r="T40" s="48">
        <f t="shared" si="10"/>
        <v>113.3</v>
      </c>
      <c r="U40" s="46">
        <f t="shared" si="11"/>
        <v>10.42</v>
      </c>
      <c r="V40" s="46">
        <v>0</v>
      </c>
      <c r="W40" s="48">
        <f t="shared" si="12"/>
        <v>159</v>
      </c>
      <c r="X40" s="48">
        <f t="shared" si="13"/>
        <v>0</v>
      </c>
      <c r="Y40" s="46">
        <f t="shared" si="14"/>
        <v>542.35</v>
      </c>
      <c r="Z40" s="46">
        <f t="shared" si="15"/>
        <v>1760.62525</v>
      </c>
      <c r="AA40" s="46"/>
      <c r="AB40" s="12" t="s">
        <v>54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5">
        <f t="shared" si="0"/>
        <v>38</v>
      </c>
      <c r="B41" s="46" t="s">
        <v>53</v>
      </c>
      <c r="C41" s="51" t="s">
        <v>252</v>
      </c>
      <c r="D41" s="55" t="s">
        <v>253</v>
      </c>
      <c r="E41" s="46">
        <v>3473.25</v>
      </c>
      <c r="F41" s="46">
        <f>VLOOKUP(C41,'[1]9月'!$B:$Q,16,0)</f>
        <v>3245.4</v>
      </c>
      <c r="G41" s="48">
        <v>5664.75</v>
      </c>
      <c r="H41" s="46">
        <v>3473.25</v>
      </c>
      <c r="I41" s="48">
        <v>3180</v>
      </c>
      <c r="J41" s="48"/>
      <c r="K41" s="63">
        <f t="shared" si="1"/>
        <v>62.5185</v>
      </c>
      <c r="L41" s="64">
        <f t="shared" si="2"/>
        <v>519.264</v>
      </c>
      <c r="M41" s="48">
        <f t="shared" si="3"/>
        <v>453.18</v>
      </c>
      <c r="N41" s="46">
        <f t="shared" si="4"/>
        <v>24.31275</v>
      </c>
      <c r="O41" s="48">
        <f t="shared" si="5"/>
        <v>159</v>
      </c>
      <c r="P41" s="48">
        <f t="shared" si="6"/>
        <v>0</v>
      </c>
      <c r="Q41" s="48">
        <f t="shared" si="7"/>
        <v>1218.27525</v>
      </c>
      <c r="R41" s="46">
        <f t="shared" si="8"/>
        <v>0</v>
      </c>
      <c r="S41" s="46">
        <f t="shared" si="9"/>
        <v>259.63</v>
      </c>
      <c r="T41" s="48">
        <f t="shared" si="10"/>
        <v>113.3</v>
      </c>
      <c r="U41" s="46">
        <f t="shared" si="11"/>
        <v>10.42</v>
      </c>
      <c r="V41" s="46">
        <v>0</v>
      </c>
      <c r="W41" s="48">
        <f t="shared" si="12"/>
        <v>159</v>
      </c>
      <c r="X41" s="48">
        <f t="shared" si="13"/>
        <v>0</v>
      </c>
      <c r="Y41" s="46">
        <f t="shared" si="14"/>
        <v>542.35</v>
      </c>
      <c r="Z41" s="46">
        <f t="shared" si="15"/>
        <v>1760.62525</v>
      </c>
      <c r="AA41" s="46"/>
      <c r="AB41" s="12" t="s">
        <v>54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5">
        <f t="shared" si="0"/>
        <v>39</v>
      </c>
      <c r="B42" s="46" t="s">
        <v>176</v>
      </c>
      <c r="C42" s="47" t="s">
        <v>254</v>
      </c>
      <c r="D42" s="46" t="s">
        <v>255</v>
      </c>
      <c r="E42" s="46">
        <v>3473.25</v>
      </c>
      <c r="F42" s="46">
        <f>VLOOKUP(C42,'[1]9月'!$B:$Q,16,0)</f>
        <v>3245.4</v>
      </c>
      <c r="G42" s="48">
        <v>5664.75</v>
      </c>
      <c r="H42" s="46">
        <v>3473.25</v>
      </c>
      <c r="I42" s="48">
        <v>3180</v>
      </c>
      <c r="J42" s="48"/>
      <c r="K42" s="63">
        <f t="shared" si="1"/>
        <v>62.5185</v>
      </c>
      <c r="L42" s="64">
        <f t="shared" si="2"/>
        <v>519.264</v>
      </c>
      <c r="M42" s="48">
        <f t="shared" si="3"/>
        <v>453.18</v>
      </c>
      <c r="N42" s="46">
        <f t="shared" si="4"/>
        <v>24.31275</v>
      </c>
      <c r="O42" s="48">
        <f t="shared" si="5"/>
        <v>159</v>
      </c>
      <c r="P42" s="48">
        <f t="shared" si="6"/>
        <v>0</v>
      </c>
      <c r="Q42" s="48">
        <f t="shared" si="7"/>
        <v>1218.27525</v>
      </c>
      <c r="R42" s="46">
        <f t="shared" si="8"/>
        <v>0</v>
      </c>
      <c r="S42" s="46">
        <f t="shared" si="9"/>
        <v>259.63</v>
      </c>
      <c r="T42" s="48">
        <f t="shared" si="10"/>
        <v>113.3</v>
      </c>
      <c r="U42" s="46">
        <f t="shared" si="11"/>
        <v>10.42</v>
      </c>
      <c r="V42" s="46">
        <v>0</v>
      </c>
      <c r="W42" s="48">
        <f t="shared" si="12"/>
        <v>159</v>
      </c>
      <c r="X42" s="48">
        <f t="shared" si="13"/>
        <v>0</v>
      </c>
      <c r="Y42" s="46">
        <f t="shared" si="14"/>
        <v>542.35</v>
      </c>
      <c r="Z42" s="46">
        <f t="shared" si="15"/>
        <v>1760.62525</v>
      </c>
      <c r="AA42" s="46"/>
      <c r="AB42" s="12" t="s">
        <v>104</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5">
        <f t="shared" si="0"/>
        <v>40</v>
      </c>
      <c r="B43" s="46" t="s">
        <v>256</v>
      </c>
      <c r="C43" s="47" t="s">
        <v>257</v>
      </c>
      <c r="D43" s="46" t="s">
        <v>258</v>
      </c>
      <c r="E43" s="46">
        <v>3820</v>
      </c>
      <c r="F43" s="46">
        <f>VLOOKUP(C43,'[1]9月'!$B:$Q,16,0)</f>
        <v>3820</v>
      </c>
      <c r="G43" s="48">
        <v>5664.75</v>
      </c>
      <c r="H43" s="46">
        <v>3820</v>
      </c>
      <c r="I43" s="48">
        <v>3180</v>
      </c>
      <c r="J43" s="48"/>
      <c r="K43" s="63">
        <f t="shared" si="1"/>
        <v>68.76</v>
      </c>
      <c r="L43" s="64">
        <f t="shared" si="2"/>
        <v>611.2</v>
      </c>
      <c r="M43" s="48">
        <f t="shared" si="3"/>
        <v>453.18</v>
      </c>
      <c r="N43" s="46">
        <f t="shared" si="4"/>
        <v>26.74</v>
      </c>
      <c r="O43" s="48">
        <f t="shared" si="5"/>
        <v>159</v>
      </c>
      <c r="P43" s="48">
        <f t="shared" si="6"/>
        <v>0</v>
      </c>
      <c r="Q43" s="48">
        <f t="shared" si="7"/>
        <v>1318.88</v>
      </c>
      <c r="R43" s="46">
        <f t="shared" si="8"/>
        <v>0</v>
      </c>
      <c r="S43" s="46">
        <f t="shared" si="9"/>
        <v>305.6</v>
      </c>
      <c r="T43" s="48">
        <f t="shared" si="10"/>
        <v>113.3</v>
      </c>
      <c r="U43" s="46">
        <f t="shared" si="11"/>
        <v>11.46</v>
      </c>
      <c r="V43" s="46">
        <v>0</v>
      </c>
      <c r="W43" s="48">
        <f t="shared" si="12"/>
        <v>159</v>
      </c>
      <c r="X43" s="48">
        <f t="shared" si="13"/>
        <v>0</v>
      </c>
      <c r="Y43" s="46">
        <f t="shared" si="14"/>
        <v>589.36</v>
      </c>
      <c r="Z43" s="46">
        <f t="shared" si="15"/>
        <v>1908.24</v>
      </c>
      <c r="AA43" s="46"/>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5">
        <f t="shared" si="0"/>
        <v>41</v>
      </c>
      <c r="B44" s="46" t="s">
        <v>176</v>
      </c>
      <c r="C44" s="47" t="s">
        <v>259</v>
      </c>
      <c r="D44" s="46" t="s">
        <v>260</v>
      </c>
      <c r="E44" s="46">
        <v>3473.25</v>
      </c>
      <c r="F44" s="46">
        <f>VLOOKUP(C44,'[1]9月'!$B:$Q,16,0)</f>
        <v>3245.4</v>
      </c>
      <c r="G44" s="48">
        <v>5664.75</v>
      </c>
      <c r="H44" s="46">
        <v>3473.25</v>
      </c>
      <c r="I44" s="48">
        <v>3180</v>
      </c>
      <c r="J44" s="48"/>
      <c r="K44" s="63">
        <f t="shared" si="1"/>
        <v>62.5185</v>
      </c>
      <c r="L44" s="64">
        <f t="shared" si="2"/>
        <v>519.264</v>
      </c>
      <c r="M44" s="48">
        <f t="shared" si="3"/>
        <v>453.18</v>
      </c>
      <c r="N44" s="46">
        <f t="shared" si="4"/>
        <v>24.31275</v>
      </c>
      <c r="O44" s="48">
        <f t="shared" si="5"/>
        <v>159</v>
      </c>
      <c r="P44" s="48">
        <f t="shared" si="6"/>
        <v>0</v>
      </c>
      <c r="Q44" s="48">
        <f t="shared" si="7"/>
        <v>1218.27525</v>
      </c>
      <c r="R44" s="46">
        <f t="shared" si="8"/>
        <v>0</v>
      </c>
      <c r="S44" s="46">
        <f t="shared" si="9"/>
        <v>259.63</v>
      </c>
      <c r="T44" s="48">
        <f t="shared" si="10"/>
        <v>113.3</v>
      </c>
      <c r="U44" s="46">
        <f t="shared" si="11"/>
        <v>10.42</v>
      </c>
      <c r="V44" s="46">
        <v>0</v>
      </c>
      <c r="W44" s="48">
        <f t="shared" si="12"/>
        <v>159</v>
      </c>
      <c r="X44" s="48">
        <f t="shared" si="13"/>
        <v>0</v>
      </c>
      <c r="Y44" s="46">
        <f t="shared" si="14"/>
        <v>542.35</v>
      </c>
      <c r="Z44" s="46">
        <f t="shared" si="15"/>
        <v>1760.62525</v>
      </c>
      <c r="AA44" s="46"/>
      <c r="AB44" s="12" t="s">
        <v>104</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5">
        <f t="shared" si="0"/>
        <v>42</v>
      </c>
      <c r="B45" s="46" t="s">
        <v>256</v>
      </c>
      <c r="C45" s="47" t="s">
        <v>261</v>
      </c>
      <c r="D45" s="46" t="s">
        <v>262</v>
      </c>
      <c r="E45" s="46">
        <v>3473.25</v>
      </c>
      <c r="F45" s="46">
        <f>VLOOKUP(C45,'[1]9月'!$B:$Q,16,0)</f>
        <v>3245.4</v>
      </c>
      <c r="G45" s="48">
        <v>5664.75</v>
      </c>
      <c r="H45" s="46">
        <v>3473.25</v>
      </c>
      <c r="I45" s="48">
        <v>3180</v>
      </c>
      <c r="J45" s="48"/>
      <c r="K45" s="63">
        <f t="shared" si="1"/>
        <v>62.5185</v>
      </c>
      <c r="L45" s="64">
        <f t="shared" si="2"/>
        <v>519.264</v>
      </c>
      <c r="M45" s="48">
        <f t="shared" si="3"/>
        <v>453.18</v>
      </c>
      <c r="N45" s="46">
        <f t="shared" si="4"/>
        <v>24.31275</v>
      </c>
      <c r="O45" s="48">
        <f t="shared" si="5"/>
        <v>159</v>
      </c>
      <c r="P45" s="48">
        <f t="shared" si="6"/>
        <v>0</v>
      </c>
      <c r="Q45" s="48">
        <f t="shared" si="7"/>
        <v>1218.27525</v>
      </c>
      <c r="R45" s="46">
        <f t="shared" si="8"/>
        <v>0</v>
      </c>
      <c r="S45" s="46">
        <f t="shared" si="9"/>
        <v>259.63</v>
      </c>
      <c r="T45" s="48">
        <f t="shared" si="10"/>
        <v>113.3</v>
      </c>
      <c r="U45" s="46">
        <f t="shared" si="11"/>
        <v>10.42</v>
      </c>
      <c r="V45" s="46">
        <v>0</v>
      </c>
      <c r="W45" s="48">
        <f t="shared" si="12"/>
        <v>159</v>
      </c>
      <c r="X45" s="48">
        <f t="shared" si="13"/>
        <v>0</v>
      </c>
      <c r="Y45" s="46">
        <f t="shared" si="14"/>
        <v>542.35</v>
      </c>
      <c r="Z45" s="46">
        <f t="shared" si="15"/>
        <v>1760.62525</v>
      </c>
      <c r="AA45" s="46"/>
      <c r="AB45" s="12" t="s">
        <v>101</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5">
        <f t="shared" si="0"/>
        <v>43</v>
      </c>
      <c r="B46" s="46" t="s">
        <v>176</v>
      </c>
      <c r="C46" s="56" t="s">
        <v>263</v>
      </c>
      <c r="D46" s="46" t="s">
        <v>264</v>
      </c>
      <c r="E46" s="46">
        <v>3820</v>
      </c>
      <c r="F46" s="46">
        <f>VLOOKUP(C46,'[1]9月'!$B:$Q,16,0)</f>
        <v>3820</v>
      </c>
      <c r="G46" s="48">
        <v>5664.75</v>
      </c>
      <c r="H46" s="46">
        <v>3820</v>
      </c>
      <c r="I46" s="48">
        <v>4180</v>
      </c>
      <c r="J46" s="48"/>
      <c r="K46" s="63">
        <f t="shared" si="1"/>
        <v>68.76</v>
      </c>
      <c r="L46" s="64">
        <f t="shared" si="2"/>
        <v>611.2</v>
      </c>
      <c r="M46" s="48">
        <f t="shared" si="3"/>
        <v>453.18</v>
      </c>
      <c r="N46" s="46">
        <f t="shared" si="4"/>
        <v>26.74</v>
      </c>
      <c r="O46" s="48">
        <f t="shared" si="5"/>
        <v>209</v>
      </c>
      <c r="P46" s="48">
        <f t="shared" si="6"/>
        <v>0</v>
      </c>
      <c r="Q46" s="48">
        <f t="shared" si="7"/>
        <v>1368.88</v>
      </c>
      <c r="R46" s="46">
        <f t="shared" si="8"/>
        <v>0</v>
      </c>
      <c r="S46" s="46">
        <f t="shared" si="9"/>
        <v>305.6</v>
      </c>
      <c r="T46" s="48">
        <f t="shared" si="10"/>
        <v>113.3</v>
      </c>
      <c r="U46" s="46">
        <f t="shared" si="11"/>
        <v>11.46</v>
      </c>
      <c r="V46" s="46">
        <v>0</v>
      </c>
      <c r="W46" s="48">
        <f t="shared" si="12"/>
        <v>209</v>
      </c>
      <c r="X46" s="48">
        <f t="shared" si="13"/>
        <v>0</v>
      </c>
      <c r="Y46" s="46">
        <f t="shared" si="14"/>
        <v>639.36</v>
      </c>
      <c r="Z46" s="46">
        <f t="shared" si="15"/>
        <v>2008.24</v>
      </c>
      <c r="AA46" s="46"/>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5">
        <f t="shared" si="0"/>
        <v>44</v>
      </c>
      <c r="B47" s="46" t="s">
        <v>176</v>
      </c>
      <c r="C47" s="51" t="s">
        <v>265</v>
      </c>
      <c r="D47" s="52" t="s">
        <v>266</v>
      </c>
      <c r="E47" s="46">
        <v>3473.25</v>
      </c>
      <c r="F47" s="46">
        <f>VLOOKUP(C47,'[1]9月'!$B:$Q,16,0)</f>
        <v>3245.4</v>
      </c>
      <c r="G47" s="48">
        <v>5664.75</v>
      </c>
      <c r="H47" s="46">
        <v>3473.25</v>
      </c>
      <c r="I47" s="48">
        <v>3180</v>
      </c>
      <c r="J47" s="48"/>
      <c r="K47" s="63">
        <f t="shared" si="1"/>
        <v>62.5185</v>
      </c>
      <c r="L47" s="64">
        <f t="shared" si="2"/>
        <v>519.264</v>
      </c>
      <c r="M47" s="48">
        <f t="shared" si="3"/>
        <v>453.18</v>
      </c>
      <c r="N47" s="46">
        <f t="shared" si="4"/>
        <v>24.31275</v>
      </c>
      <c r="O47" s="48">
        <f t="shared" si="5"/>
        <v>159</v>
      </c>
      <c r="P47" s="48">
        <f t="shared" si="6"/>
        <v>0</v>
      </c>
      <c r="Q47" s="48">
        <f t="shared" si="7"/>
        <v>1218.27525</v>
      </c>
      <c r="R47" s="46">
        <f t="shared" si="8"/>
        <v>0</v>
      </c>
      <c r="S47" s="46">
        <f t="shared" si="9"/>
        <v>259.63</v>
      </c>
      <c r="T47" s="48">
        <f t="shared" si="10"/>
        <v>113.3</v>
      </c>
      <c r="U47" s="46">
        <f t="shared" si="11"/>
        <v>10.42</v>
      </c>
      <c r="V47" s="46">
        <v>0</v>
      </c>
      <c r="W47" s="48">
        <f t="shared" si="12"/>
        <v>159</v>
      </c>
      <c r="X47" s="48">
        <f t="shared" si="13"/>
        <v>0</v>
      </c>
      <c r="Y47" s="46">
        <f t="shared" si="14"/>
        <v>542.35</v>
      </c>
      <c r="Z47" s="46">
        <f t="shared" si="15"/>
        <v>1760.62525</v>
      </c>
      <c r="AA47" s="46"/>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5">
        <f t="shared" si="0"/>
        <v>45</v>
      </c>
      <c r="B48" s="46" t="s">
        <v>267</v>
      </c>
      <c r="C48" s="47" t="s">
        <v>268</v>
      </c>
      <c r="D48" s="46" t="s">
        <v>269</v>
      </c>
      <c r="E48" s="46">
        <v>3473.25</v>
      </c>
      <c r="F48" s="46">
        <f>VLOOKUP(C48,'[1]9月'!$B:$Q,16,0)</f>
        <v>3245.4</v>
      </c>
      <c r="G48" s="48">
        <v>5664.75</v>
      </c>
      <c r="H48" s="46">
        <v>3473.25</v>
      </c>
      <c r="I48" s="48">
        <v>3180</v>
      </c>
      <c r="J48" s="48"/>
      <c r="K48" s="63">
        <f t="shared" si="1"/>
        <v>62.5185</v>
      </c>
      <c r="L48" s="64">
        <f t="shared" si="2"/>
        <v>519.264</v>
      </c>
      <c r="M48" s="48">
        <f t="shared" si="3"/>
        <v>453.18</v>
      </c>
      <c r="N48" s="46">
        <f t="shared" si="4"/>
        <v>24.31275</v>
      </c>
      <c r="O48" s="48">
        <f t="shared" si="5"/>
        <v>159</v>
      </c>
      <c r="P48" s="48">
        <f t="shared" si="6"/>
        <v>0</v>
      </c>
      <c r="Q48" s="48">
        <f t="shared" si="7"/>
        <v>1218.27525</v>
      </c>
      <c r="R48" s="46">
        <f t="shared" si="8"/>
        <v>0</v>
      </c>
      <c r="S48" s="46">
        <f t="shared" si="9"/>
        <v>259.63</v>
      </c>
      <c r="T48" s="48">
        <f t="shared" si="10"/>
        <v>113.3</v>
      </c>
      <c r="U48" s="46">
        <f t="shared" si="11"/>
        <v>10.42</v>
      </c>
      <c r="V48" s="46">
        <v>0</v>
      </c>
      <c r="W48" s="48">
        <f t="shared" si="12"/>
        <v>159</v>
      </c>
      <c r="X48" s="48">
        <f t="shared" si="13"/>
        <v>0</v>
      </c>
      <c r="Y48" s="46">
        <f t="shared" si="14"/>
        <v>542.35</v>
      </c>
      <c r="Z48" s="46">
        <f t="shared" si="15"/>
        <v>1760.62525</v>
      </c>
      <c r="AA48" s="46"/>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5">
        <f t="shared" si="0"/>
        <v>46</v>
      </c>
      <c r="B49" s="46" t="s">
        <v>173</v>
      </c>
      <c r="C49" s="47" t="s">
        <v>270</v>
      </c>
      <c r="D49" s="46" t="s">
        <v>271</v>
      </c>
      <c r="E49" s="46">
        <v>3473.25</v>
      </c>
      <c r="F49" s="46">
        <f>VLOOKUP(C49,'[1]9月'!$B:$Q,16,0)</f>
        <v>3245.4</v>
      </c>
      <c r="G49" s="48">
        <v>5664.75</v>
      </c>
      <c r="H49" s="46">
        <v>3473.25</v>
      </c>
      <c r="I49" s="48">
        <v>4180</v>
      </c>
      <c r="J49" s="48"/>
      <c r="K49" s="63">
        <f t="shared" si="1"/>
        <v>62.5185</v>
      </c>
      <c r="L49" s="64">
        <f t="shared" si="2"/>
        <v>519.264</v>
      </c>
      <c r="M49" s="48">
        <f t="shared" si="3"/>
        <v>453.18</v>
      </c>
      <c r="N49" s="46">
        <f t="shared" si="4"/>
        <v>24.31275</v>
      </c>
      <c r="O49" s="48">
        <f t="shared" si="5"/>
        <v>209</v>
      </c>
      <c r="P49" s="48">
        <f t="shared" si="6"/>
        <v>0</v>
      </c>
      <c r="Q49" s="48">
        <f t="shared" si="7"/>
        <v>1268.27525</v>
      </c>
      <c r="R49" s="46">
        <f t="shared" si="8"/>
        <v>0</v>
      </c>
      <c r="S49" s="46">
        <f t="shared" si="9"/>
        <v>259.63</v>
      </c>
      <c r="T49" s="48">
        <f t="shared" si="10"/>
        <v>113.3</v>
      </c>
      <c r="U49" s="46">
        <f t="shared" si="11"/>
        <v>10.42</v>
      </c>
      <c r="V49" s="46">
        <v>0</v>
      </c>
      <c r="W49" s="48">
        <f t="shared" si="12"/>
        <v>209</v>
      </c>
      <c r="X49" s="48">
        <f t="shared" si="13"/>
        <v>0</v>
      </c>
      <c r="Y49" s="46">
        <f t="shared" si="14"/>
        <v>592.35</v>
      </c>
      <c r="Z49" s="46">
        <f t="shared" si="15"/>
        <v>1860.62525</v>
      </c>
      <c r="AA49" s="46"/>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5">
        <f t="shared" si="0"/>
        <v>47</v>
      </c>
      <c r="B50" s="46" t="s">
        <v>272</v>
      </c>
      <c r="C50" s="47" t="s">
        <v>273</v>
      </c>
      <c r="D50" s="46" t="s">
        <v>274</v>
      </c>
      <c r="E50" s="46">
        <v>3473.25</v>
      </c>
      <c r="F50" s="46">
        <f>VLOOKUP(C50,'[1]9月'!$B:$Q,16,0)</f>
        <v>3245.4</v>
      </c>
      <c r="G50" s="48">
        <v>5664.75</v>
      </c>
      <c r="H50" s="46">
        <v>3473.25</v>
      </c>
      <c r="I50" s="48">
        <v>3180</v>
      </c>
      <c r="J50" s="48"/>
      <c r="K50" s="63">
        <f t="shared" si="1"/>
        <v>62.5185</v>
      </c>
      <c r="L50" s="64">
        <f t="shared" si="2"/>
        <v>519.264</v>
      </c>
      <c r="M50" s="48">
        <f t="shared" si="3"/>
        <v>453.18</v>
      </c>
      <c r="N50" s="46">
        <f t="shared" si="4"/>
        <v>24.31275</v>
      </c>
      <c r="O50" s="48">
        <f t="shared" si="5"/>
        <v>159</v>
      </c>
      <c r="P50" s="48">
        <f t="shared" si="6"/>
        <v>0</v>
      </c>
      <c r="Q50" s="48">
        <f t="shared" si="7"/>
        <v>1218.27525</v>
      </c>
      <c r="R50" s="46">
        <f t="shared" si="8"/>
        <v>0</v>
      </c>
      <c r="S50" s="46">
        <f t="shared" si="9"/>
        <v>259.63</v>
      </c>
      <c r="T50" s="48">
        <f t="shared" si="10"/>
        <v>113.3</v>
      </c>
      <c r="U50" s="46">
        <f t="shared" si="11"/>
        <v>10.42</v>
      </c>
      <c r="V50" s="46">
        <v>0</v>
      </c>
      <c r="W50" s="48">
        <f t="shared" si="12"/>
        <v>159</v>
      </c>
      <c r="X50" s="48">
        <f t="shared" si="13"/>
        <v>0</v>
      </c>
      <c r="Y50" s="46">
        <f t="shared" si="14"/>
        <v>542.35</v>
      </c>
      <c r="Z50" s="46">
        <f t="shared" si="15"/>
        <v>1760.62525</v>
      </c>
      <c r="AA50" s="46"/>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5">
        <f t="shared" si="0"/>
        <v>48</v>
      </c>
      <c r="B51" s="46" t="s">
        <v>272</v>
      </c>
      <c r="C51" s="47" t="s">
        <v>275</v>
      </c>
      <c r="D51" s="46" t="s">
        <v>276</v>
      </c>
      <c r="E51" s="46">
        <v>3473.25</v>
      </c>
      <c r="F51" s="46">
        <f>VLOOKUP(C51,'[1]9月'!$B:$Q,16,0)</f>
        <v>3245.4</v>
      </c>
      <c r="G51" s="48">
        <v>5664.75</v>
      </c>
      <c r="H51" s="46">
        <v>3473.25</v>
      </c>
      <c r="I51" s="48">
        <v>2544</v>
      </c>
      <c r="J51" s="48"/>
      <c r="K51" s="63">
        <f t="shared" si="1"/>
        <v>62.5185</v>
      </c>
      <c r="L51" s="64">
        <f t="shared" si="2"/>
        <v>519.264</v>
      </c>
      <c r="M51" s="48">
        <f t="shared" si="3"/>
        <v>453.18</v>
      </c>
      <c r="N51" s="46">
        <f t="shared" si="4"/>
        <v>24.31275</v>
      </c>
      <c r="O51" s="48">
        <f t="shared" si="5"/>
        <v>127.2</v>
      </c>
      <c r="P51" s="48">
        <f t="shared" si="6"/>
        <v>0</v>
      </c>
      <c r="Q51" s="48">
        <f t="shared" si="7"/>
        <v>1186.47525</v>
      </c>
      <c r="R51" s="46">
        <f t="shared" si="8"/>
        <v>0</v>
      </c>
      <c r="S51" s="46">
        <f t="shared" si="9"/>
        <v>259.63</v>
      </c>
      <c r="T51" s="48">
        <f t="shared" si="10"/>
        <v>113.3</v>
      </c>
      <c r="U51" s="46">
        <f t="shared" si="11"/>
        <v>10.42</v>
      </c>
      <c r="V51" s="46">
        <v>0</v>
      </c>
      <c r="W51" s="48">
        <f t="shared" si="12"/>
        <v>127.2</v>
      </c>
      <c r="X51" s="48">
        <f t="shared" si="13"/>
        <v>0</v>
      </c>
      <c r="Y51" s="46">
        <f t="shared" si="14"/>
        <v>510.55</v>
      </c>
      <c r="Z51" s="46">
        <f t="shared" si="15"/>
        <v>1697.02525</v>
      </c>
      <c r="AA51" s="46"/>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5">
        <f t="shared" si="0"/>
        <v>49</v>
      </c>
      <c r="B52" s="46" t="s">
        <v>272</v>
      </c>
      <c r="C52" s="47" t="s">
        <v>277</v>
      </c>
      <c r="D52" s="46" t="s">
        <v>278</v>
      </c>
      <c r="E52" s="46">
        <v>3473.25</v>
      </c>
      <c r="F52" s="46">
        <f>VLOOKUP(C52,'[1]9月'!$B:$Q,16,0)</f>
        <v>3245.4</v>
      </c>
      <c r="G52" s="48">
        <v>5664.75</v>
      </c>
      <c r="H52" s="46">
        <v>3473.25</v>
      </c>
      <c r="I52" s="48">
        <v>3180</v>
      </c>
      <c r="J52" s="48"/>
      <c r="K52" s="63">
        <f t="shared" si="1"/>
        <v>62.5185</v>
      </c>
      <c r="L52" s="64">
        <f t="shared" si="2"/>
        <v>519.264</v>
      </c>
      <c r="M52" s="48">
        <f t="shared" si="3"/>
        <v>453.18</v>
      </c>
      <c r="N52" s="46">
        <f t="shared" si="4"/>
        <v>24.31275</v>
      </c>
      <c r="O52" s="48">
        <f t="shared" si="5"/>
        <v>159</v>
      </c>
      <c r="P52" s="48">
        <f t="shared" si="6"/>
        <v>0</v>
      </c>
      <c r="Q52" s="48">
        <f t="shared" si="7"/>
        <v>1218.27525</v>
      </c>
      <c r="R52" s="46">
        <f t="shared" si="8"/>
        <v>0</v>
      </c>
      <c r="S52" s="46">
        <f t="shared" si="9"/>
        <v>259.63</v>
      </c>
      <c r="T52" s="48">
        <f t="shared" si="10"/>
        <v>113.3</v>
      </c>
      <c r="U52" s="46">
        <f t="shared" si="11"/>
        <v>10.42</v>
      </c>
      <c r="V52" s="46">
        <v>0</v>
      </c>
      <c r="W52" s="48">
        <f t="shared" si="12"/>
        <v>159</v>
      </c>
      <c r="X52" s="48">
        <f t="shared" si="13"/>
        <v>0</v>
      </c>
      <c r="Y52" s="46">
        <f t="shared" si="14"/>
        <v>542.35</v>
      </c>
      <c r="Z52" s="46">
        <f t="shared" si="15"/>
        <v>1760.62525</v>
      </c>
      <c r="AA52" s="46"/>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5">
        <f t="shared" si="0"/>
        <v>50</v>
      </c>
      <c r="B53" s="46" t="s">
        <v>272</v>
      </c>
      <c r="C53" s="47" t="s">
        <v>279</v>
      </c>
      <c r="D53" s="46" t="s">
        <v>280</v>
      </c>
      <c r="E53" s="46">
        <v>3473.25</v>
      </c>
      <c r="F53" s="46">
        <f>VLOOKUP(C53,'[1]9月'!$B:$Q,16,0)</f>
        <v>3245.4</v>
      </c>
      <c r="G53" s="48">
        <v>5664.75</v>
      </c>
      <c r="H53" s="46">
        <v>3473.25</v>
      </c>
      <c r="I53" s="48">
        <v>3180</v>
      </c>
      <c r="J53" s="48"/>
      <c r="K53" s="63">
        <f t="shared" si="1"/>
        <v>62.5185</v>
      </c>
      <c r="L53" s="64">
        <f t="shared" si="2"/>
        <v>519.264</v>
      </c>
      <c r="M53" s="48">
        <f t="shared" si="3"/>
        <v>453.18</v>
      </c>
      <c r="N53" s="46">
        <f t="shared" si="4"/>
        <v>24.31275</v>
      </c>
      <c r="O53" s="48">
        <f t="shared" si="5"/>
        <v>159</v>
      </c>
      <c r="P53" s="48">
        <f t="shared" si="6"/>
        <v>0</v>
      </c>
      <c r="Q53" s="48">
        <f t="shared" si="7"/>
        <v>1218.27525</v>
      </c>
      <c r="R53" s="46">
        <f t="shared" si="8"/>
        <v>0</v>
      </c>
      <c r="S53" s="46">
        <f t="shared" si="9"/>
        <v>259.63</v>
      </c>
      <c r="T53" s="48">
        <f t="shared" si="10"/>
        <v>113.3</v>
      </c>
      <c r="U53" s="46">
        <f t="shared" si="11"/>
        <v>10.42</v>
      </c>
      <c r="V53" s="46">
        <v>0</v>
      </c>
      <c r="W53" s="48">
        <f t="shared" si="12"/>
        <v>159</v>
      </c>
      <c r="X53" s="48">
        <f t="shared" si="13"/>
        <v>0</v>
      </c>
      <c r="Y53" s="46">
        <f t="shared" si="14"/>
        <v>542.35</v>
      </c>
      <c r="Z53" s="46">
        <f t="shared" si="15"/>
        <v>1760.62525</v>
      </c>
      <c r="AA53" s="46"/>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45">
        <f t="shared" si="0"/>
        <v>51</v>
      </c>
      <c r="B54" s="46" t="s">
        <v>272</v>
      </c>
      <c r="C54" s="47" t="s">
        <v>281</v>
      </c>
      <c r="D54" s="46" t="s">
        <v>282</v>
      </c>
      <c r="E54" s="46">
        <v>3473.25</v>
      </c>
      <c r="F54" s="46">
        <f>VLOOKUP(C54,'[1]9月'!$B:$Q,16,0)</f>
        <v>3245.4</v>
      </c>
      <c r="G54" s="48">
        <v>5664.75</v>
      </c>
      <c r="H54" s="46">
        <v>3473.25</v>
      </c>
      <c r="I54" s="48">
        <v>3180</v>
      </c>
      <c r="J54" s="48"/>
      <c r="K54" s="63">
        <f t="shared" si="1"/>
        <v>62.5185</v>
      </c>
      <c r="L54" s="64">
        <f t="shared" si="2"/>
        <v>519.264</v>
      </c>
      <c r="M54" s="48">
        <f t="shared" si="3"/>
        <v>453.18</v>
      </c>
      <c r="N54" s="46">
        <f t="shared" si="4"/>
        <v>24.31275</v>
      </c>
      <c r="O54" s="48">
        <f t="shared" si="5"/>
        <v>159</v>
      </c>
      <c r="P54" s="48">
        <f t="shared" si="6"/>
        <v>0</v>
      </c>
      <c r="Q54" s="48">
        <f t="shared" si="7"/>
        <v>1218.27525</v>
      </c>
      <c r="R54" s="46">
        <f t="shared" si="8"/>
        <v>0</v>
      </c>
      <c r="S54" s="46">
        <f t="shared" si="9"/>
        <v>259.63</v>
      </c>
      <c r="T54" s="48">
        <f t="shared" si="10"/>
        <v>113.3</v>
      </c>
      <c r="U54" s="46">
        <f t="shared" si="11"/>
        <v>10.42</v>
      </c>
      <c r="V54" s="46">
        <v>0</v>
      </c>
      <c r="W54" s="48">
        <f t="shared" si="12"/>
        <v>159</v>
      </c>
      <c r="X54" s="48">
        <f t="shared" si="13"/>
        <v>0</v>
      </c>
      <c r="Y54" s="46">
        <f t="shared" si="14"/>
        <v>542.35</v>
      </c>
      <c r="Z54" s="46">
        <f t="shared" si="15"/>
        <v>1760.62525</v>
      </c>
      <c r="AA54" s="46"/>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5">
        <f t="shared" si="0"/>
        <v>52</v>
      </c>
      <c r="B55" s="46" t="s">
        <v>267</v>
      </c>
      <c r="C55" s="47" t="s">
        <v>283</v>
      </c>
      <c r="D55" s="46" t="s">
        <v>284</v>
      </c>
      <c r="E55" s="46">
        <v>3820</v>
      </c>
      <c r="F55" s="46">
        <f>VLOOKUP(C55,'[1]9月'!$B:$Q,16,0)</f>
        <v>3820</v>
      </c>
      <c r="G55" s="48">
        <v>5664.75</v>
      </c>
      <c r="H55" s="46">
        <v>3820</v>
      </c>
      <c r="I55" s="48">
        <v>4180</v>
      </c>
      <c r="J55" s="48"/>
      <c r="K55" s="63">
        <f t="shared" si="1"/>
        <v>68.76</v>
      </c>
      <c r="L55" s="64">
        <f t="shared" si="2"/>
        <v>611.2</v>
      </c>
      <c r="M55" s="48">
        <f t="shared" si="3"/>
        <v>453.18</v>
      </c>
      <c r="N55" s="46">
        <f t="shared" si="4"/>
        <v>26.74</v>
      </c>
      <c r="O55" s="48">
        <f t="shared" si="5"/>
        <v>209</v>
      </c>
      <c r="P55" s="48">
        <f t="shared" si="6"/>
        <v>0</v>
      </c>
      <c r="Q55" s="48">
        <f t="shared" si="7"/>
        <v>1368.88</v>
      </c>
      <c r="R55" s="46">
        <f t="shared" si="8"/>
        <v>0</v>
      </c>
      <c r="S55" s="46">
        <f t="shared" si="9"/>
        <v>305.6</v>
      </c>
      <c r="T55" s="48">
        <f t="shared" si="10"/>
        <v>113.3</v>
      </c>
      <c r="U55" s="46">
        <f t="shared" si="11"/>
        <v>11.46</v>
      </c>
      <c r="V55" s="46">
        <v>0</v>
      </c>
      <c r="W55" s="48">
        <f t="shared" si="12"/>
        <v>209</v>
      </c>
      <c r="X55" s="48">
        <f t="shared" si="13"/>
        <v>0</v>
      </c>
      <c r="Y55" s="46">
        <f t="shared" si="14"/>
        <v>639.36</v>
      </c>
      <c r="Z55" s="46">
        <f t="shared" si="15"/>
        <v>2008.24</v>
      </c>
      <c r="AA55" s="46"/>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5">
        <f t="shared" si="0"/>
        <v>53</v>
      </c>
      <c r="B56" s="46" t="s">
        <v>267</v>
      </c>
      <c r="C56" s="47" t="s">
        <v>285</v>
      </c>
      <c r="D56" s="46" t="s">
        <v>286</v>
      </c>
      <c r="E56" s="46">
        <v>3473.25</v>
      </c>
      <c r="F56" s="46">
        <f>VLOOKUP(C56,'[1]9月'!$B:$Q,16,0)</f>
        <v>3245.4</v>
      </c>
      <c r="G56" s="48">
        <v>5664.75</v>
      </c>
      <c r="H56" s="46">
        <v>3473.25</v>
      </c>
      <c r="I56" s="48">
        <v>3180</v>
      </c>
      <c r="J56" s="48"/>
      <c r="K56" s="63">
        <f t="shared" si="1"/>
        <v>62.5185</v>
      </c>
      <c r="L56" s="64">
        <f t="shared" si="2"/>
        <v>519.264</v>
      </c>
      <c r="M56" s="48">
        <f t="shared" si="3"/>
        <v>453.18</v>
      </c>
      <c r="N56" s="46">
        <f t="shared" si="4"/>
        <v>24.31275</v>
      </c>
      <c r="O56" s="48">
        <f t="shared" si="5"/>
        <v>159</v>
      </c>
      <c r="P56" s="48">
        <f t="shared" si="6"/>
        <v>0</v>
      </c>
      <c r="Q56" s="48">
        <f t="shared" si="7"/>
        <v>1218.27525</v>
      </c>
      <c r="R56" s="46">
        <f t="shared" si="8"/>
        <v>0</v>
      </c>
      <c r="S56" s="46">
        <f t="shared" si="9"/>
        <v>259.63</v>
      </c>
      <c r="T56" s="48">
        <f t="shared" si="10"/>
        <v>113.3</v>
      </c>
      <c r="U56" s="46">
        <f t="shared" si="11"/>
        <v>10.42</v>
      </c>
      <c r="V56" s="46">
        <v>0</v>
      </c>
      <c r="W56" s="48">
        <f t="shared" si="12"/>
        <v>159</v>
      </c>
      <c r="X56" s="48">
        <f t="shared" si="13"/>
        <v>0</v>
      </c>
      <c r="Y56" s="46">
        <f t="shared" si="14"/>
        <v>542.35</v>
      </c>
      <c r="Z56" s="46">
        <f t="shared" si="15"/>
        <v>1760.62525</v>
      </c>
      <c r="AA56" s="46"/>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5">
        <f t="shared" si="0"/>
        <v>54</v>
      </c>
      <c r="B57" s="46" t="s">
        <v>227</v>
      </c>
      <c r="C57" s="47" t="s">
        <v>287</v>
      </c>
      <c r="D57" s="46" t="s">
        <v>288</v>
      </c>
      <c r="E57" s="46">
        <v>3820</v>
      </c>
      <c r="F57" s="46">
        <f>VLOOKUP(C57,'[1]9月'!$B:$Q,16,0)</f>
        <v>3820</v>
      </c>
      <c r="G57" s="48">
        <v>5664.75</v>
      </c>
      <c r="H57" s="46">
        <v>3820</v>
      </c>
      <c r="I57" s="48">
        <v>3180</v>
      </c>
      <c r="J57" s="48"/>
      <c r="K57" s="63">
        <f t="shared" si="1"/>
        <v>68.76</v>
      </c>
      <c r="L57" s="64">
        <f t="shared" si="2"/>
        <v>611.2</v>
      </c>
      <c r="M57" s="48">
        <f t="shared" si="3"/>
        <v>453.18</v>
      </c>
      <c r="N57" s="46">
        <f t="shared" si="4"/>
        <v>26.74</v>
      </c>
      <c r="O57" s="48">
        <f t="shared" si="5"/>
        <v>159</v>
      </c>
      <c r="P57" s="48">
        <f t="shared" si="6"/>
        <v>0</v>
      </c>
      <c r="Q57" s="48">
        <f t="shared" si="7"/>
        <v>1318.88</v>
      </c>
      <c r="R57" s="46">
        <f t="shared" si="8"/>
        <v>0</v>
      </c>
      <c r="S57" s="46">
        <f t="shared" si="9"/>
        <v>305.6</v>
      </c>
      <c r="T57" s="48">
        <f t="shared" si="10"/>
        <v>113.3</v>
      </c>
      <c r="U57" s="46">
        <f t="shared" si="11"/>
        <v>11.46</v>
      </c>
      <c r="V57" s="46">
        <v>0</v>
      </c>
      <c r="W57" s="48">
        <f t="shared" si="12"/>
        <v>159</v>
      </c>
      <c r="X57" s="48">
        <f t="shared" si="13"/>
        <v>0</v>
      </c>
      <c r="Y57" s="46">
        <f t="shared" si="14"/>
        <v>589.36</v>
      </c>
      <c r="Z57" s="46">
        <f t="shared" si="15"/>
        <v>1908.24</v>
      </c>
      <c r="AA57" s="46"/>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5">
        <f t="shared" si="0"/>
        <v>55</v>
      </c>
      <c r="B58" s="46" t="s">
        <v>289</v>
      </c>
      <c r="C58" s="47" t="s">
        <v>290</v>
      </c>
      <c r="D58" s="46" t="s">
        <v>291</v>
      </c>
      <c r="E58" s="46">
        <v>3473.25</v>
      </c>
      <c r="F58" s="46">
        <f>VLOOKUP(C58,'[1]9月'!$B:$Q,16,0)</f>
        <v>3245.4</v>
      </c>
      <c r="G58" s="48">
        <v>5664.75</v>
      </c>
      <c r="H58" s="46">
        <v>3473.25</v>
      </c>
      <c r="I58" s="48">
        <v>3180</v>
      </c>
      <c r="J58" s="48"/>
      <c r="K58" s="63">
        <f t="shared" si="1"/>
        <v>62.5185</v>
      </c>
      <c r="L58" s="64">
        <f t="shared" si="2"/>
        <v>519.264</v>
      </c>
      <c r="M58" s="48">
        <f t="shared" si="3"/>
        <v>453.18</v>
      </c>
      <c r="N58" s="46">
        <f t="shared" si="4"/>
        <v>24.31275</v>
      </c>
      <c r="O58" s="48">
        <f t="shared" si="5"/>
        <v>159</v>
      </c>
      <c r="P58" s="48">
        <f t="shared" si="6"/>
        <v>0</v>
      </c>
      <c r="Q58" s="48">
        <f t="shared" si="7"/>
        <v>1218.27525</v>
      </c>
      <c r="R58" s="46">
        <f t="shared" si="8"/>
        <v>0</v>
      </c>
      <c r="S58" s="46">
        <f t="shared" si="9"/>
        <v>259.63</v>
      </c>
      <c r="T58" s="48">
        <f t="shared" si="10"/>
        <v>113.3</v>
      </c>
      <c r="U58" s="46">
        <f t="shared" si="11"/>
        <v>10.42</v>
      </c>
      <c r="V58" s="46">
        <v>0</v>
      </c>
      <c r="W58" s="48">
        <f t="shared" si="12"/>
        <v>159</v>
      </c>
      <c r="X58" s="48">
        <f t="shared" si="13"/>
        <v>0</v>
      </c>
      <c r="Y58" s="46">
        <f t="shared" si="14"/>
        <v>542.35</v>
      </c>
      <c r="Z58" s="46">
        <f t="shared" si="15"/>
        <v>1760.62525</v>
      </c>
      <c r="AA58" s="46"/>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5">
        <f t="shared" si="0"/>
        <v>56</v>
      </c>
      <c r="B59" s="46" t="s">
        <v>227</v>
      </c>
      <c r="C59" s="47" t="s">
        <v>292</v>
      </c>
      <c r="D59" s="46" t="s">
        <v>293</v>
      </c>
      <c r="E59" s="46">
        <v>3473.25</v>
      </c>
      <c r="F59" s="46">
        <f>VLOOKUP(C59,'[1]9月'!$B:$Q,16,0)</f>
        <v>3245.4</v>
      </c>
      <c r="G59" s="48">
        <v>5664.75</v>
      </c>
      <c r="H59" s="46">
        <v>3473.25</v>
      </c>
      <c r="I59" s="48">
        <v>1790</v>
      </c>
      <c r="J59" s="48"/>
      <c r="K59" s="63">
        <f t="shared" si="1"/>
        <v>62.5185</v>
      </c>
      <c r="L59" s="64">
        <f t="shared" si="2"/>
        <v>519.264</v>
      </c>
      <c r="M59" s="48">
        <f t="shared" si="3"/>
        <v>453.18</v>
      </c>
      <c r="N59" s="46">
        <f t="shared" si="4"/>
        <v>24.31275</v>
      </c>
      <c r="O59" s="48">
        <f t="shared" si="5"/>
        <v>89.5</v>
      </c>
      <c r="P59" s="48">
        <f t="shared" si="6"/>
        <v>0</v>
      </c>
      <c r="Q59" s="48">
        <f t="shared" si="7"/>
        <v>1148.77525</v>
      </c>
      <c r="R59" s="46">
        <f t="shared" si="8"/>
        <v>0</v>
      </c>
      <c r="S59" s="46">
        <f t="shared" si="9"/>
        <v>259.63</v>
      </c>
      <c r="T59" s="48">
        <f t="shared" si="10"/>
        <v>113.3</v>
      </c>
      <c r="U59" s="46">
        <f t="shared" si="11"/>
        <v>10.42</v>
      </c>
      <c r="V59" s="46">
        <v>0</v>
      </c>
      <c r="W59" s="48">
        <f t="shared" si="12"/>
        <v>89.5</v>
      </c>
      <c r="X59" s="48">
        <f t="shared" si="13"/>
        <v>0</v>
      </c>
      <c r="Y59" s="46">
        <f t="shared" si="14"/>
        <v>472.85</v>
      </c>
      <c r="Z59" s="46">
        <f t="shared" si="15"/>
        <v>1621.62525</v>
      </c>
      <c r="AA59" s="46"/>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5">
        <f t="shared" si="0"/>
        <v>57</v>
      </c>
      <c r="B60" s="46" t="s">
        <v>230</v>
      </c>
      <c r="C60" s="47" t="s">
        <v>294</v>
      </c>
      <c r="D60" s="46" t="s">
        <v>295</v>
      </c>
      <c r="E60" s="46">
        <v>3473.25</v>
      </c>
      <c r="F60" s="46">
        <f>VLOOKUP(C60,'[1]9月'!$B:$Q,16,0)</f>
        <v>3245.4</v>
      </c>
      <c r="G60" s="48">
        <v>5664.75</v>
      </c>
      <c r="H60" s="46">
        <v>3473.25</v>
      </c>
      <c r="I60" s="48">
        <v>3180</v>
      </c>
      <c r="J60" s="48"/>
      <c r="K60" s="63">
        <f t="shared" si="1"/>
        <v>62.5185</v>
      </c>
      <c r="L60" s="64">
        <f t="shared" si="2"/>
        <v>519.264</v>
      </c>
      <c r="M60" s="48">
        <f t="shared" si="3"/>
        <v>453.18</v>
      </c>
      <c r="N60" s="46">
        <f t="shared" si="4"/>
        <v>24.31275</v>
      </c>
      <c r="O60" s="48">
        <f t="shared" si="5"/>
        <v>159</v>
      </c>
      <c r="P60" s="48">
        <f t="shared" si="6"/>
        <v>0</v>
      </c>
      <c r="Q60" s="48">
        <f t="shared" si="7"/>
        <v>1218.27525</v>
      </c>
      <c r="R60" s="46">
        <f t="shared" si="8"/>
        <v>0</v>
      </c>
      <c r="S60" s="46">
        <f t="shared" si="9"/>
        <v>259.63</v>
      </c>
      <c r="T60" s="48">
        <f t="shared" si="10"/>
        <v>113.3</v>
      </c>
      <c r="U60" s="46">
        <f t="shared" si="11"/>
        <v>10.42</v>
      </c>
      <c r="V60" s="46">
        <v>0</v>
      </c>
      <c r="W60" s="48">
        <f t="shared" si="12"/>
        <v>159</v>
      </c>
      <c r="X60" s="48">
        <f t="shared" si="13"/>
        <v>0</v>
      </c>
      <c r="Y60" s="46">
        <f t="shared" si="14"/>
        <v>542.35</v>
      </c>
      <c r="Z60" s="46">
        <f t="shared" si="15"/>
        <v>1760.62525</v>
      </c>
      <c r="AA60" s="46"/>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5">
        <f t="shared" si="0"/>
        <v>58</v>
      </c>
      <c r="B61" s="46" t="s">
        <v>227</v>
      </c>
      <c r="C61" s="47" t="s">
        <v>296</v>
      </c>
      <c r="D61" s="46" t="s">
        <v>297</v>
      </c>
      <c r="E61" s="46">
        <v>3473.25</v>
      </c>
      <c r="F61" s="46">
        <f>VLOOKUP(C61,'[1]9月'!$B:$Q,16,0)</f>
        <v>3245.4</v>
      </c>
      <c r="G61" s="48">
        <v>5664.75</v>
      </c>
      <c r="H61" s="46">
        <v>3473.25</v>
      </c>
      <c r="I61" s="48">
        <v>3180</v>
      </c>
      <c r="J61" s="48"/>
      <c r="K61" s="63">
        <f t="shared" si="1"/>
        <v>62.5185</v>
      </c>
      <c r="L61" s="64">
        <f t="shared" si="2"/>
        <v>519.264</v>
      </c>
      <c r="M61" s="48">
        <f t="shared" si="3"/>
        <v>453.18</v>
      </c>
      <c r="N61" s="46">
        <f t="shared" si="4"/>
        <v>24.31275</v>
      </c>
      <c r="O61" s="48">
        <f t="shared" si="5"/>
        <v>159</v>
      </c>
      <c r="P61" s="48">
        <f t="shared" si="6"/>
        <v>0</v>
      </c>
      <c r="Q61" s="48">
        <f t="shared" si="7"/>
        <v>1218.27525</v>
      </c>
      <c r="R61" s="46">
        <f t="shared" si="8"/>
        <v>0</v>
      </c>
      <c r="S61" s="46">
        <f t="shared" si="9"/>
        <v>259.63</v>
      </c>
      <c r="T61" s="48">
        <f t="shared" si="10"/>
        <v>113.3</v>
      </c>
      <c r="U61" s="46">
        <f t="shared" si="11"/>
        <v>10.42</v>
      </c>
      <c r="V61" s="46">
        <v>0</v>
      </c>
      <c r="W61" s="48">
        <f t="shared" si="12"/>
        <v>159</v>
      </c>
      <c r="X61" s="48">
        <f t="shared" si="13"/>
        <v>0</v>
      </c>
      <c r="Y61" s="46">
        <f t="shared" si="14"/>
        <v>542.35</v>
      </c>
      <c r="Z61" s="46">
        <f t="shared" si="15"/>
        <v>1760.62525</v>
      </c>
      <c r="AA61" s="46"/>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5">
        <f t="shared" si="0"/>
        <v>59</v>
      </c>
      <c r="B62" s="46" t="s">
        <v>173</v>
      </c>
      <c r="C62" s="47" t="s">
        <v>298</v>
      </c>
      <c r="D62" s="46" t="s">
        <v>299</v>
      </c>
      <c r="E62" s="46">
        <v>3473.25</v>
      </c>
      <c r="F62" s="46">
        <f>VLOOKUP(C62,'[1]9月'!$B:$Q,16,0)</f>
        <v>3245.4</v>
      </c>
      <c r="G62" s="48">
        <v>5664.75</v>
      </c>
      <c r="H62" s="46">
        <v>3473.25</v>
      </c>
      <c r="I62" s="48">
        <v>4180</v>
      </c>
      <c r="J62" s="48"/>
      <c r="K62" s="63">
        <f t="shared" si="1"/>
        <v>62.5185</v>
      </c>
      <c r="L62" s="64">
        <f t="shared" si="2"/>
        <v>519.264</v>
      </c>
      <c r="M62" s="48">
        <f t="shared" si="3"/>
        <v>453.18</v>
      </c>
      <c r="N62" s="46">
        <f t="shared" si="4"/>
        <v>24.31275</v>
      </c>
      <c r="O62" s="48">
        <f t="shared" si="5"/>
        <v>209</v>
      </c>
      <c r="P62" s="48">
        <f t="shared" si="6"/>
        <v>0</v>
      </c>
      <c r="Q62" s="48">
        <f t="shared" si="7"/>
        <v>1268.27525</v>
      </c>
      <c r="R62" s="46">
        <f t="shared" si="8"/>
        <v>0</v>
      </c>
      <c r="S62" s="46">
        <f t="shared" si="9"/>
        <v>259.63</v>
      </c>
      <c r="T62" s="48">
        <f t="shared" si="10"/>
        <v>113.3</v>
      </c>
      <c r="U62" s="46">
        <f t="shared" si="11"/>
        <v>10.42</v>
      </c>
      <c r="V62" s="46">
        <v>0</v>
      </c>
      <c r="W62" s="48">
        <f t="shared" si="12"/>
        <v>209</v>
      </c>
      <c r="X62" s="48">
        <f t="shared" si="13"/>
        <v>0</v>
      </c>
      <c r="Y62" s="46">
        <f t="shared" si="14"/>
        <v>592.35</v>
      </c>
      <c r="Z62" s="46">
        <f t="shared" si="15"/>
        <v>1860.62525</v>
      </c>
      <c r="AA62" s="46"/>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5">
        <f t="shared" si="0"/>
        <v>60</v>
      </c>
      <c r="B63" s="46" t="s">
        <v>230</v>
      </c>
      <c r="C63" s="47" t="s">
        <v>300</v>
      </c>
      <c r="D63" s="46" t="s">
        <v>301</v>
      </c>
      <c r="E63" s="46">
        <v>3473.25</v>
      </c>
      <c r="F63" s="46">
        <f>VLOOKUP(C63,'[1]9月'!$B:$Q,16,0)</f>
        <v>3245.4</v>
      </c>
      <c r="G63" s="48">
        <v>5664.75</v>
      </c>
      <c r="H63" s="46">
        <v>3473.25</v>
      </c>
      <c r="I63" s="48">
        <v>3180</v>
      </c>
      <c r="J63" s="48"/>
      <c r="K63" s="63">
        <f t="shared" si="1"/>
        <v>62.5185</v>
      </c>
      <c r="L63" s="64">
        <f t="shared" si="2"/>
        <v>519.264</v>
      </c>
      <c r="M63" s="48">
        <f t="shared" si="3"/>
        <v>453.18</v>
      </c>
      <c r="N63" s="46">
        <f t="shared" si="4"/>
        <v>24.31275</v>
      </c>
      <c r="O63" s="48">
        <f t="shared" si="5"/>
        <v>159</v>
      </c>
      <c r="P63" s="48">
        <f t="shared" si="6"/>
        <v>0</v>
      </c>
      <c r="Q63" s="48">
        <f t="shared" si="7"/>
        <v>1218.27525</v>
      </c>
      <c r="R63" s="46">
        <f t="shared" si="8"/>
        <v>0</v>
      </c>
      <c r="S63" s="46">
        <f t="shared" si="9"/>
        <v>259.63</v>
      </c>
      <c r="T63" s="48">
        <f t="shared" si="10"/>
        <v>113.3</v>
      </c>
      <c r="U63" s="46">
        <f t="shared" si="11"/>
        <v>10.42</v>
      </c>
      <c r="V63" s="46">
        <v>0</v>
      </c>
      <c r="W63" s="48">
        <f t="shared" si="12"/>
        <v>159</v>
      </c>
      <c r="X63" s="48">
        <f t="shared" si="13"/>
        <v>0</v>
      </c>
      <c r="Y63" s="46">
        <f t="shared" si="14"/>
        <v>542.35</v>
      </c>
      <c r="Z63" s="46">
        <f t="shared" si="15"/>
        <v>1760.62525</v>
      </c>
      <c r="AA63" s="46"/>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5">
        <f t="shared" si="0"/>
        <v>61</v>
      </c>
      <c r="B64" s="46" t="s">
        <v>230</v>
      </c>
      <c r="C64" s="47" t="s">
        <v>302</v>
      </c>
      <c r="D64" s="46" t="s">
        <v>303</v>
      </c>
      <c r="E64" s="46">
        <v>3473.25</v>
      </c>
      <c r="F64" s="46">
        <f>VLOOKUP(C64,'[1]9月'!$B:$Q,16,0)</f>
        <v>3245.4</v>
      </c>
      <c r="G64" s="48">
        <v>5664.75</v>
      </c>
      <c r="H64" s="46">
        <v>3473.25</v>
      </c>
      <c r="I64" s="48">
        <v>3180</v>
      </c>
      <c r="J64" s="48"/>
      <c r="K64" s="63">
        <f t="shared" si="1"/>
        <v>62.5185</v>
      </c>
      <c r="L64" s="64">
        <f t="shared" si="2"/>
        <v>519.264</v>
      </c>
      <c r="M64" s="48">
        <f t="shared" si="3"/>
        <v>453.18</v>
      </c>
      <c r="N64" s="46">
        <f t="shared" si="4"/>
        <v>24.31275</v>
      </c>
      <c r="O64" s="48">
        <f t="shared" si="5"/>
        <v>159</v>
      </c>
      <c r="P64" s="48">
        <f t="shared" si="6"/>
        <v>0</v>
      </c>
      <c r="Q64" s="48">
        <f t="shared" si="7"/>
        <v>1218.27525</v>
      </c>
      <c r="R64" s="46">
        <f t="shared" si="8"/>
        <v>0</v>
      </c>
      <c r="S64" s="46">
        <f t="shared" si="9"/>
        <v>259.63</v>
      </c>
      <c r="T64" s="48">
        <f t="shared" si="10"/>
        <v>113.3</v>
      </c>
      <c r="U64" s="46">
        <f t="shared" si="11"/>
        <v>10.42</v>
      </c>
      <c r="V64" s="46">
        <v>0</v>
      </c>
      <c r="W64" s="48">
        <f t="shared" si="12"/>
        <v>159</v>
      </c>
      <c r="X64" s="48">
        <f t="shared" si="13"/>
        <v>0</v>
      </c>
      <c r="Y64" s="46">
        <f t="shared" si="14"/>
        <v>542.35</v>
      </c>
      <c r="Z64" s="46">
        <f t="shared" si="15"/>
        <v>1760.62525</v>
      </c>
      <c r="AA64" s="46"/>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5">
        <f t="shared" si="0"/>
        <v>62</v>
      </c>
      <c r="B65" s="46" t="s">
        <v>227</v>
      </c>
      <c r="C65" s="47" t="s">
        <v>304</v>
      </c>
      <c r="D65" s="46" t="s">
        <v>305</v>
      </c>
      <c r="E65" s="46">
        <v>3473.25</v>
      </c>
      <c r="F65" s="46">
        <f>VLOOKUP(C65,'[1]9月'!$B:$Q,16,0)</f>
        <v>3245.4</v>
      </c>
      <c r="G65" s="48">
        <v>5664.75</v>
      </c>
      <c r="H65" s="46">
        <v>3473.25</v>
      </c>
      <c r="I65" s="48">
        <v>3180</v>
      </c>
      <c r="J65" s="48"/>
      <c r="K65" s="63">
        <f t="shared" si="1"/>
        <v>62.5185</v>
      </c>
      <c r="L65" s="64">
        <f t="shared" si="2"/>
        <v>519.264</v>
      </c>
      <c r="M65" s="48">
        <f t="shared" si="3"/>
        <v>453.18</v>
      </c>
      <c r="N65" s="46">
        <f t="shared" si="4"/>
        <v>24.31275</v>
      </c>
      <c r="O65" s="48">
        <f t="shared" si="5"/>
        <v>159</v>
      </c>
      <c r="P65" s="48">
        <f t="shared" si="6"/>
        <v>0</v>
      </c>
      <c r="Q65" s="48">
        <f t="shared" si="7"/>
        <v>1218.27525</v>
      </c>
      <c r="R65" s="46">
        <f t="shared" si="8"/>
        <v>0</v>
      </c>
      <c r="S65" s="46">
        <f t="shared" si="9"/>
        <v>259.63</v>
      </c>
      <c r="T65" s="48">
        <f t="shared" si="10"/>
        <v>113.3</v>
      </c>
      <c r="U65" s="46">
        <f t="shared" si="11"/>
        <v>10.42</v>
      </c>
      <c r="V65" s="46">
        <v>0</v>
      </c>
      <c r="W65" s="48">
        <f t="shared" si="12"/>
        <v>159</v>
      </c>
      <c r="X65" s="48">
        <f t="shared" si="13"/>
        <v>0</v>
      </c>
      <c r="Y65" s="46">
        <f t="shared" si="14"/>
        <v>542.35</v>
      </c>
      <c r="Z65" s="46">
        <f t="shared" si="15"/>
        <v>1760.62525</v>
      </c>
      <c r="AA65" s="46"/>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5">
        <f t="shared" si="0"/>
        <v>63</v>
      </c>
      <c r="B66" s="46" t="s">
        <v>230</v>
      </c>
      <c r="C66" s="47" t="s">
        <v>306</v>
      </c>
      <c r="D66" s="46" t="s">
        <v>307</v>
      </c>
      <c r="E66" s="46">
        <v>3820</v>
      </c>
      <c r="F66" s="46">
        <f>VLOOKUP(C66,'[1]9月'!$B:$Q,16,0)</f>
        <v>3820</v>
      </c>
      <c r="G66" s="48">
        <v>5664.75</v>
      </c>
      <c r="H66" s="46">
        <v>3820</v>
      </c>
      <c r="I66" s="48">
        <v>4180</v>
      </c>
      <c r="J66" s="48"/>
      <c r="K66" s="63">
        <f t="shared" si="1"/>
        <v>68.76</v>
      </c>
      <c r="L66" s="64">
        <f t="shared" si="2"/>
        <v>611.2</v>
      </c>
      <c r="M66" s="48">
        <f t="shared" si="3"/>
        <v>453.18</v>
      </c>
      <c r="N66" s="46">
        <f t="shared" si="4"/>
        <v>26.74</v>
      </c>
      <c r="O66" s="48">
        <f t="shared" si="5"/>
        <v>209</v>
      </c>
      <c r="P66" s="48">
        <f t="shared" si="6"/>
        <v>0</v>
      </c>
      <c r="Q66" s="48">
        <f t="shared" si="7"/>
        <v>1368.88</v>
      </c>
      <c r="R66" s="46">
        <f t="shared" si="8"/>
        <v>0</v>
      </c>
      <c r="S66" s="46">
        <f t="shared" si="9"/>
        <v>305.6</v>
      </c>
      <c r="T66" s="48">
        <f t="shared" si="10"/>
        <v>113.3</v>
      </c>
      <c r="U66" s="46">
        <f t="shared" si="11"/>
        <v>11.46</v>
      </c>
      <c r="V66" s="46">
        <v>0</v>
      </c>
      <c r="W66" s="48">
        <f t="shared" si="12"/>
        <v>209</v>
      </c>
      <c r="X66" s="48">
        <f t="shared" si="13"/>
        <v>0</v>
      </c>
      <c r="Y66" s="46">
        <f t="shared" si="14"/>
        <v>639.36</v>
      </c>
      <c r="Z66" s="46">
        <f t="shared" si="15"/>
        <v>2008.24</v>
      </c>
      <c r="AA66" s="46"/>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5">
        <f t="shared" si="0"/>
        <v>64</v>
      </c>
      <c r="B67" s="46" t="s">
        <v>227</v>
      </c>
      <c r="C67" s="47" t="s">
        <v>308</v>
      </c>
      <c r="D67" s="46" t="s">
        <v>309</v>
      </c>
      <c r="E67" s="46">
        <v>3820</v>
      </c>
      <c r="F67" s="46">
        <f>VLOOKUP(C67,'[1]9月'!$B:$Q,16,0)</f>
        <v>3820</v>
      </c>
      <c r="G67" s="48">
        <v>5664.75</v>
      </c>
      <c r="H67" s="46">
        <v>3820</v>
      </c>
      <c r="I67" s="48">
        <v>4180</v>
      </c>
      <c r="J67" s="48"/>
      <c r="K67" s="63">
        <f t="shared" si="1"/>
        <v>68.76</v>
      </c>
      <c r="L67" s="64">
        <f t="shared" si="2"/>
        <v>611.2</v>
      </c>
      <c r="M67" s="48">
        <f t="shared" si="3"/>
        <v>453.18</v>
      </c>
      <c r="N67" s="46">
        <f t="shared" si="4"/>
        <v>26.74</v>
      </c>
      <c r="O67" s="48">
        <f t="shared" si="5"/>
        <v>209</v>
      </c>
      <c r="P67" s="48">
        <f t="shared" si="6"/>
        <v>0</v>
      </c>
      <c r="Q67" s="48">
        <f t="shared" si="7"/>
        <v>1368.88</v>
      </c>
      <c r="R67" s="46">
        <f t="shared" si="8"/>
        <v>0</v>
      </c>
      <c r="S67" s="46">
        <f t="shared" si="9"/>
        <v>305.6</v>
      </c>
      <c r="T67" s="48">
        <f t="shared" si="10"/>
        <v>113.3</v>
      </c>
      <c r="U67" s="46">
        <f t="shared" si="11"/>
        <v>11.46</v>
      </c>
      <c r="V67" s="46">
        <v>0</v>
      </c>
      <c r="W67" s="48">
        <f t="shared" si="12"/>
        <v>209</v>
      </c>
      <c r="X67" s="48">
        <f t="shared" si="13"/>
        <v>0</v>
      </c>
      <c r="Y67" s="46">
        <f t="shared" si="14"/>
        <v>639.36</v>
      </c>
      <c r="Z67" s="46">
        <f t="shared" si="15"/>
        <v>2008.24</v>
      </c>
      <c r="AA67" s="46"/>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5">
        <f t="shared" ref="A68:A131" si="145">ROW()-3</f>
        <v>65</v>
      </c>
      <c r="B68" s="46" t="s">
        <v>227</v>
      </c>
      <c r="C68" s="47" t="s">
        <v>310</v>
      </c>
      <c r="D68" s="46" t="s">
        <v>311</v>
      </c>
      <c r="E68" s="46">
        <v>3473.25</v>
      </c>
      <c r="F68" s="46">
        <f>VLOOKUP(C68,'[1]9月'!$B:$Q,16,0)</f>
        <v>3245.4</v>
      </c>
      <c r="G68" s="48">
        <v>5664.75</v>
      </c>
      <c r="H68" s="46">
        <v>3473.25</v>
      </c>
      <c r="I68" s="48">
        <v>3180</v>
      </c>
      <c r="J68" s="48"/>
      <c r="K68" s="63">
        <f t="shared" ref="K68:K131" si="146">E68*0.018</f>
        <v>62.5185</v>
      </c>
      <c r="L68" s="64">
        <f t="shared" ref="L68:L131" si="147">F68*0.16</f>
        <v>519.264</v>
      </c>
      <c r="M68" s="48">
        <f t="shared" ref="M68:M131" si="148">ROUND(G68*0.08,2)</f>
        <v>453.18</v>
      </c>
      <c r="N68" s="46">
        <f t="shared" ref="N68:N131" si="149">H68*0.007</f>
        <v>24.31275</v>
      </c>
      <c r="O68" s="48">
        <f t="shared" ref="O68:O131" si="150">I68*5%</f>
        <v>159</v>
      </c>
      <c r="P68" s="48">
        <f t="shared" ref="P68:P131" si="151">J68*50%</f>
        <v>0</v>
      </c>
      <c r="Q68" s="48">
        <f t="shared" ref="Q68:Q131" si="152">SUM(K68:P68)</f>
        <v>1218.27525</v>
      </c>
      <c r="R68" s="46">
        <f t="shared" ref="R68:R131" si="153">E68*0</f>
        <v>0</v>
      </c>
      <c r="S68" s="46">
        <f t="shared" ref="S68:S131" si="154">ROUND(F68*0.08,2)</f>
        <v>259.63</v>
      </c>
      <c r="T68" s="48">
        <f t="shared" ref="T68:T131" si="155">ROUND(G68*0.02,2)</f>
        <v>113.3</v>
      </c>
      <c r="U68" s="46">
        <f t="shared" ref="U68:U131" si="156">ROUND(H68*0.003,2)</f>
        <v>10.42</v>
      </c>
      <c r="V68" s="46">
        <v>0</v>
      </c>
      <c r="W68" s="48">
        <f t="shared" ref="W68:W131" si="157">I68*5%</f>
        <v>159</v>
      </c>
      <c r="X68" s="48">
        <f t="shared" ref="X68:X131" si="158">J68*50%</f>
        <v>0</v>
      </c>
      <c r="Y68" s="46">
        <f t="shared" ref="Y68:Y131" si="159">SUM(R68:X68)</f>
        <v>542.35</v>
      </c>
      <c r="Z68" s="46">
        <f t="shared" ref="Z68:Z131" si="160">Q68+Y68</f>
        <v>1760.62525</v>
      </c>
      <c r="AA68" s="46"/>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45">
        <f t="shared" si="145"/>
        <v>66</v>
      </c>
      <c r="B69" s="46" t="s">
        <v>227</v>
      </c>
      <c r="C69" s="47" t="s">
        <v>312</v>
      </c>
      <c r="D69" s="46" t="s">
        <v>313</v>
      </c>
      <c r="E69" s="46">
        <v>3473.25</v>
      </c>
      <c r="F69" s="46">
        <f>VLOOKUP(C69,'[1]9月'!$B:$Q,16,0)</f>
        <v>3245.4</v>
      </c>
      <c r="G69" s="48">
        <v>5664.75</v>
      </c>
      <c r="H69" s="46">
        <v>3473.25</v>
      </c>
      <c r="I69" s="48">
        <v>3180</v>
      </c>
      <c r="J69" s="48"/>
      <c r="K69" s="63">
        <f t="shared" si="146"/>
        <v>62.5185</v>
      </c>
      <c r="L69" s="64">
        <f t="shared" si="147"/>
        <v>519.264</v>
      </c>
      <c r="M69" s="48">
        <f t="shared" si="148"/>
        <v>453.18</v>
      </c>
      <c r="N69" s="46">
        <f t="shared" si="149"/>
        <v>24.31275</v>
      </c>
      <c r="O69" s="48">
        <f t="shared" si="150"/>
        <v>159</v>
      </c>
      <c r="P69" s="48">
        <f t="shared" si="151"/>
        <v>0</v>
      </c>
      <c r="Q69" s="48">
        <f t="shared" si="152"/>
        <v>1218.27525</v>
      </c>
      <c r="R69" s="46">
        <f t="shared" si="153"/>
        <v>0</v>
      </c>
      <c r="S69" s="46">
        <f t="shared" si="154"/>
        <v>259.63</v>
      </c>
      <c r="T69" s="48">
        <f t="shared" si="155"/>
        <v>113.3</v>
      </c>
      <c r="U69" s="46">
        <f t="shared" si="156"/>
        <v>10.42</v>
      </c>
      <c r="V69" s="46">
        <v>0</v>
      </c>
      <c r="W69" s="48">
        <f t="shared" si="157"/>
        <v>159</v>
      </c>
      <c r="X69" s="48">
        <f t="shared" si="158"/>
        <v>0</v>
      </c>
      <c r="Y69" s="46">
        <f t="shared" si="159"/>
        <v>542.35</v>
      </c>
      <c r="Z69" s="46">
        <f t="shared" si="160"/>
        <v>1760.62525</v>
      </c>
      <c r="AA69" s="46"/>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5">
        <f t="shared" si="145"/>
        <v>67</v>
      </c>
      <c r="B70" s="46" t="s">
        <v>227</v>
      </c>
      <c r="C70" s="47" t="s">
        <v>314</v>
      </c>
      <c r="D70" s="46" t="s">
        <v>315</v>
      </c>
      <c r="E70" s="46">
        <v>3473.25</v>
      </c>
      <c r="F70" s="46">
        <f>VLOOKUP(C70,'[1]9月'!$B:$Q,16,0)</f>
        <v>3245.4</v>
      </c>
      <c r="G70" s="48">
        <v>5664.75</v>
      </c>
      <c r="H70" s="46">
        <v>3473.25</v>
      </c>
      <c r="I70" s="48">
        <v>3180</v>
      </c>
      <c r="J70" s="48"/>
      <c r="K70" s="63">
        <f t="shared" si="146"/>
        <v>62.5185</v>
      </c>
      <c r="L70" s="64">
        <f t="shared" si="147"/>
        <v>519.264</v>
      </c>
      <c r="M70" s="48">
        <f t="shared" si="148"/>
        <v>453.18</v>
      </c>
      <c r="N70" s="46">
        <f t="shared" si="149"/>
        <v>24.31275</v>
      </c>
      <c r="O70" s="48">
        <f t="shared" si="150"/>
        <v>159</v>
      </c>
      <c r="P70" s="48">
        <f t="shared" si="151"/>
        <v>0</v>
      </c>
      <c r="Q70" s="48">
        <f t="shared" si="152"/>
        <v>1218.27525</v>
      </c>
      <c r="R70" s="46">
        <f t="shared" si="153"/>
        <v>0</v>
      </c>
      <c r="S70" s="46">
        <f t="shared" si="154"/>
        <v>259.63</v>
      </c>
      <c r="T70" s="48">
        <f t="shared" si="155"/>
        <v>113.3</v>
      </c>
      <c r="U70" s="46">
        <f t="shared" si="156"/>
        <v>10.42</v>
      </c>
      <c r="V70" s="46">
        <v>0</v>
      </c>
      <c r="W70" s="48">
        <f t="shared" si="157"/>
        <v>159</v>
      </c>
      <c r="X70" s="48">
        <f t="shared" si="158"/>
        <v>0</v>
      </c>
      <c r="Y70" s="46">
        <f t="shared" si="159"/>
        <v>542.35</v>
      </c>
      <c r="Z70" s="46">
        <f t="shared" si="160"/>
        <v>1760.62525</v>
      </c>
      <c r="AA70" s="46"/>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5">
        <f t="shared" si="145"/>
        <v>68</v>
      </c>
      <c r="B71" s="46" t="s">
        <v>230</v>
      </c>
      <c r="C71" s="47" t="s">
        <v>316</v>
      </c>
      <c r="D71" s="46" t="s">
        <v>317</v>
      </c>
      <c r="E71" s="46">
        <v>3473.25</v>
      </c>
      <c r="F71" s="46">
        <f>VLOOKUP(C71,'[1]9月'!$B:$Q,16,0)</f>
        <v>3245.4</v>
      </c>
      <c r="G71" s="48">
        <v>5664.75</v>
      </c>
      <c r="H71" s="46">
        <v>3473.25</v>
      </c>
      <c r="I71" s="48">
        <v>4180</v>
      </c>
      <c r="J71" s="48"/>
      <c r="K71" s="63">
        <f t="shared" si="146"/>
        <v>62.5185</v>
      </c>
      <c r="L71" s="64">
        <f t="shared" si="147"/>
        <v>519.264</v>
      </c>
      <c r="M71" s="48">
        <f t="shared" si="148"/>
        <v>453.18</v>
      </c>
      <c r="N71" s="46">
        <f t="shared" si="149"/>
        <v>24.31275</v>
      </c>
      <c r="O71" s="48">
        <f t="shared" si="150"/>
        <v>209</v>
      </c>
      <c r="P71" s="48">
        <f t="shared" si="151"/>
        <v>0</v>
      </c>
      <c r="Q71" s="48">
        <f t="shared" si="152"/>
        <v>1268.27525</v>
      </c>
      <c r="R71" s="46">
        <f t="shared" si="153"/>
        <v>0</v>
      </c>
      <c r="S71" s="46">
        <f t="shared" si="154"/>
        <v>259.63</v>
      </c>
      <c r="T71" s="48">
        <f t="shared" si="155"/>
        <v>113.3</v>
      </c>
      <c r="U71" s="46">
        <f t="shared" si="156"/>
        <v>10.42</v>
      </c>
      <c r="V71" s="46">
        <v>0</v>
      </c>
      <c r="W71" s="48">
        <f t="shared" si="157"/>
        <v>209</v>
      </c>
      <c r="X71" s="48">
        <f t="shared" si="158"/>
        <v>0</v>
      </c>
      <c r="Y71" s="46">
        <f t="shared" si="159"/>
        <v>592.35</v>
      </c>
      <c r="Z71" s="46">
        <f t="shared" si="160"/>
        <v>1860.62525</v>
      </c>
      <c r="AA71" s="46"/>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5">
        <f t="shared" si="145"/>
        <v>69</v>
      </c>
      <c r="B72" s="46" t="s">
        <v>230</v>
      </c>
      <c r="C72" s="47" t="s">
        <v>318</v>
      </c>
      <c r="D72" s="46" t="s">
        <v>319</v>
      </c>
      <c r="E72" s="46">
        <v>3473.25</v>
      </c>
      <c r="F72" s="46">
        <f>VLOOKUP(C72,'[1]9月'!$B:$Q,16,0)</f>
        <v>3245.4</v>
      </c>
      <c r="G72" s="48">
        <v>5664.75</v>
      </c>
      <c r="H72" s="46">
        <v>3473.25</v>
      </c>
      <c r="I72" s="48">
        <v>4180</v>
      </c>
      <c r="J72" s="48"/>
      <c r="K72" s="63">
        <f t="shared" si="146"/>
        <v>62.5185</v>
      </c>
      <c r="L72" s="64">
        <f t="shared" si="147"/>
        <v>519.264</v>
      </c>
      <c r="M72" s="48">
        <f t="shared" si="148"/>
        <v>453.18</v>
      </c>
      <c r="N72" s="46">
        <f t="shared" si="149"/>
        <v>24.31275</v>
      </c>
      <c r="O72" s="48">
        <f t="shared" si="150"/>
        <v>209</v>
      </c>
      <c r="P72" s="48">
        <f t="shared" si="151"/>
        <v>0</v>
      </c>
      <c r="Q72" s="48">
        <f t="shared" si="152"/>
        <v>1268.27525</v>
      </c>
      <c r="R72" s="46">
        <f t="shared" si="153"/>
        <v>0</v>
      </c>
      <c r="S72" s="46">
        <f t="shared" si="154"/>
        <v>259.63</v>
      </c>
      <c r="T72" s="48">
        <f t="shared" si="155"/>
        <v>113.3</v>
      </c>
      <c r="U72" s="46">
        <f t="shared" si="156"/>
        <v>10.42</v>
      </c>
      <c r="V72" s="46">
        <v>0</v>
      </c>
      <c r="W72" s="48">
        <f t="shared" si="157"/>
        <v>209</v>
      </c>
      <c r="X72" s="48">
        <f t="shared" si="158"/>
        <v>0</v>
      </c>
      <c r="Y72" s="46">
        <f t="shared" si="159"/>
        <v>592.35</v>
      </c>
      <c r="Z72" s="46">
        <f t="shared" si="160"/>
        <v>1860.62525</v>
      </c>
      <c r="AA72" s="46"/>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5">
        <f t="shared" si="145"/>
        <v>70</v>
      </c>
      <c r="B73" s="46" t="s">
        <v>230</v>
      </c>
      <c r="C73" s="47" t="s">
        <v>320</v>
      </c>
      <c r="D73" s="46" t="s">
        <v>321</v>
      </c>
      <c r="E73" s="46">
        <v>3473.25</v>
      </c>
      <c r="F73" s="46">
        <f>VLOOKUP(C73,'[1]9月'!$B:$Q,16,0)</f>
        <v>3245.4</v>
      </c>
      <c r="G73" s="48">
        <v>5664.75</v>
      </c>
      <c r="H73" s="46">
        <v>3473.25</v>
      </c>
      <c r="I73" s="48">
        <v>4180</v>
      </c>
      <c r="J73" s="48"/>
      <c r="K73" s="63">
        <f t="shared" si="146"/>
        <v>62.5185</v>
      </c>
      <c r="L73" s="64">
        <f t="shared" si="147"/>
        <v>519.264</v>
      </c>
      <c r="M73" s="48">
        <f t="shared" si="148"/>
        <v>453.18</v>
      </c>
      <c r="N73" s="46">
        <f t="shared" si="149"/>
        <v>24.31275</v>
      </c>
      <c r="O73" s="48">
        <f t="shared" si="150"/>
        <v>209</v>
      </c>
      <c r="P73" s="48">
        <f t="shared" si="151"/>
        <v>0</v>
      </c>
      <c r="Q73" s="48">
        <f t="shared" si="152"/>
        <v>1268.27525</v>
      </c>
      <c r="R73" s="46">
        <f t="shared" si="153"/>
        <v>0</v>
      </c>
      <c r="S73" s="46">
        <f t="shared" si="154"/>
        <v>259.63</v>
      </c>
      <c r="T73" s="48">
        <f t="shared" si="155"/>
        <v>113.3</v>
      </c>
      <c r="U73" s="46">
        <f t="shared" si="156"/>
        <v>10.42</v>
      </c>
      <c r="V73" s="46">
        <v>0</v>
      </c>
      <c r="W73" s="48">
        <f t="shared" si="157"/>
        <v>209</v>
      </c>
      <c r="X73" s="48">
        <f t="shared" si="158"/>
        <v>0</v>
      </c>
      <c r="Y73" s="46">
        <f t="shared" si="159"/>
        <v>592.35</v>
      </c>
      <c r="Z73" s="46">
        <f t="shared" si="160"/>
        <v>1860.62525</v>
      </c>
      <c r="AA73" s="46"/>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45">
        <f t="shared" si="145"/>
        <v>71</v>
      </c>
      <c r="B74" s="46" t="s">
        <v>230</v>
      </c>
      <c r="C74" s="47" t="s">
        <v>322</v>
      </c>
      <c r="D74" s="345" t="s">
        <v>323</v>
      </c>
      <c r="E74" s="46">
        <v>3473.25</v>
      </c>
      <c r="F74" s="46">
        <f>VLOOKUP(C74,'[1]9月'!$B:$Q,16,0)</f>
        <v>3245.4</v>
      </c>
      <c r="G74" s="48">
        <v>5664.75</v>
      </c>
      <c r="H74" s="46">
        <v>3473.25</v>
      </c>
      <c r="I74" s="48">
        <v>3180</v>
      </c>
      <c r="J74" s="48"/>
      <c r="K74" s="63">
        <f t="shared" si="146"/>
        <v>62.5185</v>
      </c>
      <c r="L74" s="64">
        <f t="shared" si="147"/>
        <v>519.264</v>
      </c>
      <c r="M74" s="48">
        <f t="shared" si="148"/>
        <v>453.18</v>
      </c>
      <c r="N74" s="46">
        <f t="shared" si="149"/>
        <v>24.31275</v>
      </c>
      <c r="O74" s="48">
        <f t="shared" si="150"/>
        <v>159</v>
      </c>
      <c r="P74" s="48">
        <f t="shared" si="151"/>
        <v>0</v>
      </c>
      <c r="Q74" s="48">
        <f t="shared" si="152"/>
        <v>1218.27525</v>
      </c>
      <c r="R74" s="46">
        <f t="shared" si="153"/>
        <v>0</v>
      </c>
      <c r="S74" s="46">
        <f t="shared" si="154"/>
        <v>259.63</v>
      </c>
      <c r="T74" s="48">
        <f t="shared" si="155"/>
        <v>113.3</v>
      </c>
      <c r="U74" s="46">
        <f t="shared" si="156"/>
        <v>10.42</v>
      </c>
      <c r="V74" s="46">
        <v>0</v>
      </c>
      <c r="W74" s="48">
        <f t="shared" si="157"/>
        <v>159</v>
      </c>
      <c r="X74" s="48">
        <f t="shared" si="158"/>
        <v>0</v>
      </c>
      <c r="Y74" s="46">
        <f t="shared" si="159"/>
        <v>542.35</v>
      </c>
      <c r="Z74" s="46">
        <f t="shared" si="160"/>
        <v>1760.62525</v>
      </c>
      <c r="AA74" s="46"/>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45">
        <f t="shared" si="145"/>
        <v>72</v>
      </c>
      <c r="B75" s="46" t="s">
        <v>230</v>
      </c>
      <c r="C75" s="47" t="s">
        <v>324</v>
      </c>
      <c r="D75" s="46" t="s">
        <v>325</v>
      </c>
      <c r="E75" s="46">
        <v>3473.25</v>
      </c>
      <c r="F75" s="46">
        <f>VLOOKUP(C75,'[1]9月'!$B:$Q,16,0)</f>
        <v>3245.4</v>
      </c>
      <c r="G75" s="48">
        <v>5664.75</v>
      </c>
      <c r="H75" s="46">
        <v>3473.25</v>
      </c>
      <c r="I75" s="48">
        <v>4180</v>
      </c>
      <c r="J75" s="48"/>
      <c r="K75" s="63">
        <f t="shared" si="146"/>
        <v>62.5185</v>
      </c>
      <c r="L75" s="64">
        <f t="shared" si="147"/>
        <v>519.264</v>
      </c>
      <c r="M75" s="48">
        <f t="shared" si="148"/>
        <v>453.18</v>
      </c>
      <c r="N75" s="46">
        <f t="shared" si="149"/>
        <v>24.31275</v>
      </c>
      <c r="O75" s="48">
        <f t="shared" si="150"/>
        <v>209</v>
      </c>
      <c r="P75" s="48">
        <f t="shared" si="151"/>
        <v>0</v>
      </c>
      <c r="Q75" s="48">
        <f t="shared" si="152"/>
        <v>1268.27525</v>
      </c>
      <c r="R75" s="46">
        <f t="shared" si="153"/>
        <v>0</v>
      </c>
      <c r="S75" s="46">
        <f t="shared" si="154"/>
        <v>259.63</v>
      </c>
      <c r="T75" s="48">
        <f t="shared" si="155"/>
        <v>113.3</v>
      </c>
      <c r="U75" s="46">
        <f t="shared" si="156"/>
        <v>10.42</v>
      </c>
      <c r="V75" s="46">
        <v>0</v>
      </c>
      <c r="W75" s="48">
        <f t="shared" si="157"/>
        <v>209</v>
      </c>
      <c r="X75" s="48">
        <f t="shared" si="158"/>
        <v>0</v>
      </c>
      <c r="Y75" s="46">
        <f t="shared" si="159"/>
        <v>592.35</v>
      </c>
      <c r="Z75" s="46">
        <f t="shared" si="160"/>
        <v>1860.62525</v>
      </c>
      <c r="AA75" s="46"/>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45">
        <f t="shared" si="145"/>
        <v>73</v>
      </c>
      <c r="B76" s="46" t="s">
        <v>230</v>
      </c>
      <c r="C76" s="47" t="s">
        <v>326</v>
      </c>
      <c r="D76" s="343" t="s">
        <v>327</v>
      </c>
      <c r="E76" s="46">
        <v>3473.25</v>
      </c>
      <c r="F76" s="46">
        <f>VLOOKUP(C76,'[1]9月'!$B:$Q,16,0)</f>
        <v>3245.4</v>
      </c>
      <c r="G76" s="48">
        <v>5664.75</v>
      </c>
      <c r="H76" s="46">
        <v>3473.25</v>
      </c>
      <c r="I76" s="48">
        <v>1790</v>
      </c>
      <c r="J76" s="48"/>
      <c r="K76" s="63">
        <f t="shared" si="146"/>
        <v>62.5185</v>
      </c>
      <c r="L76" s="64">
        <f t="shared" si="147"/>
        <v>519.264</v>
      </c>
      <c r="M76" s="48">
        <f t="shared" si="148"/>
        <v>453.18</v>
      </c>
      <c r="N76" s="46">
        <f t="shared" si="149"/>
        <v>24.31275</v>
      </c>
      <c r="O76" s="48">
        <f t="shared" si="150"/>
        <v>89.5</v>
      </c>
      <c r="P76" s="48">
        <f t="shared" si="151"/>
        <v>0</v>
      </c>
      <c r="Q76" s="48">
        <f t="shared" si="152"/>
        <v>1148.77525</v>
      </c>
      <c r="R76" s="46">
        <f t="shared" si="153"/>
        <v>0</v>
      </c>
      <c r="S76" s="46">
        <f t="shared" si="154"/>
        <v>259.63</v>
      </c>
      <c r="T76" s="48">
        <f t="shared" si="155"/>
        <v>113.3</v>
      </c>
      <c r="U76" s="46">
        <f t="shared" si="156"/>
        <v>10.42</v>
      </c>
      <c r="V76" s="46">
        <v>0</v>
      </c>
      <c r="W76" s="48">
        <f t="shared" si="157"/>
        <v>89.5</v>
      </c>
      <c r="X76" s="48">
        <f t="shared" si="158"/>
        <v>0</v>
      </c>
      <c r="Y76" s="46">
        <f t="shared" si="159"/>
        <v>472.85</v>
      </c>
      <c r="Z76" s="46">
        <f t="shared" si="160"/>
        <v>1621.62525</v>
      </c>
      <c r="AA76" s="46"/>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45">
        <f t="shared" si="145"/>
        <v>74</v>
      </c>
      <c r="B77" s="46" t="s">
        <v>328</v>
      </c>
      <c r="C77" s="47" t="s">
        <v>329</v>
      </c>
      <c r="D77" s="46" t="s">
        <v>330</v>
      </c>
      <c r="E77" s="46">
        <v>3473.25</v>
      </c>
      <c r="F77" s="46">
        <f>VLOOKUP(C77,'[1]9月'!$B:$Q,16,0)</f>
        <v>3245.4</v>
      </c>
      <c r="G77" s="48">
        <v>5664.75</v>
      </c>
      <c r="H77" s="46">
        <v>3473.25</v>
      </c>
      <c r="I77" s="48">
        <v>3180</v>
      </c>
      <c r="J77" s="48"/>
      <c r="K77" s="63">
        <f t="shared" si="146"/>
        <v>62.5185</v>
      </c>
      <c r="L77" s="64">
        <f t="shared" si="147"/>
        <v>519.264</v>
      </c>
      <c r="M77" s="48">
        <f t="shared" si="148"/>
        <v>453.18</v>
      </c>
      <c r="N77" s="46">
        <f t="shared" si="149"/>
        <v>24.31275</v>
      </c>
      <c r="O77" s="48">
        <f t="shared" si="150"/>
        <v>159</v>
      </c>
      <c r="P77" s="48">
        <f t="shared" si="151"/>
        <v>0</v>
      </c>
      <c r="Q77" s="48">
        <f t="shared" si="152"/>
        <v>1218.27525</v>
      </c>
      <c r="R77" s="46">
        <f t="shared" si="153"/>
        <v>0</v>
      </c>
      <c r="S77" s="46">
        <f t="shared" si="154"/>
        <v>259.63</v>
      </c>
      <c r="T77" s="48">
        <f t="shared" si="155"/>
        <v>113.3</v>
      </c>
      <c r="U77" s="46">
        <f t="shared" si="156"/>
        <v>10.42</v>
      </c>
      <c r="V77" s="46">
        <v>0</v>
      </c>
      <c r="W77" s="48">
        <f t="shared" si="157"/>
        <v>159</v>
      </c>
      <c r="X77" s="48">
        <f t="shared" si="158"/>
        <v>0</v>
      </c>
      <c r="Y77" s="46">
        <f t="shared" si="159"/>
        <v>542.35</v>
      </c>
      <c r="Z77" s="46">
        <f t="shared" si="160"/>
        <v>1760.62525</v>
      </c>
      <c r="AA77" s="46"/>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45">
        <f t="shared" si="145"/>
        <v>75</v>
      </c>
      <c r="B78" s="46" t="s">
        <v>227</v>
      </c>
      <c r="C78" s="47" t="s">
        <v>331</v>
      </c>
      <c r="D78" s="46" t="s">
        <v>332</v>
      </c>
      <c r="E78" s="46">
        <v>3473.25</v>
      </c>
      <c r="F78" s="46">
        <f>VLOOKUP(C78,'[1]9月'!$B:$Q,16,0)</f>
        <v>3245.4</v>
      </c>
      <c r="G78" s="48">
        <v>5664.75</v>
      </c>
      <c r="H78" s="46">
        <v>3473.25</v>
      </c>
      <c r="I78" s="48">
        <v>3180</v>
      </c>
      <c r="J78" s="48"/>
      <c r="K78" s="63">
        <f t="shared" si="146"/>
        <v>62.5185</v>
      </c>
      <c r="L78" s="64">
        <f t="shared" si="147"/>
        <v>519.264</v>
      </c>
      <c r="M78" s="48">
        <f t="shared" si="148"/>
        <v>453.18</v>
      </c>
      <c r="N78" s="46">
        <f t="shared" si="149"/>
        <v>24.31275</v>
      </c>
      <c r="O78" s="48">
        <f t="shared" si="150"/>
        <v>159</v>
      </c>
      <c r="P78" s="48">
        <f t="shared" si="151"/>
        <v>0</v>
      </c>
      <c r="Q78" s="48">
        <f t="shared" si="152"/>
        <v>1218.27525</v>
      </c>
      <c r="R78" s="46">
        <f t="shared" si="153"/>
        <v>0</v>
      </c>
      <c r="S78" s="46">
        <f t="shared" si="154"/>
        <v>259.63</v>
      </c>
      <c r="T78" s="48">
        <f t="shared" si="155"/>
        <v>113.3</v>
      </c>
      <c r="U78" s="46">
        <f t="shared" si="156"/>
        <v>10.42</v>
      </c>
      <c r="V78" s="46">
        <v>0</v>
      </c>
      <c r="W78" s="48">
        <f t="shared" si="157"/>
        <v>159</v>
      </c>
      <c r="X78" s="48">
        <f t="shared" si="158"/>
        <v>0</v>
      </c>
      <c r="Y78" s="46">
        <f t="shared" si="159"/>
        <v>542.35</v>
      </c>
      <c r="Z78" s="46">
        <f t="shared" si="160"/>
        <v>1760.62525</v>
      </c>
      <c r="AA78" s="46"/>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45">
        <f t="shared" si="145"/>
        <v>76</v>
      </c>
      <c r="B79" s="46" t="s">
        <v>230</v>
      </c>
      <c r="C79" s="47" t="s">
        <v>333</v>
      </c>
      <c r="D79" s="46" t="s">
        <v>334</v>
      </c>
      <c r="E79" s="46">
        <v>3473.25</v>
      </c>
      <c r="F79" s="46">
        <f>VLOOKUP(C79,'[1]9月'!$B:$Q,16,0)</f>
        <v>3245.4</v>
      </c>
      <c r="G79" s="48">
        <v>5664.75</v>
      </c>
      <c r="H79" s="46">
        <v>3473.25</v>
      </c>
      <c r="I79" s="48">
        <v>3180</v>
      </c>
      <c r="J79" s="48"/>
      <c r="K79" s="63">
        <f t="shared" si="146"/>
        <v>62.5185</v>
      </c>
      <c r="L79" s="64">
        <f t="shared" si="147"/>
        <v>519.264</v>
      </c>
      <c r="M79" s="48">
        <f t="shared" si="148"/>
        <v>453.18</v>
      </c>
      <c r="N79" s="46">
        <f t="shared" si="149"/>
        <v>24.31275</v>
      </c>
      <c r="O79" s="48">
        <f t="shared" si="150"/>
        <v>159</v>
      </c>
      <c r="P79" s="48">
        <f t="shared" si="151"/>
        <v>0</v>
      </c>
      <c r="Q79" s="48">
        <f t="shared" si="152"/>
        <v>1218.27525</v>
      </c>
      <c r="R79" s="46">
        <f t="shared" si="153"/>
        <v>0</v>
      </c>
      <c r="S79" s="46">
        <f t="shared" si="154"/>
        <v>259.63</v>
      </c>
      <c r="T79" s="48">
        <f t="shared" si="155"/>
        <v>113.3</v>
      </c>
      <c r="U79" s="46">
        <f t="shared" si="156"/>
        <v>10.42</v>
      </c>
      <c r="V79" s="46">
        <v>0</v>
      </c>
      <c r="W79" s="48">
        <f t="shared" si="157"/>
        <v>159</v>
      </c>
      <c r="X79" s="48">
        <f t="shared" si="158"/>
        <v>0</v>
      </c>
      <c r="Y79" s="46">
        <f t="shared" si="159"/>
        <v>542.35</v>
      </c>
      <c r="Z79" s="46">
        <f t="shared" si="160"/>
        <v>1760.62525</v>
      </c>
      <c r="AA79" s="46"/>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45">
        <f t="shared" si="145"/>
        <v>77</v>
      </c>
      <c r="B80" s="46" t="s">
        <v>230</v>
      </c>
      <c r="C80" s="51" t="s">
        <v>335</v>
      </c>
      <c r="D80" s="52" t="s">
        <v>336</v>
      </c>
      <c r="E80" s="46">
        <v>3473.25</v>
      </c>
      <c r="F80" s="46">
        <f>VLOOKUP(C80,'[1]9月'!$B:$Q,16,0)</f>
        <v>3245.4</v>
      </c>
      <c r="G80" s="48">
        <v>5664.75</v>
      </c>
      <c r="H80" s="46">
        <v>3473.25</v>
      </c>
      <c r="I80" s="48">
        <v>3180</v>
      </c>
      <c r="J80" s="48"/>
      <c r="K80" s="63">
        <f t="shared" si="146"/>
        <v>62.5185</v>
      </c>
      <c r="L80" s="64">
        <f t="shared" si="147"/>
        <v>519.264</v>
      </c>
      <c r="M80" s="48">
        <f t="shared" si="148"/>
        <v>453.18</v>
      </c>
      <c r="N80" s="46">
        <f t="shared" si="149"/>
        <v>24.31275</v>
      </c>
      <c r="O80" s="48">
        <f t="shared" si="150"/>
        <v>159</v>
      </c>
      <c r="P80" s="48">
        <f t="shared" si="151"/>
        <v>0</v>
      </c>
      <c r="Q80" s="48">
        <f t="shared" si="152"/>
        <v>1218.27525</v>
      </c>
      <c r="R80" s="46">
        <f t="shared" si="153"/>
        <v>0</v>
      </c>
      <c r="S80" s="46">
        <f t="shared" si="154"/>
        <v>259.63</v>
      </c>
      <c r="T80" s="48">
        <f t="shared" si="155"/>
        <v>113.3</v>
      </c>
      <c r="U80" s="46">
        <f t="shared" si="156"/>
        <v>10.42</v>
      </c>
      <c r="V80" s="46">
        <v>0</v>
      </c>
      <c r="W80" s="48">
        <f t="shared" si="157"/>
        <v>159</v>
      </c>
      <c r="X80" s="48">
        <f t="shared" si="158"/>
        <v>0</v>
      </c>
      <c r="Y80" s="46">
        <f t="shared" si="159"/>
        <v>542.35</v>
      </c>
      <c r="Z80" s="46">
        <f t="shared" si="160"/>
        <v>1760.62525</v>
      </c>
      <c r="AA80" s="46"/>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5">
        <f t="shared" si="145"/>
        <v>78</v>
      </c>
      <c r="B81" s="46" t="s">
        <v>337</v>
      </c>
      <c r="C81" s="51" t="s">
        <v>338</v>
      </c>
      <c r="D81" s="52" t="s">
        <v>339</v>
      </c>
      <c r="E81" s="46">
        <v>3473.25</v>
      </c>
      <c r="F81" s="46">
        <f>VLOOKUP(C81,'[1]9月'!$B:$Q,16,0)</f>
        <v>3245.4</v>
      </c>
      <c r="G81" s="48">
        <v>5664.75</v>
      </c>
      <c r="H81" s="46">
        <v>3473.25</v>
      </c>
      <c r="I81" s="48">
        <v>3180</v>
      </c>
      <c r="J81" s="48"/>
      <c r="K81" s="63">
        <f t="shared" si="146"/>
        <v>62.5185</v>
      </c>
      <c r="L81" s="64">
        <f t="shared" si="147"/>
        <v>519.264</v>
      </c>
      <c r="M81" s="48">
        <f t="shared" si="148"/>
        <v>453.18</v>
      </c>
      <c r="N81" s="46">
        <f t="shared" si="149"/>
        <v>24.31275</v>
      </c>
      <c r="O81" s="48">
        <f t="shared" si="150"/>
        <v>159</v>
      </c>
      <c r="P81" s="48">
        <f t="shared" si="151"/>
        <v>0</v>
      </c>
      <c r="Q81" s="48">
        <f t="shared" si="152"/>
        <v>1218.27525</v>
      </c>
      <c r="R81" s="46">
        <f t="shared" si="153"/>
        <v>0</v>
      </c>
      <c r="S81" s="46">
        <f t="shared" si="154"/>
        <v>259.63</v>
      </c>
      <c r="T81" s="48">
        <f t="shared" si="155"/>
        <v>113.3</v>
      </c>
      <c r="U81" s="46">
        <f t="shared" si="156"/>
        <v>10.42</v>
      </c>
      <c r="V81" s="46">
        <v>0</v>
      </c>
      <c r="W81" s="48">
        <f t="shared" si="157"/>
        <v>159</v>
      </c>
      <c r="X81" s="48">
        <f t="shared" si="158"/>
        <v>0</v>
      </c>
      <c r="Y81" s="46">
        <f t="shared" si="159"/>
        <v>542.35</v>
      </c>
      <c r="Z81" s="46">
        <f t="shared" si="160"/>
        <v>1760.62525</v>
      </c>
      <c r="AA81" s="46"/>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45">
        <f t="shared" si="145"/>
        <v>79</v>
      </c>
      <c r="B82" s="46" t="s">
        <v>230</v>
      </c>
      <c r="C82" s="51" t="s">
        <v>340</v>
      </c>
      <c r="D82" s="52" t="s">
        <v>341</v>
      </c>
      <c r="E82" s="46">
        <v>3473.25</v>
      </c>
      <c r="F82" s="46">
        <f>VLOOKUP(C82,'[1]9月'!$B:$Q,16,0)</f>
        <v>3245.4</v>
      </c>
      <c r="G82" s="48">
        <v>5664.75</v>
      </c>
      <c r="H82" s="46">
        <v>3473.25</v>
      </c>
      <c r="I82" s="48">
        <v>3180</v>
      </c>
      <c r="J82" s="48"/>
      <c r="K82" s="63">
        <f t="shared" si="146"/>
        <v>62.5185</v>
      </c>
      <c r="L82" s="64">
        <f t="shared" si="147"/>
        <v>519.264</v>
      </c>
      <c r="M82" s="48">
        <f t="shared" si="148"/>
        <v>453.18</v>
      </c>
      <c r="N82" s="46">
        <f t="shared" si="149"/>
        <v>24.31275</v>
      </c>
      <c r="O82" s="48">
        <f t="shared" si="150"/>
        <v>159</v>
      </c>
      <c r="P82" s="48">
        <f t="shared" si="151"/>
        <v>0</v>
      </c>
      <c r="Q82" s="48">
        <f t="shared" si="152"/>
        <v>1218.27525</v>
      </c>
      <c r="R82" s="46">
        <f t="shared" si="153"/>
        <v>0</v>
      </c>
      <c r="S82" s="46">
        <f t="shared" si="154"/>
        <v>259.63</v>
      </c>
      <c r="T82" s="48">
        <f t="shared" si="155"/>
        <v>113.3</v>
      </c>
      <c r="U82" s="46">
        <f t="shared" si="156"/>
        <v>10.42</v>
      </c>
      <c r="V82" s="46">
        <v>0</v>
      </c>
      <c r="W82" s="48">
        <f t="shared" si="157"/>
        <v>159</v>
      </c>
      <c r="X82" s="48">
        <f t="shared" si="158"/>
        <v>0</v>
      </c>
      <c r="Y82" s="46">
        <f t="shared" si="159"/>
        <v>542.35</v>
      </c>
      <c r="Z82" s="46">
        <f t="shared" si="160"/>
        <v>1760.62525</v>
      </c>
      <c r="AA82" s="46"/>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45">
        <f t="shared" si="145"/>
        <v>80</v>
      </c>
      <c r="B83" s="46" t="s">
        <v>230</v>
      </c>
      <c r="C83" s="51" t="s">
        <v>342</v>
      </c>
      <c r="D83" s="52" t="s">
        <v>343</v>
      </c>
      <c r="E83" s="46">
        <v>3473.25</v>
      </c>
      <c r="F83" s="46">
        <f>VLOOKUP(C83,'[1]9月'!$B:$Q,16,0)</f>
        <v>3245.4</v>
      </c>
      <c r="G83" s="48">
        <v>5664.75</v>
      </c>
      <c r="H83" s="46">
        <v>3473.25</v>
      </c>
      <c r="I83" s="48">
        <v>1790</v>
      </c>
      <c r="J83" s="48"/>
      <c r="K83" s="63">
        <f t="shared" si="146"/>
        <v>62.5185</v>
      </c>
      <c r="L83" s="64">
        <f t="shared" si="147"/>
        <v>519.264</v>
      </c>
      <c r="M83" s="48">
        <f t="shared" si="148"/>
        <v>453.18</v>
      </c>
      <c r="N83" s="46">
        <f t="shared" si="149"/>
        <v>24.31275</v>
      </c>
      <c r="O83" s="48">
        <f t="shared" si="150"/>
        <v>89.5</v>
      </c>
      <c r="P83" s="48">
        <f t="shared" si="151"/>
        <v>0</v>
      </c>
      <c r="Q83" s="48">
        <f t="shared" si="152"/>
        <v>1148.77525</v>
      </c>
      <c r="R83" s="46">
        <f t="shared" si="153"/>
        <v>0</v>
      </c>
      <c r="S83" s="46">
        <f t="shared" si="154"/>
        <v>259.63</v>
      </c>
      <c r="T83" s="48">
        <f t="shared" si="155"/>
        <v>113.3</v>
      </c>
      <c r="U83" s="46">
        <f t="shared" si="156"/>
        <v>10.42</v>
      </c>
      <c r="V83" s="46">
        <v>0</v>
      </c>
      <c r="W83" s="48">
        <f t="shared" si="157"/>
        <v>89.5</v>
      </c>
      <c r="X83" s="48">
        <f t="shared" si="158"/>
        <v>0</v>
      </c>
      <c r="Y83" s="46">
        <f t="shared" si="159"/>
        <v>472.85</v>
      </c>
      <c r="Z83" s="46">
        <f t="shared" si="160"/>
        <v>1621.62525</v>
      </c>
      <c r="AA83" s="46"/>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45">
        <f t="shared" si="145"/>
        <v>81</v>
      </c>
      <c r="B84" s="46" t="s">
        <v>227</v>
      </c>
      <c r="C84" s="51" t="s">
        <v>344</v>
      </c>
      <c r="D84" s="344" t="s">
        <v>345</v>
      </c>
      <c r="E84" s="46">
        <v>3473.25</v>
      </c>
      <c r="F84" s="46">
        <f>VLOOKUP(C84,'[1]9月'!$B:$Q,16,0)</f>
        <v>3245.4</v>
      </c>
      <c r="G84" s="48">
        <v>5664.75</v>
      </c>
      <c r="H84" s="46">
        <v>3473.25</v>
      </c>
      <c r="I84" s="48">
        <v>3180</v>
      </c>
      <c r="J84" s="48"/>
      <c r="K84" s="63">
        <f t="shared" si="146"/>
        <v>62.5185</v>
      </c>
      <c r="L84" s="64">
        <f t="shared" si="147"/>
        <v>519.264</v>
      </c>
      <c r="M84" s="48">
        <f t="shared" si="148"/>
        <v>453.18</v>
      </c>
      <c r="N84" s="46">
        <f t="shared" si="149"/>
        <v>24.31275</v>
      </c>
      <c r="O84" s="48">
        <f t="shared" si="150"/>
        <v>159</v>
      </c>
      <c r="P84" s="48">
        <f t="shared" si="151"/>
        <v>0</v>
      </c>
      <c r="Q84" s="48">
        <f t="shared" si="152"/>
        <v>1218.27525</v>
      </c>
      <c r="R84" s="46">
        <f t="shared" si="153"/>
        <v>0</v>
      </c>
      <c r="S84" s="46">
        <f t="shared" si="154"/>
        <v>259.63</v>
      </c>
      <c r="T84" s="48">
        <f t="shared" si="155"/>
        <v>113.3</v>
      </c>
      <c r="U84" s="46">
        <f t="shared" si="156"/>
        <v>10.42</v>
      </c>
      <c r="V84" s="46">
        <v>0</v>
      </c>
      <c r="W84" s="48">
        <f t="shared" si="157"/>
        <v>159</v>
      </c>
      <c r="X84" s="48">
        <f t="shared" si="158"/>
        <v>0</v>
      </c>
      <c r="Y84" s="46">
        <f t="shared" si="159"/>
        <v>542.35</v>
      </c>
      <c r="Z84" s="46">
        <f t="shared" si="160"/>
        <v>1760.62525</v>
      </c>
      <c r="AA84" s="46"/>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45">
        <f t="shared" si="145"/>
        <v>82</v>
      </c>
      <c r="B85" s="46" t="s">
        <v>328</v>
      </c>
      <c r="C85" s="47" t="s">
        <v>346</v>
      </c>
      <c r="D85" s="46" t="s">
        <v>347</v>
      </c>
      <c r="E85" s="46">
        <v>3473.25</v>
      </c>
      <c r="F85" s="46">
        <f>VLOOKUP(C85,'[1]9月'!$B:$Q,16,0)</f>
        <v>3245.4</v>
      </c>
      <c r="G85" s="48">
        <v>5664.75</v>
      </c>
      <c r="H85" s="46">
        <v>3473.25</v>
      </c>
      <c r="I85" s="48">
        <v>4180</v>
      </c>
      <c r="J85" s="48"/>
      <c r="K85" s="63">
        <f t="shared" si="146"/>
        <v>62.5185</v>
      </c>
      <c r="L85" s="64">
        <f t="shared" si="147"/>
        <v>519.264</v>
      </c>
      <c r="M85" s="48">
        <f t="shared" si="148"/>
        <v>453.18</v>
      </c>
      <c r="N85" s="46">
        <f t="shared" si="149"/>
        <v>24.31275</v>
      </c>
      <c r="O85" s="48">
        <f t="shared" si="150"/>
        <v>209</v>
      </c>
      <c r="P85" s="48">
        <f t="shared" si="151"/>
        <v>0</v>
      </c>
      <c r="Q85" s="48">
        <f t="shared" si="152"/>
        <v>1268.27525</v>
      </c>
      <c r="R85" s="46">
        <f t="shared" si="153"/>
        <v>0</v>
      </c>
      <c r="S85" s="46">
        <f t="shared" si="154"/>
        <v>259.63</v>
      </c>
      <c r="T85" s="48">
        <f t="shared" si="155"/>
        <v>113.3</v>
      </c>
      <c r="U85" s="46">
        <f t="shared" si="156"/>
        <v>10.42</v>
      </c>
      <c r="V85" s="46">
        <v>0</v>
      </c>
      <c r="W85" s="48">
        <f t="shared" si="157"/>
        <v>209</v>
      </c>
      <c r="X85" s="48">
        <f t="shared" si="158"/>
        <v>0</v>
      </c>
      <c r="Y85" s="46">
        <f t="shared" si="159"/>
        <v>592.35</v>
      </c>
      <c r="Z85" s="46">
        <f t="shared" si="160"/>
        <v>1860.62525</v>
      </c>
      <c r="AA85" s="46"/>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5">
        <f t="shared" si="145"/>
        <v>83</v>
      </c>
      <c r="B86" s="46" t="s">
        <v>348</v>
      </c>
      <c r="C86" s="47" t="s">
        <v>349</v>
      </c>
      <c r="D86" s="46" t="s">
        <v>350</v>
      </c>
      <c r="E86" s="46">
        <v>3473.25</v>
      </c>
      <c r="F86" s="46">
        <f>VLOOKUP(C86,'[1]9月'!$B:$Q,16,0)</f>
        <v>3245.4</v>
      </c>
      <c r="G86" s="48">
        <v>5664.75</v>
      </c>
      <c r="H86" s="46">
        <v>3473.25</v>
      </c>
      <c r="I86" s="48">
        <v>3180</v>
      </c>
      <c r="J86" s="48"/>
      <c r="K86" s="63">
        <f t="shared" si="146"/>
        <v>62.5185</v>
      </c>
      <c r="L86" s="64">
        <f t="shared" si="147"/>
        <v>519.264</v>
      </c>
      <c r="M86" s="48">
        <f t="shared" si="148"/>
        <v>453.18</v>
      </c>
      <c r="N86" s="46">
        <f t="shared" si="149"/>
        <v>24.31275</v>
      </c>
      <c r="O86" s="48">
        <f t="shared" si="150"/>
        <v>159</v>
      </c>
      <c r="P86" s="48">
        <f t="shared" si="151"/>
        <v>0</v>
      </c>
      <c r="Q86" s="48">
        <f t="shared" si="152"/>
        <v>1218.27525</v>
      </c>
      <c r="R86" s="46">
        <f t="shared" si="153"/>
        <v>0</v>
      </c>
      <c r="S86" s="46">
        <f t="shared" si="154"/>
        <v>259.63</v>
      </c>
      <c r="T86" s="48">
        <f t="shared" si="155"/>
        <v>113.3</v>
      </c>
      <c r="U86" s="46">
        <f t="shared" si="156"/>
        <v>10.42</v>
      </c>
      <c r="V86" s="46">
        <v>0</v>
      </c>
      <c r="W86" s="48">
        <f t="shared" si="157"/>
        <v>159</v>
      </c>
      <c r="X86" s="48">
        <f t="shared" si="158"/>
        <v>0</v>
      </c>
      <c r="Y86" s="46">
        <f t="shared" si="159"/>
        <v>542.35</v>
      </c>
      <c r="Z86" s="46">
        <f t="shared" si="160"/>
        <v>1760.62525</v>
      </c>
      <c r="AA86" s="46"/>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45">
        <f t="shared" si="145"/>
        <v>84</v>
      </c>
      <c r="B87" s="46" t="s">
        <v>176</v>
      </c>
      <c r="C87" s="47" t="s">
        <v>351</v>
      </c>
      <c r="D87" s="46" t="s">
        <v>352</v>
      </c>
      <c r="E87" s="46">
        <v>3473.25</v>
      </c>
      <c r="F87" s="46">
        <f>VLOOKUP(C87,'[1]9月'!$B:$Q,16,0)</f>
        <v>3245.4</v>
      </c>
      <c r="G87" s="48">
        <v>5664.75</v>
      </c>
      <c r="H87" s="46">
        <v>3473.25</v>
      </c>
      <c r="I87" s="48">
        <v>4180</v>
      </c>
      <c r="J87" s="48"/>
      <c r="K87" s="63">
        <f t="shared" si="146"/>
        <v>62.5185</v>
      </c>
      <c r="L87" s="64">
        <f t="shared" si="147"/>
        <v>519.264</v>
      </c>
      <c r="M87" s="48">
        <f t="shared" si="148"/>
        <v>453.18</v>
      </c>
      <c r="N87" s="46">
        <f t="shared" si="149"/>
        <v>24.31275</v>
      </c>
      <c r="O87" s="48">
        <f t="shared" si="150"/>
        <v>209</v>
      </c>
      <c r="P87" s="48">
        <f t="shared" si="151"/>
        <v>0</v>
      </c>
      <c r="Q87" s="48">
        <f t="shared" si="152"/>
        <v>1268.27525</v>
      </c>
      <c r="R87" s="46">
        <f t="shared" si="153"/>
        <v>0</v>
      </c>
      <c r="S87" s="46">
        <f t="shared" si="154"/>
        <v>259.63</v>
      </c>
      <c r="T87" s="48">
        <f t="shared" si="155"/>
        <v>113.3</v>
      </c>
      <c r="U87" s="46">
        <f t="shared" si="156"/>
        <v>10.42</v>
      </c>
      <c r="V87" s="46">
        <v>0</v>
      </c>
      <c r="W87" s="48">
        <f t="shared" si="157"/>
        <v>209</v>
      </c>
      <c r="X87" s="48">
        <f t="shared" si="158"/>
        <v>0</v>
      </c>
      <c r="Y87" s="46">
        <f t="shared" si="159"/>
        <v>592.35</v>
      </c>
      <c r="Z87" s="46">
        <f t="shared" si="160"/>
        <v>1860.62525</v>
      </c>
      <c r="AA87" s="46"/>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45">
        <f t="shared" si="145"/>
        <v>85</v>
      </c>
      <c r="B88" s="46" t="s">
        <v>176</v>
      </c>
      <c r="C88" s="51" t="s">
        <v>353</v>
      </c>
      <c r="D88" s="52" t="s">
        <v>354</v>
      </c>
      <c r="E88" s="46">
        <v>3473.25</v>
      </c>
      <c r="F88" s="46">
        <f>VLOOKUP(C88,'[1]9月'!$B:$Q,16,0)</f>
        <v>3245.4</v>
      </c>
      <c r="G88" s="48">
        <v>5664.75</v>
      </c>
      <c r="H88" s="46">
        <v>3473.25</v>
      </c>
      <c r="I88" s="48">
        <v>3180</v>
      </c>
      <c r="J88" s="48"/>
      <c r="K88" s="63">
        <f t="shared" si="146"/>
        <v>62.5185</v>
      </c>
      <c r="L88" s="64">
        <f t="shared" si="147"/>
        <v>519.264</v>
      </c>
      <c r="M88" s="48">
        <f t="shared" si="148"/>
        <v>453.18</v>
      </c>
      <c r="N88" s="46">
        <f t="shared" si="149"/>
        <v>24.31275</v>
      </c>
      <c r="O88" s="48">
        <f t="shared" si="150"/>
        <v>159</v>
      </c>
      <c r="P88" s="48">
        <f t="shared" si="151"/>
        <v>0</v>
      </c>
      <c r="Q88" s="48">
        <f t="shared" si="152"/>
        <v>1218.27525</v>
      </c>
      <c r="R88" s="46">
        <f t="shared" si="153"/>
        <v>0</v>
      </c>
      <c r="S88" s="46">
        <f t="shared" si="154"/>
        <v>259.63</v>
      </c>
      <c r="T88" s="48">
        <f t="shared" si="155"/>
        <v>113.3</v>
      </c>
      <c r="U88" s="46">
        <f t="shared" si="156"/>
        <v>10.42</v>
      </c>
      <c r="V88" s="46">
        <v>0</v>
      </c>
      <c r="W88" s="48">
        <f t="shared" si="157"/>
        <v>159</v>
      </c>
      <c r="X88" s="48">
        <f t="shared" si="158"/>
        <v>0</v>
      </c>
      <c r="Y88" s="46">
        <f t="shared" si="159"/>
        <v>542.35</v>
      </c>
      <c r="Z88" s="46">
        <f t="shared" si="160"/>
        <v>1760.62525</v>
      </c>
      <c r="AA88" s="46"/>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45">
        <f t="shared" si="145"/>
        <v>86</v>
      </c>
      <c r="B89" s="46" t="s">
        <v>176</v>
      </c>
      <c r="C89" s="51" t="s">
        <v>355</v>
      </c>
      <c r="D89" s="346" t="s">
        <v>356</v>
      </c>
      <c r="E89" s="46">
        <v>3473.25</v>
      </c>
      <c r="F89" s="46">
        <f>VLOOKUP(C89,'[1]9月'!$B:$Q,16,0)</f>
        <v>3245.4</v>
      </c>
      <c r="G89" s="48">
        <v>5664.75</v>
      </c>
      <c r="H89" s="46">
        <v>3473.25</v>
      </c>
      <c r="I89" s="48">
        <v>3180</v>
      </c>
      <c r="J89" s="48"/>
      <c r="K89" s="63">
        <f t="shared" si="146"/>
        <v>62.5185</v>
      </c>
      <c r="L89" s="64">
        <f t="shared" si="147"/>
        <v>519.264</v>
      </c>
      <c r="M89" s="48">
        <f t="shared" si="148"/>
        <v>453.18</v>
      </c>
      <c r="N89" s="46">
        <f t="shared" si="149"/>
        <v>24.31275</v>
      </c>
      <c r="O89" s="48">
        <f t="shared" si="150"/>
        <v>159</v>
      </c>
      <c r="P89" s="48">
        <f t="shared" si="151"/>
        <v>0</v>
      </c>
      <c r="Q89" s="48">
        <f t="shared" si="152"/>
        <v>1218.27525</v>
      </c>
      <c r="R89" s="46">
        <f t="shared" si="153"/>
        <v>0</v>
      </c>
      <c r="S89" s="46">
        <f t="shared" si="154"/>
        <v>259.63</v>
      </c>
      <c r="T89" s="48">
        <f t="shared" si="155"/>
        <v>113.3</v>
      </c>
      <c r="U89" s="46">
        <f t="shared" si="156"/>
        <v>10.42</v>
      </c>
      <c r="V89" s="46">
        <v>0</v>
      </c>
      <c r="W89" s="48">
        <f t="shared" si="157"/>
        <v>159</v>
      </c>
      <c r="X89" s="48">
        <f t="shared" si="158"/>
        <v>0</v>
      </c>
      <c r="Y89" s="46">
        <f t="shared" si="159"/>
        <v>542.35</v>
      </c>
      <c r="Z89" s="46">
        <f t="shared" si="160"/>
        <v>1760.62525</v>
      </c>
      <c r="AA89" s="46"/>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45">
        <f t="shared" si="145"/>
        <v>87</v>
      </c>
      <c r="B90" s="46" t="s">
        <v>176</v>
      </c>
      <c r="C90" s="47" t="s">
        <v>357</v>
      </c>
      <c r="D90" s="46" t="s">
        <v>358</v>
      </c>
      <c r="E90" s="46">
        <v>3820</v>
      </c>
      <c r="F90" s="46">
        <f>VLOOKUP(C90,'[1]9月'!$B:$Q,16,0)</f>
        <v>3820</v>
      </c>
      <c r="G90" s="48">
        <v>5664.75</v>
      </c>
      <c r="H90" s="46">
        <v>3820</v>
      </c>
      <c r="I90" s="48">
        <v>4180</v>
      </c>
      <c r="J90" s="48"/>
      <c r="K90" s="63">
        <f t="shared" si="146"/>
        <v>68.76</v>
      </c>
      <c r="L90" s="64">
        <f t="shared" si="147"/>
        <v>611.2</v>
      </c>
      <c r="M90" s="48">
        <f t="shared" si="148"/>
        <v>453.18</v>
      </c>
      <c r="N90" s="46">
        <f t="shared" si="149"/>
        <v>26.74</v>
      </c>
      <c r="O90" s="48">
        <f t="shared" si="150"/>
        <v>209</v>
      </c>
      <c r="P90" s="48">
        <f t="shared" si="151"/>
        <v>0</v>
      </c>
      <c r="Q90" s="48">
        <f t="shared" si="152"/>
        <v>1368.88</v>
      </c>
      <c r="R90" s="46">
        <f t="shared" si="153"/>
        <v>0</v>
      </c>
      <c r="S90" s="46">
        <f t="shared" si="154"/>
        <v>305.6</v>
      </c>
      <c r="T90" s="48">
        <f t="shared" si="155"/>
        <v>113.3</v>
      </c>
      <c r="U90" s="46">
        <f t="shared" si="156"/>
        <v>11.46</v>
      </c>
      <c r="V90" s="46">
        <v>0</v>
      </c>
      <c r="W90" s="48">
        <f t="shared" si="157"/>
        <v>209</v>
      </c>
      <c r="X90" s="48">
        <f t="shared" si="158"/>
        <v>0</v>
      </c>
      <c r="Y90" s="46">
        <f t="shared" si="159"/>
        <v>639.36</v>
      </c>
      <c r="Z90" s="46">
        <f t="shared" si="160"/>
        <v>2008.24</v>
      </c>
      <c r="AA90" s="46"/>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5">
        <f t="shared" si="145"/>
        <v>88</v>
      </c>
      <c r="B91" s="46" t="s">
        <v>328</v>
      </c>
      <c r="C91" s="47" t="s">
        <v>359</v>
      </c>
      <c r="D91" s="46" t="s">
        <v>360</v>
      </c>
      <c r="E91" s="46">
        <v>3473.25</v>
      </c>
      <c r="F91" s="46">
        <f>VLOOKUP(C91,'[1]9月'!$B:$Q,16,0)</f>
        <v>3245.4</v>
      </c>
      <c r="G91" s="48">
        <v>5664.75</v>
      </c>
      <c r="H91" s="46">
        <v>3473.25</v>
      </c>
      <c r="I91" s="48">
        <v>4180</v>
      </c>
      <c r="J91" s="48"/>
      <c r="K91" s="63">
        <f t="shared" si="146"/>
        <v>62.5185</v>
      </c>
      <c r="L91" s="64">
        <f t="shared" si="147"/>
        <v>519.264</v>
      </c>
      <c r="M91" s="48">
        <f t="shared" si="148"/>
        <v>453.18</v>
      </c>
      <c r="N91" s="46">
        <f t="shared" si="149"/>
        <v>24.31275</v>
      </c>
      <c r="O91" s="48">
        <f t="shared" si="150"/>
        <v>209</v>
      </c>
      <c r="P91" s="48">
        <f t="shared" si="151"/>
        <v>0</v>
      </c>
      <c r="Q91" s="48">
        <f t="shared" si="152"/>
        <v>1268.27525</v>
      </c>
      <c r="R91" s="46">
        <f t="shared" si="153"/>
        <v>0</v>
      </c>
      <c r="S91" s="46">
        <f t="shared" si="154"/>
        <v>259.63</v>
      </c>
      <c r="T91" s="48">
        <f t="shared" si="155"/>
        <v>113.3</v>
      </c>
      <c r="U91" s="46">
        <f t="shared" si="156"/>
        <v>10.42</v>
      </c>
      <c r="V91" s="46">
        <v>0</v>
      </c>
      <c r="W91" s="48">
        <f t="shared" si="157"/>
        <v>209</v>
      </c>
      <c r="X91" s="48">
        <f t="shared" si="158"/>
        <v>0</v>
      </c>
      <c r="Y91" s="46">
        <f t="shared" si="159"/>
        <v>592.35</v>
      </c>
      <c r="Z91" s="46">
        <f t="shared" si="160"/>
        <v>1860.62525</v>
      </c>
      <c r="AA91" s="46"/>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45">
        <f t="shared" si="145"/>
        <v>89</v>
      </c>
      <c r="B92" s="46" t="s">
        <v>230</v>
      </c>
      <c r="C92" s="51" t="s">
        <v>361</v>
      </c>
      <c r="D92" s="52" t="s">
        <v>362</v>
      </c>
      <c r="E92" s="46">
        <v>3473.25</v>
      </c>
      <c r="F92" s="46">
        <f>VLOOKUP(C92,'[1]9月'!$B:$Q,16,0)</f>
        <v>3245.4</v>
      </c>
      <c r="G92" s="48">
        <v>5664.75</v>
      </c>
      <c r="H92" s="46">
        <v>3473.25</v>
      </c>
      <c r="I92" s="48">
        <v>1790</v>
      </c>
      <c r="J92" s="48"/>
      <c r="K92" s="63">
        <f t="shared" si="146"/>
        <v>62.5185</v>
      </c>
      <c r="L92" s="64">
        <f t="shared" si="147"/>
        <v>519.264</v>
      </c>
      <c r="M92" s="48">
        <f t="shared" si="148"/>
        <v>453.18</v>
      </c>
      <c r="N92" s="46">
        <f t="shared" si="149"/>
        <v>24.31275</v>
      </c>
      <c r="O92" s="48">
        <f t="shared" si="150"/>
        <v>89.5</v>
      </c>
      <c r="P92" s="48">
        <f t="shared" si="151"/>
        <v>0</v>
      </c>
      <c r="Q92" s="48">
        <f t="shared" si="152"/>
        <v>1148.77525</v>
      </c>
      <c r="R92" s="46">
        <f t="shared" si="153"/>
        <v>0</v>
      </c>
      <c r="S92" s="46">
        <f t="shared" si="154"/>
        <v>259.63</v>
      </c>
      <c r="T92" s="48">
        <f t="shared" si="155"/>
        <v>113.3</v>
      </c>
      <c r="U92" s="46">
        <f t="shared" si="156"/>
        <v>10.42</v>
      </c>
      <c r="V92" s="46">
        <v>0</v>
      </c>
      <c r="W92" s="48">
        <f t="shared" si="157"/>
        <v>89.5</v>
      </c>
      <c r="X92" s="48">
        <f t="shared" si="158"/>
        <v>0</v>
      </c>
      <c r="Y92" s="46">
        <f t="shared" si="159"/>
        <v>472.85</v>
      </c>
      <c r="Z92" s="46">
        <f t="shared" si="160"/>
        <v>1621.62525</v>
      </c>
      <c r="AA92" s="46"/>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45">
        <f t="shared" si="145"/>
        <v>90</v>
      </c>
      <c r="B93" s="46" t="s">
        <v>363</v>
      </c>
      <c r="C93" s="47" t="s">
        <v>364</v>
      </c>
      <c r="D93" s="46" t="s">
        <v>365</v>
      </c>
      <c r="E93" s="46">
        <v>3473.25</v>
      </c>
      <c r="F93" s="46">
        <f>VLOOKUP(C93,'[1]9月'!$B:$Q,16,0)</f>
        <v>3245.4</v>
      </c>
      <c r="G93" s="48">
        <v>5664.75</v>
      </c>
      <c r="H93" s="46">
        <v>3473.25</v>
      </c>
      <c r="I93" s="48">
        <v>1790</v>
      </c>
      <c r="J93" s="48"/>
      <c r="K93" s="63">
        <f t="shared" si="146"/>
        <v>62.5185</v>
      </c>
      <c r="L93" s="64">
        <f t="shared" si="147"/>
        <v>519.264</v>
      </c>
      <c r="M93" s="48">
        <f t="shared" si="148"/>
        <v>453.18</v>
      </c>
      <c r="N93" s="46">
        <f t="shared" si="149"/>
        <v>24.31275</v>
      </c>
      <c r="O93" s="48">
        <f t="shared" si="150"/>
        <v>89.5</v>
      </c>
      <c r="P93" s="48">
        <f t="shared" si="151"/>
        <v>0</v>
      </c>
      <c r="Q93" s="48">
        <f t="shared" si="152"/>
        <v>1148.77525</v>
      </c>
      <c r="R93" s="46">
        <f t="shared" si="153"/>
        <v>0</v>
      </c>
      <c r="S93" s="46">
        <f t="shared" si="154"/>
        <v>259.63</v>
      </c>
      <c r="T93" s="48">
        <f t="shared" si="155"/>
        <v>113.3</v>
      </c>
      <c r="U93" s="46">
        <f t="shared" si="156"/>
        <v>10.42</v>
      </c>
      <c r="V93" s="46">
        <v>0</v>
      </c>
      <c r="W93" s="48">
        <f t="shared" si="157"/>
        <v>89.5</v>
      </c>
      <c r="X93" s="48">
        <f t="shared" si="158"/>
        <v>0</v>
      </c>
      <c r="Y93" s="46">
        <f t="shared" si="159"/>
        <v>472.85</v>
      </c>
      <c r="Z93" s="46">
        <f t="shared" si="160"/>
        <v>1621.62525</v>
      </c>
      <c r="AA93" s="46"/>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5">
        <f t="shared" si="145"/>
        <v>91</v>
      </c>
      <c r="B94" s="46" t="s">
        <v>363</v>
      </c>
      <c r="C94" s="47" t="s">
        <v>366</v>
      </c>
      <c r="D94" s="46" t="s">
        <v>367</v>
      </c>
      <c r="E94" s="46">
        <v>3473.25</v>
      </c>
      <c r="F94" s="46">
        <f>VLOOKUP(C94,'[1]9月'!$B:$Q,16,0)</f>
        <v>3245.4</v>
      </c>
      <c r="G94" s="48">
        <v>5664.75</v>
      </c>
      <c r="H94" s="46">
        <v>3473.25</v>
      </c>
      <c r="I94" s="48">
        <v>1790</v>
      </c>
      <c r="J94" s="48"/>
      <c r="K94" s="63">
        <f t="shared" si="146"/>
        <v>62.5185</v>
      </c>
      <c r="L94" s="64">
        <f t="shared" si="147"/>
        <v>519.264</v>
      </c>
      <c r="M94" s="48">
        <f t="shared" si="148"/>
        <v>453.18</v>
      </c>
      <c r="N94" s="46">
        <f t="shared" si="149"/>
        <v>24.31275</v>
      </c>
      <c r="O94" s="48">
        <f t="shared" si="150"/>
        <v>89.5</v>
      </c>
      <c r="P94" s="48">
        <f t="shared" si="151"/>
        <v>0</v>
      </c>
      <c r="Q94" s="48">
        <f t="shared" si="152"/>
        <v>1148.77525</v>
      </c>
      <c r="R94" s="46">
        <f t="shared" si="153"/>
        <v>0</v>
      </c>
      <c r="S94" s="46">
        <f t="shared" si="154"/>
        <v>259.63</v>
      </c>
      <c r="T94" s="48">
        <f t="shared" si="155"/>
        <v>113.3</v>
      </c>
      <c r="U94" s="46">
        <f t="shared" si="156"/>
        <v>10.42</v>
      </c>
      <c r="V94" s="46">
        <v>0</v>
      </c>
      <c r="W94" s="48">
        <f t="shared" si="157"/>
        <v>89.5</v>
      </c>
      <c r="X94" s="48">
        <f t="shared" si="158"/>
        <v>0</v>
      </c>
      <c r="Y94" s="46">
        <f t="shared" si="159"/>
        <v>472.85</v>
      </c>
      <c r="Z94" s="46">
        <f t="shared" si="160"/>
        <v>1621.62525</v>
      </c>
      <c r="AA94" s="46"/>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5">
        <f t="shared" si="145"/>
        <v>92</v>
      </c>
      <c r="B95" s="46" t="s">
        <v>363</v>
      </c>
      <c r="C95" s="47" t="s">
        <v>368</v>
      </c>
      <c r="D95" s="46" t="s">
        <v>369</v>
      </c>
      <c r="E95" s="46">
        <v>3473.25</v>
      </c>
      <c r="F95" s="46">
        <f>VLOOKUP(C95,'[1]9月'!$B:$Q,16,0)</f>
        <v>3245.4</v>
      </c>
      <c r="G95" s="48">
        <v>5664.75</v>
      </c>
      <c r="H95" s="46">
        <v>3473.25</v>
      </c>
      <c r="I95" s="48">
        <v>1790</v>
      </c>
      <c r="J95" s="48"/>
      <c r="K95" s="63">
        <f t="shared" si="146"/>
        <v>62.5185</v>
      </c>
      <c r="L95" s="64">
        <f t="shared" si="147"/>
        <v>519.264</v>
      </c>
      <c r="M95" s="48">
        <f t="shared" si="148"/>
        <v>453.18</v>
      </c>
      <c r="N95" s="46">
        <f t="shared" si="149"/>
        <v>24.31275</v>
      </c>
      <c r="O95" s="48">
        <f t="shared" si="150"/>
        <v>89.5</v>
      </c>
      <c r="P95" s="48">
        <f t="shared" si="151"/>
        <v>0</v>
      </c>
      <c r="Q95" s="48">
        <f t="shared" si="152"/>
        <v>1148.77525</v>
      </c>
      <c r="R95" s="46">
        <f t="shared" si="153"/>
        <v>0</v>
      </c>
      <c r="S95" s="46">
        <f t="shared" si="154"/>
        <v>259.63</v>
      </c>
      <c r="T95" s="48">
        <f t="shared" si="155"/>
        <v>113.3</v>
      </c>
      <c r="U95" s="46">
        <f t="shared" si="156"/>
        <v>10.42</v>
      </c>
      <c r="V95" s="46">
        <v>0</v>
      </c>
      <c r="W95" s="48">
        <f t="shared" si="157"/>
        <v>89.5</v>
      </c>
      <c r="X95" s="48">
        <f t="shared" si="158"/>
        <v>0</v>
      </c>
      <c r="Y95" s="46">
        <f t="shared" si="159"/>
        <v>472.85</v>
      </c>
      <c r="Z95" s="46">
        <f t="shared" si="160"/>
        <v>1621.62525</v>
      </c>
      <c r="AA95" s="46"/>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5">
        <f t="shared" si="145"/>
        <v>93</v>
      </c>
      <c r="B96" s="46" t="s">
        <v>363</v>
      </c>
      <c r="C96" s="47" t="s">
        <v>370</v>
      </c>
      <c r="D96" s="46" t="s">
        <v>371</v>
      </c>
      <c r="E96" s="46">
        <v>3473.25</v>
      </c>
      <c r="F96" s="46">
        <f>VLOOKUP(C96,'[1]9月'!$B:$Q,16,0)</f>
        <v>3245.4</v>
      </c>
      <c r="G96" s="48">
        <v>5664.75</v>
      </c>
      <c r="H96" s="46">
        <v>3473.25</v>
      </c>
      <c r="I96" s="48">
        <v>1790</v>
      </c>
      <c r="J96" s="48"/>
      <c r="K96" s="63">
        <f t="shared" si="146"/>
        <v>62.5185</v>
      </c>
      <c r="L96" s="64">
        <f t="shared" si="147"/>
        <v>519.264</v>
      </c>
      <c r="M96" s="48">
        <f t="shared" si="148"/>
        <v>453.18</v>
      </c>
      <c r="N96" s="46">
        <f t="shared" si="149"/>
        <v>24.31275</v>
      </c>
      <c r="O96" s="48">
        <f t="shared" si="150"/>
        <v>89.5</v>
      </c>
      <c r="P96" s="48">
        <f t="shared" si="151"/>
        <v>0</v>
      </c>
      <c r="Q96" s="48">
        <f t="shared" si="152"/>
        <v>1148.77525</v>
      </c>
      <c r="R96" s="46">
        <f t="shared" si="153"/>
        <v>0</v>
      </c>
      <c r="S96" s="46">
        <f t="shared" si="154"/>
        <v>259.63</v>
      </c>
      <c r="T96" s="48">
        <f t="shared" si="155"/>
        <v>113.3</v>
      </c>
      <c r="U96" s="46">
        <f t="shared" si="156"/>
        <v>10.42</v>
      </c>
      <c r="V96" s="46">
        <v>0</v>
      </c>
      <c r="W96" s="48">
        <f t="shared" si="157"/>
        <v>89.5</v>
      </c>
      <c r="X96" s="48">
        <f t="shared" si="158"/>
        <v>0</v>
      </c>
      <c r="Y96" s="46">
        <f t="shared" si="159"/>
        <v>472.85</v>
      </c>
      <c r="Z96" s="46">
        <f t="shared" si="160"/>
        <v>1621.62525</v>
      </c>
      <c r="AA96" s="46"/>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5">
        <f t="shared" si="145"/>
        <v>94</v>
      </c>
      <c r="B97" s="46" t="s">
        <v>363</v>
      </c>
      <c r="C97" s="47" t="s">
        <v>372</v>
      </c>
      <c r="D97" s="46" t="s">
        <v>373</v>
      </c>
      <c r="E97" s="46">
        <v>3473.25</v>
      </c>
      <c r="F97" s="46">
        <f>VLOOKUP(C97,'[1]9月'!$B:$Q,16,0)</f>
        <v>3245.4</v>
      </c>
      <c r="G97" s="48">
        <v>5664.75</v>
      </c>
      <c r="H97" s="46">
        <v>3473.25</v>
      </c>
      <c r="I97" s="48">
        <v>1790</v>
      </c>
      <c r="J97" s="48"/>
      <c r="K97" s="63">
        <f t="shared" si="146"/>
        <v>62.5185</v>
      </c>
      <c r="L97" s="64">
        <f t="shared" si="147"/>
        <v>519.264</v>
      </c>
      <c r="M97" s="48">
        <f t="shared" si="148"/>
        <v>453.18</v>
      </c>
      <c r="N97" s="46">
        <f t="shared" si="149"/>
        <v>24.31275</v>
      </c>
      <c r="O97" s="48">
        <f t="shared" si="150"/>
        <v>89.5</v>
      </c>
      <c r="P97" s="48">
        <f t="shared" si="151"/>
        <v>0</v>
      </c>
      <c r="Q97" s="48">
        <f t="shared" si="152"/>
        <v>1148.77525</v>
      </c>
      <c r="R97" s="46">
        <f t="shared" si="153"/>
        <v>0</v>
      </c>
      <c r="S97" s="46">
        <f t="shared" si="154"/>
        <v>259.63</v>
      </c>
      <c r="T97" s="48">
        <f t="shared" si="155"/>
        <v>113.3</v>
      </c>
      <c r="U97" s="46">
        <f t="shared" si="156"/>
        <v>10.42</v>
      </c>
      <c r="V97" s="46">
        <v>0</v>
      </c>
      <c r="W97" s="48">
        <f t="shared" si="157"/>
        <v>89.5</v>
      </c>
      <c r="X97" s="48">
        <f t="shared" si="158"/>
        <v>0</v>
      </c>
      <c r="Y97" s="46">
        <f t="shared" si="159"/>
        <v>472.85</v>
      </c>
      <c r="Z97" s="46">
        <f t="shared" si="160"/>
        <v>1621.62525</v>
      </c>
      <c r="AA97" s="46"/>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45">
        <f t="shared" si="145"/>
        <v>95</v>
      </c>
      <c r="B98" s="46" t="s">
        <v>363</v>
      </c>
      <c r="C98" s="47" t="s">
        <v>374</v>
      </c>
      <c r="D98" s="46" t="s">
        <v>375</v>
      </c>
      <c r="E98" s="46">
        <v>3473.25</v>
      </c>
      <c r="F98" s="46">
        <f>VLOOKUP(C98,'[1]9月'!$B:$Q,16,0)</f>
        <v>3245.4</v>
      </c>
      <c r="G98" s="48">
        <v>5664.75</v>
      </c>
      <c r="H98" s="46">
        <v>3473.25</v>
      </c>
      <c r="I98" s="48">
        <v>1790</v>
      </c>
      <c r="J98" s="48"/>
      <c r="K98" s="63">
        <f t="shared" si="146"/>
        <v>62.5185</v>
      </c>
      <c r="L98" s="64">
        <f t="shared" si="147"/>
        <v>519.264</v>
      </c>
      <c r="M98" s="48">
        <f t="shared" si="148"/>
        <v>453.18</v>
      </c>
      <c r="N98" s="46">
        <f t="shared" si="149"/>
        <v>24.31275</v>
      </c>
      <c r="O98" s="48">
        <f t="shared" si="150"/>
        <v>89.5</v>
      </c>
      <c r="P98" s="48">
        <f t="shared" si="151"/>
        <v>0</v>
      </c>
      <c r="Q98" s="48">
        <f t="shared" si="152"/>
        <v>1148.77525</v>
      </c>
      <c r="R98" s="46">
        <f t="shared" si="153"/>
        <v>0</v>
      </c>
      <c r="S98" s="46">
        <f t="shared" si="154"/>
        <v>259.63</v>
      </c>
      <c r="T98" s="48">
        <f t="shared" si="155"/>
        <v>113.3</v>
      </c>
      <c r="U98" s="46">
        <f t="shared" si="156"/>
        <v>10.42</v>
      </c>
      <c r="V98" s="46">
        <v>0</v>
      </c>
      <c r="W98" s="48">
        <f t="shared" si="157"/>
        <v>89.5</v>
      </c>
      <c r="X98" s="48">
        <f t="shared" si="158"/>
        <v>0</v>
      </c>
      <c r="Y98" s="46">
        <f t="shared" si="159"/>
        <v>472.85</v>
      </c>
      <c r="Z98" s="46">
        <f t="shared" si="160"/>
        <v>1621.62525</v>
      </c>
      <c r="AA98" s="46"/>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5">
        <f t="shared" si="145"/>
        <v>96</v>
      </c>
      <c r="B99" s="46" t="s">
        <v>363</v>
      </c>
      <c r="C99" s="47" t="s">
        <v>376</v>
      </c>
      <c r="D99" s="46" t="s">
        <v>377</v>
      </c>
      <c r="E99" s="46">
        <v>3473.25</v>
      </c>
      <c r="F99" s="46">
        <f>VLOOKUP(C99,'[1]9月'!$B:$Q,16,0)</f>
        <v>3245.4</v>
      </c>
      <c r="G99" s="48">
        <v>5664.75</v>
      </c>
      <c r="H99" s="46">
        <v>3473.25</v>
      </c>
      <c r="I99" s="48">
        <v>0</v>
      </c>
      <c r="J99" s="48"/>
      <c r="K99" s="63">
        <f t="shared" si="146"/>
        <v>62.5185</v>
      </c>
      <c r="L99" s="64">
        <f t="shared" si="147"/>
        <v>519.264</v>
      </c>
      <c r="M99" s="48">
        <f t="shared" si="148"/>
        <v>453.18</v>
      </c>
      <c r="N99" s="46">
        <f t="shared" si="149"/>
        <v>24.31275</v>
      </c>
      <c r="O99" s="48">
        <f t="shared" si="150"/>
        <v>0</v>
      </c>
      <c r="P99" s="48">
        <f t="shared" si="151"/>
        <v>0</v>
      </c>
      <c r="Q99" s="48">
        <f t="shared" si="152"/>
        <v>1059.27525</v>
      </c>
      <c r="R99" s="46">
        <f t="shared" si="153"/>
        <v>0</v>
      </c>
      <c r="S99" s="46">
        <f t="shared" si="154"/>
        <v>259.63</v>
      </c>
      <c r="T99" s="48">
        <f t="shared" si="155"/>
        <v>113.3</v>
      </c>
      <c r="U99" s="46">
        <f t="shared" si="156"/>
        <v>10.42</v>
      </c>
      <c r="V99" s="46">
        <v>0</v>
      </c>
      <c r="W99" s="48">
        <f t="shared" si="157"/>
        <v>0</v>
      </c>
      <c r="X99" s="48">
        <f t="shared" si="158"/>
        <v>0</v>
      </c>
      <c r="Y99" s="46">
        <f t="shared" si="159"/>
        <v>383.35</v>
      </c>
      <c r="Z99" s="46">
        <f t="shared" si="160"/>
        <v>1442.62525</v>
      </c>
      <c r="AA99" s="46"/>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45">
        <f t="shared" si="145"/>
        <v>97</v>
      </c>
      <c r="B100" s="46" t="s">
        <v>363</v>
      </c>
      <c r="C100" s="47" t="s">
        <v>378</v>
      </c>
      <c r="D100" s="46" t="s">
        <v>379</v>
      </c>
      <c r="E100" s="46">
        <v>3473.25</v>
      </c>
      <c r="F100" s="46">
        <f>VLOOKUP(C100,'[1]9月'!$B:$Q,16,0)</f>
        <v>3245.4</v>
      </c>
      <c r="G100" s="48">
        <v>5664.75</v>
      </c>
      <c r="H100" s="46">
        <v>3473.25</v>
      </c>
      <c r="I100" s="48">
        <v>1790</v>
      </c>
      <c r="J100" s="48"/>
      <c r="K100" s="63">
        <f t="shared" si="146"/>
        <v>62.5185</v>
      </c>
      <c r="L100" s="64">
        <f t="shared" si="147"/>
        <v>519.264</v>
      </c>
      <c r="M100" s="48">
        <f t="shared" si="148"/>
        <v>453.18</v>
      </c>
      <c r="N100" s="46">
        <f t="shared" si="149"/>
        <v>24.31275</v>
      </c>
      <c r="O100" s="48">
        <f t="shared" si="150"/>
        <v>89.5</v>
      </c>
      <c r="P100" s="48">
        <f t="shared" si="151"/>
        <v>0</v>
      </c>
      <c r="Q100" s="48">
        <f t="shared" si="152"/>
        <v>1148.77525</v>
      </c>
      <c r="R100" s="46">
        <f t="shared" si="153"/>
        <v>0</v>
      </c>
      <c r="S100" s="46">
        <f t="shared" si="154"/>
        <v>259.63</v>
      </c>
      <c r="T100" s="48">
        <f t="shared" si="155"/>
        <v>113.3</v>
      </c>
      <c r="U100" s="46">
        <f t="shared" si="156"/>
        <v>10.42</v>
      </c>
      <c r="V100" s="46">
        <v>0</v>
      </c>
      <c r="W100" s="48">
        <f t="shared" si="157"/>
        <v>89.5</v>
      </c>
      <c r="X100" s="48">
        <f t="shared" si="158"/>
        <v>0</v>
      </c>
      <c r="Y100" s="46">
        <f t="shared" si="159"/>
        <v>472.85</v>
      </c>
      <c r="Z100" s="46">
        <f t="shared" si="160"/>
        <v>1621.62525</v>
      </c>
      <c r="AA100" s="46"/>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45">
        <f t="shared" si="145"/>
        <v>98</v>
      </c>
      <c r="B101" s="46" t="s">
        <v>363</v>
      </c>
      <c r="C101" s="47" t="s">
        <v>380</v>
      </c>
      <c r="D101" s="46" t="s">
        <v>381</v>
      </c>
      <c r="E101" s="46">
        <v>3473.25</v>
      </c>
      <c r="F101" s="46">
        <f>VLOOKUP(C101,'[1]9月'!$B:$Q,16,0)</f>
        <v>3245.4</v>
      </c>
      <c r="G101" s="48">
        <v>5664.75</v>
      </c>
      <c r="H101" s="46">
        <v>3473.25</v>
      </c>
      <c r="I101" s="48">
        <v>1790</v>
      </c>
      <c r="J101" s="48"/>
      <c r="K101" s="63">
        <f t="shared" si="146"/>
        <v>62.5185</v>
      </c>
      <c r="L101" s="64">
        <f t="shared" si="147"/>
        <v>519.264</v>
      </c>
      <c r="M101" s="48">
        <f t="shared" si="148"/>
        <v>453.18</v>
      </c>
      <c r="N101" s="46">
        <f t="shared" si="149"/>
        <v>24.31275</v>
      </c>
      <c r="O101" s="48">
        <f t="shared" si="150"/>
        <v>89.5</v>
      </c>
      <c r="P101" s="48">
        <f t="shared" si="151"/>
        <v>0</v>
      </c>
      <c r="Q101" s="48">
        <f t="shared" si="152"/>
        <v>1148.77525</v>
      </c>
      <c r="R101" s="46">
        <f t="shared" si="153"/>
        <v>0</v>
      </c>
      <c r="S101" s="46">
        <f t="shared" si="154"/>
        <v>259.63</v>
      </c>
      <c r="T101" s="48">
        <f t="shared" si="155"/>
        <v>113.3</v>
      </c>
      <c r="U101" s="46">
        <f t="shared" si="156"/>
        <v>10.42</v>
      </c>
      <c r="V101" s="46">
        <v>0</v>
      </c>
      <c r="W101" s="48">
        <f t="shared" si="157"/>
        <v>89.5</v>
      </c>
      <c r="X101" s="48">
        <f t="shared" si="158"/>
        <v>0</v>
      </c>
      <c r="Y101" s="46">
        <f t="shared" si="159"/>
        <v>472.85</v>
      </c>
      <c r="Z101" s="46">
        <f t="shared" si="160"/>
        <v>1621.62525</v>
      </c>
      <c r="AA101" s="46"/>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45">
        <f t="shared" si="145"/>
        <v>99</v>
      </c>
      <c r="B102" s="46" t="s">
        <v>363</v>
      </c>
      <c r="C102" s="51" t="s">
        <v>382</v>
      </c>
      <c r="D102" s="52" t="s">
        <v>383</v>
      </c>
      <c r="E102" s="46">
        <v>3473.25</v>
      </c>
      <c r="F102" s="46">
        <v>0</v>
      </c>
      <c r="G102" s="48">
        <v>0</v>
      </c>
      <c r="H102" s="46">
        <v>0</v>
      </c>
      <c r="I102" s="48">
        <v>0</v>
      </c>
      <c r="J102" s="48"/>
      <c r="K102" s="63">
        <f t="shared" si="146"/>
        <v>62.5185</v>
      </c>
      <c r="L102" s="64">
        <f t="shared" si="147"/>
        <v>0</v>
      </c>
      <c r="M102" s="48">
        <f t="shared" si="148"/>
        <v>0</v>
      </c>
      <c r="N102" s="46">
        <f t="shared" si="149"/>
        <v>0</v>
      </c>
      <c r="O102" s="48">
        <f t="shared" si="150"/>
        <v>0</v>
      </c>
      <c r="P102" s="48">
        <f t="shared" si="151"/>
        <v>0</v>
      </c>
      <c r="Q102" s="48">
        <f t="shared" si="152"/>
        <v>62.5185</v>
      </c>
      <c r="R102" s="46">
        <f t="shared" si="153"/>
        <v>0</v>
      </c>
      <c r="S102" s="46">
        <f t="shared" si="154"/>
        <v>0</v>
      </c>
      <c r="T102" s="48">
        <f t="shared" si="155"/>
        <v>0</v>
      </c>
      <c r="U102" s="46">
        <f t="shared" si="156"/>
        <v>0</v>
      </c>
      <c r="V102" s="46">
        <v>0</v>
      </c>
      <c r="W102" s="48">
        <f t="shared" si="157"/>
        <v>0</v>
      </c>
      <c r="X102" s="48">
        <f t="shared" si="158"/>
        <v>0</v>
      </c>
      <c r="Y102" s="46">
        <f t="shared" si="159"/>
        <v>0</v>
      </c>
      <c r="Z102" s="46">
        <f t="shared" si="160"/>
        <v>62.5185</v>
      </c>
      <c r="AA102" s="46"/>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20" customFormat="1" ht="16" customHeight="1" spans="1:36">
      <c r="A103" s="57">
        <f t="shared" si="145"/>
        <v>100</v>
      </c>
      <c r="B103" s="58" t="s">
        <v>348</v>
      </c>
      <c r="C103" s="59" t="s">
        <v>384</v>
      </c>
      <c r="D103" s="58" t="s">
        <v>385</v>
      </c>
      <c r="E103" s="58">
        <v>3473.25</v>
      </c>
      <c r="F103" s="58">
        <f>VLOOKUP(C103,'[1]9月'!$B:$Q,16,0)</f>
        <v>3245.4</v>
      </c>
      <c r="G103" s="60">
        <v>5664.75</v>
      </c>
      <c r="H103" s="58">
        <v>3473.25</v>
      </c>
      <c r="I103" s="60">
        <v>1790</v>
      </c>
      <c r="J103" s="60"/>
      <c r="K103" s="65">
        <f t="shared" si="146"/>
        <v>62.5185</v>
      </c>
      <c r="L103" s="66">
        <f t="shared" si="147"/>
        <v>519.264</v>
      </c>
      <c r="M103" s="60">
        <f t="shared" si="148"/>
        <v>453.18</v>
      </c>
      <c r="N103" s="58">
        <f t="shared" si="149"/>
        <v>24.31275</v>
      </c>
      <c r="O103" s="60">
        <f t="shared" si="150"/>
        <v>89.5</v>
      </c>
      <c r="P103" s="60">
        <f t="shared" si="151"/>
        <v>0</v>
      </c>
      <c r="Q103" s="60">
        <f t="shared" si="152"/>
        <v>1148.77525</v>
      </c>
      <c r="R103" s="58">
        <f t="shared" si="153"/>
        <v>0</v>
      </c>
      <c r="S103" s="58">
        <f t="shared" si="154"/>
        <v>259.63</v>
      </c>
      <c r="T103" s="60">
        <f t="shared" si="155"/>
        <v>113.3</v>
      </c>
      <c r="U103" s="58">
        <f t="shared" si="156"/>
        <v>10.42</v>
      </c>
      <c r="V103" s="58">
        <v>0</v>
      </c>
      <c r="W103" s="60">
        <f t="shared" si="157"/>
        <v>89.5</v>
      </c>
      <c r="X103" s="60">
        <f t="shared" si="158"/>
        <v>0</v>
      </c>
      <c r="Y103" s="58">
        <f t="shared" si="159"/>
        <v>472.85</v>
      </c>
      <c r="Z103" s="58">
        <f t="shared" si="160"/>
        <v>1621.62525</v>
      </c>
      <c r="AA103" s="58"/>
      <c r="AB103" s="16" t="s">
        <v>86</v>
      </c>
      <c r="AC103" s="15">
        <f t="shared" ref="AC103:AE103" si="232">K103+R103</f>
        <v>62.5185</v>
      </c>
      <c r="AD103" s="15">
        <f t="shared" si="232"/>
        <v>778.894</v>
      </c>
      <c r="AE103" s="15">
        <f t="shared" si="232"/>
        <v>566.48</v>
      </c>
      <c r="AF103" s="15">
        <f t="shared" si="162"/>
        <v>34.73275</v>
      </c>
      <c r="AG103" s="15">
        <f t="shared" ref="AG103:AI103" si="233">O103+W103</f>
        <v>179</v>
      </c>
      <c r="AH103" s="15">
        <f t="shared" si="233"/>
        <v>0</v>
      </c>
      <c r="AI103" s="15">
        <f t="shared" si="233"/>
        <v>1621.62525</v>
      </c>
      <c r="AJ103" s="16" t="s">
        <v>33</v>
      </c>
    </row>
    <row r="104" s="9" customFormat="1" ht="16" customHeight="1" spans="1:36">
      <c r="A104" s="45">
        <f t="shared" si="145"/>
        <v>101</v>
      </c>
      <c r="B104" s="46" t="s">
        <v>348</v>
      </c>
      <c r="C104" s="47" t="s">
        <v>386</v>
      </c>
      <c r="D104" s="46" t="s">
        <v>387</v>
      </c>
      <c r="E104" s="46">
        <v>3473.25</v>
      </c>
      <c r="F104" s="46">
        <f>VLOOKUP(C104,'[1]9月'!$B:$Q,16,0)</f>
        <v>3245.4</v>
      </c>
      <c r="G104" s="48">
        <v>5664.75</v>
      </c>
      <c r="H104" s="46">
        <v>3473.25</v>
      </c>
      <c r="I104" s="48">
        <v>2544</v>
      </c>
      <c r="J104" s="48"/>
      <c r="K104" s="63">
        <f t="shared" si="146"/>
        <v>62.5185</v>
      </c>
      <c r="L104" s="64">
        <f t="shared" si="147"/>
        <v>519.264</v>
      </c>
      <c r="M104" s="48">
        <f t="shared" si="148"/>
        <v>453.18</v>
      </c>
      <c r="N104" s="46">
        <f t="shared" si="149"/>
        <v>24.31275</v>
      </c>
      <c r="O104" s="48">
        <f t="shared" si="150"/>
        <v>127.2</v>
      </c>
      <c r="P104" s="48">
        <f t="shared" si="151"/>
        <v>0</v>
      </c>
      <c r="Q104" s="48">
        <f t="shared" si="152"/>
        <v>1186.47525</v>
      </c>
      <c r="R104" s="46">
        <f t="shared" si="153"/>
        <v>0</v>
      </c>
      <c r="S104" s="46">
        <f t="shared" si="154"/>
        <v>259.63</v>
      </c>
      <c r="T104" s="48">
        <f t="shared" si="155"/>
        <v>113.3</v>
      </c>
      <c r="U104" s="46">
        <f t="shared" si="156"/>
        <v>10.42</v>
      </c>
      <c r="V104" s="46">
        <v>0</v>
      </c>
      <c r="W104" s="48">
        <f t="shared" si="157"/>
        <v>127.2</v>
      </c>
      <c r="X104" s="48">
        <f t="shared" si="158"/>
        <v>0</v>
      </c>
      <c r="Y104" s="46">
        <f t="shared" si="159"/>
        <v>510.55</v>
      </c>
      <c r="Z104" s="46">
        <f t="shared" si="160"/>
        <v>1697.02525</v>
      </c>
      <c r="AA104" s="46"/>
      <c r="AB104" s="12" t="s">
        <v>86</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45">
        <f t="shared" si="145"/>
        <v>102</v>
      </c>
      <c r="B105" s="46" t="s">
        <v>363</v>
      </c>
      <c r="C105" s="47" t="s">
        <v>388</v>
      </c>
      <c r="D105" s="46" t="s">
        <v>389</v>
      </c>
      <c r="E105" s="46">
        <v>3473.25</v>
      </c>
      <c r="F105" s="46">
        <f>VLOOKUP(C105,'[1]9月'!$B:$Q,16,0)</f>
        <v>3245.4</v>
      </c>
      <c r="G105" s="48">
        <v>5664.75</v>
      </c>
      <c r="H105" s="46">
        <v>3473.25</v>
      </c>
      <c r="I105" s="48">
        <v>2544</v>
      </c>
      <c r="J105" s="48"/>
      <c r="K105" s="63">
        <f t="shared" si="146"/>
        <v>62.5185</v>
      </c>
      <c r="L105" s="64">
        <f t="shared" si="147"/>
        <v>519.264</v>
      </c>
      <c r="M105" s="48">
        <f t="shared" si="148"/>
        <v>453.18</v>
      </c>
      <c r="N105" s="46">
        <f t="shared" si="149"/>
        <v>24.31275</v>
      </c>
      <c r="O105" s="48">
        <f t="shared" si="150"/>
        <v>127.2</v>
      </c>
      <c r="P105" s="48">
        <f t="shared" si="151"/>
        <v>0</v>
      </c>
      <c r="Q105" s="48">
        <f t="shared" si="152"/>
        <v>1186.47525</v>
      </c>
      <c r="R105" s="46">
        <f t="shared" si="153"/>
        <v>0</v>
      </c>
      <c r="S105" s="46">
        <f t="shared" si="154"/>
        <v>259.63</v>
      </c>
      <c r="T105" s="48">
        <f t="shared" si="155"/>
        <v>113.3</v>
      </c>
      <c r="U105" s="46">
        <f t="shared" si="156"/>
        <v>10.42</v>
      </c>
      <c r="V105" s="46">
        <v>0</v>
      </c>
      <c r="W105" s="48">
        <f t="shared" si="157"/>
        <v>127.2</v>
      </c>
      <c r="X105" s="48">
        <f t="shared" si="158"/>
        <v>0</v>
      </c>
      <c r="Y105" s="46">
        <f t="shared" si="159"/>
        <v>510.55</v>
      </c>
      <c r="Z105" s="46">
        <f t="shared" si="160"/>
        <v>1697.02525</v>
      </c>
      <c r="AA105" s="46"/>
      <c r="AB105" s="12" t="s">
        <v>71</v>
      </c>
      <c r="AC105" s="11">
        <f t="shared" ref="AC105:AE105" si="236">K105+R105</f>
        <v>62.5185</v>
      </c>
      <c r="AD105" s="11">
        <f t="shared" si="236"/>
        <v>778.894</v>
      </c>
      <c r="AE105" s="11">
        <f t="shared" si="236"/>
        <v>566.48</v>
      </c>
      <c r="AF105" s="11">
        <f t="shared" si="162"/>
        <v>34.73275</v>
      </c>
      <c r="AG105" s="11">
        <f t="shared" ref="AG105:AI105" si="237">O105+W105</f>
        <v>254.4</v>
      </c>
      <c r="AH105" s="11">
        <f t="shared" si="237"/>
        <v>0</v>
      </c>
      <c r="AI105" s="11">
        <f t="shared" si="237"/>
        <v>1697.02525</v>
      </c>
      <c r="AJ105" s="12" t="s">
        <v>33</v>
      </c>
    </row>
    <row r="106" s="9" customFormat="1" ht="16" customHeight="1" spans="1:36">
      <c r="A106" s="45">
        <f t="shared" si="145"/>
        <v>103</v>
      </c>
      <c r="B106" s="46" t="s">
        <v>348</v>
      </c>
      <c r="C106" s="47" t="s">
        <v>390</v>
      </c>
      <c r="D106" s="46" t="s">
        <v>391</v>
      </c>
      <c r="E106" s="46">
        <v>3473.25</v>
      </c>
      <c r="F106" s="46">
        <f>VLOOKUP(C106,'[1]9月'!$B:$Q,16,0)</f>
        <v>3245.4</v>
      </c>
      <c r="G106" s="48">
        <v>5664.75</v>
      </c>
      <c r="H106" s="46">
        <v>3473.25</v>
      </c>
      <c r="I106" s="48">
        <v>1790</v>
      </c>
      <c r="J106" s="48"/>
      <c r="K106" s="63">
        <f t="shared" si="146"/>
        <v>62.5185</v>
      </c>
      <c r="L106" s="64">
        <f t="shared" si="147"/>
        <v>519.264</v>
      </c>
      <c r="M106" s="48">
        <f t="shared" si="148"/>
        <v>453.18</v>
      </c>
      <c r="N106" s="46">
        <f t="shared" si="149"/>
        <v>24.31275</v>
      </c>
      <c r="O106" s="48">
        <f t="shared" si="150"/>
        <v>89.5</v>
      </c>
      <c r="P106" s="48">
        <f t="shared" si="151"/>
        <v>0</v>
      </c>
      <c r="Q106" s="48">
        <f t="shared" si="152"/>
        <v>1148.77525</v>
      </c>
      <c r="R106" s="46">
        <f t="shared" si="153"/>
        <v>0</v>
      </c>
      <c r="S106" s="46">
        <f t="shared" si="154"/>
        <v>259.63</v>
      </c>
      <c r="T106" s="48">
        <f t="shared" si="155"/>
        <v>113.3</v>
      </c>
      <c r="U106" s="46">
        <f t="shared" si="156"/>
        <v>10.42</v>
      </c>
      <c r="V106" s="46">
        <v>0</v>
      </c>
      <c r="W106" s="48">
        <f t="shared" si="157"/>
        <v>89.5</v>
      </c>
      <c r="X106" s="48">
        <f t="shared" si="158"/>
        <v>0</v>
      </c>
      <c r="Y106" s="46">
        <f t="shared" si="159"/>
        <v>472.85</v>
      </c>
      <c r="Z106" s="46">
        <f t="shared" si="160"/>
        <v>1621.62525</v>
      </c>
      <c r="AA106" s="46"/>
      <c r="AB106" s="12" t="s">
        <v>86</v>
      </c>
      <c r="AC106" s="11">
        <f t="shared" ref="AC106:AE106" si="238">K106+R106</f>
        <v>62.5185</v>
      </c>
      <c r="AD106" s="11">
        <f t="shared" si="238"/>
        <v>778.894</v>
      </c>
      <c r="AE106" s="11">
        <f t="shared" si="238"/>
        <v>566.48</v>
      </c>
      <c r="AF106" s="11">
        <f t="shared" si="162"/>
        <v>34.73275</v>
      </c>
      <c r="AG106" s="11">
        <f t="shared" ref="AG106:AI106" si="239">O106+W106</f>
        <v>179</v>
      </c>
      <c r="AH106" s="11">
        <f t="shared" si="239"/>
        <v>0</v>
      </c>
      <c r="AI106" s="11">
        <f t="shared" si="239"/>
        <v>1621.62525</v>
      </c>
      <c r="AJ106" s="12" t="s">
        <v>33</v>
      </c>
    </row>
    <row r="107" s="9" customFormat="1" ht="16" customHeight="1" spans="1:36">
      <c r="A107" s="45">
        <f t="shared" si="145"/>
        <v>104</v>
      </c>
      <c r="B107" s="46" t="s">
        <v>348</v>
      </c>
      <c r="C107" s="47" t="s">
        <v>392</v>
      </c>
      <c r="D107" s="46" t="s">
        <v>393</v>
      </c>
      <c r="E107" s="46">
        <v>3473.25</v>
      </c>
      <c r="F107" s="46">
        <f>VLOOKUP(C107,'[1]9月'!$B:$Q,16,0)</f>
        <v>3245.4</v>
      </c>
      <c r="G107" s="48">
        <v>5664.75</v>
      </c>
      <c r="H107" s="46">
        <v>3473.25</v>
      </c>
      <c r="I107" s="48">
        <v>2544</v>
      </c>
      <c r="J107" s="48"/>
      <c r="K107" s="63">
        <f t="shared" si="146"/>
        <v>62.5185</v>
      </c>
      <c r="L107" s="64">
        <f t="shared" si="147"/>
        <v>519.264</v>
      </c>
      <c r="M107" s="48">
        <f t="shared" si="148"/>
        <v>453.18</v>
      </c>
      <c r="N107" s="46">
        <f t="shared" si="149"/>
        <v>24.31275</v>
      </c>
      <c r="O107" s="48">
        <f t="shared" si="150"/>
        <v>127.2</v>
      </c>
      <c r="P107" s="48">
        <f t="shared" si="151"/>
        <v>0</v>
      </c>
      <c r="Q107" s="48">
        <f t="shared" si="152"/>
        <v>1186.47525</v>
      </c>
      <c r="R107" s="46">
        <f t="shared" si="153"/>
        <v>0</v>
      </c>
      <c r="S107" s="46">
        <f t="shared" si="154"/>
        <v>259.63</v>
      </c>
      <c r="T107" s="48">
        <f t="shared" si="155"/>
        <v>113.3</v>
      </c>
      <c r="U107" s="46">
        <f t="shared" si="156"/>
        <v>10.42</v>
      </c>
      <c r="V107" s="46">
        <v>0</v>
      </c>
      <c r="W107" s="48">
        <f t="shared" si="157"/>
        <v>127.2</v>
      </c>
      <c r="X107" s="48">
        <f t="shared" si="158"/>
        <v>0</v>
      </c>
      <c r="Y107" s="46">
        <f t="shared" si="159"/>
        <v>510.55</v>
      </c>
      <c r="Z107" s="46">
        <f t="shared" si="160"/>
        <v>1697.02525</v>
      </c>
      <c r="AA107" s="46"/>
      <c r="AB107" s="12" t="s">
        <v>86</v>
      </c>
      <c r="AC107" s="11">
        <f t="shared" ref="AC107:AE107" si="240">K107+R107</f>
        <v>62.5185</v>
      </c>
      <c r="AD107" s="11">
        <f t="shared" si="240"/>
        <v>778.894</v>
      </c>
      <c r="AE107" s="11">
        <f t="shared" si="240"/>
        <v>566.48</v>
      </c>
      <c r="AF107" s="11">
        <f t="shared" si="162"/>
        <v>34.73275</v>
      </c>
      <c r="AG107" s="11">
        <f t="shared" ref="AG107:AI107" si="241">O107+W107</f>
        <v>254.4</v>
      </c>
      <c r="AH107" s="11">
        <f t="shared" si="241"/>
        <v>0</v>
      </c>
      <c r="AI107" s="11">
        <f t="shared" si="241"/>
        <v>1697.02525</v>
      </c>
      <c r="AJ107" s="12" t="s">
        <v>33</v>
      </c>
    </row>
    <row r="108" s="9" customFormat="1" ht="16" customHeight="1" spans="1:36">
      <c r="A108" s="45">
        <f t="shared" si="145"/>
        <v>105</v>
      </c>
      <c r="B108" s="46" t="s">
        <v>348</v>
      </c>
      <c r="C108" s="47" t="s">
        <v>394</v>
      </c>
      <c r="D108" s="46" t="s">
        <v>395</v>
      </c>
      <c r="E108" s="46">
        <v>3473.25</v>
      </c>
      <c r="F108" s="46">
        <f>VLOOKUP(C108,'[1]9月'!$B:$Q,16,0)</f>
        <v>3245.4</v>
      </c>
      <c r="G108" s="48">
        <v>5664.75</v>
      </c>
      <c r="H108" s="46">
        <v>3473.25</v>
      </c>
      <c r="I108" s="48">
        <v>1790</v>
      </c>
      <c r="J108" s="48"/>
      <c r="K108" s="63">
        <f t="shared" si="146"/>
        <v>62.5185</v>
      </c>
      <c r="L108" s="64">
        <f t="shared" si="147"/>
        <v>519.264</v>
      </c>
      <c r="M108" s="48">
        <f t="shared" si="148"/>
        <v>453.18</v>
      </c>
      <c r="N108" s="46">
        <f t="shared" si="149"/>
        <v>24.31275</v>
      </c>
      <c r="O108" s="48">
        <f t="shared" si="150"/>
        <v>89.5</v>
      </c>
      <c r="P108" s="48">
        <f t="shared" si="151"/>
        <v>0</v>
      </c>
      <c r="Q108" s="48">
        <f t="shared" si="152"/>
        <v>1148.77525</v>
      </c>
      <c r="R108" s="46">
        <f t="shared" si="153"/>
        <v>0</v>
      </c>
      <c r="S108" s="46">
        <f t="shared" si="154"/>
        <v>259.63</v>
      </c>
      <c r="T108" s="48">
        <f t="shared" si="155"/>
        <v>113.3</v>
      </c>
      <c r="U108" s="46">
        <f t="shared" si="156"/>
        <v>10.42</v>
      </c>
      <c r="V108" s="46">
        <v>0</v>
      </c>
      <c r="W108" s="48">
        <f t="shared" si="157"/>
        <v>89.5</v>
      </c>
      <c r="X108" s="48">
        <f t="shared" si="158"/>
        <v>0</v>
      </c>
      <c r="Y108" s="46">
        <f t="shared" si="159"/>
        <v>472.85</v>
      </c>
      <c r="Z108" s="46">
        <f t="shared" si="160"/>
        <v>1621.62525</v>
      </c>
      <c r="AA108" s="46"/>
      <c r="AB108" s="12" t="s">
        <v>86</v>
      </c>
      <c r="AC108" s="11">
        <f t="shared" ref="AC108:AE108" si="242">K108+R108</f>
        <v>62.5185</v>
      </c>
      <c r="AD108" s="11">
        <f t="shared" si="242"/>
        <v>778.894</v>
      </c>
      <c r="AE108" s="11">
        <f t="shared" si="242"/>
        <v>566.48</v>
      </c>
      <c r="AF108" s="11">
        <f t="shared" si="162"/>
        <v>34.73275</v>
      </c>
      <c r="AG108" s="11">
        <f t="shared" ref="AG108:AI108" si="243">O108+W108</f>
        <v>179</v>
      </c>
      <c r="AH108" s="11">
        <f t="shared" si="243"/>
        <v>0</v>
      </c>
      <c r="AI108" s="11">
        <f t="shared" si="243"/>
        <v>1621.62525</v>
      </c>
      <c r="AJ108" s="12" t="s">
        <v>33</v>
      </c>
    </row>
    <row r="109" s="9" customFormat="1" ht="16" customHeight="1" spans="1:36">
      <c r="A109" s="45">
        <f t="shared" si="145"/>
        <v>106</v>
      </c>
      <c r="B109" s="46" t="s">
        <v>348</v>
      </c>
      <c r="C109" s="47" t="s">
        <v>396</v>
      </c>
      <c r="D109" s="46" t="s">
        <v>397</v>
      </c>
      <c r="E109" s="46">
        <v>3473.25</v>
      </c>
      <c r="F109" s="46">
        <f>VLOOKUP(C109,'[1]9月'!$B:$Q,16,0)</f>
        <v>3245.4</v>
      </c>
      <c r="G109" s="48">
        <v>5664.75</v>
      </c>
      <c r="H109" s="46">
        <v>3473.25</v>
      </c>
      <c r="I109" s="48">
        <v>2544</v>
      </c>
      <c r="J109" s="48"/>
      <c r="K109" s="63">
        <f t="shared" si="146"/>
        <v>62.5185</v>
      </c>
      <c r="L109" s="64">
        <f t="shared" si="147"/>
        <v>519.264</v>
      </c>
      <c r="M109" s="48">
        <f t="shared" si="148"/>
        <v>453.18</v>
      </c>
      <c r="N109" s="46">
        <f t="shared" si="149"/>
        <v>24.31275</v>
      </c>
      <c r="O109" s="48">
        <f t="shared" si="150"/>
        <v>127.2</v>
      </c>
      <c r="P109" s="48">
        <f t="shared" si="151"/>
        <v>0</v>
      </c>
      <c r="Q109" s="48">
        <f t="shared" si="152"/>
        <v>1186.47525</v>
      </c>
      <c r="R109" s="46">
        <f t="shared" si="153"/>
        <v>0</v>
      </c>
      <c r="S109" s="46">
        <f t="shared" si="154"/>
        <v>259.63</v>
      </c>
      <c r="T109" s="48">
        <f t="shared" si="155"/>
        <v>113.3</v>
      </c>
      <c r="U109" s="46">
        <f t="shared" si="156"/>
        <v>10.42</v>
      </c>
      <c r="V109" s="46">
        <v>0</v>
      </c>
      <c r="W109" s="48">
        <f t="shared" si="157"/>
        <v>127.2</v>
      </c>
      <c r="X109" s="48">
        <f t="shared" si="158"/>
        <v>0</v>
      </c>
      <c r="Y109" s="46">
        <f t="shared" si="159"/>
        <v>510.55</v>
      </c>
      <c r="Z109" s="46">
        <f t="shared" si="160"/>
        <v>1697.02525</v>
      </c>
      <c r="AA109" s="46"/>
      <c r="AB109" s="12" t="s">
        <v>86</v>
      </c>
      <c r="AC109" s="11">
        <f t="shared" ref="AC109:AE109" si="244">K109+R109</f>
        <v>62.5185</v>
      </c>
      <c r="AD109" s="11">
        <f t="shared" si="244"/>
        <v>778.894</v>
      </c>
      <c r="AE109" s="11">
        <f t="shared" si="244"/>
        <v>566.48</v>
      </c>
      <c r="AF109" s="11">
        <f t="shared" si="162"/>
        <v>34.73275</v>
      </c>
      <c r="AG109" s="11">
        <f t="shared" ref="AG109:AI109" si="245">O109+W109</f>
        <v>254.4</v>
      </c>
      <c r="AH109" s="11">
        <f t="shared" si="245"/>
        <v>0</v>
      </c>
      <c r="AI109" s="11">
        <f t="shared" si="245"/>
        <v>1697.02525</v>
      </c>
      <c r="AJ109" s="12" t="s">
        <v>33</v>
      </c>
    </row>
    <row r="110" s="9" customFormat="1" ht="16" customHeight="1" spans="1:36">
      <c r="A110" s="45">
        <f t="shared" si="145"/>
        <v>107</v>
      </c>
      <c r="B110" s="46" t="s">
        <v>348</v>
      </c>
      <c r="C110" s="47" t="s">
        <v>398</v>
      </c>
      <c r="D110" s="46" t="s">
        <v>399</v>
      </c>
      <c r="E110" s="46">
        <v>3473.25</v>
      </c>
      <c r="F110" s="46">
        <f>VLOOKUP(C110,'[1]9月'!$B:$Q,16,0)</f>
        <v>3245.4</v>
      </c>
      <c r="G110" s="48">
        <v>5664.75</v>
      </c>
      <c r="H110" s="46">
        <v>3473.25</v>
      </c>
      <c r="I110" s="48">
        <v>1790</v>
      </c>
      <c r="J110" s="48"/>
      <c r="K110" s="63">
        <f t="shared" si="146"/>
        <v>62.5185</v>
      </c>
      <c r="L110" s="64">
        <f t="shared" si="147"/>
        <v>519.264</v>
      </c>
      <c r="M110" s="48">
        <f t="shared" si="148"/>
        <v>453.18</v>
      </c>
      <c r="N110" s="46">
        <f t="shared" si="149"/>
        <v>24.31275</v>
      </c>
      <c r="O110" s="48">
        <f t="shared" si="150"/>
        <v>89.5</v>
      </c>
      <c r="P110" s="48">
        <f t="shared" si="151"/>
        <v>0</v>
      </c>
      <c r="Q110" s="48">
        <f t="shared" si="152"/>
        <v>1148.77525</v>
      </c>
      <c r="R110" s="46">
        <f t="shared" si="153"/>
        <v>0</v>
      </c>
      <c r="S110" s="46">
        <f t="shared" si="154"/>
        <v>259.63</v>
      </c>
      <c r="T110" s="48">
        <f t="shared" si="155"/>
        <v>113.3</v>
      </c>
      <c r="U110" s="46">
        <f t="shared" si="156"/>
        <v>10.42</v>
      </c>
      <c r="V110" s="46">
        <v>0</v>
      </c>
      <c r="W110" s="48">
        <f t="shared" si="157"/>
        <v>89.5</v>
      </c>
      <c r="X110" s="48">
        <f t="shared" si="158"/>
        <v>0</v>
      </c>
      <c r="Y110" s="46">
        <f t="shared" si="159"/>
        <v>472.85</v>
      </c>
      <c r="Z110" s="46">
        <f t="shared" si="160"/>
        <v>1621.62525</v>
      </c>
      <c r="AA110" s="46"/>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45">
        <f t="shared" si="145"/>
        <v>108</v>
      </c>
      <c r="B111" s="46" t="s">
        <v>348</v>
      </c>
      <c r="C111" s="47" t="s">
        <v>400</v>
      </c>
      <c r="D111" s="46" t="s">
        <v>401</v>
      </c>
      <c r="E111" s="46">
        <v>3473.25</v>
      </c>
      <c r="F111" s="46">
        <f>VLOOKUP(C111,'[1]9月'!$B:$Q,16,0)</f>
        <v>3245.4</v>
      </c>
      <c r="G111" s="48">
        <v>5664.75</v>
      </c>
      <c r="H111" s="46">
        <v>3473.25</v>
      </c>
      <c r="I111" s="48">
        <v>1790</v>
      </c>
      <c r="J111" s="48"/>
      <c r="K111" s="63">
        <f t="shared" si="146"/>
        <v>62.5185</v>
      </c>
      <c r="L111" s="64">
        <f t="shared" si="147"/>
        <v>519.264</v>
      </c>
      <c r="M111" s="48">
        <f t="shared" si="148"/>
        <v>453.18</v>
      </c>
      <c r="N111" s="46">
        <f t="shared" si="149"/>
        <v>24.31275</v>
      </c>
      <c r="O111" s="48">
        <f t="shared" si="150"/>
        <v>89.5</v>
      </c>
      <c r="P111" s="48">
        <f t="shared" si="151"/>
        <v>0</v>
      </c>
      <c r="Q111" s="48">
        <f t="shared" si="152"/>
        <v>1148.77525</v>
      </c>
      <c r="R111" s="46">
        <f t="shared" si="153"/>
        <v>0</v>
      </c>
      <c r="S111" s="46">
        <f t="shared" si="154"/>
        <v>259.63</v>
      </c>
      <c r="T111" s="48">
        <f t="shared" si="155"/>
        <v>113.3</v>
      </c>
      <c r="U111" s="46">
        <f t="shared" si="156"/>
        <v>10.42</v>
      </c>
      <c r="V111" s="46">
        <v>0</v>
      </c>
      <c r="W111" s="48">
        <f t="shared" si="157"/>
        <v>89.5</v>
      </c>
      <c r="X111" s="48">
        <f t="shared" si="158"/>
        <v>0</v>
      </c>
      <c r="Y111" s="46">
        <f t="shared" si="159"/>
        <v>472.85</v>
      </c>
      <c r="Z111" s="46">
        <f t="shared" si="160"/>
        <v>1621.62525</v>
      </c>
      <c r="AA111" s="46"/>
      <c r="AB111" s="12" t="s">
        <v>86</v>
      </c>
      <c r="AC111" s="11">
        <f t="shared" ref="AC111:AE111" si="248">K111+R111</f>
        <v>62.5185</v>
      </c>
      <c r="AD111" s="11">
        <f t="shared" si="248"/>
        <v>778.894</v>
      </c>
      <c r="AE111" s="11">
        <f t="shared" si="248"/>
        <v>566.48</v>
      </c>
      <c r="AF111" s="11">
        <f t="shared" si="162"/>
        <v>34.73275</v>
      </c>
      <c r="AG111" s="11">
        <f t="shared" ref="AG111:AI111" si="249">O111+W111</f>
        <v>179</v>
      </c>
      <c r="AH111" s="11">
        <f t="shared" si="249"/>
        <v>0</v>
      </c>
      <c r="AI111" s="11">
        <f t="shared" si="249"/>
        <v>1621.62525</v>
      </c>
      <c r="AJ111" s="12" t="s">
        <v>33</v>
      </c>
    </row>
    <row r="112" s="9" customFormat="1" ht="16" customHeight="1" spans="1:36">
      <c r="A112" s="45">
        <f t="shared" si="145"/>
        <v>109</v>
      </c>
      <c r="B112" s="46" t="s">
        <v>348</v>
      </c>
      <c r="C112" s="47" t="s">
        <v>402</v>
      </c>
      <c r="D112" s="46" t="s">
        <v>403</v>
      </c>
      <c r="E112" s="46">
        <v>3473.25</v>
      </c>
      <c r="F112" s="46">
        <f>VLOOKUP(C112,'[1]9月'!$B:$Q,16,0)</f>
        <v>3245.4</v>
      </c>
      <c r="G112" s="48">
        <v>5664.75</v>
      </c>
      <c r="H112" s="46">
        <v>3473.25</v>
      </c>
      <c r="I112" s="48">
        <v>2544</v>
      </c>
      <c r="J112" s="48"/>
      <c r="K112" s="63">
        <f t="shared" si="146"/>
        <v>62.5185</v>
      </c>
      <c r="L112" s="64">
        <f t="shared" si="147"/>
        <v>519.264</v>
      </c>
      <c r="M112" s="48">
        <f t="shared" si="148"/>
        <v>453.18</v>
      </c>
      <c r="N112" s="46">
        <f t="shared" si="149"/>
        <v>24.31275</v>
      </c>
      <c r="O112" s="48">
        <f t="shared" si="150"/>
        <v>127.2</v>
      </c>
      <c r="P112" s="48">
        <f t="shared" si="151"/>
        <v>0</v>
      </c>
      <c r="Q112" s="48">
        <f t="shared" si="152"/>
        <v>1186.47525</v>
      </c>
      <c r="R112" s="46">
        <f t="shared" si="153"/>
        <v>0</v>
      </c>
      <c r="S112" s="46">
        <f t="shared" si="154"/>
        <v>259.63</v>
      </c>
      <c r="T112" s="48">
        <f t="shared" si="155"/>
        <v>113.3</v>
      </c>
      <c r="U112" s="46">
        <f t="shared" si="156"/>
        <v>10.42</v>
      </c>
      <c r="V112" s="46">
        <v>0</v>
      </c>
      <c r="W112" s="48">
        <f t="shared" si="157"/>
        <v>127.2</v>
      </c>
      <c r="X112" s="48">
        <f t="shared" si="158"/>
        <v>0</v>
      </c>
      <c r="Y112" s="46">
        <f t="shared" si="159"/>
        <v>510.55</v>
      </c>
      <c r="Z112" s="46">
        <f t="shared" si="160"/>
        <v>1697.02525</v>
      </c>
      <c r="AA112" s="46"/>
      <c r="AB112" s="12" t="s">
        <v>86</v>
      </c>
      <c r="AC112" s="11">
        <f t="shared" ref="AC112:AE112" si="250">K112+R112</f>
        <v>62.5185</v>
      </c>
      <c r="AD112" s="11">
        <f t="shared" si="250"/>
        <v>778.894</v>
      </c>
      <c r="AE112" s="11">
        <f t="shared" si="250"/>
        <v>566.48</v>
      </c>
      <c r="AF112" s="11">
        <f t="shared" si="162"/>
        <v>34.73275</v>
      </c>
      <c r="AG112" s="11">
        <f t="shared" ref="AG112:AI112" si="251">O112+W112</f>
        <v>254.4</v>
      </c>
      <c r="AH112" s="11">
        <f t="shared" si="251"/>
        <v>0</v>
      </c>
      <c r="AI112" s="11">
        <f t="shared" si="251"/>
        <v>1697.02525</v>
      </c>
      <c r="AJ112" s="12" t="s">
        <v>33</v>
      </c>
    </row>
    <row r="113" s="9" customFormat="1" ht="16" customHeight="1" spans="1:36">
      <c r="A113" s="45">
        <f t="shared" si="145"/>
        <v>110</v>
      </c>
      <c r="B113" s="46" t="s">
        <v>348</v>
      </c>
      <c r="C113" s="47" t="s">
        <v>404</v>
      </c>
      <c r="D113" s="46" t="s">
        <v>405</v>
      </c>
      <c r="E113" s="46">
        <v>3473.25</v>
      </c>
      <c r="F113" s="46">
        <f>VLOOKUP(C113,'[1]9月'!$B:$Q,16,0)</f>
        <v>3245.4</v>
      </c>
      <c r="G113" s="48">
        <v>5664.75</v>
      </c>
      <c r="H113" s="46">
        <v>3473.25</v>
      </c>
      <c r="I113" s="48">
        <v>1790</v>
      </c>
      <c r="J113" s="48"/>
      <c r="K113" s="63">
        <f t="shared" si="146"/>
        <v>62.5185</v>
      </c>
      <c r="L113" s="64">
        <f t="shared" si="147"/>
        <v>519.264</v>
      </c>
      <c r="M113" s="48">
        <f t="shared" si="148"/>
        <v>453.18</v>
      </c>
      <c r="N113" s="46">
        <f t="shared" si="149"/>
        <v>24.31275</v>
      </c>
      <c r="O113" s="48">
        <f t="shared" si="150"/>
        <v>89.5</v>
      </c>
      <c r="P113" s="48">
        <f t="shared" si="151"/>
        <v>0</v>
      </c>
      <c r="Q113" s="48">
        <f t="shared" si="152"/>
        <v>1148.77525</v>
      </c>
      <c r="R113" s="46">
        <f t="shared" si="153"/>
        <v>0</v>
      </c>
      <c r="S113" s="46">
        <f t="shared" si="154"/>
        <v>259.63</v>
      </c>
      <c r="T113" s="48">
        <f t="shared" si="155"/>
        <v>113.3</v>
      </c>
      <c r="U113" s="46">
        <f t="shared" si="156"/>
        <v>10.42</v>
      </c>
      <c r="V113" s="46">
        <v>0</v>
      </c>
      <c r="W113" s="48">
        <f t="shared" si="157"/>
        <v>89.5</v>
      </c>
      <c r="X113" s="48">
        <f t="shared" si="158"/>
        <v>0</v>
      </c>
      <c r="Y113" s="46">
        <f t="shared" si="159"/>
        <v>472.85</v>
      </c>
      <c r="Z113" s="46">
        <f t="shared" si="160"/>
        <v>1621.62525</v>
      </c>
      <c r="AA113" s="46"/>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45">
        <f t="shared" si="145"/>
        <v>111</v>
      </c>
      <c r="B114" s="46" t="s">
        <v>348</v>
      </c>
      <c r="C114" s="47" t="s">
        <v>406</v>
      </c>
      <c r="D114" s="46" t="s">
        <v>407</v>
      </c>
      <c r="E114" s="46">
        <v>3473.25</v>
      </c>
      <c r="F114" s="46">
        <f>VLOOKUP(C114,'[1]9月'!$B:$Q,16,0)</f>
        <v>3245.4</v>
      </c>
      <c r="G114" s="48">
        <v>5664.75</v>
      </c>
      <c r="H114" s="46">
        <v>3473.25</v>
      </c>
      <c r="I114" s="48">
        <v>1790</v>
      </c>
      <c r="J114" s="48"/>
      <c r="K114" s="63">
        <f t="shared" si="146"/>
        <v>62.5185</v>
      </c>
      <c r="L114" s="64">
        <f t="shared" si="147"/>
        <v>519.264</v>
      </c>
      <c r="M114" s="48">
        <f t="shared" si="148"/>
        <v>453.18</v>
      </c>
      <c r="N114" s="46">
        <f t="shared" si="149"/>
        <v>24.31275</v>
      </c>
      <c r="O114" s="48">
        <f t="shared" si="150"/>
        <v>89.5</v>
      </c>
      <c r="P114" s="48">
        <f t="shared" si="151"/>
        <v>0</v>
      </c>
      <c r="Q114" s="48">
        <f t="shared" si="152"/>
        <v>1148.77525</v>
      </c>
      <c r="R114" s="46">
        <f t="shared" si="153"/>
        <v>0</v>
      </c>
      <c r="S114" s="46">
        <f t="shared" si="154"/>
        <v>259.63</v>
      </c>
      <c r="T114" s="48">
        <f t="shared" si="155"/>
        <v>113.3</v>
      </c>
      <c r="U114" s="46">
        <f t="shared" si="156"/>
        <v>10.42</v>
      </c>
      <c r="V114" s="46">
        <v>0</v>
      </c>
      <c r="W114" s="48">
        <f t="shared" si="157"/>
        <v>89.5</v>
      </c>
      <c r="X114" s="48">
        <f t="shared" si="158"/>
        <v>0</v>
      </c>
      <c r="Y114" s="46">
        <f t="shared" si="159"/>
        <v>472.85</v>
      </c>
      <c r="Z114" s="46">
        <f t="shared" si="160"/>
        <v>1621.62525</v>
      </c>
      <c r="AA114" s="46"/>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45">
        <f t="shared" si="145"/>
        <v>112</v>
      </c>
      <c r="B115" s="46" t="s">
        <v>348</v>
      </c>
      <c r="C115" s="47" t="s">
        <v>408</v>
      </c>
      <c r="D115" s="46" t="s">
        <v>409</v>
      </c>
      <c r="E115" s="46">
        <v>3473.25</v>
      </c>
      <c r="F115" s="46">
        <f>VLOOKUP(C115,'[1]9月'!$B:$Q,16,0)</f>
        <v>3245.4</v>
      </c>
      <c r="G115" s="48">
        <v>5664.75</v>
      </c>
      <c r="H115" s="46">
        <v>3473.25</v>
      </c>
      <c r="I115" s="48">
        <v>1790</v>
      </c>
      <c r="J115" s="48"/>
      <c r="K115" s="63">
        <f t="shared" si="146"/>
        <v>62.5185</v>
      </c>
      <c r="L115" s="64">
        <f t="shared" si="147"/>
        <v>519.264</v>
      </c>
      <c r="M115" s="48">
        <f t="shared" si="148"/>
        <v>453.18</v>
      </c>
      <c r="N115" s="46">
        <f t="shared" si="149"/>
        <v>24.31275</v>
      </c>
      <c r="O115" s="48">
        <f t="shared" si="150"/>
        <v>89.5</v>
      </c>
      <c r="P115" s="48">
        <f t="shared" si="151"/>
        <v>0</v>
      </c>
      <c r="Q115" s="48">
        <f t="shared" si="152"/>
        <v>1148.77525</v>
      </c>
      <c r="R115" s="46">
        <f t="shared" si="153"/>
        <v>0</v>
      </c>
      <c r="S115" s="46">
        <f t="shared" si="154"/>
        <v>259.63</v>
      </c>
      <c r="T115" s="48">
        <f t="shared" si="155"/>
        <v>113.3</v>
      </c>
      <c r="U115" s="46">
        <f t="shared" si="156"/>
        <v>10.42</v>
      </c>
      <c r="V115" s="46">
        <v>0</v>
      </c>
      <c r="W115" s="48">
        <f t="shared" si="157"/>
        <v>89.5</v>
      </c>
      <c r="X115" s="48">
        <f t="shared" si="158"/>
        <v>0</v>
      </c>
      <c r="Y115" s="46">
        <f t="shared" si="159"/>
        <v>472.85</v>
      </c>
      <c r="Z115" s="46">
        <f t="shared" si="160"/>
        <v>1621.62525</v>
      </c>
      <c r="AA115" s="46"/>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45">
        <f t="shared" si="145"/>
        <v>113</v>
      </c>
      <c r="B116" s="46" t="s">
        <v>348</v>
      </c>
      <c r="C116" s="47" t="s">
        <v>410</v>
      </c>
      <c r="D116" s="46" t="s">
        <v>411</v>
      </c>
      <c r="E116" s="46">
        <v>3473.25</v>
      </c>
      <c r="F116" s="46">
        <f>VLOOKUP(C116,'[1]9月'!$B:$Q,16,0)</f>
        <v>3245.4</v>
      </c>
      <c r="G116" s="48">
        <v>5664.75</v>
      </c>
      <c r="H116" s="46">
        <v>3473.25</v>
      </c>
      <c r="I116" s="48">
        <v>1790</v>
      </c>
      <c r="J116" s="48"/>
      <c r="K116" s="63">
        <f t="shared" si="146"/>
        <v>62.5185</v>
      </c>
      <c r="L116" s="64">
        <f t="shared" si="147"/>
        <v>519.264</v>
      </c>
      <c r="M116" s="48">
        <f t="shared" si="148"/>
        <v>453.18</v>
      </c>
      <c r="N116" s="46">
        <f t="shared" si="149"/>
        <v>24.31275</v>
      </c>
      <c r="O116" s="48">
        <f t="shared" si="150"/>
        <v>89.5</v>
      </c>
      <c r="P116" s="48">
        <f t="shared" si="151"/>
        <v>0</v>
      </c>
      <c r="Q116" s="48">
        <f t="shared" si="152"/>
        <v>1148.77525</v>
      </c>
      <c r="R116" s="46">
        <f t="shared" si="153"/>
        <v>0</v>
      </c>
      <c r="S116" s="46">
        <f t="shared" si="154"/>
        <v>259.63</v>
      </c>
      <c r="T116" s="48">
        <f t="shared" si="155"/>
        <v>113.3</v>
      </c>
      <c r="U116" s="46">
        <f t="shared" si="156"/>
        <v>10.42</v>
      </c>
      <c r="V116" s="46">
        <v>0</v>
      </c>
      <c r="W116" s="48">
        <f t="shared" si="157"/>
        <v>89.5</v>
      </c>
      <c r="X116" s="48">
        <f t="shared" si="158"/>
        <v>0</v>
      </c>
      <c r="Y116" s="46">
        <f t="shared" si="159"/>
        <v>472.85</v>
      </c>
      <c r="Z116" s="46">
        <f t="shared" si="160"/>
        <v>1621.62525</v>
      </c>
      <c r="AA116" s="46"/>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45">
        <f t="shared" si="145"/>
        <v>114</v>
      </c>
      <c r="B117" s="46" t="s">
        <v>348</v>
      </c>
      <c r="C117" s="47" t="s">
        <v>412</v>
      </c>
      <c r="D117" s="46" t="s">
        <v>413</v>
      </c>
      <c r="E117" s="46">
        <v>3473.25</v>
      </c>
      <c r="F117" s="46">
        <f>VLOOKUP(C117,'[1]9月'!$B:$Q,16,0)</f>
        <v>3245.4</v>
      </c>
      <c r="G117" s="48">
        <v>5664.75</v>
      </c>
      <c r="H117" s="46">
        <v>3473.25</v>
      </c>
      <c r="I117" s="48">
        <v>1790</v>
      </c>
      <c r="J117" s="48"/>
      <c r="K117" s="63">
        <f t="shared" si="146"/>
        <v>62.5185</v>
      </c>
      <c r="L117" s="64">
        <f t="shared" si="147"/>
        <v>519.264</v>
      </c>
      <c r="M117" s="48">
        <f t="shared" si="148"/>
        <v>453.18</v>
      </c>
      <c r="N117" s="46">
        <f t="shared" si="149"/>
        <v>24.31275</v>
      </c>
      <c r="O117" s="48">
        <f t="shared" si="150"/>
        <v>89.5</v>
      </c>
      <c r="P117" s="48">
        <f t="shared" si="151"/>
        <v>0</v>
      </c>
      <c r="Q117" s="48">
        <f t="shared" si="152"/>
        <v>1148.77525</v>
      </c>
      <c r="R117" s="46">
        <f t="shared" si="153"/>
        <v>0</v>
      </c>
      <c r="S117" s="46">
        <f t="shared" si="154"/>
        <v>259.63</v>
      </c>
      <c r="T117" s="48">
        <f t="shared" si="155"/>
        <v>113.3</v>
      </c>
      <c r="U117" s="46">
        <f t="shared" si="156"/>
        <v>10.42</v>
      </c>
      <c r="V117" s="46">
        <v>0</v>
      </c>
      <c r="W117" s="48">
        <f t="shared" si="157"/>
        <v>89.5</v>
      </c>
      <c r="X117" s="48">
        <f t="shared" si="158"/>
        <v>0</v>
      </c>
      <c r="Y117" s="46">
        <f t="shared" si="159"/>
        <v>472.85</v>
      </c>
      <c r="Z117" s="46">
        <f t="shared" si="160"/>
        <v>1621.62525</v>
      </c>
      <c r="AA117" s="46"/>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45">
        <f t="shared" si="145"/>
        <v>115</v>
      </c>
      <c r="B118" s="46" t="s">
        <v>348</v>
      </c>
      <c r="C118" s="47" t="s">
        <v>414</v>
      </c>
      <c r="D118" s="46" t="s">
        <v>415</v>
      </c>
      <c r="E118" s="46">
        <v>3473.25</v>
      </c>
      <c r="F118" s="46">
        <f>VLOOKUP(C118,'[1]9月'!$B:$Q,16,0)</f>
        <v>3245.4</v>
      </c>
      <c r="G118" s="48">
        <v>5664.75</v>
      </c>
      <c r="H118" s="46">
        <v>3473.25</v>
      </c>
      <c r="I118" s="48">
        <v>1790</v>
      </c>
      <c r="J118" s="48"/>
      <c r="K118" s="63">
        <f t="shared" si="146"/>
        <v>62.5185</v>
      </c>
      <c r="L118" s="64">
        <f t="shared" si="147"/>
        <v>519.264</v>
      </c>
      <c r="M118" s="48">
        <f t="shared" si="148"/>
        <v>453.18</v>
      </c>
      <c r="N118" s="46">
        <f t="shared" si="149"/>
        <v>24.31275</v>
      </c>
      <c r="O118" s="48">
        <f t="shared" si="150"/>
        <v>89.5</v>
      </c>
      <c r="P118" s="48">
        <f t="shared" si="151"/>
        <v>0</v>
      </c>
      <c r="Q118" s="48">
        <f t="shared" si="152"/>
        <v>1148.77525</v>
      </c>
      <c r="R118" s="46">
        <f t="shared" si="153"/>
        <v>0</v>
      </c>
      <c r="S118" s="46">
        <f t="shared" si="154"/>
        <v>259.63</v>
      </c>
      <c r="T118" s="48">
        <f t="shared" si="155"/>
        <v>113.3</v>
      </c>
      <c r="U118" s="46">
        <f t="shared" si="156"/>
        <v>10.42</v>
      </c>
      <c r="V118" s="46">
        <v>0</v>
      </c>
      <c r="W118" s="48">
        <f t="shared" si="157"/>
        <v>89.5</v>
      </c>
      <c r="X118" s="48">
        <f t="shared" si="158"/>
        <v>0</v>
      </c>
      <c r="Y118" s="46">
        <f t="shared" si="159"/>
        <v>472.85</v>
      </c>
      <c r="Z118" s="46">
        <f t="shared" si="160"/>
        <v>1621.62525</v>
      </c>
      <c r="AA118" s="46"/>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45">
        <f t="shared" si="145"/>
        <v>116</v>
      </c>
      <c r="B119" s="46" t="s">
        <v>348</v>
      </c>
      <c r="C119" s="47" t="s">
        <v>416</v>
      </c>
      <c r="D119" s="46" t="s">
        <v>417</v>
      </c>
      <c r="E119" s="46">
        <v>3473.25</v>
      </c>
      <c r="F119" s="46">
        <f>VLOOKUP(C119,'[1]9月'!$B:$Q,16,0)</f>
        <v>3245.4</v>
      </c>
      <c r="G119" s="48">
        <v>5664.75</v>
      </c>
      <c r="H119" s="46">
        <v>3473.25</v>
      </c>
      <c r="I119" s="48">
        <v>1790</v>
      </c>
      <c r="J119" s="48"/>
      <c r="K119" s="63">
        <f t="shared" si="146"/>
        <v>62.5185</v>
      </c>
      <c r="L119" s="64">
        <f t="shared" si="147"/>
        <v>519.264</v>
      </c>
      <c r="M119" s="48">
        <f t="shared" si="148"/>
        <v>453.18</v>
      </c>
      <c r="N119" s="46">
        <f t="shared" si="149"/>
        <v>24.31275</v>
      </c>
      <c r="O119" s="48">
        <f t="shared" si="150"/>
        <v>89.5</v>
      </c>
      <c r="P119" s="48">
        <f t="shared" si="151"/>
        <v>0</v>
      </c>
      <c r="Q119" s="48">
        <f t="shared" si="152"/>
        <v>1148.77525</v>
      </c>
      <c r="R119" s="46">
        <f t="shared" si="153"/>
        <v>0</v>
      </c>
      <c r="S119" s="46">
        <f t="shared" si="154"/>
        <v>259.63</v>
      </c>
      <c r="T119" s="48">
        <f t="shared" si="155"/>
        <v>113.3</v>
      </c>
      <c r="U119" s="46">
        <f t="shared" si="156"/>
        <v>10.42</v>
      </c>
      <c r="V119" s="46">
        <v>0</v>
      </c>
      <c r="W119" s="48">
        <f t="shared" si="157"/>
        <v>89.5</v>
      </c>
      <c r="X119" s="48">
        <f t="shared" si="158"/>
        <v>0</v>
      </c>
      <c r="Y119" s="46">
        <f t="shared" si="159"/>
        <v>472.85</v>
      </c>
      <c r="Z119" s="46">
        <f t="shared" si="160"/>
        <v>1621.62525</v>
      </c>
      <c r="AA119" s="46"/>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45">
        <f t="shared" si="145"/>
        <v>117</v>
      </c>
      <c r="B120" s="46" t="s">
        <v>348</v>
      </c>
      <c r="C120" s="47" t="s">
        <v>418</v>
      </c>
      <c r="D120" s="46" t="s">
        <v>419</v>
      </c>
      <c r="E120" s="46">
        <v>3473.25</v>
      </c>
      <c r="F120" s="46">
        <f>VLOOKUP(C120,'[1]9月'!$B:$Q,16,0)</f>
        <v>3245.4</v>
      </c>
      <c r="G120" s="48">
        <v>5664.75</v>
      </c>
      <c r="H120" s="46">
        <v>3473.25</v>
      </c>
      <c r="I120" s="48">
        <v>1790</v>
      </c>
      <c r="J120" s="48"/>
      <c r="K120" s="63">
        <f t="shared" si="146"/>
        <v>62.5185</v>
      </c>
      <c r="L120" s="64">
        <f t="shared" si="147"/>
        <v>519.264</v>
      </c>
      <c r="M120" s="48">
        <f t="shared" si="148"/>
        <v>453.18</v>
      </c>
      <c r="N120" s="46">
        <f t="shared" si="149"/>
        <v>24.31275</v>
      </c>
      <c r="O120" s="48">
        <f t="shared" si="150"/>
        <v>89.5</v>
      </c>
      <c r="P120" s="48">
        <f t="shared" si="151"/>
        <v>0</v>
      </c>
      <c r="Q120" s="48">
        <f t="shared" si="152"/>
        <v>1148.77525</v>
      </c>
      <c r="R120" s="46">
        <f t="shared" si="153"/>
        <v>0</v>
      </c>
      <c r="S120" s="46">
        <f t="shared" si="154"/>
        <v>259.63</v>
      </c>
      <c r="T120" s="48">
        <f t="shared" si="155"/>
        <v>113.3</v>
      </c>
      <c r="U120" s="46">
        <f t="shared" si="156"/>
        <v>10.42</v>
      </c>
      <c r="V120" s="46">
        <v>0</v>
      </c>
      <c r="W120" s="48">
        <f t="shared" si="157"/>
        <v>89.5</v>
      </c>
      <c r="X120" s="48">
        <f t="shared" si="158"/>
        <v>0</v>
      </c>
      <c r="Y120" s="46">
        <f t="shared" si="159"/>
        <v>472.85</v>
      </c>
      <c r="Z120" s="46">
        <f t="shared" si="160"/>
        <v>1621.62525</v>
      </c>
      <c r="AA120" s="46"/>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45">
        <f t="shared" si="145"/>
        <v>118</v>
      </c>
      <c r="B121" s="46" t="s">
        <v>348</v>
      </c>
      <c r="C121" s="47" t="s">
        <v>420</v>
      </c>
      <c r="D121" s="46" t="s">
        <v>421</v>
      </c>
      <c r="E121" s="46">
        <v>3473.25</v>
      </c>
      <c r="F121" s="46">
        <f>VLOOKUP(C121,'[1]9月'!$B:$Q,16,0)</f>
        <v>3245.4</v>
      </c>
      <c r="G121" s="48">
        <v>5664.75</v>
      </c>
      <c r="H121" s="46">
        <v>3473.25</v>
      </c>
      <c r="I121" s="48">
        <v>1790</v>
      </c>
      <c r="J121" s="48"/>
      <c r="K121" s="63">
        <f t="shared" si="146"/>
        <v>62.5185</v>
      </c>
      <c r="L121" s="64">
        <f t="shared" si="147"/>
        <v>519.264</v>
      </c>
      <c r="M121" s="48">
        <f t="shared" si="148"/>
        <v>453.18</v>
      </c>
      <c r="N121" s="46">
        <f t="shared" si="149"/>
        <v>24.31275</v>
      </c>
      <c r="O121" s="48">
        <f t="shared" si="150"/>
        <v>89.5</v>
      </c>
      <c r="P121" s="48">
        <f t="shared" si="151"/>
        <v>0</v>
      </c>
      <c r="Q121" s="48">
        <f t="shared" si="152"/>
        <v>1148.77525</v>
      </c>
      <c r="R121" s="46">
        <f t="shared" si="153"/>
        <v>0</v>
      </c>
      <c r="S121" s="46">
        <f t="shared" si="154"/>
        <v>259.63</v>
      </c>
      <c r="T121" s="48">
        <f t="shared" si="155"/>
        <v>113.3</v>
      </c>
      <c r="U121" s="46">
        <f t="shared" si="156"/>
        <v>10.42</v>
      </c>
      <c r="V121" s="46">
        <v>0</v>
      </c>
      <c r="W121" s="48">
        <f t="shared" si="157"/>
        <v>89.5</v>
      </c>
      <c r="X121" s="48">
        <f t="shared" si="158"/>
        <v>0</v>
      </c>
      <c r="Y121" s="46">
        <f t="shared" si="159"/>
        <v>472.85</v>
      </c>
      <c r="Z121" s="46">
        <f t="shared" si="160"/>
        <v>1621.62525</v>
      </c>
      <c r="AA121" s="46"/>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45">
        <f t="shared" si="145"/>
        <v>119</v>
      </c>
      <c r="B122" s="46" t="s">
        <v>348</v>
      </c>
      <c r="C122" s="47" t="s">
        <v>422</v>
      </c>
      <c r="D122" s="46" t="s">
        <v>423</v>
      </c>
      <c r="E122" s="46">
        <v>3473.25</v>
      </c>
      <c r="F122" s="46">
        <f>VLOOKUP(C122,'[1]9月'!$B:$Q,16,0)</f>
        <v>3245.4</v>
      </c>
      <c r="G122" s="48">
        <v>5664.75</v>
      </c>
      <c r="H122" s="46">
        <v>3473.25</v>
      </c>
      <c r="I122" s="48">
        <v>1790</v>
      </c>
      <c r="J122" s="48"/>
      <c r="K122" s="63">
        <f t="shared" si="146"/>
        <v>62.5185</v>
      </c>
      <c r="L122" s="64">
        <f t="shared" si="147"/>
        <v>519.264</v>
      </c>
      <c r="M122" s="48">
        <f t="shared" si="148"/>
        <v>453.18</v>
      </c>
      <c r="N122" s="46">
        <f t="shared" si="149"/>
        <v>24.31275</v>
      </c>
      <c r="O122" s="48">
        <f t="shared" si="150"/>
        <v>89.5</v>
      </c>
      <c r="P122" s="48">
        <f t="shared" si="151"/>
        <v>0</v>
      </c>
      <c r="Q122" s="48">
        <f t="shared" si="152"/>
        <v>1148.77525</v>
      </c>
      <c r="R122" s="46">
        <f t="shared" si="153"/>
        <v>0</v>
      </c>
      <c r="S122" s="46">
        <f t="shared" si="154"/>
        <v>259.63</v>
      </c>
      <c r="T122" s="48">
        <f t="shared" si="155"/>
        <v>113.3</v>
      </c>
      <c r="U122" s="46">
        <f t="shared" si="156"/>
        <v>10.42</v>
      </c>
      <c r="V122" s="46">
        <v>0</v>
      </c>
      <c r="W122" s="48">
        <f t="shared" si="157"/>
        <v>89.5</v>
      </c>
      <c r="X122" s="48">
        <f t="shared" si="158"/>
        <v>0</v>
      </c>
      <c r="Y122" s="46">
        <f t="shared" si="159"/>
        <v>472.85</v>
      </c>
      <c r="Z122" s="46">
        <f t="shared" si="160"/>
        <v>1621.62525</v>
      </c>
      <c r="AA122" s="46"/>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45">
        <f t="shared" si="145"/>
        <v>120</v>
      </c>
      <c r="B123" s="46" t="s">
        <v>348</v>
      </c>
      <c r="C123" s="47" t="s">
        <v>424</v>
      </c>
      <c r="D123" s="345" t="s">
        <v>425</v>
      </c>
      <c r="E123" s="46">
        <v>3473.25</v>
      </c>
      <c r="F123" s="46">
        <f>VLOOKUP(C123,'[1]9月'!$B:$Q,16,0)</f>
        <v>3245.4</v>
      </c>
      <c r="G123" s="48">
        <v>5664.75</v>
      </c>
      <c r="H123" s="46">
        <v>3473.25</v>
      </c>
      <c r="I123" s="48">
        <v>1790</v>
      </c>
      <c r="J123" s="48"/>
      <c r="K123" s="63">
        <f t="shared" si="146"/>
        <v>62.5185</v>
      </c>
      <c r="L123" s="64">
        <f t="shared" si="147"/>
        <v>519.264</v>
      </c>
      <c r="M123" s="48">
        <f t="shared" si="148"/>
        <v>453.18</v>
      </c>
      <c r="N123" s="46">
        <f t="shared" si="149"/>
        <v>24.31275</v>
      </c>
      <c r="O123" s="48">
        <f t="shared" si="150"/>
        <v>89.5</v>
      </c>
      <c r="P123" s="48">
        <f t="shared" si="151"/>
        <v>0</v>
      </c>
      <c r="Q123" s="48">
        <f t="shared" si="152"/>
        <v>1148.77525</v>
      </c>
      <c r="R123" s="46">
        <f t="shared" si="153"/>
        <v>0</v>
      </c>
      <c r="S123" s="46">
        <f t="shared" si="154"/>
        <v>259.63</v>
      </c>
      <c r="T123" s="48">
        <f t="shared" si="155"/>
        <v>113.3</v>
      </c>
      <c r="U123" s="46">
        <f t="shared" si="156"/>
        <v>10.42</v>
      </c>
      <c r="V123" s="46">
        <v>0</v>
      </c>
      <c r="W123" s="48">
        <f t="shared" si="157"/>
        <v>89.5</v>
      </c>
      <c r="X123" s="48">
        <f t="shared" si="158"/>
        <v>0</v>
      </c>
      <c r="Y123" s="46">
        <f t="shared" si="159"/>
        <v>472.85</v>
      </c>
      <c r="Z123" s="46">
        <f t="shared" si="160"/>
        <v>1621.62525</v>
      </c>
      <c r="AA123" s="46"/>
      <c r="AB123" s="12" t="s">
        <v>86</v>
      </c>
      <c r="AC123" s="11">
        <f t="shared" ref="AC123:AE123" si="272">K123+R123</f>
        <v>62.5185</v>
      </c>
      <c r="AD123" s="11">
        <f t="shared" si="272"/>
        <v>778.894</v>
      </c>
      <c r="AE123" s="11">
        <f t="shared" si="272"/>
        <v>566.48</v>
      </c>
      <c r="AF123" s="11">
        <f t="shared" si="162"/>
        <v>34.73275</v>
      </c>
      <c r="AG123" s="11">
        <f t="shared" ref="AG123:AI123" si="273">O123+W123</f>
        <v>179</v>
      </c>
      <c r="AH123" s="11">
        <f t="shared" si="273"/>
        <v>0</v>
      </c>
      <c r="AI123" s="11">
        <f t="shared" si="273"/>
        <v>1621.62525</v>
      </c>
      <c r="AJ123" s="12" t="s">
        <v>33</v>
      </c>
    </row>
    <row r="124" s="9" customFormat="1" ht="16" customHeight="1" spans="1:36">
      <c r="A124" s="45">
        <f t="shared" si="145"/>
        <v>121</v>
      </c>
      <c r="B124" s="46" t="s">
        <v>348</v>
      </c>
      <c r="C124" s="47" t="s">
        <v>426</v>
      </c>
      <c r="D124" s="46" t="s">
        <v>427</v>
      </c>
      <c r="E124" s="46">
        <v>3473.25</v>
      </c>
      <c r="F124" s="46">
        <f>VLOOKUP(C124,'[1]9月'!$B:$Q,16,0)</f>
        <v>3245.4</v>
      </c>
      <c r="G124" s="48">
        <v>5664.75</v>
      </c>
      <c r="H124" s="46">
        <v>3473.25</v>
      </c>
      <c r="I124" s="48">
        <v>2544</v>
      </c>
      <c r="J124" s="48"/>
      <c r="K124" s="63">
        <f t="shared" si="146"/>
        <v>62.5185</v>
      </c>
      <c r="L124" s="64">
        <f t="shared" si="147"/>
        <v>519.264</v>
      </c>
      <c r="M124" s="48">
        <f t="shared" si="148"/>
        <v>453.18</v>
      </c>
      <c r="N124" s="46">
        <f t="shared" si="149"/>
        <v>24.31275</v>
      </c>
      <c r="O124" s="48">
        <f t="shared" si="150"/>
        <v>127.2</v>
      </c>
      <c r="P124" s="48">
        <f t="shared" si="151"/>
        <v>0</v>
      </c>
      <c r="Q124" s="48">
        <f t="shared" si="152"/>
        <v>1186.47525</v>
      </c>
      <c r="R124" s="46">
        <f t="shared" si="153"/>
        <v>0</v>
      </c>
      <c r="S124" s="46">
        <f t="shared" si="154"/>
        <v>259.63</v>
      </c>
      <c r="T124" s="48">
        <f t="shared" si="155"/>
        <v>113.3</v>
      </c>
      <c r="U124" s="46">
        <f t="shared" si="156"/>
        <v>10.42</v>
      </c>
      <c r="V124" s="46">
        <v>0</v>
      </c>
      <c r="W124" s="48">
        <f t="shared" si="157"/>
        <v>127.2</v>
      </c>
      <c r="X124" s="48">
        <f t="shared" si="158"/>
        <v>0</v>
      </c>
      <c r="Y124" s="46">
        <f t="shared" si="159"/>
        <v>510.55</v>
      </c>
      <c r="Z124" s="46">
        <f t="shared" si="160"/>
        <v>1697.02525</v>
      </c>
      <c r="AA124" s="46"/>
      <c r="AB124" s="12" t="s">
        <v>86</v>
      </c>
      <c r="AC124" s="11">
        <f t="shared" ref="AC124:AE124" si="274">K124+R124</f>
        <v>62.5185</v>
      </c>
      <c r="AD124" s="11">
        <f t="shared" si="274"/>
        <v>778.894</v>
      </c>
      <c r="AE124" s="11">
        <f t="shared" si="274"/>
        <v>566.48</v>
      </c>
      <c r="AF124" s="11">
        <f t="shared" si="162"/>
        <v>34.73275</v>
      </c>
      <c r="AG124" s="11">
        <f t="shared" ref="AG124:AI124" si="275">O124+W124</f>
        <v>254.4</v>
      </c>
      <c r="AH124" s="11">
        <f t="shared" si="275"/>
        <v>0</v>
      </c>
      <c r="AI124" s="11">
        <f t="shared" si="275"/>
        <v>1697.02525</v>
      </c>
      <c r="AJ124" s="12" t="s">
        <v>33</v>
      </c>
    </row>
    <row r="125" s="9" customFormat="1" ht="16" customHeight="1" spans="1:36">
      <c r="A125" s="45">
        <f t="shared" si="145"/>
        <v>122</v>
      </c>
      <c r="B125" s="46" t="s">
        <v>348</v>
      </c>
      <c r="C125" s="47" t="s">
        <v>428</v>
      </c>
      <c r="D125" s="46" t="s">
        <v>429</v>
      </c>
      <c r="E125" s="46">
        <v>3473.25</v>
      </c>
      <c r="F125" s="46">
        <f>VLOOKUP(C125,'[1]9月'!$B:$Q,16,0)</f>
        <v>3245.4</v>
      </c>
      <c r="G125" s="48">
        <v>5664.75</v>
      </c>
      <c r="H125" s="46">
        <v>3473.25</v>
      </c>
      <c r="I125" s="48">
        <v>1790</v>
      </c>
      <c r="J125" s="48"/>
      <c r="K125" s="63">
        <f t="shared" si="146"/>
        <v>62.5185</v>
      </c>
      <c r="L125" s="64">
        <f t="shared" si="147"/>
        <v>519.264</v>
      </c>
      <c r="M125" s="48">
        <f t="shared" si="148"/>
        <v>453.18</v>
      </c>
      <c r="N125" s="46">
        <f t="shared" si="149"/>
        <v>24.31275</v>
      </c>
      <c r="O125" s="48">
        <f t="shared" si="150"/>
        <v>89.5</v>
      </c>
      <c r="P125" s="48">
        <f t="shared" si="151"/>
        <v>0</v>
      </c>
      <c r="Q125" s="48">
        <f t="shared" si="152"/>
        <v>1148.77525</v>
      </c>
      <c r="R125" s="46">
        <f t="shared" si="153"/>
        <v>0</v>
      </c>
      <c r="S125" s="46">
        <f t="shared" si="154"/>
        <v>259.63</v>
      </c>
      <c r="T125" s="48">
        <f t="shared" si="155"/>
        <v>113.3</v>
      </c>
      <c r="U125" s="46">
        <f t="shared" si="156"/>
        <v>10.42</v>
      </c>
      <c r="V125" s="46">
        <v>0</v>
      </c>
      <c r="W125" s="48">
        <f t="shared" si="157"/>
        <v>89.5</v>
      </c>
      <c r="X125" s="48">
        <f t="shared" si="158"/>
        <v>0</v>
      </c>
      <c r="Y125" s="46">
        <f t="shared" si="159"/>
        <v>472.85</v>
      </c>
      <c r="Z125" s="46">
        <f t="shared" si="160"/>
        <v>1621.62525</v>
      </c>
      <c r="AA125" s="46"/>
      <c r="AB125" s="12" t="s">
        <v>86</v>
      </c>
      <c r="AC125" s="11">
        <f t="shared" ref="AC125:AE125" si="276">K125+R125</f>
        <v>62.5185</v>
      </c>
      <c r="AD125" s="11">
        <f t="shared" si="276"/>
        <v>778.894</v>
      </c>
      <c r="AE125" s="11">
        <f t="shared" si="276"/>
        <v>566.48</v>
      </c>
      <c r="AF125" s="11">
        <f t="shared" si="162"/>
        <v>34.73275</v>
      </c>
      <c r="AG125" s="11">
        <f t="shared" ref="AG125:AI125" si="277">O125+W125</f>
        <v>179</v>
      </c>
      <c r="AH125" s="11">
        <f t="shared" si="277"/>
        <v>0</v>
      </c>
      <c r="AI125" s="11">
        <f t="shared" si="277"/>
        <v>1621.62525</v>
      </c>
      <c r="AJ125" s="12" t="s">
        <v>33</v>
      </c>
    </row>
    <row r="126" s="9" customFormat="1" ht="16" customHeight="1" spans="1:36">
      <c r="A126" s="45">
        <f t="shared" si="145"/>
        <v>123</v>
      </c>
      <c r="B126" s="46" t="s">
        <v>348</v>
      </c>
      <c r="C126" s="47" t="s">
        <v>430</v>
      </c>
      <c r="D126" s="46" t="s">
        <v>431</v>
      </c>
      <c r="E126" s="46">
        <v>3473.25</v>
      </c>
      <c r="F126" s="46">
        <f>VLOOKUP(C126,'[1]9月'!$B:$Q,16,0)</f>
        <v>3245.4</v>
      </c>
      <c r="G126" s="48">
        <v>5664.75</v>
      </c>
      <c r="H126" s="46">
        <v>3473.25</v>
      </c>
      <c r="I126" s="48">
        <v>2544</v>
      </c>
      <c r="J126" s="48"/>
      <c r="K126" s="63">
        <f t="shared" si="146"/>
        <v>62.5185</v>
      </c>
      <c r="L126" s="64">
        <f t="shared" si="147"/>
        <v>519.264</v>
      </c>
      <c r="M126" s="48">
        <f t="shared" si="148"/>
        <v>453.18</v>
      </c>
      <c r="N126" s="46">
        <f t="shared" si="149"/>
        <v>24.31275</v>
      </c>
      <c r="O126" s="48">
        <f t="shared" si="150"/>
        <v>127.2</v>
      </c>
      <c r="P126" s="48">
        <f t="shared" si="151"/>
        <v>0</v>
      </c>
      <c r="Q126" s="48">
        <f t="shared" si="152"/>
        <v>1186.47525</v>
      </c>
      <c r="R126" s="46">
        <f t="shared" si="153"/>
        <v>0</v>
      </c>
      <c r="S126" s="46">
        <f t="shared" si="154"/>
        <v>259.63</v>
      </c>
      <c r="T126" s="48">
        <f t="shared" si="155"/>
        <v>113.3</v>
      </c>
      <c r="U126" s="46">
        <f t="shared" si="156"/>
        <v>10.42</v>
      </c>
      <c r="V126" s="46">
        <v>0</v>
      </c>
      <c r="W126" s="48">
        <f t="shared" si="157"/>
        <v>127.2</v>
      </c>
      <c r="X126" s="48">
        <f t="shared" si="158"/>
        <v>0</v>
      </c>
      <c r="Y126" s="46">
        <f t="shared" si="159"/>
        <v>510.55</v>
      </c>
      <c r="Z126" s="46">
        <f t="shared" si="160"/>
        <v>1697.02525</v>
      </c>
      <c r="AA126" s="46"/>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45">
        <f t="shared" si="145"/>
        <v>124</v>
      </c>
      <c r="B127" s="46" t="s">
        <v>348</v>
      </c>
      <c r="C127" s="47" t="s">
        <v>432</v>
      </c>
      <c r="D127" s="46" t="s">
        <v>433</v>
      </c>
      <c r="E127" s="46">
        <v>3473.25</v>
      </c>
      <c r="F127" s="46">
        <f>VLOOKUP(C127,'[1]9月'!$B:$Q,16,0)</f>
        <v>3245.4</v>
      </c>
      <c r="G127" s="48">
        <v>5664.75</v>
      </c>
      <c r="H127" s="46">
        <v>3473.25</v>
      </c>
      <c r="I127" s="48">
        <v>2544</v>
      </c>
      <c r="J127" s="48"/>
      <c r="K127" s="63">
        <f t="shared" si="146"/>
        <v>62.5185</v>
      </c>
      <c r="L127" s="64">
        <f t="shared" si="147"/>
        <v>519.264</v>
      </c>
      <c r="M127" s="48">
        <f t="shared" si="148"/>
        <v>453.18</v>
      </c>
      <c r="N127" s="46">
        <f t="shared" si="149"/>
        <v>24.31275</v>
      </c>
      <c r="O127" s="48">
        <f t="shared" si="150"/>
        <v>127.2</v>
      </c>
      <c r="P127" s="48">
        <f t="shared" si="151"/>
        <v>0</v>
      </c>
      <c r="Q127" s="48">
        <f t="shared" si="152"/>
        <v>1186.47525</v>
      </c>
      <c r="R127" s="46">
        <f t="shared" si="153"/>
        <v>0</v>
      </c>
      <c r="S127" s="46">
        <f t="shared" si="154"/>
        <v>259.63</v>
      </c>
      <c r="T127" s="48">
        <f t="shared" si="155"/>
        <v>113.3</v>
      </c>
      <c r="U127" s="46">
        <f t="shared" si="156"/>
        <v>10.42</v>
      </c>
      <c r="V127" s="46">
        <v>0</v>
      </c>
      <c r="W127" s="48">
        <f t="shared" si="157"/>
        <v>127.2</v>
      </c>
      <c r="X127" s="48">
        <f t="shared" si="158"/>
        <v>0</v>
      </c>
      <c r="Y127" s="46">
        <f t="shared" si="159"/>
        <v>510.55</v>
      </c>
      <c r="Z127" s="46">
        <f t="shared" si="160"/>
        <v>1697.02525</v>
      </c>
      <c r="AA127" s="46"/>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45">
        <f t="shared" si="145"/>
        <v>125</v>
      </c>
      <c r="B128" s="46" t="s">
        <v>348</v>
      </c>
      <c r="C128" s="47" t="s">
        <v>434</v>
      </c>
      <c r="D128" s="46" t="s">
        <v>435</v>
      </c>
      <c r="E128" s="46">
        <v>3473.25</v>
      </c>
      <c r="F128" s="46">
        <f>VLOOKUP(C128,'[1]9月'!$B:$Q,16,0)</f>
        <v>3245.4</v>
      </c>
      <c r="G128" s="48">
        <v>5664.75</v>
      </c>
      <c r="H128" s="46">
        <v>3473.25</v>
      </c>
      <c r="I128" s="48">
        <v>2544</v>
      </c>
      <c r="J128" s="48"/>
      <c r="K128" s="63">
        <f t="shared" si="146"/>
        <v>62.5185</v>
      </c>
      <c r="L128" s="64">
        <f t="shared" si="147"/>
        <v>519.264</v>
      </c>
      <c r="M128" s="48">
        <f t="shared" si="148"/>
        <v>453.18</v>
      </c>
      <c r="N128" s="46">
        <f t="shared" si="149"/>
        <v>24.31275</v>
      </c>
      <c r="O128" s="48">
        <f t="shared" si="150"/>
        <v>127.2</v>
      </c>
      <c r="P128" s="48">
        <f t="shared" si="151"/>
        <v>0</v>
      </c>
      <c r="Q128" s="48">
        <f t="shared" si="152"/>
        <v>1186.47525</v>
      </c>
      <c r="R128" s="46">
        <f t="shared" si="153"/>
        <v>0</v>
      </c>
      <c r="S128" s="46">
        <f t="shared" si="154"/>
        <v>259.63</v>
      </c>
      <c r="T128" s="48">
        <f t="shared" si="155"/>
        <v>113.3</v>
      </c>
      <c r="U128" s="46">
        <f t="shared" si="156"/>
        <v>10.42</v>
      </c>
      <c r="V128" s="46">
        <v>0</v>
      </c>
      <c r="W128" s="48">
        <f t="shared" si="157"/>
        <v>127.2</v>
      </c>
      <c r="X128" s="48">
        <f t="shared" si="158"/>
        <v>0</v>
      </c>
      <c r="Y128" s="46">
        <f t="shared" si="159"/>
        <v>510.55</v>
      </c>
      <c r="Z128" s="46">
        <f t="shared" si="160"/>
        <v>1697.02525</v>
      </c>
      <c r="AA128" s="46"/>
      <c r="AB128" s="12" t="s">
        <v>86</v>
      </c>
      <c r="AC128" s="11">
        <f t="shared" ref="AC128:AE128" si="282">K128+R128</f>
        <v>62.5185</v>
      </c>
      <c r="AD128" s="11">
        <f t="shared" si="282"/>
        <v>778.894</v>
      </c>
      <c r="AE128" s="11">
        <f t="shared" si="282"/>
        <v>566.48</v>
      </c>
      <c r="AF128" s="11">
        <f t="shared" si="162"/>
        <v>34.73275</v>
      </c>
      <c r="AG128" s="11">
        <f t="shared" ref="AG128:AI128" si="283">O128+W128</f>
        <v>254.4</v>
      </c>
      <c r="AH128" s="11">
        <f t="shared" si="283"/>
        <v>0</v>
      </c>
      <c r="AI128" s="11">
        <f t="shared" si="283"/>
        <v>1697.02525</v>
      </c>
      <c r="AJ128" s="12" t="s">
        <v>33</v>
      </c>
    </row>
    <row r="129" s="9" customFormat="1" ht="16" customHeight="1" spans="1:36">
      <c r="A129" s="45">
        <f t="shared" si="145"/>
        <v>126</v>
      </c>
      <c r="B129" s="46" t="s">
        <v>348</v>
      </c>
      <c r="C129" s="47" t="s">
        <v>436</v>
      </c>
      <c r="D129" s="46" t="s">
        <v>437</v>
      </c>
      <c r="E129" s="46">
        <v>3473.25</v>
      </c>
      <c r="F129" s="46">
        <f>VLOOKUP(C129,'[1]9月'!$B:$Q,16,0)</f>
        <v>3245.4</v>
      </c>
      <c r="G129" s="48">
        <v>5664.75</v>
      </c>
      <c r="H129" s="46">
        <v>3473.25</v>
      </c>
      <c r="I129" s="48">
        <v>3180</v>
      </c>
      <c r="J129" s="48"/>
      <c r="K129" s="63">
        <f t="shared" si="146"/>
        <v>62.5185</v>
      </c>
      <c r="L129" s="64">
        <f t="shared" si="147"/>
        <v>519.264</v>
      </c>
      <c r="M129" s="48">
        <f t="shared" si="148"/>
        <v>453.18</v>
      </c>
      <c r="N129" s="46">
        <f t="shared" si="149"/>
        <v>24.31275</v>
      </c>
      <c r="O129" s="48">
        <f t="shared" si="150"/>
        <v>159</v>
      </c>
      <c r="P129" s="48">
        <f t="shared" si="151"/>
        <v>0</v>
      </c>
      <c r="Q129" s="48">
        <f t="shared" si="152"/>
        <v>1218.27525</v>
      </c>
      <c r="R129" s="46">
        <f t="shared" si="153"/>
        <v>0</v>
      </c>
      <c r="S129" s="46">
        <f t="shared" si="154"/>
        <v>259.63</v>
      </c>
      <c r="T129" s="48">
        <f t="shared" si="155"/>
        <v>113.3</v>
      </c>
      <c r="U129" s="46">
        <f t="shared" si="156"/>
        <v>10.42</v>
      </c>
      <c r="V129" s="46">
        <v>0</v>
      </c>
      <c r="W129" s="48">
        <f t="shared" si="157"/>
        <v>159</v>
      </c>
      <c r="X129" s="48">
        <f t="shared" si="158"/>
        <v>0</v>
      </c>
      <c r="Y129" s="46">
        <f t="shared" si="159"/>
        <v>542.35</v>
      </c>
      <c r="Z129" s="46">
        <f t="shared" si="160"/>
        <v>1760.62525</v>
      </c>
      <c r="AA129" s="46"/>
      <c r="AB129" s="12" t="s">
        <v>86</v>
      </c>
      <c r="AC129" s="11">
        <f t="shared" ref="AC129:AE129" si="284">K129+R129</f>
        <v>62.5185</v>
      </c>
      <c r="AD129" s="11">
        <f t="shared" si="284"/>
        <v>778.894</v>
      </c>
      <c r="AE129" s="11">
        <f t="shared" si="284"/>
        <v>566.48</v>
      </c>
      <c r="AF129" s="11">
        <f t="shared" si="162"/>
        <v>34.73275</v>
      </c>
      <c r="AG129" s="11">
        <f t="shared" ref="AG129:AI129" si="285">O129+W129</f>
        <v>318</v>
      </c>
      <c r="AH129" s="11">
        <f t="shared" si="285"/>
        <v>0</v>
      </c>
      <c r="AI129" s="11">
        <f t="shared" si="285"/>
        <v>1760.62525</v>
      </c>
      <c r="AJ129" s="12" t="s">
        <v>33</v>
      </c>
    </row>
    <row r="130" s="9" customFormat="1" ht="16" customHeight="1" spans="1:36">
      <c r="A130" s="45">
        <f t="shared" si="145"/>
        <v>127</v>
      </c>
      <c r="B130" s="46" t="s">
        <v>348</v>
      </c>
      <c r="C130" s="47" t="s">
        <v>438</v>
      </c>
      <c r="D130" s="46" t="s">
        <v>439</v>
      </c>
      <c r="E130" s="46">
        <v>3473.25</v>
      </c>
      <c r="F130" s="46">
        <f>VLOOKUP(C130,'[1]9月'!$B:$Q,16,0)</f>
        <v>3245.4</v>
      </c>
      <c r="G130" s="48">
        <v>5664.75</v>
      </c>
      <c r="H130" s="46">
        <v>3473.25</v>
      </c>
      <c r="I130" s="48">
        <v>1790</v>
      </c>
      <c r="J130" s="48"/>
      <c r="K130" s="63">
        <f t="shared" si="146"/>
        <v>62.5185</v>
      </c>
      <c r="L130" s="64">
        <f t="shared" si="147"/>
        <v>519.264</v>
      </c>
      <c r="M130" s="48">
        <f t="shared" si="148"/>
        <v>453.18</v>
      </c>
      <c r="N130" s="46">
        <f t="shared" si="149"/>
        <v>24.31275</v>
      </c>
      <c r="O130" s="48">
        <f t="shared" si="150"/>
        <v>89.5</v>
      </c>
      <c r="P130" s="48">
        <f t="shared" si="151"/>
        <v>0</v>
      </c>
      <c r="Q130" s="48">
        <f t="shared" si="152"/>
        <v>1148.77525</v>
      </c>
      <c r="R130" s="46">
        <f t="shared" si="153"/>
        <v>0</v>
      </c>
      <c r="S130" s="46">
        <f t="shared" si="154"/>
        <v>259.63</v>
      </c>
      <c r="T130" s="48">
        <f t="shared" si="155"/>
        <v>113.3</v>
      </c>
      <c r="U130" s="46">
        <f t="shared" si="156"/>
        <v>10.42</v>
      </c>
      <c r="V130" s="46">
        <v>0</v>
      </c>
      <c r="W130" s="48">
        <f t="shared" si="157"/>
        <v>89.5</v>
      </c>
      <c r="X130" s="48">
        <f t="shared" si="158"/>
        <v>0</v>
      </c>
      <c r="Y130" s="46">
        <f t="shared" si="159"/>
        <v>472.85</v>
      </c>
      <c r="Z130" s="46">
        <f t="shared" si="160"/>
        <v>1621.62525</v>
      </c>
      <c r="AA130" s="46"/>
      <c r="AB130" s="12" t="s">
        <v>86</v>
      </c>
      <c r="AC130" s="11">
        <f t="shared" ref="AC130:AE130" si="286">K130+R130</f>
        <v>62.5185</v>
      </c>
      <c r="AD130" s="11">
        <f t="shared" si="286"/>
        <v>778.894</v>
      </c>
      <c r="AE130" s="11">
        <f t="shared" si="286"/>
        <v>566.48</v>
      </c>
      <c r="AF130" s="11">
        <f t="shared" si="162"/>
        <v>34.73275</v>
      </c>
      <c r="AG130" s="11">
        <f t="shared" ref="AG130:AI130" si="287">O130+W130</f>
        <v>179</v>
      </c>
      <c r="AH130" s="11">
        <f t="shared" si="287"/>
        <v>0</v>
      </c>
      <c r="AI130" s="11">
        <f t="shared" si="287"/>
        <v>1621.62525</v>
      </c>
      <c r="AJ130" s="12" t="s">
        <v>33</v>
      </c>
    </row>
    <row r="131" s="9" customFormat="1" ht="16" customHeight="1" spans="1:36">
      <c r="A131" s="45">
        <f t="shared" si="145"/>
        <v>128</v>
      </c>
      <c r="B131" s="46" t="s">
        <v>348</v>
      </c>
      <c r="C131" s="47" t="s">
        <v>440</v>
      </c>
      <c r="D131" s="55" t="s">
        <v>441</v>
      </c>
      <c r="E131" s="46">
        <v>3473.25</v>
      </c>
      <c r="F131" s="46">
        <f>VLOOKUP(C131,'[1]9月'!$B:$Q,16,0)</f>
        <v>3245.4</v>
      </c>
      <c r="G131" s="48">
        <v>5664.75</v>
      </c>
      <c r="H131" s="46">
        <v>3473.25</v>
      </c>
      <c r="I131" s="48">
        <v>0</v>
      </c>
      <c r="J131" s="48"/>
      <c r="K131" s="63">
        <f t="shared" si="146"/>
        <v>62.5185</v>
      </c>
      <c r="L131" s="64">
        <f t="shared" si="147"/>
        <v>519.264</v>
      </c>
      <c r="M131" s="48">
        <f t="shared" si="148"/>
        <v>453.18</v>
      </c>
      <c r="N131" s="46">
        <f t="shared" si="149"/>
        <v>24.31275</v>
      </c>
      <c r="O131" s="48">
        <f t="shared" si="150"/>
        <v>0</v>
      </c>
      <c r="P131" s="48">
        <f t="shared" si="151"/>
        <v>0</v>
      </c>
      <c r="Q131" s="48">
        <f t="shared" si="152"/>
        <v>1059.27525</v>
      </c>
      <c r="R131" s="46">
        <f t="shared" si="153"/>
        <v>0</v>
      </c>
      <c r="S131" s="46">
        <f t="shared" si="154"/>
        <v>259.63</v>
      </c>
      <c r="T131" s="48">
        <f t="shared" si="155"/>
        <v>113.3</v>
      </c>
      <c r="U131" s="46">
        <f t="shared" si="156"/>
        <v>10.42</v>
      </c>
      <c r="V131" s="46">
        <v>0</v>
      </c>
      <c r="W131" s="48">
        <f t="shared" si="157"/>
        <v>0</v>
      </c>
      <c r="X131" s="48">
        <f t="shared" si="158"/>
        <v>0</v>
      </c>
      <c r="Y131" s="46">
        <f t="shared" si="159"/>
        <v>383.35</v>
      </c>
      <c r="Z131" s="46">
        <f t="shared" si="160"/>
        <v>1442.62525</v>
      </c>
      <c r="AA131" s="46"/>
      <c r="AB131" s="12" t="s">
        <v>86</v>
      </c>
      <c r="AC131" s="11">
        <f t="shared" ref="AC131:AE131" si="288">K131+R131</f>
        <v>62.5185</v>
      </c>
      <c r="AD131" s="11">
        <f t="shared" si="288"/>
        <v>778.894</v>
      </c>
      <c r="AE131" s="11">
        <f t="shared" si="288"/>
        <v>566.48</v>
      </c>
      <c r="AF131" s="11">
        <f t="shared" si="162"/>
        <v>34.73275</v>
      </c>
      <c r="AG131" s="11">
        <f t="shared" ref="AG131:AI131" si="289">O131+W131</f>
        <v>0</v>
      </c>
      <c r="AH131" s="11">
        <f t="shared" si="289"/>
        <v>0</v>
      </c>
      <c r="AI131" s="11">
        <f t="shared" si="289"/>
        <v>1442.62525</v>
      </c>
      <c r="AJ131" s="12" t="s">
        <v>33</v>
      </c>
    </row>
    <row r="132" s="9" customFormat="1" ht="16" customHeight="1" spans="1:36">
      <c r="A132" s="45">
        <f t="shared" ref="A132:A195" si="290">ROW()-3</f>
        <v>129</v>
      </c>
      <c r="B132" s="46" t="s">
        <v>348</v>
      </c>
      <c r="C132" s="47" t="s">
        <v>442</v>
      </c>
      <c r="D132" s="347" t="s">
        <v>443</v>
      </c>
      <c r="E132" s="46">
        <v>3473.25</v>
      </c>
      <c r="F132" s="46">
        <f>VLOOKUP(C132,'[1]9月'!$B:$Q,16,0)</f>
        <v>3245.4</v>
      </c>
      <c r="G132" s="48">
        <v>5664.75</v>
      </c>
      <c r="H132" s="46">
        <v>3473.25</v>
      </c>
      <c r="I132" s="48">
        <v>1790</v>
      </c>
      <c r="J132" s="48"/>
      <c r="K132" s="63">
        <f t="shared" ref="K132:K195" si="291">E132*0.018</f>
        <v>62.5185</v>
      </c>
      <c r="L132" s="64">
        <f t="shared" ref="L132:L195" si="292">F132*0.16</f>
        <v>519.264</v>
      </c>
      <c r="M132" s="48">
        <f t="shared" ref="M132:M195" si="293">ROUND(G132*0.08,2)</f>
        <v>453.18</v>
      </c>
      <c r="N132" s="46">
        <f t="shared" ref="N132:N195" si="294">H132*0.007</f>
        <v>24.31275</v>
      </c>
      <c r="O132" s="48">
        <f t="shared" ref="O132:O195" si="295">I132*5%</f>
        <v>89.5</v>
      </c>
      <c r="P132" s="48">
        <f t="shared" ref="P132:P195" si="296">J132*50%</f>
        <v>0</v>
      </c>
      <c r="Q132" s="48">
        <f t="shared" ref="Q132:Q195" si="297">SUM(K132:P132)</f>
        <v>1148.77525</v>
      </c>
      <c r="R132" s="46">
        <f t="shared" ref="R132:R195" si="298">E132*0</f>
        <v>0</v>
      </c>
      <c r="S132" s="46">
        <f t="shared" ref="S132:S195" si="299">ROUND(F132*0.08,2)</f>
        <v>259.63</v>
      </c>
      <c r="T132" s="48">
        <f t="shared" ref="T132:T195" si="300">ROUND(G132*0.02,2)</f>
        <v>113.3</v>
      </c>
      <c r="U132" s="46">
        <f t="shared" ref="U132:U195" si="301">ROUND(H132*0.003,2)</f>
        <v>10.42</v>
      </c>
      <c r="V132" s="46">
        <v>0</v>
      </c>
      <c r="W132" s="48">
        <f t="shared" ref="W132:W195" si="302">I132*5%</f>
        <v>89.5</v>
      </c>
      <c r="X132" s="48">
        <f t="shared" ref="X132:X195" si="303">J132*50%</f>
        <v>0</v>
      </c>
      <c r="Y132" s="46">
        <f t="shared" ref="Y132:Y195" si="304">SUM(R132:X132)</f>
        <v>472.85</v>
      </c>
      <c r="Z132" s="46">
        <f t="shared" ref="Z132:Z195" si="305">Q132+Y132</f>
        <v>1621.62525</v>
      </c>
      <c r="AA132" s="46"/>
      <c r="AB132" s="12" t="s">
        <v>86</v>
      </c>
      <c r="AC132" s="11">
        <f t="shared" ref="AC132:AE132" si="306">K132+R132</f>
        <v>62.5185</v>
      </c>
      <c r="AD132" s="11">
        <f t="shared" si="306"/>
        <v>778.894</v>
      </c>
      <c r="AE132" s="11">
        <f t="shared" si="306"/>
        <v>566.48</v>
      </c>
      <c r="AF132" s="11">
        <f t="shared" ref="AF132:AF195" si="307">N132+U132+V132</f>
        <v>34.73275</v>
      </c>
      <c r="AG132" s="11">
        <f t="shared" ref="AG132:AI132" si="308">O132+W132</f>
        <v>179</v>
      </c>
      <c r="AH132" s="11">
        <f t="shared" si="308"/>
        <v>0</v>
      </c>
      <c r="AI132" s="11">
        <f t="shared" si="308"/>
        <v>1621.62525</v>
      </c>
      <c r="AJ132" s="12" t="s">
        <v>33</v>
      </c>
    </row>
    <row r="133" s="9" customFormat="1" ht="16" customHeight="1" spans="1:36">
      <c r="A133" s="45">
        <f t="shared" si="290"/>
        <v>130</v>
      </c>
      <c r="B133" s="46" t="s">
        <v>348</v>
      </c>
      <c r="C133" s="47" t="s">
        <v>444</v>
      </c>
      <c r="D133" s="347" t="s">
        <v>445</v>
      </c>
      <c r="E133" s="46">
        <v>3473.25</v>
      </c>
      <c r="F133" s="46">
        <f>VLOOKUP(C133,'[1]9月'!$B:$Q,16,0)</f>
        <v>3245.4</v>
      </c>
      <c r="G133" s="48">
        <v>0</v>
      </c>
      <c r="H133" s="46">
        <v>3473.25</v>
      </c>
      <c r="I133" s="48">
        <v>0</v>
      </c>
      <c r="J133" s="48"/>
      <c r="K133" s="63">
        <f t="shared" si="291"/>
        <v>62.5185</v>
      </c>
      <c r="L133" s="64">
        <f t="shared" si="292"/>
        <v>519.264</v>
      </c>
      <c r="M133" s="48">
        <f t="shared" si="293"/>
        <v>0</v>
      </c>
      <c r="N133" s="46">
        <f t="shared" si="294"/>
        <v>24.31275</v>
      </c>
      <c r="O133" s="48">
        <f t="shared" si="295"/>
        <v>0</v>
      </c>
      <c r="P133" s="48">
        <f t="shared" si="296"/>
        <v>0</v>
      </c>
      <c r="Q133" s="48">
        <f t="shared" si="297"/>
        <v>606.09525</v>
      </c>
      <c r="R133" s="46">
        <f t="shared" si="298"/>
        <v>0</v>
      </c>
      <c r="S133" s="46">
        <f t="shared" si="299"/>
        <v>259.63</v>
      </c>
      <c r="T133" s="48">
        <f t="shared" si="300"/>
        <v>0</v>
      </c>
      <c r="U133" s="46">
        <f t="shared" si="301"/>
        <v>10.42</v>
      </c>
      <c r="V133" s="46">
        <v>0</v>
      </c>
      <c r="W133" s="48">
        <f t="shared" si="302"/>
        <v>0</v>
      </c>
      <c r="X133" s="48">
        <f t="shared" si="303"/>
        <v>0</v>
      </c>
      <c r="Y133" s="46">
        <f t="shared" si="304"/>
        <v>270.05</v>
      </c>
      <c r="Z133" s="46">
        <f t="shared" si="305"/>
        <v>876.14525</v>
      </c>
      <c r="AA133" s="46"/>
      <c r="AB133" s="12" t="s">
        <v>86</v>
      </c>
      <c r="AC133" s="11">
        <f t="shared" ref="AC133:AE133" si="309">K133+R133</f>
        <v>62.5185</v>
      </c>
      <c r="AD133" s="11">
        <f t="shared" si="309"/>
        <v>778.894</v>
      </c>
      <c r="AE133" s="11">
        <f t="shared" si="309"/>
        <v>0</v>
      </c>
      <c r="AF133" s="11">
        <f t="shared" si="307"/>
        <v>34.73275</v>
      </c>
      <c r="AG133" s="11">
        <f t="shared" ref="AG133:AI133" si="310">O133+W133</f>
        <v>0</v>
      </c>
      <c r="AH133" s="11">
        <f t="shared" si="310"/>
        <v>0</v>
      </c>
      <c r="AI133" s="11">
        <f t="shared" si="310"/>
        <v>876.14525</v>
      </c>
      <c r="AJ133" s="12" t="s">
        <v>33</v>
      </c>
    </row>
    <row r="134" s="9" customFormat="1" ht="16" customHeight="1" spans="1:36">
      <c r="A134" s="45">
        <f t="shared" si="290"/>
        <v>131</v>
      </c>
      <c r="B134" s="46" t="s">
        <v>348</v>
      </c>
      <c r="C134" s="47" t="s">
        <v>446</v>
      </c>
      <c r="D134" s="75" t="s">
        <v>447</v>
      </c>
      <c r="E134" s="46">
        <v>3473.25</v>
      </c>
      <c r="F134" s="46">
        <f>VLOOKUP(C134,'[1]9月'!$B:$Q,16,0)</f>
        <v>3245.4</v>
      </c>
      <c r="G134" s="48">
        <v>5664.75</v>
      </c>
      <c r="H134" s="46">
        <v>3473.25</v>
      </c>
      <c r="I134" s="48">
        <v>1790</v>
      </c>
      <c r="J134" s="48"/>
      <c r="K134" s="63">
        <f t="shared" si="291"/>
        <v>62.5185</v>
      </c>
      <c r="L134" s="64">
        <f t="shared" si="292"/>
        <v>519.264</v>
      </c>
      <c r="M134" s="48">
        <f t="shared" si="293"/>
        <v>453.18</v>
      </c>
      <c r="N134" s="46">
        <f t="shared" si="294"/>
        <v>24.31275</v>
      </c>
      <c r="O134" s="48">
        <f t="shared" si="295"/>
        <v>89.5</v>
      </c>
      <c r="P134" s="48">
        <f t="shared" si="296"/>
        <v>0</v>
      </c>
      <c r="Q134" s="48">
        <f t="shared" si="297"/>
        <v>1148.77525</v>
      </c>
      <c r="R134" s="46">
        <f t="shared" si="298"/>
        <v>0</v>
      </c>
      <c r="S134" s="46">
        <f t="shared" si="299"/>
        <v>259.63</v>
      </c>
      <c r="T134" s="48">
        <f t="shared" si="300"/>
        <v>113.3</v>
      </c>
      <c r="U134" s="46">
        <f t="shared" si="301"/>
        <v>10.42</v>
      </c>
      <c r="V134" s="46">
        <v>0</v>
      </c>
      <c r="W134" s="48">
        <f t="shared" si="302"/>
        <v>89.5</v>
      </c>
      <c r="X134" s="48">
        <f t="shared" si="303"/>
        <v>0</v>
      </c>
      <c r="Y134" s="46">
        <f t="shared" si="304"/>
        <v>472.85</v>
      </c>
      <c r="Z134" s="46">
        <f t="shared" si="305"/>
        <v>1621.62525</v>
      </c>
      <c r="AA134" s="46"/>
      <c r="AB134" s="12" t="s">
        <v>86</v>
      </c>
      <c r="AC134" s="11">
        <f t="shared" ref="AC134:AE134" si="311">K134+R134</f>
        <v>62.5185</v>
      </c>
      <c r="AD134" s="11">
        <f t="shared" si="311"/>
        <v>778.894</v>
      </c>
      <c r="AE134" s="11">
        <f t="shared" si="311"/>
        <v>566.48</v>
      </c>
      <c r="AF134" s="11">
        <f t="shared" si="307"/>
        <v>34.73275</v>
      </c>
      <c r="AG134" s="11">
        <f t="shared" ref="AG134:AI134" si="312">O134+W134</f>
        <v>179</v>
      </c>
      <c r="AH134" s="11">
        <f t="shared" si="312"/>
        <v>0</v>
      </c>
      <c r="AI134" s="11">
        <f t="shared" si="312"/>
        <v>1621.62525</v>
      </c>
      <c r="AJ134" s="12" t="s">
        <v>33</v>
      </c>
    </row>
    <row r="135" s="9" customFormat="1" ht="16" customHeight="1" spans="1:36">
      <c r="A135" s="45">
        <f t="shared" si="290"/>
        <v>132</v>
      </c>
      <c r="B135" s="46" t="s">
        <v>363</v>
      </c>
      <c r="C135" s="47" t="s">
        <v>448</v>
      </c>
      <c r="D135" s="75" t="s">
        <v>449</v>
      </c>
      <c r="E135" s="46">
        <v>3473.25</v>
      </c>
      <c r="F135" s="46">
        <f>VLOOKUP(C135,'[1]9月'!$B:$Q,16,0)</f>
        <v>3245.4</v>
      </c>
      <c r="G135" s="48">
        <v>5664.75</v>
      </c>
      <c r="H135" s="46">
        <v>3473.25</v>
      </c>
      <c r="I135" s="48">
        <v>2544</v>
      </c>
      <c r="J135" s="48"/>
      <c r="K135" s="63">
        <f t="shared" si="291"/>
        <v>62.5185</v>
      </c>
      <c r="L135" s="64">
        <f t="shared" si="292"/>
        <v>519.264</v>
      </c>
      <c r="M135" s="48">
        <f t="shared" si="293"/>
        <v>453.18</v>
      </c>
      <c r="N135" s="46">
        <f t="shared" si="294"/>
        <v>24.31275</v>
      </c>
      <c r="O135" s="48">
        <f t="shared" si="295"/>
        <v>127.2</v>
      </c>
      <c r="P135" s="48">
        <f t="shared" si="296"/>
        <v>0</v>
      </c>
      <c r="Q135" s="48">
        <f t="shared" si="297"/>
        <v>1186.47525</v>
      </c>
      <c r="R135" s="46">
        <f t="shared" si="298"/>
        <v>0</v>
      </c>
      <c r="S135" s="46">
        <f t="shared" si="299"/>
        <v>259.63</v>
      </c>
      <c r="T135" s="48">
        <f t="shared" si="300"/>
        <v>113.3</v>
      </c>
      <c r="U135" s="46">
        <f t="shared" si="301"/>
        <v>10.42</v>
      </c>
      <c r="V135" s="46">
        <v>0</v>
      </c>
      <c r="W135" s="48">
        <f t="shared" si="302"/>
        <v>127.2</v>
      </c>
      <c r="X135" s="48">
        <f t="shared" si="303"/>
        <v>0</v>
      </c>
      <c r="Y135" s="46">
        <f t="shared" si="304"/>
        <v>510.55</v>
      </c>
      <c r="Z135" s="46">
        <f t="shared" si="305"/>
        <v>1697.02525</v>
      </c>
      <c r="AA135" s="46"/>
      <c r="AB135" s="12" t="s">
        <v>71</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45">
        <f t="shared" si="290"/>
        <v>133</v>
      </c>
      <c r="B136" s="46" t="s">
        <v>348</v>
      </c>
      <c r="C136" s="47" t="s">
        <v>450</v>
      </c>
      <c r="D136" s="75" t="s">
        <v>451</v>
      </c>
      <c r="E136" s="46">
        <v>3473.25</v>
      </c>
      <c r="F136" s="46">
        <f>VLOOKUP(C136,'[1]9月'!$B:$Q,16,0)</f>
        <v>3245.4</v>
      </c>
      <c r="G136" s="48">
        <v>5664.75</v>
      </c>
      <c r="H136" s="46">
        <v>3473.25</v>
      </c>
      <c r="I136" s="48">
        <v>2544</v>
      </c>
      <c r="J136" s="48"/>
      <c r="K136" s="63">
        <f t="shared" si="291"/>
        <v>62.5185</v>
      </c>
      <c r="L136" s="64">
        <f t="shared" si="292"/>
        <v>519.264</v>
      </c>
      <c r="M136" s="48">
        <f t="shared" si="293"/>
        <v>453.18</v>
      </c>
      <c r="N136" s="46">
        <f t="shared" si="294"/>
        <v>24.31275</v>
      </c>
      <c r="O136" s="48">
        <f t="shared" si="295"/>
        <v>127.2</v>
      </c>
      <c r="P136" s="48">
        <f t="shared" si="296"/>
        <v>0</v>
      </c>
      <c r="Q136" s="48">
        <f t="shared" si="297"/>
        <v>1186.47525</v>
      </c>
      <c r="R136" s="46">
        <f t="shared" si="298"/>
        <v>0</v>
      </c>
      <c r="S136" s="46">
        <f t="shared" si="299"/>
        <v>259.63</v>
      </c>
      <c r="T136" s="48">
        <f t="shared" si="300"/>
        <v>113.3</v>
      </c>
      <c r="U136" s="46">
        <f t="shared" si="301"/>
        <v>10.42</v>
      </c>
      <c r="V136" s="46">
        <v>0</v>
      </c>
      <c r="W136" s="48">
        <f t="shared" si="302"/>
        <v>127.2</v>
      </c>
      <c r="X136" s="48">
        <f t="shared" si="303"/>
        <v>0</v>
      </c>
      <c r="Y136" s="46">
        <f t="shared" si="304"/>
        <v>510.55</v>
      </c>
      <c r="Z136" s="46">
        <f t="shared" si="305"/>
        <v>1697.02525</v>
      </c>
      <c r="AA136" s="46"/>
      <c r="AB136" s="12" t="s">
        <v>86</v>
      </c>
      <c r="AC136" s="11">
        <f t="shared" ref="AC136:AE136" si="315">K136+R136</f>
        <v>62.5185</v>
      </c>
      <c r="AD136" s="11">
        <f t="shared" si="315"/>
        <v>778.894</v>
      </c>
      <c r="AE136" s="11">
        <f t="shared" si="315"/>
        <v>566.48</v>
      </c>
      <c r="AF136" s="11">
        <f t="shared" si="307"/>
        <v>34.73275</v>
      </c>
      <c r="AG136" s="11">
        <f t="shared" ref="AG136:AI136" si="316">O136+W136</f>
        <v>254.4</v>
      </c>
      <c r="AH136" s="11">
        <f t="shared" si="316"/>
        <v>0</v>
      </c>
      <c r="AI136" s="11">
        <f t="shared" si="316"/>
        <v>1697.02525</v>
      </c>
      <c r="AJ136" s="12" t="s">
        <v>33</v>
      </c>
    </row>
    <row r="137" s="9" customFormat="1" ht="16" customHeight="1" spans="1:36">
      <c r="A137" s="45">
        <f t="shared" si="290"/>
        <v>134</v>
      </c>
      <c r="B137" s="46" t="s">
        <v>173</v>
      </c>
      <c r="C137" s="51" t="s">
        <v>452</v>
      </c>
      <c r="D137" s="52" t="s">
        <v>453</v>
      </c>
      <c r="E137" s="46">
        <v>3473.25</v>
      </c>
      <c r="F137" s="46">
        <f>VLOOKUP(C137,'[1]9月'!$B:$Q,16,0)</f>
        <v>3245.4</v>
      </c>
      <c r="G137" s="48">
        <v>5664.75</v>
      </c>
      <c r="H137" s="46">
        <v>3473.25</v>
      </c>
      <c r="I137" s="48">
        <v>1790</v>
      </c>
      <c r="J137" s="48"/>
      <c r="K137" s="63">
        <f t="shared" si="291"/>
        <v>62.5185</v>
      </c>
      <c r="L137" s="64">
        <f t="shared" si="292"/>
        <v>519.264</v>
      </c>
      <c r="M137" s="48">
        <f t="shared" si="293"/>
        <v>453.18</v>
      </c>
      <c r="N137" s="46">
        <f t="shared" si="294"/>
        <v>24.31275</v>
      </c>
      <c r="O137" s="48">
        <f t="shared" si="295"/>
        <v>89.5</v>
      </c>
      <c r="P137" s="48">
        <f t="shared" si="296"/>
        <v>0</v>
      </c>
      <c r="Q137" s="48">
        <f t="shared" si="297"/>
        <v>1148.77525</v>
      </c>
      <c r="R137" s="46">
        <f t="shared" si="298"/>
        <v>0</v>
      </c>
      <c r="S137" s="46">
        <f t="shared" si="299"/>
        <v>259.63</v>
      </c>
      <c r="T137" s="48">
        <f t="shared" si="300"/>
        <v>113.3</v>
      </c>
      <c r="U137" s="46">
        <f t="shared" si="301"/>
        <v>10.42</v>
      </c>
      <c r="V137" s="46">
        <v>0</v>
      </c>
      <c r="W137" s="48">
        <f t="shared" si="302"/>
        <v>89.5</v>
      </c>
      <c r="X137" s="48">
        <f t="shared" si="303"/>
        <v>0</v>
      </c>
      <c r="Y137" s="46">
        <f t="shared" si="304"/>
        <v>472.85</v>
      </c>
      <c r="Z137" s="46">
        <f t="shared" si="305"/>
        <v>1621.62525</v>
      </c>
      <c r="AA137" s="46"/>
      <c r="AB137" s="12" t="s">
        <v>104</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35</v>
      </c>
    </row>
    <row r="138" s="9" customFormat="1" ht="16" customHeight="1" spans="1:36">
      <c r="A138" s="45">
        <f t="shared" si="290"/>
        <v>135</v>
      </c>
      <c r="B138" s="46" t="s">
        <v>348</v>
      </c>
      <c r="C138" s="51" t="s">
        <v>454</v>
      </c>
      <c r="D138" s="52" t="s">
        <v>455</v>
      </c>
      <c r="E138" s="46">
        <v>3473.25</v>
      </c>
      <c r="F138" s="46">
        <f>VLOOKUP(C138,'[1]9月'!$B:$Q,16,0)</f>
        <v>3245.4</v>
      </c>
      <c r="G138" s="48">
        <v>5664.75</v>
      </c>
      <c r="H138" s="46">
        <v>3473.25</v>
      </c>
      <c r="I138" s="48">
        <v>1790</v>
      </c>
      <c r="J138" s="48"/>
      <c r="K138" s="63">
        <f t="shared" si="291"/>
        <v>62.5185</v>
      </c>
      <c r="L138" s="64">
        <f t="shared" si="292"/>
        <v>519.264</v>
      </c>
      <c r="M138" s="48">
        <f t="shared" si="293"/>
        <v>453.18</v>
      </c>
      <c r="N138" s="46">
        <f t="shared" si="294"/>
        <v>24.31275</v>
      </c>
      <c r="O138" s="48">
        <f t="shared" si="295"/>
        <v>89.5</v>
      </c>
      <c r="P138" s="48">
        <f t="shared" si="296"/>
        <v>0</v>
      </c>
      <c r="Q138" s="48">
        <f t="shared" si="297"/>
        <v>1148.77525</v>
      </c>
      <c r="R138" s="46">
        <f t="shared" si="298"/>
        <v>0</v>
      </c>
      <c r="S138" s="46">
        <f t="shared" si="299"/>
        <v>259.63</v>
      </c>
      <c r="T138" s="48">
        <f t="shared" si="300"/>
        <v>113.3</v>
      </c>
      <c r="U138" s="46">
        <f t="shared" si="301"/>
        <v>10.42</v>
      </c>
      <c r="V138" s="46">
        <v>0</v>
      </c>
      <c r="W138" s="48">
        <f t="shared" si="302"/>
        <v>89.5</v>
      </c>
      <c r="X138" s="48">
        <f t="shared" si="303"/>
        <v>0</v>
      </c>
      <c r="Y138" s="46">
        <f t="shared" si="304"/>
        <v>472.85</v>
      </c>
      <c r="Z138" s="46">
        <f t="shared" si="305"/>
        <v>1621.62525</v>
      </c>
      <c r="AA138" s="46"/>
      <c r="AB138" s="12" t="s">
        <v>86</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45">
        <f t="shared" si="290"/>
        <v>136</v>
      </c>
      <c r="B139" s="46" t="s">
        <v>363</v>
      </c>
      <c r="C139" s="51" t="s">
        <v>456</v>
      </c>
      <c r="D139" s="52" t="s">
        <v>457</v>
      </c>
      <c r="E139" s="46">
        <v>3473.25</v>
      </c>
      <c r="F139" s="46">
        <f>VLOOKUP(C139,'[1]9月'!$B:$Q,16,0)</f>
        <v>3245.4</v>
      </c>
      <c r="G139" s="48">
        <v>5664.75</v>
      </c>
      <c r="H139" s="46">
        <v>3473.25</v>
      </c>
      <c r="I139" s="48">
        <v>1790</v>
      </c>
      <c r="J139" s="48"/>
      <c r="K139" s="63">
        <f t="shared" si="291"/>
        <v>62.5185</v>
      </c>
      <c r="L139" s="64">
        <f t="shared" si="292"/>
        <v>519.264</v>
      </c>
      <c r="M139" s="48">
        <f t="shared" si="293"/>
        <v>453.18</v>
      </c>
      <c r="N139" s="46">
        <f t="shared" si="294"/>
        <v>24.31275</v>
      </c>
      <c r="O139" s="48">
        <f t="shared" si="295"/>
        <v>89.5</v>
      </c>
      <c r="P139" s="48">
        <f t="shared" si="296"/>
        <v>0</v>
      </c>
      <c r="Q139" s="48">
        <f t="shared" si="297"/>
        <v>1148.77525</v>
      </c>
      <c r="R139" s="46">
        <f t="shared" si="298"/>
        <v>0</v>
      </c>
      <c r="S139" s="46">
        <f t="shared" si="299"/>
        <v>259.63</v>
      </c>
      <c r="T139" s="48">
        <f t="shared" si="300"/>
        <v>113.3</v>
      </c>
      <c r="U139" s="46">
        <f t="shared" si="301"/>
        <v>10.42</v>
      </c>
      <c r="V139" s="46">
        <v>0</v>
      </c>
      <c r="W139" s="48">
        <f t="shared" si="302"/>
        <v>89.5</v>
      </c>
      <c r="X139" s="48">
        <f t="shared" si="303"/>
        <v>0</v>
      </c>
      <c r="Y139" s="46">
        <f t="shared" si="304"/>
        <v>472.85</v>
      </c>
      <c r="Z139" s="46">
        <f t="shared" si="305"/>
        <v>1621.62525</v>
      </c>
      <c r="AA139" s="46"/>
      <c r="AB139" s="12" t="s">
        <v>71</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45">
        <f t="shared" si="290"/>
        <v>137</v>
      </c>
      <c r="B140" s="46" t="s">
        <v>348</v>
      </c>
      <c r="C140" s="51" t="s">
        <v>458</v>
      </c>
      <c r="D140" s="52" t="s">
        <v>459</v>
      </c>
      <c r="E140" s="46">
        <v>3473.25</v>
      </c>
      <c r="F140" s="46">
        <f>VLOOKUP(C140,'[1]9月'!$B:$Q,16,0)</f>
        <v>3245.4</v>
      </c>
      <c r="G140" s="48">
        <v>5664.75</v>
      </c>
      <c r="H140" s="46">
        <v>3473.25</v>
      </c>
      <c r="I140" s="48">
        <v>1790</v>
      </c>
      <c r="J140" s="48"/>
      <c r="K140" s="63">
        <f t="shared" si="291"/>
        <v>62.5185</v>
      </c>
      <c r="L140" s="64">
        <f t="shared" si="292"/>
        <v>519.264</v>
      </c>
      <c r="M140" s="48">
        <f t="shared" si="293"/>
        <v>453.18</v>
      </c>
      <c r="N140" s="46">
        <f t="shared" si="294"/>
        <v>24.31275</v>
      </c>
      <c r="O140" s="48">
        <f t="shared" si="295"/>
        <v>89.5</v>
      </c>
      <c r="P140" s="48">
        <f t="shared" si="296"/>
        <v>0</v>
      </c>
      <c r="Q140" s="48">
        <f t="shared" si="297"/>
        <v>1148.77525</v>
      </c>
      <c r="R140" s="46">
        <f t="shared" si="298"/>
        <v>0</v>
      </c>
      <c r="S140" s="46">
        <f t="shared" si="299"/>
        <v>259.63</v>
      </c>
      <c r="T140" s="48">
        <f t="shared" si="300"/>
        <v>113.3</v>
      </c>
      <c r="U140" s="46">
        <f t="shared" si="301"/>
        <v>10.42</v>
      </c>
      <c r="V140" s="46">
        <v>0</v>
      </c>
      <c r="W140" s="48">
        <f t="shared" si="302"/>
        <v>89.5</v>
      </c>
      <c r="X140" s="48">
        <f t="shared" si="303"/>
        <v>0</v>
      </c>
      <c r="Y140" s="46">
        <f t="shared" si="304"/>
        <v>472.85</v>
      </c>
      <c r="Z140" s="46">
        <f t="shared" si="305"/>
        <v>1621.62525</v>
      </c>
      <c r="AA140" s="46"/>
      <c r="AB140" s="12" t="s">
        <v>86</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45">
        <f t="shared" si="290"/>
        <v>138</v>
      </c>
      <c r="B141" s="46" t="s">
        <v>363</v>
      </c>
      <c r="C141" s="47" t="s">
        <v>460</v>
      </c>
      <c r="D141" s="46" t="s">
        <v>461</v>
      </c>
      <c r="E141" s="46">
        <v>3473.25</v>
      </c>
      <c r="F141" s="46">
        <f>VLOOKUP(C141,'[1]9月'!$B:$Q,16,0)</f>
        <v>3245.4</v>
      </c>
      <c r="G141" s="48">
        <v>5664.75</v>
      </c>
      <c r="H141" s="46">
        <v>3473.25</v>
      </c>
      <c r="I141" s="48">
        <v>1790</v>
      </c>
      <c r="J141" s="48"/>
      <c r="K141" s="63">
        <f t="shared" si="291"/>
        <v>62.5185</v>
      </c>
      <c r="L141" s="64">
        <f t="shared" si="292"/>
        <v>519.264</v>
      </c>
      <c r="M141" s="48">
        <f t="shared" si="293"/>
        <v>453.18</v>
      </c>
      <c r="N141" s="46">
        <f t="shared" si="294"/>
        <v>24.31275</v>
      </c>
      <c r="O141" s="48">
        <f t="shared" si="295"/>
        <v>89.5</v>
      </c>
      <c r="P141" s="48">
        <f t="shared" si="296"/>
        <v>0</v>
      </c>
      <c r="Q141" s="48">
        <f t="shared" si="297"/>
        <v>1148.77525</v>
      </c>
      <c r="R141" s="46">
        <f t="shared" si="298"/>
        <v>0</v>
      </c>
      <c r="S141" s="46">
        <f t="shared" si="299"/>
        <v>259.63</v>
      </c>
      <c r="T141" s="48">
        <f t="shared" si="300"/>
        <v>113.3</v>
      </c>
      <c r="U141" s="46">
        <f t="shared" si="301"/>
        <v>10.42</v>
      </c>
      <c r="V141" s="46">
        <v>0</v>
      </c>
      <c r="W141" s="48">
        <f t="shared" si="302"/>
        <v>89.5</v>
      </c>
      <c r="X141" s="48">
        <f t="shared" si="303"/>
        <v>0</v>
      </c>
      <c r="Y141" s="46">
        <f t="shared" si="304"/>
        <v>472.85</v>
      </c>
      <c r="Z141" s="46">
        <f t="shared" si="305"/>
        <v>1621.62525</v>
      </c>
      <c r="AA141" s="46"/>
      <c r="AB141" s="12" t="s">
        <v>71</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45">
        <f t="shared" si="290"/>
        <v>139</v>
      </c>
      <c r="B142" s="46" t="s">
        <v>337</v>
      </c>
      <c r="C142" s="47" t="s">
        <v>462</v>
      </c>
      <c r="D142" s="46" t="s">
        <v>463</v>
      </c>
      <c r="E142" s="46">
        <v>3473.25</v>
      </c>
      <c r="F142" s="46">
        <f>VLOOKUP(C142,'[1]9月'!$B:$Q,16,0)</f>
        <v>3245.4</v>
      </c>
      <c r="G142" s="48">
        <v>5664.75</v>
      </c>
      <c r="H142" s="46">
        <v>3473.25</v>
      </c>
      <c r="I142" s="48">
        <v>1790</v>
      </c>
      <c r="J142" s="48"/>
      <c r="K142" s="63">
        <f t="shared" si="291"/>
        <v>62.5185</v>
      </c>
      <c r="L142" s="64">
        <f t="shared" si="292"/>
        <v>519.264</v>
      </c>
      <c r="M142" s="48">
        <f t="shared" si="293"/>
        <v>453.18</v>
      </c>
      <c r="N142" s="46">
        <f t="shared" si="294"/>
        <v>24.31275</v>
      </c>
      <c r="O142" s="48">
        <f t="shared" si="295"/>
        <v>89.5</v>
      </c>
      <c r="P142" s="48">
        <f t="shared" si="296"/>
        <v>0</v>
      </c>
      <c r="Q142" s="48">
        <f t="shared" si="297"/>
        <v>1148.77525</v>
      </c>
      <c r="R142" s="46">
        <f t="shared" si="298"/>
        <v>0</v>
      </c>
      <c r="S142" s="46">
        <f t="shared" si="299"/>
        <v>259.63</v>
      </c>
      <c r="T142" s="48">
        <f t="shared" si="300"/>
        <v>113.3</v>
      </c>
      <c r="U142" s="46">
        <f t="shared" si="301"/>
        <v>10.42</v>
      </c>
      <c r="V142" s="46">
        <v>0</v>
      </c>
      <c r="W142" s="48">
        <f t="shared" si="302"/>
        <v>89.5</v>
      </c>
      <c r="X142" s="48">
        <f t="shared" si="303"/>
        <v>0</v>
      </c>
      <c r="Y142" s="46">
        <f t="shared" si="304"/>
        <v>472.85</v>
      </c>
      <c r="Z142" s="46">
        <f t="shared" si="305"/>
        <v>1621.62525</v>
      </c>
      <c r="AA142" s="46"/>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45">
        <f t="shared" si="290"/>
        <v>140</v>
      </c>
      <c r="B143" s="46" t="s">
        <v>337</v>
      </c>
      <c r="C143" s="47" t="s">
        <v>464</v>
      </c>
      <c r="D143" s="46" t="s">
        <v>465</v>
      </c>
      <c r="E143" s="46">
        <v>3473.25</v>
      </c>
      <c r="F143" s="46">
        <f>VLOOKUP(C143,'[1]9月'!$B:$Q,16,0)</f>
        <v>3245.4</v>
      </c>
      <c r="G143" s="48">
        <v>5664.75</v>
      </c>
      <c r="H143" s="46">
        <v>3473.25</v>
      </c>
      <c r="I143" s="48">
        <v>1790</v>
      </c>
      <c r="J143" s="48"/>
      <c r="K143" s="63">
        <f t="shared" si="291"/>
        <v>62.5185</v>
      </c>
      <c r="L143" s="64">
        <f t="shared" si="292"/>
        <v>519.264</v>
      </c>
      <c r="M143" s="48">
        <f t="shared" si="293"/>
        <v>453.18</v>
      </c>
      <c r="N143" s="46">
        <f t="shared" si="294"/>
        <v>24.31275</v>
      </c>
      <c r="O143" s="48">
        <f t="shared" si="295"/>
        <v>89.5</v>
      </c>
      <c r="P143" s="48">
        <f t="shared" si="296"/>
        <v>0</v>
      </c>
      <c r="Q143" s="48">
        <f t="shared" si="297"/>
        <v>1148.77525</v>
      </c>
      <c r="R143" s="46">
        <f t="shared" si="298"/>
        <v>0</v>
      </c>
      <c r="S143" s="46">
        <f t="shared" si="299"/>
        <v>259.63</v>
      </c>
      <c r="T143" s="48">
        <f t="shared" si="300"/>
        <v>113.3</v>
      </c>
      <c r="U143" s="46">
        <f t="shared" si="301"/>
        <v>10.42</v>
      </c>
      <c r="V143" s="46">
        <v>0</v>
      </c>
      <c r="W143" s="48">
        <f t="shared" si="302"/>
        <v>89.5</v>
      </c>
      <c r="X143" s="48">
        <f t="shared" si="303"/>
        <v>0</v>
      </c>
      <c r="Y143" s="46">
        <f t="shared" si="304"/>
        <v>472.85</v>
      </c>
      <c r="Z143" s="46">
        <f t="shared" si="305"/>
        <v>1621.62525</v>
      </c>
      <c r="AA143" s="46"/>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45">
        <f t="shared" si="290"/>
        <v>141</v>
      </c>
      <c r="B144" s="46" t="s">
        <v>337</v>
      </c>
      <c r="C144" s="47" t="s">
        <v>466</v>
      </c>
      <c r="D144" s="46" t="s">
        <v>467</v>
      </c>
      <c r="E144" s="46">
        <v>3473.25</v>
      </c>
      <c r="F144" s="46">
        <f>VLOOKUP(C144,'[1]9月'!$B:$Q,16,0)</f>
        <v>3245.4</v>
      </c>
      <c r="G144" s="48">
        <v>5664.75</v>
      </c>
      <c r="H144" s="46">
        <v>3473.25</v>
      </c>
      <c r="I144" s="48">
        <v>1790</v>
      </c>
      <c r="J144" s="48"/>
      <c r="K144" s="63">
        <f t="shared" si="291"/>
        <v>62.5185</v>
      </c>
      <c r="L144" s="64">
        <f t="shared" si="292"/>
        <v>519.264</v>
      </c>
      <c r="M144" s="48">
        <f t="shared" si="293"/>
        <v>453.18</v>
      </c>
      <c r="N144" s="46">
        <f t="shared" si="294"/>
        <v>24.31275</v>
      </c>
      <c r="O144" s="48">
        <f t="shared" si="295"/>
        <v>89.5</v>
      </c>
      <c r="P144" s="48">
        <f t="shared" si="296"/>
        <v>0</v>
      </c>
      <c r="Q144" s="48">
        <f t="shared" si="297"/>
        <v>1148.77525</v>
      </c>
      <c r="R144" s="46">
        <f t="shared" si="298"/>
        <v>0</v>
      </c>
      <c r="S144" s="46">
        <f t="shared" si="299"/>
        <v>259.63</v>
      </c>
      <c r="T144" s="48">
        <f t="shared" si="300"/>
        <v>113.3</v>
      </c>
      <c r="U144" s="46">
        <f t="shared" si="301"/>
        <v>10.42</v>
      </c>
      <c r="V144" s="46">
        <v>0</v>
      </c>
      <c r="W144" s="48">
        <f t="shared" si="302"/>
        <v>89.5</v>
      </c>
      <c r="X144" s="48">
        <f t="shared" si="303"/>
        <v>0</v>
      </c>
      <c r="Y144" s="46">
        <f t="shared" si="304"/>
        <v>472.85</v>
      </c>
      <c r="Z144" s="46">
        <f t="shared" si="305"/>
        <v>1621.62525</v>
      </c>
      <c r="AA144" s="46"/>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45">
        <f t="shared" si="290"/>
        <v>142</v>
      </c>
      <c r="B145" s="46" t="s">
        <v>337</v>
      </c>
      <c r="C145" s="47" t="s">
        <v>468</v>
      </c>
      <c r="D145" s="46" t="s">
        <v>469</v>
      </c>
      <c r="E145" s="46">
        <v>3473.25</v>
      </c>
      <c r="F145" s="46">
        <f>VLOOKUP(C145,'[1]9月'!$B:$Q,16,0)</f>
        <v>3245.4</v>
      </c>
      <c r="G145" s="48">
        <v>5664.75</v>
      </c>
      <c r="H145" s="46">
        <v>3473.25</v>
      </c>
      <c r="I145" s="48">
        <v>1790</v>
      </c>
      <c r="J145" s="48"/>
      <c r="K145" s="63">
        <f t="shared" si="291"/>
        <v>62.5185</v>
      </c>
      <c r="L145" s="64">
        <f t="shared" si="292"/>
        <v>519.264</v>
      </c>
      <c r="M145" s="48">
        <f t="shared" si="293"/>
        <v>453.18</v>
      </c>
      <c r="N145" s="46">
        <f t="shared" si="294"/>
        <v>24.31275</v>
      </c>
      <c r="O145" s="48">
        <f t="shared" si="295"/>
        <v>89.5</v>
      </c>
      <c r="P145" s="48">
        <f t="shared" si="296"/>
        <v>0</v>
      </c>
      <c r="Q145" s="48">
        <f t="shared" si="297"/>
        <v>1148.77525</v>
      </c>
      <c r="R145" s="46">
        <f t="shared" si="298"/>
        <v>0</v>
      </c>
      <c r="S145" s="46">
        <f t="shared" si="299"/>
        <v>259.63</v>
      </c>
      <c r="T145" s="48">
        <f t="shared" si="300"/>
        <v>113.3</v>
      </c>
      <c r="U145" s="46">
        <f t="shared" si="301"/>
        <v>10.42</v>
      </c>
      <c r="V145" s="46">
        <v>0</v>
      </c>
      <c r="W145" s="48">
        <f t="shared" si="302"/>
        <v>89.5</v>
      </c>
      <c r="X145" s="48">
        <f t="shared" si="303"/>
        <v>0</v>
      </c>
      <c r="Y145" s="46">
        <f t="shared" si="304"/>
        <v>472.85</v>
      </c>
      <c r="Z145" s="46">
        <f t="shared" si="305"/>
        <v>1621.62525</v>
      </c>
      <c r="AA145" s="46"/>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45">
        <f t="shared" si="290"/>
        <v>143</v>
      </c>
      <c r="B146" s="46" t="s">
        <v>337</v>
      </c>
      <c r="C146" s="47" t="s">
        <v>470</v>
      </c>
      <c r="D146" s="46" t="s">
        <v>471</v>
      </c>
      <c r="E146" s="46">
        <v>3473.25</v>
      </c>
      <c r="F146" s="46">
        <f>VLOOKUP(C146,'[1]9月'!$B:$Q,16,0)</f>
        <v>3245.4</v>
      </c>
      <c r="G146" s="48">
        <v>5664.75</v>
      </c>
      <c r="H146" s="46">
        <v>3473.25</v>
      </c>
      <c r="I146" s="48">
        <v>1790</v>
      </c>
      <c r="J146" s="48"/>
      <c r="K146" s="63">
        <f t="shared" si="291"/>
        <v>62.5185</v>
      </c>
      <c r="L146" s="64">
        <f t="shared" si="292"/>
        <v>519.264</v>
      </c>
      <c r="M146" s="48">
        <f t="shared" si="293"/>
        <v>453.18</v>
      </c>
      <c r="N146" s="46">
        <f t="shared" si="294"/>
        <v>24.31275</v>
      </c>
      <c r="O146" s="48">
        <f t="shared" si="295"/>
        <v>89.5</v>
      </c>
      <c r="P146" s="48">
        <f t="shared" si="296"/>
        <v>0</v>
      </c>
      <c r="Q146" s="48">
        <f t="shared" si="297"/>
        <v>1148.77525</v>
      </c>
      <c r="R146" s="46">
        <f t="shared" si="298"/>
        <v>0</v>
      </c>
      <c r="S146" s="46">
        <f t="shared" si="299"/>
        <v>259.63</v>
      </c>
      <c r="T146" s="48">
        <f t="shared" si="300"/>
        <v>113.3</v>
      </c>
      <c r="U146" s="46">
        <f t="shared" si="301"/>
        <v>10.42</v>
      </c>
      <c r="V146" s="46">
        <v>0</v>
      </c>
      <c r="W146" s="48">
        <f t="shared" si="302"/>
        <v>89.5</v>
      </c>
      <c r="X146" s="48">
        <f t="shared" si="303"/>
        <v>0</v>
      </c>
      <c r="Y146" s="46">
        <f t="shared" si="304"/>
        <v>472.85</v>
      </c>
      <c r="Z146" s="46">
        <f t="shared" si="305"/>
        <v>1621.62525</v>
      </c>
      <c r="AA146" s="46"/>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45">
        <f t="shared" si="290"/>
        <v>144</v>
      </c>
      <c r="B147" s="46" t="s">
        <v>337</v>
      </c>
      <c r="C147" s="47" t="s">
        <v>472</v>
      </c>
      <c r="D147" s="46" t="s">
        <v>473</v>
      </c>
      <c r="E147" s="46">
        <v>3473.25</v>
      </c>
      <c r="F147" s="46">
        <f>VLOOKUP(C147,'[1]9月'!$B:$Q,16,0)</f>
        <v>3245.4</v>
      </c>
      <c r="G147" s="48">
        <v>5664.75</v>
      </c>
      <c r="H147" s="46">
        <v>3473.25</v>
      </c>
      <c r="I147" s="48">
        <v>1790</v>
      </c>
      <c r="J147" s="48"/>
      <c r="K147" s="63">
        <f t="shared" si="291"/>
        <v>62.5185</v>
      </c>
      <c r="L147" s="64">
        <f t="shared" si="292"/>
        <v>519.264</v>
      </c>
      <c r="M147" s="48">
        <f t="shared" si="293"/>
        <v>453.18</v>
      </c>
      <c r="N147" s="46">
        <f t="shared" si="294"/>
        <v>24.31275</v>
      </c>
      <c r="O147" s="48">
        <f t="shared" si="295"/>
        <v>89.5</v>
      </c>
      <c r="P147" s="48">
        <f t="shared" si="296"/>
        <v>0</v>
      </c>
      <c r="Q147" s="48">
        <f t="shared" si="297"/>
        <v>1148.77525</v>
      </c>
      <c r="R147" s="46">
        <f t="shared" si="298"/>
        <v>0</v>
      </c>
      <c r="S147" s="46">
        <f t="shared" si="299"/>
        <v>259.63</v>
      </c>
      <c r="T147" s="48">
        <f t="shared" si="300"/>
        <v>113.3</v>
      </c>
      <c r="U147" s="46">
        <f t="shared" si="301"/>
        <v>10.42</v>
      </c>
      <c r="V147" s="46">
        <v>0</v>
      </c>
      <c r="W147" s="48">
        <f t="shared" si="302"/>
        <v>89.5</v>
      </c>
      <c r="X147" s="48">
        <f t="shared" si="303"/>
        <v>0</v>
      </c>
      <c r="Y147" s="46">
        <f t="shared" si="304"/>
        <v>472.85</v>
      </c>
      <c r="Z147" s="46">
        <f t="shared" si="305"/>
        <v>1621.62525</v>
      </c>
      <c r="AA147" s="46"/>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45">
        <f t="shared" si="290"/>
        <v>145</v>
      </c>
      <c r="B148" s="46" t="s">
        <v>337</v>
      </c>
      <c r="C148" s="47" t="s">
        <v>474</v>
      </c>
      <c r="D148" s="46" t="s">
        <v>475</v>
      </c>
      <c r="E148" s="46">
        <v>3473.25</v>
      </c>
      <c r="F148" s="46">
        <f>VLOOKUP(C148,'[1]9月'!$B:$Q,16,0)</f>
        <v>3245.4</v>
      </c>
      <c r="G148" s="48">
        <v>5664.75</v>
      </c>
      <c r="H148" s="46">
        <v>3473.25</v>
      </c>
      <c r="I148" s="48">
        <v>1790</v>
      </c>
      <c r="J148" s="48"/>
      <c r="K148" s="63">
        <f t="shared" si="291"/>
        <v>62.5185</v>
      </c>
      <c r="L148" s="64">
        <f t="shared" si="292"/>
        <v>519.264</v>
      </c>
      <c r="M148" s="48">
        <f t="shared" si="293"/>
        <v>453.18</v>
      </c>
      <c r="N148" s="46">
        <f t="shared" si="294"/>
        <v>24.31275</v>
      </c>
      <c r="O148" s="48">
        <f t="shared" si="295"/>
        <v>89.5</v>
      </c>
      <c r="P148" s="48">
        <f t="shared" si="296"/>
        <v>0</v>
      </c>
      <c r="Q148" s="48">
        <f t="shared" si="297"/>
        <v>1148.77525</v>
      </c>
      <c r="R148" s="46">
        <f t="shared" si="298"/>
        <v>0</v>
      </c>
      <c r="S148" s="46">
        <f t="shared" si="299"/>
        <v>259.63</v>
      </c>
      <c r="T148" s="48">
        <f t="shared" si="300"/>
        <v>113.3</v>
      </c>
      <c r="U148" s="46">
        <f t="shared" si="301"/>
        <v>10.42</v>
      </c>
      <c r="V148" s="46">
        <v>0</v>
      </c>
      <c r="W148" s="48">
        <f t="shared" si="302"/>
        <v>89.5</v>
      </c>
      <c r="X148" s="48">
        <f t="shared" si="303"/>
        <v>0</v>
      </c>
      <c r="Y148" s="46">
        <f t="shared" si="304"/>
        <v>472.85</v>
      </c>
      <c r="Z148" s="46">
        <f t="shared" si="305"/>
        <v>1621.62525</v>
      </c>
      <c r="AA148" s="46"/>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45">
        <f t="shared" si="290"/>
        <v>146</v>
      </c>
      <c r="B149" s="46" t="s">
        <v>337</v>
      </c>
      <c r="C149" s="47" t="s">
        <v>476</v>
      </c>
      <c r="D149" s="46" t="s">
        <v>477</v>
      </c>
      <c r="E149" s="46">
        <v>3473.25</v>
      </c>
      <c r="F149" s="46">
        <f>VLOOKUP(C149,'[1]9月'!$B:$Q,16,0)</f>
        <v>3245.4</v>
      </c>
      <c r="G149" s="48">
        <v>5664.75</v>
      </c>
      <c r="H149" s="46">
        <v>3473.25</v>
      </c>
      <c r="I149" s="48">
        <v>1790</v>
      </c>
      <c r="J149" s="48"/>
      <c r="K149" s="63">
        <f t="shared" si="291"/>
        <v>62.5185</v>
      </c>
      <c r="L149" s="64">
        <f t="shared" si="292"/>
        <v>519.264</v>
      </c>
      <c r="M149" s="48">
        <f t="shared" si="293"/>
        <v>453.18</v>
      </c>
      <c r="N149" s="46">
        <f t="shared" si="294"/>
        <v>24.31275</v>
      </c>
      <c r="O149" s="48">
        <f t="shared" si="295"/>
        <v>89.5</v>
      </c>
      <c r="P149" s="48">
        <f t="shared" si="296"/>
        <v>0</v>
      </c>
      <c r="Q149" s="48">
        <f t="shared" si="297"/>
        <v>1148.77525</v>
      </c>
      <c r="R149" s="46">
        <f t="shared" si="298"/>
        <v>0</v>
      </c>
      <c r="S149" s="46">
        <f t="shared" si="299"/>
        <v>259.63</v>
      </c>
      <c r="T149" s="48">
        <f t="shared" si="300"/>
        <v>113.3</v>
      </c>
      <c r="U149" s="46">
        <f t="shared" si="301"/>
        <v>10.42</v>
      </c>
      <c r="V149" s="46">
        <v>0</v>
      </c>
      <c r="W149" s="48">
        <f t="shared" si="302"/>
        <v>89.5</v>
      </c>
      <c r="X149" s="48">
        <f t="shared" si="303"/>
        <v>0</v>
      </c>
      <c r="Y149" s="46">
        <f t="shared" si="304"/>
        <v>472.85</v>
      </c>
      <c r="Z149" s="46">
        <f t="shared" si="305"/>
        <v>1621.62525</v>
      </c>
      <c r="AA149" s="46"/>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45">
        <f t="shared" si="290"/>
        <v>147</v>
      </c>
      <c r="B150" s="46" t="s">
        <v>337</v>
      </c>
      <c r="C150" s="47" t="s">
        <v>478</v>
      </c>
      <c r="D150" s="46" t="s">
        <v>479</v>
      </c>
      <c r="E150" s="46">
        <v>3473.25</v>
      </c>
      <c r="F150" s="46">
        <f>VLOOKUP(C150,'[1]9月'!$B:$Q,16,0)</f>
        <v>3245.4</v>
      </c>
      <c r="G150" s="48">
        <v>5664.75</v>
      </c>
      <c r="H150" s="46">
        <v>3473.25</v>
      </c>
      <c r="I150" s="48">
        <v>1790</v>
      </c>
      <c r="J150" s="48"/>
      <c r="K150" s="63">
        <f t="shared" si="291"/>
        <v>62.5185</v>
      </c>
      <c r="L150" s="64">
        <f t="shared" si="292"/>
        <v>519.264</v>
      </c>
      <c r="M150" s="48">
        <f t="shared" si="293"/>
        <v>453.18</v>
      </c>
      <c r="N150" s="46">
        <f t="shared" si="294"/>
        <v>24.31275</v>
      </c>
      <c r="O150" s="48">
        <f t="shared" si="295"/>
        <v>89.5</v>
      </c>
      <c r="P150" s="48">
        <f t="shared" si="296"/>
        <v>0</v>
      </c>
      <c r="Q150" s="48">
        <f t="shared" si="297"/>
        <v>1148.77525</v>
      </c>
      <c r="R150" s="46">
        <f t="shared" si="298"/>
        <v>0</v>
      </c>
      <c r="S150" s="46">
        <f t="shared" si="299"/>
        <v>259.63</v>
      </c>
      <c r="T150" s="48">
        <f t="shared" si="300"/>
        <v>113.3</v>
      </c>
      <c r="U150" s="46">
        <f t="shared" si="301"/>
        <v>10.42</v>
      </c>
      <c r="V150" s="46">
        <v>0</v>
      </c>
      <c r="W150" s="48">
        <f t="shared" si="302"/>
        <v>89.5</v>
      </c>
      <c r="X150" s="48">
        <f t="shared" si="303"/>
        <v>0</v>
      </c>
      <c r="Y150" s="46">
        <f t="shared" si="304"/>
        <v>472.85</v>
      </c>
      <c r="Z150" s="46">
        <f t="shared" si="305"/>
        <v>1621.62525</v>
      </c>
      <c r="AA150" s="46"/>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45">
        <f t="shared" si="290"/>
        <v>148</v>
      </c>
      <c r="B151" s="46" t="s">
        <v>337</v>
      </c>
      <c r="C151" s="47" t="s">
        <v>480</v>
      </c>
      <c r="D151" s="46" t="s">
        <v>481</v>
      </c>
      <c r="E151" s="46">
        <v>3473.25</v>
      </c>
      <c r="F151" s="46">
        <f>VLOOKUP(C151,'[1]9月'!$B:$Q,16,0)</f>
        <v>3245.4</v>
      </c>
      <c r="G151" s="48">
        <v>5664.75</v>
      </c>
      <c r="H151" s="46">
        <v>3473.25</v>
      </c>
      <c r="I151" s="48">
        <v>1790</v>
      </c>
      <c r="J151" s="48"/>
      <c r="K151" s="63">
        <f t="shared" si="291"/>
        <v>62.5185</v>
      </c>
      <c r="L151" s="64">
        <f t="shared" si="292"/>
        <v>519.264</v>
      </c>
      <c r="M151" s="48">
        <f t="shared" si="293"/>
        <v>453.18</v>
      </c>
      <c r="N151" s="46">
        <f t="shared" si="294"/>
        <v>24.31275</v>
      </c>
      <c r="O151" s="48">
        <f t="shared" si="295"/>
        <v>89.5</v>
      </c>
      <c r="P151" s="48">
        <f t="shared" si="296"/>
        <v>0</v>
      </c>
      <c r="Q151" s="48">
        <f t="shared" si="297"/>
        <v>1148.77525</v>
      </c>
      <c r="R151" s="46">
        <f t="shared" si="298"/>
        <v>0</v>
      </c>
      <c r="S151" s="46">
        <f t="shared" si="299"/>
        <v>259.63</v>
      </c>
      <c r="T151" s="48">
        <f t="shared" si="300"/>
        <v>113.3</v>
      </c>
      <c r="U151" s="46">
        <f t="shared" si="301"/>
        <v>10.42</v>
      </c>
      <c r="V151" s="46">
        <v>0</v>
      </c>
      <c r="W151" s="48">
        <f t="shared" si="302"/>
        <v>89.5</v>
      </c>
      <c r="X151" s="48">
        <f t="shared" si="303"/>
        <v>0</v>
      </c>
      <c r="Y151" s="46">
        <f t="shared" si="304"/>
        <v>472.85</v>
      </c>
      <c r="Z151" s="46">
        <f t="shared" si="305"/>
        <v>1621.62525</v>
      </c>
      <c r="AA151" s="46"/>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45">
        <f t="shared" si="290"/>
        <v>149</v>
      </c>
      <c r="B152" s="46" t="s">
        <v>337</v>
      </c>
      <c r="C152" s="47" t="s">
        <v>482</v>
      </c>
      <c r="D152" s="345" t="s">
        <v>483</v>
      </c>
      <c r="E152" s="46">
        <v>3473.25</v>
      </c>
      <c r="F152" s="46">
        <f>VLOOKUP(C152,'[1]9月'!$B:$Q,16,0)</f>
        <v>3245.4</v>
      </c>
      <c r="G152" s="48">
        <v>5664.75</v>
      </c>
      <c r="H152" s="46">
        <v>3473.25</v>
      </c>
      <c r="I152" s="48">
        <v>1790</v>
      </c>
      <c r="J152" s="48"/>
      <c r="K152" s="63">
        <f t="shared" si="291"/>
        <v>62.5185</v>
      </c>
      <c r="L152" s="64">
        <f t="shared" si="292"/>
        <v>519.264</v>
      </c>
      <c r="M152" s="48">
        <f t="shared" si="293"/>
        <v>453.18</v>
      </c>
      <c r="N152" s="46">
        <f t="shared" si="294"/>
        <v>24.31275</v>
      </c>
      <c r="O152" s="48">
        <f t="shared" si="295"/>
        <v>89.5</v>
      </c>
      <c r="P152" s="48">
        <f t="shared" si="296"/>
        <v>0</v>
      </c>
      <c r="Q152" s="48">
        <f t="shared" si="297"/>
        <v>1148.77525</v>
      </c>
      <c r="R152" s="46">
        <f t="shared" si="298"/>
        <v>0</v>
      </c>
      <c r="S152" s="46">
        <f t="shared" si="299"/>
        <v>259.63</v>
      </c>
      <c r="T152" s="48">
        <f t="shared" si="300"/>
        <v>113.3</v>
      </c>
      <c r="U152" s="46">
        <f t="shared" si="301"/>
        <v>10.42</v>
      </c>
      <c r="V152" s="46">
        <v>0</v>
      </c>
      <c r="W152" s="48">
        <f t="shared" si="302"/>
        <v>89.5</v>
      </c>
      <c r="X152" s="48">
        <f t="shared" si="303"/>
        <v>0</v>
      </c>
      <c r="Y152" s="46">
        <f t="shared" si="304"/>
        <v>472.85</v>
      </c>
      <c r="Z152" s="46">
        <f t="shared" si="305"/>
        <v>1621.62525</v>
      </c>
      <c r="AA152" s="46"/>
      <c r="AB152" s="12" t="s">
        <v>74</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45">
        <f t="shared" si="290"/>
        <v>150</v>
      </c>
      <c r="B153" s="46" t="s">
        <v>484</v>
      </c>
      <c r="C153" s="51" t="s">
        <v>485</v>
      </c>
      <c r="D153" s="76" t="s">
        <v>486</v>
      </c>
      <c r="E153" s="46">
        <v>3473.25</v>
      </c>
      <c r="F153" s="46">
        <v>3245.4</v>
      </c>
      <c r="G153" s="48">
        <v>5664.75</v>
      </c>
      <c r="H153" s="46">
        <v>3473.25</v>
      </c>
      <c r="I153" s="48">
        <v>1790</v>
      </c>
      <c r="J153" s="48"/>
      <c r="K153" s="63">
        <f t="shared" si="291"/>
        <v>62.5185</v>
      </c>
      <c r="L153" s="64">
        <f t="shared" si="292"/>
        <v>519.264</v>
      </c>
      <c r="M153" s="48">
        <f t="shared" si="293"/>
        <v>453.18</v>
      </c>
      <c r="N153" s="46">
        <f t="shared" si="294"/>
        <v>24.31275</v>
      </c>
      <c r="O153" s="48">
        <f t="shared" si="295"/>
        <v>89.5</v>
      </c>
      <c r="P153" s="48">
        <f t="shared" si="296"/>
        <v>0</v>
      </c>
      <c r="Q153" s="48">
        <f t="shared" si="297"/>
        <v>1148.77525</v>
      </c>
      <c r="R153" s="46">
        <f t="shared" si="298"/>
        <v>0</v>
      </c>
      <c r="S153" s="46">
        <f t="shared" si="299"/>
        <v>259.63</v>
      </c>
      <c r="T153" s="48">
        <f t="shared" si="300"/>
        <v>113.3</v>
      </c>
      <c r="U153" s="46">
        <f t="shared" si="301"/>
        <v>10.42</v>
      </c>
      <c r="V153" s="46">
        <v>0</v>
      </c>
      <c r="W153" s="48">
        <f t="shared" si="302"/>
        <v>89.5</v>
      </c>
      <c r="X153" s="48">
        <f t="shared" si="303"/>
        <v>0</v>
      </c>
      <c r="Y153" s="46">
        <f t="shared" si="304"/>
        <v>472.85</v>
      </c>
      <c r="Z153" s="46">
        <f t="shared" si="305"/>
        <v>1621.62525</v>
      </c>
      <c r="AA153" s="78"/>
      <c r="AB153" s="12" t="s">
        <v>77</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45">
        <f t="shared" si="290"/>
        <v>151</v>
      </c>
      <c r="B154" s="46" t="s">
        <v>337</v>
      </c>
      <c r="C154" s="51" t="s">
        <v>487</v>
      </c>
      <c r="D154" s="348" t="s">
        <v>488</v>
      </c>
      <c r="E154" s="46">
        <v>3473.25</v>
      </c>
      <c r="F154" s="46">
        <v>3245.4</v>
      </c>
      <c r="G154" s="48">
        <v>5664.75</v>
      </c>
      <c r="H154" s="46">
        <v>3473.25</v>
      </c>
      <c r="I154" s="48">
        <v>1790</v>
      </c>
      <c r="J154" s="105"/>
      <c r="K154" s="63">
        <f t="shared" si="291"/>
        <v>62.5185</v>
      </c>
      <c r="L154" s="64">
        <f t="shared" si="292"/>
        <v>519.264</v>
      </c>
      <c r="M154" s="48">
        <f t="shared" si="293"/>
        <v>453.18</v>
      </c>
      <c r="N154" s="46">
        <f t="shared" si="294"/>
        <v>24.31275</v>
      </c>
      <c r="O154" s="48">
        <f t="shared" si="295"/>
        <v>89.5</v>
      </c>
      <c r="P154" s="48">
        <f t="shared" si="296"/>
        <v>0</v>
      </c>
      <c r="Q154" s="48">
        <f t="shared" si="297"/>
        <v>1148.77525</v>
      </c>
      <c r="R154" s="46">
        <f t="shared" si="298"/>
        <v>0</v>
      </c>
      <c r="S154" s="46">
        <f t="shared" si="299"/>
        <v>259.63</v>
      </c>
      <c r="T154" s="48">
        <f t="shared" si="300"/>
        <v>113.3</v>
      </c>
      <c r="U154" s="46">
        <f t="shared" si="301"/>
        <v>10.42</v>
      </c>
      <c r="V154" s="46">
        <v>0</v>
      </c>
      <c r="W154" s="48">
        <f t="shared" si="302"/>
        <v>89.5</v>
      </c>
      <c r="X154" s="48">
        <f t="shared" si="303"/>
        <v>0</v>
      </c>
      <c r="Y154" s="46">
        <f t="shared" si="304"/>
        <v>472.85</v>
      </c>
      <c r="Z154" s="46">
        <f t="shared" si="305"/>
        <v>1621.62525</v>
      </c>
      <c r="AA154" s="78"/>
      <c r="AB154" s="12" t="s">
        <v>74</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45">
        <f t="shared" si="290"/>
        <v>152</v>
      </c>
      <c r="B155" s="46" t="s">
        <v>337</v>
      </c>
      <c r="C155" s="51" t="s">
        <v>489</v>
      </c>
      <c r="D155" s="55" t="s">
        <v>490</v>
      </c>
      <c r="E155" s="46">
        <v>3473.25</v>
      </c>
      <c r="F155" s="46">
        <v>3245.4</v>
      </c>
      <c r="G155" s="48">
        <v>5664.75</v>
      </c>
      <c r="H155" s="46">
        <v>3473.25</v>
      </c>
      <c r="I155" s="48">
        <v>0</v>
      </c>
      <c r="J155" s="48"/>
      <c r="K155" s="63">
        <f t="shared" si="291"/>
        <v>62.5185</v>
      </c>
      <c r="L155" s="64">
        <f t="shared" si="292"/>
        <v>519.264</v>
      </c>
      <c r="M155" s="48">
        <f t="shared" si="293"/>
        <v>453.18</v>
      </c>
      <c r="N155" s="46">
        <f t="shared" si="294"/>
        <v>24.31275</v>
      </c>
      <c r="O155" s="48">
        <f t="shared" si="295"/>
        <v>0</v>
      </c>
      <c r="P155" s="48">
        <f t="shared" si="296"/>
        <v>0</v>
      </c>
      <c r="Q155" s="48">
        <f t="shared" si="297"/>
        <v>1059.27525</v>
      </c>
      <c r="R155" s="46">
        <f t="shared" si="298"/>
        <v>0</v>
      </c>
      <c r="S155" s="46">
        <f t="shared" si="299"/>
        <v>259.63</v>
      </c>
      <c r="T155" s="48">
        <f t="shared" si="300"/>
        <v>113.3</v>
      </c>
      <c r="U155" s="46">
        <f t="shared" si="301"/>
        <v>10.42</v>
      </c>
      <c r="V155" s="46">
        <v>0</v>
      </c>
      <c r="W155" s="48">
        <f t="shared" si="302"/>
        <v>0</v>
      </c>
      <c r="X155" s="48">
        <f t="shared" si="303"/>
        <v>0</v>
      </c>
      <c r="Y155" s="46">
        <f t="shared" si="304"/>
        <v>383.35</v>
      </c>
      <c r="Z155" s="46">
        <f t="shared" si="305"/>
        <v>1442.62525</v>
      </c>
      <c r="AA155" s="78"/>
      <c r="AB155" s="12" t="s">
        <v>74</v>
      </c>
      <c r="AC155" s="11">
        <f t="shared" ref="AC155:AE155" si="353">K155+R155</f>
        <v>62.5185</v>
      </c>
      <c r="AD155" s="11">
        <f t="shared" si="353"/>
        <v>778.894</v>
      </c>
      <c r="AE155" s="11">
        <f t="shared" si="353"/>
        <v>566.48</v>
      </c>
      <c r="AF155" s="11">
        <f t="shared" si="307"/>
        <v>34.73275</v>
      </c>
      <c r="AG155" s="11">
        <f t="shared" ref="AG155:AI155" si="354">O155+W155</f>
        <v>0</v>
      </c>
      <c r="AH155" s="11">
        <f t="shared" si="354"/>
        <v>0</v>
      </c>
      <c r="AI155" s="11">
        <f t="shared" si="354"/>
        <v>1442.62525</v>
      </c>
      <c r="AJ155" s="12" t="s">
        <v>33</v>
      </c>
    </row>
    <row r="156" s="9" customFormat="1" ht="16" customHeight="1" spans="1:36">
      <c r="A156" s="45">
        <f t="shared" si="290"/>
        <v>153</v>
      </c>
      <c r="B156" s="46" t="s">
        <v>484</v>
      </c>
      <c r="C156" s="47" t="s">
        <v>491</v>
      </c>
      <c r="D156" s="46" t="s">
        <v>492</v>
      </c>
      <c r="E156" s="46">
        <v>3473.25</v>
      </c>
      <c r="F156" s="46">
        <f>VLOOKUP(C156,'[1]9月'!$B:$Q,16,0)</f>
        <v>3245.4</v>
      </c>
      <c r="G156" s="48">
        <v>5664.75</v>
      </c>
      <c r="H156" s="46">
        <v>3473.25</v>
      </c>
      <c r="I156" s="48">
        <v>1790</v>
      </c>
      <c r="J156" s="48"/>
      <c r="K156" s="63">
        <f t="shared" si="291"/>
        <v>62.5185</v>
      </c>
      <c r="L156" s="64">
        <f t="shared" si="292"/>
        <v>519.264</v>
      </c>
      <c r="M156" s="48">
        <f t="shared" si="293"/>
        <v>453.18</v>
      </c>
      <c r="N156" s="46">
        <f t="shared" si="294"/>
        <v>24.31275</v>
      </c>
      <c r="O156" s="48">
        <f t="shared" si="295"/>
        <v>89.5</v>
      </c>
      <c r="P156" s="48">
        <f t="shared" si="296"/>
        <v>0</v>
      </c>
      <c r="Q156" s="48">
        <f t="shared" si="297"/>
        <v>1148.77525</v>
      </c>
      <c r="R156" s="46">
        <f t="shared" si="298"/>
        <v>0</v>
      </c>
      <c r="S156" s="46">
        <f t="shared" si="299"/>
        <v>259.63</v>
      </c>
      <c r="T156" s="48">
        <f t="shared" si="300"/>
        <v>113.3</v>
      </c>
      <c r="U156" s="46">
        <f t="shared" si="301"/>
        <v>10.42</v>
      </c>
      <c r="V156" s="46">
        <v>0</v>
      </c>
      <c r="W156" s="48">
        <f t="shared" si="302"/>
        <v>89.5</v>
      </c>
      <c r="X156" s="48">
        <f t="shared" si="303"/>
        <v>0</v>
      </c>
      <c r="Y156" s="46">
        <f t="shared" si="304"/>
        <v>472.85</v>
      </c>
      <c r="Z156" s="46">
        <f t="shared" si="305"/>
        <v>1621.62525</v>
      </c>
      <c r="AA156" s="46"/>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45">
        <f t="shared" si="290"/>
        <v>154</v>
      </c>
      <c r="B157" s="46" t="s">
        <v>484</v>
      </c>
      <c r="C157" s="47" t="s">
        <v>493</v>
      </c>
      <c r="D157" s="46" t="s">
        <v>494</v>
      </c>
      <c r="E157" s="46">
        <v>3473.25</v>
      </c>
      <c r="F157" s="46">
        <f>VLOOKUP(C157,'[1]9月'!$B:$Q,16,0)</f>
        <v>3245.4</v>
      </c>
      <c r="G157" s="48">
        <v>5664.75</v>
      </c>
      <c r="H157" s="46">
        <v>3473.25</v>
      </c>
      <c r="I157" s="48">
        <v>1790</v>
      </c>
      <c r="J157" s="48"/>
      <c r="K157" s="63">
        <f t="shared" si="291"/>
        <v>62.5185</v>
      </c>
      <c r="L157" s="64">
        <f t="shared" si="292"/>
        <v>519.264</v>
      </c>
      <c r="M157" s="48">
        <f t="shared" si="293"/>
        <v>453.18</v>
      </c>
      <c r="N157" s="46">
        <f t="shared" si="294"/>
        <v>24.31275</v>
      </c>
      <c r="O157" s="48">
        <f t="shared" si="295"/>
        <v>89.5</v>
      </c>
      <c r="P157" s="48">
        <f t="shared" si="296"/>
        <v>0</v>
      </c>
      <c r="Q157" s="48">
        <f t="shared" si="297"/>
        <v>1148.77525</v>
      </c>
      <c r="R157" s="46">
        <f t="shared" si="298"/>
        <v>0</v>
      </c>
      <c r="S157" s="46">
        <f t="shared" si="299"/>
        <v>259.63</v>
      </c>
      <c r="T157" s="48">
        <f t="shared" si="300"/>
        <v>113.3</v>
      </c>
      <c r="U157" s="46">
        <f t="shared" si="301"/>
        <v>10.42</v>
      </c>
      <c r="V157" s="46">
        <v>0</v>
      </c>
      <c r="W157" s="48">
        <f t="shared" si="302"/>
        <v>89.5</v>
      </c>
      <c r="X157" s="48">
        <f t="shared" si="303"/>
        <v>0</v>
      </c>
      <c r="Y157" s="46">
        <f t="shared" si="304"/>
        <v>472.85</v>
      </c>
      <c r="Z157" s="46">
        <f t="shared" si="305"/>
        <v>1621.62525</v>
      </c>
      <c r="AA157" s="46"/>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45">
        <f t="shared" si="290"/>
        <v>155</v>
      </c>
      <c r="B158" s="46" t="s">
        <v>484</v>
      </c>
      <c r="C158" s="47" t="s">
        <v>495</v>
      </c>
      <c r="D158" s="46" t="s">
        <v>496</v>
      </c>
      <c r="E158" s="46">
        <v>3473.25</v>
      </c>
      <c r="F158" s="46">
        <f>VLOOKUP(C158,'[1]9月'!$B:$Q,16,0)</f>
        <v>3245.4</v>
      </c>
      <c r="G158" s="48">
        <v>5664.75</v>
      </c>
      <c r="H158" s="46">
        <v>3473.25</v>
      </c>
      <c r="I158" s="48">
        <v>1790</v>
      </c>
      <c r="J158" s="48"/>
      <c r="K158" s="63">
        <f t="shared" si="291"/>
        <v>62.5185</v>
      </c>
      <c r="L158" s="64">
        <f t="shared" si="292"/>
        <v>519.264</v>
      </c>
      <c r="M158" s="48">
        <f t="shared" si="293"/>
        <v>453.18</v>
      </c>
      <c r="N158" s="46">
        <f t="shared" si="294"/>
        <v>24.31275</v>
      </c>
      <c r="O158" s="48">
        <f t="shared" si="295"/>
        <v>89.5</v>
      </c>
      <c r="P158" s="48">
        <f t="shared" si="296"/>
        <v>0</v>
      </c>
      <c r="Q158" s="48">
        <f t="shared" si="297"/>
        <v>1148.77525</v>
      </c>
      <c r="R158" s="46">
        <f t="shared" si="298"/>
        <v>0</v>
      </c>
      <c r="S158" s="46">
        <f t="shared" si="299"/>
        <v>259.63</v>
      </c>
      <c r="T158" s="48">
        <f t="shared" si="300"/>
        <v>113.3</v>
      </c>
      <c r="U158" s="46">
        <f t="shared" si="301"/>
        <v>10.42</v>
      </c>
      <c r="V158" s="46">
        <v>0</v>
      </c>
      <c r="W158" s="48">
        <f t="shared" si="302"/>
        <v>89.5</v>
      </c>
      <c r="X158" s="48">
        <f t="shared" si="303"/>
        <v>0</v>
      </c>
      <c r="Y158" s="46">
        <f t="shared" si="304"/>
        <v>472.85</v>
      </c>
      <c r="Z158" s="46">
        <f t="shared" si="305"/>
        <v>1621.62525</v>
      </c>
      <c r="AA158" s="46"/>
      <c r="AB158" s="12" t="s">
        <v>77</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45">
        <f t="shared" si="290"/>
        <v>156</v>
      </c>
      <c r="B159" s="46" t="s">
        <v>484</v>
      </c>
      <c r="C159" s="47" t="s">
        <v>497</v>
      </c>
      <c r="D159" s="46" t="s">
        <v>498</v>
      </c>
      <c r="E159" s="46">
        <v>3473.25</v>
      </c>
      <c r="F159" s="46">
        <f>VLOOKUP(C159,'[1]9月'!$B:$Q,16,0)</f>
        <v>3245.4</v>
      </c>
      <c r="G159" s="48">
        <v>5664.75</v>
      </c>
      <c r="H159" s="46">
        <v>3473.25</v>
      </c>
      <c r="I159" s="48">
        <v>1790</v>
      </c>
      <c r="J159" s="48"/>
      <c r="K159" s="63">
        <f t="shared" si="291"/>
        <v>62.5185</v>
      </c>
      <c r="L159" s="64">
        <f t="shared" si="292"/>
        <v>519.264</v>
      </c>
      <c r="M159" s="48">
        <f t="shared" si="293"/>
        <v>453.18</v>
      </c>
      <c r="N159" s="46">
        <f t="shared" si="294"/>
        <v>24.31275</v>
      </c>
      <c r="O159" s="48">
        <f t="shared" si="295"/>
        <v>89.5</v>
      </c>
      <c r="P159" s="48">
        <f t="shared" si="296"/>
        <v>0</v>
      </c>
      <c r="Q159" s="48">
        <f t="shared" si="297"/>
        <v>1148.77525</v>
      </c>
      <c r="R159" s="46">
        <f t="shared" si="298"/>
        <v>0</v>
      </c>
      <c r="S159" s="46">
        <f t="shared" si="299"/>
        <v>259.63</v>
      </c>
      <c r="T159" s="48">
        <f t="shared" si="300"/>
        <v>113.3</v>
      </c>
      <c r="U159" s="46">
        <f t="shared" si="301"/>
        <v>10.42</v>
      </c>
      <c r="V159" s="46">
        <v>0</v>
      </c>
      <c r="W159" s="48">
        <f t="shared" si="302"/>
        <v>89.5</v>
      </c>
      <c r="X159" s="48">
        <f t="shared" si="303"/>
        <v>0</v>
      </c>
      <c r="Y159" s="46">
        <f t="shared" si="304"/>
        <v>472.85</v>
      </c>
      <c r="Z159" s="46">
        <f t="shared" si="305"/>
        <v>1621.62525</v>
      </c>
      <c r="AA159" s="46"/>
      <c r="AB159" s="12" t="s">
        <v>77</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45">
        <f t="shared" si="290"/>
        <v>157</v>
      </c>
      <c r="B160" s="46" t="s">
        <v>289</v>
      </c>
      <c r="C160" s="47" t="s">
        <v>499</v>
      </c>
      <c r="D160" s="46" t="s">
        <v>500</v>
      </c>
      <c r="E160" s="46">
        <v>3473.25</v>
      </c>
      <c r="F160" s="46">
        <f>VLOOKUP(C160,'[1]9月'!$B:$Q,16,0)</f>
        <v>3245.4</v>
      </c>
      <c r="G160" s="48">
        <v>5664.75</v>
      </c>
      <c r="H160" s="46">
        <v>3473.25</v>
      </c>
      <c r="I160" s="48">
        <v>1790</v>
      </c>
      <c r="J160" s="48"/>
      <c r="K160" s="63">
        <f t="shared" si="291"/>
        <v>62.5185</v>
      </c>
      <c r="L160" s="64">
        <f t="shared" si="292"/>
        <v>519.264</v>
      </c>
      <c r="M160" s="48">
        <f t="shared" si="293"/>
        <v>453.18</v>
      </c>
      <c r="N160" s="46">
        <f t="shared" si="294"/>
        <v>24.31275</v>
      </c>
      <c r="O160" s="48">
        <f t="shared" si="295"/>
        <v>89.5</v>
      </c>
      <c r="P160" s="48">
        <f t="shared" si="296"/>
        <v>0</v>
      </c>
      <c r="Q160" s="48">
        <f t="shared" si="297"/>
        <v>1148.77525</v>
      </c>
      <c r="R160" s="46">
        <f t="shared" si="298"/>
        <v>0</v>
      </c>
      <c r="S160" s="46">
        <f t="shared" si="299"/>
        <v>259.63</v>
      </c>
      <c r="T160" s="48">
        <f t="shared" si="300"/>
        <v>113.3</v>
      </c>
      <c r="U160" s="46">
        <f t="shared" si="301"/>
        <v>10.42</v>
      </c>
      <c r="V160" s="46">
        <v>0</v>
      </c>
      <c r="W160" s="48">
        <f t="shared" si="302"/>
        <v>89.5</v>
      </c>
      <c r="X160" s="48">
        <f t="shared" si="303"/>
        <v>0</v>
      </c>
      <c r="Y160" s="46">
        <f t="shared" si="304"/>
        <v>472.85</v>
      </c>
      <c r="Z160" s="46">
        <f t="shared" si="305"/>
        <v>1621.62525</v>
      </c>
      <c r="AA160" s="46"/>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45">
        <f t="shared" si="290"/>
        <v>158</v>
      </c>
      <c r="B161" s="46" t="s">
        <v>289</v>
      </c>
      <c r="C161" s="47" t="s">
        <v>501</v>
      </c>
      <c r="D161" s="46" t="s">
        <v>502</v>
      </c>
      <c r="E161" s="46">
        <v>3473.25</v>
      </c>
      <c r="F161" s="46">
        <f>VLOOKUP(C161,'[1]9月'!$B:$Q,16,0)</f>
        <v>3245.4</v>
      </c>
      <c r="G161" s="48">
        <v>5664.75</v>
      </c>
      <c r="H161" s="46">
        <v>3473.25</v>
      </c>
      <c r="I161" s="48">
        <v>1790</v>
      </c>
      <c r="J161" s="48"/>
      <c r="K161" s="63">
        <f t="shared" si="291"/>
        <v>62.5185</v>
      </c>
      <c r="L161" s="64">
        <f t="shared" si="292"/>
        <v>519.264</v>
      </c>
      <c r="M161" s="48">
        <f t="shared" si="293"/>
        <v>453.18</v>
      </c>
      <c r="N161" s="46">
        <f t="shared" si="294"/>
        <v>24.31275</v>
      </c>
      <c r="O161" s="48">
        <f t="shared" si="295"/>
        <v>89.5</v>
      </c>
      <c r="P161" s="48">
        <f t="shared" si="296"/>
        <v>0</v>
      </c>
      <c r="Q161" s="48">
        <f t="shared" si="297"/>
        <v>1148.77525</v>
      </c>
      <c r="R161" s="46">
        <f t="shared" si="298"/>
        <v>0</v>
      </c>
      <c r="S161" s="46">
        <f t="shared" si="299"/>
        <v>259.63</v>
      </c>
      <c r="T161" s="48">
        <f t="shared" si="300"/>
        <v>113.3</v>
      </c>
      <c r="U161" s="46">
        <f t="shared" si="301"/>
        <v>10.42</v>
      </c>
      <c r="V161" s="46">
        <v>0</v>
      </c>
      <c r="W161" s="48">
        <f t="shared" si="302"/>
        <v>89.5</v>
      </c>
      <c r="X161" s="48">
        <f t="shared" si="303"/>
        <v>0</v>
      </c>
      <c r="Y161" s="46">
        <f t="shared" si="304"/>
        <v>472.85</v>
      </c>
      <c r="Z161" s="46">
        <f t="shared" si="305"/>
        <v>1621.62525</v>
      </c>
      <c r="AA161" s="46"/>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45">
        <f t="shared" si="290"/>
        <v>159</v>
      </c>
      <c r="B162" s="46" t="s">
        <v>289</v>
      </c>
      <c r="C162" s="47" t="s">
        <v>503</v>
      </c>
      <c r="D162" s="46" t="s">
        <v>504</v>
      </c>
      <c r="E162" s="46">
        <v>3473.25</v>
      </c>
      <c r="F162" s="46">
        <f>VLOOKUP(C162,'[1]9月'!$B:$Q,16,0)</f>
        <v>3245.4</v>
      </c>
      <c r="G162" s="48">
        <v>5664.75</v>
      </c>
      <c r="H162" s="46">
        <v>3473.25</v>
      </c>
      <c r="I162" s="48">
        <v>1790</v>
      </c>
      <c r="J162" s="48"/>
      <c r="K162" s="63">
        <f t="shared" si="291"/>
        <v>62.5185</v>
      </c>
      <c r="L162" s="64">
        <f t="shared" si="292"/>
        <v>519.264</v>
      </c>
      <c r="M162" s="48">
        <f t="shared" si="293"/>
        <v>453.18</v>
      </c>
      <c r="N162" s="46">
        <f t="shared" si="294"/>
        <v>24.31275</v>
      </c>
      <c r="O162" s="48">
        <f t="shared" si="295"/>
        <v>89.5</v>
      </c>
      <c r="P162" s="48">
        <f t="shared" si="296"/>
        <v>0</v>
      </c>
      <c r="Q162" s="48">
        <f t="shared" si="297"/>
        <v>1148.77525</v>
      </c>
      <c r="R162" s="46">
        <f t="shared" si="298"/>
        <v>0</v>
      </c>
      <c r="S162" s="46">
        <f t="shared" si="299"/>
        <v>259.63</v>
      </c>
      <c r="T162" s="48">
        <f t="shared" si="300"/>
        <v>113.3</v>
      </c>
      <c r="U162" s="46">
        <f t="shared" si="301"/>
        <v>10.42</v>
      </c>
      <c r="V162" s="46">
        <v>0</v>
      </c>
      <c r="W162" s="48">
        <f t="shared" si="302"/>
        <v>89.5</v>
      </c>
      <c r="X162" s="48">
        <f t="shared" si="303"/>
        <v>0</v>
      </c>
      <c r="Y162" s="46">
        <f t="shared" si="304"/>
        <v>472.85</v>
      </c>
      <c r="Z162" s="46">
        <f t="shared" si="305"/>
        <v>1621.62525</v>
      </c>
      <c r="AA162" s="46"/>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45">
        <f t="shared" si="290"/>
        <v>160</v>
      </c>
      <c r="B163" s="46" t="s">
        <v>289</v>
      </c>
      <c r="C163" s="47" t="s">
        <v>505</v>
      </c>
      <c r="D163" s="46" t="s">
        <v>506</v>
      </c>
      <c r="E163" s="46">
        <v>3473.25</v>
      </c>
      <c r="F163" s="46">
        <f>VLOOKUP(C163,'[1]9月'!$B:$Q,16,0)</f>
        <v>3245.4</v>
      </c>
      <c r="G163" s="48">
        <v>5664.75</v>
      </c>
      <c r="H163" s="46">
        <v>3473.25</v>
      </c>
      <c r="I163" s="48">
        <v>1790</v>
      </c>
      <c r="J163" s="48"/>
      <c r="K163" s="63">
        <f t="shared" si="291"/>
        <v>62.5185</v>
      </c>
      <c r="L163" s="64">
        <f t="shared" si="292"/>
        <v>519.264</v>
      </c>
      <c r="M163" s="48">
        <f t="shared" si="293"/>
        <v>453.18</v>
      </c>
      <c r="N163" s="46">
        <f t="shared" si="294"/>
        <v>24.31275</v>
      </c>
      <c r="O163" s="48">
        <f t="shared" si="295"/>
        <v>89.5</v>
      </c>
      <c r="P163" s="48">
        <f t="shared" si="296"/>
        <v>0</v>
      </c>
      <c r="Q163" s="48">
        <f t="shared" si="297"/>
        <v>1148.77525</v>
      </c>
      <c r="R163" s="46">
        <f t="shared" si="298"/>
        <v>0</v>
      </c>
      <c r="S163" s="46">
        <f t="shared" si="299"/>
        <v>259.63</v>
      </c>
      <c r="T163" s="48">
        <f t="shared" si="300"/>
        <v>113.3</v>
      </c>
      <c r="U163" s="46">
        <f t="shared" si="301"/>
        <v>10.42</v>
      </c>
      <c r="V163" s="46">
        <v>0</v>
      </c>
      <c r="W163" s="48">
        <f t="shared" si="302"/>
        <v>89.5</v>
      </c>
      <c r="X163" s="48">
        <f t="shared" si="303"/>
        <v>0</v>
      </c>
      <c r="Y163" s="46">
        <f t="shared" si="304"/>
        <v>472.85</v>
      </c>
      <c r="Z163" s="46">
        <f t="shared" si="305"/>
        <v>1621.62525</v>
      </c>
      <c r="AA163" s="46"/>
      <c r="AB163" s="12" t="s">
        <v>80</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45">
        <f t="shared" si="290"/>
        <v>161</v>
      </c>
      <c r="B164" s="46" t="s">
        <v>289</v>
      </c>
      <c r="C164" s="51" t="s">
        <v>507</v>
      </c>
      <c r="D164" s="52" t="s">
        <v>508</v>
      </c>
      <c r="E164" s="46">
        <v>3473.25</v>
      </c>
      <c r="F164" s="46">
        <f>VLOOKUP(C164,'[1]9月'!$B:$Q,16,0)</f>
        <v>3245.4</v>
      </c>
      <c r="G164" s="48">
        <v>5664.75</v>
      </c>
      <c r="H164" s="46">
        <v>3473.25</v>
      </c>
      <c r="I164" s="48">
        <v>1790</v>
      </c>
      <c r="J164" s="48"/>
      <c r="K164" s="63">
        <f t="shared" si="291"/>
        <v>62.5185</v>
      </c>
      <c r="L164" s="64">
        <f t="shared" si="292"/>
        <v>519.264</v>
      </c>
      <c r="M164" s="48">
        <f t="shared" si="293"/>
        <v>453.18</v>
      </c>
      <c r="N164" s="46">
        <f t="shared" si="294"/>
        <v>24.31275</v>
      </c>
      <c r="O164" s="48">
        <f t="shared" si="295"/>
        <v>89.5</v>
      </c>
      <c r="P164" s="48">
        <f t="shared" si="296"/>
        <v>0</v>
      </c>
      <c r="Q164" s="48">
        <f t="shared" si="297"/>
        <v>1148.77525</v>
      </c>
      <c r="R164" s="46">
        <f t="shared" si="298"/>
        <v>0</v>
      </c>
      <c r="S164" s="46">
        <f t="shared" si="299"/>
        <v>259.63</v>
      </c>
      <c r="T164" s="48">
        <f t="shared" si="300"/>
        <v>113.3</v>
      </c>
      <c r="U164" s="46">
        <f t="shared" si="301"/>
        <v>10.42</v>
      </c>
      <c r="V164" s="46">
        <v>0</v>
      </c>
      <c r="W164" s="48">
        <f t="shared" si="302"/>
        <v>89.5</v>
      </c>
      <c r="X164" s="48">
        <f t="shared" si="303"/>
        <v>0</v>
      </c>
      <c r="Y164" s="46">
        <f t="shared" si="304"/>
        <v>472.85</v>
      </c>
      <c r="Z164" s="46">
        <f t="shared" si="305"/>
        <v>1621.62525</v>
      </c>
      <c r="AA164" s="78"/>
      <c r="AB164" s="12" t="s">
        <v>80</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45">
        <f t="shared" si="290"/>
        <v>162</v>
      </c>
      <c r="B165" s="46" t="s">
        <v>509</v>
      </c>
      <c r="C165" s="47" t="s">
        <v>510</v>
      </c>
      <c r="D165" s="46" t="s">
        <v>511</v>
      </c>
      <c r="E165" s="46">
        <v>3473.25</v>
      </c>
      <c r="F165" s="46">
        <f>VLOOKUP(C165,'[1]9月'!$B:$Q,16,0)</f>
        <v>3245.4</v>
      </c>
      <c r="G165" s="48">
        <v>5664.75</v>
      </c>
      <c r="H165" s="46">
        <v>3473.25</v>
      </c>
      <c r="I165" s="48">
        <v>1790</v>
      </c>
      <c r="J165" s="48"/>
      <c r="K165" s="63">
        <f t="shared" si="291"/>
        <v>62.5185</v>
      </c>
      <c r="L165" s="64">
        <f t="shared" si="292"/>
        <v>519.264</v>
      </c>
      <c r="M165" s="48">
        <f t="shared" si="293"/>
        <v>453.18</v>
      </c>
      <c r="N165" s="46">
        <f t="shared" si="294"/>
        <v>24.31275</v>
      </c>
      <c r="O165" s="48">
        <f t="shared" si="295"/>
        <v>89.5</v>
      </c>
      <c r="P165" s="48">
        <f t="shared" si="296"/>
        <v>0</v>
      </c>
      <c r="Q165" s="48">
        <f t="shared" si="297"/>
        <v>1148.77525</v>
      </c>
      <c r="R165" s="46">
        <f t="shared" si="298"/>
        <v>0</v>
      </c>
      <c r="S165" s="46">
        <f t="shared" si="299"/>
        <v>259.63</v>
      </c>
      <c r="T165" s="48">
        <f t="shared" si="300"/>
        <v>113.3</v>
      </c>
      <c r="U165" s="46">
        <f t="shared" si="301"/>
        <v>10.42</v>
      </c>
      <c r="V165" s="46">
        <v>0</v>
      </c>
      <c r="W165" s="48">
        <f t="shared" si="302"/>
        <v>89.5</v>
      </c>
      <c r="X165" s="48">
        <f t="shared" si="303"/>
        <v>0</v>
      </c>
      <c r="Y165" s="46">
        <f t="shared" si="304"/>
        <v>472.85</v>
      </c>
      <c r="Z165" s="46">
        <f t="shared" si="305"/>
        <v>1621.62525</v>
      </c>
      <c r="AA165" s="46"/>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45">
        <f t="shared" si="290"/>
        <v>163</v>
      </c>
      <c r="B166" s="46" t="s">
        <v>509</v>
      </c>
      <c r="C166" s="47" t="s">
        <v>512</v>
      </c>
      <c r="D166" s="46" t="s">
        <v>513</v>
      </c>
      <c r="E166" s="46">
        <v>3473.25</v>
      </c>
      <c r="F166" s="46">
        <f>VLOOKUP(C166,'[1]9月'!$B:$Q,16,0)</f>
        <v>3245.4</v>
      </c>
      <c r="G166" s="48">
        <v>5664.75</v>
      </c>
      <c r="H166" s="46">
        <v>3473.25</v>
      </c>
      <c r="I166" s="48">
        <v>1790</v>
      </c>
      <c r="J166" s="48"/>
      <c r="K166" s="63">
        <f t="shared" si="291"/>
        <v>62.5185</v>
      </c>
      <c r="L166" s="64">
        <f t="shared" si="292"/>
        <v>519.264</v>
      </c>
      <c r="M166" s="48">
        <f t="shared" si="293"/>
        <v>453.18</v>
      </c>
      <c r="N166" s="46">
        <f t="shared" si="294"/>
        <v>24.31275</v>
      </c>
      <c r="O166" s="48">
        <f t="shared" si="295"/>
        <v>89.5</v>
      </c>
      <c r="P166" s="48">
        <f t="shared" si="296"/>
        <v>0</v>
      </c>
      <c r="Q166" s="48">
        <f t="shared" si="297"/>
        <v>1148.77525</v>
      </c>
      <c r="R166" s="46">
        <f t="shared" si="298"/>
        <v>0</v>
      </c>
      <c r="S166" s="46">
        <f t="shared" si="299"/>
        <v>259.63</v>
      </c>
      <c r="T166" s="48">
        <f t="shared" si="300"/>
        <v>113.3</v>
      </c>
      <c r="U166" s="46">
        <f t="shared" si="301"/>
        <v>10.42</v>
      </c>
      <c r="V166" s="46">
        <v>0</v>
      </c>
      <c r="W166" s="48">
        <f t="shared" si="302"/>
        <v>89.5</v>
      </c>
      <c r="X166" s="48">
        <f t="shared" si="303"/>
        <v>0</v>
      </c>
      <c r="Y166" s="46">
        <f t="shared" si="304"/>
        <v>472.85</v>
      </c>
      <c r="Z166" s="46">
        <f t="shared" si="305"/>
        <v>1621.62525</v>
      </c>
      <c r="AA166" s="46"/>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45">
        <f t="shared" si="290"/>
        <v>164</v>
      </c>
      <c r="B167" s="46" t="s">
        <v>509</v>
      </c>
      <c r="C167" s="47" t="s">
        <v>514</v>
      </c>
      <c r="D167" s="46" t="s">
        <v>515</v>
      </c>
      <c r="E167" s="46">
        <v>3473.25</v>
      </c>
      <c r="F167" s="46">
        <f>VLOOKUP(C167,'[1]9月'!$B:$Q,16,0)</f>
        <v>3245.4</v>
      </c>
      <c r="G167" s="48">
        <v>5664.75</v>
      </c>
      <c r="H167" s="46">
        <v>3473.25</v>
      </c>
      <c r="I167" s="48">
        <v>1790</v>
      </c>
      <c r="J167" s="48"/>
      <c r="K167" s="63">
        <f t="shared" si="291"/>
        <v>62.5185</v>
      </c>
      <c r="L167" s="64">
        <f t="shared" si="292"/>
        <v>519.264</v>
      </c>
      <c r="M167" s="48">
        <f t="shared" si="293"/>
        <v>453.18</v>
      </c>
      <c r="N167" s="46">
        <f t="shared" si="294"/>
        <v>24.31275</v>
      </c>
      <c r="O167" s="48">
        <f t="shared" si="295"/>
        <v>89.5</v>
      </c>
      <c r="P167" s="48">
        <f t="shared" si="296"/>
        <v>0</v>
      </c>
      <c r="Q167" s="48">
        <f t="shared" si="297"/>
        <v>1148.77525</v>
      </c>
      <c r="R167" s="46">
        <f t="shared" si="298"/>
        <v>0</v>
      </c>
      <c r="S167" s="46">
        <f t="shared" si="299"/>
        <v>259.63</v>
      </c>
      <c r="T167" s="48">
        <f t="shared" si="300"/>
        <v>113.3</v>
      </c>
      <c r="U167" s="46">
        <f t="shared" si="301"/>
        <v>10.42</v>
      </c>
      <c r="V167" s="46">
        <v>0</v>
      </c>
      <c r="W167" s="48">
        <f t="shared" si="302"/>
        <v>89.5</v>
      </c>
      <c r="X167" s="48">
        <f t="shared" si="303"/>
        <v>0</v>
      </c>
      <c r="Y167" s="46">
        <f t="shared" si="304"/>
        <v>472.85</v>
      </c>
      <c r="Z167" s="46">
        <f t="shared" si="305"/>
        <v>1621.62525</v>
      </c>
      <c r="AA167" s="46"/>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45">
        <f t="shared" si="290"/>
        <v>165</v>
      </c>
      <c r="B168" s="46" t="s">
        <v>509</v>
      </c>
      <c r="C168" s="47" t="s">
        <v>516</v>
      </c>
      <c r="D168" s="46" t="s">
        <v>517</v>
      </c>
      <c r="E168" s="46">
        <v>3473.25</v>
      </c>
      <c r="F168" s="46">
        <f>VLOOKUP(C168,'[1]9月'!$B:$Q,16,0)</f>
        <v>3245.4</v>
      </c>
      <c r="G168" s="48">
        <v>5664.75</v>
      </c>
      <c r="H168" s="46">
        <v>3473.25</v>
      </c>
      <c r="I168" s="48">
        <v>1790</v>
      </c>
      <c r="J168" s="48"/>
      <c r="K168" s="63">
        <f t="shared" si="291"/>
        <v>62.5185</v>
      </c>
      <c r="L168" s="64">
        <f t="shared" si="292"/>
        <v>519.264</v>
      </c>
      <c r="M168" s="48">
        <f t="shared" si="293"/>
        <v>453.18</v>
      </c>
      <c r="N168" s="46">
        <f t="shared" si="294"/>
        <v>24.31275</v>
      </c>
      <c r="O168" s="48">
        <f t="shared" si="295"/>
        <v>89.5</v>
      </c>
      <c r="P168" s="48">
        <f t="shared" si="296"/>
        <v>0</v>
      </c>
      <c r="Q168" s="48">
        <f t="shared" si="297"/>
        <v>1148.77525</v>
      </c>
      <c r="R168" s="46">
        <f t="shared" si="298"/>
        <v>0</v>
      </c>
      <c r="S168" s="46">
        <f t="shared" si="299"/>
        <v>259.63</v>
      </c>
      <c r="T168" s="48">
        <f t="shared" si="300"/>
        <v>113.3</v>
      </c>
      <c r="U168" s="46">
        <f t="shared" si="301"/>
        <v>10.42</v>
      </c>
      <c r="V168" s="46">
        <v>0</v>
      </c>
      <c r="W168" s="48">
        <f t="shared" si="302"/>
        <v>89.5</v>
      </c>
      <c r="X168" s="48">
        <f t="shared" si="303"/>
        <v>0</v>
      </c>
      <c r="Y168" s="46">
        <f t="shared" si="304"/>
        <v>472.85</v>
      </c>
      <c r="Z168" s="46">
        <f t="shared" si="305"/>
        <v>1621.62525</v>
      </c>
      <c r="AA168" s="46"/>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45">
        <f t="shared" si="290"/>
        <v>166</v>
      </c>
      <c r="B169" s="46" t="s">
        <v>509</v>
      </c>
      <c r="C169" s="47" t="s">
        <v>518</v>
      </c>
      <c r="D169" s="46" t="s">
        <v>519</v>
      </c>
      <c r="E169" s="46">
        <v>3473.25</v>
      </c>
      <c r="F169" s="46">
        <f>VLOOKUP(C169,'[1]9月'!$B:$Q,16,0)</f>
        <v>3245.4</v>
      </c>
      <c r="G169" s="48">
        <v>5664.75</v>
      </c>
      <c r="H169" s="46">
        <v>3473.25</v>
      </c>
      <c r="I169" s="48">
        <v>1790</v>
      </c>
      <c r="J169" s="48"/>
      <c r="K169" s="63">
        <f t="shared" si="291"/>
        <v>62.5185</v>
      </c>
      <c r="L169" s="64">
        <f t="shared" si="292"/>
        <v>519.264</v>
      </c>
      <c r="M169" s="48">
        <f t="shared" si="293"/>
        <v>453.18</v>
      </c>
      <c r="N169" s="46">
        <f t="shared" si="294"/>
        <v>24.31275</v>
      </c>
      <c r="O169" s="48">
        <f t="shared" si="295"/>
        <v>89.5</v>
      </c>
      <c r="P169" s="48">
        <f t="shared" si="296"/>
        <v>0</v>
      </c>
      <c r="Q169" s="48">
        <f t="shared" si="297"/>
        <v>1148.77525</v>
      </c>
      <c r="R169" s="46">
        <f t="shared" si="298"/>
        <v>0</v>
      </c>
      <c r="S169" s="46">
        <f t="shared" si="299"/>
        <v>259.63</v>
      </c>
      <c r="T169" s="48">
        <f t="shared" si="300"/>
        <v>113.3</v>
      </c>
      <c r="U169" s="46">
        <f t="shared" si="301"/>
        <v>10.42</v>
      </c>
      <c r="V169" s="46">
        <v>0</v>
      </c>
      <c r="W169" s="48">
        <f t="shared" si="302"/>
        <v>89.5</v>
      </c>
      <c r="X169" s="48">
        <f t="shared" si="303"/>
        <v>0</v>
      </c>
      <c r="Y169" s="46">
        <f t="shared" si="304"/>
        <v>472.85</v>
      </c>
      <c r="Z169" s="46">
        <f t="shared" si="305"/>
        <v>1621.62525</v>
      </c>
      <c r="AA169" s="46"/>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45">
        <f t="shared" si="290"/>
        <v>167</v>
      </c>
      <c r="B170" s="46" t="s">
        <v>509</v>
      </c>
      <c r="C170" s="47" t="s">
        <v>520</v>
      </c>
      <c r="D170" s="46" t="s">
        <v>521</v>
      </c>
      <c r="E170" s="46">
        <v>3473.25</v>
      </c>
      <c r="F170" s="46">
        <f>VLOOKUP(C170,'[1]9月'!$B:$Q,16,0)</f>
        <v>3245.4</v>
      </c>
      <c r="G170" s="48">
        <v>5664.75</v>
      </c>
      <c r="H170" s="46">
        <v>3473.25</v>
      </c>
      <c r="I170" s="48">
        <v>1790</v>
      </c>
      <c r="J170" s="48"/>
      <c r="K170" s="63">
        <f t="shared" si="291"/>
        <v>62.5185</v>
      </c>
      <c r="L170" s="64">
        <f t="shared" si="292"/>
        <v>519.264</v>
      </c>
      <c r="M170" s="48">
        <f t="shared" si="293"/>
        <v>453.18</v>
      </c>
      <c r="N170" s="46">
        <f t="shared" si="294"/>
        <v>24.31275</v>
      </c>
      <c r="O170" s="48">
        <f t="shared" si="295"/>
        <v>89.5</v>
      </c>
      <c r="P170" s="48">
        <f t="shared" si="296"/>
        <v>0</v>
      </c>
      <c r="Q170" s="48">
        <f t="shared" si="297"/>
        <v>1148.77525</v>
      </c>
      <c r="R170" s="46">
        <f t="shared" si="298"/>
        <v>0</v>
      </c>
      <c r="S170" s="46">
        <f t="shared" si="299"/>
        <v>259.63</v>
      </c>
      <c r="T170" s="48">
        <f t="shared" si="300"/>
        <v>113.3</v>
      </c>
      <c r="U170" s="46">
        <f t="shared" si="301"/>
        <v>10.42</v>
      </c>
      <c r="V170" s="46">
        <v>0</v>
      </c>
      <c r="W170" s="48">
        <f t="shared" si="302"/>
        <v>89.5</v>
      </c>
      <c r="X170" s="48">
        <f t="shared" si="303"/>
        <v>0</v>
      </c>
      <c r="Y170" s="46">
        <f t="shared" si="304"/>
        <v>472.85</v>
      </c>
      <c r="Z170" s="46">
        <f t="shared" si="305"/>
        <v>1621.62525</v>
      </c>
      <c r="AA170" s="46"/>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45">
        <f t="shared" si="290"/>
        <v>168</v>
      </c>
      <c r="B171" s="46" t="s">
        <v>509</v>
      </c>
      <c r="C171" s="47" t="s">
        <v>522</v>
      </c>
      <c r="D171" s="46" t="s">
        <v>523</v>
      </c>
      <c r="E171" s="46">
        <v>3473.25</v>
      </c>
      <c r="F171" s="46">
        <f>VLOOKUP(C171,'[1]9月'!$B:$Q,16,0)</f>
        <v>3245.4</v>
      </c>
      <c r="G171" s="48">
        <v>5664.75</v>
      </c>
      <c r="H171" s="46">
        <v>3473.25</v>
      </c>
      <c r="I171" s="48">
        <v>1790</v>
      </c>
      <c r="J171" s="48"/>
      <c r="K171" s="63">
        <f t="shared" si="291"/>
        <v>62.5185</v>
      </c>
      <c r="L171" s="64">
        <f t="shared" si="292"/>
        <v>519.264</v>
      </c>
      <c r="M171" s="48">
        <f t="shared" si="293"/>
        <v>453.18</v>
      </c>
      <c r="N171" s="46">
        <f t="shared" si="294"/>
        <v>24.31275</v>
      </c>
      <c r="O171" s="48">
        <f t="shared" si="295"/>
        <v>89.5</v>
      </c>
      <c r="P171" s="48">
        <f t="shared" si="296"/>
        <v>0</v>
      </c>
      <c r="Q171" s="48">
        <f t="shared" si="297"/>
        <v>1148.77525</v>
      </c>
      <c r="R171" s="46">
        <f t="shared" si="298"/>
        <v>0</v>
      </c>
      <c r="S171" s="46">
        <f t="shared" si="299"/>
        <v>259.63</v>
      </c>
      <c r="T171" s="48">
        <f t="shared" si="300"/>
        <v>113.3</v>
      </c>
      <c r="U171" s="46">
        <f t="shared" si="301"/>
        <v>10.42</v>
      </c>
      <c r="V171" s="46">
        <v>0</v>
      </c>
      <c r="W171" s="48">
        <f t="shared" si="302"/>
        <v>89.5</v>
      </c>
      <c r="X171" s="48">
        <f t="shared" si="303"/>
        <v>0</v>
      </c>
      <c r="Y171" s="46">
        <f t="shared" si="304"/>
        <v>472.85</v>
      </c>
      <c r="Z171" s="46">
        <f t="shared" si="305"/>
        <v>1621.62525</v>
      </c>
      <c r="AA171" s="46"/>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45">
        <f t="shared" si="290"/>
        <v>169</v>
      </c>
      <c r="B172" s="46" t="s">
        <v>509</v>
      </c>
      <c r="C172" s="47" t="s">
        <v>524</v>
      </c>
      <c r="D172" s="46" t="s">
        <v>525</v>
      </c>
      <c r="E172" s="46">
        <v>3473.25</v>
      </c>
      <c r="F172" s="46">
        <f>VLOOKUP(C172,'[1]9月'!$B:$Q,16,0)</f>
        <v>3245.4</v>
      </c>
      <c r="G172" s="48">
        <v>5664.75</v>
      </c>
      <c r="H172" s="46">
        <v>3473.25</v>
      </c>
      <c r="I172" s="48">
        <v>1790</v>
      </c>
      <c r="J172" s="48"/>
      <c r="K172" s="63">
        <f t="shared" si="291"/>
        <v>62.5185</v>
      </c>
      <c r="L172" s="64">
        <f t="shared" si="292"/>
        <v>519.264</v>
      </c>
      <c r="M172" s="48">
        <f t="shared" si="293"/>
        <v>453.18</v>
      </c>
      <c r="N172" s="46">
        <f t="shared" si="294"/>
        <v>24.31275</v>
      </c>
      <c r="O172" s="48">
        <f t="shared" si="295"/>
        <v>89.5</v>
      </c>
      <c r="P172" s="48">
        <f t="shared" si="296"/>
        <v>0</v>
      </c>
      <c r="Q172" s="48">
        <f t="shared" si="297"/>
        <v>1148.77525</v>
      </c>
      <c r="R172" s="46">
        <f t="shared" si="298"/>
        <v>0</v>
      </c>
      <c r="S172" s="46">
        <f t="shared" si="299"/>
        <v>259.63</v>
      </c>
      <c r="T172" s="48">
        <f t="shared" si="300"/>
        <v>113.3</v>
      </c>
      <c r="U172" s="46">
        <f t="shared" si="301"/>
        <v>10.42</v>
      </c>
      <c r="V172" s="46">
        <v>0</v>
      </c>
      <c r="W172" s="48">
        <f t="shared" si="302"/>
        <v>89.5</v>
      </c>
      <c r="X172" s="48">
        <f t="shared" si="303"/>
        <v>0</v>
      </c>
      <c r="Y172" s="46">
        <f t="shared" si="304"/>
        <v>472.85</v>
      </c>
      <c r="Z172" s="46">
        <f t="shared" si="305"/>
        <v>1621.62525</v>
      </c>
      <c r="AA172" s="46"/>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45">
        <f t="shared" si="290"/>
        <v>170</v>
      </c>
      <c r="B173" s="46" t="s">
        <v>509</v>
      </c>
      <c r="C173" s="47" t="s">
        <v>526</v>
      </c>
      <c r="D173" s="46" t="s">
        <v>527</v>
      </c>
      <c r="E173" s="46">
        <v>3473.25</v>
      </c>
      <c r="F173" s="46">
        <f>VLOOKUP(C173,'[1]9月'!$B:$Q,16,0)</f>
        <v>3245.4</v>
      </c>
      <c r="G173" s="48">
        <v>5664.75</v>
      </c>
      <c r="H173" s="46">
        <v>3473.25</v>
      </c>
      <c r="I173" s="48">
        <v>1790</v>
      </c>
      <c r="J173" s="48"/>
      <c r="K173" s="63">
        <f t="shared" si="291"/>
        <v>62.5185</v>
      </c>
      <c r="L173" s="64">
        <f t="shared" si="292"/>
        <v>519.264</v>
      </c>
      <c r="M173" s="48">
        <f t="shared" si="293"/>
        <v>453.18</v>
      </c>
      <c r="N173" s="46">
        <f t="shared" si="294"/>
        <v>24.31275</v>
      </c>
      <c r="O173" s="48">
        <f t="shared" si="295"/>
        <v>89.5</v>
      </c>
      <c r="P173" s="48">
        <f t="shared" si="296"/>
        <v>0</v>
      </c>
      <c r="Q173" s="48">
        <f t="shared" si="297"/>
        <v>1148.77525</v>
      </c>
      <c r="R173" s="46">
        <f t="shared" si="298"/>
        <v>0</v>
      </c>
      <c r="S173" s="46">
        <f t="shared" si="299"/>
        <v>259.63</v>
      </c>
      <c r="T173" s="48">
        <f t="shared" si="300"/>
        <v>113.3</v>
      </c>
      <c r="U173" s="46">
        <f t="shared" si="301"/>
        <v>10.42</v>
      </c>
      <c r="V173" s="46">
        <v>0</v>
      </c>
      <c r="W173" s="48">
        <f t="shared" si="302"/>
        <v>89.5</v>
      </c>
      <c r="X173" s="48">
        <f t="shared" si="303"/>
        <v>0</v>
      </c>
      <c r="Y173" s="46">
        <f t="shared" si="304"/>
        <v>472.85</v>
      </c>
      <c r="Z173" s="46">
        <f t="shared" si="305"/>
        <v>1621.62525</v>
      </c>
      <c r="AA173" s="46"/>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45">
        <f t="shared" si="290"/>
        <v>171</v>
      </c>
      <c r="B174" s="46" t="s">
        <v>509</v>
      </c>
      <c r="C174" s="47" t="s">
        <v>528</v>
      </c>
      <c r="D174" s="46" t="s">
        <v>529</v>
      </c>
      <c r="E174" s="46">
        <v>3473.25</v>
      </c>
      <c r="F174" s="46">
        <f>VLOOKUP(C174,'[1]9月'!$B:$Q,16,0)</f>
        <v>3245.4</v>
      </c>
      <c r="G174" s="48">
        <v>5664.75</v>
      </c>
      <c r="H174" s="46">
        <v>3473.25</v>
      </c>
      <c r="I174" s="48">
        <v>1790</v>
      </c>
      <c r="J174" s="48"/>
      <c r="K174" s="63">
        <f t="shared" si="291"/>
        <v>62.5185</v>
      </c>
      <c r="L174" s="64">
        <f t="shared" si="292"/>
        <v>519.264</v>
      </c>
      <c r="M174" s="48">
        <f t="shared" si="293"/>
        <v>453.18</v>
      </c>
      <c r="N174" s="46">
        <f t="shared" si="294"/>
        <v>24.31275</v>
      </c>
      <c r="O174" s="48">
        <f t="shared" si="295"/>
        <v>89.5</v>
      </c>
      <c r="P174" s="48">
        <f t="shared" si="296"/>
        <v>0</v>
      </c>
      <c r="Q174" s="48">
        <f t="shared" si="297"/>
        <v>1148.77525</v>
      </c>
      <c r="R174" s="46">
        <f t="shared" si="298"/>
        <v>0</v>
      </c>
      <c r="S174" s="46">
        <f t="shared" si="299"/>
        <v>259.63</v>
      </c>
      <c r="T174" s="48">
        <f t="shared" si="300"/>
        <v>113.3</v>
      </c>
      <c r="U174" s="46">
        <f t="shared" si="301"/>
        <v>10.42</v>
      </c>
      <c r="V174" s="46">
        <v>0</v>
      </c>
      <c r="W174" s="48">
        <f t="shared" si="302"/>
        <v>89.5</v>
      </c>
      <c r="X174" s="48">
        <f t="shared" si="303"/>
        <v>0</v>
      </c>
      <c r="Y174" s="46">
        <f t="shared" si="304"/>
        <v>472.85</v>
      </c>
      <c r="Z174" s="46">
        <f t="shared" si="305"/>
        <v>1621.62525</v>
      </c>
      <c r="AA174" s="46"/>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45">
        <f t="shared" si="290"/>
        <v>172</v>
      </c>
      <c r="B175" s="46" t="s">
        <v>509</v>
      </c>
      <c r="C175" s="47" t="s">
        <v>530</v>
      </c>
      <c r="D175" s="46" t="s">
        <v>531</v>
      </c>
      <c r="E175" s="46">
        <v>3473.25</v>
      </c>
      <c r="F175" s="46">
        <f>VLOOKUP(C175,'[1]9月'!$B:$Q,16,0)</f>
        <v>3245.4</v>
      </c>
      <c r="G175" s="48">
        <v>5664.75</v>
      </c>
      <c r="H175" s="46">
        <v>3473.25</v>
      </c>
      <c r="I175" s="48">
        <v>1790</v>
      </c>
      <c r="J175" s="48"/>
      <c r="K175" s="63">
        <f t="shared" si="291"/>
        <v>62.5185</v>
      </c>
      <c r="L175" s="64">
        <f t="shared" si="292"/>
        <v>519.264</v>
      </c>
      <c r="M175" s="48">
        <f t="shared" si="293"/>
        <v>453.18</v>
      </c>
      <c r="N175" s="46">
        <f t="shared" si="294"/>
        <v>24.31275</v>
      </c>
      <c r="O175" s="48">
        <f t="shared" si="295"/>
        <v>89.5</v>
      </c>
      <c r="P175" s="48">
        <f t="shared" si="296"/>
        <v>0</v>
      </c>
      <c r="Q175" s="48">
        <f t="shared" si="297"/>
        <v>1148.77525</v>
      </c>
      <c r="R175" s="46">
        <f t="shared" si="298"/>
        <v>0</v>
      </c>
      <c r="S175" s="46">
        <f t="shared" si="299"/>
        <v>259.63</v>
      </c>
      <c r="T175" s="48">
        <f t="shared" si="300"/>
        <v>113.3</v>
      </c>
      <c r="U175" s="46">
        <f t="shared" si="301"/>
        <v>10.42</v>
      </c>
      <c r="V175" s="46">
        <v>0</v>
      </c>
      <c r="W175" s="48">
        <f t="shared" si="302"/>
        <v>89.5</v>
      </c>
      <c r="X175" s="48">
        <f t="shared" si="303"/>
        <v>0</v>
      </c>
      <c r="Y175" s="46">
        <f t="shared" si="304"/>
        <v>472.85</v>
      </c>
      <c r="Z175" s="46">
        <f t="shared" si="305"/>
        <v>1621.62525</v>
      </c>
      <c r="AA175" s="46"/>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45">
        <f t="shared" si="290"/>
        <v>173</v>
      </c>
      <c r="B176" s="46" t="s">
        <v>509</v>
      </c>
      <c r="C176" s="47" t="s">
        <v>532</v>
      </c>
      <c r="D176" s="46" t="s">
        <v>533</v>
      </c>
      <c r="E176" s="46">
        <v>3473.25</v>
      </c>
      <c r="F176" s="46">
        <f>VLOOKUP(C176,'[1]9月'!$B:$Q,16,0)</f>
        <v>3245.4</v>
      </c>
      <c r="G176" s="48">
        <v>5664.75</v>
      </c>
      <c r="H176" s="46">
        <v>3473.25</v>
      </c>
      <c r="I176" s="48">
        <v>1790</v>
      </c>
      <c r="J176" s="48"/>
      <c r="K176" s="63">
        <f t="shared" si="291"/>
        <v>62.5185</v>
      </c>
      <c r="L176" s="64">
        <f t="shared" si="292"/>
        <v>519.264</v>
      </c>
      <c r="M176" s="48">
        <f t="shared" si="293"/>
        <v>453.18</v>
      </c>
      <c r="N176" s="46">
        <f t="shared" si="294"/>
        <v>24.31275</v>
      </c>
      <c r="O176" s="48">
        <f t="shared" si="295"/>
        <v>89.5</v>
      </c>
      <c r="P176" s="48">
        <f t="shared" si="296"/>
        <v>0</v>
      </c>
      <c r="Q176" s="48">
        <f t="shared" si="297"/>
        <v>1148.77525</v>
      </c>
      <c r="R176" s="46">
        <f t="shared" si="298"/>
        <v>0</v>
      </c>
      <c r="S176" s="46">
        <f t="shared" si="299"/>
        <v>259.63</v>
      </c>
      <c r="T176" s="48">
        <f t="shared" si="300"/>
        <v>113.3</v>
      </c>
      <c r="U176" s="46">
        <f t="shared" si="301"/>
        <v>10.42</v>
      </c>
      <c r="V176" s="46">
        <v>0</v>
      </c>
      <c r="W176" s="48">
        <f t="shared" si="302"/>
        <v>89.5</v>
      </c>
      <c r="X176" s="48">
        <f t="shared" si="303"/>
        <v>0</v>
      </c>
      <c r="Y176" s="46">
        <f t="shared" si="304"/>
        <v>472.85</v>
      </c>
      <c r="Z176" s="46">
        <f t="shared" si="305"/>
        <v>1621.62525</v>
      </c>
      <c r="AA176" s="46"/>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45">
        <f t="shared" si="290"/>
        <v>174</v>
      </c>
      <c r="B177" s="46" t="s">
        <v>509</v>
      </c>
      <c r="C177" s="47" t="s">
        <v>534</v>
      </c>
      <c r="D177" s="46" t="s">
        <v>535</v>
      </c>
      <c r="E177" s="46">
        <v>3473.25</v>
      </c>
      <c r="F177" s="46">
        <f>VLOOKUP(C177,'[1]9月'!$B:$Q,16,0)</f>
        <v>3245.4</v>
      </c>
      <c r="G177" s="48">
        <v>5664.75</v>
      </c>
      <c r="H177" s="46">
        <v>3473.25</v>
      </c>
      <c r="I177" s="48">
        <v>1790</v>
      </c>
      <c r="J177" s="48"/>
      <c r="K177" s="63">
        <f t="shared" si="291"/>
        <v>62.5185</v>
      </c>
      <c r="L177" s="64">
        <f t="shared" si="292"/>
        <v>519.264</v>
      </c>
      <c r="M177" s="48">
        <f t="shared" si="293"/>
        <v>453.18</v>
      </c>
      <c r="N177" s="46">
        <f t="shared" si="294"/>
        <v>24.31275</v>
      </c>
      <c r="O177" s="48">
        <f t="shared" si="295"/>
        <v>89.5</v>
      </c>
      <c r="P177" s="48">
        <f t="shared" si="296"/>
        <v>0</v>
      </c>
      <c r="Q177" s="48">
        <f t="shared" si="297"/>
        <v>1148.77525</v>
      </c>
      <c r="R177" s="46">
        <f t="shared" si="298"/>
        <v>0</v>
      </c>
      <c r="S177" s="46">
        <f t="shared" si="299"/>
        <v>259.63</v>
      </c>
      <c r="T177" s="48">
        <f t="shared" si="300"/>
        <v>113.3</v>
      </c>
      <c r="U177" s="46">
        <f t="shared" si="301"/>
        <v>10.42</v>
      </c>
      <c r="V177" s="46">
        <v>0</v>
      </c>
      <c r="W177" s="48">
        <f t="shared" si="302"/>
        <v>89.5</v>
      </c>
      <c r="X177" s="48">
        <f t="shared" si="303"/>
        <v>0</v>
      </c>
      <c r="Y177" s="46">
        <f t="shared" si="304"/>
        <v>472.85</v>
      </c>
      <c r="Z177" s="46">
        <f t="shared" si="305"/>
        <v>1621.62525</v>
      </c>
      <c r="AA177" s="46"/>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45">
        <f t="shared" si="290"/>
        <v>175</v>
      </c>
      <c r="B178" s="46" t="s">
        <v>509</v>
      </c>
      <c r="C178" s="47" t="s">
        <v>536</v>
      </c>
      <c r="D178" s="46" t="s">
        <v>537</v>
      </c>
      <c r="E178" s="46">
        <v>3473.25</v>
      </c>
      <c r="F178" s="46">
        <f>VLOOKUP(C178,'[1]9月'!$B:$Q,16,0)</f>
        <v>3245.4</v>
      </c>
      <c r="G178" s="48">
        <v>5664.75</v>
      </c>
      <c r="H178" s="46">
        <v>3473.25</v>
      </c>
      <c r="I178" s="48">
        <v>1790</v>
      </c>
      <c r="J178" s="48"/>
      <c r="K178" s="63">
        <f t="shared" si="291"/>
        <v>62.5185</v>
      </c>
      <c r="L178" s="64">
        <f t="shared" si="292"/>
        <v>519.264</v>
      </c>
      <c r="M178" s="48">
        <f t="shared" si="293"/>
        <v>453.18</v>
      </c>
      <c r="N178" s="46">
        <f t="shared" si="294"/>
        <v>24.31275</v>
      </c>
      <c r="O178" s="48">
        <f t="shared" si="295"/>
        <v>89.5</v>
      </c>
      <c r="P178" s="48">
        <f t="shared" si="296"/>
        <v>0</v>
      </c>
      <c r="Q178" s="48">
        <f t="shared" si="297"/>
        <v>1148.77525</v>
      </c>
      <c r="R178" s="46">
        <f t="shared" si="298"/>
        <v>0</v>
      </c>
      <c r="S178" s="46">
        <f t="shared" si="299"/>
        <v>259.63</v>
      </c>
      <c r="T178" s="48">
        <f t="shared" si="300"/>
        <v>113.3</v>
      </c>
      <c r="U178" s="46">
        <f t="shared" si="301"/>
        <v>10.42</v>
      </c>
      <c r="V178" s="46">
        <v>0</v>
      </c>
      <c r="W178" s="48">
        <f t="shared" si="302"/>
        <v>89.5</v>
      </c>
      <c r="X178" s="48">
        <f t="shared" si="303"/>
        <v>0</v>
      </c>
      <c r="Y178" s="46">
        <f t="shared" si="304"/>
        <v>472.85</v>
      </c>
      <c r="Z178" s="46">
        <f t="shared" si="305"/>
        <v>1621.62525</v>
      </c>
      <c r="AA178" s="46"/>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45">
        <f t="shared" si="290"/>
        <v>176</v>
      </c>
      <c r="B179" s="46" t="s">
        <v>509</v>
      </c>
      <c r="C179" s="47" t="s">
        <v>538</v>
      </c>
      <c r="D179" s="46" t="s">
        <v>539</v>
      </c>
      <c r="E179" s="46">
        <v>3473.25</v>
      </c>
      <c r="F179" s="46">
        <f>VLOOKUP(C179,'[1]9月'!$B:$Q,16,0)</f>
        <v>3245.4</v>
      </c>
      <c r="G179" s="48">
        <v>5664.75</v>
      </c>
      <c r="H179" s="46">
        <v>3473.25</v>
      </c>
      <c r="I179" s="48">
        <v>1790</v>
      </c>
      <c r="J179" s="48"/>
      <c r="K179" s="63">
        <f t="shared" si="291"/>
        <v>62.5185</v>
      </c>
      <c r="L179" s="64">
        <f t="shared" si="292"/>
        <v>519.264</v>
      </c>
      <c r="M179" s="48">
        <f t="shared" si="293"/>
        <v>453.18</v>
      </c>
      <c r="N179" s="46">
        <f t="shared" si="294"/>
        <v>24.31275</v>
      </c>
      <c r="O179" s="48">
        <f t="shared" si="295"/>
        <v>89.5</v>
      </c>
      <c r="P179" s="48">
        <f t="shared" si="296"/>
        <v>0</v>
      </c>
      <c r="Q179" s="48">
        <f t="shared" si="297"/>
        <v>1148.77525</v>
      </c>
      <c r="R179" s="46">
        <f t="shared" si="298"/>
        <v>0</v>
      </c>
      <c r="S179" s="46">
        <f t="shared" si="299"/>
        <v>259.63</v>
      </c>
      <c r="T179" s="48">
        <f t="shared" si="300"/>
        <v>113.3</v>
      </c>
      <c r="U179" s="46">
        <f t="shared" si="301"/>
        <v>10.42</v>
      </c>
      <c r="V179" s="46">
        <v>0</v>
      </c>
      <c r="W179" s="48">
        <f t="shared" si="302"/>
        <v>89.5</v>
      </c>
      <c r="X179" s="48">
        <f t="shared" si="303"/>
        <v>0</v>
      </c>
      <c r="Y179" s="46">
        <f t="shared" si="304"/>
        <v>472.85</v>
      </c>
      <c r="Z179" s="46">
        <f t="shared" si="305"/>
        <v>1621.62525</v>
      </c>
      <c r="AA179" s="46"/>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45">
        <f t="shared" si="290"/>
        <v>177</v>
      </c>
      <c r="B180" s="46" t="s">
        <v>509</v>
      </c>
      <c r="C180" s="47" t="s">
        <v>540</v>
      </c>
      <c r="D180" s="46" t="s">
        <v>541</v>
      </c>
      <c r="E180" s="46">
        <v>3473.25</v>
      </c>
      <c r="F180" s="46">
        <f>VLOOKUP(C180,'[1]9月'!$B:$Q,16,0)</f>
        <v>3245.4</v>
      </c>
      <c r="G180" s="48">
        <v>5664.75</v>
      </c>
      <c r="H180" s="46">
        <v>3473.25</v>
      </c>
      <c r="I180" s="48">
        <v>1790</v>
      </c>
      <c r="J180" s="48"/>
      <c r="K180" s="63">
        <f t="shared" si="291"/>
        <v>62.5185</v>
      </c>
      <c r="L180" s="64">
        <f t="shared" si="292"/>
        <v>519.264</v>
      </c>
      <c r="M180" s="48">
        <f t="shared" si="293"/>
        <v>453.18</v>
      </c>
      <c r="N180" s="46">
        <f t="shared" si="294"/>
        <v>24.31275</v>
      </c>
      <c r="O180" s="48">
        <f t="shared" si="295"/>
        <v>89.5</v>
      </c>
      <c r="P180" s="48">
        <f t="shared" si="296"/>
        <v>0</v>
      </c>
      <c r="Q180" s="48">
        <f t="shared" si="297"/>
        <v>1148.77525</v>
      </c>
      <c r="R180" s="46">
        <f t="shared" si="298"/>
        <v>0</v>
      </c>
      <c r="S180" s="46">
        <f t="shared" si="299"/>
        <v>259.63</v>
      </c>
      <c r="T180" s="48">
        <f t="shared" si="300"/>
        <v>113.3</v>
      </c>
      <c r="U180" s="46">
        <f t="shared" si="301"/>
        <v>10.42</v>
      </c>
      <c r="V180" s="46">
        <v>0</v>
      </c>
      <c r="W180" s="48">
        <f t="shared" si="302"/>
        <v>89.5</v>
      </c>
      <c r="X180" s="48">
        <f t="shared" si="303"/>
        <v>0</v>
      </c>
      <c r="Y180" s="46">
        <f t="shared" si="304"/>
        <v>472.85</v>
      </c>
      <c r="Z180" s="46">
        <f t="shared" si="305"/>
        <v>1621.62525</v>
      </c>
      <c r="AA180" s="46"/>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45">
        <f t="shared" si="290"/>
        <v>178</v>
      </c>
      <c r="B181" s="46" t="s">
        <v>509</v>
      </c>
      <c r="C181" s="47" t="s">
        <v>542</v>
      </c>
      <c r="D181" s="46" t="s">
        <v>543</v>
      </c>
      <c r="E181" s="46">
        <v>3473.25</v>
      </c>
      <c r="F181" s="46">
        <f>VLOOKUP(C181,'[1]9月'!$B:$Q,16,0)</f>
        <v>3245.4</v>
      </c>
      <c r="G181" s="48">
        <v>5664.75</v>
      </c>
      <c r="H181" s="46">
        <v>3473.25</v>
      </c>
      <c r="I181" s="48">
        <v>1790</v>
      </c>
      <c r="J181" s="48"/>
      <c r="K181" s="63">
        <f t="shared" si="291"/>
        <v>62.5185</v>
      </c>
      <c r="L181" s="64">
        <f t="shared" si="292"/>
        <v>519.264</v>
      </c>
      <c r="M181" s="48">
        <f t="shared" si="293"/>
        <v>453.18</v>
      </c>
      <c r="N181" s="46">
        <f t="shared" si="294"/>
        <v>24.31275</v>
      </c>
      <c r="O181" s="48">
        <f t="shared" si="295"/>
        <v>89.5</v>
      </c>
      <c r="P181" s="48">
        <f t="shared" si="296"/>
        <v>0</v>
      </c>
      <c r="Q181" s="48">
        <f t="shared" si="297"/>
        <v>1148.77525</v>
      </c>
      <c r="R181" s="46">
        <f t="shared" si="298"/>
        <v>0</v>
      </c>
      <c r="S181" s="46">
        <f t="shared" si="299"/>
        <v>259.63</v>
      </c>
      <c r="T181" s="48">
        <f t="shared" si="300"/>
        <v>113.3</v>
      </c>
      <c r="U181" s="46">
        <f t="shared" si="301"/>
        <v>10.42</v>
      </c>
      <c r="V181" s="46">
        <v>0</v>
      </c>
      <c r="W181" s="48">
        <f t="shared" si="302"/>
        <v>89.5</v>
      </c>
      <c r="X181" s="48">
        <f t="shared" si="303"/>
        <v>0</v>
      </c>
      <c r="Y181" s="46">
        <f t="shared" si="304"/>
        <v>472.85</v>
      </c>
      <c r="Z181" s="46">
        <f t="shared" si="305"/>
        <v>1621.62525</v>
      </c>
      <c r="AA181" s="46"/>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45">
        <f t="shared" si="290"/>
        <v>179</v>
      </c>
      <c r="B182" s="46" t="s">
        <v>509</v>
      </c>
      <c r="C182" s="47" t="s">
        <v>544</v>
      </c>
      <c r="D182" s="46" t="s">
        <v>545</v>
      </c>
      <c r="E182" s="46">
        <v>3473.25</v>
      </c>
      <c r="F182" s="46">
        <f>VLOOKUP(C182,'[1]9月'!$B:$Q,16,0)</f>
        <v>3245.4</v>
      </c>
      <c r="G182" s="48">
        <v>5664.75</v>
      </c>
      <c r="H182" s="46">
        <v>3473.25</v>
      </c>
      <c r="I182" s="48">
        <v>1790</v>
      </c>
      <c r="J182" s="48"/>
      <c r="K182" s="63">
        <f t="shared" si="291"/>
        <v>62.5185</v>
      </c>
      <c r="L182" s="64">
        <f t="shared" si="292"/>
        <v>519.264</v>
      </c>
      <c r="M182" s="48">
        <f t="shared" si="293"/>
        <v>453.18</v>
      </c>
      <c r="N182" s="46">
        <f t="shared" si="294"/>
        <v>24.31275</v>
      </c>
      <c r="O182" s="48">
        <f t="shared" si="295"/>
        <v>89.5</v>
      </c>
      <c r="P182" s="48">
        <f t="shared" si="296"/>
        <v>0</v>
      </c>
      <c r="Q182" s="48">
        <f t="shared" si="297"/>
        <v>1148.77525</v>
      </c>
      <c r="R182" s="46">
        <f t="shared" si="298"/>
        <v>0</v>
      </c>
      <c r="S182" s="46">
        <f t="shared" si="299"/>
        <v>259.63</v>
      </c>
      <c r="T182" s="48">
        <f t="shared" si="300"/>
        <v>113.3</v>
      </c>
      <c r="U182" s="46">
        <f t="shared" si="301"/>
        <v>10.42</v>
      </c>
      <c r="V182" s="46">
        <v>0</v>
      </c>
      <c r="W182" s="48">
        <f t="shared" si="302"/>
        <v>89.5</v>
      </c>
      <c r="X182" s="48">
        <f t="shared" si="303"/>
        <v>0</v>
      </c>
      <c r="Y182" s="46">
        <f t="shared" si="304"/>
        <v>472.85</v>
      </c>
      <c r="Z182" s="46">
        <f t="shared" si="305"/>
        <v>1621.62525</v>
      </c>
      <c r="AA182" s="46"/>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45">
        <f t="shared" si="290"/>
        <v>180</v>
      </c>
      <c r="B183" s="46" t="s">
        <v>509</v>
      </c>
      <c r="C183" s="47" t="s">
        <v>546</v>
      </c>
      <c r="D183" s="46" t="s">
        <v>547</v>
      </c>
      <c r="E183" s="46">
        <v>3473.25</v>
      </c>
      <c r="F183" s="46">
        <f>VLOOKUP(C183,'[1]9月'!$B:$Q,16,0)</f>
        <v>3245.4</v>
      </c>
      <c r="G183" s="48">
        <v>5664.75</v>
      </c>
      <c r="H183" s="46">
        <v>3473.25</v>
      </c>
      <c r="I183" s="48">
        <v>1790</v>
      </c>
      <c r="J183" s="48"/>
      <c r="K183" s="63">
        <f t="shared" si="291"/>
        <v>62.5185</v>
      </c>
      <c r="L183" s="64">
        <f t="shared" si="292"/>
        <v>519.264</v>
      </c>
      <c r="M183" s="48">
        <f t="shared" si="293"/>
        <v>453.18</v>
      </c>
      <c r="N183" s="46">
        <f t="shared" si="294"/>
        <v>24.31275</v>
      </c>
      <c r="O183" s="48">
        <f t="shared" si="295"/>
        <v>89.5</v>
      </c>
      <c r="P183" s="48">
        <f t="shared" si="296"/>
        <v>0</v>
      </c>
      <c r="Q183" s="48">
        <f t="shared" si="297"/>
        <v>1148.77525</v>
      </c>
      <c r="R183" s="46">
        <f t="shared" si="298"/>
        <v>0</v>
      </c>
      <c r="S183" s="46">
        <f t="shared" si="299"/>
        <v>259.63</v>
      </c>
      <c r="T183" s="48">
        <f t="shared" si="300"/>
        <v>113.3</v>
      </c>
      <c r="U183" s="46">
        <f t="shared" si="301"/>
        <v>10.42</v>
      </c>
      <c r="V183" s="46">
        <v>0</v>
      </c>
      <c r="W183" s="48">
        <f t="shared" si="302"/>
        <v>89.5</v>
      </c>
      <c r="X183" s="48">
        <f t="shared" si="303"/>
        <v>0</v>
      </c>
      <c r="Y183" s="46">
        <f t="shared" si="304"/>
        <v>472.85</v>
      </c>
      <c r="Z183" s="46">
        <f t="shared" si="305"/>
        <v>1621.62525</v>
      </c>
      <c r="AA183" s="46"/>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45">
        <f t="shared" si="290"/>
        <v>181</v>
      </c>
      <c r="B184" s="46" t="s">
        <v>509</v>
      </c>
      <c r="C184" s="47" t="s">
        <v>548</v>
      </c>
      <c r="D184" s="46" t="s">
        <v>549</v>
      </c>
      <c r="E184" s="46">
        <v>3473.25</v>
      </c>
      <c r="F184" s="46">
        <f>VLOOKUP(C184,'[1]9月'!$B:$Q,16,0)</f>
        <v>3245.4</v>
      </c>
      <c r="G184" s="48">
        <v>5664.75</v>
      </c>
      <c r="H184" s="46">
        <v>3473.25</v>
      </c>
      <c r="I184" s="48">
        <v>1790</v>
      </c>
      <c r="J184" s="48"/>
      <c r="K184" s="63">
        <f t="shared" si="291"/>
        <v>62.5185</v>
      </c>
      <c r="L184" s="64">
        <f t="shared" si="292"/>
        <v>519.264</v>
      </c>
      <c r="M184" s="48">
        <f t="shared" si="293"/>
        <v>453.18</v>
      </c>
      <c r="N184" s="46">
        <f t="shared" si="294"/>
        <v>24.31275</v>
      </c>
      <c r="O184" s="48">
        <f t="shared" si="295"/>
        <v>89.5</v>
      </c>
      <c r="P184" s="48">
        <f t="shared" si="296"/>
        <v>0</v>
      </c>
      <c r="Q184" s="48">
        <f t="shared" si="297"/>
        <v>1148.77525</v>
      </c>
      <c r="R184" s="46">
        <f t="shared" si="298"/>
        <v>0</v>
      </c>
      <c r="S184" s="46">
        <f t="shared" si="299"/>
        <v>259.63</v>
      </c>
      <c r="T184" s="48">
        <f t="shared" si="300"/>
        <v>113.3</v>
      </c>
      <c r="U184" s="46">
        <f t="shared" si="301"/>
        <v>10.42</v>
      </c>
      <c r="V184" s="46">
        <v>0</v>
      </c>
      <c r="W184" s="48">
        <f t="shared" si="302"/>
        <v>89.5</v>
      </c>
      <c r="X184" s="48">
        <f t="shared" si="303"/>
        <v>0</v>
      </c>
      <c r="Y184" s="46">
        <f t="shared" si="304"/>
        <v>472.85</v>
      </c>
      <c r="Z184" s="46">
        <f t="shared" si="305"/>
        <v>1621.62525</v>
      </c>
      <c r="AA184" s="46"/>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45">
        <f t="shared" si="290"/>
        <v>182</v>
      </c>
      <c r="B185" s="46" t="s">
        <v>509</v>
      </c>
      <c r="C185" s="47" t="s">
        <v>550</v>
      </c>
      <c r="D185" s="46" t="s">
        <v>551</v>
      </c>
      <c r="E185" s="46">
        <v>3473.25</v>
      </c>
      <c r="F185" s="46">
        <f>VLOOKUP(C185,'[1]9月'!$B:$Q,16,0)</f>
        <v>3245.4</v>
      </c>
      <c r="G185" s="48">
        <v>5664.75</v>
      </c>
      <c r="H185" s="46">
        <v>3473.25</v>
      </c>
      <c r="I185" s="48">
        <v>1790</v>
      </c>
      <c r="J185" s="48"/>
      <c r="K185" s="63">
        <f t="shared" si="291"/>
        <v>62.5185</v>
      </c>
      <c r="L185" s="64">
        <f t="shared" si="292"/>
        <v>519.264</v>
      </c>
      <c r="M185" s="48">
        <f t="shared" si="293"/>
        <v>453.18</v>
      </c>
      <c r="N185" s="46">
        <f t="shared" si="294"/>
        <v>24.31275</v>
      </c>
      <c r="O185" s="48">
        <f t="shared" si="295"/>
        <v>89.5</v>
      </c>
      <c r="P185" s="48">
        <f t="shared" si="296"/>
        <v>0</v>
      </c>
      <c r="Q185" s="48">
        <f t="shared" si="297"/>
        <v>1148.77525</v>
      </c>
      <c r="R185" s="46">
        <f t="shared" si="298"/>
        <v>0</v>
      </c>
      <c r="S185" s="46">
        <f t="shared" si="299"/>
        <v>259.63</v>
      </c>
      <c r="T185" s="48">
        <f t="shared" si="300"/>
        <v>113.3</v>
      </c>
      <c r="U185" s="46">
        <f t="shared" si="301"/>
        <v>10.42</v>
      </c>
      <c r="V185" s="46">
        <v>0</v>
      </c>
      <c r="W185" s="48">
        <f t="shared" si="302"/>
        <v>89.5</v>
      </c>
      <c r="X185" s="48">
        <f t="shared" si="303"/>
        <v>0</v>
      </c>
      <c r="Y185" s="46">
        <f t="shared" si="304"/>
        <v>472.85</v>
      </c>
      <c r="Z185" s="46">
        <f t="shared" si="305"/>
        <v>1621.62525</v>
      </c>
      <c r="AA185" s="46"/>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45">
        <f t="shared" si="290"/>
        <v>183</v>
      </c>
      <c r="B186" s="46" t="s">
        <v>509</v>
      </c>
      <c r="C186" s="47" t="s">
        <v>552</v>
      </c>
      <c r="D186" s="46" t="s">
        <v>553</v>
      </c>
      <c r="E186" s="46">
        <v>3473.25</v>
      </c>
      <c r="F186" s="46">
        <f>VLOOKUP(C186,'[1]9月'!$B:$Q,16,0)</f>
        <v>3245.4</v>
      </c>
      <c r="G186" s="48">
        <v>5664.75</v>
      </c>
      <c r="H186" s="46">
        <v>3473.25</v>
      </c>
      <c r="I186" s="48">
        <v>1790</v>
      </c>
      <c r="J186" s="48"/>
      <c r="K186" s="63">
        <f t="shared" si="291"/>
        <v>62.5185</v>
      </c>
      <c r="L186" s="64">
        <f t="shared" si="292"/>
        <v>519.264</v>
      </c>
      <c r="M186" s="48">
        <f t="shared" si="293"/>
        <v>453.18</v>
      </c>
      <c r="N186" s="46">
        <f t="shared" si="294"/>
        <v>24.31275</v>
      </c>
      <c r="O186" s="48">
        <f t="shared" si="295"/>
        <v>89.5</v>
      </c>
      <c r="P186" s="48">
        <f t="shared" si="296"/>
        <v>0</v>
      </c>
      <c r="Q186" s="48">
        <f t="shared" si="297"/>
        <v>1148.77525</v>
      </c>
      <c r="R186" s="46">
        <f t="shared" si="298"/>
        <v>0</v>
      </c>
      <c r="S186" s="46">
        <f t="shared" si="299"/>
        <v>259.63</v>
      </c>
      <c r="T186" s="48">
        <f t="shared" si="300"/>
        <v>113.3</v>
      </c>
      <c r="U186" s="46">
        <f t="shared" si="301"/>
        <v>10.42</v>
      </c>
      <c r="V186" s="46">
        <v>0</v>
      </c>
      <c r="W186" s="48">
        <f t="shared" si="302"/>
        <v>89.5</v>
      </c>
      <c r="X186" s="48">
        <f t="shared" si="303"/>
        <v>0</v>
      </c>
      <c r="Y186" s="46">
        <f t="shared" si="304"/>
        <v>472.85</v>
      </c>
      <c r="Z186" s="46">
        <f t="shared" si="305"/>
        <v>1621.62525</v>
      </c>
      <c r="AA186" s="46"/>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45">
        <f t="shared" si="290"/>
        <v>184</v>
      </c>
      <c r="B187" s="46" t="s">
        <v>509</v>
      </c>
      <c r="C187" s="47" t="s">
        <v>554</v>
      </c>
      <c r="D187" s="46" t="s">
        <v>555</v>
      </c>
      <c r="E187" s="46">
        <v>3473.25</v>
      </c>
      <c r="F187" s="46">
        <f>VLOOKUP(C187,'[1]9月'!$B:$Q,16,0)</f>
        <v>3245.4</v>
      </c>
      <c r="G187" s="48">
        <v>5664.75</v>
      </c>
      <c r="H187" s="46">
        <v>3473.25</v>
      </c>
      <c r="I187" s="48">
        <v>1790</v>
      </c>
      <c r="J187" s="48"/>
      <c r="K187" s="63">
        <f t="shared" si="291"/>
        <v>62.5185</v>
      </c>
      <c r="L187" s="64">
        <f t="shared" si="292"/>
        <v>519.264</v>
      </c>
      <c r="M187" s="48">
        <f t="shared" si="293"/>
        <v>453.18</v>
      </c>
      <c r="N187" s="46">
        <f t="shared" si="294"/>
        <v>24.31275</v>
      </c>
      <c r="O187" s="48">
        <f t="shared" si="295"/>
        <v>89.5</v>
      </c>
      <c r="P187" s="48">
        <f t="shared" si="296"/>
        <v>0</v>
      </c>
      <c r="Q187" s="48">
        <f t="shared" si="297"/>
        <v>1148.77525</v>
      </c>
      <c r="R187" s="46">
        <f t="shared" si="298"/>
        <v>0</v>
      </c>
      <c r="S187" s="46">
        <f t="shared" si="299"/>
        <v>259.63</v>
      </c>
      <c r="T187" s="48">
        <f t="shared" si="300"/>
        <v>113.3</v>
      </c>
      <c r="U187" s="46">
        <f t="shared" si="301"/>
        <v>10.42</v>
      </c>
      <c r="V187" s="46">
        <v>0</v>
      </c>
      <c r="W187" s="48">
        <f t="shared" si="302"/>
        <v>89.5</v>
      </c>
      <c r="X187" s="48">
        <f t="shared" si="303"/>
        <v>0</v>
      </c>
      <c r="Y187" s="46">
        <f t="shared" si="304"/>
        <v>472.85</v>
      </c>
      <c r="Z187" s="46">
        <f t="shared" si="305"/>
        <v>1621.62525</v>
      </c>
      <c r="AA187" s="46"/>
      <c r="AB187" s="12" t="s">
        <v>83</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45">
        <f t="shared" si="290"/>
        <v>185</v>
      </c>
      <c r="B188" s="46" t="s">
        <v>509</v>
      </c>
      <c r="C188" s="51" t="s">
        <v>556</v>
      </c>
      <c r="D188" s="55" t="s">
        <v>557</v>
      </c>
      <c r="E188" s="46">
        <v>3473.25</v>
      </c>
      <c r="F188" s="46">
        <f>VLOOKUP(C188,'[1]9月'!$B:$Q,16,0)</f>
        <v>3245.4</v>
      </c>
      <c r="G188" s="48">
        <v>5664.75</v>
      </c>
      <c r="H188" s="46">
        <v>3473.25</v>
      </c>
      <c r="I188" s="48">
        <v>1790</v>
      </c>
      <c r="J188" s="48"/>
      <c r="K188" s="63">
        <f t="shared" si="291"/>
        <v>62.5185</v>
      </c>
      <c r="L188" s="64">
        <f t="shared" si="292"/>
        <v>519.264</v>
      </c>
      <c r="M188" s="48">
        <f t="shared" si="293"/>
        <v>453.18</v>
      </c>
      <c r="N188" s="46">
        <f t="shared" si="294"/>
        <v>24.31275</v>
      </c>
      <c r="O188" s="48">
        <f t="shared" si="295"/>
        <v>89.5</v>
      </c>
      <c r="P188" s="48">
        <f t="shared" si="296"/>
        <v>0</v>
      </c>
      <c r="Q188" s="48">
        <f t="shared" si="297"/>
        <v>1148.77525</v>
      </c>
      <c r="R188" s="46">
        <f t="shared" si="298"/>
        <v>0</v>
      </c>
      <c r="S188" s="46">
        <f t="shared" si="299"/>
        <v>259.63</v>
      </c>
      <c r="T188" s="48">
        <f t="shared" si="300"/>
        <v>113.3</v>
      </c>
      <c r="U188" s="46">
        <f t="shared" si="301"/>
        <v>10.42</v>
      </c>
      <c r="V188" s="46">
        <v>0</v>
      </c>
      <c r="W188" s="48">
        <f t="shared" si="302"/>
        <v>89.5</v>
      </c>
      <c r="X188" s="48">
        <f t="shared" si="303"/>
        <v>0</v>
      </c>
      <c r="Y188" s="46">
        <f t="shared" si="304"/>
        <v>472.85</v>
      </c>
      <c r="Z188" s="46">
        <f t="shared" si="305"/>
        <v>1621.62525</v>
      </c>
      <c r="AA188" s="46"/>
      <c r="AB188" s="12" t="s">
        <v>83</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45">
        <f t="shared" si="290"/>
        <v>186</v>
      </c>
      <c r="B189" s="46" t="s">
        <v>558</v>
      </c>
      <c r="C189" s="47" t="s">
        <v>559</v>
      </c>
      <c r="D189" s="46" t="s">
        <v>560</v>
      </c>
      <c r="E189" s="46">
        <v>3473.25</v>
      </c>
      <c r="F189" s="46">
        <f>VLOOKUP(C189,'[1]9月'!$B:$Q,16,0)</f>
        <v>3245.4</v>
      </c>
      <c r="G189" s="48">
        <v>5664.75</v>
      </c>
      <c r="H189" s="46">
        <v>3473.25</v>
      </c>
      <c r="I189" s="48">
        <v>1790</v>
      </c>
      <c r="J189" s="48"/>
      <c r="K189" s="63">
        <f t="shared" si="291"/>
        <v>62.5185</v>
      </c>
      <c r="L189" s="64">
        <f t="shared" si="292"/>
        <v>519.264</v>
      </c>
      <c r="M189" s="48">
        <f t="shared" si="293"/>
        <v>453.18</v>
      </c>
      <c r="N189" s="46">
        <f t="shared" si="294"/>
        <v>24.31275</v>
      </c>
      <c r="O189" s="48">
        <f t="shared" si="295"/>
        <v>89.5</v>
      </c>
      <c r="P189" s="48">
        <f t="shared" si="296"/>
        <v>0</v>
      </c>
      <c r="Q189" s="48">
        <f t="shared" si="297"/>
        <v>1148.77525</v>
      </c>
      <c r="R189" s="46">
        <f t="shared" si="298"/>
        <v>0</v>
      </c>
      <c r="S189" s="46">
        <f t="shared" si="299"/>
        <v>259.63</v>
      </c>
      <c r="T189" s="48">
        <f t="shared" si="300"/>
        <v>113.3</v>
      </c>
      <c r="U189" s="46">
        <f t="shared" si="301"/>
        <v>10.42</v>
      </c>
      <c r="V189" s="46">
        <v>0</v>
      </c>
      <c r="W189" s="48">
        <f t="shared" si="302"/>
        <v>89.5</v>
      </c>
      <c r="X189" s="48">
        <f t="shared" si="303"/>
        <v>0</v>
      </c>
      <c r="Y189" s="46">
        <f t="shared" si="304"/>
        <v>472.85</v>
      </c>
      <c r="Z189" s="46">
        <f t="shared" si="305"/>
        <v>1621.62525</v>
      </c>
      <c r="AA189" s="46"/>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45">
        <f t="shared" si="290"/>
        <v>187</v>
      </c>
      <c r="B190" s="46" t="s">
        <v>558</v>
      </c>
      <c r="C190" s="47" t="s">
        <v>561</v>
      </c>
      <c r="D190" s="46" t="s">
        <v>562</v>
      </c>
      <c r="E190" s="46">
        <v>3473.25</v>
      </c>
      <c r="F190" s="46">
        <f>VLOOKUP(C190,'[1]9月'!$B:$Q,16,0)</f>
        <v>3245.4</v>
      </c>
      <c r="G190" s="48">
        <v>5664.75</v>
      </c>
      <c r="H190" s="46">
        <v>3473.25</v>
      </c>
      <c r="I190" s="48">
        <v>1790</v>
      </c>
      <c r="J190" s="48"/>
      <c r="K190" s="63">
        <f t="shared" si="291"/>
        <v>62.5185</v>
      </c>
      <c r="L190" s="64">
        <f t="shared" si="292"/>
        <v>519.264</v>
      </c>
      <c r="M190" s="48">
        <f t="shared" si="293"/>
        <v>453.18</v>
      </c>
      <c r="N190" s="46">
        <f t="shared" si="294"/>
        <v>24.31275</v>
      </c>
      <c r="O190" s="48">
        <f t="shared" si="295"/>
        <v>89.5</v>
      </c>
      <c r="P190" s="48">
        <f t="shared" si="296"/>
        <v>0</v>
      </c>
      <c r="Q190" s="48">
        <f t="shared" si="297"/>
        <v>1148.77525</v>
      </c>
      <c r="R190" s="46">
        <f t="shared" si="298"/>
        <v>0</v>
      </c>
      <c r="S190" s="46">
        <f t="shared" si="299"/>
        <v>259.63</v>
      </c>
      <c r="T190" s="48">
        <f t="shared" si="300"/>
        <v>113.3</v>
      </c>
      <c r="U190" s="46">
        <f t="shared" si="301"/>
        <v>10.42</v>
      </c>
      <c r="V190" s="46">
        <v>0</v>
      </c>
      <c r="W190" s="48">
        <f t="shared" si="302"/>
        <v>89.5</v>
      </c>
      <c r="X190" s="48">
        <f t="shared" si="303"/>
        <v>0</v>
      </c>
      <c r="Y190" s="46">
        <f t="shared" si="304"/>
        <v>472.85</v>
      </c>
      <c r="Z190" s="46">
        <f t="shared" si="305"/>
        <v>1621.62525</v>
      </c>
      <c r="AA190" s="46"/>
      <c r="AB190" s="12" t="s">
        <v>98</v>
      </c>
      <c r="AC190" s="11">
        <f t="shared" ref="AC190:AE190" si="423">K190+R190</f>
        <v>62.5185</v>
      </c>
      <c r="AD190" s="11">
        <f t="shared" si="423"/>
        <v>778.894</v>
      </c>
      <c r="AE190" s="11">
        <f t="shared" si="423"/>
        <v>566.48</v>
      </c>
      <c r="AF190" s="11">
        <f t="shared" si="307"/>
        <v>34.73275</v>
      </c>
      <c r="AG190" s="11">
        <f t="shared" ref="AG190:AI190" si="424">O190+W190</f>
        <v>179</v>
      </c>
      <c r="AH190" s="11">
        <f t="shared" si="424"/>
        <v>0</v>
      </c>
      <c r="AI190" s="11">
        <f t="shared" si="424"/>
        <v>1621.62525</v>
      </c>
      <c r="AJ190" s="12" t="s">
        <v>33</v>
      </c>
    </row>
    <row r="191" s="9" customFormat="1" ht="16" customHeight="1" spans="1:36">
      <c r="A191" s="45">
        <f t="shared" si="290"/>
        <v>188</v>
      </c>
      <c r="B191" s="46" t="s">
        <v>558</v>
      </c>
      <c r="C191" s="47" t="s">
        <v>563</v>
      </c>
      <c r="D191" s="46" t="s">
        <v>564</v>
      </c>
      <c r="E191" s="46">
        <v>3473.25</v>
      </c>
      <c r="F191" s="46">
        <f>VLOOKUP(C191,'[1]9月'!$B:$Q,16,0)</f>
        <v>3245.4</v>
      </c>
      <c r="G191" s="48">
        <v>5664.75</v>
      </c>
      <c r="H191" s="46">
        <v>3473.25</v>
      </c>
      <c r="I191" s="48">
        <v>1790</v>
      </c>
      <c r="J191" s="48"/>
      <c r="K191" s="63">
        <f t="shared" si="291"/>
        <v>62.5185</v>
      </c>
      <c r="L191" s="64">
        <f t="shared" si="292"/>
        <v>519.264</v>
      </c>
      <c r="M191" s="48">
        <f t="shared" si="293"/>
        <v>453.18</v>
      </c>
      <c r="N191" s="46">
        <f t="shared" si="294"/>
        <v>24.31275</v>
      </c>
      <c r="O191" s="48">
        <f t="shared" si="295"/>
        <v>89.5</v>
      </c>
      <c r="P191" s="48">
        <f t="shared" si="296"/>
        <v>0</v>
      </c>
      <c r="Q191" s="48">
        <f t="shared" si="297"/>
        <v>1148.77525</v>
      </c>
      <c r="R191" s="46">
        <f t="shared" si="298"/>
        <v>0</v>
      </c>
      <c r="S191" s="46">
        <f t="shared" si="299"/>
        <v>259.63</v>
      </c>
      <c r="T191" s="48">
        <f t="shared" si="300"/>
        <v>113.3</v>
      </c>
      <c r="U191" s="46">
        <f t="shared" si="301"/>
        <v>10.42</v>
      </c>
      <c r="V191" s="46">
        <v>0</v>
      </c>
      <c r="W191" s="48">
        <f t="shared" si="302"/>
        <v>89.5</v>
      </c>
      <c r="X191" s="48">
        <f t="shared" si="303"/>
        <v>0</v>
      </c>
      <c r="Y191" s="46">
        <f t="shared" si="304"/>
        <v>472.85</v>
      </c>
      <c r="Z191" s="46">
        <f t="shared" si="305"/>
        <v>1621.62525</v>
      </c>
      <c r="AA191" s="46"/>
      <c r="AB191" s="12" t="s">
        <v>98</v>
      </c>
      <c r="AC191" s="11">
        <f t="shared" ref="AC191:AE191" si="425">K191+R191</f>
        <v>62.5185</v>
      </c>
      <c r="AD191" s="11">
        <f t="shared" si="425"/>
        <v>778.894</v>
      </c>
      <c r="AE191" s="11">
        <f t="shared" si="425"/>
        <v>566.48</v>
      </c>
      <c r="AF191" s="11">
        <f t="shared" si="307"/>
        <v>34.73275</v>
      </c>
      <c r="AG191" s="11">
        <f t="shared" ref="AG191:AI191" si="426">O191+W191</f>
        <v>179</v>
      </c>
      <c r="AH191" s="11">
        <f t="shared" si="426"/>
        <v>0</v>
      </c>
      <c r="AI191" s="11">
        <f t="shared" si="426"/>
        <v>1621.62525</v>
      </c>
      <c r="AJ191" s="12" t="s">
        <v>33</v>
      </c>
    </row>
    <row r="192" s="9" customFormat="1" ht="16" customHeight="1" spans="1:36">
      <c r="A192" s="45">
        <f t="shared" si="290"/>
        <v>189</v>
      </c>
      <c r="B192" s="46" t="s">
        <v>558</v>
      </c>
      <c r="C192" s="47" t="s">
        <v>565</v>
      </c>
      <c r="D192" s="46" t="s">
        <v>566</v>
      </c>
      <c r="E192" s="46">
        <v>3473.25</v>
      </c>
      <c r="F192" s="46">
        <f>VLOOKUP(C192,'[1]9月'!$B:$Q,16,0)</f>
        <v>3245.4</v>
      </c>
      <c r="G192" s="48">
        <v>5664.75</v>
      </c>
      <c r="H192" s="46">
        <v>3473.25</v>
      </c>
      <c r="I192" s="48">
        <v>4180</v>
      </c>
      <c r="J192" s="48"/>
      <c r="K192" s="63">
        <f t="shared" si="291"/>
        <v>62.5185</v>
      </c>
      <c r="L192" s="64">
        <f t="shared" si="292"/>
        <v>519.264</v>
      </c>
      <c r="M192" s="48">
        <f t="shared" si="293"/>
        <v>453.18</v>
      </c>
      <c r="N192" s="46">
        <f t="shared" si="294"/>
        <v>24.31275</v>
      </c>
      <c r="O192" s="48">
        <f t="shared" si="295"/>
        <v>209</v>
      </c>
      <c r="P192" s="48">
        <f t="shared" si="296"/>
        <v>0</v>
      </c>
      <c r="Q192" s="48">
        <f t="shared" si="297"/>
        <v>1268.27525</v>
      </c>
      <c r="R192" s="46">
        <f t="shared" si="298"/>
        <v>0</v>
      </c>
      <c r="S192" s="46">
        <f t="shared" si="299"/>
        <v>259.63</v>
      </c>
      <c r="T192" s="48">
        <f t="shared" si="300"/>
        <v>113.3</v>
      </c>
      <c r="U192" s="46">
        <f t="shared" si="301"/>
        <v>10.42</v>
      </c>
      <c r="V192" s="46">
        <v>0</v>
      </c>
      <c r="W192" s="48">
        <f t="shared" si="302"/>
        <v>209</v>
      </c>
      <c r="X192" s="48">
        <f t="shared" si="303"/>
        <v>0</v>
      </c>
      <c r="Y192" s="46">
        <f t="shared" si="304"/>
        <v>592.35</v>
      </c>
      <c r="Z192" s="46">
        <f t="shared" si="305"/>
        <v>1860.62525</v>
      </c>
      <c r="AA192" s="46"/>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45">
        <f t="shared" si="290"/>
        <v>190</v>
      </c>
      <c r="B193" s="46" t="s">
        <v>558</v>
      </c>
      <c r="C193" s="47" t="s">
        <v>567</v>
      </c>
      <c r="D193" s="46" t="s">
        <v>568</v>
      </c>
      <c r="E193" s="46">
        <v>3473.25</v>
      </c>
      <c r="F193" s="46">
        <f>VLOOKUP(C193,'[1]9月'!$B:$Q,16,0)</f>
        <v>3245.4</v>
      </c>
      <c r="G193" s="48">
        <v>5664.75</v>
      </c>
      <c r="H193" s="46">
        <v>3473.25</v>
      </c>
      <c r="I193" s="48">
        <v>4180</v>
      </c>
      <c r="J193" s="48"/>
      <c r="K193" s="63">
        <f t="shared" si="291"/>
        <v>62.5185</v>
      </c>
      <c r="L193" s="64">
        <f t="shared" si="292"/>
        <v>519.264</v>
      </c>
      <c r="M193" s="48">
        <f t="shared" si="293"/>
        <v>453.18</v>
      </c>
      <c r="N193" s="46">
        <f t="shared" si="294"/>
        <v>24.31275</v>
      </c>
      <c r="O193" s="48">
        <f t="shared" si="295"/>
        <v>209</v>
      </c>
      <c r="P193" s="48">
        <f t="shared" si="296"/>
        <v>0</v>
      </c>
      <c r="Q193" s="48">
        <f t="shared" si="297"/>
        <v>1268.27525</v>
      </c>
      <c r="R193" s="46">
        <f t="shared" si="298"/>
        <v>0</v>
      </c>
      <c r="S193" s="46">
        <f t="shared" si="299"/>
        <v>259.63</v>
      </c>
      <c r="T193" s="48">
        <f t="shared" si="300"/>
        <v>113.3</v>
      </c>
      <c r="U193" s="46">
        <f t="shared" si="301"/>
        <v>10.42</v>
      </c>
      <c r="V193" s="46">
        <v>0</v>
      </c>
      <c r="W193" s="48">
        <f t="shared" si="302"/>
        <v>209</v>
      </c>
      <c r="X193" s="48">
        <f t="shared" si="303"/>
        <v>0</v>
      </c>
      <c r="Y193" s="46">
        <f t="shared" si="304"/>
        <v>592.35</v>
      </c>
      <c r="Z193" s="46">
        <f t="shared" si="305"/>
        <v>1860.62525</v>
      </c>
      <c r="AA193" s="46"/>
      <c r="AB193" s="12" t="s">
        <v>98</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33</v>
      </c>
    </row>
    <row r="194" s="9" customFormat="1" ht="16" customHeight="1" spans="1:36">
      <c r="A194" s="45">
        <f t="shared" si="290"/>
        <v>191</v>
      </c>
      <c r="B194" s="46" t="s">
        <v>558</v>
      </c>
      <c r="C194" s="47" t="s">
        <v>569</v>
      </c>
      <c r="D194" s="46" t="s">
        <v>570</v>
      </c>
      <c r="E194" s="46">
        <v>3473.25</v>
      </c>
      <c r="F194" s="46">
        <f>VLOOKUP(C194,'[1]9月'!$B:$Q,16,0)</f>
        <v>3245.4</v>
      </c>
      <c r="G194" s="48">
        <v>5664.75</v>
      </c>
      <c r="H194" s="46">
        <v>3473.25</v>
      </c>
      <c r="I194" s="48">
        <v>4180</v>
      </c>
      <c r="J194" s="48"/>
      <c r="K194" s="63">
        <f t="shared" si="291"/>
        <v>62.5185</v>
      </c>
      <c r="L194" s="64">
        <f t="shared" si="292"/>
        <v>519.264</v>
      </c>
      <c r="M194" s="48">
        <f t="shared" si="293"/>
        <v>453.18</v>
      </c>
      <c r="N194" s="46">
        <f t="shared" si="294"/>
        <v>24.31275</v>
      </c>
      <c r="O194" s="48">
        <f t="shared" si="295"/>
        <v>209</v>
      </c>
      <c r="P194" s="48">
        <f t="shared" si="296"/>
        <v>0</v>
      </c>
      <c r="Q194" s="48">
        <f t="shared" si="297"/>
        <v>1268.27525</v>
      </c>
      <c r="R194" s="46">
        <f t="shared" si="298"/>
        <v>0</v>
      </c>
      <c r="S194" s="46">
        <f t="shared" si="299"/>
        <v>259.63</v>
      </c>
      <c r="T194" s="48">
        <f t="shared" si="300"/>
        <v>113.3</v>
      </c>
      <c r="U194" s="46">
        <f t="shared" si="301"/>
        <v>10.42</v>
      </c>
      <c r="V194" s="46">
        <v>0</v>
      </c>
      <c r="W194" s="48">
        <f t="shared" si="302"/>
        <v>209</v>
      </c>
      <c r="X194" s="48">
        <f t="shared" si="303"/>
        <v>0</v>
      </c>
      <c r="Y194" s="46">
        <f t="shared" si="304"/>
        <v>592.35</v>
      </c>
      <c r="Z194" s="46">
        <f t="shared" si="305"/>
        <v>1860.62525</v>
      </c>
      <c r="AA194" s="46"/>
      <c r="AB194" s="12" t="s">
        <v>98</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45">
        <f t="shared" si="290"/>
        <v>192</v>
      </c>
      <c r="B195" s="46" t="s">
        <v>233</v>
      </c>
      <c r="C195" s="47" t="s">
        <v>571</v>
      </c>
      <c r="D195" s="46" t="s">
        <v>572</v>
      </c>
      <c r="E195" s="46">
        <v>3473.25</v>
      </c>
      <c r="F195" s="46">
        <f>VLOOKUP(C195,'[1]9月'!$B:$Q,16,0)</f>
        <v>3245.4</v>
      </c>
      <c r="G195" s="48">
        <v>5664.75</v>
      </c>
      <c r="H195" s="46">
        <v>3473.25</v>
      </c>
      <c r="I195" s="48">
        <v>4180</v>
      </c>
      <c r="J195" s="48"/>
      <c r="K195" s="63">
        <f t="shared" si="291"/>
        <v>62.5185</v>
      </c>
      <c r="L195" s="64">
        <f t="shared" si="292"/>
        <v>519.264</v>
      </c>
      <c r="M195" s="48">
        <f t="shared" si="293"/>
        <v>453.18</v>
      </c>
      <c r="N195" s="46">
        <f t="shared" si="294"/>
        <v>24.31275</v>
      </c>
      <c r="O195" s="48">
        <f t="shared" si="295"/>
        <v>209</v>
      </c>
      <c r="P195" s="48">
        <f t="shared" si="296"/>
        <v>0</v>
      </c>
      <c r="Q195" s="48">
        <f t="shared" si="297"/>
        <v>1268.27525</v>
      </c>
      <c r="R195" s="46">
        <f t="shared" si="298"/>
        <v>0</v>
      </c>
      <c r="S195" s="46">
        <f t="shared" si="299"/>
        <v>259.63</v>
      </c>
      <c r="T195" s="48">
        <f t="shared" si="300"/>
        <v>113.3</v>
      </c>
      <c r="U195" s="46">
        <f t="shared" si="301"/>
        <v>10.42</v>
      </c>
      <c r="V195" s="46">
        <v>0</v>
      </c>
      <c r="W195" s="48">
        <f t="shared" si="302"/>
        <v>209</v>
      </c>
      <c r="X195" s="48">
        <f t="shared" si="303"/>
        <v>0</v>
      </c>
      <c r="Y195" s="46">
        <f t="shared" si="304"/>
        <v>592.35</v>
      </c>
      <c r="Z195" s="46">
        <f t="shared" si="305"/>
        <v>1860.62525</v>
      </c>
      <c r="AA195" s="46"/>
      <c r="AB195" s="12" t="s">
        <v>101</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34</v>
      </c>
    </row>
    <row r="196" s="9" customFormat="1" ht="16" customHeight="1" spans="1:36">
      <c r="A196" s="45">
        <f t="shared" ref="A196:A259" si="435">ROW()-3</f>
        <v>193</v>
      </c>
      <c r="B196" s="46" t="s">
        <v>558</v>
      </c>
      <c r="C196" s="47" t="s">
        <v>573</v>
      </c>
      <c r="D196" s="46" t="s">
        <v>574</v>
      </c>
      <c r="E196" s="46">
        <v>3473.25</v>
      </c>
      <c r="F196" s="46">
        <f>VLOOKUP(C196,'[1]9月'!$B:$Q,16,0)</f>
        <v>3245.4</v>
      </c>
      <c r="G196" s="48">
        <v>5664.75</v>
      </c>
      <c r="H196" s="46">
        <v>3473.25</v>
      </c>
      <c r="I196" s="48">
        <v>4180</v>
      </c>
      <c r="J196" s="48"/>
      <c r="K196" s="63">
        <f t="shared" ref="K196:K259" si="436">E196*0.018</f>
        <v>62.5185</v>
      </c>
      <c r="L196" s="64">
        <f t="shared" ref="L196:L259" si="437">F196*0.16</f>
        <v>519.264</v>
      </c>
      <c r="M196" s="48">
        <f t="shared" ref="M196:M259" si="438">ROUND(G196*0.08,2)</f>
        <v>453.18</v>
      </c>
      <c r="N196" s="46">
        <f t="shared" ref="N196:N259" si="439">H196*0.007</f>
        <v>24.31275</v>
      </c>
      <c r="O196" s="48">
        <f t="shared" ref="O196:O259" si="440">I196*5%</f>
        <v>209</v>
      </c>
      <c r="P196" s="48">
        <f t="shared" ref="P196:P259" si="441">J196*50%</f>
        <v>0</v>
      </c>
      <c r="Q196" s="48">
        <f t="shared" ref="Q196:Q259" si="442">SUM(K196:P196)</f>
        <v>1268.27525</v>
      </c>
      <c r="R196" s="46">
        <f t="shared" ref="R196:R259" si="443">E196*0</f>
        <v>0</v>
      </c>
      <c r="S196" s="46">
        <f t="shared" ref="S196:S259" si="444">ROUND(F196*0.08,2)</f>
        <v>259.63</v>
      </c>
      <c r="T196" s="48">
        <f t="shared" ref="T196:T259" si="445">ROUND(G196*0.02,2)</f>
        <v>113.3</v>
      </c>
      <c r="U196" s="46">
        <f t="shared" ref="U196:U259" si="446">ROUND(H196*0.003,2)</f>
        <v>10.42</v>
      </c>
      <c r="V196" s="46">
        <v>0</v>
      </c>
      <c r="W196" s="48">
        <f t="shared" ref="W196:W259" si="447">I196*5%</f>
        <v>209</v>
      </c>
      <c r="X196" s="48">
        <f t="shared" ref="X196:X259" si="448">J196*50%</f>
        <v>0</v>
      </c>
      <c r="Y196" s="46">
        <f t="shared" ref="Y196:Y259" si="449">SUM(R196:X196)</f>
        <v>592.35</v>
      </c>
      <c r="Z196" s="46">
        <f t="shared" ref="Z196:Z259" si="450">Q196+Y196</f>
        <v>1860.62525</v>
      </c>
      <c r="AA196" s="46"/>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0</v>
      </c>
      <c r="AI196" s="11">
        <f t="shared" si="453"/>
        <v>1860.62525</v>
      </c>
      <c r="AJ196" s="12" t="s">
        <v>33</v>
      </c>
    </row>
    <row r="197" s="9" customFormat="1" ht="16" customHeight="1" spans="1:36">
      <c r="A197" s="45">
        <f t="shared" si="435"/>
        <v>194</v>
      </c>
      <c r="B197" s="46" t="s">
        <v>558</v>
      </c>
      <c r="C197" s="47" t="s">
        <v>575</v>
      </c>
      <c r="D197" s="46" t="s">
        <v>576</v>
      </c>
      <c r="E197" s="46">
        <v>3473.25</v>
      </c>
      <c r="F197" s="46">
        <f>VLOOKUP(C197,'[1]9月'!$B:$Q,16,0)</f>
        <v>3245.4</v>
      </c>
      <c r="G197" s="48">
        <v>5664.75</v>
      </c>
      <c r="H197" s="46">
        <v>3473.25</v>
      </c>
      <c r="I197" s="48">
        <v>4180</v>
      </c>
      <c r="J197" s="48"/>
      <c r="K197" s="63">
        <f t="shared" si="436"/>
        <v>62.5185</v>
      </c>
      <c r="L197" s="64">
        <f t="shared" si="437"/>
        <v>519.264</v>
      </c>
      <c r="M197" s="48">
        <f t="shared" si="438"/>
        <v>453.18</v>
      </c>
      <c r="N197" s="46">
        <f t="shared" si="439"/>
        <v>24.31275</v>
      </c>
      <c r="O197" s="48">
        <f t="shared" si="440"/>
        <v>209</v>
      </c>
      <c r="P197" s="48">
        <f t="shared" si="441"/>
        <v>0</v>
      </c>
      <c r="Q197" s="48">
        <f t="shared" si="442"/>
        <v>1268.27525</v>
      </c>
      <c r="R197" s="46">
        <f t="shared" si="443"/>
        <v>0</v>
      </c>
      <c r="S197" s="46">
        <f t="shared" si="444"/>
        <v>259.63</v>
      </c>
      <c r="T197" s="48">
        <f t="shared" si="445"/>
        <v>113.3</v>
      </c>
      <c r="U197" s="46">
        <f t="shared" si="446"/>
        <v>10.42</v>
      </c>
      <c r="V197" s="46">
        <v>0</v>
      </c>
      <c r="W197" s="48">
        <f t="shared" si="447"/>
        <v>209</v>
      </c>
      <c r="X197" s="48">
        <f t="shared" si="448"/>
        <v>0</v>
      </c>
      <c r="Y197" s="46">
        <f t="shared" si="449"/>
        <v>592.35</v>
      </c>
      <c r="Z197" s="46">
        <f t="shared" si="450"/>
        <v>1860.62525</v>
      </c>
      <c r="AA197" s="46"/>
      <c r="AB197" s="12" t="s">
        <v>98</v>
      </c>
      <c r="AC197" s="11">
        <f t="shared" ref="AC197:AE197" si="454">K197+R197</f>
        <v>62.5185</v>
      </c>
      <c r="AD197" s="11">
        <f t="shared" si="454"/>
        <v>778.894</v>
      </c>
      <c r="AE197" s="11">
        <f t="shared" si="454"/>
        <v>566.48</v>
      </c>
      <c r="AF197" s="11">
        <f t="shared" si="452"/>
        <v>34.73275</v>
      </c>
      <c r="AG197" s="11">
        <f t="shared" ref="AG197:AI197" si="455">O197+W197</f>
        <v>418</v>
      </c>
      <c r="AH197" s="11">
        <f t="shared" si="455"/>
        <v>0</v>
      </c>
      <c r="AI197" s="11">
        <f t="shared" si="455"/>
        <v>1860.62525</v>
      </c>
      <c r="AJ197" s="12" t="s">
        <v>33</v>
      </c>
    </row>
    <row r="198" s="9" customFormat="1" ht="16" customHeight="1" spans="1:36">
      <c r="A198" s="45">
        <f t="shared" si="435"/>
        <v>195</v>
      </c>
      <c r="B198" s="46" t="s">
        <v>558</v>
      </c>
      <c r="C198" s="47" t="s">
        <v>577</v>
      </c>
      <c r="D198" s="46" t="s">
        <v>578</v>
      </c>
      <c r="E198" s="46">
        <v>3473.25</v>
      </c>
      <c r="F198" s="46">
        <f>VLOOKUP(C198,'[1]9月'!$B:$Q,16,0)</f>
        <v>3245.4</v>
      </c>
      <c r="G198" s="48">
        <v>5664.75</v>
      </c>
      <c r="H198" s="46">
        <v>3473.25</v>
      </c>
      <c r="I198" s="48">
        <v>1790</v>
      </c>
      <c r="J198" s="48"/>
      <c r="K198" s="63">
        <f t="shared" si="436"/>
        <v>62.5185</v>
      </c>
      <c r="L198" s="64">
        <f t="shared" si="437"/>
        <v>519.264</v>
      </c>
      <c r="M198" s="48">
        <f t="shared" si="438"/>
        <v>453.18</v>
      </c>
      <c r="N198" s="46">
        <f t="shared" si="439"/>
        <v>24.31275</v>
      </c>
      <c r="O198" s="48">
        <f t="shared" si="440"/>
        <v>89.5</v>
      </c>
      <c r="P198" s="48">
        <f t="shared" si="441"/>
        <v>0</v>
      </c>
      <c r="Q198" s="48">
        <f t="shared" si="442"/>
        <v>1148.77525</v>
      </c>
      <c r="R198" s="46">
        <f t="shared" si="443"/>
        <v>0</v>
      </c>
      <c r="S198" s="46">
        <f t="shared" si="444"/>
        <v>259.63</v>
      </c>
      <c r="T198" s="48">
        <f t="shared" si="445"/>
        <v>113.3</v>
      </c>
      <c r="U198" s="46">
        <f t="shared" si="446"/>
        <v>10.42</v>
      </c>
      <c r="V198" s="46">
        <v>0</v>
      </c>
      <c r="W198" s="48">
        <f t="shared" si="447"/>
        <v>89.5</v>
      </c>
      <c r="X198" s="48">
        <f t="shared" si="448"/>
        <v>0</v>
      </c>
      <c r="Y198" s="46">
        <f t="shared" si="449"/>
        <v>472.85</v>
      </c>
      <c r="Z198" s="46">
        <f t="shared" si="450"/>
        <v>1621.62525</v>
      </c>
      <c r="AA198" s="46"/>
      <c r="AB198" s="12" t="s">
        <v>98</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45">
        <f t="shared" si="435"/>
        <v>196</v>
      </c>
      <c r="B199" s="46" t="s">
        <v>230</v>
      </c>
      <c r="C199" s="47" t="s">
        <v>579</v>
      </c>
      <c r="D199" s="46" t="s">
        <v>580</v>
      </c>
      <c r="E199" s="46">
        <v>3473.25</v>
      </c>
      <c r="F199" s="46">
        <f>VLOOKUP(C199,'[1]9月'!$B:$Q,16,0)</f>
        <v>3245.4</v>
      </c>
      <c r="G199" s="48">
        <v>5664.75</v>
      </c>
      <c r="H199" s="46">
        <v>3473.25</v>
      </c>
      <c r="I199" s="48">
        <v>1790</v>
      </c>
      <c r="J199" s="48"/>
      <c r="K199" s="63">
        <f t="shared" si="436"/>
        <v>62.5185</v>
      </c>
      <c r="L199" s="64">
        <f t="shared" si="437"/>
        <v>519.264</v>
      </c>
      <c r="M199" s="48">
        <f t="shared" si="438"/>
        <v>453.18</v>
      </c>
      <c r="N199" s="46">
        <f t="shared" si="439"/>
        <v>24.31275</v>
      </c>
      <c r="O199" s="48">
        <f t="shared" si="440"/>
        <v>89.5</v>
      </c>
      <c r="P199" s="48">
        <f t="shared" si="441"/>
        <v>0</v>
      </c>
      <c r="Q199" s="48">
        <f t="shared" si="442"/>
        <v>1148.77525</v>
      </c>
      <c r="R199" s="46">
        <f t="shared" si="443"/>
        <v>0</v>
      </c>
      <c r="S199" s="46">
        <f t="shared" si="444"/>
        <v>259.63</v>
      </c>
      <c r="T199" s="48">
        <f t="shared" si="445"/>
        <v>113.3</v>
      </c>
      <c r="U199" s="46">
        <f t="shared" si="446"/>
        <v>10.42</v>
      </c>
      <c r="V199" s="46">
        <v>0</v>
      </c>
      <c r="W199" s="48">
        <f t="shared" si="447"/>
        <v>89.5</v>
      </c>
      <c r="X199" s="48">
        <f t="shared" si="448"/>
        <v>0</v>
      </c>
      <c r="Y199" s="46">
        <f t="shared" si="449"/>
        <v>472.85</v>
      </c>
      <c r="Z199" s="46">
        <f t="shared" si="450"/>
        <v>1621.62525</v>
      </c>
      <c r="AA199" s="46"/>
      <c r="AB199" s="12" t="s">
        <v>68</v>
      </c>
      <c r="AC199" s="11">
        <f t="shared" ref="AC199:AE199" si="458">K199+R199</f>
        <v>62.5185</v>
      </c>
      <c r="AD199" s="11">
        <f t="shared" si="458"/>
        <v>778.894</v>
      </c>
      <c r="AE199" s="11">
        <f t="shared" si="458"/>
        <v>566.48</v>
      </c>
      <c r="AF199" s="11">
        <f t="shared" si="452"/>
        <v>34.73275</v>
      </c>
      <c r="AG199" s="11">
        <f t="shared" ref="AG199:AI199" si="459">O199+W199</f>
        <v>179</v>
      </c>
      <c r="AH199" s="11">
        <f t="shared" si="459"/>
        <v>0</v>
      </c>
      <c r="AI199" s="11">
        <f t="shared" si="459"/>
        <v>1621.62525</v>
      </c>
      <c r="AJ199" s="12" t="s">
        <v>32</v>
      </c>
    </row>
    <row r="200" s="9" customFormat="1" ht="16" customHeight="1" spans="1:36">
      <c r="A200" s="45">
        <f t="shared" si="435"/>
        <v>197</v>
      </c>
      <c r="B200" s="46" t="s">
        <v>558</v>
      </c>
      <c r="C200" s="47" t="s">
        <v>581</v>
      </c>
      <c r="D200" s="343" t="s">
        <v>582</v>
      </c>
      <c r="E200" s="46">
        <v>3473.25</v>
      </c>
      <c r="F200" s="46">
        <f>VLOOKUP(C200,'[1]9月'!$B:$Q,16,0)</f>
        <v>3245.4</v>
      </c>
      <c r="G200" s="48">
        <v>5664.75</v>
      </c>
      <c r="H200" s="46">
        <v>3473.25</v>
      </c>
      <c r="I200" s="48">
        <v>1790</v>
      </c>
      <c r="J200" s="48"/>
      <c r="K200" s="63">
        <f t="shared" si="436"/>
        <v>62.5185</v>
      </c>
      <c r="L200" s="64">
        <f t="shared" si="437"/>
        <v>519.264</v>
      </c>
      <c r="M200" s="48">
        <f t="shared" si="438"/>
        <v>453.18</v>
      </c>
      <c r="N200" s="46">
        <f t="shared" si="439"/>
        <v>24.31275</v>
      </c>
      <c r="O200" s="48">
        <f t="shared" si="440"/>
        <v>89.5</v>
      </c>
      <c r="P200" s="48">
        <f t="shared" si="441"/>
        <v>0</v>
      </c>
      <c r="Q200" s="48">
        <f t="shared" si="442"/>
        <v>1148.77525</v>
      </c>
      <c r="R200" s="46">
        <f t="shared" si="443"/>
        <v>0</v>
      </c>
      <c r="S200" s="46">
        <f t="shared" si="444"/>
        <v>259.63</v>
      </c>
      <c r="T200" s="48">
        <f t="shared" si="445"/>
        <v>113.3</v>
      </c>
      <c r="U200" s="46">
        <f t="shared" si="446"/>
        <v>10.42</v>
      </c>
      <c r="V200" s="46">
        <v>0</v>
      </c>
      <c r="W200" s="48">
        <f t="shared" si="447"/>
        <v>89.5</v>
      </c>
      <c r="X200" s="48">
        <f t="shared" si="448"/>
        <v>0</v>
      </c>
      <c r="Y200" s="46">
        <f t="shared" si="449"/>
        <v>472.85</v>
      </c>
      <c r="Z200" s="46">
        <f t="shared" si="450"/>
        <v>1621.62525</v>
      </c>
      <c r="AA200" s="46"/>
      <c r="AB200" s="12" t="s">
        <v>98</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45">
        <f t="shared" si="435"/>
        <v>198</v>
      </c>
      <c r="B201" s="46" t="s">
        <v>558</v>
      </c>
      <c r="C201" s="47" t="s">
        <v>583</v>
      </c>
      <c r="D201" s="46" t="s">
        <v>584</v>
      </c>
      <c r="E201" s="46">
        <v>3473.25</v>
      </c>
      <c r="F201" s="46">
        <f>VLOOKUP(C201,'[1]9月'!$B:$Q,16,0)</f>
        <v>3245.4</v>
      </c>
      <c r="G201" s="48">
        <v>5664.75</v>
      </c>
      <c r="H201" s="46">
        <v>3473.25</v>
      </c>
      <c r="I201" s="48">
        <v>3180</v>
      </c>
      <c r="J201" s="48"/>
      <c r="K201" s="63">
        <f t="shared" si="436"/>
        <v>62.5185</v>
      </c>
      <c r="L201" s="64">
        <f t="shared" si="437"/>
        <v>519.264</v>
      </c>
      <c r="M201" s="48">
        <f t="shared" si="438"/>
        <v>453.18</v>
      </c>
      <c r="N201" s="46">
        <f t="shared" si="439"/>
        <v>24.31275</v>
      </c>
      <c r="O201" s="48">
        <f t="shared" si="440"/>
        <v>159</v>
      </c>
      <c r="P201" s="48">
        <f t="shared" si="441"/>
        <v>0</v>
      </c>
      <c r="Q201" s="48">
        <f t="shared" si="442"/>
        <v>1218.27525</v>
      </c>
      <c r="R201" s="46">
        <f t="shared" si="443"/>
        <v>0</v>
      </c>
      <c r="S201" s="46">
        <f t="shared" si="444"/>
        <v>259.63</v>
      </c>
      <c r="T201" s="48">
        <f t="shared" si="445"/>
        <v>113.3</v>
      </c>
      <c r="U201" s="46">
        <f t="shared" si="446"/>
        <v>10.42</v>
      </c>
      <c r="V201" s="46">
        <v>0</v>
      </c>
      <c r="W201" s="48">
        <f t="shared" si="447"/>
        <v>159</v>
      </c>
      <c r="X201" s="48">
        <f t="shared" si="448"/>
        <v>0</v>
      </c>
      <c r="Y201" s="46">
        <f t="shared" si="449"/>
        <v>542.35</v>
      </c>
      <c r="Z201" s="46">
        <f t="shared" si="450"/>
        <v>1760.62525</v>
      </c>
      <c r="AA201" s="46"/>
      <c r="AB201" s="12" t="s">
        <v>98</v>
      </c>
      <c r="AC201" s="11">
        <f t="shared" ref="AC201:AE201" si="462">K201+R201</f>
        <v>62.5185</v>
      </c>
      <c r="AD201" s="11">
        <f t="shared" si="462"/>
        <v>778.894</v>
      </c>
      <c r="AE201" s="11">
        <f t="shared" si="462"/>
        <v>566.48</v>
      </c>
      <c r="AF201" s="11">
        <f t="shared" si="452"/>
        <v>34.73275</v>
      </c>
      <c r="AG201" s="11">
        <f t="shared" ref="AG201:AI201" si="463">O201+W201</f>
        <v>318</v>
      </c>
      <c r="AH201" s="11">
        <f t="shared" si="463"/>
        <v>0</v>
      </c>
      <c r="AI201" s="11">
        <f t="shared" si="463"/>
        <v>1760.62525</v>
      </c>
      <c r="AJ201" s="12" t="s">
        <v>33</v>
      </c>
    </row>
    <row r="202" s="9" customFormat="1" ht="16" customHeight="1" spans="1:36">
      <c r="A202" s="45">
        <f t="shared" si="435"/>
        <v>199</v>
      </c>
      <c r="B202" s="46" t="s">
        <v>558</v>
      </c>
      <c r="C202" s="47" t="s">
        <v>585</v>
      </c>
      <c r="D202" s="349" t="s">
        <v>586</v>
      </c>
      <c r="E202" s="46">
        <v>3473.25</v>
      </c>
      <c r="F202" s="46">
        <f>VLOOKUP(C202,'[1]9月'!$B:$Q,16,0)</f>
        <v>3245.4</v>
      </c>
      <c r="G202" s="48">
        <v>5664.75</v>
      </c>
      <c r="H202" s="46">
        <v>3473.25</v>
      </c>
      <c r="I202" s="48">
        <v>1790</v>
      </c>
      <c r="J202" s="48"/>
      <c r="K202" s="63">
        <f t="shared" si="436"/>
        <v>62.5185</v>
      </c>
      <c r="L202" s="64">
        <f t="shared" si="437"/>
        <v>519.264</v>
      </c>
      <c r="M202" s="48">
        <f t="shared" si="438"/>
        <v>453.18</v>
      </c>
      <c r="N202" s="46">
        <f t="shared" si="439"/>
        <v>24.31275</v>
      </c>
      <c r="O202" s="48">
        <f t="shared" si="440"/>
        <v>89.5</v>
      </c>
      <c r="P202" s="48">
        <f t="shared" si="441"/>
        <v>0</v>
      </c>
      <c r="Q202" s="48">
        <f t="shared" si="442"/>
        <v>1148.77525</v>
      </c>
      <c r="R202" s="46">
        <f t="shared" si="443"/>
        <v>0</v>
      </c>
      <c r="S202" s="46">
        <f t="shared" si="444"/>
        <v>259.63</v>
      </c>
      <c r="T202" s="48">
        <f t="shared" si="445"/>
        <v>113.3</v>
      </c>
      <c r="U202" s="46">
        <f t="shared" si="446"/>
        <v>10.42</v>
      </c>
      <c r="V202" s="46">
        <v>0</v>
      </c>
      <c r="W202" s="48">
        <f t="shared" si="447"/>
        <v>89.5</v>
      </c>
      <c r="X202" s="48">
        <f t="shared" si="448"/>
        <v>0</v>
      </c>
      <c r="Y202" s="46">
        <f t="shared" si="449"/>
        <v>472.85</v>
      </c>
      <c r="Z202" s="46">
        <f t="shared" si="450"/>
        <v>1621.62525</v>
      </c>
      <c r="AA202" s="46"/>
      <c r="AB202" s="12" t="s">
        <v>98</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45">
        <f t="shared" si="435"/>
        <v>200</v>
      </c>
      <c r="B203" s="46" t="s">
        <v>558</v>
      </c>
      <c r="C203" s="51" t="s">
        <v>587</v>
      </c>
      <c r="D203" s="52" t="s">
        <v>588</v>
      </c>
      <c r="E203" s="46">
        <v>3473.25</v>
      </c>
      <c r="F203" s="46">
        <f>VLOOKUP(C203,'[1]9月'!$B:$Q,16,0)</f>
        <v>3245.4</v>
      </c>
      <c r="G203" s="48">
        <v>5664.75</v>
      </c>
      <c r="H203" s="46">
        <v>3473.25</v>
      </c>
      <c r="I203" s="48">
        <v>0</v>
      </c>
      <c r="J203" s="48"/>
      <c r="K203" s="63">
        <f t="shared" si="436"/>
        <v>62.5185</v>
      </c>
      <c r="L203" s="64">
        <f t="shared" si="437"/>
        <v>519.264</v>
      </c>
      <c r="M203" s="48">
        <f t="shared" si="438"/>
        <v>453.18</v>
      </c>
      <c r="N203" s="46">
        <f t="shared" si="439"/>
        <v>24.31275</v>
      </c>
      <c r="O203" s="48">
        <f t="shared" si="440"/>
        <v>0</v>
      </c>
      <c r="P203" s="48">
        <f t="shared" si="441"/>
        <v>0</v>
      </c>
      <c r="Q203" s="48">
        <f t="shared" si="442"/>
        <v>1059.27525</v>
      </c>
      <c r="R203" s="46">
        <f t="shared" si="443"/>
        <v>0</v>
      </c>
      <c r="S203" s="46">
        <f t="shared" si="444"/>
        <v>259.63</v>
      </c>
      <c r="T203" s="48">
        <f t="shared" si="445"/>
        <v>113.3</v>
      </c>
      <c r="U203" s="46">
        <f t="shared" si="446"/>
        <v>10.42</v>
      </c>
      <c r="V203" s="46">
        <v>0</v>
      </c>
      <c r="W203" s="48">
        <f t="shared" si="447"/>
        <v>0</v>
      </c>
      <c r="X203" s="48">
        <f t="shared" si="448"/>
        <v>0</v>
      </c>
      <c r="Y203" s="46">
        <f t="shared" si="449"/>
        <v>383.35</v>
      </c>
      <c r="Z203" s="46">
        <f t="shared" si="450"/>
        <v>1442.62525</v>
      </c>
      <c r="AA203" s="46"/>
      <c r="AB203" s="12" t="s">
        <v>98</v>
      </c>
      <c r="AC203" s="11">
        <f t="shared" ref="AC203:AE203" si="466">K203+R203</f>
        <v>62.5185</v>
      </c>
      <c r="AD203" s="11">
        <f t="shared" si="466"/>
        <v>778.894</v>
      </c>
      <c r="AE203" s="11">
        <f t="shared" si="466"/>
        <v>566.48</v>
      </c>
      <c r="AF203" s="11">
        <f t="shared" si="452"/>
        <v>34.73275</v>
      </c>
      <c r="AG203" s="11">
        <f t="shared" ref="AG203:AI203" si="467">O203+W203</f>
        <v>0</v>
      </c>
      <c r="AH203" s="11">
        <f t="shared" si="467"/>
        <v>0</v>
      </c>
      <c r="AI203" s="11">
        <f t="shared" si="467"/>
        <v>1442.62525</v>
      </c>
      <c r="AJ203" s="12" t="s">
        <v>33</v>
      </c>
    </row>
    <row r="204" s="9" customFormat="1" ht="16" customHeight="1" spans="1:36">
      <c r="A204" s="45">
        <f t="shared" si="435"/>
        <v>201</v>
      </c>
      <c r="B204" s="46" t="s">
        <v>558</v>
      </c>
      <c r="C204" s="51" t="s">
        <v>589</v>
      </c>
      <c r="D204" s="52" t="s">
        <v>590</v>
      </c>
      <c r="E204" s="46">
        <v>3473.25</v>
      </c>
      <c r="F204" s="46">
        <f>VLOOKUP(C204,'[1]9月'!$B:$Q,16,0)</f>
        <v>3245.4</v>
      </c>
      <c r="G204" s="48">
        <v>5664.75</v>
      </c>
      <c r="H204" s="46">
        <v>3473.25</v>
      </c>
      <c r="I204" s="48">
        <v>1790</v>
      </c>
      <c r="J204" s="48"/>
      <c r="K204" s="63">
        <f t="shared" si="436"/>
        <v>62.5185</v>
      </c>
      <c r="L204" s="64">
        <f t="shared" si="437"/>
        <v>519.264</v>
      </c>
      <c r="M204" s="48">
        <f t="shared" si="438"/>
        <v>453.18</v>
      </c>
      <c r="N204" s="46">
        <f t="shared" si="439"/>
        <v>24.31275</v>
      </c>
      <c r="O204" s="48">
        <f t="shared" si="440"/>
        <v>89.5</v>
      </c>
      <c r="P204" s="48">
        <f t="shared" si="441"/>
        <v>0</v>
      </c>
      <c r="Q204" s="48">
        <f t="shared" si="442"/>
        <v>1148.77525</v>
      </c>
      <c r="R204" s="46">
        <f t="shared" si="443"/>
        <v>0</v>
      </c>
      <c r="S204" s="46">
        <f t="shared" si="444"/>
        <v>259.63</v>
      </c>
      <c r="T204" s="48">
        <f t="shared" si="445"/>
        <v>113.3</v>
      </c>
      <c r="U204" s="46">
        <f t="shared" si="446"/>
        <v>10.42</v>
      </c>
      <c r="V204" s="46">
        <v>0</v>
      </c>
      <c r="W204" s="48">
        <f t="shared" si="447"/>
        <v>89.5</v>
      </c>
      <c r="X204" s="48">
        <f t="shared" si="448"/>
        <v>0</v>
      </c>
      <c r="Y204" s="46">
        <f t="shared" si="449"/>
        <v>472.85</v>
      </c>
      <c r="Z204" s="46">
        <f t="shared" si="450"/>
        <v>1621.62525</v>
      </c>
      <c r="AA204" s="46"/>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45">
        <f t="shared" si="435"/>
        <v>202</v>
      </c>
      <c r="B205" s="46" t="s">
        <v>558</v>
      </c>
      <c r="C205" s="51" t="s">
        <v>591</v>
      </c>
      <c r="D205" s="52" t="s">
        <v>592</v>
      </c>
      <c r="E205" s="46">
        <v>3473.25</v>
      </c>
      <c r="F205" s="46">
        <f>VLOOKUP(C205,'[1]9月'!$B:$Q,16,0)</f>
        <v>3245.4</v>
      </c>
      <c r="G205" s="48">
        <v>5664.75</v>
      </c>
      <c r="H205" s="46">
        <v>3473.25</v>
      </c>
      <c r="I205" s="48">
        <v>1790</v>
      </c>
      <c r="J205" s="48"/>
      <c r="K205" s="63">
        <f t="shared" si="436"/>
        <v>62.5185</v>
      </c>
      <c r="L205" s="64">
        <f t="shared" si="437"/>
        <v>519.264</v>
      </c>
      <c r="M205" s="48">
        <f t="shared" si="438"/>
        <v>453.18</v>
      </c>
      <c r="N205" s="46">
        <f t="shared" si="439"/>
        <v>24.31275</v>
      </c>
      <c r="O205" s="48">
        <f t="shared" si="440"/>
        <v>89.5</v>
      </c>
      <c r="P205" s="48">
        <f t="shared" si="441"/>
        <v>0</v>
      </c>
      <c r="Q205" s="48">
        <f t="shared" si="442"/>
        <v>1148.77525</v>
      </c>
      <c r="R205" s="46">
        <f t="shared" si="443"/>
        <v>0</v>
      </c>
      <c r="S205" s="46">
        <f t="shared" si="444"/>
        <v>259.63</v>
      </c>
      <c r="T205" s="48">
        <f t="shared" si="445"/>
        <v>113.3</v>
      </c>
      <c r="U205" s="46">
        <f t="shared" si="446"/>
        <v>10.42</v>
      </c>
      <c r="V205" s="46">
        <v>0</v>
      </c>
      <c r="W205" s="48">
        <f t="shared" si="447"/>
        <v>89.5</v>
      </c>
      <c r="X205" s="48">
        <f t="shared" si="448"/>
        <v>0</v>
      </c>
      <c r="Y205" s="46">
        <f t="shared" si="449"/>
        <v>472.85</v>
      </c>
      <c r="Z205" s="46">
        <f t="shared" si="450"/>
        <v>1621.62525</v>
      </c>
      <c r="AA205" s="46"/>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45">
        <f t="shared" si="435"/>
        <v>203</v>
      </c>
      <c r="B206" s="46" t="s">
        <v>558</v>
      </c>
      <c r="C206" s="51" t="s">
        <v>593</v>
      </c>
      <c r="D206" s="52" t="s">
        <v>594</v>
      </c>
      <c r="E206" s="46">
        <v>3473.25</v>
      </c>
      <c r="F206" s="46">
        <v>3245.4</v>
      </c>
      <c r="G206" s="48">
        <v>5664.75</v>
      </c>
      <c r="H206" s="46">
        <v>3473.25</v>
      </c>
      <c r="I206" s="48">
        <v>1790</v>
      </c>
      <c r="J206" s="48"/>
      <c r="K206" s="63">
        <f t="shared" si="436"/>
        <v>62.5185</v>
      </c>
      <c r="L206" s="64">
        <f t="shared" si="437"/>
        <v>519.264</v>
      </c>
      <c r="M206" s="48">
        <f t="shared" si="438"/>
        <v>453.18</v>
      </c>
      <c r="N206" s="46">
        <f t="shared" si="439"/>
        <v>24.31275</v>
      </c>
      <c r="O206" s="48">
        <f t="shared" si="440"/>
        <v>89.5</v>
      </c>
      <c r="P206" s="48">
        <f t="shared" si="441"/>
        <v>0</v>
      </c>
      <c r="Q206" s="48">
        <f t="shared" si="442"/>
        <v>1148.77525</v>
      </c>
      <c r="R206" s="46">
        <f t="shared" si="443"/>
        <v>0</v>
      </c>
      <c r="S206" s="46">
        <f t="shared" si="444"/>
        <v>259.63</v>
      </c>
      <c r="T206" s="48">
        <f t="shared" si="445"/>
        <v>113.3</v>
      </c>
      <c r="U206" s="46">
        <f t="shared" si="446"/>
        <v>10.42</v>
      </c>
      <c r="V206" s="46">
        <v>0</v>
      </c>
      <c r="W206" s="48">
        <f t="shared" si="447"/>
        <v>89.5</v>
      </c>
      <c r="X206" s="48">
        <f t="shared" si="448"/>
        <v>0</v>
      </c>
      <c r="Y206" s="46">
        <f t="shared" si="449"/>
        <v>472.85</v>
      </c>
      <c r="Z206" s="46">
        <f t="shared" si="450"/>
        <v>1621.62525</v>
      </c>
      <c r="AA206" s="46"/>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45">
        <f t="shared" si="435"/>
        <v>204</v>
      </c>
      <c r="B207" s="46" t="s">
        <v>558</v>
      </c>
      <c r="C207" s="51" t="s">
        <v>595</v>
      </c>
      <c r="D207" s="52" t="s">
        <v>596</v>
      </c>
      <c r="E207" s="46">
        <v>3473.25</v>
      </c>
      <c r="F207" s="46">
        <f>VLOOKUP(C207,'[1]9月'!$B:$Q,16,0)</f>
        <v>3245.4</v>
      </c>
      <c r="G207" s="48">
        <v>5664.75</v>
      </c>
      <c r="H207" s="46">
        <v>3473.25</v>
      </c>
      <c r="I207" s="48">
        <v>1790</v>
      </c>
      <c r="J207" s="96"/>
      <c r="K207" s="63">
        <f t="shared" si="436"/>
        <v>62.5185</v>
      </c>
      <c r="L207" s="64">
        <f t="shared" si="437"/>
        <v>519.264</v>
      </c>
      <c r="M207" s="48">
        <f t="shared" si="438"/>
        <v>453.18</v>
      </c>
      <c r="N207" s="46">
        <f t="shared" si="439"/>
        <v>24.31275</v>
      </c>
      <c r="O207" s="48">
        <f t="shared" si="440"/>
        <v>89.5</v>
      </c>
      <c r="P207" s="48">
        <f t="shared" si="441"/>
        <v>0</v>
      </c>
      <c r="Q207" s="48">
        <f t="shared" si="442"/>
        <v>1148.77525</v>
      </c>
      <c r="R207" s="46">
        <f t="shared" si="443"/>
        <v>0</v>
      </c>
      <c r="S207" s="46">
        <f t="shared" si="444"/>
        <v>259.63</v>
      </c>
      <c r="T207" s="48">
        <f t="shared" si="445"/>
        <v>113.3</v>
      </c>
      <c r="U207" s="46">
        <f t="shared" si="446"/>
        <v>10.42</v>
      </c>
      <c r="V207" s="46">
        <v>0</v>
      </c>
      <c r="W207" s="48">
        <f t="shared" si="447"/>
        <v>89.5</v>
      </c>
      <c r="X207" s="48">
        <f t="shared" si="448"/>
        <v>0</v>
      </c>
      <c r="Y207" s="46">
        <f t="shared" si="449"/>
        <v>472.85</v>
      </c>
      <c r="Z207" s="46">
        <f t="shared" si="450"/>
        <v>1621.62525</v>
      </c>
      <c r="AA207" s="46"/>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45">
        <f t="shared" si="435"/>
        <v>205</v>
      </c>
      <c r="B208" s="46" t="s">
        <v>558</v>
      </c>
      <c r="C208" s="51" t="s">
        <v>597</v>
      </c>
      <c r="D208" s="52" t="s">
        <v>598</v>
      </c>
      <c r="E208" s="46">
        <v>3473.25</v>
      </c>
      <c r="F208" s="46">
        <f>VLOOKUP(C208,'[1]9月'!$B:$Q,16,0)</f>
        <v>3245.4</v>
      </c>
      <c r="G208" s="48">
        <v>5664.75</v>
      </c>
      <c r="H208" s="46">
        <v>3473.25</v>
      </c>
      <c r="I208" s="48">
        <v>1790</v>
      </c>
      <c r="J208" s="91"/>
      <c r="K208" s="89">
        <f t="shared" si="436"/>
        <v>62.5185</v>
      </c>
      <c r="L208" s="90">
        <f t="shared" si="437"/>
        <v>519.264</v>
      </c>
      <c r="M208" s="91">
        <f t="shared" si="438"/>
        <v>453.18</v>
      </c>
      <c r="N208" s="92">
        <f t="shared" si="439"/>
        <v>24.31275</v>
      </c>
      <c r="O208" s="91">
        <f t="shared" si="440"/>
        <v>89.5</v>
      </c>
      <c r="P208" s="91">
        <f t="shared" si="441"/>
        <v>0</v>
      </c>
      <c r="Q208" s="48">
        <f t="shared" si="442"/>
        <v>1148.77525</v>
      </c>
      <c r="R208" s="92">
        <f t="shared" si="443"/>
        <v>0</v>
      </c>
      <c r="S208" s="92">
        <f t="shared" si="444"/>
        <v>259.63</v>
      </c>
      <c r="T208" s="91">
        <f t="shared" si="445"/>
        <v>113.3</v>
      </c>
      <c r="U208" s="92">
        <f t="shared" si="446"/>
        <v>10.42</v>
      </c>
      <c r="V208" s="46">
        <v>0</v>
      </c>
      <c r="W208" s="91">
        <f t="shared" si="447"/>
        <v>89.5</v>
      </c>
      <c r="X208" s="91">
        <f t="shared" si="448"/>
        <v>0</v>
      </c>
      <c r="Y208" s="46">
        <f t="shared" si="449"/>
        <v>472.85</v>
      </c>
      <c r="Z208" s="46">
        <f t="shared" si="450"/>
        <v>1621.62525</v>
      </c>
      <c r="AA208" s="46"/>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45">
        <f t="shared" si="435"/>
        <v>206</v>
      </c>
      <c r="B209" s="46" t="s">
        <v>558</v>
      </c>
      <c r="C209" s="51" t="s">
        <v>599</v>
      </c>
      <c r="D209" s="52" t="s">
        <v>600</v>
      </c>
      <c r="E209" s="46">
        <v>3473.25</v>
      </c>
      <c r="F209" s="46">
        <f>VLOOKUP(C209,'[1]9月'!$B:$Q,16,0)</f>
        <v>3245.4</v>
      </c>
      <c r="G209" s="48">
        <v>5664.75</v>
      </c>
      <c r="H209" s="46">
        <v>3473.25</v>
      </c>
      <c r="I209" s="48">
        <v>1790</v>
      </c>
      <c r="J209" s="96"/>
      <c r="K209" s="63">
        <f t="shared" si="436"/>
        <v>62.5185</v>
      </c>
      <c r="L209" s="64">
        <f t="shared" si="437"/>
        <v>519.264</v>
      </c>
      <c r="M209" s="48">
        <f t="shared" si="438"/>
        <v>453.18</v>
      </c>
      <c r="N209" s="46">
        <f t="shared" si="439"/>
        <v>24.31275</v>
      </c>
      <c r="O209" s="48">
        <f t="shared" si="440"/>
        <v>89.5</v>
      </c>
      <c r="P209" s="48">
        <f t="shared" si="441"/>
        <v>0</v>
      </c>
      <c r="Q209" s="48">
        <f t="shared" si="442"/>
        <v>1148.77525</v>
      </c>
      <c r="R209" s="46">
        <f t="shared" si="443"/>
        <v>0</v>
      </c>
      <c r="S209" s="46">
        <f t="shared" si="444"/>
        <v>259.63</v>
      </c>
      <c r="T209" s="48">
        <f t="shared" si="445"/>
        <v>113.3</v>
      </c>
      <c r="U209" s="46">
        <f t="shared" si="446"/>
        <v>10.42</v>
      </c>
      <c r="V209" s="46">
        <v>0</v>
      </c>
      <c r="W209" s="48">
        <f t="shared" si="447"/>
        <v>89.5</v>
      </c>
      <c r="X209" s="48">
        <f t="shared" si="448"/>
        <v>0</v>
      </c>
      <c r="Y209" s="46">
        <f t="shared" si="449"/>
        <v>472.85</v>
      </c>
      <c r="Z209" s="46">
        <f t="shared" si="450"/>
        <v>1621.62525</v>
      </c>
      <c r="AA209" s="46"/>
      <c r="AB209" s="12" t="s">
        <v>98</v>
      </c>
      <c r="AC209" s="11">
        <f t="shared" ref="AC209:AE209" si="478">K209+R209</f>
        <v>62.5185</v>
      </c>
      <c r="AD209" s="11">
        <f t="shared" si="478"/>
        <v>778.894</v>
      </c>
      <c r="AE209" s="11">
        <f t="shared" si="478"/>
        <v>566.48</v>
      </c>
      <c r="AF209" s="11">
        <f t="shared" si="452"/>
        <v>34.73275</v>
      </c>
      <c r="AG209" s="11">
        <f t="shared" ref="AG209:AI209" si="479">O209+W209</f>
        <v>179</v>
      </c>
      <c r="AH209" s="11">
        <f t="shared" si="479"/>
        <v>0</v>
      </c>
      <c r="AI209" s="11">
        <f t="shared" si="479"/>
        <v>1621.62525</v>
      </c>
      <c r="AJ209" s="12" t="s">
        <v>33</v>
      </c>
    </row>
    <row r="210" s="9" customFormat="1" ht="16" customHeight="1" spans="1:36">
      <c r="A210" s="45">
        <f t="shared" si="435"/>
        <v>207</v>
      </c>
      <c r="B210" s="46" t="s">
        <v>558</v>
      </c>
      <c r="C210" s="51" t="s">
        <v>601</v>
      </c>
      <c r="D210" s="55" t="s">
        <v>602</v>
      </c>
      <c r="E210" s="46">
        <v>3473.25</v>
      </c>
      <c r="F210" s="46">
        <f>VLOOKUP(C210,'[1]9月'!$B:$Q,16,0)</f>
        <v>3245.4</v>
      </c>
      <c r="G210" s="48">
        <v>5664.75</v>
      </c>
      <c r="H210" s="46">
        <v>3473.25</v>
      </c>
      <c r="I210" s="48">
        <v>1790</v>
      </c>
      <c r="J210" s="96"/>
      <c r="K210" s="63">
        <f t="shared" si="436"/>
        <v>62.5185</v>
      </c>
      <c r="L210" s="64">
        <f t="shared" si="437"/>
        <v>519.264</v>
      </c>
      <c r="M210" s="48">
        <f t="shared" si="438"/>
        <v>453.18</v>
      </c>
      <c r="N210" s="46">
        <f t="shared" si="439"/>
        <v>24.31275</v>
      </c>
      <c r="O210" s="48">
        <f t="shared" si="440"/>
        <v>89.5</v>
      </c>
      <c r="P210" s="48">
        <f t="shared" si="441"/>
        <v>0</v>
      </c>
      <c r="Q210" s="48">
        <f t="shared" si="442"/>
        <v>1148.77525</v>
      </c>
      <c r="R210" s="46">
        <f t="shared" si="443"/>
        <v>0</v>
      </c>
      <c r="S210" s="46">
        <f t="shared" si="444"/>
        <v>259.63</v>
      </c>
      <c r="T210" s="48">
        <f t="shared" si="445"/>
        <v>113.3</v>
      </c>
      <c r="U210" s="46">
        <f t="shared" si="446"/>
        <v>10.42</v>
      </c>
      <c r="V210" s="46">
        <v>0</v>
      </c>
      <c r="W210" s="48">
        <f t="shared" si="447"/>
        <v>89.5</v>
      </c>
      <c r="X210" s="48">
        <f t="shared" si="448"/>
        <v>0</v>
      </c>
      <c r="Y210" s="46">
        <f t="shared" si="449"/>
        <v>472.85</v>
      </c>
      <c r="Z210" s="46">
        <f t="shared" si="450"/>
        <v>1621.62525</v>
      </c>
      <c r="AA210" s="46"/>
      <c r="AB210" s="12" t="s">
        <v>98</v>
      </c>
      <c r="AC210" s="11">
        <f t="shared" ref="AC210:AE210" si="480">K210+R210</f>
        <v>62.5185</v>
      </c>
      <c r="AD210" s="11">
        <f t="shared" si="480"/>
        <v>778.894</v>
      </c>
      <c r="AE210" s="11">
        <f t="shared" si="480"/>
        <v>566.48</v>
      </c>
      <c r="AF210" s="11">
        <f t="shared" si="452"/>
        <v>34.73275</v>
      </c>
      <c r="AG210" s="11">
        <f t="shared" ref="AG210:AI210" si="481">O210+W210</f>
        <v>179</v>
      </c>
      <c r="AH210" s="11">
        <f t="shared" si="481"/>
        <v>0</v>
      </c>
      <c r="AI210" s="11">
        <f t="shared" si="481"/>
        <v>1621.62525</v>
      </c>
      <c r="AJ210" s="12" t="s">
        <v>33</v>
      </c>
    </row>
    <row r="211" s="9" customFormat="1" ht="16" customHeight="1" spans="1:36">
      <c r="A211" s="45">
        <f t="shared" si="435"/>
        <v>208</v>
      </c>
      <c r="B211" s="46" t="s">
        <v>558</v>
      </c>
      <c r="C211" s="51" t="s">
        <v>603</v>
      </c>
      <c r="D211" s="55" t="s">
        <v>604</v>
      </c>
      <c r="E211" s="46">
        <v>3473.25</v>
      </c>
      <c r="F211" s="46">
        <f>VLOOKUP(C211,'[1]9月'!$B:$Q,16,0)</f>
        <v>3245.4</v>
      </c>
      <c r="G211" s="48">
        <v>5664.75</v>
      </c>
      <c r="H211" s="46">
        <v>3473.25</v>
      </c>
      <c r="I211" s="48">
        <v>0</v>
      </c>
      <c r="J211" s="96"/>
      <c r="K211" s="63">
        <f t="shared" si="436"/>
        <v>62.5185</v>
      </c>
      <c r="L211" s="64">
        <f t="shared" si="437"/>
        <v>519.264</v>
      </c>
      <c r="M211" s="48">
        <f t="shared" si="438"/>
        <v>453.18</v>
      </c>
      <c r="N211" s="46">
        <f t="shared" si="439"/>
        <v>24.31275</v>
      </c>
      <c r="O211" s="48">
        <f t="shared" si="440"/>
        <v>0</v>
      </c>
      <c r="P211" s="48">
        <f t="shared" si="441"/>
        <v>0</v>
      </c>
      <c r="Q211" s="48">
        <f t="shared" si="442"/>
        <v>1059.27525</v>
      </c>
      <c r="R211" s="46">
        <f t="shared" si="443"/>
        <v>0</v>
      </c>
      <c r="S211" s="46">
        <f t="shared" si="444"/>
        <v>259.63</v>
      </c>
      <c r="T211" s="48">
        <f t="shared" si="445"/>
        <v>113.3</v>
      </c>
      <c r="U211" s="46">
        <f t="shared" si="446"/>
        <v>10.42</v>
      </c>
      <c r="V211" s="46">
        <v>0</v>
      </c>
      <c r="W211" s="48">
        <f t="shared" si="447"/>
        <v>0</v>
      </c>
      <c r="X211" s="48">
        <f t="shared" si="448"/>
        <v>0</v>
      </c>
      <c r="Y211" s="46">
        <f t="shared" si="449"/>
        <v>383.35</v>
      </c>
      <c r="Z211" s="46">
        <f t="shared" si="450"/>
        <v>1442.62525</v>
      </c>
      <c r="AA211" s="46"/>
      <c r="AB211" s="12" t="s">
        <v>98</v>
      </c>
      <c r="AC211" s="11">
        <f t="shared" ref="AC211:AE211" si="482">K211+R211</f>
        <v>62.5185</v>
      </c>
      <c r="AD211" s="11">
        <f t="shared" si="482"/>
        <v>778.894</v>
      </c>
      <c r="AE211" s="11">
        <f t="shared" si="482"/>
        <v>566.48</v>
      </c>
      <c r="AF211" s="11">
        <f t="shared" si="452"/>
        <v>34.73275</v>
      </c>
      <c r="AG211" s="11">
        <f t="shared" ref="AG211:AI211" si="483">O211+W211</f>
        <v>0</v>
      </c>
      <c r="AH211" s="11">
        <f t="shared" si="483"/>
        <v>0</v>
      </c>
      <c r="AI211" s="11">
        <f t="shared" si="483"/>
        <v>1442.62525</v>
      </c>
      <c r="AJ211" s="12" t="s">
        <v>33</v>
      </c>
    </row>
    <row r="212" s="9" customFormat="1" ht="16" customHeight="1" spans="1:36">
      <c r="A212" s="45">
        <f t="shared" si="435"/>
        <v>209</v>
      </c>
      <c r="B212" s="46" t="s">
        <v>233</v>
      </c>
      <c r="C212" s="51" t="s">
        <v>605</v>
      </c>
      <c r="D212" s="344" t="s">
        <v>606</v>
      </c>
      <c r="E212" s="46">
        <v>3473.25</v>
      </c>
      <c r="F212" s="46">
        <v>3245.4</v>
      </c>
      <c r="G212" s="48">
        <v>5664.75</v>
      </c>
      <c r="H212" s="46">
        <v>3473.25</v>
      </c>
      <c r="I212" s="48">
        <v>3180</v>
      </c>
      <c r="J212" s="96"/>
      <c r="K212" s="63">
        <f t="shared" si="436"/>
        <v>62.5185</v>
      </c>
      <c r="L212" s="64">
        <f t="shared" si="437"/>
        <v>519.264</v>
      </c>
      <c r="M212" s="48">
        <f t="shared" si="438"/>
        <v>453.18</v>
      </c>
      <c r="N212" s="46">
        <f t="shared" si="439"/>
        <v>24.31275</v>
      </c>
      <c r="O212" s="48">
        <f t="shared" si="440"/>
        <v>159</v>
      </c>
      <c r="P212" s="48">
        <f t="shared" si="441"/>
        <v>0</v>
      </c>
      <c r="Q212" s="48">
        <f t="shared" si="442"/>
        <v>1218.27525</v>
      </c>
      <c r="R212" s="46">
        <f t="shared" si="443"/>
        <v>0</v>
      </c>
      <c r="S212" s="46">
        <f t="shared" si="444"/>
        <v>259.63</v>
      </c>
      <c r="T212" s="48">
        <f t="shared" si="445"/>
        <v>113.3</v>
      </c>
      <c r="U212" s="46">
        <f t="shared" si="446"/>
        <v>10.42</v>
      </c>
      <c r="V212" s="46">
        <v>0</v>
      </c>
      <c r="W212" s="48">
        <f t="shared" si="447"/>
        <v>159</v>
      </c>
      <c r="X212" s="48">
        <f t="shared" si="448"/>
        <v>0</v>
      </c>
      <c r="Y212" s="46">
        <f t="shared" si="449"/>
        <v>542.35</v>
      </c>
      <c r="Z212" s="46">
        <f t="shared" si="450"/>
        <v>1760.62525</v>
      </c>
      <c r="AA212" s="46"/>
      <c r="AB212" s="12" t="s">
        <v>101</v>
      </c>
      <c r="AC212" s="11">
        <f t="shared" ref="AC212:AE212" si="484">K212+R212</f>
        <v>62.5185</v>
      </c>
      <c r="AD212" s="11">
        <f t="shared" si="484"/>
        <v>778.894</v>
      </c>
      <c r="AE212" s="11">
        <f t="shared" si="484"/>
        <v>566.48</v>
      </c>
      <c r="AF212" s="11">
        <f t="shared" si="452"/>
        <v>34.73275</v>
      </c>
      <c r="AG212" s="11">
        <f t="shared" ref="AG212:AI212" si="485">O212+W212</f>
        <v>318</v>
      </c>
      <c r="AH212" s="11">
        <f t="shared" si="485"/>
        <v>0</v>
      </c>
      <c r="AI212" s="11">
        <f t="shared" si="485"/>
        <v>1760.62525</v>
      </c>
      <c r="AJ212" s="12" t="s">
        <v>34</v>
      </c>
    </row>
    <row r="213" s="9" customFormat="1" ht="16" customHeight="1" spans="1:36">
      <c r="A213" s="45">
        <f t="shared" si="435"/>
        <v>210</v>
      </c>
      <c r="B213" s="46" t="s">
        <v>558</v>
      </c>
      <c r="C213" s="51" t="s">
        <v>607</v>
      </c>
      <c r="D213" s="55" t="s">
        <v>608</v>
      </c>
      <c r="E213" s="46">
        <v>3473.25</v>
      </c>
      <c r="F213" s="46">
        <v>3245.4</v>
      </c>
      <c r="G213" s="48">
        <v>5664.75</v>
      </c>
      <c r="H213" s="46">
        <v>3473.25</v>
      </c>
      <c r="I213" s="48">
        <v>1790</v>
      </c>
      <c r="J213" s="48"/>
      <c r="K213" s="63">
        <f t="shared" si="436"/>
        <v>62.5185</v>
      </c>
      <c r="L213" s="64">
        <f t="shared" si="437"/>
        <v>519.264</v>
      </c>
      <c r="M213" s="48">
        <f t="shared" si="438"/>
        <v>453.18</v>
      </c>
      <c r="N213" s="46">
        <f t="shared" si="439"/>
        <v>24.31275</v>
      </c>
      <c r="O213" s="48">
        <f t="shared" si="440"/>
        <v>89.5</v>
      </c>
      <c r="P213" s="48">
        <f t="shared" si="441"/>
        <v>0</v>
      </c>
      <c r="Q213" s="48">
        <f t="shared" si="442"/>
        <v>1148.77525</v>
      </c>
      <c r="R213" s="46">
        <f t="shared" si="443"/>
        <v>0</v>
      </c>
      <c r="S213" s="46">
        <f t="shared" si="444"/>
        <v>259.63</v>
      </c>
      <c r="T213" s="48">
        <f t="shared" si="445"/>
        <v>113.3</v>
      </c>
      <c r="U213" s="46">
        <f t="shared" si="446"/>
        <v>10.42</v>
      </c>
      <c r="V213" s="46">
        <v>0</v>
      </c>
      <c r="W213" s="48">
        <f t="shared" si="447"/>
        <v>89.5</v>
      </c>
      <c r="X213" s="48">
        <f t="shared" si="448"/>
        <v>0</v>
      </c>
      <c r="Y213" s="46">
        <f t="shared" si="449"/>
        <v>472.85</v>
      </c>
      <c r="Z213" s="46">
        <f t="shared" si="450"/>
        <v>1621.62525</v>
      </c>
      <c r="AA213" s="46"/>
      <c r="AB213" s="12" t="s">
        <v>98</v>
      </c>
      <c r="AC213" s="11">
        <f t="shared" ref="AC213:AE213" si="486">K213+R213</f>
        <v>62.5185</v>
      </c>
      <c r="AD213" s="11">
        <f t="shared" si="486"/>
        <v>778.894</v>
      </c>
      <c r="AE213" s="11">
        <f t="shared" si="486"/>
        <v>566.48</v>
      </c>
      <c r="AF213" s="11">
        <f t="shared" si="452"/>
        <v>34.73275</v>
      </c>
      <c r="AG213" s="11">
        <f t="shared" ref="AG213:AI213" si="487">O213+W213</f>
        <v>179</v>
      </c>
      <c r="AH213" s="11">
        <f t="shared" si="487"/>
        <v>0</v>
      </c>
      <c r="AI213" s="11">
        <f t="shared" si="487"/>
        <v>1621.62525</v>
      </c>
      <c r="AJ213" s="12" t="s">
        <v>33</v>
      </c>
    </row>
    <row r="214" s="9" customFormat="1" ht="16" customHeight="1" spans="1:36">
      <c r="A214" s="45">
        <f t="shared" si="435"/>
        <v>211</v>
      </c>
      <c r="B214" s="46" t="s">
        <v>272</v>
      </c>
      <c r="C214" s="79" t="s">
        <v>609</v>
      </c>
      <c r="D214" s="80" t="s">
        <v>610</v>
      </c>
      <c r="E214" s="48">
        <v>3820</v>
      </c>
      <c r="F214" s="48">
        <v>3820</v>
      </c>
      <c r="G214" s="48">
        <v>5664.75</v>
      </c>
      <c r="H214" s="48">
        <v>3820</v>
      </c>
      <c r="I214" s="48">
        <v>4180</v>
      </c>
      <c r="J214" s="48"/>
      <c r="K214" s="93">
        <f t="shared" si="436"/>
        <v>68.76</v>
      </c>
      <c r="L214" s="94">
        <f t="shared" si="437"/>
        <v>611.2</v>
      </c>
      <c r="M214" s="48">
        <f t="shared" si="438"/>
        <v>453.18</v>
      </c>
      <c r="N214" s="48">
        <f t="shared" si="439"/>
        <v>26.74</v>
      </c>
      <c r="O214" s="48">
        <f t="shared" si="440"/>
        <v>209</v>
      </c>
      <c r="P214" s="48">
        <f t="shared" si="441"/>
        <v>0</v>
      </c>
      <c r="Q214" s="48">
        <f t="shared" si="442"/>
        <v>1368.88</v>
      </c>
      <c r="R214" s="46">
        <f t="shared" si="443"/>
        <v>0</v>
      </c>
      <c r="S214" s="48">
        <f t="shared" si="444"/>
        <v>305.6</v>
      </c>
      <c r="T214" s="48">
        <f t="shared" si="445"/>
        <v>113.3</v>
      </c>
      <c r="U214" s="48">
        <f t="shared" si="446"/>
        <v>11.46</v>
      </c>
      <c r="V214" s="46">
        <v>0</v>
      </c>
      <c r="W214" s="48">
        <f t="shared" si="447"/>
        <v>209</v>
      </c>
      <c r="X214" s="48">
        <f t="shared" si="448"/>
        <v>0</v>
      </c>
      <c r="Y214" s="46">
        <f t="shared" si="449"/>
        <v>639.36</v>
      </c>
      <c r="Z214" s="48">
        <f t="shared" si="450"/>
        <v>2008.24</v>
      </c>
      <c r="AA214" s="48"/>
      <c r="AB214" s="12" t="s">
        <v>128</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45">
        <f t="shared" si="435"/>
        <v>212</v>
      </c>
      <c r="B215" s="46" t="s">
        <v>337</v>
      </c>
      <c r="C215" s="79" t="s">
        <v>611</v>
      </c>
      <c r="D215" s="81" t="s">
        <v>612</v>
      </c>
      <c r="E215" s="48">
        <v>3473.25</v>
      </c>
      <c r="F215" s="48">
        <v>3245.5</v>
      </c>
      <c r="G215" s="48">
        <v>5664.75</v>
      </c>
      <c r="H215" s="48">
        <v>3473.25</v>
      </c>
      <c r="I215" s="48">
        <v>1790</v>
      </c>
      <c r="J215" s="48"/>
      <c r="K215" s="93">
        <f t="shared" si="436"/>
        <v>62.5185</v>
      </c>
      <c r="L215" s="94">
        <f t="shared" si="437"/>
        <v>519.28</v>
      </c>
      <c r="M215" s="48">
        <f t="shared" si="438"/>
        <v>453.18</v>
      </c>
      <c r="N215" s="48">
        <f t="shared" si="439"/>
        <v>24.31275</v>
      </c>
      <c r="O215" s="48">
        <f t="shared" si="440"/>
        <v>89.5</v>
      </c>
      <c r="P215" s="48">
        <f t="shared" si="441"/>
        <v>0</v>
      </c>
      <c r="Q215" s="48">
        <f t="shared" si="442"/>
        <v>1148.79125</v>
      </c>
      <c r="R215" s="46">
        <f t="shared" si="443"/>
        <v>0</v>
      </c>
      <c r="S215" s="48">
        <f t="shared" si="444"/>
        <v>259.64</v>
      </c>
      <c r="T215" s="48">
        <f t="shared" si="445"/>
        <v>113.3</v>
      </c>
      <c r="U215" s="48">
        <f t="shared" si="446"/>
        <v>10.42</v>
      </c>
      <c r="V215" s="46">
        <v>0</v>
      </c>
      <c r="W215" s="48">
        <f t="shared" si="447"/>
        <v>89.5</v>
      </c>
      <c r="X215" s="48">
        <f t="shared" si="448"/>
        <v>0</v>
      </c>
      <c r="Y215" s="46">
        <f t="shared" si="449"/>
        <v>472.86</v>
      </c>
      <c r="Z215" s="48">
        <f t="shared" si="450"/>
        <v>1621.65125</v>
      </c>
      <c r="AA215" s="48"/>
      <c r="AB215" s="12" t="s">
        <v>74</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45">
        <f t="shared" si="435"/>
        <v>213</v>
      </c>
      <c r="B216" s="46" t="s">
        <v>289</v>
      </c>
      <c r="C216" s="79" t="s">
        <v>613</v>
      </c>
      <c r="D216" s="81" t="s">
        <v>614</v>
      </c>
      <c r="E216" s="48">
        <v>3473.25</v>
      </c>
      <c r="F216" s="48">
        <v>3245.5</v>
      </c>
      <c r="G216" s="48">
        <v>5664.75</v>
      </c>
      <c r="H216" s="48">
        <v>3473.25</v>
      </c>
      <c r="I216" s="48">
        <v>1790</v>
      </c>
      <c r="J216" s="48"/>
      <c r="K216" s="93">
        <f t="shared" si="436"/>
        <v>62.5185</v>
      </c>
      <c r="L216" s="94">
        <f t="shared" si="437"/>
        <v>519.28</v>
      </c>
      <c r="M216" s="48">
        <f t="shared" si="438"/>
        <v>453.18</v>
      </c>
      <c r="N216" s="48">
        <f t="shared" si="439"/>
        <v>24.31275</v>
      </c>
      <c r="O216" s="48">
        <f t="shared" si="440"/>
        <v>89.5</v>
      </c>
      <c r="P216" s="48">
        <f t="shared" si="441"/>
        <v>0</v>
      </c>
      <c r="Q216" s="48">
        <f t="shared" si="442"/>
        <v>1148.79125</v>
      </c>
      <c r="R216" s="46">
        <f t="shared" si="443"/>
        <v>0</v>
      </c>
      <c r="S216" s="48">
        <f t="shared" si="444"/>
        <v>259.64</v>
      </c>
      <c r="T216" s="48">
        <f t="shared" si="445"/>
        <v>113.3</v>
      </c>
      <c r="U216" s="48">
        <f t="shared" si="446"/>
        <v>10.42</v>
      </c>
      <c r="V216" s="46">
        <v>0</v>
      </c>
      <c r="W216" s="48">
        <f t="shared" si="447"/>
        <v>89.5</v>
      </c>
      <c r="X216" s="48">
        <f t="shared" si="448"/>
        <v>0</v>
      </c>
      <c r="Y216" s="46">
        <f t="shared" si="449"/>
        <v>472.86</v>
      </c>
      <c r="Z216" s="48">
        <f t="shared" si="450"/>
        <v>1621.65125</v>
      </c>
      <c r="AA216" s="48"/>
      <c r="AB216" s="12" t="s">
        <v>80</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45">
        <f t="shared" si="435"/>
        <v>214</v>
      </c>
      <c r="B217" s="46" t="s">
        <v>363</v>
      </c>
      <c r="C217" s="79" t="s">
        <v>615</v>
      </c>
      <c r="D217" s="80" t="s">
        <v>616</v>
      </c>
      <c r="E217" s="48">
        <v>3473.25</v>
      </c>
      <c r="F217" s="48">
        <v>3245.5</v>
      </c>
      <c r="G217" s="48">
        <v>5664.75</v>
      </c>
      <c r="H217" s="48">
        <v>3473.25</v>
      </c>
      <c r="I217" s="48">
        <v>1790</v>
      </c>
      <c r="J217" s="91"/>
      <c r="K217" s="178">
        <f t="shared" si="436"/>
        <v>62.5185</v>
      </c>
      <c r="L217" s="179">
        <f t="shared" si="437"/>
        <v>519.28</v>
      </c>
      <c r="M217" s="91">
        <f t="shared" si="438"/>
        <v>453.18</v>
      </c>
      <c r="N217" s="91">
        <f t="shared" si="439"/>
        <v>24.31275</v>
      </c>
      <c r="O217" s="91">
        <f t="shared" si="440"/>
        <v>89.5</v>
      </c>
      <c r="P217" s="91">
        <f t="shared" si="441"/>
        <v>0</v>
      </c>
      <c r="Q217" s="48">
        <f t="shared" si="442"/>
        <v>1148.79125</v>
      </c>
      <c r="R217" s="92">
        <f t="shared" si="443"/>
        <v>0</v>
      </c>
      <c r="S217" s="91">
        <f t="shared" si="444"/>
        <v>259.64</v>
      </c>
      <c r="T217" s="91">
        <f t="shared" si="445"/>
        <v>113.3</v>
      </c>
      <c r="U217" s="91">
        <f t="shared" si="446"/>
        <v>10.42</v>
      </c>
      <c r="V217" s="46">
        <v>0</v>
      </c>
      <c r="W217" s="91">
        <f t="shared" si="447"/>
        <v>89.5</v>
      </c>
      <c r="X217" s="91">
        <f t="shared" si="448"/>
        <v>0</v>
      </c>
      <c r="Y217" s="46">
        <f t="shared" si="449"/>
        <v>472.86</v>
      </c>
      <c r="Z217" s="48">
        <f t="shared" si="450"/>
        <v>1621.65125</v>
      </c>
      <c r="AA217" s="48"/>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45">
        <f t="shared" si="435"/>
        <v>215</v>
      </c>
      <c r="B218" s="46" t="s">
        <v>363</v>
      </c>
      <c r="C218" s="79" t="s">
        <v>617</v>
      </c>
      <c r="D218" s="80" t="s">
        <v>618</v>
      </c>
      <c r="E218" s="48">
        <v>3473.25</v>
      </c>
      <c r="F218" s="48">
        <v>3245.5</v>
      </c>
      <c r="G218" s="48">
        <v>5664.75</v>
      </c>
      <c r="H218" s="48">
        <v>3473.25</v>
      </c>
      <c r="I218" s="48">
        <v>1790</v>
      </c>
      <c r="J218" s="96"/>
      <c r="K218" s="93">
        <f t="shared" si="436"/>
        <v>62.5185</v>
      </c>
      <c r="L218" s="94">
        <f t="shared" si="437"/>
        <v>519.28</v>
      </c>
      <c r="M218" s="48">
        <f t="shared" si="438"/>
        <v>453.18</v>
      </c>
      <c r="N218" s="48">
        <f t="shared" si="439"/>
        <v>24.31275</v>
      </c>
      <c r="O218" s="48">
        <f t="shared" si="440"/>
        <v>89.5</v>
      </c>
      <c r="P218" s="48">
        <f t="shared" si="441"/>
        <v>0</v>
      </c>
      <c r="Q218" s="48">
        <f t="shared" si="442"/>
        <v>1148.79125</v>
      </c>
      <c r="R218" s="46">
        <f t="shared" si="443"/>
        <v>0</v>
      </c>
      <c r="S218" s="48">
        <f t="shared" si="444"/>
        <v>259.64</v>
      </c>
      <c r="T218" s="48">
        <f t="shared" si="445"/>
        <v>113.3</v>
      </c>
      <c r="U218" s="48">
        <f t="shared" si="446"/>
        <v>10.42</v>
      </c>
      <c r="V218" s="46">
        <v>0</v>
      </c>
      <c r="W218" s="48">
        <f t="shared" si="447"/>
        <v>89.5</v>
      </c>
      <c r="X218" s="48">
        <f t="shared" si="448"/>
        <v>0</v>
      </c>
      <c r="Y218" s="46">
        <f t="shared" si="449"/>
        <v>472.86</v>
      </c>
      <c r="Z218" s="48">
        <f t="shared" si="450"/>
        <v>1621.65125</v>
      </c>
      <c r="AA218" s="48"/>
      <c r="AB218" s="12" t="s">
        <v>71</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9" customFormat="1" ht="16" customHeight="1" spans="1:36">
      <c r="A219" s="45">
        <f t="shared" si="435"/>
        <v>216</v>
      </c>
      <c r="B219" s="46" t="s">
        <v>363</v>
      </c>
      <c r="C219" s="79" t="s">
        <v>619</v>
      </c>
      <c r="D219" s="80" t="s">
        <v>620</v>
      </c>
      <c r="E219" s="48">
        <v>3473.25</v>
      </c>
      <c r="F219" s="48">
        <v>3245.5</v>
      </c>
      <c r="G219" s="48">
        <v>5664.75</v>
      </c>
      <c r="H219" s="48">
        <v>3473.25</v>
      </c>
      <c r="I219" s="48">
        <v>1790</v>
      </c>
      <c r="J219" s="96"/>
      <c r="K219" s="93">
        <f t="shared" si="436"/>
        <v>62.5185</v>
      </c>
      <c r="L219" s="94">
        <f t="shared" si="437"/>
        <v>519.28</v>
      </c>
      <c r="M219" s="48">
        <f t="shared" si="438"/>
        <v>453.18</v>
      </c>
      <c r="N219" s="48">
        <f t="shared" si="439"/>
        <v>24.31275</v>
      </c>
      <c r="O219" s="48">
        <f t="shared" si="440"/>
        <v>89.5</v>
      </c>
      <c r="P219" s="48">
        <f t="shared" si="441"/>
        <v>0</v>
      </c>
      <c r="Q219" s="48">
        <f t="shared" si="442"/>
        <v>1148.79125</v>
      </c>
      <c r="R219" s="46">
        <f t="shared" si="443"/>
        <v>0</v>
      </c>
      <c r="S219" s="48">
        <f t="shared" si="444"/>
        <v>259.64</v>
      </c>
      <c r="T219" s="48">
        <f t="shared" si="445"/>
        <v>113.3</v>
      </c>
      <c r="U219" s="48">
        <f t="shared" si="446"/>
        <v>10.42</v>
      </c>
      <c r="V219" s="46">
        <v>0</v>
      </c>
      <c r="W219" s="48">
        <f t="shared" si="447"/>
        <v>89.5</v>
      </c>
      <c r="X219" s="48">
        <f t="shared" si="448"/>
        <v>0</v>
      </c>
      <c r="Y219" s="46">
        <f t="shared" si="449"/>
        <v>472.86</v>
      </c>
      <c r="Z219" s="48">
        <f t="shared" si="450"/>
        <v>1621.65125</v>
      </c>
      <c r="AA219" s="48"/>
      <c r="AB219" s="12" t="s">
        <v>71</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9" customFormat="1" ht="16" customHeight="1" spans="1:36">
      <c r="A220" s="45">
        <f t="shared" si="435"/>
        <v>217</v>
      </c>
      <c r="B220" s="46" t="s">
        <v>558</v>
      </c>
      <c r="C220" s="79" t="s">
        <v>621</v>
      </c>
      <c r="D220" s="80" t="s">
        <v>622</v>
      </c>
      <c r="E220" s="48">
        <v>3473.25</v>
      </c>
      <c r="F220" s="48">
        <v>3245.5</v>
      </c>
      <c r="G220" s="48">
        <v>5664.75</v>
      </c>
      <c r="H220" s="48">
        <v>3473.25</v>
      </c>
      <c r="I220" s="48">
        <v>1790</v>
      </c>
      <c r="J220" s="91"/>
      <c r="K220" s="178">
        <f t="shared" si="436"/>
        <v>62.5185</v>
      </c>
      <c r="L220" s="179">
        <f t="shared" si="437"/>
        <v>519.28</v>
      </c>
      <c r="M220" s="91">
        <f t="shared" si="438"/>
        <v>453.18</v>
      </c>
      <c r="N220" s="91">
        <f t="shared" si="439"/>
        <v>24.31275</v>
      </c>
      <c r="O220" s="91">
        <f t="shared" si="440"/>
        <v>89.5</v>
      </c>
      <c r="P220" s="91">
        <f t="shared" si="441"/>
        <v>0</v>
      </c>
      <c r="Q220" s="48">
        <f t="shared" si="442"/>
        <v>1148.79125</v>
      </c>
      <c r="R220" s="92">
        <f t="shared" si="443"/>
        <v>0</v>
      </c>
      <c r="S220" s="91">
        <f t="shared" si="444"/>
        <v>259.64</v>
      </c>
      <c r="T220" s="91">
        <f t="shared" si="445"/>
        <v>113.3</v>
      </c>
      <c r="U220" s="91">
        <f t="shared" si="446"/>
        <v>10.42</v>
      </c>
      <c r="V220" s="46">
        <v>0</v>
      </c>
      <c r="W220" s="91">
        <f t="shared" si="447"/>
        <v>89.5</v>
      </c>
      <c r="X220" s="91">
        <f t="shared" si="448"/>
        <v>0</v>
      </c>
      <c r="Y220" s="46">
        <f t="shared" si="449"/>
        <v>472.86</v>
      </c>
      <c r="Z220" s="48">
        <f t="shared" si="450"/>
        <v>1621.65125</v>
      </c>
      <c r="AA220" s="48"/>
      <c r="AB220" s="12" t="s">
        <v>98</v>
      </c>
      <c r="AC220" s="11">
        <f t="shared" ref="AC220:AE220" si="500">K220+R220</f>
        <v>62.5185</v>
      </c>
      <c r="AD220" s="11">
        <f t="shared" si="500"/>
        <v>778.92</v>
      </c>
      <c r="AE220" s="11">
        <f t="shared" si="500"/>
        <v>566.48</v>
      </c>
      <c r="AF220" s="11">
        <f t="shared" si="452"/>
        <v>34.73275</v>
      </c>
      <c r="AG220" s="11">
        <f t="shared" ref="AG220:AI220" si="501">O220+W220</f>
        <v>179</v>
      </c>
      <c r="AH220" s="11">
        <f t="shared" si="501"/>
        <v>0</v>
      </c>
      <c r="AI220" s="11">
        <f t="shared" si="501"/>
        <v>1621.65125</v>
      </c>
      <c r="AJ220" s="12" t="s">
        <v>33</v>
      </c>
    </row>
    <row r="221" s="21" customFormat="1" ht="16" customHeight="1" spans="1:36">
      <c r="A221" s="45">
        <f t="shared" si="435"/>
        <v>218</v>
      </c>
      <c r="B221" s="46" t="s">
        <v>558</v>
      </c>
      <c r="C221" s="79" t="s">
        <v>623</v>
      </c>
      <c r="D221" s="80" t="s">
        <v>624</v>
      </c>
      <c r="E221" s="48">
        <v>3473.25</v>
      </c>
      <c r="F221" s="48">
        <v>3245.5</v>
      </c>
      <c r="G221" s="48">
        <v>5664.75</v>
      </c>
      <c r="H221" s="48">
        <v>3473.25</v>
      </c>
      <c r="I221" s="48">
        <v>1790</v>
      </c>
      <c r="J221" s="96"/>
      <c r="K221" s="93">
        <f t="shared" si="436"/>
        <v>62.5185</v>
      </c>
      <c r="L221" s="94">
        <f t="shared" si="437"/>
        <v>519.28</v>
      </c>
      <c r="M221" s="48">
        <f t="shared" si="438"/>
        <v>453.18</v>
      </c>
      <c r="N221" s="48">
        <f t="shared" si="439"/>
        <v>24.31275</v>
      </c>
      <c r="O221" s="48">
        <f t="shared" si="440"/>
        <v>89.5</v>
      </c>
      <c r="P221" s="48">
        <f t="shared" si="441"/>
        <v>0</v>
      </c>
      <c r="Q221" s="48">
        <f t="shared" si="442"/>
        <v>1148.79125</v>
      </c>
      <c r="R221" s="46">
        <f t="shared" si="443"/>
        <v>0</v>
      </c>
      <c r="S221" s="48">
        <f t="shared" si="444"/>
        <v>259.64</v>
      </c>
      <c r="T221" s="48">
        <f t="shared" si="445"/>
        <v>113.3</v>
      </c>
      <c r="U221" s="48">
        <f t="shared" si="446"/>
        <v>10.42</v>
      </c>
      <c r="V221" s="46">
        <v>0</v>
      </c>
      <c r="W221" s="48">
        <f t="shared" si="447"/>
        <v>89.5</v>
      </c>
      <c r="X221" s="48">
        <f t="shared" si="448"/>
        <v>0</v>
      </c>
      <c r="Y221" s="46">
        <f t="shared" si="449"/>
        <v>472.86</v>
      </c>
      <c r="Z221" s="48">
        <f t="shared" si="450"/>
        <v>1621.65125</v>
      </c>
      <c r="AA221" s="48"/>
      <c r="AB221" s="12" t="s">
        <v>98</v>
      </c>
      <c r="AC221" s="11">
        <f t="shared" ref="AC221:AE221" si="502">K221+R221</f>
        <v>62.5185</v>
      </c>
      <c r="AD221" s="11">
        <f t="shared" si="502"/>
        <v>778.92</v>
      </c>
      <c r="AE221" s="11">
        <f t="shared" si="502"/>
        <v>566.48</v>
      </c>
      <c r="AF221" s="11">
        <f t="shared" si="452"/>
        <v>34.73275</v>
      </c>
      <c r="AG221" s="11">
        <f t="shared" ref="AG221:AI221" si="503">O221+W221</f>
        <v>179</v>
      </c>
      <c r="AH221" s="11">
        <f t="shared" si="503"/>
        <v>0</v>
      </c>
      <c r="AI221" s="11">
        <f t="shared" si="503"/>
        <v>1621.65125</v>
      </c>
      <c r="AJ221" s="12" t="s">
        <v>33</v>
      </c>
    </row>
    <row r="222" s="21" customFormat="1" ht="16" customHeight="1" spans="1:36">
      <c r="A222" s="45">
        <f t="shared" si="435"/>
        <v>219</v>
      </c>
      <c r="B222" s="46" t="s">
        <v>625</v>
      </c>
      <c r="C222" s="79" t="s">
        <v>626</v>
      </c>
      <c r="D222" s="80" t="s">
        <v>627</v>
      </c>
      <c r="E222" s="48">
        <v>3473.25</v>
      </c>
      <c r="F222" s="48">
        <v>3245.5</v>
      </c>
      <c r="G222" s="48">
        <v>5664.75</v>
      </c>
      <c r="H222" s="48">
        <v>3473.25</v>
      </c>
      <c r="I222" s="48">
        <v>3180</v>
      </c>
      <c r="J222" s="96"/>
      <c r="K222" s="93">
        <f t="shared" si="436"/>
        <v>62.5185</v>
      </c>
      <c r="L222" s="94">
        <f t="shared" si="437"/>
        <v>519.28</v>
      </c>
      <c r="M222" s="48">
        <f t="shared" si="438"/>
        <v>453.18</v>
      </c>
      <c r="N222" s="48">
        <f t="shared" si="439"/>
        <v>24.31275</v>
      </c>
      <c r="O222" s="48">
        <f t="shared" si="440"/>
        <v>159</v>
      </c>
      <c r="P222" s="48">
        <f t="shared" si="441"/>
        <v>0</v>
      </c>
      <c r="Q222" s="48">
        <f t="shared" si="442"/>
        <v>1218.29125</v>
      </c>
      <c r="R222" s="46">
        <f t="shared" si="443"/>
        <v>0</v>
      </c>
      <c r="S222" s="48">
        <f t="shared" si="444"/>
        <v>259.64</v>
      </c>
      <c r="T222" s="48">
        <f t="shared" si="445"/>
        <v>113.3</v>
      </c>
      <c r="U222" s="48">
        <f t="shared" si="446"/>
        <v>10.42</v>
      </c>
      <c r="V222" s="46">
        <v>0</v>
      </c>
      <c r="W222" s="48">
        <f t="shared" si="447"/>
        <v>159</v>
      </c>
      <c r="X222" s="48">
        <f t="shared" si="448"/>
        <v>0</v>
      </c>
      <c r="Y222" s="46">
        <f t="shared" si="449"/>
        <v>542.36</v>
      </c>
      <c r="Z222" s="48">
        <f t="shared" si="450"/>
        <v>1760.65125</v>
      </c>
      <c r="AA222" s="48"/>
      <c r="AB222" s="12" t="s">
        <v>101</v>
      </c>
      <c r="AC222" s="11">
        <f t="shared" ref="AC222:AE222" si="504">K222+R222</f>
        <v>62.5185</v>
      </c>
      <c r="AD222" s="11">
        <f t="shared" si="504"/>
        <v>778.92</v>
      </c>
      <c r="AE222" s="11">
        <f t="shared" si="504"/>
        <v>566.48</v>
      </c>
      <c r="AF222" s="11">
        <f t="shared" si="452"/>
        <v>34.73275</v>
      </c>
      <c r="AG222" s="11">
        <f t="shared" ref="AG222:AI222" si="505">O222+W222</f>
        <v>318</v>
      </c>
      <c r="AH222" s="11">
        <f t="shared" si="505"/>
        <v>0</v>
      </c>
      <c r="AI222" s="11">
        <f t="shared" si="505"/>
        <v>1760.65125</v>
      </c>
      <c r="AJ222" s="12" t="s">
        <v>34</v>
      </c>
    </row>
    <row r="223" s="9" customFormat="1" ht="16" customHeight="1" spans="1:36">
      <c r="A223" s="45">
        <f t="shared" si="435"/>
        <v>220</v>
      </c>
      <c r="B223" s="46" t="s">
        <v>558</v>
      </c>
      <c r="C223" s="79" t="s">
        <v>628</v>
      </c>
      <c r="D223" s="350" t="s">
        <v>629</v>
      </c>
      <c r="E223" s="48">
        <v>3473.25</v>
      </c>
      <c r="F223" s="48">
        <v>3245.5</v>
      </c>
      <c r="G223" s="48">
        <v>5664.75</v>
      </c>
      <c r="H223" s="48">
        <v>3473.25</v>
      </c>
      <c r="I223" s="48">
        <v>1790</v>
      </c>
      <c r="J223" s="91"/>
      <c r="K223" s="178">
        <f t="shared" si="436"/>
        <v>62.5185</v>
      </c>
      <c r="L223" s="179">
        <f t="shared" si="437"/>
        <v>519.28</v>
      </c>
      <c r="M223" s="91">
        <f t="shared" si="438"/>
        <v>453.18</v>
      </c>
      <c r="N223" s="91">
        <f t="shared" si="439"/>
        <v>24.31275</v>
      </c>
      <c r="O223" s="91">
        <f t="shared" si="440"/>
        <v>89.5</v>
      </c>
      <c r="P223" s="91">
        <f t="shared" si="441"/>
        <v>0</v>
      </c>
      <c r="Q223" s="48">
        <f t="shared" si="442"/>
        <v>1148.79125</v>
      </c>
      <c r="R223" s="92">
        <f t="shared" si="443"/>
        <v>0</v>
      </c>
      <c r="S223" s="91">
        <f t="shared" si="444"/>
        <v>259.64</v>
      </c>
      <c r="T223" s="91">
        <f t="shared" si="445"/>
        <v>113.3</v>
      </c>
      <c r="U223" s="91">
        <f t="shared" si="446"/>
        <v>10.42</v>
      </c>
      <c r="V223" s="46">
        <v>0</v>
      </c>
      <c r="W223" s="91">
        <f t="shared" si="447"/>
        <v>89.5</v>
      </c>
      <c r="X223" s="91">
        <f t="shared" si="448"/>
        <v>0</v>
      </c>
      <c r="Y223" s="46">
        <f t="shared" si="449"/>
        <v>472.86</v>
      </c>
      <c r="Z223" s="48">
        <f t="shared" si="450"/>
        <v>1621.65125</v>
      </c>
      <c r="AA223" s="48"/>
      <c r="AB223" s="12" t="s">
        <v>101</v>
      </c>
      <c r="AC223" s="11">
        <f t="shared" ref="AC223:AE223" si="506">K223+R223</f>
        <v>62.5185</v>
      </c>
      <c r="AD223" s="11">
        <f t="shared" si="506"/>
        <v>778.92</v>
      </c>
      <c r="AE223" s="11">
        <f t="shared" si="506"/>
        <v>566.48</v>
      </c>
      <c r="AF223" s="11">
        <f t="shared" si="452"/>
        <v>34.73275</v>
      </c>
      <c r="AG223" s="11">
        <f t="shared" ref="AG223:AI223" si="507">O223+W223</f>
        <v>179</v>
      </c>
      <c r="AH223" s="11">
        <f t="shared" si="507"/>
        <v>0</v>
      </c>
      <c r="AI223" s="11">
        <f t="shared" si="507"/>
        <v>1621.65125</v>
      </c>
      <c r="AJ223" s="12" t="s">
        <v>34</v>
      </c>
    </row>
    <row r="224" s="21" customFormat="1" ht="16" customHeight="1" spans="1:36">
      <c r="A224" s="45">
        <f t="shared" si="435"/>
        <v>221</v>
      </c>
      <c r="B224" s="46" t="s">
        <v>328</v>
      </c>
      <c r="C224" s="79" t="s">
        <v>630</v>
      </c>
      <c r="D224" s="80" t="s">
        <v>631</v>
      </c>
      <c r="E224" s="48">
        <v>3820</v>
      </c>
      <c r="F224" s="48">
        <v>3820</v>
      </c>
      <c r="G224" s="48">
        <v>5664.75</v>
      </c>
      <c r="H224" s="48">
        <v>3820</v>
      </c>
      <c r="I224" s="48">
        <v>4180</v>
      </c>
      <c r="J224" s="96"/>
      <c r="K224" s="93">
        <f t="shared" si="436"/>
        <v>68.76</v>
      </c>
      <c r="L224" s="94">
        <f t="shared" si="437"/>
        <v>611.2</v>
      </c>
      <c r="M224" s="48">
        <f t="shared" si="438"/>
        <v>453.18</v>
      </c>
      <c r="N224" s="48">
        <f t="shared" si="439"/>
        <v>26.74</v>
      </c>
      <c r="O224" s="48">
        <f t="shared" si="440"/>
        <v>209</v>
      </c>
      <c r="P224" s="48">
        <f t="shared" si="441"/>
        <v>0</v>
      </c>
      <c r="Q224" s="48">
        <f t="shared" si="442"/>
        <v>1368.88</v>
      </c>
      <c r="R224" s="46">
        <f t="shared" si="443"/>
        <v>0</v>
      </c>
      <c r="S224" s="48">
        <f t="shared" si="444"/>
        <v>305.6</v>
      </c>
      <c r="T224" s="48">
        <f t="shared" si="445"/>
        <v>113.3</v>
      </c>
      <c r="U224" s="48">
        <f t="shared" si="446"/>
        <v>11.46</v>
      </c>
      <c r="V224" s="46">
        <v>0</v>
      </c>
      <c r="W224" s="48">
        <f t="shared" si="447"/>
        <v>209</v>
      </c>
      <c r="X224" s="48">
        <f t="shared" si="448"/>
        <v>0</v>
      </c>
      <c r="Y224" s="46">
        <f t="shared" si="449"/>
        <v>639.36</v>
      </c>
      <c r="Z224" s="48">
        <f t="shared" si="450"/>
        <v>2008.24</v>
      </c>
      <c r="AA224" s="48"/>
      <c r="AB224" s="12" t="s">
        <v>104</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21" customFormat="1" ht="16" customHeight="1" spans="1:36">
      <c r="A225" s="45">
        <f t="shared" si="435"/>
        <v>222</v>
      </c>
      <c r="B225" s="46" t="s">
        <v>53</v>
      </c>
      <c r="C225" s="82" t="s">
        <v>632</v>
      </c>
      <c r="D225" s="46" t="s">
        <v>633</v>
      </c>
      <c r="E225" s="46">
        <v>3473.25</v>
      </c>
      <c r="F225" s="46">
        <f>VLOOKUP(C225,'[1]9月'!$B:$Q,16,0)</f>
        <v>3245.4</v>
      </c>
      <c r="G225" s="48">
        <v>5664.75</v>
      </c>
      <c r="H225" s="46">
        <v>3473.25</v>
      </c>
      <c r="I225" s="48">
        <v>4180</v>
      </c>
      <c r="J225" s="96"/>
      <c r="K225" s="63">
        <f t="shared" si="436"/>
        <v>62.5185</v>
      </c>
      <c r="L225" s="64">
        <f t="shared" si="437"/>
        <v>519.264</v>
      </c>
      <c r="M225" s="48">
        <f t="shared" si="438"/>
        <v>453.18</v>
      </c>
      <c r="N225" s="46">
        <f t="shared" si="439"/>
        <v>24.31275</v>
      </c>
      <c r="O225" s="48">
        <f t="shared" si="440"/>
        <v>209</v>
      </c>
      <c r="P225" s="48">
        <f t="shared" si="441"/>
        <v>0</v>
      </c>
      <c r="Q225" s="48">
        <f t="shared" si="442"/>
        <v>1268.27525</v>
      </c>
      <c r="R225" s="46">
        <f t="shared" si="443"/>
        <v>0</v>
      </c>
      <c r="S225" s="46">
        <f t="shared" si="444"/>
        <v>259.63</v>
      </c>
      <c r="T225" s="48">
        <f t="shared" si="445"/>
        <v>113.3</v>
      </c>
      <c r="U225" s="46">
        <f t="shared" si="446"/>
        <v>10.42</v>
      </c>
      <c r="V225" s="46">
        <v>0</v>
      </c>
      <c r="W225" s="48">
        <f t="shared" si="447"/>
        <v>209</v>
      </c>
      <c r="X225" s="48">
        <f t="shared" si="448"/>
        <v>0</v>
      </c>
      <c r="Y225" s="46">
        <f t="shared" si="449"/>
        <v>592.35</v>
      </c>
      <c r="Z225" s="46">
        <f t="shared" si="450"/>
        <v>1860.62525</v>
      </c>
      <c r="AA225" s="46"/>
      <c r="AB225" s="12" t="s">
        <v>54</v>
      </c>
      <c r="AC225" s="11">
        <f t="shared" ref="AC225:AE225" si="510">K225+R225</f>
        <v>62.5185</v>
      </c>
      <c r="AD225" s="11">
        <f t="shared" si="510"/>
        <v>778.894</v>
      </c>
      <c r="AE225" s="11">
        <f t="shared" si="510"/>
        <v>566.48</v>
      </c>
      <c r="AF225" s="11">
        <f t="shared" si="452"/>
        <v>34.73275</v>
      </c>
      <c r="AG225" s="11">
        <f t="shared" ref="AG225:AI225" si="511">O225+W225</f>
        <v>418</v>
      </c>
      <c r="AH225" s="11">
        <f t="shared" si="511"/>
        <v>0</v>
      </c>
      <c r="AI225" s="11">
        <f t="shared" si="511"/>
        <v>1860.62525</v>
      </c>
      <c r="AJ225" s="12" t="s">
        <v>32</v>
      </c>
    </row>
    <row r="226" s="21" customFormat="1" ht="16" customHeight="1" spans="1:36">
      <c r="A226" s="45">
        <f t="shared" si="435"/>
        <v>223</v>
      </c>
      <c r="B226" s="46" t="s">
        <v>210</v>
      </c>
      <c r="C226" s="82" t="s">
        <v>634</v>
      </c>
      <c r="D226" s="46" t="s">
        <v>635</v>
      </c>
      <c r="E226" s="46">
        <v>3473.25</v>
      </c>
      <c r="F226" s="46">
        <f>VLOOKUP(C226,'[1]9月'!$B:$Q,16,0)</f>
        <v>3245.4</v>
      </c>
      <c r="G226" s="48">
        <v>5664.75</v>
      </c>
      <c r="H226" s="46">
        <v>3473.25</v>
      </c>
      <c r="I226" s="48">
        <v>4180</v>
      </c>
      <c r="J226" s="96"/>
      <c r="K226" s="63">
        <f t="shared" si="436"/>
        <v>62.5185</v>
      </c>
      <c r="L226" s="64">
        <f t="shared" si="437"/>
        <v>519.264</v>
      </c>
      <c r="M226" s="48">
        <f t="shared" si="438"/>
        <v>453.18</v>
      </c>
      <c r="N226" s="46">
        <f t="shared" si="439"/>
        <v>24.31275</v>
      </c>
      <c r="O226" s="48">
        <f t="shared" si="440"/>
        <v>209</v>
      </c>
      <c r="P226" s="48">
        <f t="shared" si="441"/>
        <v>0</v>
      </c>
      <c r="Q226" s="48">
        <f t="shared" si="442"/>
        <v>1268.27525</v>
      </c>
      <c r="R226" s="46">
        <f t="shared" si="443"/>
        <v>0</v>
      </c>
      <c r="S226" s="46">
        <f t="shared" si="444"/>
        <v>259.63</v>
      </c>
      <c r="T226" s="48">
        <f t="shared" si="445"/>
        <v>113.3</v>
      </c>
      <c r="U226" s="46">
        <f t="shared" si="446"/>
        <v>10.42</v>
      </c>
      <c r="V226" s="46">
        <v>0</v>
      </c>
      <c r="W226" s="48">
        <f t="shared" si="447"/>
        <v>209</v>
      </c>
      <c r="X226" s="48">
        <f t="shared" si="448"/>
        <v>0</v>
      </c>
      <c r="Y226" s="46">
        <f t="shared" si="449"/>
        <v>592.35</v>
      </c>
      <c r="Z226" s="46">
        <f t="shared" si="450"/>
        <v>1860.62525</v>
      </c>
      <c r="AA226" s="46"/>
      <c r="AB226" s="12" t="s">
        <v>49</v>
      </c>
      <c r="AC226" s="11">
        <f t="shared" ref="AC226:AE226" si="512">K226+R226</f>
        <v>62.5185</v>
      </c>
      <c r="AD226" s="11">
        <f t="shared" si="512"/>
        <v>778.894</v>
      </c>
      <c r="AE226" s="11">
        <f t="shared" si="512"/>
        <v>566.48</v>
      </c>
      <c r="AF226" s="11">
        <f t="shared" si="452"/>
        <v>34.73275</v>
      </c>
      <c r="AG226" s="11">
        <f t="shared" ref="AG226:AI226" si="513">O226+W226</f>
        <v>418</v>
      </c>
      <c r="AH226" s="11">
        <f t="shared" si="513"/>
        <v>0</v>
      </c>
      <c r="AI226" s="11">
        <f t="shared" si="513"/>
        <v>1860.62525</v>
      </c>
      <c r="AJ226" s="12" t="s">
        <v>32</v>
      </c>
    </row>
    <row r="227" s="21" customFormat="1" ht="16" customHeight="1" spans="1:36">
      <c r="A227" s="45">
        <f t="shared" si="435"/>
        <v>224</v>
      </c>
      <c r="B227" s="46" t="s">
        <v>176</v>
      </c>
      <c r="C227" s="56" t="s">
        <v>636</v>
      </c>
      <c r="D227" s="83" t="s">
        <v>637</v>
      </c>
      <c r="E227" s="46">
        <v>3473.25</v>
      </c>
      <c r="F227" s="46">
        <f>VLOOKUP(C227,'[1]9月'!$B:$Q,16,0)</f>
        <v>3245.4</v>
      </c>
      <c r="G227" s="48">
        <v>5664.75</v>
      </c>
      <c r="H227" s="46">
        <v>3473.25</v>
      </c>
      <c r="I227" s="48">
        <v>3180</v>
      </c>
      <c r="J227" s="96"/>
      <c r="K227" s="63">
        <f t="shared" si="436"/>
        <v>62.5185</v>
      </c>
      <c r="L227" s="64">
        <f t="shared" si="437"/>
        <v>519.264</v>
      </c>
      <c r="M227" s="48">
        <f t="shared" si="438"/>
        <v>453.18</v>
      </c>
      <c r="N227" s="46">
        <f t="shared" si="439"/>
        <v>24.31275</v>
      </c>
      <c r="O227" s="48">
        <f t="shared" si="440"/>
        <v>159</v>
      </c>
      <c r="P227" s="48">
        <f t="shared" si="441"/>
        <v>0</v>
      </c>
      <c r="Q227" s="48">
        <f t="shared" si="442"/>
        <v>1218.27525</v>
      </c>
      <c r="R227" s="46">
        <f t="shared" si="443"/>
        <v>0</v>
      </c>
      <c r="S227" s="46">
        <f t="shared" si="444"/>
        <v>259.63</v>
      </c>
      <c r="T227" s="48">
        <f t="shared" si="445"/>
        <v>113.3</v>
      </c>
      <c r="U227" s="46">
        <f t="shared" si="446"/>
        <v>10.42</v>
      </c>
      <c r="V227" s="46">
        <v>0</v>
      </c>
      <c r="W227" s="48">
        <f t="shared" si="447"/>
        <v>159</v>
      </c>
      <c r="X227" s="48">
        <f t="shared" si="448"/>
        <v>0</v>
      </c>
      <c r="Y227" s="46">
        <f t="shared" si="449"/>
        <v>542.35</v>
      </c>
      <c r="Z227" s="46">
        <f t="shared" si="450"/>
        <v>1760.62525</v>
      </c>
      <c r="AA227" s="46"/>
      <c r="AB227" s="12" t="s">
        <v>104</v>
      </c>
      <c r="AC227" s="11">
        <f t="shared" ref="AC227:AE227" si="514">K227+R227</f>
        <v>62.5185</v>
      </c>
      <c r="AD227" s="11">
        <f t="shared" si="514"/>
        <v>778.894</v>
      </c>
      <c r="AE227" s="11">
        <f t="shared" si="514"/>
        <v>566.48</v>
      </c>
      <c r="AF227" s="11">
        <f t="shared" si="452"/>
        <v>34.73275</v>
      </c>
      <c r="AG227" s="11">
        <f t="shared" ref="AG227:AI227" si="515">O227+W227</f>
        <v>318</v>
      </c>
      <c r="AH227" s="11">
        <f t="shared" si="515"/>
        <v>0</v>
      </c>
      <c r="AI227" s="11">
        <f t="shared" si="515"/>
        <v>1760.62525</v>
      </c>
      <c r="AJ227" s="12" t="s">
        <v>35</v>
      </c>
    </row>
    <row r="228" s="21" customFormat="1" ht="16" customHeight="1" spans="1:36">
      <c r="A228" s="45">
        <f t="shared" si="435"/>
        <v>225</v>
      </c>
      <c r="B228" s="46" t="s">
        <v>173</v>
      </c>
      <c r="C228" s="56" t="s">
        <v>638</v>
      </c>
      <c r="D228" s="83" t="s">
        <v>639</v>
      </c>
      <c r="E228" s="46">
        <v>3473.25</v>
      </c>
      <c r="F228" s="46">
        <f>VLOOKUP(C228,'[1]9月'!$B:$Q,16,0)</f>
        <v>3245.4</v>
      </c>
      <c r="G228" s="48">
        <v>5664.75</v>
      </c>
      <c r="H228" s="46">
        <v>3473.25</v>
      </c>
      <c r="I228" s="48">
        <v>3180</v>
      </c>
      <c r="J228" s="48"/>
      <c r="K228" s="63">
        <f t="shared" si="436"/>
        <v>62.5185</v>
      </c>
      <c r="L228" s="64">
        <f t="shared" si="437"/>
        <v>519.264</v>
      </c>
      <c r="M228" s="48">
        <f t="shared" si="438"/>
        <v>453.18</v>
      </c>
      <c r="N228" s="46">
        <f t="shared" si="439"/>
        <v>24.31275</v>
      </c>
      <c r="O228" s="48">
        <f t="shared" si="440"/>
        <v>159</v>
      </c>
      <c r="P228" s="48">
        <f t="shared" si="441"/>
        <v>0</v>
      </c>
      <c r="Q228" s="48">
        <f t="shared" si="442"/>
        <v>1218.27525</v>
      </c>
      <c r="R228" s="46">
        <f t="shared" si="443"/>
        <v>0</v>
      </c>
      <c r="S228" s="46">
        <f t="shared" si="444"/>
        <v>259.63</v>
      </c>
      <c r="T228" s="48">
        <f t="shared" si="445"/>
        <v>113.3</v>
      </c>
      <c r="U228" s="46">
        <f t="shared" si="446"/>
        <v>10.42</v>
      </c>
      <c r="V228" s="46">
        <v>0</v>
      </c>
      <c r="W228" s="48">
        <f t="shared" si="447"/>
        <v>159</v>
      </c>
      <c r="X228" s="48">
        <f t="shared" si="448"/>
        <v>0</v>
      </c>
      <c r="Y228" s="46">
        <f t="shared" si="449"/>
        <v>542.35</v>
      </c>
      <c r="Z228" s="46">
        <f t="shared" si="450"/>
        <v>1760.62525</v>
      </c>
      <c r="AA228" s="46"/>
      <c r="AB228" s="12" t="s">
        <v>104</v>
      </c>
      <c r="AC228" s="11">
        <f t="shared" ref="AC228:AE228" si="516">K228+R228</f>
        <v>62.5185</v>
      </c>
      <c r="AD228" s="11">
        <f t="shared" si="516"/>
        <v>778.894</v>
      </c>
      <c r="AE228" s="11">
        <f t="shared" si="516"/>
        <v>566.48</v>
      </c>
      <c r="AF228" s="11">
        <f t="shared" si="452"/>
        <v>34.73275</v>
      </c>
      <c r="AG228" s="11">
        <f t="shared" ref="AG228:AI228" si="517">O228+W228</f>
        <v>318</v>
      </c>
      <c r="AH228" s="11">
        <f t="shared" si="517"/>
        <v>0</v>
      </c>
      <c r="AI228" s="11">
        <f t="shared" si="517"/>
        <v>1760.62525</v>
      </c>
      <c r="AJ228" s="12" t="s">
        <v>35</v>
      </c>
    </row>
    <row r="229" s="21" customFormat="1" ht="16" customHeight="1" spans="1:36">
      <c r="A229" s="45">
        <f t="shared" si="435"/>
        <v>226</v>
      </c>
      <c r="B229" s="46" t="s">
        <v>640</v>
      </c>
      <c r="C229" s="56" t="s">
        <v>641</v>
      </c>
      <c r="D229" s="83" t="s">
        <v>642</v>
      </c>
      <c r="E229" s="46">
        <v>3473.25</v>
      </c>
      <c r="F229" s="46">
        <f>VLOOKUP(C229,'[1]9月'!$B:$Q,16,0)</f>
        <v>3245.4</v>
      </c>
      <c r="G229" s="48">
        <v>5664.75</v>
      </c>
      <c r="H229" s="46">
        <v>3473.25</v>
      </c>
      <c r="I229" s="48">
        <v>3180</v>
      </c>
      <c r="J229" s="48"/>
      <c r="K229" s="63">
        <f t="shared" si="436"/>
        <v>62.5185</v>
      </c>
      <c r="L229" s="64">
        <f t="shared" si="437"/>
        <v>519.264</v>
      </c>
      <c r="M229" s="48">
        <f t="shared" si="438"/>
        <v>453.18</v>
      </c>
      <c r="N229" s="46">
        <f t="shared" si="439"/>
        <v>24.31275</v>
      </c>
      <c r="O229" s="48">
        <f t="shared" si="440"/>
        <v>159</v>
      </c>
      <c r="P229" s="48">
        <f t="shared" si="441"/>
        <v>0</v>
      </c>
      <c r="Q229" s="48">
        <f t="shared" si="442"/>
        <v>1218.27525</v>
      </c>
      <c r="R229" s="46">
        <f t="shared" si="443"/>
        <v>0</v>
      </c>
      <c r="S229" s="46">
        <f t="shared" si="444"/>
        <v>259.63</v>
      </c>
      <c r="T229" s="48">
        <f t="shared" si="445"/>
        <v>113.3</v>
      </c>
      <c r="U229" s="46">
        <f t="shared" si="446"/>
        <v>10.42</v>
      </c>
      <c r="V229" s="46">
        <v>0</v>
      </c>
      <c r="W229" s="48">
        <f t="shared" si="447"/>
        <v>159</v>
      </c>
      <c r="X229" s="48">
        <f t="shared" si="448"/>
        <v>0</v>
      </c>
      <c r="Y229" s="46">
        <f t="shared" si="449"/>
        <v>542.35</v>
      </c>
      <c r="Z229" s="46">
        <f t="shared" si="450"/>
        <v>1760.62525</v>
      </c>
      <c r="AA229" s="46"/>
      <c r="AB229" s="12" t="s">
        <v>95</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33</v>
      </c>
    </row>
    <row r="230" s="21" customFormat="1" ht="16" customHeight="1" spans="1:36">
      <c r="A230" s="45">
        <f t="shared" si="435"/>
        <v>227</v>
      </c>
      <c r="B230" s="46" t="s">
        <v>328</v>
      </c>
      <c r="C230" s="56" t="s">
        <v>643</v>
      </c>
      <c r="D230" s="83" t="s">
        <v>644</v>
      </c>
      <c r="E230" s="46">
        <v>3473.25</v>
      </c>
      <c r="F230" s="46">
        <f>VLOOKUP(C230,'[1]9月'!$B:$Q,16,0)</f>
        <v>3245.4</v>
      </c>
      <c r="G230" s="48">
        <v>5664.75</v>
      </c>
      <c r="H230" s="46">
        <v>3473.25</v>
      </c>
      <c r="I230" s="48">
        <v>4180</v>
      </c>
      <c r="J230" s="48"/>
      <c r="K230" s="63">
        <f t="shared" si="436"/>
        <v>62.5185</v>
      </c>
      <c r="L230" s="64">
        <f t="shared" si="437"/>
        <v>519.264</v>
      </c>
      <c r="M230" s="48">
        <f t="shared" si="438"/>
        <v>453.18</v>
      </c>
      <c r="N230" s="46">
        <f t="shared" si="439"/>
        <v>24.31275</v>
      </c>
      <c r="O230" s="48">
        <f t="shared" si="440"/>
        <v>209</v>
      </c>
      <c r="P230" s="48">
        <f t="shared" si="441"/>
        <v>0</v>
      </c>
      <c r="Q230" s="48">
        <f t="shared" si="442"/>
        <v>1268.27525</v>
      </c>
      <c r="R230" s="46">
        <f t="shared" si="443"/>
        <v>0</v>
      </c>
      <c r="S230" s="46">
        <f t="shared" si="444"/>
        <v>259.63</v>
      </c>
      <c r="T230" s="48">
        <f t="shared" si="445"/>
        <v>113.3</v>
      </c>
      <c r="U230" s="46">
        <f t="shared" si="446"/>
        <v>10.42</v>
      </c>
      <c r="V230" s="46">
        <v>0</v>
      </c>
      <c r="W230" s="48">
        <f t="shared" si="447"/>
        <v>209</v>
      </c>
      <c r="X230" s="48">
        <f t="shared" si="448"/>
        <v>0</v>
      </c>
      <c r="Y230" s="46">
        <f t="shared" si="449"/>
        <v>592.35</v>
      </c>
      <c r="Z230" s="46">
        <f t="shared" si="450"/>
        <v>1860.62525</v>
      </c>
      <c r="AA230" s="46"/>
      <c r="AB230" s="12" t="s">
        <v>104</v>
      </c>
      <c r="AC230" s="11">
        <f t="shared" ref="AC230:AE230" si="520">K230+R230</f>
        <v>62.5185</v>
      </c>
      <c r="AD230" s="11">
        <f t="shared" si="520"/>
        <v>778.894</v>
      </c>
      <c r="AE230" s="11">
        <f t="shared" si="520"/>
        <v>566.48</v>
      </c>
      <c r="AF230" s="11">
        <f t="shared" si="452"/>
        <v>34.73275</v>
      </c>
      <c r="AG230" s="11">
        <f t="shared" ref="AG230:AI230" si="521">O230+W230</f>
        <v>418</v>
      </c>
      <c r="AH230" s="11">
        <f t="shared" si="521"/>
        <v>0</v>
      </c>
      <c r="AI230" s="11">
        <f t="shared" si="521"/>
        <v>1860.62525</v>
      </c>
      <c r="AJ230" s="12" t="s">
        <v>35</v>
      </c>
    </row>
    <row r="231" s="21" customFormat="1" ht="16" customHeight="1" spans="1:36">
      <c r="A231" s="45">
        <f t="shared" si="435"/>
        <v>228</v>
      </c>
      <c r="B231" s="46" t="s">
        <v>230</v>
      </c>
      <c r="C231" s="56" t="s">
        <v>645</v>
      </c>
      <c r="D231" s="83" t="s">
        <v>646</v>
      </c>
      <c r="E231" s="46">
        <v>3473.25</v>
      </c>
      <c r="F231" s="46">
        <f>VLOOKUP(C231,'[1]9月'!$B:$Q,16,0)</f>
        <v>3245.4</v>
      </c>
      <c r="G231" s="48">
        <v>5664.75</v>
      </c>
      <c r="H231" s="46">
        <v>3473.25</v>
      </c>
      <c r="I231" s="48">
        <v>1790</v>
      </c>
      <c r="J231" s="48"/>
      <c r="K231" s="63">
        <f t="shared" si="436"/>
        <v>62.5185</v>
      </c>
      <c r="L231" s="64">
        <f t="shared" si="437"/>
        <v>519.264</v>
      </c>
      <c r="M231" s="48">
        <f t="shared" si="438"/>
        <v>453.18</v>
      </c>
      <c r="N231" s="46">
        <f t="shared" si="439"/>
        <v>24.31275</v>
      </c>
      <c r="O231" s="48">
        <f t="shared" si="440"/>
        <v>89.5</v>
      </c>
      <c r="P231" s="48">
        <f t="shared" si="441"/>
        <v>0</v>
      </c>
      <c r="Q231" s="48">
        <f t="shared" si="442"/>
        <v>1148.77525</v>
      </c>
      <c r="R231" s="46">
        <f t="shared" si="443"/>
        <v>0</v>
      </c>
      <c r="S231" s="46">
        <f t="shared" si="444"/>
        <v>259.63</v>
      </c>
      <c r="T231" s="48">
        <f t="shared" si="445"/>
        <v>113.3</v>
      </c>
      <c r="U231" s="46">
        <f t="shared" si="446"/>
        <v>10.42</v>
      </c>
      <c r="V231" s="46">
        <v>0</v>
      </c>
      <c r="W231" s="48">
        <f t="shared" si="447"/>
        <v>89.5</v>
      </c>
      <c r="X231" s="48">
        <f t="shared" si="448"/>
        <v>0</v>
      </c>
      <c r="Y231" s="46">
        <f t="shared" si="449"/>
        <v>472.85</v>
      </c>
      <c r="Z231" s="46">
        <f t="shared" si="450"/>
        <v>1621.62525</v>
      </c>
      <c r="AA231" s="46"/>
      <c r="AB231" s="12" t="s">
        <v>60</v>
      </c>
      <c r="AC231" s="11">
        <f t="shared" ref="AC231:AE231" si="522">K231+R231</f>
        <v>62.5185</v>
      </c>
      <c r="AD231" s="11">
        <f t="shared" si="522"/>
        <v>778.894</v>
      </c>
      <c r="AE231" s="11">
        <f t="shared" si="522"/>
        <v>566.48</v>
      </c>
      <c r="AF231" s="11">
        <f t="shared" si="452"/>
        <v>34.73275</v>
      </c>
      <c r="AG231" s="11">
        <f t="shared" ref="AG231:AI231" si="523">O231+W231</f>
        <v>179</v>
      </c>
      <c r="AH231" s="11">
        <f t="shared" si="523"/>
        <v>0</v>
      </c>
      <c r="AI231" s="11">
        <f t="shared" si="523"/>
        <v>1621.62525</v>
      </c>
      <c r="AJ231" s="12" t="s">
        <v>32</v>
      </c>
    </row>
    <row r="232" s="21" customFormat="1" ht="16" customHeight="1" spans="1:36">
      <c r="A232" s="45">
        <f t="shared" si="435"/>
        <v>229</v>
      </c>
      <c r="B232" s="46" t="s">
        <v>227</v>
      </c>
      <c r="C232" s="56" t="s">
        <v>647</v>
      </c>
      <c r="D232" s="83" t="s">
        <v>648</v>
      </c>
      <c r="E232" s="46">
        <v>3473.25</v>
      </c>
      <c r="F232" s="46">
        <f>VLOOKUP(C232,'[1]9月'!$B:$Q,16,0)</f>
        <v>3245.4</v>
      </c>
      <c r="G232" s="48">
        <v>5664.75</v>
      </c>
      <c r="H232" s="46">
        <v>3473.25</v>
      </c>
      <c r="I232" s="48">
        <v>3180</v>
      </c>
      <c r="J232" s="48"/>
      <c r="K232" s="63">
        <f t="shared" si="436"/>
        <v>62.5185</v>
      </c>
      <c r="L232" s="64">
        <f t="shared" si="437"/>
        <v>519.264</v>
      </c>
      <c r="M232" s="48">
        <f t="shared" si="438"/>
        <v>453.18</v>
      </c>
      <c r="N232" s="46">
        <f t="shared" si="439"/>
        <v>24.31275</v>
      </c>
      <c r="O232" s="48">
        <f t="shared" si="440"/>
        <v>159</v>
      </c>
      <c r="P232" s="48">
        <f t="shared" si="441"/>
        <v>0</v>
      </c>
      <c r="Q232" s="48">
        <f t="shared" si="442"/>
        <v>1218.27525</v>
      </c>
      <c r="R232" s="46">
        <f t="shared" si="443"/>
        <v>0</v>
      </c>
      <c r="S232" s="46">
        <f t="shared" si="444"/>
        <v>259.63</v>
      </c>
      <c r="T232" s="48">
        <f t="shared" si="445"/>
        <v>113.3</v>
      </c>
      <c r="U232" s="46">
        <f t="shared" si="446"/>
        <v>10.42</v>
      </c>
      <c r="V232" s="46">
        <v>0</v>
      </c>
      <c r="W232" s="48">
        <f t="shared" si="447"/>
        <v>159</v>
      </c>
      <c r="X232" s="48">
        <f t="shared" si="448"/>
        <v>0</v>
      </c>
      <c r="Y232" s="46">
        <f t="shared" si="449"/>
        <v>542.35</v>
      </c>
      <c r="Z232" s="46">
        <f t="shared" si="450"/>
        <v>1760.62525</v>
      </c>
      <c r="AA232" s="46"/>
      <c r="AB232" s="12" t="s">
        <v>101</v>
      </c>
      <c r="AC232" s="11">
        <f t="shared" ref="AC232:AE232" si="524">K232+R232</f>
        <v>62.5185</v>
      </c>
      <c r="AD232" s="11">
        <f t="shared" si="524"/>
        <v>778.894</v>
      </c>
      <c r="AE232" s="11">
        <f t="shared" si="524"/>
        <v>566.48</v>
      </c>
      <c r="AF232" s="11">
        <f t="shared" si="452"/>
        <v>34.73275</v>
      </c>
      <c r="AG232" s="11">
        <f t="shared" ref="AG232:AI232" si="525">O232+W232</f>
        <v>318</v>
      </c>
      <c r="AH232" s="11">
        <f t="shared" si="525"/>
        <v>0</v>
      </c>
      <c r="AI232" s="11">
        <f t="shared" si="525"/>
        <v>1760.62525</v>
      </c>
      <c r="AJ232" s="12" t="s">
        <v>34</v>
      </c>
    </row>
    <row r="233" s="9" customFormat="1" ht="16" customHeight="1" spans="1:36">
      <c r="A233" s="45">
        <f t="shared" si="435"/>
        <v>230</v>
      </c>
      <c r="B233" s="46" t="s">
        <v>230</v>
      </c>
      <c r="C233" s="56" t="s">
        <v>649</v>
      </c>
      <c r="D233" s="46" t="s">
        <v>650</v>
      </c>
      <c r="E233" s="46">
        <v>3473.25</v>
      </c>
      <c r="F233" s="46">
        <v>3342.69</v>
      </c>
      <c r="G233" s="48">
        <v>5664.75</v>
      </c>
      <c r="H233" s="46">
        <v>3473.25</v>
      </c>
      <c r="I233" s="48">
        <v>3180</v>
      </c>
      <c r="J233" s="48"/>
      <c r="K233" s="63">
        <f t="shared" si="436"/>
        <v>62.5185</v>
      </c>
      <c r="L233" s="64">
        <f t="shared" si="437"/>
        <v>534.8304</v>
      </c>
      <c r="M233" s="48">
        <f t="shared" si="438"/>
        <v>453.18</v>
      </c>
      <c r="N233" s="46">
        <f t="shared" si="439"/>
        <v>24.31275</v>
      </c>
      <c r="O233" s="48">
        <f t="shared" si="440"/>
        <v>159</v>
      </c>
      <c r="P233" s="48">
        <f t="shared" si="441"/>
        <v>0</v>
      </c>
      <c r="Q233" s="48">
        <f t="shared" si="442"/>
        <v>1233.84165</v>
      </c>
      <c r="R233" s="46">
        <f t="shared" si="443"/>
        <v>0</v>
      </c>
      <c r="S233" s="46">
        <f t="shared" si="444"/>
        <v>267.42</v>
      </c>
      <c r="T233" s="48">
        <f t="shared" si="445"/>
        <v>113.3</v>
      </c>
      <c r="U233" s="46">
        <f t="shared" si="446"/>
        <v>10.42</v>
      </c>
      <c r="V233" s="46">
        <v>0</v>
      </c>
      <c r="W233" s="48">
        <f t="shared" si="447"/>
        <v>159</v>
      </c>
      <c r="X233" s="48">
        <f t="shared" si="448"/>
        <v>0</v>
      </c>
      <c r="Y233" s="46">
        <f t="shared" si="449"/>
        <v>550.14</v>
      </c>
      <c r="Z233" s="46">
        <f t="shared" si="450"/>
        <v>1783.98165</v>
      </c>
      <c r="AA233" s="46"/>
      <c r="AB233" s="12" t="s">
        <v>60</v>
      </c>
      <c r="AC233" s="11">
        <f t="shared" ref="AC233:AE233" si="526">K233+R233</f>
        <v>62.5185</v>
      </c>
      <c r="AD233" s="11">
        <f t="shared" si="526"/>
        <v>802.2504</v>
      </c>
      <c r="AE233" s="11">
        <f t="shared" si="526"/>
        <v>566.48</v>
      </c>
      <c r="AF233" s="11">
        <f t="shared" si="452"/>
        <v>34.73275</v>
      </c>
      <c r="AG233" s="11">
        <f t="shared" ref="AG233:AI233" si="527">O233+W233</f>
        <v>318</v>
      </c>
      <c r="AH233" s="11">
        <f t="shared" si="527"/>
        <v>0</v>
      </c>
      <c r="AI233" s="11">
        <f t="shared" si="527"/>
        <v>1783.98165</v>
      </c>
      <c r="AJ233" s="12" t="s">
        <v>32</v>
      </c>
    </row>
    <row r="234" s="9" customFormat="1" ht="16" customHeight="1" spans="1:36">
      <c r="A234" s="45">
        <f t="shared" si="435"/>
        <v>231</v>
      </c>
      <c r="B234" s="46" t="s">
        <v>230</v>
      </c>
      <c r="C234" s="56" t="s">
        <v>651</v>
      </c>
      <c r="D234" s="46" t="s">
        <v>652</v>
      </c>
      <c r="E234" s="46">
        <v>3473.25</v>
      </c>
      <c r="F234" s="46">
        <f>VLOOKUP(C234,'[1]9月'!$B:$Q,16,0)</f>
        <v>3245.4</v>
      </c>
      <c r="G234" s="48">
        <v>5664.75</v>
      </c>
      <c r="H234" s="46">
        <v>3473.25</v>
      </c>
      <c r="I234" s="48">
        <v>3180</v>
      </c>
      <c r="J234" s="48"/>
      <c r="K234" s="63">
        <f t="shared" si="436"/>
        <v>62.5185</v>
      </c>
      <c r="L234" s="64">
        <f t="shared" si="437"/>
        <v>519.264</v>
      </c>
      <c r="M234" s="48">
        <f t="shared" si="438"/>
        <v>453.18</v>
      </c>
      <c r="N234" s="46">
        <f t="shared" si="439"/>
        <v>24.31275</v>
      </c>
      <c r="O234" s="48">
        <f t="shared" si="440"/>
        <v>159</v>
      </c>
      <c r="P234" s="48">
        <f t="shared" si="441"/>
        <v>0</v>
      </c>
      <c r="Q234" s="48">
        <f t="shared" si="442"/>
        <v>1218.27525</v>
      </c>
      <c r="R234" s="46">
        <f t="shared" si="443"/>
        <v>0</v>
      </c>
      <c r="S234" s="46">
        <f t="shared" si="444"/>
        <v>259.63</v>
      </c>
      <c r="T234" s="48">
        <f t="shared" si="445"/>
        <v>113.3</v>
      </c>
      <c r="U234" s="46">
        <f t="shared" si="446"/>
        <v>10.42</v>
      </c>
      <c r="V234" s="46">
        <v>0</v>
      </c>
      <c r="W234" s="48">
        <f t="shared" si="447"/>
        <v>159</v>
      </c>
      <c r="X234" s="48">
        <f t="shared" si="448"/>
        <v>0</v>
      </c>
      <c r="Y234" s="46">
        <f t="shared" si="449"/>
        <v>542.35</v>
      </c>
      <c r="Z234" s="46">
        <f t="shared" si="450"/>
        <v>1760.62525</v>
      </c>
      <c r="AA234" s="46"/>
      <c r="AB234" s="12" t="s">
        <v>60</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32</v>
      </c>
    </row>
    <row r="235" s="9" customFormat="1" ht="16" customHeight="1" spans="1:36">
      <c r="A235" s="45">
        <f t="shared" si="435"/>
        <v>232</v>
      </c>
      <c r="B235" s="46" t="s">
        <v>653</v>
      </c>
      <c r="C235" s="56" t="s">
        <v>654</v>
      </c>
      <c r="D235" s="46" t="s">
        <v>655</v>
      </c>
      <c r="E235" s="46">
        <v>3820</v>
      </c>
      <c r="F235" s="46">
        <f>VLOOKUP(C235,'[1]9月'!$B:$Q,16,0)</f>
        <v>3820</v>
      </c>
      <c r="G235" s="48">
        <v>5664.75</v>
      </c>
      <c r="H235" s="46">
        <v>3820</v>
      </c>
      <c r="I235" s="48">
        <v>4180</v>
      </c>
      <c r="J235" s="48"/>
      <c r="K235" s="63">
        <f t="shared" si="436"/>
        <v>68.76</v>
      </c>
      <c r="L235" s="64">
        <f t="shared" si="437"/>
        <v>611.2</v>
      </c>
      <c r="M235" s="48">
        <f t="shared" si="438"/>
        <v>453.18</v>
      </c>
      <c r="N235" s="46">
        <f t="shared" si="439"/>
        <v>26.74</v>
      </c>
      <c r="O235" s="48">
        <f t="shared" si="440"/>
        <v>209</v>
      </c>
      <c r="P235" s="48">
        <f t="shared" si="441"/>
        <v>0</v>
      </c>
      <c r="Q235" s="48">
        <f t="shared" si="442"/>
        <v>1368.88</v>
      </c>
      <c r="R235" s="46">
        <f t="shared" si="443"/>
        <v>0</v>
      </c>
      <c r="S235" s="46">
        <f t="shared" si="444"/>
        <v>305.6</v>
      </c>
      <c r="T235" s="48">
        <f t="shared" si="445"/>
        <v>113.3</v>
      </c>
      <c r="U235" s="46">
        <f t="shared" si="446"/>
        <v>11.46</v>
      </c>
      <c r="V235" s="46">
        <v>0</v>
      </c>
      <c r="W235" s="48">
        <f t="shared" si="447"/>
        <v>209</v>
      </c>
      <c r="X235" s="48">
        <f t="shared" si="448"/>
        <v>0</v>
      </c>
      <c r="Y235" s="46">
        <f t="shared" si="449"/>
        <v>639.36</v>
      </c>
      <c r="Z235" s="46">
        <f t="shared" si="450"/>
        <v>2008.24</v>
      </c>
      <c r="AA235" s="46"/>
      <c r="AB235" s="12" t="s">
        <v>60</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45">
        <f t="shared" si="435"/>
        <v>233</v>
      </c>
      <c r="B236" s="46" t="s">
        <v>625</v>
      </c>
      <c r="C236" s="56" t="s">
        <v>656</v>
      </c>
      <c r="D236" s="46" t="s">
        <v>657</v>
      </c>
      <c r="E236" s="46">
        <v>3820</v>
      </c>
      <c r="F236" s="46">
        <f>VLOOKUP(C236,'[1]9月'!$B:$Q,16,0)</f>
        <v>3820</v>
      </c>
      <c r="G236" s="48">
        <v>5664.75</v>
      </c>
      <c r="H236" s="46">
        <v>3820</v>
      </c>
      <c r="I236" s="48">
        <v>4180</v>
      </c>
      <c r="J236" s="48"/>
      <c r="K236" s="63">
        <f t="shared" si="436"/>
        <v>68.76</v>
      </c>
      <c r="L236" s="64">
        <f t="shared" si="437"/>
        <v>611.2</v>
      </c>
      <c r="M236" s="48">
        <f t="shared" si="438"/>
        <v>453.18</v>
      </c>
      <c r="N236" s="46">
        <f t="shared" si="439"/>
        <v>26.74</v>
      </c>
      <c r="O236" s="48">
        <f t="shared" si="440"/>
        <v>209</v>
      </c>
      <c r="P236" s="48">
        <f t="shared" si="441"/>
        <v>0</v>
      </c>
      <c r="Q236" s="48">
        <f t="shared" si="442"/>
        <v>1368.88</v>
      </c>
      <c r="R236" s="46">
        <f t="shared" si="443"/>
        <v>0</v>
      </c>
      <c r="S236" s="46">
        <f t="shared" si="444"/>
        <v>305.6</v>
      </c>
      <c r="T236" s="48">
        <f t="shared" si="445"/>
        <v>113.3</v>
      </c>
      <c r="U236" s="46">
        <f t="shared" si="446"/>
        <v>11.46</v>
      </c>
      <c r="V236" s="46">
        <v>0</v>
      </c>
      <c r="W236" s="48">
        <f t="shared" si="447"/>
        <v>209</v>
      </c>
      <c r="X236" s="48">
        <f t="shared" si="448"/>
        <v>0</v>
      </c>
      <c r="Y236" s="46">
        <f t="shared" si="449"/>
        <v>639.36</v>
      </c>
      <c r="Z236" s="46">
        <f t="shared" si="450"/>
        <v>2008.24</v>
      </c>
      <c r="AA236" s="46"/>
      <c r="AB236" s="12" t="s">
        <v>101</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45">
        <f t="shared" si="435"/>
        <v>234</v>
      </c>
      <c r="B237" s="46" t="s">
        <v>233</v>
      </c>
      <c r="C237" s="56" t="s">
        <v>658</v>
      </c>
      <c r="D237" s="46" t="s">
        <v>659</v>
      </c>
      <c r="E237" s="46">
        <v>3473.25</v>
      </c>
      <c r="F237" s="46">
        <f>VLOOKUP(C237,'[1]9月'!$B:$Q,16,0)</f>
        <v>3245.4</v>
      </c>
      <c r="G237" s="48">
        <v>5664.75</v>
      </c>
      <c r="H237" s="46">
        <v>3473.25</v>
      </c>
      <c r="I237" s="48">
        <v>3180</v>
      </c>
      <c r="J237" s="48"/>
      <c r="K237" s="63">
        <f t="shared" si="436"/>
        <v>62.5185</v>
      </c>
      <c r="L237" s="64">
        <f t="shared" si="437"/>
        <v>519.264</v>
      </c>
      <c r="M237" s="48">
        <f t="shared" si="438"/>
        <v>453.18</v>
      </c>
      <c r="N237" s="46">
        <f t="shared" si="439"/>
        <v>24.31275</v>
      </c>
      <c r="O237" s="48">
        <f t="shared" si="440"/>
        <v>159</v>
      </c>
      <c r="P237" s="48">
        <f t="shared" si="441"/>
        <v>0</v>
      </c>
      <c r="Q237" s="48">
        <f t="shared" si="442"/>
        <v>1218.27525</v>
      </c>
      <c r="R237" s="46">
        <f t="shared" si="443"/>
        <v>0</v>
      </c>
      <c r="S237" s="46">
        <f t="shared" si="444"/>
        <v>259.63</v>
      </c>
      <c r="T237" s="48">
        <f t="shared" si="445"/>
        <v>113.3</v>
      </c>
      <c r="U237" s="46">
        <f t="shared" si="446"/>
        <v>10.42</v>
      </c>
      <c r="V237" s="46">
        <v>0</v>
      </c>
      <c r="W237" s="48">
        <f t="shared" si="447"/>
        <v>159</v>
      </c>
      <c r="X237" s="48">
        <f t="shared" si="448"/>
        <v>0</v>
      </c>
      <c r="Y237" s="46">
        <f t="shared" si="449"/>
        <v>542.35</v>
      </c>
      <c r="Z237" s="46">
        <f t="shared" si="450"/>
        <v>1760.62525</v>
      </c>
      <c r="AA237" s="46"/>
      <c r="AB237" s="12" t="s">
        <v>101</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34</v>
      </c>
    </row>
    <row r="238" s="9" customFormat="1" ht="16" customHeight="1" spans="1:36">
      <c r="A238" s="45">
        <f t="shared" si="435"/>
        <v>235</v>
      </c>
      <c r="B238" s="46" t="s">
        <v>233</v>
      </c>
      <c r="C238" s="56" t="s">
        <v>660</v>
      </c>
      <c r="D238" s="46" t="s">
        <v>661</v>
      </c>
      <c r="E238" s="46">
        <v>3473.25</v>
      </c>
      <c r="F238" s="46">
        <f>VLOOKUP(C238,'[1]9月'!$B:$Q,16,0)</f>
        <v>3245.4</v>
      </c>
      <c r="G238" s="48">
        <v>5664.75</v>
      </c>
      <c r="H238" s="46">
        <v>3473.25</v>
      </c>
      <c r="I238" s="48">
        <v>3180</v>
      </c>
      <c r="J238" s="48"/>
      <c r="K238" s="63">
        <f t="shared" si="436"/>
        <v>62.5185</v>
      </c>
      <c r="L238" s="64">
        <f t="shared" si="437"/>
        <v>519.264</v>
      </c>
      <c r="M238" s="48">
        <f t="shared" si="438"/>
        <v>453.18</v>
      </c>
      <c r="N238" s="46">
        <f t="shared" si="439"/>
        <v>24.31275</v>
      </c>
      <c r="O238" s="48">
        <f t="shared" si="440"/>
        <v>159</v>
      </c>
      <c r="P238" s="48">
        <f t="shared" si="441"/>
        <v>0</v>
      </c>
      <c r="Q238" s="48">
        <f t="shared" si="442"/>
        <v>1218.27525</v>
      </c>
      <c r="R238" s="46">
        <f t="shared" si="443"/>
        <v>0</v>
      </c>
      <c r="S238" s="46">
        <f t="shared" si="444"/>
        <v>259.63</v>
      </c>
      <c r="T238" s="48">
        <f t="shared" si="445"/>
        <v>113.3</v>
      </c>
      <c r="U238" s="46">
        <f t="shared" si="446"/>
        <v>10.42</v>
      </c>
      <c r="V238" s="46">
        <v>0</v>
      </c>
      <c r="W238" s="48">
        <f t="shared" si="447"/>
        <v>159</v>
      </c>
      <c r="X238" s="48">
        <f t="shared" si="448"/>
        <v>0</v>
      </c>
      <c r="Y238" s="46">
        <f t="shared" si="449"/>
        <v>542.35</v>
      </c>
      <c r="Z238" s="46">
        <f t="shared" si="450"/>
        <v>1760.62525</v>
      </c>
      <c r="AA238" s="46"/>
      <c r="AB238" s="12" t="s">
        <v>101</v>
      </c>
      <c r="AC238" s="11">
        <f t="shared" ref="AC238:AE238" si="536">K238+R238</f>
        <v>62.5185</v>
      </c>
      <c r="AD238" s="11">
        <f t="shared" si="536"/>
        <v>778.894</v>
      </c>
      <c r="AE238" s="11">
        <f t="shared" si="536"/>
        <v>566.48</v>
      </c>
      <c r="AF238" s="11">
        <f t="shared" si="452"/>
        <v>34.73275</v>
      </c>
      <c r="AG238" s="11">
        <f t="shared" ref="AG238:AI238" si="537">O238+W238</f>
        <v>318</v>
      </c>
      <c r="AH238" s="11">
        <f t="shared" si="537"/>
        <v>0</v>
      </c>
      <c r="AI238" s="11">
        <f t="shared" si="537"/>
        <v>1760.62525</v>
      </c>
      <c r="AJ238" s="12" t="s">
        <v>34</v>
      </c>
    </row>
    <row r="239" s="9" customFormat="1" ht="16" customHeight="1" spans="1:36">
      <c r="A239" s="45">
        <f t="shared" si="435"/>
        <v>236</v>
      </c>
      <c r="B239" s="46" t="s">
        <v>227</v>
      </c>
      <c r="C239" s="56" t="s">
        <v>662</v>
      </c>
      <c r="D239" s="46" t="s">
        <v>663</v>
      </c>
      <c r="E239" s="46">
        <v>3473.25</v>
      </c>
      <c r="F239" s="46">
        <f>VLOOKUP(C239,'[1]9月'!$B:$Q,16,0)</f>
        <v>3245.4</v>
      </c>
      <c r="G239" s="48">
        <v>5664.75</v>
      </c>
      <c r="H239" s="46">
        <v>3473.25</v>
      </c>
      <c r="I239" s="48">
        <v>3180</v>
      </c>
      <c r="J239" s="48"/>
      <c r="K239" s="63">
        <f t="shared" si="436"/>
        <v>62.5185</v>
      </c>
      <c r="L239" s="64">
        <f t="shared" si="437"/>
        <v>519.264</v>
      </c>
      <c r="M239" s="48">
        <f t="shared" si="438"/>
        <v>453.18</v>
      </c>
      <c r="N239" s="46">
        <f t="shared" si="439"/>
        <v>24.31275</v>
      </c>
      <c r="O239" s="48">
        <f t="shared" si="440"/>
        <v>159</v>
      </c>
      <c r="P239" s="48">
        <f t="shared" si="441"/>
        <v>0</v>
      </c>
      <c r="Q239" s="48">
        <f t="shared" si="442"/>
        <v>1218.27525</v>
      </c>
      <c r="R239" s="46">
        <f t="shared" si="443"/>
        <v>0</v>
      </c>
      <c r="S239" s="46">
        <f t="shared" si="444"/>
        <v>259.63</v>
      </c>
      <c r="T239" s="48">
        <f t="shared" si="445"/>
        <v>113.3</v>
      </c>
      <c r="U239" s="46">
        <f t="shared" si="446"/>
        <v>10.42</v>
      </c>
      <c r="V239" s="46">
        <v>0</v>
      </c>
      <c r="W239" s="48">
        <f t="shared" si="447"/>
        <v>159</v>
      </c>
      <c r="X239" s="48">
        <f t="shared" si="448"/>
        <v>0</v>
      </c>
      <c r="Y239" s="46">
        <f t="shared" si="449"/>
        <v>542.35</v>
      </c>
      <c r="Z239" s="46">
        <f t="shared" si="450"/>
        <v>1760.62525</v>
      </c>
      <c r="AA239" s="46"/>
      <c r="AB239" s="12" t="s">
        <v>101</v>
      </c>
      <c r="AC239" s="11">
        <f t="shared" ref="AC239:AE239" si="538">K239+R239</f>
        <v>62.5185</v>
      </c>
      <c r="AD239" s="11">
        <f t="shared" si="538"/>
        <v>778.894</v>
      </c>
      <c r="AE239" s="11">
        <f t="shared" si="538"/>
        <v>566.48</v>
      </c>
      <c r="AF239" s="11">
        <f t="shared" si="452"/>
        <v>34.73275</v>
      </c>
      <c r="AG239" s="11">
        <f t="shared" ref="AG239:AI239" si="539">O239+W239</f>
        <v>318</v>
      </c>
      <c r="AH239" s="11">
        <f t="shared" si="539"/>
        <v>0</v>
      </c>
      <c r="AI239" s="11">
        <f t="shared" si="539"/>
        <v>1760.62525</v>
      </c>
      <c r="AJ239" s="12" t="s">
        <v>34</v>
      </c>
    </row>
    <row r="240" s="9" customFormat="1" ht="16" customHeight="1" spans="1:36">
      <c r="A240" s="45">
        <f t="shared" si="435"/>
        <v>237</v>
      </c>
      <c r="B240" s="46" t="s">
        <v>173</v>
      </c>
      <c r="C240" s="56" t="s">
        <v>664</v>
      </c>
      <c r="D240" s="46" t="s">
        <v>665</v>
      </c>
      <c r="E240" s="46">
        <v>3473.25</v>
      </c>
      <c r="F240" s="46">
        <f>VLOOKUP(C240,'[1]9月'!$B:$Q,16,0)</f>
        <v>3245.4</v>
      </c>
      <c r="G240" s="48">
        <v>5664.75</v>
      </c>
      <c r="H240" s="46">
        <v>3473.25</v>
      </c>
      <c r="I240" s="48">
        <v>3180</v>
      </c>
      <c r="J240" s="48"/>
      <c r="K240" s="63">
        <f t="shared" si="436"/>
        <v>62.5185</v>
      </c>
      <c r="L240" s="64">
        <f t="shared" si="437"/>
        <v>519.264</v>
      </c>
      <c r="M240" s="48">
        <f t="shared" si="438"/>
        <v>453.18</v>
      </c>
      <c r="N240" s="46">
        <f t="shared" si="439"/>
        <v>24.31275</v>
      </c>
      <c r="O240" s="48">
        <f t="shared" si="440"/>
        <v>159</v>
      </c>
      <c r="P240" s="48">
        <f t="shared" si="441"/>
        <v>0</v>
      </c>
      <c r="Q240" s="48">
        <f t="shared" si="442"/>
        <v>1218.27525</v>
      </c>
      <c r="R240" s="46">
        <f t="shared" si="443"/>
        <v>0</v>
      </c>
      <c r="S240" s="46">
        <f t="shared" si="444"/>
        <v>259.63</v>
      </c>
      <c r="T240" s="48">
        <f t="shared" si="445"/>
        <v>113.3</v>
      </c>
      <c r="U240" s="46">
        <f t="shared" si="446"/>
        <v>10.42</v>
      </c>
      <c r="V240" s="46">
        <v>0</v>
      </c>
      <c r="W240" s="48">
        <f t="shared" si="447"/>
        <v>159</v>
      </c>
      <c r="X240" s="48">
        <f t="shared" si="448"/>
        <v>0</v>
      </c>
      <c r="Y240" s="46">
        <f t="shared" si="449"/>
        <v>542.35</v>
      </c>
      <c r="Z240" s="46">
        <f t="shared" si="450"/>
        <v>1760.62525</v>
      </c>
      <c r="AA240" s="46"/>
      <c r="AB240" s="12" t="s">
        <v>104</v>
      </c>
      <c r="AC240" s="11">
        <f t="shared" ref="AC240:AE240" si="540">K240+R240</f>
        <v>62.5185</v>
      </c>
      <c r="AD240" s="11">
        <f t="shared" si="540"/>
        <v>778.894</v>
      </c>
      <c r="AE240" s="11">
        <f t="shared" si="540"/>
        <v>566.48</v>
      </c>
      <c r="AF240" s="11">
        <f t="shared" si="452"/>
        <v>34.73275</v>
      </c>
      <c r="AG240" s="11">
        <f t="shared" ref="AG240:AI240" si="541">O240+W240</f>
        <v>318</v>
      </c>
      <c r="AH240" s="11">
        <f t="shared" si="541"/>
        <v>0</v>
      </c>
      <c r="AI240" s="11">
        <f t="shared" si="541"/>
        <v>1760.62525</v>
      </c>
      <c r="AJ240" s="12" t="s">
        <v>35</v>
      </c>
    </row>
    <row r="241" s="9" customFormat="1" ht="16" customHeight="1" spans="1:36">
      <c r="A241" s="45">
        <f t="shared" si="435"/>
        <v>238</v>
      </c>
      <c r="B241" s="46" t="s">
        <v>328</v>
      </c>
      <c r="C241" s="56" t="s">
        <v>666</v>
      </c>
      <c r="D241" s="46" t="s">
        <v>667</v>
      </c>
      <c r="E241" s="46">
        <v>3473.25</v>
      </c>
      <c r="F241" s="46">
        <f>VLOOKUP(C241,'[1]9月'!$B:$Q,16,0)</f>
        <v>3245.4</v>
      </c>
      <c r="G241" s="48">
        <v>5664.75</v>
      </c>
      <c r="H241" s="46">
        <v>3473.25</v>
      </c>
      <c r="I241" s="48">
        <v>4180</v>
      </c>
      <c r="J241" s="48"/>
      <c r="K241" s="63">
        <f t="shared" si="436"/>
        <v>62.5185</v>
      </c>
      <c r="L241" s="64">
        <f t="shared" si="437"/>
        <v>519.264</v>
      </c>
      <c r="M241" s="48">
        <f t="shared" si="438"/>
        <v>453.18</v>
      </c>
      <c r="N241" s="46">
        <f t="shared" si="439"/>
        <v>24.31275</v>
      </c>
      <c r="O241" s="48">
        <f t="shared" si="440"/>
        <v>209</v>
      </c>
      <c r="P241" s="48">
        <f t="shared" si="441"/>
        <v>0</v>
      </c>
      <c r="Q241" s="48">
        <f t="shared" si="442"/>
        <v>1268.27525</v>
      </c>
      <c r="R241" s="46">
        <f t="shared" si="443"/>
        <v>0</v>
      </c>
      <c r="S241" s="46">
        <f t="shared" si="444"/>
        <v>259.63</v>
      </c>
      <c r="T241" s="48">
        <f t="shared" si="445"/>
        <v>113.3</v>
      </c>
      <c r="U241" s="46">
        <f t="shared" si="446"/>
        <v>10.42</v>
      </c>
      <c r="V241" s="46">
        <v>0</v>
      </c>
      <c r="W241" s="48">
        <f t="shared" si="447"/>
        <v>209</v>
      </c>
      <c r="X241" s="48">
        <f t="shared" si="448"/>
        <v>0</v>
      </c>
      <c r="Y241" s="46">
        <f t="shared" si="449"/>
        <v>592.35</v>
      </c>
      <c r="Z241" s="46">
        <f t="shared" si="450"/>
        <v>1860.62525</v>
      </c>
      <c r="AA241" s="46"/>
      <c r="AB241" s="12" t="s">
        <v>104</v>
      </c>
      <c r="AC241" s="11">
        <f t="shared" ref="AC241:AE241" si="542">K241+R241</f>
        <v>62.5185</v>
      </c>
      <c r="AD241" s="11">
        <f t="shared" si="542"/>
        <v>778.894</v>
      </c>
      <c r="AE241" s="11">
        <f t="shared" si="542"/>
        <v>566.48</v>
      </c>
      <c r="AF241" s="11">
        <f t="shared" si="452"/>
        <v>34.73275</v>
      </c>
      <c r="AG241" s="11">
        <f t="shared" ref="AG241:AI241" si="543">O241+W241</f>
        <v>418</v>
      </c>
      <c r="AH241" s="11">
        <f t="shared" si="543"/>
        <v>0</v>
      </c>
      <c r="AI241" s="11">
        <f t="shared" si="543"/>
        <v>1860.62525</v>
      </c>
      <c r="AJ241" s="12" t="s">
        <v>35</v>
      </c>
    </row>
    <row r="242" s="9" customFormat="1" ht="16" customHeight="1" spans="1:36">
      <c r="A242" s="45">
        <f t="shared" si="435"/>
        <v>239</v>
      </c>
      <c r="B242" s="46" t="s">
        <v>328</v>
      </c>
      <c r="C242" s="56" t="s">
        <v>668</v>
      </c>
      <c r="D242" s="343" t="s">
        <v>669</v>
      </c>
      <c r="E242" s="46">
        <v>3473.25</v>
      </c>
      <c r="F242" s="46">
        <f>VLOOKUP(C242,'[1]9月'!$B:$Q,16,0)</f>
        <v>3245.4</v>
      </c>
      <c r="G242" s="48">
        <v>5664.75</v>
      </c>
      <c r="H242" s="46">
        <v>3473.25</v>
      </c>
      <c r="I242" s="48">
        <v>4180</v>
      </c>
      <c r="J242" s="48"/>
      <c r="K242" s="63">
        <f t="shared" si="436"/>
        <v>62.5185</v>
      </c>
      <c r="L242" s="64">
        <f t="shared" si="437"/>
        <v>519.264</v>
      </c>
      <c r="M242" s="48">
        <f t="shared" si="438"/>
        <v>453.18</v>
      </c>
      <c r="N242" s="46">
        <f t="shared" si="439"/>
        <v>24.31275</v>
      </c>
      <c r="O242" s="48">
        <f t="shared" si="440"/>
        <v>209</v>
      </c>
      <c r="P242" s="48">
        <f t="shared" si="441"/>
        <v>0</v>
      </c>
      <c r="Q242" s="48">
        <f t="shared" si="442"/>
        <v>1268.27525</v>
      </c>
      <c r="R242" s="46">
        <f t="shared" si="443"/>
        <v>0</v>
      </c>
      <c r="S242" s="46">
        <f t="shared" si="444"/>
        <v>259.63</v>
      </c>
      <c r="T242" s="48">
        <f t="shared" si="445"/>
        <v>113.3</v>
      </c>
      <c r="U242" s="46">
        <f t="shared" si="446"/>
        <v>10.42</v>
      </c>
      <c r="V242" s="46">
        <v>0</v>
      </c>
      <c r="W242" s="48">
        <f t="shared" si="447"/>
        <v>209</v>
      </c>
      <c r="X242" s="48">
        <f t="shared" si="448"/>
        <v>0</v>
      </c>
      <c r="Y242" s="46">
        <f t="shared" si="449"/>
        <v>592.35</v>
      </c>
      <c r="Z242" s="46">
        <f t="shared" si="450"/>
        <v>1860.62525</v>
      </c>
      <c r="AA242" s="46"/>
      <c r="AB242" s="12" t="s">
        <v>104</v>
      </c>
      <c r="AC242" s="11">
        <f t="shared" ref="AC242:AE242" si="544">K242+R242</f>
        <v>62.5185</v>
      </c>
      <c r="AD242" s="11">
        <f t="shared" si="544"/>
        <v>778.894</v>
      </c>
      <c r="AE242" s="11">
        <f t="shared" si="544"/>
        <v>566.48</v>
      </c>
      <c r="AF242" s="11">
        <f t="shared" si="452"/>
        <v>34.73275</v>
      </c>
      <c r="AG242" s="11">
        <f t="shared" ref="AG242:AI242" si="545">O242+W242</f>
        <v>418</v>
      </c>
      <c r="AH242" s="11">
        <f t="shared" si="545"/>
        <v>0</v>
      </c>
      <c r="AI242" s="11">
        <f t="shared" si="545"/>
        <v>1860.62525</v>
      </c>
      <c r="AJ242" s="12" t="s">
        <v>35</v>
      </c>
    </row>
    <row r="243" s="9" customFormat="1" ht="16" customHeight="1" spans="1:36">
      <c r="A243" s="45">
        <f t="shared" si="435"/>
        <v>240</v>
      </c>
      <c r="B243" s="46" t="s">
        <v>670</v>
      </c>
      <c r="C243" s="56" t="s">
        <v>671</v>
      </c>
      <c r="D243" s="46" t="s">
        <v>672</v>
      </c>
      <c r="E243" s="46">
        <v>3473.25</v>
      </c>
      <c r="F243" s="46">
        <f>VLOOKUP(C243,'[1]9月'!$B:$Q,16,0)</f>
        <v>3245.4</v>
      </c>
      <c r="G243" s="48">
        <v>5664.75</v>
      </c>
      <c r="H243" s="46">
        <v>3473.25</v>
      </c>
      <c r="I243" s="48">
        <v>1790</v>
      </c>
      <c r="J243" s="48"/>
      <c r="K243" s="63">
        <f t="shared" si="436"/>
        <v>62.5185</v>
      </c>
      <c r="L243" s="64">
        <f t="shared" si="437"/>
        <v>519.264</v>
      </c>
      <c r="M243" s="48">
        <f t="shared" si="438"/>
        <v>453.18</v>
      </c>
      <c r="N243" s="46">
        <f t="shared" si="439"/>
        <v>24.31275</v>
      </c>
      <c r="O243" s="48">
        <f t="shared" si="440"/>
        <v>89.5</v>
      </c>
      <c r="P243" s="48">
        <f t="shared" si="441"/>
        <v>0</v>
      </c>
      <c r="Q243" s="48">
        <f t="shared" si="442"/>
        <v>1148.77525</v>
      </c>
      <c r="R243" s="46">
        <f t="shared" si="443"/>
        <v>0</v>
      </c>
      <c r="S243" s="46">
        <f t="shared" si="444"/>
        <v>259.63</v>
      </c>
      <c r="T243" s="48">
        <f t="shared" si="445"/>
        <v>113.3</v>
      </c>
      <c r="U243" s="46">
        <f t="shared" si="446"/>
        <v>10.42</v>
      </c>
      <c r="V243" s="46">
        <v>0</v>
      </c>
      <c r="W243" s="48">
        <f t="shared" si="447"/>
        <v>89.5</v>
      </c>
      <c r="X243" s="48">
        <f t="shared" si="448"/>
        <v>0</v>
      </c>
      <c r="Y243" s="46">
        <f t="shared" si="449"/>
        <v>472.85</v>
      </c>
      <c r="Z243" s="46">
        <f t="shared" si="450"/>
        <v>1621.62525</v>
      </c>
      <c r="AA243" s="46"/>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45">
        <f t="shared" si="435"/>
        <v>241</v>
      </c>
      <c r="B244" s="46" t="s">
        <v>670</v>
      </c>
      <c r="C244" s="56" t="s">
        <v>673</v>
      </c>
      <c r="D244" s="46" t="s">
        <v>674</v>
      </c>
      <c r="E244" s="46">
        <v>3473.25</v>
      </c>
      <c r="F244" s="46">
        <f>VLOOKUP(C244,'[1]9月'!$B:$Q,16,0)</f>
        <v>3245.4</v>
      </c>
      <c r="G244" s="48">
        <v>5664.75</v>
      </c>
      <c r="H244" s="46">
        <v>3473.25</v>
      </c>
      <c r="I244" s="48">
        <v>1790</v>
      </c>
      <c r="J244" s="48"/>
      <c r="K244" s="63">
        <f t="shared" si="436"/>
        <v>62.5185</v>
      </c>
      <c r="L244" s="64">
        <f t="shared" si="437"/>
        <v>519.264</v>
      </c>
      <c r="M244" s="48">
        <f t="shared" si="438"/>
        <v>453.18</v>
      </c>
      <c r="N244" s="46">
        <f t="shared" si="439"/>
        <v>24.31275</v>
      </c>
      <c r="O244" s="48">
        <f t="shared" si="440"/>
        <v>89.5</v>
      </c>
      <c r="P244" s="48">
        <f t="shared" si="441"/>
        <v>0</v>
      </c>
      <c r="Q244" s="48">
        <f t="shared" si="442"/>
        <v>1148.77525</v>
      </c>
      <c r="R244" s="46">
        <f t="shared" si="443"/>
        <v>0</v>
      </c>
      <c r="S244" s="46">
        <f t="shared" si="444"/>
        <v>259.63</v>
      </c>
      <c r="T244" s="48">
        <f t="shared" si="445"/>
        <v>113.3</v>
      </c>
      <c r="U244" s="46">
        <f t="shared" si="446"/>
        <v>10.42</v>
      </c>
      <c r="V244" s="46">
        <v>0</v>
      </c>
      <c r="W244" s="48">
        <f t="shared" si="447"/>
        <v>89.5</v>
      </c>
      <c r="X244" s="48">
        <f t="shared" si="448"/>
        <v>0</v>
      </c>
      <c r="Y244" s="46">
        <f t="shared" si="449"/>
        <v>472.85</v>
      </c>
      <c r="Z244" s="46">
        <f t="shared" si="450"/>
        <v>1621.62525</v>
      </c>
      <c r="AA244" s="46"/>
      <c r="AB244" s="12" t="s">
        <v>92</v>
      </c>
      <c r="AC244" s="11">
        <f t="shared" ref="AC244:AE244" si="548">K244+R244</f>
        <v>62.5185</v>
      </c>
      <c r="AD244" s="11">
        <f t="shared" si="548"/>
        <v>778.894</v>
      </c>
      <c r="AE244" s="11">
        <f t="shared" si="548"/>
        <v>566.48</v>
      </c>
      <c r="AF244" s="11">
        <f t="shared" si="452"/>
        <v>34.73275</v>
      </c>
      <c r="AG244" s="11">
        <f t="shared" ref="AG244:AI244" si="549">O244+W244</f>
        <v>179</v>
      </c>
      <c r="AH244" s="11">
        <f t="shared" si="549"/>
        <v>0</v>
      </c>
      <c r="AI244" s="11">
        <f t="shared" si="549"/>
        <v>1621.62525</v>
      </c>
      <c r="AJ244" s="12" t="s">
        <v>33</v>
      </c>
    </row>
    <row r="245" s="9" customFormat="1" ht="16" customHeight="1" spans="1:36">
      <c r="A245" s="45">
        <f t="shared" si="435"/>
        <v>242</v>
      </c>
      <c r="B245" s="46" t="s">
        <v>670</v>
      </c>
      <c r="C245" s="56" t="s">
        <v>675</v>
      </c>
      <c r="D245" s="46" t="s">
        <v>676</v>
      </c>
      <c r="E245" s="46">
        <v>3473.25</v>
      </c>
      <c r="F245" s="46">
        <f>VLOOKUP(C245,'[1]9月'!$B:$Q,16,0)</f>
        <v>3245.4</v>
      </c>
      <c r="G245" s="48">
        <v>5664.75</v>
      </c>
      <c r="H245" s="46">
        <v>3473.25</v>
      </c>
      <c r="I245" s="48">
        <v>3180</v>
      </c>
      <c r="J245" s="48"/>
      <c r="K245" s="63">
        <f t="shared" si="436"/>
        <v>62.5185</v>
      </c>
      <c r="L245" s="64">
        <f t="shared" si="437"/>
        <v>519.264</v>
      </c>
      <c r="M245" s="48">
        <f t="shared" si="438"/>
        <v>453.18</v>
      </c>
      <c r="N245" s="46">
        <f t="shared" si="439"/>
        <v>24.31275</v>
      </c>
      <c r="O245" s="48">
        <f t="shared" si="440"/>
        <v>159</v>
      </c>
      <c r="P245" s="48">
        <f t="shared" si="441"/>
        <v>0</v>
      </c>
      <c r="Q245" s="48">
        <f t="shared" si="442"/>
        <v>1218.27525</v>
      </c>
      <c r="R245" s="46">
        <f t="shared" si="443"/>
        <v>0</v>
      </c>
      <c r="S245" s="46">
        <f t="shared" si="444"/>
        <v>259.63</v>
      </c>
      <c r="T245" s="48">
        <f t="shared" si="445"/>
        <v>113.3</v>
      </c>
      <c r="U245" s="46">
        <f t="shared" si="446"/>
        <v>10.42</v>
      </c>
      <c r="V245" s="46">
        <v>0</v>
      </c>
      <c r="W245" s="48">
        <f t="shared" si="447"/>
        <v>159</v>
      </c>
      <c r="X245" s="48">
        <f t="shared" si="448"/>
        <v>0</v>
      </c>
      <c r="Y245" s="46">
        <f t="shared" si="449"/>
        <v>542.35</v>
      </c>
      <c r="Z245" s="46">
        <f t="shared" si="450"/>
        <v>1760.62525</v>
      </c>
      <c r="AA245" s="46"/>
      <c r="AB245" s="12" t="s">
        <v>92</v>
      </c>
      <c r="AC245" s="11">
        <f t="shared" ref="AC245:AE245" si="550">K245+R245</f>
        <v>62.5185</v>
      </c>
      <c r="AD245" s="11">
        <f t="shared" si="550"/>
        <v>778.894</v>
      </c>
      <c r="AE245" s="11">
        <f t="shared" si="550"/>
        <v>566.48</v>
      </c>
      <c r="AF245" s="11">
        <f t="shared" si="452"/>
        <v>34.73275</v>
      </c>
      <c r="AG245" s="11">
        <f t="shared" ref="AG245:AI245" si="551">O245+W245</f>
        <v>318</v>
      </c>
      <c r="AH245" s="11">
        <f t="shared" si="551"/>
        <v>0</v>
      </c>
      <c r="AI245" s="11">
        <f t="shared" si="551"/>
        <v>1760.62525</v>
      </c>
      <c r="AJ245" s="12" t="s">
        <v>33</v>
      </c>
    </row>
    <row r="246" s="9" customFormat="1" ht="16" customHeight="1" spans="1:36">
      <c r="A246" s="45">
        <f t="shared" si="435"/>
        <v>243</v>
      </c>
      <c r="B246" s="46" t="s">
        <v>670</v>
      </c>
      <c r="C246" s="56" t="s">
        <v>677</v>
      </c>
      <c r="D246" s="46" t="s">
        <v>678</v>
      </c>
      <c r="E246" s="46">
        <v>3473.25</v>
      </c>
      <c r="F246" s="46">
        <f>VLOOKUP(C246,'[1]9月'!$B:$Q,16,0)</f>
        <v>3245.4</v>
      </c>
      <c r="G246" s="48">
        <v>5664.75</v>
      </c>
      <c r="H246" s="46">
        <v>3473.25</v>
      </c>
      <c r="I246" s="48">
        <v>1790</v>
      </c>
      <c r="J246" s="48"/>
      <c r="K246" s="63">
        <f t="shared" si="436"/>
        <v>62.5185</v>
      </c>
      <c r="L246" s="64">
        <f t="shared" si="437"/>
        <v>519.264</v>
      </c>
      <c r="M246" s="48">
        <f t="shared" si="438"/>
        <v>453.18</v>
      </c>
      <c r="N246" s="46">
        <f t="shared" si="439"/>
        <v>24.31275</v>
      </c>
      <c r="O246" s="48">
        <f t="shared" si="440"/>
        <v>89.5</v>
      </c>
      <c r="P246" s="48">
        <f t="shared" si="441"/>
        <v>0</v>
      </c>
      <c r="Q246" s="48">
        <f t="shared" si="442"/>
        <v>1148.77525</v>
      </c>
      <c r="R246" s="46">
        <f t="shared" si="443"/>
        <v>0</v>
      </c>
      <c r="S246" s="46">
        <f t="shared" si="444"/>
        <v>259.63</v>
      </c>
      <c r="T246" s="48">
        <f t="shared" si="445"/>
        <v>113.3</v>
      </c>
      <c r="U246" s="46">
        <f t="shared" si="446"/>
        <v>10.42</v>
      </c>
      <c r="V246" s="46">
        <v>0</v>
      </c>
      <c r="W246" s="48">
        <f t="shared" si="447"/>
        <v>89.5</v>
      </c>
      <c r="X246" s="48">
        <f t="shared" si="448"/>
        <v>0</v>
      </c>
      <c r="Y246" s="46">
        <f t="shared" si="449"/>
        <v>472.85</v>
      </c>
      <c r="Z246" s="46">
        <f t="shared" si="450"/>
        <v>1621.62525</v>
      </c>
      <c r="AA246" s="46"/>
      <c r="AB246" s="12" t="s">
        <v>92</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45">
        <f t="shared" si="435"/>
        <v>244</v>
      </c>
      <c r="B247" s="46" t="s">
        <v>670</v>
      </c>
      <c r="C247" s="56" t="s">
        <v>679</v>
      </c>
      <c r="D247" s="46" t="s">
        <v>680</v>
      </c>
      <c r="E247" s="46">
        <v>3473.25</v>
      </c>
      <c r="F247" s="46">
        <f>VLOOKUP(C247,'[1]9月'!$B:$Q,16,0)</f>
        <v>3245.4</v>
      </c>
      <c r="G247" s="48">
        <v>5664.75</v>
      </c>
      <c r="H247" s="46">
        <v>3473.25</v>
      </c>
      <c r="I247" s="48">
        <v>3180</v>
      </c>
      <c r="J247" s="48"/>
      <c r="K247" s="63">
        <f t="shared" si="436"/>
        <v>62.5185</v>
      </c>
      <c r="L247" s="64">
        <f t="shared" si="437"/>
        <v>519.264</v>
      </c>
      <c r="M247" s="48">
        <f t="shared" si="438"/>
        <v>453.18</v>
      </c>
      <c r="N247" s="46">
        <f t="shared" si="439"/>
        <v>24.31275</v>
      </c>
      <c r="O247" s="48">
        <f t="shared" si="440"/>
        <v>159</v>
      </c>
      <c r="P247" s="48">
        <f t="shared" si="441"/>
        <v>0</v>
      </c>
      <c r="Q247" s="48">
        <f t="shared" si="442"/>
        <v>1218.27525</v>
      </c>
      <c r="R247" s="46">
        <f t="shared" si="443"/>
        <v>0</v>
      </c>
      <c r="S247" s="46">
        <f t="shared" si="444"/>
        <v>259.63</v>
      </c>
      <c r="T247" s="48">
        <f t="shared" si="445"/>
        <v>113.3</v>
      </c>
      <c r="U247" s="46">
        <f t="shared" si="446"/>
        <v>10.42</v>
      </c>
      <c r="V247" s="46">
        <v>0</v>
      </c>
      <c r="W247" s="48">
        <f t="shared" si="447"/>
        <v>159</v>
      </c>
      <c r="X247" s="48">
        <f t="shared" si="448"/>
        <v>0</v>
      </c>
      <c r="Y247" s="46">
        <f t="shared" si="449"/>
        <v>542.35</v>
      </c>
      <c r="Z247" s="46">
        <f t="shared" si="450"/>
        <v>1760.62525</v>
      </c>
      <c r="AA247" s="46"/>
      <c r="AB247" s="12" t="s">
        <v>92</v>
      </c>
      <c r="AC247" s="11">
        <f t="shared" ref="AC247:AE247" si="554">K247+R247</f>
        <v>62.5185</v>
      </c>
      <c r="AD247" s="11">
        <f t="shared" si="554"/>
        <v>778.894</v>
      </c>
      <c r="AE247" s="11">
        <f t="shared" si="554"/>
        <v>566.48</v>
      </c>
      <c r="AF247" s="11">
        <f t="shared" si="452"/>
        <v>34.73275</v>
      </c>
      <c r="AG247" s="11">
        <f t="shared" ref="AG247:AI247" si="555">O247+W247</f>
        <v>318</v>
      </c>
      <c r="AH247" s="11">
        <f t="shared" si="555"/>
        <v>0</v>
      </c>
      <c r="AI247" s="11">
        <f t="shared" si="555"/>
        <v>1760.62525</v>
      </c>
      <c r="AJ247" s="12" t="s">
        <v>33</v>
      </c>
    </row>
    <row r="248" s="9" customFormat="1" ht="16" customHeight="1" spans="1:36">
      <c r="A248" s="45">
        <f t="shared" si="435"/>
        <v>245</v>
      </c>
      <c r="B248" s="46" t="s">
        <v>640</v>
      </c>
      <c r="C248" s="84" t="s">
        <v>681</v>
      </c>
      <c r="D248" s="46" t="s">
        <v>682</v>
      </c>
      <c r="E248" s="46">
        <v>3473.25</v>
      </c>
      <c r="F248" s="46">
        <f>VLOOKUP(C248,'[1]9月'!$B:$Q,16,0)</f>
        <v>3245.4</v>
      </c>
      <c r="G248" s="48">
        <v>5664.75</v>
      </c>
      <c r="H248" s="46">
        <v>3473.25</v>
      </c>
      <c r="I248" s="48">
        <v>1790</v>
      </c>
      <c r="J248" s="48"/>
      <c r="K248" s="63">
        <f t="shared" si="436"/>
        <v>62.5185</v>
      </c>
      <c r="L248" s="64">
        <f t="shared" si="437"/>
        <v>519.264</v>
      </c>
      <c r="M248" s="48">
        <f t="shared" si="438"/>
        <v>453.18</v>
      </c>
      <c r="N248" s="46">
        <f t="shared" si="439"/>
        <v>24.31275</v>
      </c>
      <c r="O248" s="48">
        <f t="shared" si="440"/>
        <v>89.5</v>
      </c>
      <c r="P248" s="48">
        <f t="shared" si="441"/>
        <v>0</v>
      </c>
      <c r="Q248" s="48">
        <f t="shared" si="442"/>
        <v>1148.77525</v>
      </c>
      <c r="R248" s="46">
        <f t="shared" si="443"/>
        <v>0</v>
      </c>
      <c r="S248" s="46">
        <f t="shared" si="444"/>
        <v>259.63</v>
      </c>
      <c r="T248" s="48">
        <f t="shared" si="445"/>
        <v>113.3</v>
      </c>
      <c r="U248" s="46">
        <f t="shared" si="446"/>
        <v>10.42</v>
      </c>
      <c r="V248" s="46">
        <v>0</v>
      </c>
      <c r="W248" s="48">
        <f t="shared" si="447"/>
        <v>89.5</v>
      </c>
      <c r="X248" s="48">
        <f t="shared" si="448"/>
        <v>0</v>
      </c>
      <c r="Y248" s="46">
        <f t="shared" si="449"/>
        <v>472.85</v>
      </c>
      <c r="Z248" s="46">
        <f t="shared" si="450"/>
        <v>1621.62525</v>
      </c>
      <c r="AA248" s="46"/>
      <c r="AB248" s="12" t="s">
        <v>95</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45">
        <f t="shared" si="435"/>
        <v>246</v>
      </c>
      <c r="B249" s="46" t="s">
        <v>640</v>
      </c>
      <c r="C249" s="56" t="s">
        <v>683</v>
      </c>
      <c r="D249" s="46" t="s">
        <v>684</v>
      </c>
      <c r="E249" s="46">
        <v>3473.25</v>
      </c>
      <c r="F249" s="46">
        <f>VLOOKUP(C249,'[1]9月'!$B:$Q,16,0)</f>
        <v>3245.4</v>
      </c>
      <c r="G249" s="48">
        <v>5664.75</v>
      </c>
      <c r="H249" s="46">
        <v>3473.25</v>
      </c>
      <c r="I249" s="48">
        <v>1790</v>
      </c>
      <c r="J249" s="48"/>
      <c r="K249" s="63">
        <f t="shared" si="436"/>
        <v>62.5185</v>
      </c>
      <c r="L249" s="64">
        <f t="shared" si="437"/>
        <v>519.264</v>
      </c>
      <c r="M249" s="48">
        <f t="shared" si="438"/>
        <v>453.18</v>
      </c>
      <c r="N249" s="46">
        <f t="shared" si="439"/>
        <v>24.31275</v>
      </c>
      <c r="O249" s="48">
        <f t="shared" si="440"/>
        <v>89.5</v>
      </c>
      <c r="P249" s="48">
        <f t="shared" si="441"/>
        <v>0</v>
      </c>
      <c r="Q249" s="48">
        <f t="shared" si="442"/>
        <v>1148.77525</v>
      </c>
      <c r="R249" s="46">
        <f t="shared" si="443"/>
        <v>0</v>
      </c>
      <c r="S249" s="46">
        <f t="shared" si="444"/>
        <v>259.63</v>
      </c>
      <c r="T249" s="48">
        <f t="shared" si="445"/>
        <v>113.3</v>
      </c>
      <c r="U249" s="46">
        <f t="shared" si="446"/>
        <v>10.42</v>
      </c>
      <c r="V249" s="46">
        <v>0</v>
      </c>
      <c r="W249" s="48">
        <f t="shared" si="447"/>
        <v>89.5</v>
      </c>
      <c r="X249" s="48">
        <f t="shared" si="448"/>
        <v>0</v>
      </c>
      <c r="Y249" s="46">
        <f t="shared" si="449"/>
        <v>472.85</v>
      </c>
      <c r="Z249" s="46">
        <f t="shared" si="450"/>
        <v>1621.62525</v>
      </c>
      <c r="AA249" s="46"/>
      <c r="AB249" s="12" t="s">
        <v>95</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45">
        <f t="shared" si="435"/>
        <v>247</v>
      </c>
      <c r="B250" s="46" t="s">
        <v>685</v>
      </c>
      <c r="C250" s="56" t="s">
        <v>686</v>
      </c>
      <c r="D250" s="46" t="s">
        <v>687</v>
      </c>
      <c r="E250" s="46">
        <v>3473.25</v>
      </c>
      <c r="F250" s="46">
        <f>VLOOKUP(C250,'[1]9月'!$B:$Q,16,0)</f>
        <v>3245.4</v>
      </c>
      <c r="G250" s="48">
        <v>5664.75</v>
      </c>
      <c r="H250" s="46">
        <v>3473.25</v>
      </c>
      <c r="I250" s="48">
        <v>1790</v>
      </c>
      <c r="J250" s="48"/>
      <c r="K250" s="63">
        <f t="shared" si="436"/>
        <v>62.5185</v>
      </c>
      <c r="L250" s="64">
        <f t="shared" si="437"/>
        <v>519.264</v>
      </c>
      <c r="M250" s="48">
        <f t="shared" si="438"/>
        <v>453.18</v>
      </c>
      <c r="N250" s="46">
        <f t="shared" si="439"/>
        <v>24.31275</v>
      </c>
      <c r="O250" s="48">
        <f t="shared" si="440"/>
        <v>89.5</v>
      </c>
      <c r="P250" s="48">
        <f t="shared" si="441"/>
        <v>0</v>
      </c>
      <c r="Q250" s="48">
        <f t="shared" si="442"/>
        <v>1148.77525</v>
      </c>
      <c r="R250" s="46">
        <f t="shared" si="443"/>
        <v>0</v>
      </c>
      <c r="S250" s="46">
        <f t="shared" si="444"/>
        <v>259.63</v>
      </c>
      <c r="T250" s="48">
        <f t="shared" si="445"/>
        <v>113.3</v>
      </c>
      <c r="U250" s="46">
        <f t="shared" si="446"/>
        <v>10.42</v>
      </c>
      <c r="V250" s="46">
        <v>0</v>
      </c>
      <c r="W250" s="48">
        <f t="shared" si="447"/>
        <v>89.5</v>
      </c>
      <c r="X250" s="48">
        <f t="shared" si="448"/>
        <v>0</v>
      </c>
      <c r="Y250" s="46">
        <f t="shared" si="449"/>
        <v>472.85</v>
      </c>
      <c r="Z250" s="46">
        <f t="shared" si="450"/>
        <v>1621.62525</v>
      </c>
      <c r="AA250" s="46"/>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45">
        <f t="shared" si="435"/>
        <v>248</v>
      </c>
      <c r="B251" s="46" t="s">
        <v>685</v>
      </c>
      <c r="C251" s="56" t="s">
        <v>688</v>
      </c>
      <c r="D251" s="46" t="s">
        <v>689</v>
      </c>
      <c r="E251" s="46">
        <v>3473.25</v>
      </c>
      <c r="F251" s="46">
        <f>VLOOKUP(C251,'[1]9月'!$B:$Q,16,0)</f>
        <v>3245.4</v>
      </c>
      <c r="G251" s="48">
        <v>5664.75</v>
      </c>
      <c r="H251" s="46">
        <v>3473.25</v>
      </c>
      <c r="I251" s="48">
        <v>1790</v>
      </c>
      <c r="J251" s="48"/>
      <c r="K251" s="63">
        <f t="shared" si="436"/>
        <v>62.5185</v>
      </c>
      <c r="L251" s="64">
        <f t="shared" si="437"/>
        <v>519.264</v>
      </c>
      <c r="M251" s="48">
        <f t="shared" si="438"/>
        <v>453.18</v>
      </c>
      <c r="N251" s="46">
        <f t="shared" si="439"/>
        <v>24.31275</v>
      </c>
      <c r="O251" s="48">
        <f t="shared" si="440"/>
        <v>89.5</v>
      </c>
      <c r="P251" s="48">
        <f t="shared" si="441"/>
        <v>0</v>
      </c>
      <c r="Q251" s="48">
        <f t="shared" si="442"/>
        <v>1148.77525</v>
      </c>
      <c r="R251" s="46">
        <f t="shared" si="443"/>
        <v>0</v>
      </c>
      <c r="S251" s="46">
        <f t="shared" si="444"/>
        <v>259.63</v>
      </c>
      <c r="T251" s="48">
        <f t="shared" si="445"/>
        <v>113.3</v>
      </c>
      <c r="U251" s="46">
        <f t="shared" si="446"/>
        <v>10.42</v>
      </c>
      <c r="V251" s="46">
        <v>0</v>
      </c>
      <c r="W251" s="48">
        <f t="shared" si="447"/>
        <v>89.5</v>
      </c>
      <c r="X251" s="48">
        <f t="shared" si="448"/>
        <v>0</v>
      </c>
      <c r="Y251" s="46">
        <f t="shared" si="449"/>
        <v>472.85</v>
      </c>
      <c r="Z251" s="46">
        <f t="shared" si="450"/>
        <v>1621.62525</v>
      </c>
      <c r="AA251" s="46"/>
      <c r="AB251" s="12" t="s">
        <v>89</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45">
        <f t="shared" si="435"/>
        <v>249</v>
      </c>
      <c r="B252" s="46" t="s">
        <v>558</v>
      </c>
      <c r="C252" s="56" t="s">
        <v>690</v>
      </c>
      <c r="D252" s="46" t="s">
        <v>691</v>
      </c>
      <c r="E252" s="46">
        <v>3473.25</v>
      </c>
      <c r="F252" s="46">
        <f>VLOOKUP(C252,'[1]9月'!$B:$Q,16,0)</f>
        <v>3245.4</v>
      </c>
      <c r="G252" s="48">
        <v>5664.75</v>
      </c>
      <c r="H252" s="46">
        <v>3473.25</v>
      </c>
      <c r="I252" s="48">
        <v>1790</v>
      </c>
      <c r="J252" s="48"/>
      <c r="K252" s="63">
        <f t="shared" si="436"/>
        <v>62.5185</v>
      </c>
      <c r="L252" s="64">
        <f t="shared" si="437"/>
        <v>519.264</v>
      </c>
      <c r="M252" s="48">
        <f t="shared" si="438"/>
        <v>453.18</v>
      </c>
      <c r="N252" s="46">
        <f t="shared" si="439"/>
        <v>24.31275</v>
      </c>
      <c r="O252" s="48">
        <f t="shared" si="440"/>
        <v>89.5</v>
      </c>
      <c r="P252" s="48">
        <f t="shared" si="441"/>
        <v>0</v>
      </c>
      <c r="Q252" s="48">
        <f t="shared" si="442"/>
        <v>1148.77525</v>
      </c>
      <c r="R252" s="46">
        <f t="shared" si="443"/>
        <v>0</v>
      </c>
      <c r="S252" s="46">
        <f t="shared" si="444"/>
        <v>259.63</v>
      </c>
      <c r="T252" s="48">
        <f t="shared" si="445"/>
        <v>113.3</v>
      </c>
      <c r="U252" s="46">
        <f t="shared" si="446"/>
        <v>10.42</v>
      </c>
      <c r="V252" s="46">
        <v>0</v>
      </c>
      <c r="W252" s="48">
        <f t="shared" si="447"/>
        <v>89.5</v>
      </c>
      <c r="X252" s="48">
        <f t="shared" si="448"/>
        <v>0</v>
      </c>
      <c r="Y252" s="46">
        <f t="shared" si="449"/>
        <v>472.85</v>
      </c>
      <c r="Z252" s="46">
        <f t="shared" si="450"/>
        <v>1621.62525</v>
      </c>
      <c r="AA252" s="46"/>
      <c r="AB252" s="12" t="s">
        <v>98</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45">
        <f t="shared" si="435"/>
        <v>250</v>
      </c>
      <c r="B253" s="46" t="s">
        <v>685</v>
      </c>
      <c r="C253" s="56" t="s">
        <v>692</v>
      </c>
      <c r="D253" s="46" t="s">
        <v>693</v>
      </c>
      <c r="E253" s="46">
        <v>3473.25</v>
      </c>
      <c r="F253" s="46">
        <f>VLOOKUP(C253,'[1]9月'!$B:$Q,16,0)</f>
        <v>3245.4</v>
      </c>
      <c r="G253" s="48">
        <v>5664.75</v>
      </c>
      <c r="H253" s="46">
        <v>3473.25</v>
      </c>
      <c r="I253" s="48">
        <v>1790</v>
      </c>
      <c r="J253" s="48"/>
      <c r="K253" s="63">
        <f t="shared" si="436"/>
        <v>62.5185</v>
      </c>
      <c r="L253" s="64">
        <f t="shared" si="437"/>
        <v>519.264</v>
      </c>
      <c r="M253" s="48">
        <f t="shared" si="438"/>
        <v>453.18</v>
      </c>
      <c r="N253" s="46">
        <f t="shared" si="439"/>
        <v>24.31275</v>
      </c>
      <c r="O253" s="48">
        <f t="shared" si="440"/>
        <v>89.5</v>
      </c>
      <c r="P253" s="48">
        <f t="shared" si="441"/>
        <v>0</v>
      </c>
      <c r="Q253" s="48">
        <f t="shared" si="442"/>
        <v>1148.77525</v>
      </c>
      <c r="R253" s="46">
        <f t="shared" si="443"/>
        <v>0</v>
      </c>
      <c r="S253" s="46">
        <f t="shared" si="444"/>
        <v>259.63</v>
      </c>
      <c r="T253" s="48">
        <f t="shared" si="445"/>
        <v>113.3</v>
      </c>
      <c r="U253" s="46">
        <f t="shared" si="446"/>
        <v>10.42</v>
      </c>
      <c r="V253" s="46">
        <v>0</v>
      </c>
      <c r="W253" s="48">
        <f t="shared" si="447"/>
        <v>89.5</v>
      </c>
      <c r="X253" s="48">
        <f t="shared" si="448"/>
        <v>0</v>
      </c>
      <c r="Y253" s="46">
        <f t="shared" si="449"/>
        <v>472.85</v>
      </c>
      <c r="Z253" s="46">
        <f t="shared" si="450"/>
        <v>1621.62525</v>
      </c>
      <c r="AA253" s="46"/>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45">
        <f t="shared" si="435"/>
        <v>251</v>
      </c>
      <c r="B254" s="46" t="s">
        <v>685</v>
      </c>
      <c r="C254" s="56" t="s">
        <v>694</v>
      </c>
      <c r="D254" s="46" t="s">
        <v>695</v>
      </c>
      <c r="E254" s="46">
        <v>3473.25</v>
      </c>
      <c r="F254" s="46">
        <f>VLOOKUP(C254,'[1]9月'!$B:$Q,16,0)</f>
        <v>3245.4</v>
      </c>
      <c r="G254" s="48">
        <v>5664.75</v>
      </c>
      <c r="H254" s="46">
        <v>3473.25</v>
      </c>
      <c r="I254" s="48">
        <v>1790</v>
      </c>
      <c r="J254" s="48"/>
      <c r="K254" s="63">
        <f t="shared" si="436"/>
        <v>62.5185</v>
      </c>
      <c r="L254" s="64">
        <f t="shared" si="437"/>
        <v>519.264</v>
      </c>
      <c r="M254" s="48">
        <f t="shared" si="438"/>
        <v>453.18</v>
      </c>
      <c r="N254" s="46">
        <f t="shared" si="439"/>
        <v>24.31275</v>
      </c>
      <c r="O254" s="48">
        <f t="shared" si="440"/>
        <v>89.5</v>
      </c>
      <c r="P254" s="48">
        <f t="shared" si="441"/>
        <v>0</v>
      </c>
      <c r="Q254" s="48">
        <f t="shared" si="442"/>
        <v>1148.77525</v>
      </c>
      <c r="R254" s="46">
        <f t="shared" si="443"/>
        <v>0</v>
      </c>
      <c r="S254" s="46">
        <f t="shared" si="444"/>
        <v>259.63</v>
      </c>
      <c r="T254" s="48">
        <f t="shared" si="445"/>
        <v>113.3</v>
      </c>
      <c r="U254" s="46">
        <f t="shared" si="446"/>
        <v>10.42</v>
      </c>
      <c r="V254" s="46">
        <v>0</v>
      </c>
      <c r="W254" s="48">
        <f t="shared" si="447"/>
        <v>89.5</v>
      </c>
      <c r="X254" s="48">
        <f t="shared" si="448"/>
        <v>0</v>
      </c>
      <c r="Y254" s="46">
        <f t="shared" si="449"/>
        <v>472.85</v>
      </c>
      <c r="Z254" s="46">
        <f t="shared" si="450"/>
        <v>1621.62525</v>
      </c>
      <c r="AA254" s="46"/>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45">
        <f t="shared" si="435"/>
        <v>252</v>
      </c>
      <c r="B255" s="46" t="s">
        <v>685</v>
      </c>
      <c r="C255" s="56" t="s">
        <v>696</v>
      </c>
      <c r="D255" s="46" t="s">
        <v>697</v>
      </c>
      <c r="E255" s="46">
        <v>3473.25</v>
      </c>
      <c r="F255" s="46">
        <f>VLOOKUP(C255,'[1]9月'!$B:$Q,16,0)</f>
        <v>3245.4</v>
      </c>
      <c r="G255" s="48">
        <v>5664.75</v>
      </c>
      <c r="H255" s="46">
        <v>3473.25</v>
      </c>
      <c r="I255" s="48">
        <v>1790</v>
      </c>
      <c r="J255" s="48"/>
      <c r="K255" s="63">
        <f t="shared" si="436"/>
        <v>62.5185</v>
      </c>
      <c r="L255" s="64">
        <f t="shared" si="437"/>
        <v>519.264</v>
      </c>
      <c r="M255" s="48">
        <f t="shared" si="438"/>
        <v>453.18</v>
      </c>
      <c r="N255" s="46">
        <f t="shared" si="439"/>
        <v>24.31275</v>
      </c>
      <c r="O255" s="48">
        <f t="shared" si="440"/>
        <v>89.5</v>
      </c>
      <c r="P255" s="48">
        <f t="shared" si="441"/>
        <v>0</v>
      </c>
      <c r="Q255" s="48">
        <f t="shared" si="442"/>
        <v>1148.77525</v>
      </c>
      <c r="R255" s="92">
        <f t="shared" si="443"/>
        <v>0</v>
      </c>
      <c r="S255" s="92">
        <f t="shared" si="444"/>
        <v>259.63</v>
      </c>
      <c r="T255" s="91">
        <f t="shared" si="445"/>
        <v>113.3</v>
      </c>
      <c r="U255" s="92">
        <f t="shared" si="446"/>
        <v>10.42</v>
      </c>
      <c r="V255" s="46">
        <v>0</v>
      </c>
      <c r="W255" s="91">
        <f t="shared" si="447"/>
        <v>89.5</v>
      </c>
      <c r="X255" s="91">
        <f t="shared" si="448"/>
        <v>0</v>
      </c>
      <c r="Y255" s="46">
        <f t="shared" si="449"/>
        <v>472.85</v>
      </c>
      <c r="Z255" s="46">
        <f t="shared" si="450"/>
        <v>1621.62525</v>
      </c>
      <c r="AA255" s="46"/>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45">
        <f t="shared" si="435"/>
        <v>253</v>
      </c>
      <c r="B256" s="46" t="s">
        <v>685</v>
      </c>
      <c r="C256" s="56" t="s">
        <v>698</v>
      </c>
      <c r="D256" s="46" t="s">
        <v>699</v>
      </c>
      <c r="E256" s="46">
        <v>3473.25</v>
      </c>
      <c r="F256" s="46">
        <f>VLOOKUP(C256,'[1]9月'!$B:$Q,16,0)</f>
        <v>3245.4</v>
      </c>
      <c r="G256" s="48">
        <v>5664.75</v>
      </c>
      <c r="H256" s="46">
        <v>3473.25</v>
      </c>
      <c r="I256" s="48">
        <v>1790</v>
      </c>
      <c r="J256" s="48"/>
      <c r="K256" s="63">
        <f t="shared" si="436"/>
        <v>62.5185</v>
      </c>
      <c r="L256" s="64">
        <f t="shared" si="437"/>
        <v>519.264</v>
      </c>
      <c r="M256" s="48">
        <f t="shared" si="438"/>
        <v>453.18</v>
      </c>
      <c r="N256" s="46">
        <f t="shared" si="439"/>
        <v>24.31275</v>
      </c>
      <c r="O256" s="48">
        <f t="shared" si="440"/>
        <v>89.5</v>
      </c>
      <c r="P256" s="48">
        <f t="shared" si="441"/>
        <v>0</v>
      </c>
      <c r="Q256" s="48">
        <f t="shared" si="442"/>
        <v>1148.77525</v>
      </c>
      <c r="R256" s="46">
        <f t="shared" si="443"/>
        <v>0</v>
      </c>
      <c r="S256" s="46">
        <f t="shared" si="444"/>
        <v>259.63</v>
      </c>
      <c r="T256" s="48">
        <f t="shared" si="445"/>
        <v>113.3</v>
      </c>
      <c r="U256" s="46">
        <f t="shared" si="446"/>
        <v>10.42</v>
      </c>
      <c r="V256" s="46">
        <v>0</v>
      </c>
      <c r="W256" s="48">
        <f t="shared" si="447"/>
        <v>89.5</v>
      </c>
      <c r="X256" s="48">
        <f t="shared" si="448"/>
        <v>0</v>
      </c>
      <c r="Y256" s="46">
        <f t="shared" si="449"/>
        <v>472.85</v>
      </c>
      <c r="Z256" s="46">
        <f t="shared" si="450"/>
        <v>1621.62525</v>
      </c>
      <c r="AA256" s="46"/>
      <c r="AB256" s="12" t="s">
        <v>89</v>
      </c>
      <c r="AC256" s="11">
        <f t="shared" ref="AC256:AE256" si="572">K256+R256</f>
        <v>62.5185</v>
      </c>
      <c r="AD256" s="11">
        <f t="shared" si="572"/>
        <v>778.894</v>
      </c>
      <c r="AE256" s="11">
        <f t="shared" si="572"/>
        <v>566.48</v>
      </c>
      <c r="AF256" s="11">
        <f t="shared" si="452"/>
        <v>34.73275</v>
      </c>
      <c r="AG256" s="11">
        <f t="shared" ref="AG256:AI256" si="573">O256+W256</f>
        <v>179</v>
      </c>
      <c r="AH256" s="11">
        <f t="shared" si="573"/>
        <v>0</v>
      </c>
      <c r="AI256" s="11">
        <f t="shared" si="573"/>
        <v>1621.62525</v>
      </c>
      <c r="AJ256" s="12" t="s">
        <v>33</v>
      </c>
    </row>
    <row r="257" s="9" customFormat="1" ht="16" customHeight="1" spans="1:36">
      <c r="A257" s="45">
        <f t="shared" si="435"/>
        <v>254</v>
      </c>
      <c r="B257" s="46" t="s">
        <v>685</v>
      </c>
      <c r="C257" s="56" t="s">
        <v>700</v>
      </c>
      <c r="D257" s="46" t="s">
        <v>701</v>
      </c>
      <c r="E257" s="46">
        <v>3473.25</v>
      </c>
      <c r="F257" s="46">
        <f>VLOOKUP(C257,'[1]9月'!$B:$Q,16,0)</f>
        <v>3245.4</v>
      </c>
      <c r="G257" s="48">
        <v>5664.75</v>
      </c>
      <c r="H257" s="46">
        <v>3473.25</v>
      </c>
      <c r="I257" s="48">
        <v>1790</v>
      </c>
      <c r="J257" s="48"/>
      <c r="K257" s="63">
        <f t="shared" si="436"/>
        <v>62.5185</v>
      </c>
      <c r="L257" s="64">
        <f t="shared" si="437"/>
        <v>519.264</v>
      </c>
      <c r="M257" s="48">
        <f t="shared" si="438"/>
        <v>453.18</v>
      </c>
      <c r="N257" s="46">
        <f t="shared" si="439"/>
        <v>24.31275</v>
      </c>
      <c r="O257" s="48">
        <f t="shared" si="440"/>
        <v>89.5</v>
      </c>
      <c r="P257" s="48">
        <f t="shared" si="441"/>
        <v>0</v>
      </c>
      <c r="Q257" s="48">
        <f t="shared" si="442"/>
        <v>1148.77525</v>
      </c>
      <c r="R257" s="46">
        <f t="shared" si="443"/>
        <v>0</v>
      </c>
      <c r="S257" s="46">
        <f t="shared" si="444"/>
        <v>259.63</v>
      </c>
      <c r="T257" s="48">
        <f t="shared" si="445"/>
        <v>113.3</v>
      </c>
      <c r="U257" s="46">
        <f t="shared" si="446"/>
        <v>10.42</v>
      </c>
      <c r="V257" s="46">
        <v>0</v>
      </c>
      <c r="W257" s="48">
        <f t="shared" si="447"/>
        <v>89.5</v>
      </c>
      <c r="X257" s="48">
        <f t="shared" si="448"/>
        <v>0</v>
      </c>
      <c r="Y257" s="46">
        <f t="shared" si="449"/>
        <v>472.85</v>
      </c>
      <c r="Z257" s="46">
        <f t="shared" si="450"/>
        <v>1621.62525</v>
      </c>
      <c r="AA257" s="46"/>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45">
        <f t="shared" si="435"/>
        <v>255</v>
      </c>
      <c r="B258" s="46" t="s">
        <v>685</v>
      </c>
      <c r="C258" s="56" t="s">
        <v>702</v>
      </c>
      <c r="D258" s="46" t="s">
        <v>703</v>
      </c>
      <c r="E258" s="46">
        <v>3473.25</v>
      </c>
      <c r="F258" s="46">
        <f>VLOOKUP(C258,'[1]9月'!$B:$Q,16,0)</f>
        <v>3245.4</v>
      </c>
      <c r="G258" s="48">
        <v>5664.75</v>
      </c>
      <c r="H258" s="46">
        <v>3473.25</v>
      </c>
      <c r="I258" s="48">
        <v>1790</v>
      </c>
      <c r="J258" s="48"/>
      <c r="K258" s="63">
        <f t="shared" si="436"/>
        <v>62.5185</v>
      </c>
      <c r="L258" s="64">
        <f t="shared" si="437"/>
        <v>519.264</v>
      </c>
      <c r="M258" s="48">
        <f t="shared" si="438"/>
        <v>453.18</v>
      </c>
      <c r="N258" s="46">
        <f t="shared" si="439"/>
        <v>24.31275</v>
      </c>
      <c r="O258" s="48">
        <f t="shared" si="440"/>
        <v>89.5</v>
      </c>
      <c r="P258" s="48">
        <f t="shared" si="441"/>
        <v>0</v>
      </c>
      <c r="Q258" s="48">
        <f t="shared" si="442"/>
        <v>1148.77525</v>
      </c>
      <c r="R258" s="46">
        <f t="shared" si="443"/>
        <v>0</v>
      </c>
      <c r="S258" s="46">
        <f t="shared" si="444"/>
        <v>259.63</v>
      </c>
      <c r="T258" s="48">
        <f t="shared" si="445"/>
        <v>113.3</v>
      </c>
      <c r="U258" s="46">
        <f t="shared" si="446"/>
        <v>10.42</v>
      </c>
      <c r="V258" s="46">
        <v>0</v>
      </c>
      <c r="W258" s="48">
        <f t="shared" si="447"/>
        <v>89.5</v>
      </c>
      <c r="X258" s="48">
        <f t="shared" si="448"/>
        <v>0</v>
      </c>
      <c r="Y258" s="46">
        <f t="shared" si="449"/>
        <v>472.85</v>
      </c>
      <c r="Z258" s="46">
        <f t="shared" si="450"/>
        <v>1621.62525</v>
      </c>
      <c r="AA258" s="46"/>
      <c r="AB258" s="12" t="s">
        <v>89</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45">
        <f t="shared" si="435"/>
        <v>256</v>
      </c>
      <c r="B259" s="46" t="s">
        <v>558</v>
      </c>
      <c r="C259" s="56" t="s">
        <v>704</v>
      </c>
      <c r="D259" s="46" t="s">
        <v>705</v>
      </c>
      <c r="E259" s="46">
        <v>3473.25</v>
      </c>
      <c r="F259" s="46">
        <f>VLOOKUP(C259,'[1]9月'!$B:$Q,16,0)</f>
        <v>3245.4</v>
      </c>
      <c r="G259" s="48">
        <v>5664.75</v>
      </c>
      <c r="H259" s="46">
        <v>3473.25</v>
      </c>
      <c r="I259" s="48">
        <v>3180</v>
      </c>
      <c r="J259" s="48"/>
      <c r="K259" s="63">
        <f t="shared" si="436"/>
        <v>62.5185</v>
      </c>
      <c r="L259" s="64">
        <f t="shared" si="437"/>
        <v>519.264</v>
      </c>
      <c r="M259" s="48">
        <f t="shared" si="438"/>
        <v>453.18</v>
      </c>
      <c r="N259" s="46">
        <f t="shared" si="439"/>
        <v>24.31275</v>
      </c>
      <c r="O259" s="48">
        <f t="shared" si="440"/>
        <v>159</v>
      </c>
      <c r="P259" s="48">
        <f t="shared" si="441"/>
        <v>0</v>
      </c>
      <c r="Q259" s="48">
        <f t="shared" si="442"/>
        <v>1218.27525</v>
      </c>
      <c r="R259" s="46">
        <f t="shared" si="443"/>
        <v>0</v>
      </c>
      <c r="S259" s="46">
        <f t="shared" si="444"/>
        <v>259.63</v>
      </c>
      <c r="T259" s="48">
        <f t="shared" si="445"/>
        <v>113.3</v>
      </c>
      <c r="U259" s="46">
        <f t="shared" si="446"/>
        <v>10.42</v>
      </c>
      <c r="V259" s="46">
        <v>0</v>
      </c>
      <c r="W259" s="48">
        <f t="shared" si="447"/>
        <v>159</v>
      </c>
      <c r="X259" s="48">
        <f t="shared" si="448"/>
        <v>0</v>
      </c>
      <c r="Y259" s="46">
        <f t="shared" si="449"/>
        <v>542.35</v>
      </c>
      <c r="Z259" s="46">
        <f t="shared" si="450"/>
        <v>1760.62525</v>
      </c>
      <c r="AA259" s="46"/>
      <c r="AB259" s="12" t="s">
        <v>98</v>
      </c>
      <c r="AC259" s="11">
        <f t="shared" ref="AC259:AE259" si="578">K259+R259</f>
        <v>62.5185</v>
      </c>
      <c r="AD259" s="11">
        <f t="shared" si="578"/>
        <v>778.894</v>
      </c>
      <c r="AE259" s="11">
        <f t="shared" si="578"/>
        <v>566.48</v>
      </c>
      <c r="AF259" s="11">
        <f t="shared" si="452"/>
        <v>34.73275</v>
      </c>
      <c r="AG259" s="11">
        <f t="shared" ref="AG259:AI259" si="579">O259+W259</f>
        <v>318</v>
      </c>
      <c r="AH259" s="11">
        <f t="shared" si="579"/>
        <v>0</v>
      </c>
      <c r="AI259" s="11">
        <f t="shared" si="579"/>
        <v>1760.62525</v>
      </c>
      <c r="AJ259" s="12" t="s">
        <v>33</v>
      </c>
    </row>
    <row r="260" s="9" customFormat="1" ht="16" customHeight="1" spans="1:36">
      <c r="A260" s="45">
        <f t="shared" ref="A260:A323" si="580">ROW()-3</f>
        <v>257</v>
      </c>
      <c r="B260" s="46" t="s">
        <v>685</v>
      </c>
      <c r="C260" s="56" t="s">
        <v>706</v>
      </c>
      <c r="D260" s="46" t="s">
        <v>707</v>
      </c>
      <c r="E260" s="46">
        <v>3473.25</v>
      </c>
      <c r="F260" s="46">
        <f>VLOOKUP(C260,'[1]9月'!$B:$Q,16,0)</f>
        <v>3245.4</v>
      </c>
      <c r="G260" s="48">
        <v>5664.75</v>
      </c>
      <c r="H260" s="46">
        <v>3473.25</v>
      </c>
      <c r="I260" s="48">
        <v>1790</v>
      </c>
      <c r="J260" s="48"/>
      <c r="K260" s="63">
        <f t="shared" ref="K260:K323" si="581">E260*0.018</f>
        <v>62.5185</v>
      </c>
      <c r="L260" s="64">
        <f t="shared" ref="L260:L323" si="582">F260*0.16</f>
        <v>519.264</v>
      </c>
      <c r="M260" s="48">
        <f t="shared" ref="M260:M323" si="583">ROUND(G260*0.08,2)</f>
        <v>453.18</v>
      </c>
      <c r="N260" s="46">
        <f t="shared" ref="N260:N323" si="584">H260*0.007</f>
        <v>24.31275</v>
      </c>
      <c r="O260" s="48">
        <f t="shared" ref="O260:O323" si="585">I260*5%</f>
        <v>89.5</v>
      </c>
      <c r="P260" s="48">
        <f t="shared" ref="P260:P323" si="586">J260*50%</f>
        <v>0</v>
      </c>
      <c r="Q260" s="48">
        <f t="shared" ref="Q260:Q323" si="587">SUM(K260:P260)</f>
        <v>1148.77525</v>
      </c>
      <c r="R260" s="46">
        <f t="shared" ref="R260:R323" si="588">E260*0</f>
        <v>0</v>
      </c>
      <c r="S260" s="46">
        <f t="shared" ref="S260:S323" si="589">ROUND(F260*0.08,2)</f>
        <v>259.63</v>
      </c>
      <c r="T260" s="48">
        <f t="shared" ref="T260:T323" si="590">ROUND(G260*0.02,2)</f>
        <v>113.3</v>
      </c>
      <c r="U260" s="46">
        <f t="shared" ref="U260:U323" si="591">ROUND(H260*0.003,2)</f>
        <v>10.42</v>
      </c>
      <c r="V260" s="46">
        <v>0</v>
      </c>
      <c r="W260" s="48">
        <f t="shared" ref="W260:W323" si="592">I260*5%</f>
        <v>89.5</v>
      </c>
      <c r="X260" s="48">
        <f t="shared" ref="X260:X323" si="593">J260*50%</f>
        <v>0</v>
      </c>
      <c r="Y260" s="46">
        <f t="shared" ref="Y260:Y323" si="594">SUM(R260:X260)</f>
        <v>472.85</v>
      </c>
      <c r="Z260" s="46">
        <f t="shared" ref="Z260:Z323" si="595">Q260+Y260</f>
        <v>1621.62525</v>
      </c>
      <c r="AA260" s="46"/>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45">
        <f t="shared" si="580"/>
        <v>258</v>
      </c>
      <c r="B261" s="46" t="s">
        <v>685</v>
      </c>
      <c r="C261" s="56" t="s">
        <v>708</v>
      </c>
      <c r="D261" s="46" t="s">
        <v>709</v>
      </c>
      <c r="E261" s="46">
        <v>3473.25</v>
      </c>
      <c r="F261" s="46">
        <f>VLOOKUP(C261,'[1]9月'!$B:$Q,16,0)</f>
        <v>3245.4</v>
      </c>
      <c r="G261" s="48">
        <v>5664.75</v>
      </c>
      <c r="H261" s="46">
        <v>3473.25</v>
      </c>
      <c r="I261" s="48">
        <v>1790</v>
      </c>
      <c r="J261" s="48"/>
      <c r="K261" s="63">
        <f t="shared" si="581"/>
        <v>62.5185</v>
      </c>
      <c r="L261" s="64">
        <f t="shared" si="582"/>
        <v>519.264</v>
      </c>
      <c r="M261" s="48">
        <f t="shared" si="583"/>
        <v>453.18</v>
      </c>
      <c r="N261" s="46">
        <f t="shared" si="584"/>
        <v>24.31275</v>
      </c>
      <c r="O261" s="48">
        <f t="shared" si="585"/>
        <v>89.5</v>
      </c>
      <c r="P261" s="48">
        <f t="shared" si="586"/>
        <v>0</v>
      </c>
      <c r="Q261" s="48">
        <f t="shared" si="587"/>
        <v>1148.77525</v>
      </c>
      <c r="R261" s="46">
        <f t="shared" si="588"/>
        <v>0</v>
      </c>
      <c r="S261" s="46">
        <f t="shared" si="589"/>
        <v>259.63</v>
      </c>
      <c r="T261" s="48">
        <f t="shared" si="590"/>
        <v>113.3</v>
      </c>
      <c r="U261" s="46">
        <f t="shared" si="591"/>
        <v>10.42</v>
      </c>
      <c r="V261" s="46">
        <v>0</v>
      </c>
      <c r="W261" s="48">
        <f t="shared" si="592"/>
        <v>89.5</v>
      </c>
      <c r="X261" s="48">
        <f t="shared" si="593"/>
        <v>0</v>
      </c>
      <c r="Y261" s="46">
        <f t="shared" si="594"/>
        <v>472.85</v>
      </c>
      <c r="Z261" s="46">
        <f t="shared" si="595"/>
        <v>1621.62525</v>
      </c>
      <c r="AA261" s="46"/>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45">
        <f t="shared" si="580"/>
        <v>259</v>
      </c>
      <c r="B262" s="46" t="s">
        <v>685</v>
      </c>
      <c r="C262" s="56" t="s">
        <v>710</v>
      </c>
      <c r="D262" s="46" t="s">
        <v>711</v>
      </c>
      <c r="E262" s="46">
        <v>3473.25</v>
      </c>
      <c r="F262" s="46">
        <f>VLOOKUP(C262,'[1]9月'!$B:$Q,16,0)</f>
        <v>3245.4</v>
      </c>
      <c r="G262" s="48">
        <v>5664.75</v>
      </c>
      <c r="H262" s="46">
        <v>3473.25</v>
      </c>
      <c r="I262" s="48">
        <v>1790</v>
      </c>
      <c r="J262" s="48"/>
      <c r="K262" s="63">
        <f t="shared" si="581"/>
        <v>62.5185</v>
      </c>
      <c r="L262" s="64">
        <f t="shared" si="582"/>
        <v>519.264</v>
      </c>
      <c r="M262" s="48">
        <f t="shared" si="583"/>
        <v>453.18</v>
      </c>
      <c r="N262" s="46">
        <f t="shared" si="584"/>
        <v>24.31275</v>
      </c>
      <c r="O262" s="48">
        <f t="shared" si="585"/>
        <v>89.5</v>
      </c>
      <c r="P262" s="48">
        <f t="shared" si="586"/>
        <v>0</v>
      </c>
      <c r="Q262" s="48">
        <f t="shared" si="587"/>
        <v>1148.77525</v>
      </c>
      <c r="R262" s="46">
        <f t="shared" si="588"/>
        <v>0</v>
      </c>
      <c r="S262" s="46">
        <f t="shared" si="589"/>
        <v>259.63</v>
      </c>
      <c r="T262" s="48">
        <f t="shared" si="590"/>
        <v>113.3</v>
      </c>
      <c r="U262" s="46">
        <f t="shared" si="591"/>
        <v>10.42</v>
      </c>
      <c r="V262" s="46">
        <v>0</v>
      </c>
      <c r="W262" s="48">
        <f t="shared" si="592"/>
        <v>89.5</v>
      </c>
      <c r="X262" s="48">
        <f t="shared" si="593"/>
        <v>0</v>
      </c>
      <c r="Y262" s="46">
        <f t="shared" si="594"/>
        <v>472.85</v>
      </c>
      <c r="Z262" s="46">
        <f t="shared" si="595"/>
        <v>1621.62525</v>
      </c>
      <c r="AA262" s="46"/>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45">
        <f t="shared" si="580"/>
        <v>260</v>
      </c>
      <c r="B263" s="46" t="s">
        <v>685</v>
      </c>
      <c r="C263" s="56" t="s">
        <v>712</v>
      </c>
      <c r="D263" s="46" t="s">
        <v>713</v>
      </c>
      <c r="E263" s="46">
        <v>3473.25</v>
      </c>
      <c r="F263" s="46">
        <f>VLOOKUP(C263,'[1]9月'!$B:$Q,16,0)</f>
        <v>3245.4</v>
      </c>
      <c r="G263" s="48">
        <v>5664.75</v>
      </c>
      <c r="H263" s="46">
        <v>3473.25</v>
      </c>
      <c r="I263" s="48">
        <v>1790</v>
      </c>
      <c r="J263" s="48"/>
      <c r="K263" s="63">
        <f t="shared" si="581"/>
        <v>62.5185</v>
      </c>
      <c r="L263" s="64">
        <f t="shared" si="582"/>
        <v>519.264</v>
      </c>
      <c r="M263" s="48">
        <f t="shared" si="583"/>
        <v>453.18</v>
      </c>
      <c r="N263" s="46">
        <f t="shared" si="584"/>
        <v>24.31275</v>
      </c>
      <c r="O263" s="48">
        <f t="shared" si="585"/>
        <v>89.5</v>
      </c>
      <c r="P263" s="48">
        <f t="shared" si="586"/>
        <v>0</v>
      </c>
      <c r="Q263" s="48">
        <f t="shared" si="587"/>
        <v>1148.77525</v>
      </c>
      <c r="R263" s="46">
        <f t="shared" si="588"/>
        <v>0</v>
      </c>
      <c r="S263" s="46">
        <f t="shared" si="589"/>
        <v>259.63</v>
      </c>
      <c r="T263" s="48">
        <f t="shared" si="590"/>
        <v>113.3</v>
      </c>
      <c r="U263" s="46">
        <f t="shared" si="591"/>
        <v>10.42</v>
      </c>
      <c r="V263" s="46">
        <v>0</v>
      </c>
      <c r="W263" s="48">
        <f t="shared" si="592"/>
        <v>89.5</v>
      </c>
      <c r="X263" s="48">
        <f t="shared" si="593"/>
        <v>0</v>
      </c>
      <c r="Y263" s="46">
        <f t="shared" si="594"/>
        <v>472.85</v>
      </c>
      <c r="Z263" s="46">
        <f t="shared" si="595"/>
        <v>1621.62525</v>
      </c>
      <c r="AA263" s="46"/>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45">
        <f t="shared" si="580"/>
        <v>261</v>
      </c>
      <c r="B264" s="46" t="s">
        <v>685</v>
      </c>
      <c r="C264" s="56" t="s">
        <v>714</v>
      </c>
      <c r="D264" s="46" t="s">
        <v>715</v>
      </c>
      <c r="E264" s="46">
        <v>3473.25</v>
      </c>
      <c r="F264" s="46">
        <f>VLOOKUP(C264,'[1]9月'!$B:$Q,16,0)</f>
        <v>3245.4</v>
      </c>
      <c r="G264" s="48">
        <v>5664.75</v>
      </c>
      <c r="H264" s="46">
        <v>3473.25</v>
      </c>
      <c r="I264" s="48">
        <v>1790</v>
      </c>
      <c r="J264" s="48"/>
      <c r="K264" s="63">
        <f t="shared" si="581"/>
        <v>62.5185</v>
      </c>
      <c r="L264" s="64">
        <f t="shared" si="582"/>
        <v>519.264</v>
      </c>
      <c r="M264" s="48">
        <f t="shared" si="583"/>
        <v>453.18</v>
      </c>
      <c r="N264" s="46">
        <f t="shared" si="584"/>
        <v>24.31275</v>
      </c>
      <c r="O264" s="48">
        <f t="shared" si="585"/>
        <v>89.5</v>
      </c>
      <c r="P264" s="48">
        <f t="shared" si="586"/>
        <v>0</v>
      </c>
      <c r="Q264" s="48">
        <f t="shared" si="587"/>
        <v>1148.77525</v>
      </c>
      <c r="R264" s="46">
        <f t="shared" si="588"/>
        <v>0</v>
      </c>
      <c r="S264" s="46">
        <f t="shared" si="589"/>
        <v>259.63</v>
      </c>
      <c r="T264" s="48">
        <f t="shared" si="590"/>
        <v>113.3</v>
      </c>
      <c r="U264" s="46">
        <f t="shared" si="591"/>
        <v>10.42</v>
      </c>
      <c r="V264" s="46">
        <v>0</v>
      </c>
      <c r="W264" s="48">
        <f t="shared" si="592"/>
        <v>89.5</v>
      </c>
      <c r="X264" s="48">
        <f t="shared" si="593"/>
        <v>0</v>
      </c>
      <c r="Y264" s="46">
        <f t="shared" si="594"/>
        <v>472.85</v>
      </c>
      <c r="Z264" s="46">
        <f t="shared" si="595"/>
        <v>1621.62525</v>
      </c>
      <c r="AA264" s="46"/>
      <c r="AB264" s="12" t="s">
        <v>89</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45">
        <f t="shared" si="580"/>
        <v>262</v>
      </c>
      <c r="B265" s="46" t="s">
        <v>685</v>
      </c>
      <c r="C265" s="56" t="s">
        <v>716</v>
      </c>
      <c r="D265" s="46" t="s">
        <v>717</v>
      </c>
      <c r="E265" s="46">
        <v>3473.25</v>
      </c>
      <c r="F265" s="46">
        <f>VLOOKUP(C265,'[1]9月'!$B:$Q,16,0)</f>
        <v>3245.4</v>
      </c>
      <c r="G265" s="48">
        <v>5664.75</v>
      </c>
      <c r="H265" s="46">
        <v>3473.25</v>
      </c>
      <c r="I265" s="48">
        <v>0</v>
      </c>
      <c r="J265" s="48"/>
      <c r="K265" s="63">
        <f t="shared" si="581"/>
        <v>62.5185</v>
      </c>
      <c r="L265" s="64">
        <f t="shared" si="582"/>
        <v>519.264</v>
      </c>
      <c r="M265" s="48">
        <f t="shared" si="583"/>
        <v>453.18</v>
      </c>
      <c r="N265" s="46">
        <f t="shared" si="584"/>
        <v>24.31275</v>
      </c>
      <c r="O265" s="48">
        <f t="shared" si="585"/>
        <v>0</v>
      </c>
      <c r="P265" s="48">
        <f t="shared" si="586"/>
        <v>0</v>
      </c>
      <c r="Q265" s="48">
        <f t="shared" si="587"/>
        <v>1059.27525</v>
      </c>
      <c r="R265" s="46">
        <f t="shared" si="588"/>
        <v>0</v>
      </c>
      <c r="S265" s="46">
        <f t="shared" si="589"/>
        <v>259.63</v>
      </c>
      <c r="T265" s="48">
        <f t="shared" si="590"/>
        <v>113.3</v>
      </c>
      <c r="U265" s="46">
        <f t="shared" si="591"/>
        <v>10.42</v>
      </c>
      <c r="V265" s="46">
        <v>0</v>
      </c>
      <c r="W265" s="48">
        <f t="shared" si="592"/>
        <v>0</v>
      </c>
      <c r="X265" s="48">
        <f t="shared" si="593"/>
        <v>0</v>
      </c>
      <c r="Y265" s="46">
        <f t="shared" si="594"/>
        <v>383.35</v>
      </c>
      <c r="Z265" s="46">
        <f t="shared" si="595"/>
        <v>1442.62525</v>
      </c>
      <c r="AA265" s="46"/>
      <c r="AB265" s="12" t="s">
        <v>89</v>
      </c>
      <c r="AC265" s="11">
        <f t="shared" ref="AC265:AE265" si="607">K265+R265</f>
        <v>62.5185</v>
      </c>
      <c r="AD265" s="11">
        <f t="shared" si="607"/>
        <v>778.894</v>
      </c>
      <c r="AE265" s="11">
        <f t="shared" si="607"/>
        <v>566.48</v>
      </c>
      <c r="AF265" s="11">
        <f t="shared" si="597"/>
        <v>34.73275</v>
      </c>
      <c r="AG265" s="11">
        <f t="shared" ref="AG265:AI265" si="608">O265+W265</f>
        <v>0</v>
      </c>
      <c r="AH265" s="11">
        <f t="shared" si="608"/>
        <v>0</v>
      </c>
      <c r="AI265" s="11">
        <f t="shared" si="608"/>
        <v>1442.62525</v>
      </c>
      <c r="AJ265" s="12" t="s">
        <v>33</v>
      </c>
    </row>
    <row r="266" s="9" customFormat="1" ht="16" customHeight="1" spans="1:36">
      <c r="A266" s="45">
        <f t="shared" si="580"/>
        <v>263</v>
      </c>
      <c r="B266" s="46" t="s">
        <v>685</v>
      </c>
      <c r="C266" s="56" t="s">
        <v>718</v>
      </c>
      <c r="D266" s="46" t="s">
        <v>719</v>
      </c>
      <c r="E266" s="46">
        <v>3473.25</v>
      </c>
      <c r="F266" s="46">
        <f>VLOOKUP(C266,'[1]9月'!$B:$Q,16,0)</f>
        <v>3245.4</v>
      </c>
      <c r="G266" s="48">
        <v>5664.75</v>
      </c>
      <c r="H266" s="46">
        <v>3473.25</v>
      </c>
      <c r="I266" s="48">
        <v>0</v>
      </c>
      <c r="J266" s="48"/>
      <c r="K266" s="63">
        <f t="shared" si="581"/>
        <v>62.5185</v>
      </c>
      <c r="L266" s="64">
        <f t="shared" si="582"/>
        <v>519.264</v>
      </c>
      <c r="M266" s="48">
        <f t="shared" si="583"/>
        <v>453.18</v>
      </c>
      <c r="N266" s="46">
        <f t="shared" si="584"/>
        <v>24.31275</v>
      </c>
      <c r="O266" s="48">
        <f t="shared" si="585"/>
        <v>0</v>
      </c>
      <c r="P266" s="48">
        <f t="shared" si="586"/>
        <v>0</v>
      </c>
      <c r="Q266" s="48">
        <f t="shared" si="587"/>
        <v>1059.27525</v>
      </c>
      <c r="R266" s="46">
        <f t="shared" si="588"/>
        <v>0</v>
      </c>
      <c r="S266" s="46">
        <f t="shared" si="589"/>
        <v>259.63</v>
      </c>
      <c r="T266" s="48">
        <f t="shared" si="590"/>
        <v>113.3</v>
      </c>
      <c r="U266" s="46">
        <f t="shared" si="591"/>
        <v>10.42</v>
      </c>
      <c r="V266" s="46">
        <v>0</v>
      </c>
      <c r="W266" s="48">
        <f t="shared" si="592"/>
        <v>0</v>
      </c>
      <c r="X266" s="48">
        <f t="shared" si="593"/>
        <v>0</v>
      </c>
      <c r="Y266" s="46">
        <f t="shared" si="594"/>
        <v>383.35</v>
      </c>
      <c r="Z266" s="46">
        <f t="shared" si="595"/>
        <v>1442.62525</v>
      </c>
      <c r="AA266" s="46"/>
      <c r="AB266" s="12" t="s">
        <v>89</v>
      </c>
      <c r="AC266" s="11">
        <f t="shared" ref="AC266:AE266" si="609">K266+R266</f>
        <v>62.5185</v>
      </c>
      <c r="AD266" s="11">
        <f t="shared" si="609"/>
        <v>778.894</v>
      </c>
      <c r="AE266" s="11">
        <f t="shared" si="609"/>
        <v>566.48</v>
      </c>
      <c r="AF266" s="11">
        <f t="shared" si="597"/>
        <v>34.73275</v>
      </c>
      <c r="AG266" s="11">
        <f t="shared" ref="AG266:AI266" si="610">O266+W266</f>
        <v>0</v>
      </c>
      <c r="AH266" s="11">
        <f t="shared" si="610"/>
        <v>0</v>
      </c>
      <c r="AI266" s="11">
        <f t="shared" si="610"/>
        <v>1442.62525</v>
      </c>
      <c r="AJ266" s="12" t="s">
        <v>33</v>
      </c>
    </row>
    <row r="267" s="9" customFormat="1" ht="16" customHeight="1" spans="1:36">
      <c r="A267" s="45">
        <f t="shared" si="580"/>
        <v>264</v>
      </c>
      <c r="B267" s="46" t="s">
        <v>685</v>
      </c>
      <c r="C267" s="56" t="s">
        <v>720</v>
      </c>
      <c r="D267" s="46" t="s">
        <v>721</v>
      </c>
      <c r="E267" s="46">
        <v>3473.25</v>
      </c>
      <c r="F267" s="46">
        <f>VLOOKUP(C267,'[1]9月'!$B:$Q,16,0)</f>
        <v>3245.4</v>
      </c>
      <c r="G267" s="48">
        <v>5664.75</v>
      </c>
      <c r="H267" s="46">
        <v>3473.25</v>
      </c>
      <c r="I267" s="48">
        <v>1790</v>
      </c>
      <c r="J267" s="48"/>
      <c r="K267" s="63">
        <f t="shared" si="581"/>
        <v>62.5185</v>
      </c>
      <c r="L267" s="64">
        <f t="shared" si="582"/>
        <v>519.264</v>
      </c>
      <c r="M267" s="48">
        <f t="shared" si="583"/>
        <v>453.18</v>
      </c>
      <c r="N267" s="46">
        <f t="shared" si="584"/>
        <v>24.31275</v>
      </c>
      <c r="O267" s="48">
        <f t="shared" si="585"/>
        <v>89.5</v>
      </c>
      <c r="P267" s="48">
        <f t="shared" si="586"/>
        <v>0</v>
      </c>
      <c r="Q267" s="48">
        <f t="shared" si="587"/>
        <v>1148.77525</v>
      </c>
      <c r="R267" s="46">
        <f t="shared" si="588"/>
        <v>0</v>
      </c>
      <c r="S267" s="46">
        <f t="shared" si="589"/>
        <v>259.63</v>
      </c>
      <c r="T267" s="48">
        <f t="shared" si="590"/>
        <v>113.3</v>
      </c>
      <c r="U267" s="46">
        <f t="shared" si="591"/>
        <v>10.42</v>
      </c>
      <c r="V267" s="46">
        <v>0</v>
      </c>
      <c r="W267" s="48">
        <f t="shared" si="592"/>
        <v>89.5</v>
      </c>
      <c r="X267" s="48">
        <f t="shared" si="593"/>
        <v>0</v>
      </c>
      <c r="Y267" s="46">
        <f t="shared" si="594"/>
        <v>472.85</v>
      </c>
      <c r="Z267" s="46">
        <f t="shared" si="595"/>
        <v>1621.62525</v>
      </c>
      <c r="AA267" s="46"/>
      <c r="AB267" s="12" t="s">
        <v>89</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45">
        <f t="shared" si="580"/>
        <v>265</v>
      </c>
      <c r="B268" s="46" t="s">
        <v>685</v>
      </c>
      <c r="C268" s="56" t="s">
        <v>722</v>
      </c>
      <c r="D268" s="46" t="s">
        <v>723</v>
      </c>
      <c r="E268" s="46">
        <v>3473.25</v>
      </c>
      <c r="F268" s="46">
        <f>VLOOKUP(C268,'[1]9月'!$B:$Q,16,0)</f>
        <v>3245.4</v>
      </c>
      <c r="G268" s="48">
        <v>5664.75</v>
      </c>
      <c r="H268" s="46">
        <v>3473.25</v>
      </c>
      <c r="I268" s="48">
        <v>1790</v>
      </c>
      <c r="J268" s="48"/>
      <c r="K268" s="63">
        <f t="shared" si="581"/>
        <v>62.5185</v>
      </c>
      <c r="L268" s="64">
        <f t="shared" si="582"/>
        <v>519.264</v>
      </c>
      <c r="M268" s="48">
        <f t="shared" si="583"/>
        <v>453.18</v>
      </c>
      <c r="N268" s="46">
        <f t="shared" si="584"/>
        <v>24.31275</v>
      </c>
      <c r="O268" s="48">
        <f t="shared" si="585"/>
        <v>89.5</v>
      </c>
      <c r="P268" s="48">
        <f t="shared" si="586"/>
        <v>0</v>
      </c>
      <c r="Q268" s="48">
        <f t="shared" si="587"/>
        <v>1148.77525</v>
      </c>
      <c r="R268" s="46">
        <f t="shared" si="588"/>
        <v>0</v>
      </c>
      <c r="S268" s="46">
        <f t="shared" si="589"/>
        <v>259.63</v>
      </c>
      <c r="T268" s="48">
        <f t="shared" si="590"/>
        <v>113.3</v>
      </c>
      <c r="U268" s="46">
        <f t="shared" si="591"/>
        <v>10.42</v>
      </c>
      <c r="V268" s="46">
        <v>0</v>
      </c>
      <c r="W268" s="48">
        <f t="shared" si="592"/>
        <v>89.5</v>
      </c>
      <c r="X268" s="48">
        <f t="shared" si="593"/>
        <v>0</v>
      </c>
      <c r="Y268" s="46">
        <f t="shared" si="594"/>
        <v>472.85</v>
      </c>
      <c r="Z268" s="46">
        <f t="shared" si="595"/>
        <v>1621.62525</v>
      </c>
      <c r="AA268" s="46"/>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45">
        <f t="shared" si="580"/>
        <v>266</v>
      </c>
      <c r="B269" s="46" t="s">
        <v>685</v>
      </c>
      <c r="C269" s="56" t="s">
        <v>724</v>
      </c>
      <c r="D269" s="46" t="s">
        <v>725</v>
      </c>
      <c r="E269" s="46">
        <v>3473.25</v>
      </c>
      <c r="F269" s="46">
        <f>VLOOKUP(C269,'[1]9月'!$B:$Q,16,0)</f>
        <v>3245.4</v>
      </c>
      <c r="G269" s="48">
        <v>5664.75</v>
      </c>
      <c r="H269" s="46">
        <v>3473.25</v>
      </c>
      <c r="I269" s="48">
        <v>1790</v>
      </c>
      <c r="J269" s="48"/>
      <c r="K269" s="63">
        <f t="shared" si="581"/>
        <v>62.5185</v>
      </c>
      <c r="L269" s="64">
        <f t="shared" si="582"/>
        <v>519.264</v>
      </c>
      <c r="M269" s="48">
        <f t="shared" si="583"/>
        <v>453.18</v>
      </c>
      <c r="N269" s="46">
        <f t="shared" si="584"/>
        <v>24.31275</v>
      </c>
      <c r="O269" s="48">
        <f t="shared" si="585"/>
        <v>89.5</v>
      </c>
      <c r="P269" s="48">
        <f t="shared" si="586"/>
        <v>0</v>
      </c>
      <c r="Q269" s="48">
        <f t="shared" si="587"/>
        <v>1148.77525</v>
      </c>
      <c r="R269" s="46">
        <f t="shared" si="588"/>
        <v>0</v>
      </c>
      <c r="S269" s="46">
        <f t="shared" si="589"/>
        <v>259.63</v>
      </c>
      <c r="T269" s="48">
        <f t="shared" si="590"/>
        <v>113.3</v>
      </c>
      <c r="U269" s="46">
        <f t="shared" si="591"/>
        <v>10.42</v>
      </c>
      <c r="V269" s="46">
        <v>0</v>
      </c>
      <c r="W269" s="48">
        <f t="shared" si="592"/>
        <v>89.5</v>
      </c>
      <c r="X269" s="48">
        <f t="shared" si="593"/>
        <v>0</v>
      </c>
      <c r="Y269" s="46">
        <f t="shared" si="594"/>
        <v>472.85</v>
      </c>
      <c r="Z269" s="46">
        <f t="shared" si="595"/>
        <v>1621.62525</v>
      </c>
      <c r="AA269" s="46"/>
      <c r="AB269" s="12" t="s">
        <v>89</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45">
        <f t="shared" si="580"/>
        <v>267</v>
      </c>
      <c r="B270" s="46" t="s">
        <v>230</v>
      </c>
      <c r="C270" s="56" t="s">
        <v>726</v>
      </c>
      <c r="D270" s="46" t="s">
        <v>727</v>
      </c>
      <c r="E270" s="46">
        <v>3473.25</v>
      </c>
      <c r="F270" s="46">
        <f>VLOOKUP(C270,'[1]9月'!$B:$Q,16,0)</f>
        <v>3245.4</v>
      </c>
      <c r="G270" s="48">
        <v>5664.75</v>
      </c>
      <c r="H270" s="46">
        <v>3473.25</v>
      </c>
      <c r="I270" s="48">
        <v>3180</v>
      </c>
      <c r="J270" s="48"/>
      <c r="K270" s="63">
        <f t="shared" si="581"/>
        <v>62.5185</v>
      </c>
      <c r="L270" s="64">
        <f t="shared" si="582"/>
        <v>519.264</v>
      </c>
      <c r="M270" s="48">
        <f t="shared" si="583"/>
        <v>453.18</v>
      </c>
      <c r="N270" s="46">
        <f t="shared" si="584"/>
        <v>24.31275</v>
      </c>
      <c r="O270" s="48">
        <f t="shared" si="585"/>
        <v>159</v>
      </c>
      <c r="P270" s="48">
        <f t="shared" si="586"/>
        <v>0</v>
      </c>
      <c r="Q270" s="48">
        <f t="shared" si="587"/>
        <v>1218.27525</v>
      </c>
      <c r="R270" s="46">
        <f t="shared" si="588"/>
        <v>0</v>
      </c>
      <c r="S270" s="46">
        <f t="shared" si="589"/>
        <v>259.63</v>
      </c>
      <c r="T270" s="48">
        <f t="shared" si="590"/>
        <v>113.3</v>
      </c>
      <c r="U270" s="46">
        <f t="shared" si="591"/>
        <v>10.42</v>
      </c>
      <c r="V270" s="46">
        <v>0</v>
      </c>
      <c r="W270" s="48">
        <f t="shared" si="592"/>
        <v>159</v>
      </c>
      <c r="X270" s="48">
        <f t="shared" si="593"/>
        <v>0</v>
      </c>
      <c r="Y270" s="46">
        <f t="shared" si="594"/>
        <v>542.35</v>
      </c>
      <c r="Z270" s="46">
        <f t="shared" si="595"/>
        <v>1760.62525</v>
      </c>
      <c r="AA270" s="46"/>
      <c r="AB270" s="12" t="s">
        <v>60</v>
      </c>
      <c r="AC270" s="11">
        <f t="shared" ref="AC270:AE270" si="617">K270+R270</f>
        <v>62.5185</v>
      </c>
      <c r="AD270" s="11">
        <f t="shared" si="617"/>
        <v>778.894</v>
      </c>
      <c r="AE270" s="11">
        <f t="shared" si="617"/>
        <v>566.48</v>
      </c>
      <c r="AF270" s="11">
        <f t="shared" si="597"/>
        <v>34.73275</v>
      </c>
      <c r="AG270" s="11">
        <f t="shared" ref="AG270:AI270" si="618">O270+W270</f>
        <v>318</v>
      </c>
      <c r="AH270" s="11">
        <f t="shared" si="618"/>
        <v>0</v>
      </c>
      <c r="AI270" s="11">
        <f t="shared" si="618"/>
        <v>1760.62525</v>
      </c>
      <c r="AJ270" s="12" t="s">
        <v>32</v>
      </c>
    </row>
    <row r="271" s="9" customFormat="1" ht="16" customHeight="1" spans="1:36">
      <c r="A271" s="45">
        <f t="shared" si="580"/>
        <v>268</v>
      </c>
      <c r="B271" s="46" t="s">
        <v>210</v>
      </c>
      <c r="C271" s="56" t="s">
        <v>728</v>
      </c>
      <c r="D271" s="46" t="s">
        <v>729</v>
      </c>
      <c r="E271" s="46">
        <v>3473.25</v>
      </c>
      <c r="F271" s="46">
        <f>VLOOKUP(C271,'[1]9月'!$B:$Q,16,0)</f>
        <v>3245.4</v>
      </c>
      <c r="G271" s="48">
        <v>5664.75</v>
      </c>
      <c r="H271" s="46">
        <v>3473.25</v>
      </c>
      <c r="I271" s="48">
        <v>3180</v>
      </c>
      <c r="J271" s="48"/>
      <c r="K271" s="63">
        <f t="shared" si="581"/>
        <v>62.5185</v>
      </c>
      <c r="L271" s="64">
        <f t="shared" si="582"/>
        <v>519.264</v>
      </c>
      <c r="M271" s="48">
        <f t="shared" si="583"/>
        <v>453.18</v>
      </c>
      <c r="N271" s="46">
        <f t="shared" si="584"/>
        <v>24.31275</v>
      </c>
      <c r="O271" s="48">
        <f t="shared" si="585"/>
        <v>159</v>
      </c>
      <c r="P271" s="48">
        <f t="shared" si="586"/>
        <v>0</v>
      </c>
      <c r="Q271" s="48">
        <f t="shared" si="587"/>
        <v>1218.27525</v>
      </c>
      <c r="R271" s="46">
        <f t="shared" si="588"/>
        <v>0</v>
      </c>
      <c r="S271" s="46">
        <f t="shared" si="589"/>
        <v>259.63</v>
      </c>
      <c r="T271" s="48">
        <f t="shared" si="590"/>
        <v>113.3</v>
      </c>
      <c r="U271" s="46">
        <f t="shared" si="591"/>
        <v>10.42</v>
      </c>
      <c r="V271" s="46">
        <v>0</v>
      </c>
      <c r="W271" s="48">
        <f t="shared" si="592"/>
        <v>159</v>
      </c>
      <c r="X271" s="48">
        <f t="shared" si="593"/>
        <v>0</v>
      </c>
      <c r="Y271" s="46">
        <f t="shared" si="594"/>
        <v>542.35</v>
      </c>
      <c r="Z271" s="46">
        <f t="shared" si="595"/>
        <v>1760.62525</v>
      </c>
      <c r="AA271" s="46"/>
      <c r="AB271" s="12" t="s">
        <v>48</v>
      </c>
      <c r="AC271" s="11">
        <f t="shared" ref="AC271:AE271" si="619">K271+R271</f>
        <v>62.5185</v>
      </c>
      <c r="AD271" s="11">
        <f t="shared" si="619"/>
        <v>778.894</v>
      </c>
      <c r="AE271" s="11">
        <f t="shared" si="619"/>
        <v>566.48</v>
      </c>
      <c r="AF271" s="11">
        <f t="shared" si="597"/>
        <v>34.73275</v>
      </c>
      <c r="AG271" s="11">
        <f t="shared" ref="AG271:AI271" si="620">O271+W271</f>
        <v>318</v>
      </c>
      <c r="AH271" s="11">
        <f t="shared" si="620"/>
        <v>0</v>
      </c>
      <c r="AI271" s="11">
        <f t="shared" si="620"/>
        <v>1760.62525</v>
      </c>
      <c r="AJ271" s="12" t="s">
        <v>31</v>
      </c>
    </row>
    <row r="272" s="9" customFormat="1" ht="16" customHeight="1" spans="1:36">
      <c r="A272" s="45">
        <f t="shared" si="580"/>
        <v>269</v>
      </c>
      <c r="B272" s="46" t="s">
        <v>640</v>
      </c>
      <c r="C272" s="56" t="s">
        <v>730</v>
      </c>
      <c r="D272" s="46" t="s">
        <v>731</v>
      </c>
      <c r="E272" s="46">
        <v>3473.25</v>
      </c>
      <c r="F272" s="46">
        <f>VLOOKUP(C272,'[1]9月'!$B:$Q,16,0)</f>
        <v>3245.4</v>
      </c>
      <c r="G272" s="48">
        <v>5664.75</v>
      </c>
      <c r="H272" s="46">
        <v>3473.25</v>
      </c>
      <c r="I272" s="48">
        <v>1790</v>
      </c>
      <c r="J272" s="48"/>
      <c r="K272" s="63">
        <f t="shared" si="581"/>
        <v>62.5185</v>
      </c>
      <c r="L272" s="64">
        <f t="shared" si="582"/>
        <v>519.264</v>
      </c>
      <c r="M272" s="48">
        <f t="shared" si="583"/>
        <v>453.18</v>
      </c>
      <c r="N272" s="46">
        <f t="shared" si="584"/>
        <v>24.31275</v>
      </c>
      <c r="O272" s="48">
        <f t="shared" si="585"/>
        <v>89.5</v>
      </c>
      <c r="P272" s="48">
        <f t="shared" si="586"/>
        <v>0</v>
      </c>
      <c r="Q272" s="48">
        <f t="shared" si="587"/>
        <v>1148.77525</v>
      </c>
      <c r="R272" s="46">
        <f t="shared" si="588"/>
        <v>0</v>
      </c>
      <c r="S272" s="46">
        <f t="shared" si="589"/>
        <v>259.63</v>
      </c>
      <c r="T272" s="48">
        <f t="shared" si="590"/>
        <v>113.3</v>
      </c>
      <c r="U272" s="46">
        <f t="shared" si="591"/>
        <v>10.42</v>
      </c>
      <c r="V272" s="46">
        <v>0</v>
      </c>
      <c r="W272" s="48">
        <f t="shared" si="592"/>
        <v>89.5</v>
      </c>
      <c r="X272" s="48">
        <f t="shared" si="593"/>
        <v>0</v>
      </c>
      <c r="Y272" s="46">
        <f t="shared" si="594"/>
        <v>472.85</v>
      </c>
      <c r="Z272" s="46">
        <f t="shared" si="595"/>
        <v>1621.62525</v>
      </c>
      <c r="AA272" s="46"/>
      <c r="AB272" s="12" t="s">
        <v>95</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45">
        <f t="shared" si="580"/>
        <v>270</v>
      </c>
      <c r="B273" s="46" t="s">
        <v>685</v>
      </c>
      <c r="C273" s="56" t="s">
        <v>732</v>
      </c>
      <c r="D273" s="46" t="s">
        <v>733</v>
      </c>
      <c r="E273" s="46">
        <v>3473.25</v>
      </c>
      <c r="F273" s="46">
        <f>VLOOKUP(C273,'[1]9月'!$B:$Q,16,0)</f>
        <v>3245.4</v>
      </c>
      <c r="G273" s="48">
        <v>5664.75</v>
      </c>
      <c r="H273" s="46">
        <v>3473.25</v>
      </c>
      <c r="I273" s="48">
        <v>1790</v>
      </c>
      <c r="J273" s="48"/>
      <c r="K273" s="63">
        <f t="shared" si="581"/>
        <v>62.5185</v>
      </c>
      <c r="L273" s="64">
        <f t="shared" si="582"/>
        <v>519.264</v>
      </c>
      <c r="M273" s="48">
        <f t="shared" si="583"/>
        <v>453.18</v>
      </c>
      <c r="N273" s="46">
        <f t="shared" si="584"/>
        <v>24.31275</v>
      </c>
      <c r="O273" s="48">
        <f t="shared" si="585"/>
        <v>89.5</v>
      </c>
      <c r="P273" s="48">
        <f t="shared" si="586"/>
        <v>0</v>
      </c>
      <c r="Q273" s="48">
        <f t="shared" si="587"/>
        <v>1148.77525</v>
      </c>
      <c r="R273" s="46">
        <f t="shared" si="588"/>
        <v>0</v>
      </c>
      <c r="S273" s="46">
        <f t="shared" si="589"/>
        <v>259.63</v>
      </c>
      <c r="T273" s="48">
        <f t="shared" si="590"/>
        <v>113.3</v>
      </c>
      <c r="U273" s="46">
        <f t="shared" si="591"/>
        <v>10.42</v>
      </c>
      <c r="V273" s="46">
        <v>0</v>
      </c>
      <c r="W273" s="48">
        <f t="shared" si="592"/>
        <v>89.5</v>
      </c>
      <c r="X273" s="48">
        <f t="shared" si="593"/>
        <v>0</v>
      </c>
      <c r="Y273" s="46">
        <f t="shared" si="594"/>
        <v>472.85</v>
      </c>
      <c r="Z273" s="46">
        <f t="shared" si="595"/>
        <v>1621.62525</v>
      </c>
      <c r="AA273" s="46"/>
      <c r="AB273" s="12" t="s">
        <v>89</v>
      </c>
      <c r="AC273" s="11">
        <f t="shared" ref="AC273:AE273" si="623">K273+R273</f>
        <v>62.5185</v>
      </c>
      <c r="AD273" s="11">
        <f t="shared" si="623"/>
        <v>778.894</v>
      </c>
      <c r="AE273" s="11">
        <f t="shared" si="623"/>
        <v>566.48</v>
      </c>
      <c r="AF273" s="11">
        <f t="shared" si="597"/>
        <v>34.73275</v>
      </c>
      <c r="AG273" s="11">
        <f t="shared" ref="AG273:AI273" si="624">O273+W273</f>
        <v>179</v>
      </c>
      <c r="AH273" s="11">
        <f t="shared" si="624"/>
        <v>0</v>
      </c>
      <c r="AI273" s="11">
        <f t="shared" si="624"/>
        <v>1621.62525</v>
      </c>
      <c r="AJ273" s="12" t="s">
        <v>33</v>
      </c>
    </row>
    <row r="274" s="9" customFormat="1" ht="16" customHeight="1" spans="1:36">
      <c r="A274" s="45">
        <f t="shared" si="580"/>
        <v>271</v>
      </c>
      <c r="B274" s="46" t="s">
        <v>685</v>
      </c>
      <c r="C274" s="56" t="s">
        <v>734</v>
      </c>
      <c r="D274" s="46" t="s">
        <v>735</v>
      </c>
      <c r="E274" s="46">
        <v>3473.25</v>
      </c>
      <c r="F274" s="46">
        <f>VLOOKUP(C274,'[1]9月'!$B:$Q,16,0)</f>
        <v>3245.4</v>
      </c>
      <c r="G274" s="48">
        <v>5664.75</v>
      </c>
      <c r="H274" s="46">
        <v>3473.25</v>
      </c>
      <c r="I274" s="48">
        <v>1790</v>
      </c>
      <c r="J274" s="48"/>
      <c r="K274" s="63">
        <f t="shared" si="581"/>
        <v>62.5185</v>
      </c>
      <c r="L274" s="64">
        <f t="shared" si="582"/>
        <v>519.264</v>
      </c>
      <c r="M274" s="48">
        <f t="shared" si="583"/>
        <v>453.18</v>
      </c>
      <c r="N274" s="46">
        <f t="shared" si="584"/>
        <v>24.31275</v>
      </c>
      <c r="O274" s="48">
        <f t="shared" si="585"/>
        <v>89.5</v>
      </c>
      <c r="P274" s="48">
        <f t="shared" si="586"/>
        <v>0</v>
      </c>
      <c r="Q274" s="48">
        <f t="shared" si="587"/>
        <v>1148.77525</v>
      </c>
      <c r="R274" s="46">
        <f t="shared" si="588"/>
        <v>0</v>
      </c>
      <c r="S274" s="46">
        <f t="shared" si="589"/>
        <v>259.63</v>
      </c>
      <c r="T274" s="48">
        <f t="shared" si="590"/>
        <v>113.3</v>
      </c>
      <c r="U274" s="46">
        <f t="shared" si="591"/>
        <v>10.42</v>
      </c>
      <c r="V274" s="46">
        <v>0</v>
      </c>
      <c r="W274" s="48">
        <f t="shared" si="592"/>
        <v>89.5</v>
      </c>
      <c r="X274" s="48">
        <f t="shared" si="593"/>
        <v>0</v>
      </c>
      <c r="Y274" s="46">
        <f t="shared" si="594"/>
        <v>472.85</v>
      </c>
      <c r="Z274" s="46">
        <f t="shared" si="595"/>
        <v>1621.62525</v>
      </c>
      <c r="AA274" s="46"/>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45">
        <f t="shared" si="580"/>
        <v>272</v>
      </c>
      <c r="B275" s="46" t="s">
        <v>685</v>
      </c>
      <c r="C275" s="85" t="s">
        <v>736</v>
      </c>
      <c r="D275" s="46" t="s">
        <v>737</v>
      </c>
      <c r="E275" s="46">
        <v>3473.25</v>
      </c>
      <c r="F275" s="46">
        <f>VLOOKUP(C275,'[1]9月'!$B:$Q,16,0)</f>
        <v>3245.4</v>
      </c>
      <c r="G275" s="48">
        <v>5664.75</v>
      </c>
      <c r="H275" s="46">
        <v>3473.25</v>
      </c>
      <c r="I275" s="48">
        <v>1790</v>
      </c>
      <c r="J275" s="48"/>
      <c r="K275" s="63">
        <f t="shared" si="581"/>
        <v>62.5185</v>
      </c>
      <c r="L275" s="64">
        <f t="shared" si="582"/>
        <v>519.264</v>
      </c>
      <c r="M275" s="48">
        <f t="shared" si="583"/>
        <v>453.18</v>
      </c>
      <c r="N275" s="46">
        <f t="shared" si="584"/>
        <v>24.31275</v>
      </c>
      <c r="O275" s="48">
        <f t="shared" si="585"/>
        <v>89.5</v>
      </c>
      <c r="P275" s="48">
        <f t="shared" si="586"/>
        <v>0</v>
      </c>
      <c r="Q275" s="48">
        <f t="shared" si="587"/>
        <v>1148.77525</v>
      </c>
      <c r="R275" s="46">
        <f t="shared" si="588"/>
        <v>0</v>
      </c>
      <c r="S275" s="46">
        <f t="shared" si="589"/>
        <v>259.63</v>
      </c>
      <c r="T275" s="48">
        <f t="shared" si="590"/>
        <v>113.3</v>
      </c>
      <c r="U275" s="46">
        <f t="shared" si="591"/>
        <v>10.42</v>
      </c>
      <c r="V275" s="46">
        <v>0</v>
      </c>
      <c r="W275" s="48">
        <f t="shared" si="592"/>
        <v>89.5</v>
      </c>
      <c r="X275" s="48">
        <f t="shared" si="593"/>
        <v>0</v>
      </c>
      <c r="Y275" s="46">
        <f t="shared" si="594"/>
        <v>472.85</v>
      </c>
      <c r="Z275" s="46">
        <f t="shared" si="595"/>
        <v>1621.62525</v>
      </c>
      <c r="AA275" s="46"/>
      <c r="AB275" s="12" t="s">
        <v>89</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45">
        <f t="shared" si="580"/>
        <v>273</v>
      </c>
      <c r="B276" s="46" t="s">
        <v>640</v>
      </c>
      <c r="C276" s="51" t="s">
        <v>738</v>
      </c>
      <c r="D276" s="55" t="s">
        <v>739</v>
      </c>
      <c r="E276" s="46">
        <v>3473.25</v>
      </c>
      <c r="F276" s="46">
        <f>VLOOKUP(C276,'[1]9月'!$B:$Q,16,0)</f>
        <v>3245.4</v>
      </c>
      <c r="G276" s="48">
        <v>5664.75</v>
      </c>
      <c r="H276" s="46">
        <v>3473.25</v>
      </c>
      <c r="I276" s="48">
        <v>1790</v>
      </c>
      <c r="J276" s="48"/>
      <c r="K276" s="63">
        <f t="shared" si="581"/>
        <v>62.5185</v>
      </c>
      <c r="L276" s="64">
        <f t="shared" si="582"/>
        <v>519.264</v>
      </c>
      <c r="M276" s="48">
        <f t="shared" si="583"/>
        <v>453.18</v>
      </c>
      <c r="N276" s="46">
        <f t="shared" si="584"/>
        <v>24.31275</v>
      </c>
      <c r="O276" s="48">
        <f t="shared" si="585"/>
        <v>89.5</v>
      </c>
      <c r="P276" s="48">
        <f t="shared" si="586"/>
        <v>0</v>
      </c>
      <c r="Q276" s="48">
        <f t="shared" si="587"/>
        <v>1148.77525</v>
      </c>
      <c r="R276" s="46">
        <f t="shared" si="588"/>
        <v>0</v>
      </c>
      <c r="S276" s="46">
        <f t="shared" si="589"/>
        <v>259.63</v>
      </c>
      <c r="T276" s="48">
        <f t="shared" si="590"/>
        <v>113.3</v>
      </c>
      <c r="U276" s="46">
        <f t="shared" si="591"/>
        <v>10.42</v>
      </c>
      <c r="V276" s="46">
        <v>0</v>
      </c>
      <c r="W276" s="48">
        <f t="shared" si="592"/>
        <v>89.5</v>
      </c>
      <c r="X276" s="48">
        <f t="shared" si="593"/>
        <v>0</v>
      </c>
      <c r="Y276" s="46">
        <f t="shared" si="594"/>
        <v>472.85</v>
      </c>
      <c r="Z276" s="46">
        <f t="shared" si="595"/>
        <v>1621.62525</v>
      </c>
      <c r="AA276" s="46"/>
      <c r="AB276" s="12" t="s">
        <v>95</v>
      </c>
      <c r="AC276" s="11">
        <f t="shared" ref="AC276:AE276" si="629">K276+R276</f>
        <v>62.5185</v>
      </c>
      <c r="AD276" s="11">
        <f t="shared" si="629"/>
        <v>778.894</v>
      </c>
      <c r="AE276" s="11">
        <f t="shared" si="629"/>
        <v>566.48</v>
      </c>
      <c r="AF276" s="11">
        <f t="shared" si="597"/>
        <v>34.73275</v>
      </c>
      <c r="AG276" s="11">
        <f t="shared" ref="AG276:AI276" si="630">O276+W276</f>
        <v>179</v>
      </c>
      <c r="AH276" s="11">
        <f t="shared" si="630"/>
        <v>0</v>
      </c>
      <c r="AI276" s="11">
        <f t="shared" si="630"/>
        <v>1621.62525</v>
      </c>
      <c r="AJ276" s="12" t="s">
        <v>33</v>
      </c>
    </row>
    <row r="277" s="9" customFormat="1" ht="16" customHeight="1" spans="1:36">
      <c r="A277" s="45">
        <f t="shared" si="580"/>
        <v>274</v>
      </c>
      <c r="B277" s="46" t="s">
        <v>685</v>
      </c>
      <c r="C277" s="51" t="s">
        <v>740</v>
      </c>
      <c r="D277" s="55" t="s">
        <v>741</v>
      </c>
      <c r="E277" s="46">
        <v>3473.25</v>
      </c>
      <c r="F277" s="46">
        <f>VLOOKUP(C277,'[1]9月'!$B:$Q,16,0)</f>
        <v>3245.4</v>
      </c>
      <c r="G277" s="48">
        <v>5664.75</v>
      </c>
      <c r="H277" s="46">
        <v>3473.25</v>
      </c>
      <c r="I277" s="48">
        <v>1790</v>
      </c>
      <c r="J277" s="48"/>
      <c r="K277" s="63">
        <f t="shared" si="581"/>
        <v>62.5185</v>
      </c>
      <c r="L277" s="64">
        <f t="shared" si="582"/>
        <v>519.264</v>
      </c>
      <c r="M277" s="48">
        <f t="shared" si="583"/>
        <v>453.18</v>
      </c>
      <c r="N277" s="46">
        <f t="shared" si="584"/>
        <v>24.31275</v>
      </c>
      <c r="O277" s="48">
        <f t="shared" si="585"/>
        <v>89.5</v>
      </c>
      <c r="P277" s="48">
        <f t="shared" si="586"/>
        <v>0</v>
      </c>
      <c r="Q277" s="48">
        <f t="shared" si="587"/>
        <v>1148.77525</v>
      </c>
      <c r="R277" s="46">
        <f t="shared" si="588"/>
        <v>0</v>
      </c>
      <c r="S277" s="46">
        <f t="shared" si="589"/>
        <v>259.63</v>
      </c>
      <c r="T277" s="48">
        <f t="shared" si="590"/>
        <v>113.3</v>
      </c>
      <c r="U277" s="46">
        <f t="shared" si="591"/>
        <v>10.42</v>
      </c>
      <c r="V277" s="46">
        <v>0</v>
      </c>
      <c r="W277" s="48">
        <f t="shared" si="592"/>
        <v>89.5</v>
      </c>
      <c r="X277" s="48">
        <f t="shared" si="593"/>
        <v>0</v>
      </c>
      <c r="Y277" s="46">
        <f t="shared" si="594"/>
        <v>472.85</v>
      </c>
      <c r="Z277" s="46">
        <f t="shared" si="595"/>
        <v>1621.62525</v>
      </c>
      <c r="AA277" s="46"/>
      <c r="AB277" s="12" t="s">
        <v>89</v>
      </c>
      <c r="AC277" s="11">
        <f t="shared" ref="AC277:AE277" si="631">K277+R277</f>
        <v>62.5185</v>
      </c>
      <c r="AD277" s="11">
        <f t="shared" si="631"/>
        <v>778.894</v>
      </c>
      <c r="AE277" s="11">
        <f t="shared" si="631"/>
        <v>566.48</v>
      </c>
      <c r="AF277" s="11">
        <f t="shared" si="597"/>
        <v>34.73275</v>
      </c>
      <c r="AG277" s="11">
        <f t="shared" ref="AG277:AI277" si="632">O277+W277</f>
        <v>179</v>
      </c>
      <c r="AH277" s="11">
        <f t="shared" si="632"/>
        <v>0</v>
      </c>
      <c r="AI277" s="11">
        <f t="shared" si="632"/>
        <v>1621.62525</v>
      </c>
      <c r="AJ277" s="12" t="s">
        <v>33</v>
      </c>
    </row>
    <row r="278" s="9" customFormat="1" ht="16" customHeight="1" spans="1:36">
      <c r="A278" s="45">
        <f t="shared" si="580"/>
        <v>275</v>
      </c>
      <c r="B278" s="46" t="s">
        <v>230</v>
      </c>
      <c r="C278" s="86" t="s">
        <v>742</v>
      </c>
      <c r="D278" s="87" t="s">
        <v>743</v>
      </c>
      <c r="E278" s="46">
        <v>3473.25</v>
      </c>
      <c r="F278" s="46">
        <f>VLOOKUP(C278,'[1]9月'!$B:$Q,16,0)</f>
        <v>3245.4</v>
      </c>
      <c r="G278" s="48">
        <v>5664.75</v>
      </c>
      <c r="H278" s="46">
        <v>3473.25</v>
      </c>
      <c r="I278" s="48">
        <v>3180</v>
      </c>
      <c r="J278" s="48"/>
      <c r="K278" s="63">
        <f t="shared" si="581"/>
        <v>62.5185</v>
      </c>
      <c r="L278" s="64">
        <f t="shared" si="582"/>
        <v>519.264</v>
      </c>
      <c r="M278" s="48">
        <f t="shared" si="583"/>
        <v>453.18</v>
      </c>
      <c r="N278" s="46">
        <f t="shared" si="584"/>
        <v>24.31275</v>
      </c>
      <c r="O278" s="48">
        <f t="shared" si="585"/>
        <v>159</v>
      </c>
      <c r="P278" s="48">
        <f t="shared" si="586"/>
        <v>0</v>
      </c>
      <c r="Q278" s="48">
        <f t="shared" si="587"/>
        <v>1218.27525</v>
      </c>
      <c r="R278" s="46">
        <f t="shared" si="588"/>
        <v>0</v>
      </c>
      <c r="S278" s="46">
        <f t="shared" si="589"/>
        <v>259.63</v>
      </c>
      <c r="T278" s="48">
        <f t="shared" si="590"/>
        <v>113.3</v>
      </c>
      <c r="U278" s="46">
        <f t="shared" si="591"/>
        <v>10.42</v>
      </c>
      <c r="V278" s="46">
        <v>0</v>
      </c>
      <c r="W278" s="48">
        <f t="shared" si="592"/>
        <v>159</v>
      </c>
      <c r="X278" s="48">
        <f t="shared" si="593"/>
        <v>0</v>
      </c>
      <c r="Y278" s="46">
        <f t="shared" si="594"/>
        <v>542.35</v>
      </c>
      <c r="Z278" s="46">
        <f t="shared" si="595"/>
        <v>1760.62525</v>
      </c>
      <c r="AA278" s="46"/>
      <c r="AB278" s="12" t="s">
        <v>60</v>
      </c>
      <c r="AC278" s="11">
        <f t="shared" ref="AC278:AE278" si="633">K278+R278</f>
        <v>62.5185</v>
      </c>
      <c r="AD278" s="11">
        <f t="shared" si="633"/>
        <v>778.894</v>
      </c>
      <c r="AE278" s="11">
        <f t="shared" si="633"/>
        <v>566.48</v>
      </c>
      <c r="AF278" s="11">
        <f t="shared" si="597"/>
        <v>34.73275</v>
      </c>
      <c r="AG278" s="11">
        <f t="shared" ref="AG278:AI278" si="634">O278+W278</f>
        <v>318</v>
      </c>
      <c r="AH278" s="11">
        <f t="shared" si="634"/>
        <v>0</v>
      </c>
      <c r="AI278" s="11">
        <f t="shared" si="634"/>
        <v>1760.62525</v>
      </c>
      <c r="AJ278" s="12" t="s">
        <v>32</v>
      </c>
    </row>
    <row r="279" s="9" customFormat="1" ht="16" customHeight="1" spans="1:36">
      <c r="A279" s="45">
        <f t="shared" si="580"/>
        <v>276</v>
      </c>
      <c r="B279" s="46" t="s">
        <v>685</v>
      </c>
      <c r="C279" s="51" t="s">
        <v>744</v>
      </c>
      <c r="D279" s="88" t="s">
        <v>745</v>
      </c>
      <c r="E279" s="46">
        <v>3473.25</v>
      </c>
      <c r="F279" s="46">
        <v>3245.4</v>
      </c>
      <c r="G279" s="48">
        <v>5664.75</v>
      </c>
      <c r="H279" s="46">
        <v>3473.25</v>
      </c>
      <c r="I279" s="48">
        <v>1790</v>
      </c>
      <c r="J279" s="48"/>
      <c r="K279" s="63">
        <f t="shared" si="581"/>
        <v>62.5185</v>
      </c>
      <c r="L279" s="64">
        <f t="shared" si="582"/>
        <v>519.264</v>
      </c>
      <c r="M279" s="48">
        <f t="shared" si="583"/>
        <v>453.18</v>
      </c>
      <c r="N279" s="46">
        <f t="shared" si="584"/>
        <v>24.31275</v>
      </c>
      <c r="O279" s="48">
        <f t="shared" si="585"/>
        <v>89.5</v>
      </c>
      <c r="P279" s="48">
        <f t="shared" si="586"/>
        <v>0</v>
      </c>
      <c r="Q279" s="48">
        <f t="shared" si="587"/>
        <v>1148.77525</v>
      </c>
      <c r="R279" s="46">
        <f t="shared" si="588"/>
        <v>0</v>
      </c>
      <c r="S279" s="46">
        <f t="shared" si="589"/>
        <v>259.63</v>
      </c>
      <c r="T279" s="48">
        <f t="shared" si="590"/>
        <v>113.3</v>
      </c>
      <c r="U279" s="46">
        <f t="shared" si="591"/>
        <v>10.42</v>
      </c>
      <c r="V279" s="46">
        <v>0</v>
      </c>
      <c r="W279" s="48">
        <f t="shared" si="592"/>
        <v>89.5</v>
      </c>
      <c r="X279" s="48">
        <f t="shared" si="593"/>
        <v>0</v>
      </c>
      <c r="Y279" s="46">
        <f t="shared" si="594"/>
        <v>472.85</v>
      </c>
      <c r="Z279" s="46">
        <f t="shared" si="595"/>
        <v>1621.62525</v>
      </c>
      <c r="AA279" s="46"/>
      <c r="AB279" s="12" t="s">
        <v>89</v>
      </c>
      <c r="AC279" s="11">
        <f t="shared" ref="AC279:AE279" si="635">K279+R279</f>
        <v>62.5185</v>
      </c>
      <c r="AD279" s="11">
        <f t="shared" si="635"/>
        <v>778.894</v>
      </c>
      <c r="AE279" s="11">
        <f t="shared" si="635"/>
        <v>566.48</v>
      </c>
      <c r="AF279" s="11">
        <f t="shared" si="597"/>
        <v>34.73275</v>
      </c>
      <c r="AG279" s="11">
        <f t="shared" ref="AG279:AI279" si="636">O279+W279</f>
        <v>179</v>
      </c>
      <c r="AH279" s="11">
        <f t="shared" si="636"/>
        <v>0</v>
      </c>
      <c r="AI279" s="11">
        <f t="shared" si="636"/>
        <v>1621.62525</v>
      </c>
      <c r="AJ279" s="12" t="s">
        <v>33</v>
      </c>
    </row>
    <row r="280" s="9" customFormat="1" ht="16" customHeight="1" spans="1:36">
      <c r="A280" s="45">
        <f t="shared" si="580"/>
        <v>277</v>
      </c>
      <c r="B280" s="46" t="s">
        <v>640</v>
      </c>
      <c r="C280" s="51" t="s">
        <v>746</v>
      </c>
      <c r="D280" s="88" t="s">
        <v>747</v>
      </c>
      <c r="E280" s="46">
        <v>3473.25</v>
      </c>
      <c r="F280" s="46">
        <v>3245.4</v>
      </c>
      <c r="G280" s="48">
        <v>5664.75</v>
      </c>
      <c r="H280" s="46">
        <v>3473.25</v>
      </c>
      <c r="I280" s="48">
        <v>1790</v>
      </c>
      <c r="J280" s="48"/>
      <c r="K280" s="63">
        <f t="shared" si="581"/>
        <v>62.5185</v>
      </c>
      <c r="L280" s="64">
        <f t="shared" si="582"/>
        <v>519.264</v>
      </c>
      <c r="M280" s="48">
        <f t="shared" si="583"/>
        <v>453.18</v>
      </c>
      <c r="N280" s="46">
        <f t="shared" si="584"/>
        <v>24.31275</v>
      </c>
      <c r="O280" s="48">
        <f t="shared" si="585"/>
        <v>89.5</v>
      </c>
      <c r="P280" s="48">
        <f t="shared" si="586"/>
        <v>0</v>
      </c>
      <c r="Q280" s="48">
        <f t="shared" si="587"/>
        <v>1148.77525</v>
      </c>
      <c r="R280" s="46">
        <f t="shared" si="588"/>
        <v>0</v>
      </c>
      <c r="S280" s="46">
        <f t="shared" si="589"/>
        <v>259.63</v>
      </c>
      <c r="T280" s="48">
        <f t="shared" si="590"/>
        <v>113.3</v>
      </c>
      <c r="U280" s="46">
        <f t="shared" si="591"/>
        <v>10.42</v>
      </c>
      <c r="V280" s="46">
        <v>0</v>
      </c>
      <c r="W280" s="48">
        <f t="shared" si="592"/>
        <v>89.5</v>
      </c>
      <c r="X280" s="48">
        <f t="shared" si="593"/>
        <v>0</v>
      </c>
      <c r="Y280" s="46">
        <f t="shared" si="594"/>
        <v>472.85</v>
      </c>
      <c r="Z280" s="46">
        <f t="shared" si="595"/>
        <v>1621.62525</v>
      </c>
      <c r="AA280" s="46"/>
      <c r="AB280" s="12" t="s">
        <v>95</v>
      </c>
      <c r="AC280" s="11">
        <f t="shared" ref="AC280:AE280" si="637">K280+R280</f>
        <v>62.5185</v>
      </c>
      <c r="AD280" s="11">
        <f t="shared" si="637"/>
        <v>778.894</v>
      </c>
      <c r="AE280" s="11">
        <f t="shared" si="637"/>
        <v>566.48</v>
      </c>
      <c r="AF280" s="11">
        <f t="shared" si="597"/>
        <v>34.73275</v>
      </c>
      <c r="AG280" s="11">
        <f t="shared" ref="AG280:AI280" si="638">O280+W280</f>
        <v>179</v>
      </c>
      <c r="AH280" s="11">
        <f t="shared" si="638"/>
        <v>0</v>
      </c>
      <c r="AI280" s="11">
        <f t="shared" si="638"/>
        <v>1621.62525</v>
      </c>
      <c r="AJ280" s="12" t="s">
        <v>33</v>
      </c>
    </row>
    <row r="281" s="20" customFormat="1" ht="16" customHeight="1" spans="1:36">
      <c r="A281" s="57">
        <f t="shared" si="580"/>
        <v>278</v>
      </c>
      <c r="B281" s="58" t="s">
        <v>210</v>
      </c>
      <c r="C281" s="307" t="s">
        <v>748</v>
      </c>
      <c r="D281" s="308" t="s">
        <v>749</v>
      </c>
      <c r="E281" s="58">
        <v>3473.25</v>
      </c>
      <c r="F281" s="58">
        <v>3245.5</v>
      </c>
      <c r="G281" s="60">
        <v>5664.75</v>
      </c>
      <c r="H281" s="58">
        <v>3473.25</v>
      </c>
      <c r="I281" s="60">
        <v>0</v>
      </c>
      <c r="J281" s="60"/>
      <c r="K281" s="65">
        <f t="shared" si="581"/>
        <v>62.5185</v>
      </c>
      <c r="L281" s="66">
        <f t="shared" si="582"/>
        <v>519.28</v>
      </c>
      <c r="M281" s="60">
        <f t="shared" si="583"/>
        <v>453.18</v>
      </c>
      <c r="N281" s="58">
        <f t="shared" si="584"/>
        <v>24.31275</v>
      </c>
      <c r="O281" s="60">
        <f t="shared" si="585"/>
        <v>0</v>
      </c>
      <c r="P281" s="60">
        <f t="shared" si="586"/>
        <v>0</v>
      </c>
      <c r="Q281" s="60">
        <f t="shared" si="587"/>
        <v>1059.29125</v>
      </c>
      <c r="R281" s="58">
        <f t="shared" si="588"/>
        <v>0</v>
      </c>
      <c r="S281" s="58">
        <f t="shared" si="589"/>
        <v>259.64</v>
      </c>
      <c r="T281" s="60">
        <f t="shared" si="590"/>
        <v>113.3</v>
      </c>
      <c r="U281" s="58">
        <f t="shared" si="591"/>
        <v>10.42</v>
      </c>
      <c r="V281" s="58">
        <v>0</v>
      </c>
      <c r="W281" s="60">
        <f t="shared" si="592"/>
        <v>0</v>
      </c>
      <c r="X281" s="60">
        <f t="shared" si="593"/>
        <v>0</v>
      </c>
      <c r="Y281" s="58">
        <f t="shared" si="594"/>
        <v>383.36</v>
      </c>
      <c r="Z281" s="58">
        <f t="shared" si="595"/>
        <v>1442.65125</v>
      </c>
      <c r="AA281" s="58"/>
      <c r="AB281" s="16" t="s">
        <v>49</v>
      </c>
      <c r="AC281" s="15">
        <f t="shared" ref="AC281:AE281" si="639">K281+R281</f>
        <v>62.5185</v>
      </c>
      <c r="AD281" s="15">
        <f t="shared" si="639"/>
        <v>778.92</v>
      </c>
      <c r="AE281" s="15">
        <f t="shared" si="639"/>
        <v>566.48</v>
      </c>
      <c r="AF281" s="15">
        <f t="shared" si="597"/>
        <v>34.73275</v>
      </c>
      <c r="AG281" s="15">
        <f t="shared" ref="AG281:AI281" si="640">O281+W281</f>
        <v>0</v>
      </c>
      <c r="AH281" s="15">
        <f t="shared" si="640"/>
        <v>0</v>
      </c>
      <c r="AI281" s="15">
        <f t="shared" si="640"/>
        <v>1442.65125</v>
      </c>
      <c r="AJ281" s="16" t="s">
        <v>32</v>
      </c>
    </row>
    <row r="282" s="20" customFormat="1" ht="16" customHeight="1" spans="1:36">
      <c r="A282" s="57">
        <f t="shared" si="580"/>
        <v>279</v>
      </c>
      <c r="B282" s="58" t="s">
        <v>210</v>
      </c>
      <c r="C282" s="307" t="s">
        <v>750</v>
      </c>
      <c r="D282" s="308" t="s">
        <v>751</v>
      </c>
      <c r="E282" s="58">
        <v>3473.25</v>
      </c>
      <c r="F282" s="58">
        <v>3245.5</v>
      </c>
      <c r="G282" s="60">
        <v>5664.75</v>
      </c>
      <c r="H282" s="58">
        <v>3473.25</v>
      </c>
      <c r="I282" s="60">
        <v>0</v>
      </c>
      <c r="J282" s="60"/>
      <c r="K282" s="65">
        <f t="shared" si="581"/>
        <v>62.5185</v>
      </c>
      <c r="L282" s="66">
        <f t="shared" si="582"/>
        <v>519.28</v>
      </c>
      <c r="M282" s="60">
        <f t="shared" si="583"/>
        <v>453.18</v>
      </c>
      <c r="N282" s="58">
        <f t="shared" si="584"/>
        <v>24.31275</v>
      </c>
      <c r="O282" s="60">
        <f t="shared" si="585"/>
        <v>0</v>
      </c>
      <c r="P282" s="60">
        <f t="shared" si="586"/>
        <v>0</v>
      </c>
      <c r="Q282" s="60">
        <f t="shared" si="587"/>
        <v>1059.29125</v>
      </c>
      <c r="R282" s="58">
        <f t="shared" si="588"/>
        <v>0</v>
      </c>
      <c r="S282" s="58">
        <f t="shared" si="589"/>
        <v>259.64</v>
      </c>
      <c r="T282" s="60">
        <f t="shared" si="590"/>
        <v>113.3</v>
      </c>
      <c r="U282" s="58">
        <f t="shared" si="591"/>
        <v>10.42</v>
      </c>
      <c r="V282" s="58">
        <v>0</v>
      </c>
      <c r="W282" s="60">
        <f t="shared" si="592"/>
        <v>0</v>
      </c>
      <c r="X282" s="60">
        <f t="shared" si="593"/>
        <v>0</v>
      </c>
      <c r="Y282" s="58">
        <f t="shared" si="594"/>
        <v>383.36</v>
      </c>
      <c r="Z282" s="58">
        <f t="shared" si="595"/>
        <v>1442.65125</v>
      </c>
      <c r="AA282" s="58"/>
      <c r="AB282" s="16" t="s">
        <v>49</v>
      </c>
      <c r="AC282" s="15">
        <f t="shared" ref="AC282:AE282" si="641">K282+R282</f>
        <v>62.5185</v>
      </c>
      <c r="AD282" s="15">
        <f t="shared" si="641"/>
        <v>778.92</v>
      </c>
      <c r="AE282" s="15">
        <f t="shared" si="641"/>
        <v>566.48</v>
      </c>
      <c r="AF282" s="15">
        <f t="shared" si="597"/>
        <v>34.73275</v>
      </c>
      <c r="AG282" s="15">
        <f t="shared" ref="AG282:AI282" si="642">O282+W282</f>
        <v>0</v>
      </c>
      <c r="AH282" s="15">
        <f t="shared" si="642"/>
        <v>0</v>
      </c>
      <c r="AI282" s="15">
        <f t="shared" si="642"/>
        <v>1442.65125</v>
      </c>
      <c r="AJ282" s="16" t="s">
        <v>32</v>
      </c>
    </row>
    <row r="283" s="20" customFormat="1" ht="16" customHeight="1" spans="1:36">
      <c r="A283" s="57">
        <f t="shared" si="580"/>
        <v>280</v>
      </c>
      <c r="B283" s="58" t="s">
        <v>210</v>
      </c>
      <c r="C283" s="307" t="s">
        <v>752</v>
      </c>
      <c r="D283" s="308" t="s">
        <v>753</v>
      </c>
      <c r="E283" s="58">
        <v>3473.25</v>
      </c>
      <c r="F283" s="58">
        <v>3245.5</v>
      </c>
      <c r="G283" s="60">
        <v>5664.75</v>
      </c>
      <c r="H283" s="58">
        <v>3473.25</v>
      </c>
      <c r="I283" s="60">
        <v>0</v>
      </c>
      <c r="J283" s="60"/>
      <c r="K283" s="65">
        <f t="shared" si="581"/>
        <v>62.5185</v>
      </c>
      <c r="L283" s="66">
        <f t="shared" si="582"/>
        <v>519.28</v>
      </c>
      <c r="M283" s="60">
        <f t="shared" si="583"/>
        <v>453.18</v>
      </c>
      <c r="N283" s="58">
        <f t="shared" si="584"/>
        <v>24.31275</v>
      </c>
      <c r="O283" s="60">
        <f t="shared" si="585"/>
        <v>0</v>
      </c>
      <c r="P283" s="60">
        <f t="shared" si="586"/>
        <v>0</v>
      </c>
      <c r="Q283" s="60">
        <f t="shared" si="587"/>
        <v>1059.29125</v>
      </c>
      <c r="R283" s="58">
        <f t="shared" si="588"/>
        <v>0</v>
      </c>
      <c r="S283" s="58">
        <f t="shared" si="589"/>
        <v>259.64</v>
      </c>
      <c r="T283" s="60">
        <f t="shared" si="590"/>
        <v>113.3</v>
      </c>
      <c r="U283" s="58">
        <f t="shared" si="591"/>
        <v>10.42</v>
      </c>
      <c r="V283" s="58">
        <v>0</v>
      </c>
      <c r="W283" s="60">
        <f t="shared" si="592"/>
        <v>0</v>
      </c>
      <c r="X283" s="60">
        <f t="shared" si="593"/>
        <v>0</v>
      </c>
      <c r="Y283" s="58">
        <f t="shared" si="594"/>
        <v>383.36</v>
      </c>
      <c r="Z283" s="58">
        <f t="shared" si="595"/>
        <v>1442.65125</v>
      </c>
      <c r="AA283" s="58"/>
      <c r="AB283" s="16" t="s">
        <v>49</v>
      </c>
      <c r="AC283" s="15">
        <f t="shared" ref="AC283:AE283" si="643">K283+R283</f>
        <v>62.5185</v>
      </c>
      <c r="AD283" s="15">
        <f t="shared" si="643"/>
        <v>778.92</v>
      </c>
      <c r="AE283" s="15">
        <f t="shared" si="643"/>
        <v>566.48</v>
      </c>
      <c r="AF283" s="15">
        <f t="shared" si="597"/>
        <v>34.73275</v>
      </c>
      <c r="AG283" s="15">
        <f t="shared" ref="AG283:AI283" si="644">O283+W283</f>
        <v>0</v>
      </c>
      <c r="AH283" s="15">
        <f t="shared" si="644"/>
        <v>0</v>
      </c>
      <c r="AI283" s="15">
        <f t="shared" si="644"/>
        <v>1442.65125</v>
      </c>
      <c r="AJ283" s="16" t="s">
        <v>32</v>
      </c>
    </row>
    <row r="284" s="9" customFormat="1" ht="16" customHeight="1" spans="1:36">
      <c r="A284" s="45">
        <f t="shared" si="580"/>
        <v>281</v>
      </c>
      <c r="B284" s="46" t="s">
        <v>558</v>
      </c>
      <c r="C284" s="51" t="s">
        <v>754</v>
      </c>
      <c r="D284" s="346" t="s">
        <v>755</v>
      </c>
      <c r="E284" s="46">
        <v>3473.25</v>
      </c>
      <c r="F284" s="46">
        <v>3245.5</v>
      </c>
      <c r="G284" s="48">
        <v>5664.75</v>
      </c>
      <c r="H284" s="46">
        <v>3473.25</v>
      </c>
      <c r="I284" s="48">
        <v>4180</v>
      </c>
      <c r="J284" s="48"/>
      <c r="K284" s="63">
        <f t="shared" si="581"/>
        <v>62.5185</v>
      </c>
      <c r="L284" s="64">
        <f t="shared" si="582"/>
        <v>519.28</v>
      </c>
      <c r="M284" s="48">
        <f t="shared" si="583"/>
        <v>453.18</v>
      </c>
      <c r="N284" s="46">
        <f t="shared" si="584"/>
        <v>24.31275</v>
      </c>
      <c r="O284" s="48">
        <f t="shared" si="585"/>
        <v>209</v>
      </c>
      <c r="P284" s="48">
        <f t="shared" si="586"/>
        <v>0</v>
      </c>
      <c r="Q284" s="48">
        <f t="shared" si="587"/>
        <v>1268.29125</v>
      </c>
      <c r="R284" s="46">
        <f t="shared" si="588"/>
        <v>0</v>
      </c>
      <c r="S284" s="46">
        <f t="shared" si="589"/>
        <v>259.64</v>
      </c>
      <c r="T284" s="48">
        <f t="shared" si="590"/>
        <v>113.3</v>
      </c>
      <c r="U284" s="46">
        <f t="shared" si="591"/>
        <v>10.42</v>
      </c>
      <c r="V284" s="46">
        <v>0</v>
      </c>
      <c r="W284" s="48">
        <f t="shared" si="592"/>
        <v>209</v>
      </c>
      <c r="X284" s="48">
        <f t="shared" si="593"/>
        <v>0</v>
      </c>
      <c r="Y284" s="46">
        <f t="shared" si="594"/>
        <v>592.36</v>
      </c>
      <c r="Z284" s="46">
        <f t="shared" si="595"/>
        <v>1860.65125</v>
      </c>
      <c r="AA284" s="46"/>
      <c r="AB284" s="12" t="s">
        <v>98</v>
      </c>
      <c r="AC284" s="11">
        <f t="shared" ref="AC284:AE284" si="645">K284+R284</f>
        <v>62.5185</v>
      </c>
      <c r="AD284" s="11">
        <f t="shared" si="645"/>
        <v>778.92</v>
      </c>
      <c r="AE284" s="11">
        <f t="shared" si="645"/>
        <v>566.48</v>
      </c>
      <c r="AF284" s="11">
        <f t="shared" si="597"/>
        <v>34.73275</v>
      </c>
      <c r="AG284" s="11">
        <f t="shared" ref="AG284:AI284" si="646">O284+W284</f>
        <v>418</v>
      </c>
      <c r="AH284" s="11">
        <f t="shared" si="646"/>
        <v>0</v>
      </c>
      <c r="AI284" s="11">
        <f t="shared" si="646"/>
        <v>1860.65125</v>
      </c>
      <c r="AJ284" s="12" t="s">
        <v>33</v>
      </c>
    </row>
    <row r="285" s="9" customFormat="1" ht="16" customHeight="1" spans="1:36">
      <c r="A285" s="45">
        <f t="shared" si="580"/>
        <v>282</v>
      </c>
      <c r="B285" s="46" t="s">
        <v>328</v>
      </c>
      <c r="C285" s="51" t="s">
        <v>756</v>
      </c>
      <c r="D285" s="346" t="s">
        <v>757</v>
      </c>
      <c r="E285" s="46">
        <v>3473.25</v>
      </c>
      <c r="F285" s="46">
        <v>3245.5</v>
      </c>
      <c r="G285" s="48">
        <v>5664.75</v>
      </c>
      <c r="H285" s="46">
        <v>3473.25</v>
      </c>
      <c r="I285" s="48">
        <v>4180</v>
      </c>
      <c r="J285" s="48"/>
      <c r="K285" s="63">
        <f t="shared" si="581"/>
        <v>62.5185</v>
      </c>
      <c r="L285" s="64">
        <f t="shared" si="582"/>
        <v>519.28</v>
      </c>
      <c r="M285" s="48">
        <f t="shared" si="583"/>
        <v>453.18</v>
      </c>
      <c r="N285" s="46">
        <f t="shared" si="584"/>
        <v>24.31275</v>
      </c>
      <c r="O285" s="48">
        <f t="shared" si="585"/>
        <v>209</v>
      </c>
      <c r="P285" s="48">
        <f t="shared" si="586"/>
        <v>0</v>
      </c>
      <c r="Q285" s="48">
        <f t="shared" si="587"/>
        <v>1268.29125</v>
      </c>
      <c r="R285" s="46">
        <f t="shared" si="588"/>
        <v>0</v>
      </c>
      <c r="S285" s="46">
        <f t="shared" si="589"/>
        <v>259.64</v>
      </c>
      <c r="T285" s="48">
        <f t="shared" si="590"/>
        <v>113.3</v>
      </c>
      <c r="U285" s="46">
        <f t="shared" si="591"/>
        <v>10.42</v>
      </c>
      <c r="V285" s="46">
        <v>0</v>
      </c>
      <c r="W285" s="48">
        <f t="shared" si="592"/>
        <v>209</v>
      </c>
      <c r="X285" s="48">
        <f t="shared" si="593"/>
        <v>0</v>
      </c>
      <c r="Y285" s="46">
        <f t="shared" si="594"/>
        <v>592.36</v>
      </c>
      <c r="Z285" s="46">
        <f t="shared" si="595"/>
        <v>1860.65125</v>
      </c>
      <c r="AA285" s="46"/>
      <c r="AB285" s="12" t="s">
        <v>104</v>
      </c>
      <c r="AC285" s="11">
        <f t="shared" ref="AC285:AE285" si="647">K285+R285</f>
        <v>62.5185</v>
      </c>
      <c r="AD285" s="11">
        <f t="shared" si="647"/>
        <v>778.92</v>
      </c>
      <c r="AE285" s="11">
        <f t="shared" si="647"/>
        <v>566.48</v>
      </c>
      <c r="AF285" s="11">
        <f t="shared" si="597"/>
        <v>34.73275</v>
      </c>
      <c r="AG285" s="11">
        <f t="shared" ref="AG285:AI285" si="648">O285+W285</f>
        <v>418</v>
      </c>
      <c r="AH285" s="11">
        <f t="shared" si="648"/>
        <v>0</v>
      </c>
      <c r="AI285" s="11">
        <f t="shared" si="648"/>
        <v>1860.65125</v>
      </c>
      <c r="AJ285" s="12" t="s">
        <v>35</v>
      </c>
    </row>
    <row r="286" s="9" customFormat="1" ht="16" customHeight="1" spans="1:36">
      <c r="A286" s="45">
        <f t="shared" si="580"/>
        <v>283</v>
      </c>
      <c r="B286" s="46" t="s">
        <v>558</v>
      </c>
      <c r="C286" s="51" t="s">
        <v>758</v>
      </c>
      <c r="D286" s="76" t="s">
        <v>759</v>
      </c>
      <c r="E286" s="95">
        <v>3473.25</v>
      </c>
      <c r="F286" s="95">
        <v>3245.5</v>
      </c>
      <c r="G286" s="96">
        <v>5664.75</v>
      </c>
      <c r="H286" s="95">
        <v>3473.25</v>
      </c>
      <c r="I286" s="96">
        <v>1790</v>
      </c>
      <c r="J286" s="96"/>
      <c r="K286" s="63">
        <f t="shared" si="581"/>
        <v>62.5185</v>
      </c>
      <c r="L286" s="64">
        <f t="shared" si="582"/>
        <v>519.28</v>
      </c>
      <c r="M286" s="48">
        <f t="shared" si="583"/>
        <v>453.18</v>
      </c>
      <c r="N286" s="46">
        <f t="shared" si="584"/>
        <v>24.31275</v>
      </c>
      <c r="O286" s="48">
        <f t="shared" si="585"/>
        <v>89.5</v>
      </c>
      <c r="P286" s="48">
        <f t="shared" si="586"/>
        <v>0</v>
      </c>
      <c r="Q286" s="48">
        <f t="shared" si="587"/>
        <v>1148.79125</v>
      </c>
      <c r="R286" s="46">
        <f t="shared" si="588"/>
        <v>0</v>
      </c>
      <c r="S286" s="46">
        <f t="shared" si="589"/>
        <v>259.64</v>
      </c>
      <c r="T286" s="48">
        <f t="shared" si="590"/>
        <v>113.3</v>
      </c>
      <c r="U286" s="46">
        <f t="shared" si="591"/>
        <v>10.42</v>
      </c>
      <c r="V286" s="46">
        <v>0</v>
      </c>
      <c r="W286" s="48">
        <f t="shared" si="592"/>
        <v>89.5</v>
      </c>
      <c r="X286" s="48">
        <f t="shared" si="593"/>
        <v>0</v>
      </c>
      <c r="Y286" s="46">
        <f t="shared" si="594"/>
        <v>472.86</v>
      </c>
      <c r="Z286" s="46">
        <f t="shared" si="595"/>
        <v>1621.65125</v>
      </c>
      <c r="AA286" s="46"/>
      <c r="AB286" s="12" t="s">
        <v>98</v>
      </c>
      <c r="AC286" s="11">
        <f t="shared" ref="AC286:AE286" si="649">K286+R286</f>
        <v>62.5185</v>
      </c>
      <c r="AD286" s="11">
        <f t="shared" si="649"/>
        <v>778.92</v>
      </c>
      <c r="AE286" s="11">
        <f t="shared" si="649"/>
        <v>566.48</v>
      </c>
      <c r="AF286" s="11">
        <f t="shared" si="597"/>
        <v>34.73275</v>
      </c>
      <c r="AG286" s="11">
        <f t="shared" ref="AG286:AI286" si="650">O286+W286</f>
        <v>179</v>
      </c>
      <c r="AH286" s="11">
        <f t="shared" si="650"/>
        <v>0</v>
      </c>
      <c r="AI286" s="11">
        <f t="shared" si="650"/>
        <v>1621.65125</v>
      </c>
      <c r="AJ286" s="12" t="s">
        <v>33</v>
      </c>
    </row>
    <row r="287" s="9" customFormat="1" ht="16" customHeight="1" spans="1:36">
      <c r="A287" s="45">
        <f t="shared" si="580"/>
        <v>284</v>
      </c>
      <c r="B287" s="46" t="s">
        <v>210</v>
      </c>
      <c r="C287" s="51" t="s">
        <v>760</v>
      </c>
      <c r="D287" s="348" t="s">
        <v>761</v>
      </c>
      <c r="E287" s="95">
        <v>3473.25</v>
      </c>
      <c r="F287" s="95">
        <v>3245.5</v>
      </c>
      <c r="G287" s="96">
        <v>5664.75</v>
      </c>
      <c r="H287" s="95">
        <v>3473.25</v>
      </c>
      <c r="I287" s="96">
        <v>3180</v>
      </c>
      <c r="J287" s="96"/>
      <c r="K287" s="63">
        <f t="shared" si="581"/>
        <v>62.5185</v>
      </c>
      <c r="L287" s="64">
        <f t="shared" si="582"/>
        <v>519.28</v>
      </c>
      <c r="M287" s="48">
        <f t="shared" si="583"/>
        <v>453.18</v>
      </c>
      <c r="N287" s="46">
        <f t="shared" si="584"/>
        <v>24.31275</v>
      </c>
      <c r="O287" s="48">
        <f t="shared" si="585"/>
        <v>159</v>
      </c>
      <c r="P287" s="48">
        <f t="shared" si="586"/>
        <v>0</v>
      </c>
      <c r="Q287" s="48">
        <f t="shared" si="587"/>
        <v>1218.29125</v>
      </c>
      <c r="R287" s="46">
        <f t="shared" si="588"/>
        <v>0</v>
      </c>
      <c r="S287" s="46">
        <f t="shared" si="589"/>
        <v>259.64</v>
      </c>
      <c r="T287" s="48">
        <f t="shared" si="590"/>
        <v>113.3</v>
      </c>
      <c r="U287" s="46">
        <f t="shared" si="591"/>
        <v>10.42</v>
      </c>
      <c r="V287" s="46">
        <v>0</v>
      </c>
      <c r="W287" s="48">
        <f t="shared" si="592"/>
        <v>159</v>
      </c>
      <c r="X287" s="48">
        <f t="shared" si="593"/>
        <v>0</v>
      </c>
      <c r="Y287" s="46">
        <f t="shared" si="594"/>
        <v>542.36</v>
      </c>
      <c r="Z287" s="46">
        <f t="shared" si="595"/>
        <v>1760.65125</v>
      </c>
      <c r="AA287" s="46"/>
      <c r="AB287" s="12" t="s">
        <v>48</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31</v>
      </c>
    </row>
    <row r="288" s="9" customFormat="1" ht="16" customHeight="1" spans="1:36">
      <c r="A288" s="45">
        <f t="shared" si="580"/>
        <v>285</v>
      </c>
      <c r="B288" s="46" t="s">
        <v>230</v>
      </c>
      <c r="C288" s="79" t="s">
        <v>762</v>
      </c>
      <c r="D288" s="55" t="s">
        <v>763</v>
      </c>
      <c r="E288" s="95">
        <v>3473.25</v>
      </c>
      <c r="F288" s="95">
        <v>3245.5</v>
      </c>
      <c r="G288" s="96">
        <v>5664.75</v>
      </c>
      <c r="H288" s="95">
        <v>3473.25</v>
      </c>
      <c r="I288" s="48">
        <v>3180</v>
      </c>
      <c r="J288" s="96"/>
      <c r="K288" s="63">
        <f t="shared" si="581"/>
        <v>62.5185</v>
      </c>
      <c r="L288" s="64">
        <f t="shared" si="582"/>
        <v>519.28</v>
      </c>
      <c r="M288" s="48">
        <f t="shared" si="583"/>
        <v>453.18</v>
      </c>
      <c r="N288" s="46">
        <f t="shared" si="584"/>
        <v>24.31275</v>
      </c>
      <c r="O288" s="48">
        <f t="shared" si="585"/>
        <v>159</v>
      </c>
      <c r="P288" s="48">
        <f t="shared" si="586"/>
        <v>0</v>
      </c>
      <c r="Q288" s="48">
        <f t="shared" si="587"/>
        <v>1218.29125</v>
      </c>
      <c r="R288" s="46">
        <f t="shared" si="588"/>
        <v>0</v>
      </c>
      <c r="S288" s="46">
        <f t="shared" si="589"/>
        <v>259.64</v>
      </c>
      <c r="T288" s="48">
        <f t="shared" si="590"/>
        <v>113.3</v>
      </c>
      <c r="U288" s="46">
        <f t="shared" si="591"/>
        <v>10.42</v>
      </c>
      <c r="V288" s="46">
        <v>0</v>
      </c>
      <c r="W288" s="48">
        <f t="shared" si="592"/>
        <v>159</v>
      </c>
      <c r="X288" s="48">
        <f t="shared" si="593"/>
        <v>0</v>
      </c>
      <c r="Y288" s="46">
        <f t="shared" si="594"/>
        <v>542.36</v>
      </c>
      <c r="Z288" s="46">
        <f t="shared" si="595"/>
        <v>1760.65125</v>
      </c>
      <c r="AA288" s="46"/>
      <c r="AB288" s="12" t="s">
        <v>60</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32</v>
      </c>
    </row>
    <row r="289" s="9" customFormat="1" ht="16" customHeight="1" spans="1:36">
      <c r="A289" s="45">
        <f t="shared" si="580"/>
        <v>286</v>
      </c>
      <c r="B289" s="46" t="s">
        <v>230</v>
      </c>
      <c r="C289" s="79" t="s">
        <v>764</v>
      </c>
      <c r="D289" s="55" t="s">
        <v>765</v>
      </c>
      <c r="E289" s="95">
        <v>3473.25</v>
      </c>
      <c r="F289" s="95">
        <v>3245.5</v>
      </c>
      <c r="G289" s="96">
        <v>5664.75</v>
      </c>
      <c r="H289" s="95">
        <v>3473.25</v>
      </c>
      <c r="I289" s="48">
        <v>3180</v>
      </c>
      <c r="J289" s="96"/>
      <c r="K289" s="63">
        <f t="shared" si="581"/>
        <v>62.5185</v>
      </c>
      <c r="L289" s="64">
        <f t="shared" si="582"/>
        <v>519.28</v>
      </c>
      <c r="M289" s="48">
        <f t="shared" si="583"/>
        <v>453.18</v>
      </c>
      <c r="N289" s="46">
        <f t="shared" si="584"/>
        <v>24.31275</v>
      </c>
      <c r="O289" s="48">
        <f t="shared" si="585"/>
        <v>159</v>
      </c>
      <c r="P289" s="48">
        <f t="shared" si="586"/>
        <v>0</v>
      </c>
      <c r="Q289" s="48">
        <f t="shared" si="587"/>
        <v>1218.29125</v>
      </c>
      <c r="R289" s="46">
        <f t="shared" si="588"/>
        <v>0</v>
      </c>
      <c r="S289" s="46">
        <f t="shared" si="589"/>
        <v>259.64</v>
      </c>
      <c r="T289" s="48">
        <f t="shared" si="590"/>
        <v>113.3</v>
      </c>
      <c r="U289" s="46">
        <f t="shared" si="591"/>
        <v>10.42</v>
      </c>
      <c r="V289" s="46">
        <v>0</v>
      </c>
      <c r="W289" s="48">
        <f t="shared" si="592"/>
        <v>159</v>
      </c>
      <c r="X289" s="48">
        <f t="shared" si="593"/>
        <v>0</v>
      </c>
      <c r="Y289" s="46">
        <f t="shared" si="594"/>
        <v>542.36</v>
      </c>
      <c r="Z289" s="46">
        <f t="shared" si="595"/>
        <v>1760.65125</v>
      </c>
      <c r="AA289" s="46"/>
      <c r="AB289" s="12" t="s">
        <v>60</v>
      </c>
      <c r="AC289" s="11">
        <f t="shared" ref="AC289:AE289" si="655">K289+R289</f>
        <v>62.5185</v>
      </c>
      <c r="AD289" s="11">
        <f t="shared" si="655"/>
        <v>778.92</v>
      </c>
      <c r="AE289" s="11">
        <f t="shared" si="655"/>
        <v>566.48</v>
      </c>
      <c r="AF289" s="11">
        <f t="shared" si="597"/>
        <v>34.73275</v>
      </c>
      <c r="AG289" s="11">
        <f t="shared" ref="AG289:AI289" si="656">O289+W289</f>
        <v>318</v>
      </c>
      <c r="AH289" s="11">
        <f t="shared" si="656"/>
        <v>0</v>
      </c>
      <c r="AI289" s="11">
        <f t="shared" si="656"/>
        <v>1760.65125</v>
      </c>
      <c r="AJ289" s="12" t="s">
        <v>32</v>
      </c>
    </row>
    <row r="290" s="9" customFormat="1" ht="16" customHeight="1" spans="1:36">
      <c r="A290" s="45">
        <f t="shared" si="580"/>
        <v>287</v>
      </c>
      <c r="B290" s="46" t="s">
        <v>230</v>
      </c>
      <c r="C290" s="79" t="s">
        <v>766</v>
      </c>
      <c r="D290" s="81" t="s">
        <v>767</v>
      </c>
      <c r="E290" s="96">
        <v>3473.25</v>
      </c>
      <c r="F290" s="96">
        <v>3245.5</v>
      </c>
      <c r="G290" s="96">
        <v>5664.75</v>
      </c>
      <c r="H290" s="96">
        <v>3473.25</v>
      </c>
      <c r="I290" s="48">
        <v>3180</v>
      </c>
      <c r="J290" s="96"/>
      <c r="K290" s="93">
        <f t="shared" si="581"/>
        <v>62.5185</v>
      </c>
      <c r="L290" s="94">
        <f t="shared" si="582"/>
        <v>519.28</v>
      </c>
      <c r="M290" s="48">
        <f t="shared" si="583"/>
        <v>453.18</v>
      </c>
      <c r="N290" s="48">
        <f t="shared" si="584"/>
        <v>24.31275</v>
      </c>
      <c r="O290" s="48">
        <f t="shared" si="585"/>
        <v>159</v>
      </c>
      <c r="P290" s="48">
        <f t="shared" si="586"/>
        <v>0</v>
      </c>
      <c r="Q290" s="48">
        <f t="shared" si="587"/>
        <v>1218.29125</v>
      </c>
      <c r="R290" s="46">
        <f t="shared" si="588"/>
        <v>0</v>
      </c>
      <c r="S290" s="48">
        <f t="shared" si="589"/>
        <v>259.64</v>
      </c>
      <c r="T290" s="48">
        <f t="shared" si="590"/>
        <v>113.3</v>
      </c>
      <c r="U290" s="48">
        <f t="shared" si="591"/>
        <v>10.42</v>
      </c>
      <c r="V290" s="46">
        <v>0</v>
      </c>
      <c r="W290" s="48">
        <f t="shared" si="592"/>
        <v>159</v>
      </c>
      <c r="X290" s="48">
        <f t="shared" si="593"/>
        <v>0</v>
      </c>
      <c r="Y290" s="46">
        <f t="shared" si="594"/>
        <v>542.36</v>
      </c>
      <c r="Z290" s="48">
        <f t="shared" si="595"/>
        <v>1760.65125</v>
      </c>
      <c r="AA290" s="48"/>
      <c r="AB290" s="12" t="s">
        <v>57</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45">
        <f t="shared" si="580"/>
        <v>288</v>
      </c>
      <c r="B291" s="46" t="s">
        <v>509</v>
      </c>
      <c r="C291" s="51" t="s">
        <v>768</v>
      </c>
      <c r="D291" s="348" t="s">
        <v>769</v>
      </c>
      <c r="E291" s="95">
        <v>3473.25</v>
      </c>
      <c r="F291" s="95">
        <v>3245.5</v>
      </c>
      <c r="G291" s="96">
        <v>5664.75</v>
      </c>
      <c r="H291" s="95">
        <v>3473.25</v>
      </c>
      <c r="I291" s="48">
        <v>1790</v>
      </c>
      <c r="J291" s="96"/>
      <c r="K291" s="63">
        <f t="shared" si="581"/>
        <v>62.5185</v>
      </c>
      <c r="L291" s="64">
        <f t="shared" si="582"/>
        <v>519.28</v>
      </c>
      <c r="M291" s="48">
        <f t="shared" si="583"/>
        <v>453.18</v>
      </c>
      <c r="N291" s="46">
        <f t="shared" si="584"/>
        <v>24.31275</v>
      </c>
      <c r="O291" s="48">
        <f t="shared" si="585"/>
        <v>89.5</v>
      </c>
      <c r="P291" s="48">
        <f t="shared" si="586"/>
        <v>0</v>
      </c>
      <c r="Q291" s="48">
        <f t="shared" si="587"/>
        <v>1148.79125</v>
      </c>
      <c r="R291" s="46">
        <f t="shared" si="588"/>
        <v>0</v>
      </c>
      <c r="S291" s="46">
        <f t="shared" si="589"/>
        <v>259.64</v>
      </c>
      <c r="T291" s="48">
        <f t="shared" si="590"/>
        <v>113.3</v>
      </c>
      <c r="U291" s="46">
        <f t="shared" si="591"/>
        <v>10.42</v>
      </c>
      <c r="V291" s="46">
        <v>0</v>
      </c>
      <c r="W291" s="48">
        <f t="shared" si="592"/>
        <v>89.5</v>
      </c>
      <c r="X291" s="48">
        <f t="shared" si="593"/>
        <v>0</v>
      </c>
      <c r="Y291" s="46">
        <f t="shared" si="594"/>
        <v>472.86</v>
      </c>
      <c r="Z291" s="46">
        <f t="shared" si="595"/>
        <v>1621.65125</v>
      </c>
      <c r="AA291" s="46"/>
      <c r="AB291" s="12" t="s">
        <v>83</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45">
        <f t="shared" si="580"/>
        <v>289</v>
      </c>
      <c r="B292" s="46" t="s">
        <v>337</v>
      </c>
      <c r="C292" s="51" t="s">
        <v>770</v>
      </c>
      <c r="D292" s="348" t="s">
        <v>771</v>
      </c>
      <c r="E292" s="95">
        <v>3473.25</v>
      </c>
      <c r="F292" s="95">
        <v>3245.5</v>
      </c>
      <c r="G292" s="96">
        <v>5664.75</v>
      </c>
      <c r="H292" s="95">
        <v>3473.25</v>
      </c>
      <c r="I292" s="48">
        <v>1790</v>
      </c>
      <c r="J292" s="96"/>
      <c r="K292" s="63">
        <f t="shared" si="581"/>
        <v>62.5185</v>
      </c>
      <c r="L292" s="64">
        <f t="shared" si="582"/>
        <v>519.28</v>
      </c>
      <c r="M292" s="48">
        <f t="shared" si="583"/>
        <v>453.18</v>
      </c>
      <c r="N292" s="46">
        <f t="shared" si="584"/>
        <v>24.31275</v>
      </c>
      <c r="O292" s="48">
        <f t="shared" si="585"/>
        <v>89.5</v>
      </c>
      <c r="P292" s="48">
        <f t="shared" si="586"/>
        <v>0</v>
      </c>
      <c r="Q292" s="48">
        <f t="shared" si="587"/>
        <v>1148.79125</v>
      </c>
      <c r="R292" s="46">
        <f t="shared" si="588"/>
        <v>0</v>
      </c>
      <c r="S292" s="46">
        <f t="shared" si="589"/>
        <v>259.64</v>
      </c>
      <c r="T292" s="48">
        <f t="shared" si="590"/>
        <v>113.3</v>
      </c>
      <c r="U292" s="46">
        <f t="shared" si="591"/>
        <v>10.42</v>
      </c>
      <c r="V292" s="46">
        <v>0</v>
      </c>
      <c r="W292" s="48">
        <f t="shared" si="592"/>
        <v>89.5</v>
      </c>
      <c r="X292" s="48">
        <f t="shared" si="593"/>
        <v>0</v>
      </c>
      <c r="Y292" s="46">
        <f t="shared" si="594"/>
        <v>472.86</v>
      </c>
      <c r="Z292" s="46">
        <f t="shared" si="595"/>
        <v>1621.65125</v>
      </c>
      <c r="AA292" s="46"/>
      <c r="AB292" s="12" t="s">
        <v>74</v>
      </c>
      <c r="AC292" s="11">
        <f t="shared" ref="AC292:AE292" si="661">K292+R292</f>
        <v>62.5185</v>
      </c>
      <c r="AD292" s="11">
        <f t="shared" si="661"/>
        <v>778.92</v>
      </c>
      <c r="AE292" s="11">
        <f t="shared" si="661"/>
        <v>566.48</v>
      </c>
      <c r="AF292" s="11">
        <f t="shared" si="597"/>
        <v>34.73275</v>
      </c>
      <c r="AG292" s="11">
        <f t="shared" ref="AG292:AI292" si="662">O292+W292</f>
        <v>179</v>
      </c>
      <c r="AH292" s="11">
        <f t="shared" si="662"/>
        <v>0</v>
      </c>
      <c r="AI292" s="11">
        <f t="shared" si="662"/>
        <v>1621.65125</v>
      </c>
      <c r="AJ292" s="12" t="s">
        <v>33</v>
      </c>
    </row>
    <row r="293" s="9" customFormat="1" ht="16" customHeight="1" spans="1:36">
      <c r="A293" s="45">
        <f t="shared" si="580"/>
        <v>290</v>
      </c>
      <c r="B293" s="46" t="s">
        <v>484</v>
      </c>
      <c r="C293" s="51" t="s">
        <v>772</v>
      </c>
      <c r="D293" s="348" t="s">
        <v>773</v>
      </c>
      <c r="E293" s="95">
        <v>3473.25</v>
      </c>
      <c r="F293" s="95">
        <v>3245.5</v>
      </c>
      <c r="G293" s="96">
        <v>5664.75</v>
      </c>
      <c r="H293" s="95">
        <v>3473.25</v>
      </c>
      <c r="I293" s="48">
        <v>1790</v>
      </c>
      <c r="J293" s="96"/>
      <c r="K293" s="63">
        <f t="shared" si="581"/>
        <v>62.5185</v>
      </c>
      <c r="L293" s="64">
        <f t="shared" si="582"/>
        <v>519.28</v>
      </c>
      <c r="M293" s="48">
        <f t="shared" si="583"/>
        <v>453.18</v>
      </c>
      <c r="N293" s="46">
        <f t="shared" si="584"/>
        <v>24.31275</v>
      </c>
      <c r="O293" s="48">
        <f t="shared" si="585"/>
        <v>89.5</v>
      </c>
      <c r="P293" s="48">
        <f t="shared" si="586"/>
        <v>0</v>
      </c>
      <c r="Q293" s="48">
        <f t="shared" si="587"/>
        <v>1148.79125</v>
      </c>
      <c r="R293" s="46">
        <f t="shared" si="588"/>
        <v>0</v>
      </c>
      <c r="S293" s="46">
        <f t="shared" si="589"/>
        <v>259.64</v>
      </c>
      <c r="T293" s="48">
        <f t="shared" si="590"/>
        <v>113.3</v>
      </c>
      <c r="U293" s="46">
        <f t="shared" si="591"/>
        <v>10.42</v>
      </c>
      <c r="V293" s="46">
        <v>0</v>
      </c>
      <c r="W293" s="48">
        <f t="shared" si="592"/>
        <v>89.5</v>
      </c>
      <c r="X293" s="48">
        <f t="shared" si="593"/>
        <v>0</v>
      </c>
      <c r="Y293" s="46">
        <f t="shared" si="594"/>
        <v>472.86</v>
      </c>
      <c r="Z293" s="46">
        <f t="shared" si="595"/>
        <v>1621.65125</v>
      </c>
      <c r="AA293" s="46"/>
      <c r="AB293" s="12" t="s">
        <v>77</v>
      </c>
      <c r="AC293" s="11">
        <f t="shared" ref="AC293:AE293" si="663">K293+R293</f>
        <v>62.5185</v>
      </c>
      <c r="AD293" s="11">
        <f t="shared" si="663"/>
        <v>778.92</v>
      </c>
      <c r="AE293" s="11">
        <f t="shared" si="663"/>
        <v>566.48</v>
      </c>
      <c r="AF293" s="11">
        <f t="shared" si="597"/>
        <v>34.73275</v>
      </c>
      <c r="AG293" s="11">
        <f t="shared" ref="AG293:AI293" si="664">O293+W293</f>
        <v>179</v>
      </c>
      <c r="AH293" s="11">
        <f t="shared" si="664"/>
        <v>0</v>
      </c>
      <c r="AI293" s="11">
        <f t="shared" si="664"/>
        <v>1621.65125</v>
      </c>
      <c r="AJ293" s="12" t="s">
        <v>33</v>
      </c>
    </row>
    <row r="294" s="9" customFormat="1" ht="16" customHeight="1" spans="1:36">
      <c r="A294" s="45">
        <f t="shared" si="580"/>
        <v>291</v>
      </c>
      <c r="B294" s="46" t="s">
        <v>363</v>
      </c>
      <c r="C294" s="97" t="s">
        <v>774</v>
      </c>
      <c r="D294" s="351" t="s">
        <v>775</v>
      </c>
      <c r="E294" s="95">
        <v>3473.25</v>
      </c>
      <c r="F294" s="95">
        <v>3245.5</v>
      </c>
      <c r="G294" s="96">
        <v>5664.75</v>
      </c>
      <c r="H294" s="95">
        <v>3473.25</v>
      </c>
      <c r="I294" s="48">
        <v>1790</v>
      </c>
      <c r="J294" s="96"/>
      <c r="K294" s="63">
        <f t="shared" si="581"/>
        <v>62.5185</v>
      </c>
      <c r="L294" s="64">
        <f t="shared" si="582"/>
        <v>519.28</v>
      </c>
      <c r="M294" s="48">
        <f t="shared" si="583"/>
        <v>453.18</v>
      </c>
      <c r="N294" s="46">
        <f t="shared" si="584"/>
        <v>24.31275</v>
      </c>
      <c r="O294" s="48">
        <f t="shared" si="585"/>
        <v>89.5</v>
      </c>
      <c r="P294" s="48">
        <f t="shared" si="586"/>
        <v>0</v>
      </c>
      <c r="Q294" s="48">
        <f t="shared" si="587"/>
        <v>1148.79125</v>
      </c>
      <c r="R294" s="46">
        <f t="shared" si="588"/>
        <v>0</v>
      </c>
      <c r="S294" s="46">
        <f t="shared" si="589"/>
        <v>259.64</v>
      </c>
      <c r="T294" s="48">
        <f t="shared" si="590"/>
        <v>113.3</v>
      </c>
      <c r="U294" s="46">
        <f t="shared" si="591"/>
        <v>10.42</v>
      </c>
      <c r="V294" s="46">
        <v>0</v>
      </c>
      <c r="W294" s="48">
        <f t="shared" si="592"/>
        <v>89.5</v>
      </c>
      <c r="X294" s="48">
        <f t="shared" si="593"/>
        <v>0</v>
      </c>
      <c r="Y294" s="46">
        <f t="shared" si="594"/>
        <v>472.86</v>
      </c>
      <c r="Z294" s="46">
        <f t="shared" si="595"/>
        <v>1621.65125</v>
      </c>
      <c r="AA294" s="46"/>
      <c r="AB294" s="12" t="s">
        <v>71</v>
      </c>
      <c r="AC294" s="11">
        <f t="shared" ref="AC294:AE294" si="665">K294+R294</f>
        <v>62.5185</v>
      </c>
      <c r="AD294" s="11">
        <f t="shared" si="665"/>
        <v>778.92</v>
      </c>
      <c r="AE294" s="11">
        <f t="shared" si="665"/>
        <v>566.48</v>
      </c>
      <c r="AF294" s="11">
        <f t="shared" si="597"/>
        <v>34.73275</v>
      </c>
      <c r="AG294" s="11">
        <f t="shared" ref="AG294:AI294" si="666">O294+W294</f>
        <v>179</v>
      </c>
      <c r="AH294" s="11">
        <f t="shared" si="666"/>
        <v>0</v>
      </c>
      <c r="AI294" s="11">
        <f t="shared" si="666"/>
        <v>1621.65125</v>
      </c>
      <c r="AJ294" s="12" t="s">
        <v>33</v>
      </c>
    </row>
    <row r="295" s="21" customFormat="1" ht="16" customHeight="1" spans="1:36">
      <c r="A295" s="45">
        <f t="shared" si="580"/>
        <v>292</v>
      </c>
      <c r="B295" s="46" t="s">
        <v>337</v>
      </c>
      <c r="C295" s="51" t="s">
        <v>776</v>
      </c>
      <c r="D295" s="352" t="s">
        <v>777</v>
      </c>
      <c r="E295" s="46">
        <v>3473.25</v>
      </c>
      <c r="F295" s="46">
        <v>3245.5</v>
      </c>
      <c r="G295" s="48">
        <v>5664.75</v>
      </c>
      <c r="H295" s="46">
        <v>3473.25</v>
      </c>
      <c r="I295" s="48">
        <v>1790</v>
      </c>
      <c r="J295" s="48"/>
      <c r="K295" s="63">
        <f t="shared" si="581"/>
        <v>62.5185</v>
      </c>
      <c r="L295" s="64">
        <f t="shared" si="582"/>
        <v>519.28</v>
      </c>
      <c r="M295" s="48">
        <f t="shared" si="583"/>
        <v>453.18</v>
      </c>
      <c r="N295" s="46">
        <f t="shared" si="584"/>
        <v>24.31275</v>
      </c>
      <c r="O295" s="48">
        <f t="shared" si="585"/>
        <v>89.5</v>
      </c>
      <c r="P295" s="48">
        <f t="shared" si="586"/>
        <v>0</v>
      </c>
      <c r="Q295" s="48">
        <f t="shared" si="587"/>
        <v>1148.79125</v>
      </c>
      <c r="R295" s="46">
        <f t="shared" si="588"/>
        <v>0</v>
      </c>
      <c r="S295" s="46">
        <f t="shared" si="589"/>
        <v>259.64</v>
      </c>
      <c r="T295" s="48">
        <f t="shared" si="590"/>
        <v>113.3</v>
      </c>
      <c r="U295" s="46">
        <f t="shared" si="591"/>
        <v>10.42</v>
      </c>
      <c r="V295" s="46">
        <v>0</v>
      </c>
      <c r="W295" s="48">
        <f t="shared" si="592"/>
        <v>89.5</v>
      </c>
      <c r="X295" s="48">
        <f t="shared" si="593"/>
        <v>0</v>
      </c>
      <c r="Y295" s="46">
        <f t="shared" si="594"/>
        <v>472.86</v>
      </c>
      <c r="Z295" s="46">
        <f t="shared" si="595"/>
        <v>1621.65125</v>
      </c>
      <c r="AA295" s="46"/>
      <c r="AB295" s="12" t="s">
        <v>74</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45">
        <f t="shared" si="580"/>
        <v>293</v>
      </c>
      <c r="B296" s="46" t="s">
        <v>558</v>
      </c>
      <c r="C296" s="100" t="s">
        <v>778</v>
      </c>
      <c r="D296" s="346" t="s">
        <v>779</v>
      </c>
      <c r="E296" s="95">
        <v>3473.25</v>
      </c>
      <c r="F296" s="95">
        <v>3245.5</v>
      </c>
      <c r="G296" s="96">
        <v>5664.75</v>
      </c>
      <c r="H296" s="95">
        <v>3473.25</v>
      </c>
      <c r="I296" s="48">
        <v>1790</v>
      </c>
      <c r="J296" s="96"/>
      <c r="K296" s="63">
        <f t="shared" si="581"/>
        <v>62.5185</v>
      </c>
      <c r="L296" s="64">
        <f t="shared" si="582"/>
        <v>519.28</v>
      </c>
      <c r="M296" s="48">
        <f t="shared" si="583"/>
        <v>453.18</v>
      </c>
      <c r="N296" s="46">
        <f t="shared" si="584"/>
        <v>24.31275</v>
      </c>
      <c r="O296" s="48">
        <f t="shared" si="585"/>
        <v>89.5</v>
      </c>
      <c r="P296" s="48">
        <f t="shared" si="586"/>
        <v>0</v>
      </c>
      <c r="Q296" s="48">
        <f t="shared" si="587"/>
        <v>1148.79125</v>
      </c>
      <c r="R296" s="46">
        <f t="shared" si="588"/>
        <v>0</v>
      </c>
      <c r="S296" s="46">
        <f t="shared" si="589"/>
        <v>259.64</v>
      </c>
      <c r="T296" s="48">
        <f t="shared" si="590"/>
        <v>113.3</v>
      </c>
      <c r="U296" s="46">
        <f t="shared" si="591"/>
        <v>10.42</v>
      </c>
      <c r="V296" s="46">
        <v>0</v>
      </c>
      <c r="W296" s="48">
        <f t="shared" si="592"/>
        <v>89.5</v>
      </c>
      <c r="X296" s="48">
        <f t="shared" si="593"/>
        <v>0</v>
      </c>
      <c r="Y296" s="46">
        <f t="shared" si="594"/>
        <v>472.86</v>
      </c>
      <c r="Z296" s="46">
        <f t="shared" si="595"/>
        <v>1621.65125</v>
      </c>
      <c r="AA296" s="46"/>
      <c r="AB296" s="12" t="s">
        <v>98</v>
      </c>
      <c r="AC296" s="11">
        <f t="shared" ref="AC296:AE296" si="669">K296+R296</f>
        <v>62.5185</v>
      </c>
      <c r="AD296" s="11">
        <f t="shared" si="669"/>
        <v>778.92</v>
      </c>
      <c r="AE296" s="11">
        <f t="shared" si="669"/>
        <v>566.48</v>
      </c>
      <c r="AF296" s="11">
        <f t="shared" si="597"/>
        <v>34.73275</v>
      </c>
      <c r="AG296" s="11">
        <f t="shared" ref="AG296:AI296" si="670">O296+W296</f>
        <v>179</v>
      </c>
      <c r="AH296" s="11">
        <f t="shared" si="670"/>
        <v>0</v>
      </c>
      <c r="AI296" s="11">
        <f t="shared" si="670"/>
        <v>1621.65125</v>
      </c>
      <c r="AJ296" s="12" t="s">
        <v>33</v>
      </c>
    </row>
    <row r="297" s="9" customFormat="1" ht="16" customHeight="1" spans="1:36">
      <c r="A297" s="45">
        <f t="shared" si="580"/>
        <v>294</v>
      </c>
      <c r="B297" s="46" t="s">
        <v>193</v>
      </c>
      <c r="C297" s="100" t="s">
        <v>780</v>
      </c>
      <c r="D297" s="55" t="s">
        <v>781</v>
      </c>
      <c r="E297" s="95">
        <v>3473.25</v>
      </c>
      <c r="F297" s="95">
        <v>3245.5</v>
      </c>
      <c r="G297" s="96">
        <v>5664.75</v>
      </c>
      <c r="H297" s="95">
        <v>3473.25</v>
      </c>
      <c r="I297" s="48">
        <v>3180</v>
      </c>
      <c r="J297" s="96"/>
      <c r="K297" s="63">
        <f t="shared" si="581"/>
        <v>62.5185</v>
      </c>
      <c r="L297" s="64">
        <f t="shared" si="582"/>
        <v>519.28</v>
      </c>
      <c r="M297" s="48">
        <f t="shared" si="583"/>
        <v>453.18</v>
      </c>
      <c r="N297" s="46">
        <f t="shared" si="584"/>
        <v>24.31275</v>
      </c>
      <c r="O297" s="48">
        <f t="shared" si="585"/>
        <v>159</v>
      </c>
      <c r="P297" s="48">
        <f t="shared" si="586"/>
        <v>0</v>
      </c>
      <c r="Q297" s="48">
        <f t="shared" si="587"/>
        <v>1218.29125</v>
      </c>
      <c r="R297" s="46">
        <f t="shared" si="588"/>
        <v>0</v>
      </c>
      <c r="S297" s="46">
        <f t="shared" si="589"/>
        <v>259.64</v>
      </c>
      <c r="T297" s="48">
        <f t="shared" si="590"/>
        <v>113.3</v>
      </c>
      <c r="U297" s="46">
        <f t="shared" si="591"/>
        <v>10.42</v>
      </c>
      <c r="V297" s="46">
        <v>0</v>
      </c>
      <c r="W297" s="48">
        <f t="shared" si="592"/>
        <v>159</v>
      </c>
      <c r="X297" s="48">
        <f t="shared" si="593"/>
        <v>0</v>
      </c>
      <c r="Y297" s="46">
        <f t="shared" si="594"/>
        <v>542.36</v>
      </c>
      <c r="Z297" s="46">
        <f t="shared" si="595"/>
        <v>1760.65125</v>
      </c>
      <c r="AA297" s="46"/>
      <c r="AB297" s="12" t="s">
        <v>104</v>
      </c>
      <c r="AC297" s="11">
        <f t="shared" ref="AC297:AE297" si="671">K297+R297</f>
        <v>62.5185</v>
      </c>
      <c r="AD297" s="11">
        <f t="shared" si="671"/>
        <v>778.92</v>
      </c>
      <c r="AE297" s="11">
        <f t="shared" si="671"/>
        <v>566.48</v>
      </c>
      <c r="AF297" s="11">
        <f t="shared" si="597"/>
        <v>34.73275</v>
      </c>
      <c r="AG297" s="11">
        <f t="shared" ref="AG297:AI297" si="672">O297+W297</f>
        <v>318</v>
      </c>
      <c r="AH297" s="11">
        <f t="shared" si="672"/>
        <v>0</v>
      </c>
      <c r="AI297" s="11">
        <f t="shared" si="672"/>
        <v>1760.65125</v>
      </c>
      <c r="AJ297" s="12" t="s">
        <v>35</v>
      </c>
    </row>
    <row r="298" s="9" customFormat="1" ht="16" customHeight="1" spans="1:36">
      <c r="A298" s="45">
        <f t="shared" si="580"/>
        <v>295</v>
      </c>
      <c r="B298" s="46" t="s">
        <v>227</v>
      </c>
      <c r="C298" s="100" t="s">
        <v>782</v>
      </c>
      <c r="D298" s="55" t="s">
        <v>783</v>
      </c>
      <c r="E298" s="95">
        <v>3473.25</v>
      </c>
      <c r="F298" s="95">
        <v>3245.5</v>
      </c>
      <c r="G298" s="96">
        <v>5664.75</v>
      </c>
      <c r="H298" s="95">
        <v>3473.25</v>
      </c>
      <c r="I298" s="48">
        <v>3180</v>
      </c>
      <c r="J298" s="96"/>
      <c r="K298" s="63">
        <f t="shared" si="581"/>
        <v>62.5185</v>
      </c>
      <c r="L298" s="64">
        <f t="shared" si="582"/>
        <v>519.28</v>
      </c>
      <c r="M298" s="48">
        <f t="shared" si="583"/>
        <v>453.18</v>
      </c>
      <c r="N298" s="46">
        <f t="shared" si="584"/>
        <v>24.31275</v>
      </c>
      <c r="O298" s="48">
        <f t="shared" si="585"/>
        <v>159</v>
      </c>
      <c r="P298" s="48">
        <f t="shared" si="586"/>
        <v>0</v>
      </c>
      <c r="Q298" s="48">
        <f t="shared" si="587"/>
        <v>1218.29125</v>
      </c>
      <c r="R298" s="46">
        <f t="shared" si="588"/>
        <v>0</v>
      </c>
      <c r="S298" s="46">
        <f t="shared" si="589"/>
        <v>259.64</v>
      </c>
      <c r="T298" s="48">
        <f t="shared" si="590"/>
        <v>113.3</v>
      </c>
      <c r="U298" s="46">
        <f t="shared" si="591"/>
        <v>10.42</v>
      </c>
      <c r="V298" s="46">
        <v>0</v>
      </c>
      <c r="W298" s="48">
        <f t="shared" si="592"/>
        <v>159</v>
      </c>
      <c r="X298" s="48">
        <f t="shared" si="593"/>
        <v>0</v>
      </c>
      <c r="Y298" s="46">
        <f t="shared" si="594"/>
        <v>542.36</v>
      </c>
      <c r="Z298" s="46">
        <f t="shared" si="595"/>
        <v>1760.65125</v>
      </c>
      <c r="AA298" s="46"/>
      <c r="AB298" s="12" t="s">
        <v>101</v>
      </c>
      <c r="AC298" s="11">
        <f t="shared" ref="AC298:AE298" si="673">K298+R298</f>
        <v>62.5185</v>
      </c>
      <c r="AD298" s="11">
        <f t="shared" si="673"/>
        <v>778.92</v>
      </c>
      <c r="AE298" s="11">
        <f t="shared" si="673"/>
        <v>566.48</v>
      </c>
      <c r="AF298" s="11">
        <f t="shared" si="597"/>
        <v>34.73275</v>
      </c>
      <c r="AG298" s="11">
        <f t="shared" ref="AG298:AI298" si="674">O298+W298</f>
        <v>318</v>
      </c>
      <c r="AH298" s="11">
        <f t="shared" si="674"/>
        <v>0</v>
      </c>
      <c r="AI298" s="11">
        <f t="shared" si="674"/>
        <v>1760.65125</v>
      </c>
      <c r="AJ298" s="12" t="s">
        <v>34</v>
      </c>
    </row>
    <row r="299" s="20" customFormat="1" ht="16" customHeight="1" spans="1:36">
      <c r="A299" s="57">
        <f t="shared" si="580"/>
        <v>296</v>
      </c>
      <c r="B299" s="58" t="s">
        <v>230</v>
      </c>
      <c r="C299" s="195" t="s">
        <v>784</v>
      </c>
      <c r="D299" s="167" t="s">
        <v>785</v>
      </c>
      <c r="E299" s="187">
        <v>3473.25</v>
      </c>
      <c r="F299" s="60">
        <v>0</v>
      </c>
      <c r="G299" s="60">
        <v>0</v>
      </c>
      <c r="H299" s="60">
        <v>0</v>
      </c>
      <c r="I299" s="60">
        <v>0</v>
      </c>
      <c r="J299" s="190"/>
      <c r="K299" s="65">
        <f t="shared" si="581"/>
        <v>62.5185</v>
      </c>
      <c r="L299" s="66">
        <f t="shared" si="582"/>
        <v>0</v>
      </c>
      <c r="M299" s="60">
        <f t="shared" si="583"/>
        <v>0</v>
      </c>
      <c r="N299" s="58">
        <f t="shared" si="584"/>
        <v>0</v>
      </c>
      <c r="O299" s="60">
        <f t="shared" si="585"/>
        <v>0</v>
      </c>
      <c r="P299" s="60">
        <f t="shared" si="586"/>
        <v>0</v>
      </c>
      <c r="Q299" s="60">
        <f t="shared" si="587"/>
        <v>62.5185</v>
      </c>
      <c r="R299" s="58">
        <f t="shared" si="588"/>
        <v>0</v>
      </c>
      <c r="S299" s="58">
        <f t="shared" si="589"/>
        <v>0</v>
      </c>
      <c r="T299" s="60">
        <f t="shared" si="590"/>
        <v>0</v>
      </c>
      <c r="U299" s="58">
        <f t="shared" si="591"/>
        <v>0</v>
      </c>
      <c r="V299" s="58">
        <v>0</v>
      </c>
      <c r="W299" s="60">
        <f t="shared" si="592"/>
        <v>0</v>
      </c>
      <c r="X299" s="60">
        <f t="shared" si="593"/>
        <v>0</v>
      </c>
      <c r="Y299" s="58">
        <f t="shared" si="594"/>
        <v>0</v>
      </c>
      <c r="Z299" s="58">
        <f t="shared" si="595"/>
        <v>62.5185</v>
      </c>
      <c r="AA299" s="58"/>
      <c r="AB299" s="16" t="s">
        <v>60</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45">
        <f t="shared" si="580"/>
        <v>297</v>
      </c>
      <c r="B300" s="46" t="s">
        <v>176</v>
      </c>
      <c r="C300" s="101" t="s">
        <v>786</v>
      </c>
      <c r="D300" s="353" t="s">
        <v>787</v>
      </c>
      <c r="E300" s="95">
        <v>3473.25</v>
      </c>
      <c r="F300" s="95">
        <v>3245.5</v>
      </c>
      <c r="G300" s="96">
        <v>5664.75</v>
      </c>
      <c r="H300" s="95">
        <v>3473.25</v>
      </c>
      <c r="I300" s="48">
        <v>3180</v>
      </c>
      <c r="J300" s="96"/>
      <c r="K300" s="63">
        <f t="shared" si="581"/>
        <v>62.5185</v>
      </c>
      <c r="L300" s="64">
        <f t="shared" si="582"/>
        <v>519.28</v>
      </c>
      <c r="M300" s="48">
        <f t="shared" si="583"/>
        <v>453.18</v>
      </c>
      <c r="N300" s="46">
        <f t="shared" si="584"/>
        <v>24.31275</v>
      </c>
      <c r="O300" s="48">
        <f t="shared" si="585"/>
        <v>159</v>
      </c>
      <c r="P300" s="48">
        <f t="shared" si="586"/>
        <v>0</v>
      </c>
      <c r="Q300" s="48">
        <f t="shared" si="587"/>
        <v>1218.29125</v>
      </c>
      <c r="R300" s="46">
        <f t="shared" si="588"/>
        <v>0</v>
      </c>
      <c r="S300" s="46">
        <f t="shared" si="589"/>
        <v>259.64</v>
      </c>
      <c r="T300" s="48">
        <f t="shared" si="590"/>
        <v>113.3</v>
      </c>
      <c r="U300" s="46">
        <f t="shared" si="591"/>
        <v>10.42</v>
      </c>
      <c r="V300" s="46">
        <v>0</v>
      </c>
      <c r="W300" s="48">
        <f t="shared" si="592"/>
        <v>159</v>
      </c>
      <c r="X300" s="48">
        <f t="shared" si="593"/>
        <v>0</v>
      </c>
      <c r="Y300" s="46">
        <f t="shared" si="594"/>
        <v>542.36</v>
      </c>
      <c r="Z300" s="46">
        <f t="shared" si="595"/>
        <v>1760.65125</v>
      </c>
      <c r="AA300" s="46"/>
      <c r="AB300" s="12" t="s">
        <v>104</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35</v>
      </c>
    </row>
    <row r="301" s="9" customFormat="1" ht="16" customHeight="1" spans="1:36">
      <c r="A301" s="45">
        <f t="shared" si="580"/>
        <v>298</v>
      </c>
      <c r="B301" s="46" t="s">
        <v>509</v>
      </c>
      <c r="C301" s="100" t="s">
        <v>788</v>
      </c>
      <c r="D301" s="346" t="s">
        <v>789</v>
      </c>
      <c r="E301" s="95">
        <v>3473.25</v>
      </c>
      <c r="F301" s="95">
        <v>3245.5</v>
      </c>
      <c r="G301" s="96">
        <v>5664.75</v>
      </c>
      <c r="H301" s="95">
        <v>3473.25</v>
      </c>
      <c r="I301" s="48">
        <v>1790</v>
      </c>
      <c r="J301" s="96"/>
      <c r="K301" s="63">
        <f t="shared" si="581"/>
        <v>62.5185</v>
      </c>
      <c r="L301" s="64">
        <f t="shared" si="582"/>
        <v>519.28</v>
      </c>
      <c r="M301" s="48">
        <f t="shared" si="583"/>
        <v>453.18</v>
      </c>
      <c r="N301" s="46">
        <f t="shared" si="584"/>
        <v>24.31275</v>
      </c>
      <c r="O301" s="48">
        <f t="shared" si="585"/>
        <v>89.5</v>
      </c>
      <c r="P301" s="48">
        <f t="shared" si="586"/>
        <v>0</v>
      </c>
      <c r="Q301" s="48">
        <f t="shared" si="587"/>
        <v>1148.79125</v>
      </c>
      <c r="R301" s="46">
        <f t="shared" si="588"/>
        <v>0</v>
      </c>
      <c r="S301" s="46">
        <f t="shared" si="589"/>
        <v>259.64</v>
      </c>
      <c r="T301" s="48">
        <f t="shared" si="590"/>
        <v>113.3</v>
      </c>
      <c r="U301" s="46">
        <f t="shared" si="591"/>
        <v>10.42</v>
      </c>
      <c r="V301" s="46">
        <v>0</v>
      </c>
      <c r="W301" s="48">
        <f t="shared" si="592"/>
        <v>89.5</v>
      </c>
      <c r="X301" s="48">
        <f t="shared" si="593"/>
        <v>0</v>
      </c>
      <c r="Y301" s="46">
        <f t="shared" si="594"/>
        <v>472.86</v>
      </c>
      <c r="Z301" s="46">
        <f t="shared" si="595"/>
        <v>1621.65125</v>
      </c>
      <c r="AA301" s="46"/>
      <c r="AB301" s="12" t="s">
        <v>83</v>
      </c>
      <c r="AC301" s="11">
        <f t="shared" ref="AC301:AE301" si="679">K301+R301</f>
        <v>62.5185</v>
      </c>
      <c r="AD301" s="11">
        <f t="shared" si="679"/>
        <v>778.92</v>
      </c>
      <c r="AE301" s="11">
        <f t="shared" si="679"/>
        <v>566.48</v>
      </c>
      <c r="AF301" s="11">
        <f t="shared" si="597"/>
        <v>34.73275</v>
      </c>
      <c r="AG301" s="11">
        <f t="shared" ref="AG301:AI301" si="680">O301+W301</f>
        <v>179</v>
      </c>
      <c r="AH301" s="11">
        <f t="shared" si="680"/>
        <v>0</v>
      </c>
      <c r="AI301" s="11">
        <f t="shared" si="680"/>
        <v>1621.65125</v>
      </c>
      <c r="AJ301" s="12" t="s">
        <v>33</v>
      </c>
    </row>
    <row r="302" s="9" customFormat="1" ht="16" customHeight="1" spans="1:36">
      <c r="A302" s="45">
        <f t="shared" si="580"/>
        <v>299</v>
      </c>
      <c r="B302" s="46" t="s">
        <v>53</v>
      </c>
      <c r="C302" s="101" t="s">
        <v>790</v>
      </c>
      <c r="D302" s="102" t="s">
        <v>791</v>
      </c>
      <c r="E302" s="95">
        <v>3473.25</v>
      </c>
      <c r="F302" s="95">
        <v>3245.5</v>
      </c>
      <c r="G302" s="96">
        <v>5664.75</v>
      </c>
      <c r="H302" s="95">
        <v>3473.25</v>
      </c>
      <c r="I302" s="48">
        <v>3180</v>
      </c>
      <c r="J302" s="96"/>
      <c r="K302" s="63">
        <f t="shared" si="581"/>
        <v>62.5185</v>
      </c>
      <c r="L302" s="64">
        <f t="shared" si="582"/>
        <v>519.28</v>
      </c>
      <c r="M302" s="48">
        <f t="shared" si="583"/>
        <v>453.18</v>
      </c>
      <c r="N302" s="46">
        <f t="shared" si="584"/>
        <v>24.31275</v>
      </c>
      <c r="O302" s="48">
        <f t="shared" si="585"/>
        <v>159</v>
      </c>
      <c r="P302" s="48">
        <f t="shared" si="586"/>
        <v>0</v>
      </c>
      <c r="Q302" s="48">
        <f t="shared" si="587"/>
        <v>1218.29125</v>
      </c>
      <c r="R302" s="46">
        <f t="shared" si="588"/>
        <v>0</v>
      </c>
      <c r="S302" s="46">
        <f t="shared" si="589"/>
        <v>259.64</v>
      </c>
      <c r="T302" s="48">
        <f t="shared" si="590"/>
        <v>113.3</v>
      </c>
      <c r="U302" s="46">
        <f t="shared" si="591"/>
        <v>10.42</v>
      </c>
      <c r="V302" s="46">
        <v>0</v>
      </c>
      <c r="W302" s="48">
        <f t="shared" si="592"/>
        <v>159</v>
      </c>
      <c r="X302" s="48">
        <f t="shared" si="593"/>
        <v>0</v>
      </c>
      <c r="Y302" s="46">
        <f t="shared" si="594"/>
        <v>542.36</v>
      </c>
      <c r="Z302" s="46">
        <f t="shared" si="595"/>
        <v>1760.65125</v>
      </c>
      <c r="AA302" s="46"/>
      <c r="AB302" s="12" t="s">
        <v>54</v>
      </c>
      <c r="AC302" s="11">
        <f t="shared" ref="AC302:AE302" si="681">K302+R302</f>
        <v>62.5185</v>
      </c>
      <c r="AD302" s="11">
        <f t="shared" si="681"/>
        <v>778.92</v>
      </c>
      <c r="AE302" s="11">
        <f t="shared" si="681"/>
        <v>566.48</v>
      </c>
      <c r="AF302" s="11">
        <f t="shared" si="597"/>
        <v>34.73275</v>
      </c>
      <c r="AG302" s="11">
        <f t="shared" ref="AG302:AI302" si="682">O302+W302</f>
        <v>318</v>
      </c>
      <c r="AH302" s="11">
        <f t="shared" si="682"/>
        <v>0</v>
      </c>
      <c r="AI302" s="11">
        <f t="shared" si="682"/>
        <v>1760.65125</v>
      </c>
      <c r="AJ302" s="12" t="s">
        <v>32</v>
      </c>
    </row>
    <row r="303" s="9" customFormat="1" ht="16" customHeight="1" spans="1:36">
      <c r="A303" s="45">
        <f t="shared" si="580"/>
        <v>300</v>
      </c>
      <c r="B303" s="46" t="s">
        <v>363</v>
      </c>
      <c r="C303" s="52" t="s">
        <v>792</v>
      </c>
      <c r="D303" s="346" t="s">
        <v>793</v>
      </c>
      <c r="E303" s="95">
        <v>3473.25</v>
      </c>
      <c r="F303" s="95">
        <v>3245.5</v>
      </c>
      <c r="G303" s="96">
        <v>5664.75</v>
      </c>
      <c r="H303" s="95">
        <v>3473.25</v>
      </c>
      <c r="I303" s="48">
        <v>1790</v>
      </c>
      <c r="J303" s="95"/>
      <c r="K303" s="63">
        <f t="shared" si="581"/>
        <v>62.5185</v>
      </c>
      <c r="L303" s="64">
        <f t="shared" si="582"/>
        <v>519.28</v>
      </c>
      <c r="M303" s="48">
        <f t="shared" si="583"/>
        <v>453.18</v>
      </c>
      <c r="N303" s="46">
        <f t="shared" si="584"/>
        <v>24.31275</v>
      </c>
      <c r="O303" s="48">
        <f t="shared" si="585"/>
        <v>89.5</v>
      </c>
      <c r="P303" s="48">
        <f t="shared" si="586"/>
        <v>0</v>
      </c>
      <c r="Q303" s="48">
        <f t="shared" si="587"/>
        <v>1148.79125</v>
      </c>
      <c r="R303" s="46">
        <f t="shared" si="588"/>
        <v>0</v>
      </c>
      <c r="S303" s="46">
        <f t="shared" si="589"/>
        <v>259.64</v>
      </c>
      <c r="T303" s="48">
        <f t="shared" si="590"/>
        <v>113.3</v>
      </c>
      <c r="U303" s="46">
        <f t="shared" si="591"/>
        <v>10.42</v>
      </c>
      <c r="V303" s="46">
        <v>0</v>
      </c>
      <c r="W303" s="48">
        <f t="shared" si="592"/>
        <v>89.5</v>
      </c>
      <c r="X303" s="48">
        <f t="shared" si="593"/>
        <v>0</v>
      </c>
      <c r="Y303" s="46">
        <f t="shared" si="594"/>
        <v>472.86</v>
      </c>
      <c r="Z303" s="46">
        <f t="shared" si="595"/>
        <v>1621.65125</v>
      </c>
      <c r="AA303" s="46"/>
      <c r="AB303" s="12" t="s">
        <v>71</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45">
        <f t="shared" si="580"/>
        <v>301</v>
      </c>
      <c r="B304" s="46" t="s">
        <v>794</v>
      </c>
      <c r="C304" s="100" t="s">
        <v>795</v>
      </c>
      <c r="D304" s="55" t="s">
        <v>796</v>
      </c>
      <c r="E304" s="95">
        <v>3473.25</v>
      </c>
      <c r="F304" s="95">
        <v>3245.5</v>
      </c>
      <c r="G304" s="96">
        <v>5664.75</v>
      </c>
      <c r="H304" s="95">
        <v>3473.25</v>
      </c>
      <c r="I304" s="48">
        <v>3180</v>
      </c>
      <c r="J304" s="96"/>
      <c r="K304" s="63">
        <f t="shared" si="581"/>
        <v>62.5185</v>
      </c>
      <c r="L304" s="64">
        <f t="shared" si="582"/>
        <v>519.28</v>
      </c>
      <c r="M304" s="48">
        <f t="shared" si="583"/>
        <v>453.18</v>
      </c>
      <c r="N304" s="46">
        <f t="shared" si="584"/>
        <v>24.31275</v>
      </c>
      <c r="O304" s="48">
        <f t="shared" si="585"/>
        <v>159</v>
      </c>
      <c r="P304" s="48">
        <f t="shared" si="586"/>
        <v>0</v>
      </c>
      <c r="Q304" s="48">
        <f t="shared" si="587"/>
        <v>1218.29125</v>
      </c>
      <c r="R304" s="46">
        <f t="shared" si="588"/>
        <v>0</v>
      </c>
      <c r="S304" s="46">
        <f t="shared" si="589"/>
        <v>259.64</v>
      </c>
      <c r="T304" s="48">
        <f t="shared" si="590"/>
        <v>113.3</v>
      </c>
      <c r="U304" s="46">
        <f t="shared" si="591"/>
        <v>10.42</v>
      </c>
      <c r="V304" s="46">
        <v>0</v>
      </c>
      <c r="W304" s="48">
        <f t="shared" si="592"/>
        <v>159</v>
      </c>
      <c r="X304" s="48">
        <f t="shared" si="593"/>
        <v>0</v>
      </c>
      <c r="Y304" s="46">
        <f t="shared" si="594"/>
        <v>542.36</v>
      </c>
      <c r="Z304" s="46">
        <f t="shared" si="595"/>
        <v>1760.65125</v>
      </c>
      <c r="AA304" s="46"/>
      <c r="AB304" s="12" t="s">
        <v>119</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36</v>
      </c>
    </row>
    <row r="305" s="9" customFormat="1" ht="16" customHeight="1" spans="1:36">
      <c r="A305" s="45">
        <f t="shared" si="580"/>
        <v>302</v>
      </c>
      <c r="B305" s="46" t="s">
        <v>363</v>
      </c>
      <c r="C305" s="52" t="s">
        <v>797</v>
      </c>
      <c r="D305" s="344" t="s">
        <v>798</v>
      </c>
      <c r="E305" s="95">
        <v>3473.25</v>
      </c>
      <c r="F305" s="95">
        <v>3245.5</v>
      </c>
      <c r="G305" s="96">
        <v>5664.75</v>
      </c>
      <c r="H305" s="95">
        <v>3473.25</v>
      </c>
      <c r="I305" s="48">
        <v>0</v>
      </c>
      <c r="J305" s="96"/>
      <c r="K305" s="63">
        <f t="shared" si="581"/>
        <v>62.5185</v>
      </c>
      <c r="L305" s="64">
        <f t="shared" si="582"/>
        <v>519.28</v>
      </c>
      <c r="M305" s="48">
        <f t="shared" si="583"/>
        <v>453.18</v>
      </c>
      <c r="N305" s="46">
        <f t="shared" si="584"/>
        <v>24.31275</v>
      </c>
      <c r="O305" s="48">
        <f t="shared" si="585"/>
        <v>0</v>
      </c>
      <c r="P305" s="48">
        <f t="shared" si="586"/>
        <v>0</v>
      </c>
      <c r="Q305" s="48">
        <f t="shared" si="587"/>
        <v>1059.29125</v>
      </c>
      <c r="R305" s="46">
        <f t="shared" si="588"/>
        <v>0</v>
      </c>
      <c r="S305" s="46">
        <f t="shared" si="589"/>
        <v>259.64</v>
      </c>
      <c r="T305" s="48">
        <f t="shared" si="590"/>
        <v>113.3</v>
      </c>
      <c r="U305" s="46">
        <f t="shared" si="591"/>
        <v>10.42</v>
      </c>
      <c r="V305" s="46">
        <v>0</v>
      </c>
      <c r="W305" s="48">
        <f t="shared" si="592"/>
        <v>0</v>
      </c>
      <c r="X305" s="48">
        <f t="shared" si="593"/>
        <v>0</v>
      </c>
      <c r="Y305" s="46">
        <f t="shared" si="594"/>
        <v>383.36</v>
      </c>
      <c r="Z305" s="46">
        <f t="shared" si="595"/>
        <v>1442.65125</v>
      </c>
      <c r="AA305" s="46"/>
      <c r="AB305" s="12" t="s">
        <v>71</v>
      </c>
      <c r="AC305" s="11">
        <f t="shared" ref="AC305:AE305" si="687">K305+R305</f>
        <v>62.5185</v>
      </c>
      <c r="AD305" s="11">
        <f t="shared" si="687"/>
        <v>778.92</v>
      </c>
      <c r="AE305" s="11">
        <f t="shared" si="687"/>
        <v>566.48</v>
      </c>
      <c r="AF305" s="11">
        <f t="shared" si="597"/>
        <v>34.73275</v>
      </c>
      <c r="AG305" s="11">
        <f t="shared" ref="AG305:AI305" si="688">O305+W305</f>
        <v>0</v>
      </c>
      <c r="AH305" s="11">
        <f t="shared" si="688"/>
        <v>0</v>
      </c>
      <c r="AI305" s="11">
        <f t="shared" si="688"/>
        <v>1442.65125</v>
      </c>
      <c r="AJ305" s="12" t="s">
        <v>33</v>
      </c>
    </row>
    <row r="306" s="9" customFormat="1" ht="16" customHeight="1" spans="1:36">
      <c r="A306" s="45">
        <f t="shared" si="580"/>
        <v>303</v>
      </c>
      <c r="B306" s="46" t="s">
        <v>230</v>
      </c>
      <c r="C306" s="52" t="s">
        <v>799</v>
      </c>
      <c r="D306" s="344" t="s">
        <v>800</v>
      </c>
      <c r="E306" s="95">
        <v>3473.25</v>
      </c>
      <c r="F306" s="95">
        <v>3245.5</v>
      </c>
      <c r="G306" s="96">
        <v>5664.75</v>
      </c>
      <c r="H306" s="95">
        <v>3473.25</v>
      </c>
      <c r="I306" s="48">
        <v>3180</v>
      </c>
      <c r="J306" s="96"/>
      <c r="K306" s="63">
        <f t="shared" si="581"/>
        <v>62.5185</v>
      </c>
      <c r="L306" s="64">
        <f t="shared" si="582"/>
        <v>519.28</v>
      </c>
      <c r="M306" s="48">
        <f t="shared" si="583"/>
        <v>453.18</v>
      </c>
      <c r="N306" s="46">
        <f t="shared" si="584"/>
        <v>24.31275</v>
      </c>
      <c r="O306" s="48">
        <f t="shared" si="585"/>
        <v>159</v>
      </c>
      <c r="P306" s="48">
        <f t="shared" si="586"/>
        <v>0</v>
      </c>
      <c r="Q306" s="48">
        <f t="shared" si="587"/>
        <v>1218.29125</v>
      </c>
      <c r="R306" s="46">
        <f t="shared" si="588"/>
        <v>0</v>
      </c>
      <c r="S306" s="46">
        <f t="shared" si="589"/>
        <v>259.64</v>
      </c>
      <c r="T306" s="48">
        <f t="shared" si="590"/>
        <v>113.3</v>
      </c>
      <c r="U306" s="46">
        <f t="shared" si="591"/>
        <v>10.42</v>
      </c>
      <c r="V306" s="46">
        <v>0</v>
      </c>
      <c r="W306" s="48">
        <f t="shared" si="592"/>
        <v>159</v>
      </c>
      <c r="X306" s="48">
        <f t="shared" si="593"/>
        <v>0</v>
      </c>
      <c r="Y306" s="46">
        <f t="shared" si="594"/>
        <v>542.36</v>
      </c>
      <c r="Z306" s="46">
        <f t="shared" si="595"/>
        <v>1760.65125</v>
      </c>
      <c r="AA306" s="46"/>
      <c r="AB306" s="12" t="s">
        <v>60</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32</v>
      </c>
    </row>
    <row r="307" s="9" customFormat="1" ht="16" customHeight="1" spans="1:36">
      <c r="A307" s="45">
        <f t="shared" si="580"/>
        <v>304</v>
      </c>
      <c r="B307" s="46" t="s">
        <v>670</v>
      </c>
      <c r="C307" s="52" t="s">
        <v>801</v>
      </c>
      <c r="D307" s="55" t="s">
        <v>802</v>
      </c>
      <c r="E307" s="95">
        <v>3473.25</v>
      </c>
      <c r="F307" s="95">
        <v>3245.5</v>
      </c>
      <c r="G307" s="96">
        <v>5664.75</v>
      </c>
      <c r="H307" s="95">
        <v>3473.25</v>
      </c>
      <c r="I307" s="48">
        <v>1790</v>
      </c>
      <c r="J307" s="96"/>
      <c r="K307" s="63">
        <f t="shared" si="581"/>
        <v>62.5185</v>
      </c>
      <c r="L307" s="64">
        <f t="shared" si="582"/>
        <v>519.28</v>
      </c>
      <c r="M307" s="48">
        <f t="shared" si="583"/>
        <v>453.18</v>
      </c>
      <c r="N307" s="46">
        <f t="shared" si="584"/>
        <v>24.31275</v>
      </c>
      <c r="O307" s="48">
        <f t="shared" si="585"/>
        <v>89.5</v>
      </c>
      <c r="P307" s="48">
        <f t="shared" si="586"/>
        <v>0</v>
      </c>
      <c r="Q307" s="48">
        <f t="shared" si="587"/>
        <v>1148.79125</v>
      </c>
      <c r="R307" s="46">
        <f t="shared" si="588"/>
        <v>0</v>
      </c>
      <c r="S307" s="46">
        <f t="shared" si="589"/>
        <v>259.64</v>
      </c>
      <c r="T307" s="48">
        <f t="shared" si="590"/>
        <v>113.3</v>
      </c>
      <c r="U307" s="46">
        <f t="shared" si="591"/>
        <v>10.42</v>
      </c>
      <c r="V307" s="46">
        <v>0</v>
      </c>
      <c r="W307" s="48">
        <f t="shared" si="592"/>
        <v>89.5</v>
      </c>
      <c r="X307" s="48">
        <f t="shared" si="593"/>
        <v>0</v>
      </c>
      <c r="Y307" s="46">
        <f t="shared" si="594"/>
        <v>472.86</v>
      </c>
      <c r="Z307" s="46">
        <f t="shared" si="595"/>
        <v>1621.65125</v>
      </c>
      <c r="AA307" s="46"/>
      <c r="AB307" s="12" t="s">
        <v>92</v>
      </c>
      <c r="AC307" s="11">
        <f t="shared" ref="AC307:AE307" si="691">K307+R307</f>
        <v>62.5185</v>
      </c>
      <c r="AD307" s="11">
        <f t="shared" si="691"/>
        <v>778.92</v>
      </c>
      <c r="AE307" s="11">
        <f t="shared" si="691"/>
        <v>566.48</v>
      </c>
      <c r="AF307" s="11">
        <f t="shared" si="597"/>
        <v>34.73275</v>
      </c>
      <c r="AG307" s="11">
        <f t="shared" ref="AG307:AI307" si="692">O307+W307</f>
        <v>179</v>
      </c>
      <c r="AH307" s="11">
        <f t="shared" si="692"/>
        <v>0</v>
      </c>
      <c r="AI307" s="11">
        <f t="shared" si="692"/>
        <v>1621.65125</v>
      </c>
      <c r="AJ307" s="12" t="s">
        <v>33</v>
      </c>
    </row>
    <row r="308" s="9" customFormat="1" ht="16" customHeight="1" spans="1:36">
      <c r="A308" s="45">
        <f t="shared" si="580"/>
        <v>305</v>
      </c>
      <c r="B308" s="46" t="s">
        <v>230</v>
      </c>
      <c r="C308" s="52" t="s">
        <v>803</v>
      </c>
      <c r="D308" s="55" t="s">
        <v>804</v>
      </c>
      <c r="E308" s="95">
        <v>3473.25</v>
      </c>
      <c r="F308" s="95">
        <v>3245.5</v>
      </c>
      <c r="G308" s="96">
        <v>5664.75</v>
      </c>
      <c r="H308" s="95">
        <v>3473.25</v>
      </c>
      <c r="I308" s="48">
        <v>3180</v>
      </c>
      <c r="J308" s="96"/>
      <c r="K308" s="63">
        <f t="shared" si="581"/>
        <v>62.5185</v>
      </c>
      <c r="L308" s="64">
        <f t="shared" si="582"/>
        <v>519.28</v>
      </c>
      <c r="M308" s="48">
        <f t="shared" si="583"/>
        <v>453.18</v>
      </c>
      <c r="N308" s="46">
        <f t="shared" si="584"/>
        <v>24.31275</v>
      </c>
      <c r="O308" s="48">
        <f t="shared" si="585"/>
        <v>159</v>
      </c>
      <c r="P308" s="48">
        <f t="shared" si="586"/>
        <v>0</v>
      </c>
      <c r="Q308" s="48">
        <f t="shared" si="587"/>
        <v>1218.29125</v>
      </c>
      <c r="R308" s="46">
        <f t="shared" si="588"/>
        <v>0</v>
      </c>
      <c r="S308" s="46">
        <f t="shared" si="589"/>
        <v>259.64</v>
      </c>
      <c r="T308" s="48">
        <f t="shared" si="590"/>
        <v>113.3</v>
      </c>
      <c r="U308" s="46">
        <f t="shared" si="591"/>
        <v>10.42</v>
      </c>
      <c r="V308" s="46">
        <v>0</v>
      </c>
      <c r="W308" s="48">
        <f t="shared" si="592"/>
        <v>159</v>
      </c>
      <c r="X308" s="48">
        <f t="shared" si="593"/>
        <v>0</v>
      </c>
      <c r="Y308" s="46">
        <f t="shared" si="594"/>
        <v>542.36</v>
      </c>
      <c r="Z308" s="46">
        <f t="shared" si="595"/>
        <v>1760.65125</v>
      </c>
      <c r="AA308" s="46"/>
      <c r="AB308" s="12" t="s">
        <v>68</v>
      </c>
      <c r="AC308" s="11">
        <f t="shared" ref="AC308:AE308" si="693">K308+R308</f>
        <v>62.5185</v>
      </c>
      <c r="AD308" s="11">
        <f t="shared" si="693"/>
        <v>778.92</v>
      </c>
      <c r="AE308" s="11">
        <f t="shared" si="693"/>
        <v>566.48</v>
      </c>
      <c r="AF308" s="11">
        <f t="shared" si="597"/>
        <v>34.73275</v>
      </c>
      <c r="AG308" s="11">
        <f t="shared" ref="AG308:AI308" si="694">O308+W308</f>
        <v>318</v>
      </c>
      <c r="AH308" s="11">
        <f t="shared" si="694"/>
        <v>0</v>
      </c>
      <c r="AI308" s="11">
        <f t="shared" si="694"/>
        <v>1760.65125</v>
      </c>
      <c r="AJ308" s="12" t="s">
        <v>32</v>
      </c>
    </row>
    <row r="309" s="9" customFormat="1" ht="16" customHeight="1" spans="1:36">
      <c r="A309" s="45">
        <f t="shared" si="580"/>
        <v>306</v>
      </c>
      <c r="B309" s="46" t="s">
        <v>558</v>
      </c>
      <c r="C309" s="52" t="s">
        <v>805</v>
      </c>
      <c r="D309" s="55" t="s">
        <v>806</v>
      </c>
      <c r="E309" s="95">
        <v>3473.25</v>
      </c>
      <c r="F309" s="95">
        <v>3245.5</v>
      </c>
      <c r="G309" s="96">
        <v>5664.75</v>
      </c>
      <c r="H309" s="95">
        <v>3473.25</v>
      </c>
      <c r="I309" s="48">
        <v>1790</v>
      </c>
      <c r="J309" s="96"/>
      <c r="K309" s="63">
        <f t="shared" si="581"/>
        <v>62.5185</v>
      </c>
      <c r="L309" s="64">
        <f t="shared" si="582"/>
        <v>519.28</v>
      </c>
      <c r="M309" s="48">
        <f t="shared" si="583"/>
        <v>453.18</v>
      </c>
      <c r="N309" s="46">
        <f t="shared" si="584"/>
        <v>24.31275</v>
      </c>
      <c r="O309" s="48">
        <f t="shared" si="585"/>
        <v>89.5</v>
      </c>
      <c r="P309" s="48">
        <f t="shared" si="586"/>
        <v>0</v>
      </c>
      <c r="Q309" s="48">
        <f t="shared" si="587"/>
        <v>1148.79125</v>
      </c>
      <c r="R309" s="46">
        <f t="shared" si="588"/>
        <v>0</v>
      </c>
      <c r="S309" s="46">
        <f t="shared" si="589"/>
        <v>259.64</v>
      </c>
      <c r="T309" s="48">
        <f t="shared" si="590"/>
        <v>113.3</v>
      </c>
      <c r="U309" s="46">
        <f t="shared" si="591"/>
        <v>10.42</v>
      </c>
      <c r="V309" s="46">
        <v>0</v>
      </c>
      <c r="W309" s="48">
        <f t="shared" si="592"/>
        <v>89.5</v>
      </c>
      <c r="X309" s="48">
        <f t="shared" si="593"/>
        <v>0</v>
      </c>
      <c r="Y309" s="46">
        <f t="shared" si="594"/>
        <v>472.86</v>
      </c>
      <c r="Z309" s="46">
        <f t="shared" si="595"/>
        <v>1621.65125</v>
      </c>
      <c r="AA309" s="46"/>
      <c r="AB309" s="12" t="s">
        <v>98</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45">
        <f t="shared" si="580"/>
        <v>307</v>
      </c>
      <c r="B310" s="46" t="s">
        <v>558</v>
      </c>
      <c r="C310" s="52" t="s">
        <v>807</v>
      </c>
      <c r="D310" s="55" t="s">
        <v>808</v>
      </c>
      <c r="E310" s="95">
        <v>3473.25</v>
      </c>
      <c r="F310" s="95">
        <v>3245.5</v>
      </c>
      <c r="G310" s="96">
        <v>5664.75</v>
      </c>
      <c r="H310" s="95">
        <v>3473.25</v>
      </c>
      <c r="I310" s="48">
        <v>1790</v>
      </c>
      <c r="J310" s="96"/>
      <c r="K310" s="63">
        <f t="shared" si="581"/>
        <v>62.5185</v>
      </c>
      <c r="L310" s="64">
        <f t="shared" si="582"/>
        <v>519.28</v>
      </c>
      <c r="M310" s="48">
        <f t="shared" si="583"/>
        <v>453.18</v>
      </c>
      <c r="N310" s="46">
        <f t="shared" si="584"/>
        <v>24.31275</v>
      </c>
      <c r="O310" s="48">
        <f t="shared" si="585"/>
        <v>89.5</v>
      </c>
      <c r="P310" s="48">
        <f t="shared" si="586"/>
        <v>0</v>
      </c>
      <c r="Q310" s="48">
        <f t="shared" si="587"/>
        <v>1148.79125</v>
      </c>
      <c r="R310" s="46">
        <f t="shared" si="588"/>
        <v>0</v>
      </c>
      <c r="S310" s="46">
        <f t="shared" si="589"/>
        <v>259.64</v>
      </c>
      <c r="T310" s="48">
        <f t="shared" si="590"/>
        <v>113.3</v>
      </c>
      <c r="U310" s="46">
        <f t="shared" si="591"/>
        <v>10.42</v>
      </c>
      <c r="V310" s="46">
        <v>0</v>
      </c>
      <c r="W310" s="48">
        <f t="shared" si="592"/>
        <v>89.5</v>
      </c>
      <c r="X310" s="48">
        <f t="shared" si="593"/>
        <v>0</v>
      </c>
      <c r="Y310" s="46">
        <f t="shared" si="594"/>
        <v>472.86</v>
      </c>
      <c r="Z310" s="46">
        <f t="shared" si="595"/>
        <v>1621.65125</v>
      </c>
      <c r="AA310" s="46"/>
      <c r="AB310" s="12" t="s">
        <v>98</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9" customFormat="1" ht="16" customHeight="1" spans="1:36">
      <c r="A311" s="45">
        <f t="shared" si="580"/>
        <v>308</v>
      </c>
      <c r="B311" s="46" t="s">
        <v>558</v>
      </c>
      <c r="C311" s="52" t="s">
        <v>809</v>
      </c>
      <c r="D311" s="55" t="s">
        <v>810</v>
      </c>
      <c r="E311" s="95">
        <v>3473.25</v>
      </c>
      <c r="F311" s="95">
        <v>3245.5</v>
      </c>
      <c r="G311" s="96">
        <v>5664.75</v>
      </c>
      <c r="H311" s="95">
        <v>3473.25</v>
      </c>
      <c r="I311" s="48">
        <v>1790</v>
      </c>
      <c r="J311" s="96"/>
      <c r="K311" s="63">
        <f t="shared" si="581"/>
        <v>62.5185</v>
      </c>
      <c r="L311" s="64">
        <f t="shared" si="582"/>
        <v>519.28</v>
      </c>
      <c r="M311" s="48">
        <f t="shared" si="583"/>
        <v>453.18</v>
      </c>
      <c r="N311" s="46">
        <f t="shared" si="584"/>
        <v>24.31275</v>
      </c>
      <c r="O311" s="48">
        <f t="shared" si="585"/>
        <v>89.5</v>
      </c>
      <c r="P311" s="48">
        <f t="shared" si="586"/>
        <v>0</v>
      </c>
      <c r="Q311" s="48">
        <f t="shared" si="587"/>
        <v>1148.79125</v>
      </c>
      <c r="R311" s="46">
        <f t="shared" si="588"/>
        <v>0</v>
      </c>
      <c r="S311" s="46">
        <f t="shared" si="589"/>
        <v>259.64</v>
      </c>
      <c r="T311" s="48">
        <f t="shared" si="590"/>
        <v>113.3</v>
      </c>
      <c r="U311" s="46">
        <f t="shared" si="591"/>
        <v>10.42</v>
      </c>
      <c r="V311" s="46">
        <v>0</v>
      </c>
      <c r="W311" s="48">
        <f t="shared" si="592"/>
        <v>89.5</v>
      </c>
      <c r="X311" s="48">
        <f t="shared" si="593"/>
        <v>0</v>
      </c>
      <c r="Y311" s="46">
        <f t="shared" si="594"/>
        <v>472.86</v>
      </c>
      <c r="Z311" s="46">
        <f t="shared" si="595"/>
        <v>1621.65125</v>
      </c>
      <c r="AA311" s="46"/>
      <c r="AB311" s="12" t="s">
        <v>98</v>
      </c>
      <c r="AC311" s="11">
        <f t="shared" ref="AC311:AE311" si="699">K311+R311</f>
        <v>62.5185</v>
      </c>
      <c r="AD311" s="11">
        <f t="shared" si="699"/>
        <v>778.92</v>
      </c>
      <c r="AE311" s="11">
        <f t="shared" si="699"/>
        <v>566.48</v>
      </c>
      <c r="AF311" s="11">
        <f t="shared" si="597"/>
        <v>34.73275</v>
      </c>
      <c r="AG311" s="11">
        <f t="shared" ref="AG311:AI311" si="700">O311+W311</f>
        <v>179</v>
      </c>
      <c r="AH311" s="11">
        <f t="shared" si="700"/>
        <v>0</v>
      </c>
      <c r="AI311" s="11">
        <f t="shared" si="700"/>
        <v>1621.65125</v>
      </c>
      <c r="AJ311" s="12" t="s">
        <v>33</v>
      </c>
    </row>
    <row r="312" s="9" customFormat="1" ht="16" customHeight="1" spans="1:36">
      <c r="A312" s="45">
        <f t="shared" si="580"/>
        <v>309</v>
      </c>
      <c r="B312" s="46" t="s">
        <v>794</v>
      </c>
      <c r="C312" s="52" t="s">
        <v>811</v>
      </c>
      <c r="D312" s="55" t="s">
        <v>812</v>
      </c>
      <c r="E312" s="95">
        <v>3473.25</v>
      </c>
      <c r="F312" s="95">
        <v>3245.5</v>
      </c>
      <c r="G312" s="96">
        <v>5664.75</v>
      </c>
      <c r="H312" s="95">
        <v>3473.25</v>
      </c>
      <c r="I312" s="48">
        <v>3180</v>
      </c>
      <c r="J312" s="96"/>
      <c r="K312" s="63">
        <f t="shared" si="581"/>
        <v>62.5185</v>
      </c>
      <c r="L312" s="64">
        <f t="shared" si="582"/>
        <v>519.28</v>
      </c>
      <c r="M312" s="48">
        <f t="shared" si="583"/>
        <v>453.18</v>
      </c>
      <c r="N312" s="46">
        <f t="shared" si="584"/>
        <v>24.31275</v>
      </c>
      <c r="O312" s="48">
        <f t="shared" si="585"/>
        <v>159</v>
      </c>
      <c r="P312" s="48">
        <f t="shared" si="586"/>
        <v>0</v>
      </c>
      <c r="Q312" s="48">
        <f t="shared" si="587"/>
        <v>1218.29125</v>
      </c>
      <c r="R312" s="46">
        <f t="shared" si="588"/>
        <v>0</v>
      </c>
      <c r="S312" s="46">
        <f t="shared" si="589"/>
        <v>259.64</v>
      </c>
      <c r="T312" s="48">
        <f t="shared" si="590"/>
        <v>113.3</v>
      </c>
      <c r="U312" s="46">
        <f t="shared" si="591"/>
        <v>10.42</v>
      </c>
      <c r="V312" s="46">
        <v>0</v>
      </c>
      <c r="W312" s="48">
        <f t="shared" si="592"/>
        <v>159</v>
      </c>
      <c r="X312" s="48">
        <f t="shared" si="593"/>
        <v>0</v>
      </c>
      <c r="Y312" s="46">
        <f t="shared" si="594"/>
        <v>542.36</v>
      </c>
      <c r="Z312" s="46">
        <f t="shared" si="595"/>
        <v>1760.65125</v>
      </c>
      <c r="AA312" s="46"/>
      <c r="AB312" s="12" t="s">
        <v>122</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36</v>
      </c>
    </row>
    <row r="313" s="9" customFormat="1" ht="16" customHeight="1" spans="1:36">
      <c r="A313" s="45">
        <f t="shared" si="580"/>
        <v>310</v>
      </c>
      <c r="B313" s="46" t="s">
        <v>230</v>
      </c>
      <c r="C313" s="100" t="s">
        <v>813</v>
      </c>
      <c r="D313" s="55" t="s">
        <v>814</v>
      </c>
      <c r="E313" s="95">
        <v>3473.25</v>
      </c>
      <c r="F313" s="95">
        <v>3245.5</v>
      </c>
      <c r="G313" s="96">
        <v>5664.75</v>
      </c>
      <c r="H313" s="95">
        <v>3473.25</v>
      </c>
      <c r="I313" s="48">
        <v>3180</v>
      </c>
      <c r="J313" s="96"/>
      <c r="K313" s="63">
        <f t="shared" si="581"/>
        <v>62.5185</v>
      </c>
      <c r="L313" s="64">
        <f t="shared" si="582"/>
        <v>519.28</v>
      </c>
      <c r="M313" s="48">
        <f t="shared" si="583"/>
        <v>453.18</v>
      </c>
      <c r="N313" s="46">
        <f t="shared" si="584"/>
        <v>24.31275</v>
      </c>
      <c r="O313" s="48">
        <f t="shared" si="585"/>
        <v>159</v>
      </c>
      <c r="P313" s="48">
        <f t="shared" si="586"/>
        <v>0</v>
      </c>
      <c r="Q313" s="48">
        <f t="shared" si="587"/>
        <v>1218.29125</v>
      </c>
      <c r="R313" s="46">
        <f t="shared" si="588"/>
        <v>0</v>
      </c>
      <c r="S313" s="46">
        <f t="shared" si="589"/>
        <v>259.64</v>
      </c>
      <c r="T313" s="48">
        <f t="shared" si="590"/>
        <v>113.3</v>
      </c>
      <c r="U313" s="46">
        <f t="shared" si="591"/>
        <v>10.42</v>
      </c>
      <c r="V313" s="46">
        <v>0</v>
      </c>
      <c r="W313" s="48">
        <f t="shared" si="592"/>
        <v>159</v>
      </c>
      <c r="X313" s="48">
        <f t="shared" si="593"/>
        <v>0</v>
      </c>
      <c r="Y313" s="46">
        <f t="shared" si="594"/>
        <v>542.36</v>
      </c>
      <c r="Z313" s="46">
        <f t="shared" si="595"/>
        <v>1760.65125</v>
      </c>
      <c r="AA313" s="46"/>
      <c r="AB313" s="12" t="s">
        <v>60</v>
      </c>
      <c r="AC313" s="11">
        <f t="shared" ref="AC313:AE313" si="703">K313+R313</f>
        <v>62.5185</v>
      </c>
      <c r="AD313" s="11">
        <f t="shared" si="703"/>
        <v>778.92</v>
      </c>
      <c r="AE313" s="11">
        <f t="shared" si="703"/>
        <v>566.48</v>
      </c>
      <c r="AF313" s="11">
        <f t="shared" si="597"/>
        <v>34.73275</v>
      </c>
      <c r="AG313" s="11">
        <f t="shared" ref="AG313:AI313" si="704">O313+W313</f>
        <v>318</v>
      </c>
      <c r="AH313" s="11">
        <f t="shared" si="704"/>
        <v>0</v>
      </c>
      <c r="AI313" s="11">
        <f t="shared" si="704"/>
        <v>1760.65125</v>
      </c>
      <c r="AJ313" s="12" t="s">
        <v>32</v>
      </c>
    </row>
    <row r="314" s="9" customFormat="1" ht="16" customHeight="1" spans="1:36">
      <c r="A314" s="45">
        <f t="shared" si="580"/>
        <v>311</v>
      </c>
      <c r="B314" s="46" t="s">
        <v>685</v>
      </c>
      <c r="C314" s="100" t="s">
        <v>815</v>
      </c>
      <c r="D314" s="55" t="s">
        <v>816</v>
      </c>
      <c r="E314" s="95">
        <v>3473.25</v>
      </c>
      <c r="F314" s="95">
        <v>3245.5</v>
      </c>
      <c r="G314" s="96">
        <v>5664.75</v>
      </c>
      <c r="H314" s="95">
        <v>3473.25</v>
      </c>
      <c r="I314" s="48">
        <v>1790</v>
      </c>
      <c r="J314" s="96"/>
      <c r="K314" s="63">
        <f t="shared" si="581"/>
        <v>62.5185</v>
      </c>
      <c r="L314" s="64">
        <f t="shared" si="582"/>
        <v>519.28</v>
      </c>
      <c r="M314" s="48">
        <f t="shared" si="583"/>
        <v>453.18</v>
      </c>
      <c r="N314" s="46">
        <f t="shared" si="584"/>
        <v>24.31275</v>
      </c>
      <c r="O314" s="48">
        <f t="shared" si="585"/>
        <v>89.5</v>
      </c>
      <c r="P314" s="48">
        <f t="shared" si="586"/>
        <v>0</v>
      </c>
      <c r="Q314" s="48">
        <f t="shared" si="587"/>
        <v>1148.79125</v>
      </c>
      <c r="R314" s="46">
        <f t="shared" si="588"/>
        <v>0</v>
      </c>
      <c r="S314" s="46">
        <f t="shared" si="589"/>
        <v>259.64</v>
      </c>
      <c r="T314" s="48">
        <f t="shared" si="590"/>
        <v>113.3</v>
      </c>
      <c r="U314" s="46">
        <f t="shared" si="591"/>
        <v>10.42</v>
      </c>
      <c r="V314" s="46">
        <v>0</v>
      </c>
      <c r="W314" s="48">
        <f t="shared" si="592"/>
        <v>89.5</v>
      </c>
      <c r="X314" s="48">
        <f t="shared" si="593"/>
        <v>0</v>
      </c>
      <c r="Y314" s="46">
        <f t="shared" si="594"/>
        <v>472.86</v>
      </c>
      <c r="Z314" s="46">
        <f t="shared" si="595"/>
        <v>1621.65125</v>
      </c>
      <c r="AA314" s="46"/>
      <c r="AB314" s="12" t="s">
        <v>89</v>
      </c>
      <c r="AC314" s="11">
        <f t="shared" ref="AC314:AE314" si="705">K314+R314</f>
        <v>62.5185</v>
      </c>
      <c r="AD314" s="11">
        <f t="shared" si="705"/>
        <v>778.92</v>
      </c>
      <c r="AE314" s="11">
        <f t="shared" si="705"/>
        <v>566.48</v>
      </c>
      <c r="AF314" s="11">
        <f t="shared" si="597"/>
        <v>34.73275</v>
      </c>
      <c r="AG314" s="11">
        <f t="shared" ref="AG314:AI314" si="706">O314+W314</f>
        <v>179</v>
      </c>
      <c r="AH314" s="11">
        <f t="shared" si="706"/>
        <v>0</v>
      </c>
      <c r="AI314" s="11">
        <f t="shared" si="706"/>
        <v>1621.65125</v>
      </c>
      <c r="AJ314" s="12" t="s">
        <v>33</v>
      </c>
    </row>
    <row r="315" s="9" customFormat="1" ht="16" customHeight="1" spans="1:36">
      <c r="A315" s="45">
        <f t="shared" si="580"/>
        <v>312</v>
      </c>
      <c r="B315" s="46" t="s">
        <v>558</v>
      </c>
      <c r="C315" s="100" t="s">
        <v>817</v>
      </c>
      <c r="D315" s="55" t="s">
        <v>818</v>
      </c>
      <c r="E315" s="95">
        <v>3473.25</v>
      </c>
      <c r="F315" s="95">
        <v>3245.5</v>
      </c>
      <c r="G315" s="96">
        <v>5664.75</v>
      </c>
      <c r="H315" s="95">
        <v>3473.25</v>
      </c>
      <c r="I315" s="48">
        <v>1790</v>
      </c>
      <c r="J315" s="96"/>
      <c r="K315" s="63">
        <f t="shared" si="581"/>
        <v>62.5185</v>
      </c>
      <c r="L315" s="64">
        <f t="shared" si="582"/>
        <v>519.28</v>
      </c>
      <c r="M315" s="48">
        <f t="shared" si="583"/>
        <v>453.18</v>
      </c>
      <c r="N315" s="46">
        <f t="shared" si="584"/>
        <v>24.31275</v>
      </c>
      <c r="O315" s="48">
        <f t="shared" si="585"/>
        <v>89.5</v>
      </c>
      <c r="P315" s="48">
        <f t="shared" si="586"/>
        <v>0</v>
      </c>
      <c r="Q315" s="48">
        <f t="shared" si="587"/>
        <v>1148.79125</v>
      </c>
      <c r="R315" s="46">
        <f t="shared" si="588"/>
        <v>0</v>
      </c>
      <c r="S315" s="46">
        <f t="shared" si="589"/>
        <v>259.64</v>
      </c>
      <c r="T315" s="48">
        <f t="shared" si="590"/>
        <v>113.3</v>
      </c>
      <c r="U315" s="46">
        <f t="shared" si="591"/>
        <v>10.42</v>
      </c>
      <c r="V315" s="46">
        <v>0</v>
      </c>
      <c r="W315" s="48">
        <f t="shared" si="592"/>
        <v>89.5</v>
      </c>
      <c r="X315" s="48">
        <f t="shared" si="593"/>
        <v>0</v>
      </c>
      <c r="Y315" s="46">
        <f t="shared" si="594"/>
        <v>472.86</v>
      </c>
      <c r="Z315" s="46">
        <f t="shared" si="595"/>
        <v>1621.65125</v>
      </c>
      <c r="AA315" s="46"/>
      <c r="AB315" s="12" t="s">
        <v>98</v>
      </c>
      <c r="AC315" s="11">
        <f t="shared" ref="AC315:AE315" si="707">K315+R315</f>
        <v>62.5185</v>
      </c>
      <c r="AD315" s="11">
        <f t="shared" si="707"/>
        <v>778.92</v>
      </c>
      <c r="AE315" s="11">
        <f t="shared" si="707"/>
        <v>566.48</v>
      </c>
      <c r="AF315" s="11">
        <f t="shared" si="597"/>
        <v>34.73275</v>
      </c>
      <c r="AG315" s="11">
        <f t="shared" ref="AG315:AI315" si="708">O315+W315</f>
        <v>179</v>
      </c>
      <c r="AH315" s="11">
        <f t="shared" si="708"/>
        <v>0</v>
      </c>
      <c r="AI315" s="11">
        <f t="shared" si="708"/>
        <v>1621.65125</v>
      </c>
      <c r="AJ315" s="12" t="s">
        <v>33</v>
      </c>
    </row>
    <row r="316" s="9" customFormat="1" ht="16" customHeight="1" spans="1:36">
      <c r="A316" s="45">
        <f t="shared" si="580"/>
        <v>313</v>
      </c>
      <c r="B316" s="46" t="s">
        <v>558</v>
      </c>
      <c r="C316" s="100" t="s">
        <v>819</v>
      </c>
      <c r="D316" s="55" t="s">
        <v>820</v>
      </c>
      <c r="E316" s="95">
        <v>3473.25</v>
      </c>
      <c r="F316" s="95">
        <v>3245.5</v>
      </c>
      <c r="G316" s="96">
        <v>5664.75</v>
      </c>
      <c r="H316" s="95">
        <v>3473.25</v>
      </c>
      <c r="I316" s="48">
        <v>1790</v>
      </c>
      <c r="J316" s="96"/>
      <c r="K316" s="63">
        <f t="shared" si="581"/>
        <v>62.5185</v>
      </c>
      <c r="L316" s="64">
        <f t="shared" si="582"/>
        <v>519.28</v>
      </c>
      <c r="M316" s="48">
        <f t="shared" si="583"/>
        <v>453.18</v>
      </c>
      <c r="N316" s="46">
        <f t="shared" si="584"/>
        <v>24.31275</v>
      </c>
      <c r="O316" s="48">
        <f t="shared" si="585"/>
        <v>89.5</v>
      </c>
      <c r="P316" s="48">
        <f t="shared" si="586"/>
        <v>0</v>
      </c>
      <c r="Q316" s="48">
        <f t="shared" si="587"/>
        <v>1148.79125</v>
      </c>
      <c r="R316" s="46">
        <f t="shared" si="588"/>
        <v>0</v>
      </c>
      <c r="S316" s="46">
        <f t="shared" si="589"/>
        <v>259.64</v>
      </c>
      <c r="T316" s="48">
        <f t="shared" si="590"/>
        <v>113.3</v>
      </c>
      <c r="U316" s="46">
        <f t="shared" si="591"/>
        <v>10.42</v>
      </c>
      <c r="V316" s="46">
        <v>0</v>
      </c>
      <c r="W316" s="48">
        <f t="shared" si="592"/>
        <v>89.5</v>
      </c>
      <c r="X316" s="48">
        <f t="shared" si="593"/>
        <v>0</v>
      </c>
      <c r="Y316" s="46">
        <f t="shared" si="594"/>
        <v>472.86</v>
      </c>
      <c r="Z316" s="46">
        <f t="shared" si="595"/>
        <v>1621.65125</v>
      </c>
      <c r="AA316" s="46"/>
      <c r="AB316" s="12" t="s">
        <v>98</v>
      </c>
      <c r="AC316" s="11">
        <f t="shared" ref="AC316:AE316" si="709">K316+R316</f>
        <v>62.5185</v>
      </c>
      <c r="AD316" s="11">
        <f t="shared" si="709"/>
        <v>778.92</v>
      </c>
      <c r="AE316" s="11">
        <f t="shared" si="709"/>
        <v>566.48</v>
      </c>
      <c r="AF316" s="11">
        <f t="shared" si="597"/>
        <v>34.73275</v>
      </c>
      <c r="AG316" s="11">
        <f t="shared" ref="AG316:AI316" si="710">O316+W316</f>
        <v>179</v>
      </c>
      <c r="AH316" s="11">
        <f t="shared" si="710"/>
        <v>0</v>
      </c>
      <c r="AI316" s="11">
        <f t="shared" si="710"/>
        <v>1621.65125</v>
      </c>
      <c r="AJ316" s="12" t="s">
        <v>33</v>
      </c>
    </row>
    <row r="317" s="9" customFormat="1" ht="16" customHeight="1" spans="1:36">
      <c r="A317" s="45">
        <f t="shared" si="580"/>
        <v>314</v>
      </c>
      <c r="B317" s="46" t="s">
        <v>230</v>
      </c>
      <c r="C317" s="100" t="s">
        <v>821</v>
      </c>
      <c r="D317" s="55" t="s">
        <v>822</v>
      </c>
      <c r="E317" s="95">
        <v>3473.25</v>
      </c>
      <c r="F317" s="95">
        <v>3245.5</v>
      </c>
      <c r="G317" s="96">
        <v>5664.75</v>
      </c>
      <c r="H317" s="95">
        <v>3473.25</v>
      </c>
      <c r="I317" s="48">
        <v>3180</v>
      </c>
      <c r="J317" s="96"/>
      <c r="K317" s="63">
        <f t="shared" si="581"/>
        <v>62.5185</v>
      </c>
      <c r="L317" s="64">
        <f t="shared" si="582"/>
        <v>519.28</v>
      </c>
      <c r="M317" s="48">
        <f t="shared" si="583"/>
        <v>453.18</v>
      </c>
      <c r="N317" s="46">
        <f t="shared" si="584"/>
        <v>24.31275</v>
      </c>
      <c r="O317" s="48">
        <f t="shared" si="585"/>
        <v>159</v>
      </c>
      <c r="P317" s="48">
        <f t="shared" si="586"/>
        <v>0</v>
      </c>
      <c r="Q317" s="48">
        <f t="shared" si="587"/>
        <v>1218.29125</v>
      </c>
      <c r="R317" s="46">
        <f t="shared" si="588"/>
        <v>0</v>
      </c>
      <c r="S317" s="46">
        <f t="shared" si="589"/>
        <v>259.64</v>
      </c>
      <c r="T317" s="48">
        <f t="shared" si="590"/>
        <v>113.3</v>
      </c>
      <c r="U317" s="46">
        <f t="shared" si="591"/>
        <v>10.42</v>
      </c>
      <c r="V317" s="46">
        <v>0</v>
      </c>
      <c r="W317" s="48">
        <f t="shared" si="592"/>
        <v>159</v>
      </c>
      <c r="X317" s="48">
        <f t="shared" si="593"/>
        <v>0</v>
      </c>
      <c r="Y317" s="46">
        <f t="shared" si="594"/>
        <v>542.36</v>
      </c>
      <c r="Z317" s="46">
        <f t="shared" si="595"/>
        <v>1760.65125</v>
      </c>
      <c r="AA317" s="46"/>
      <c r="AB317" s="12" t="s">
        <v>57</v>
      </c>
      <c r="AC317" s="11">
        <f t="shared" ref="AC317:AE317" si="711">K317+R317</f>
        <v>62.5185</v>
      </c>
      <c r="AD317" s="11">
        <f t="shared" si="711"/>
        <v>778.92</v>
      </c>
      <c r="AE317" s="11">
        <f t="shared" si="711"/>
        <v>566.48</v>
      </c>
      <c r="AF317" s="11">
        <f t="shared" si="597"/>
        <v>34.73275</v>
      </c>
      <c r="AG317" s="11">
        <f t="shared" ref="AG317:AI317" si="712">O317+W317</f>
        <v>318</v>
      </c>
      <c r="AH317" s="11">
        <f t="shared" si="712"/>
        <v>0</v>
      </c>
      <c r="AI317" s="11">
        <f t="shared" si="712"/>
        <v>1760.65125</v>
      </c>
      <c r="AJ317" s="12" t="s">
        <v>32</v>
      </c>
    </row>
    <row r="318" s="9" customFormat="1" ht="16" customHeight="1" spans="1:36">
      <c r="A318" s="45">
        <f t="shared" si="580"/>
        <v>315</v>
      </c>
      <c r="B318" s="46" t="s">
        <v>558</v>
      </c>
      <c r="C318" s="100" t="s">
        <v>823</v>
      </c>
      <c r="D318" s="55" t="s">
        <v>824</v>
      </c>
      <c r="E318" s="95">
        <v>3473.25</v>
      </c>
      <c r="F318" s="95">
        <v>3245.5</v>
      </c>
      <c r="G318" s="96">
        <v>5664.75</v>
      </c>
      <c r="H318" s="95">
        <v>3473.25</v>
      </c>
      <c r="I318" s="48">
        <v>1790</v>
      </c>
      <c r="J318" s="96"/>
      <c r="K318" s="63">
        <f t="shared" si="581"/>
        <v>62.5185</v>
      </c>
      <c r="L318" s="64">
        <f t="shared" si="582"/>
        <v>519.28</v>
      </c>
      <c r="M318" s="48">
        <f t="shared" si="583"/>
        <v>453.18</v>
      </c>
      <c r="N318" s="46">
        <f t="shared" si="584"/>
        <v>24.31275</v>
      </c>
      <c r="O318" s="48">
        <f t="shared" si="585"/>
        <v>89.5</v>
      </c>
      <c r="P318" s="48">
        <f t="shared" si="586"/>
        <v>0</v>
      </c>
      <c r="Q318" s="48">
        <f t="shared" si="587"/>
        <v>1148.79125</v>
      </c>
      <c r="R318" s="46">
        <f t="shared" si="588"/>
        <v>0</v>
      </c>
      <c r="S318" s="46">
        <f t="shared" si="589"/>
        <v>259.64</v>
      </c>
      <c r="T318" s="48">
        <f t="shared" si="590"/>
        <v>113.3</v>
      </c>
      <c r="U318" s="46">
        <f t="shared" si="591"/>
        <v>10.42</v>
      </c>
      <c r="V318" s="46">
        <v>0</v>
      </c>
      <c r="W318" s="48">
        <f t="shared" si="592"/>
        <v>89.5</v>
      </c>
      <c r="X318" s="48">
        <f t="shared" si="593"/>
        <v>0</v>
      </c>
      <c r="Y318" s="46">
        <f t="shared" si="594"/>
        <v>472.86</v>
      </c>
      <c r="Z318" s="46">
        <f t="shared" si="595"/>
        <v>1621.65125</v>
      </c>
      <c r="AA318" s="46"/>
      <c r="AB318" s="12" t="s">
        <v>98</v>
      </c>
      <c r="AC318" s="11">
        <f t="shared" ref="AC318:AE318" si="713">K318+R318</f>
        <v>62.5185</v>
      </c>
      <c r="AD318" s="11">
        <f t="shared" si="713"/>
        <v>778.92</v>
      </c>
      <c r="AE318" s="11">
        <f t="shared" si="713"/>
        <v>566.48</v>
      </c>
      <c r="AF318" s="11">
        <f t="shared" si="597"/>
        <v>34.73275</v>
      </c>
      <c r="AG318" s="11">
        <f t="shared" ref="AG318:AI318" si="714">O318+W318</f>
        <v>179</v>
      </c>
      <c r="AH318" s="11">
        <f t="shared" si="714"/>
        <v>0</v>
      </c>
      <c r="AI318" s="11">
        <f t="shared" si="714"/>
        <v>1621.65125</v>
      </c>
      <c r="AJ318" s="12" t="s">
        <v>33</v>
      </c>
    </row>
    <row r="319" s="9" customFormat="1" ht="16" customHeight="1" spans="1:36">
      <c r="A319" s="45">
        <f t="shared" si="580"/>
        <v>316</v>
      </c>
      <c r="B319" s="46" t="s">
        <v>558</v>
      </c>
      <c r="C319" s="52" t="s">
        <v>825</v>
      </c>
      <c r="D319" s="76" t="s">
        <v>826</v>
      </c>
      <c r="E319" s="95">
        <v>3473.25</v>
      </c>
      <c r="F319" s="95">
        <v>3245.5</v>
      </c>
      <c r="G319" s="96">
        <v>5664.75</v>
      </c>
      <c r="H319" s="95">
        <v>3473.25</v>
      </c>
      <c r="I319" s="48">
        <v>1790</v>
      </c>
      <c r="J319" s="96"/>
      <c r="K319" s="63">
        <f t="shared" si="581"/>
        <v>62.5185</v>
      </c>
      <c r="L319" s="64">
        <f t="shared" si="582"/>
        <v>519.28</v>
      </c>
      <c r="M319" s="48">
        <f t="shared" si="583"/>
        <v>453.18</v>
      </c>
      <c r="N319" s="46">
        <f t="shared" si="584"/>
        <v>24.31275</v>
      </c>
      <c r="O319" s="48">
        <f t="shared" si="585"/>
        <v>89.5</v>
      </c>
      <c r="P319" s="48">
        <f t="shared" si="586"/>
        <v>0</v>
      </c>
      <c r="Q319" s="48">
        <f t="shared" si="587"/>
        <v>1148.79125</v>
      </c>
      <c r="R319" s="46">
        <f t="shared" si="588"/>
        <v>0</v>
      </c>
      <c r="S319" s="46">
        <f t="shared" si="589"/>
        <v>259.64</v>
      </c>
      <c r="T319" s="48">
        <f t="shared" si="590"/>
        <v>113.3</v>
      </c>
      <c r="U319" s="46">
        <f t="shared" si="591"/>
        <v>10.42</v>
      </c>
      <c r="V319" s="46">
        <v>0</v>
      </c>
      <c r="W319" s="48">
        <f t="shared" si="592"/>
        <v>89.5</v>
      </c>
      <c r="X319" s="48">
        <f t="shared" si="593"/>
        <v>0</v>
      </c>
      <c r="Y319" s="46">
        <f t="shared" si="594"/>
        <v>472.86</v>
      </c>
      <c r="Z319" s="46">
        <f t="shared" si="595"/>
        <v>1621.65125</v>
      </c>
      <c r="AA319" s="46"/>
      <c r="AB319" s="12" t="s">
        <v>98</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45">
        <f t="shared" si="580"/>
        <v>317</v>
      </c>
      <c r="B320" s="46" t="s">
        <v>173</v>
      </c>
      <c r="C320" s="52" t="s">
        <v>827</v>
      </c>
      <c r="D320" s="76" t="s">
        <v>828</v>
      </c>
      <c r="E320" s="95">
        <v>3473.25</v>
      </c>
      <c r="F320" s="95">
        <v>3245.5</v>
      </c>
      <c r="G320" s="96">
        <v>5664.75</v>
      </c>
      <c r="H320" s="95">
        <v>3473.25</v>
      </c>
      <c r="I320" s="48">
        <v>3180</v>
      </c>
      <c r="J320" s="96"/>
      <c r="K320" s="63">
        <f t="shared" si="581"/>
        <v>62.5185</v>
      </c>
      <c r="L320" s="64">
        <f t="shared" si="582"/>
        <v>519.28</v>
      </c>
      <c r="M320" s="48">
        <f t="shared" si="583"/>
        <v>453.18</v>
      </c>
      <c r="N320" s="46">
        <f t="shared" si="584"/>
        <v>24.31275</v>
      </c>
      <c r="O320" s="48">
        <f t="shared" si="585"/>
        <v>159</v>
      </c>
      <c r="P320" s="48">
        <f t="shared" si="586"/>
        <v>0</v>
      </c>
      <c r="Q320" s="48">
        <f t="shared" si="587"/>
        <v>1218.29125</v>
      </c>
      <c r="R320" s="46">
        <f t="shared" si="588"/>
        <v>0</v>
      </c>
      <c r="S320" s="46">
        <f t="shared" si="589"/>
        <v>259.64</v>
      </c>
      <c r="T320" s="48">
        <f t="shared" si="590"/>
        <v>113.3</v>
      </c>
      <c r="U320" s="46">
        <f t="shared" si="591"/>
        <v>10.42</v>
      </c>
      <c r="V320" s="46">
        <v>0</v>
      </c>
      <c r="W320" s="48">
        <f t="shared" si="592"/>
        <v>159</v>
      </c>
      <c r="X320" s="48">
        <f t="shared" si="593"/>
        <v>0</v>
      </c>
      <c r="Y320" s="46">
        <f t="shared" si="594"/>
        <v>542.36</v>
      </c>
      <c r="Z320" s="46">
        <f t="shared" si="595"/>
        <v>1760.65125</v>
      </c>
      <c r="AA320" s="46"/>
      <c r="AB320" s="12" t="s">
        <v>104</v>
      </c>
      <c r="AC320" s="11">
        <f t="shared" ref="AC320:AE320" si="717">K320+R320</f>
        <v>62.5185</v>
      </c>
      <c r="AD320" s="11">
        <f t="shared" si="717"/>
        <v>778.92</v>
      </c>
      <c r="AE320" s="11">
        <f t="shared" si="717"/>
        <v>566.48</v>
      </c>
      <c r="AF320" s="11">
        <f t="shared" si="597"/>
        <v>34.73275</v>
      </c>
      <c r="AG320" s="11">
        <f t="shared" ref="AG320:AI320" si="718">O320+W320</f>
        <v>318</v>
      </c>
      <c r="AH320" s="11">
        <f t="shared" si="718"/>
        <v>0</v>
      </c>
      <c r="AI320" s="11">
        <f t="shared" si="718"/>
        <v>1760.65125</v>
      </c>
      <c r="AJ320" s="12" t="s">
        <v>35</v>
      </c>
    </row>
    <row r="321" s="9" customFormat="1" ht="16" customHeight="1" spans="1:36">
      <c r="A321" s="45">
        <f t="shared" si="580"/>
        <v>318</v>
      </c>
      <c r="B321" s="46" t="s">
        <v>173</v>
      </c>
      <c r="C321" s="52" t="s">
        <v>829</v>
      </c>
      <c r="D321" s="348" t="s">
        <v>830</v>
      </c>
      <c r="E321" s="95">
        <v>3473.25</v>
      </c>
      <c r="F321" s="95">
        <v>3245.5</v>
      </c>
      <c r="G321" s="96">
        <v>5664.75</v>
      </c>
      <c r="H321" s="95">
        <v>3473.25</v>
      </c>
      <c r="I321" s="48">
        <v>3180</v>
      </c>
      <c r="J321" s="96"/>
      <c r="K321" s="63">
        <f t="shared" si="581"/>
        <v>62.5185</v>
      </c>
      <c r="L321" s="64">
        <f t="shared" si="582"/>
        <v>519.28</v>
      </c>
      <c r="M321" s="48">
        <f t="shared" si="583"/>
        <v>453.18</v>
      </c>
      <c r="N321" s="46">
        <f t="shared" si="584"/>
        <v>24.31275</v>
      </c>
      <c r="O321" s="48">
        <f t="shared" si="585"/>
        <v>159</v>
      </c>
      <c r="P321" s="48">
        <f t="shared" si="586"/>
        <v>0</v>
      </c>
      <c r="Q321" s="48">
        <f t="shared" si="587"/>
        <v>1218.29125</v>
      </c>
      <c r="R321" s="46">
        <f t="shared" si="588"/>
        <v>0</v>
      </c>
      <c r="S321" s="46">
        <f t="shared" si="589"/>
        <v>259.64</v>
      </c>
      <c r="T321" s="48">
        <f t="shared" si="590"/>
        <v>113.3</v>
      </c>
      <c r="U321" s="46">
        <f t="shared" si="591"/>
        <v>10.42</v>
      </c>
      <c r="V321" s="46">
        <v>0</v>
      </c>
      <c r="W321" s="48">
        <f t="shared" si="592"/>
        <v>159</v>
      </c>
      <c r="X321" s="48">
        <f t="shared" si="593"/>
        <v>0</v>
      </c>
      <c r="Y321" s="46">
        <f t="shared" si="594"/>
        <v>542.36</v>
      </c>
      <c r="Z321" s="46">
        <f t="shared" si="595"/>
        <v>1760.65125</v>
      </c>
      <c r="AA321" s="46"/>
      <c r="AB321" s="12" t="s">
        <v>104</v>
      </c>
      <c r="AC321" s="11">
        <f t="shared" ref="AC321:AE321" si="719">K321+R321</f>
        <v>62.5185</v>
      </c>
      <c r="AD321" s="11">
        <f t="shared" si="719"/>
        <v>778.92</v>
      </c>
      <c r="AE321" s="11">
        <f t="shared" si="719"/>
        <v>566.48</v>
      </c>
      <c r="AF321" s="11">
        <f t="shared" si="597"/>
        <v>34.73275</v>
      </c>
      <c r="AG321" s="11">
        <f t="shared" ref="AG321:AI321" si="720">O321+W321</f>
        <v>318</v>
      </c>
      <c r="AH321" s="11">
        <f t="shared" si="720"/>
        <v>0</v>
      </c>
      <c r="AI321" s="11">
        <f t="shared" si="720"/>
        <v>1760.65125</v>
      </c>
      <c r="AJ321" s="12" t="s">
        <v>35</v>
      </c>
    </row>
    <row r="322" s="9" customFormat="1" ht="16" customHeight="1" spans="1:36">
      <c r="A322" s="45">
        <f t="shared" si="580"/>
        <v>319</v>
      </c>
      <c r="B322" s="46" t="s">
        <v>685</v>
      </c>
      <c r="C322" s="52" t="s">
        <v>831</v>
      </c>
      <c r="D322" s="76" t="s">
        <v>832</v>
      </c>
      <c r="E322" s="95">
        <v>3473.25</v>
      </c>
      <c r="F322" s="95">
        <v>3245.5</v>
      </c>
      <c r="G322" s="96">
        <v>5664.75</v>
      </c>
      <c r="H322" s="95">
        <v>3473.25</v>
      </c>
      <c r="I322" s="48">
        <v>1790</v>
      </c>
      <c r="J322" s="96"/>
      <c r="K322" s="63">
        <f t="shared" si="581"/>
        <v>62.5185</v>
      </c>
      <c r="L322" s="64">
        <f t="shared" si="582"/>
        <v>519.28</v>
      </c>
      <c r="M322" s="48">
        <f t="shared" si="583"/>
        <v>453.18</v>
      </c>
      <c r="N322" s="46">
        <f t="shared" si="584"/>
        <v>24.31275</v>
      </c>
      <c r="O322" s="48">
        <f t="shared" si="585"/>
        <v>89.5</v>
      </c>
      <c r="P322" s="48">
        <f t="shared" si="586"/>
        <v>0</v>
      </c>
      <c r="Q322" s="48">
        <f t="shared" si="587"/>
        <v>1148.79125</v>
      </c>
      <c r="R322" s="46">
        <f t="shared" si="588"/>
        <v>0</v>
      </c>
      <c r="S322" s="46">
        <f t="shared" si="589"/>
        <v>259.64</v>
      </c>
      <c r="T322" s="48">
        <f t="shared" si="590"/>
        <v>113.3</v>
      </c>
      <c r="U322" s="46">
        <f t="shared" si="591"/>
        <v>10.42</v>
      </c>
      <c r="V322" s="46">
        <v>0</v>
      </c>
      <c r="W322" s="48">
        <f t="shared" si="592"/>
        <v>89.5</v>
      </c>
      <c r="X322" s="48">
        <f t="shared" si="593"/>
        <v>0</v>
      </c>
      <c r="Y322" s="46">
        <f t="shared" si="594"/>
        <v>472.86</v>
      </c>
      <c r="Z322" s="46">
        <f t="shared" si="595"/>
        <v>1621.65125</v>
      </c>
      <c r="AA322" s="46"/>
      <c r="AB322" s="12" t="s">
        <v>89</v>
      </c>
      <c r="AC322" s="11">
        <f t="shared" ref="AC322:AE322" si="721">K322+R322</f>
        <v>62.5185</v>
      </c>
      <c r="AD322" s="11">
        <f t="shared" si="721"/>
        <v>778.92</v>
      </c>
      <c r="AE322" s="11">
        <f t="shared" si="721"/>
        <v>566.48</v>
      </c>
      <c r="AF322" s="11">
        <f t="shared" si="597"/>
        <v>34.73275</v>
      </c>
      <c r="AG322" s="11">
        <f t="shared" ref="AG322:AI322" si="722">O322+W322</f>
        <v>179</v>
      </c>
      <c r="AH322" s="11">
        <f t="shared" si="722"/>
        <v>0</v>
      </c>
      <c r="AI322" s="11">
        <f t="shared" si="722"/>
        <v>1621.65125</v>
      </c>
      <c r="AJ322" s="12" t="s">
        <v>33</v>
      </c>
    </row>
    <row r="323" s="9" customFormat="1" ht="16" customHeight="1" spans="1:36">
      <c r="A323" s="45">
        <f t="shared" si="580"/>
        <v>320</v>
      </c>
      <c r="B323" s="46" t="s">
        <v>558</v>
      </c>
      <c r="C323" s="52" t="s">
        <v>833</v>
      </c>
      <c r="D323" s="348" t="s">
        <v>834</v>
      </c>
      <c r="E323" s="95">
        <v>3473.25</v>
      </c>
      <c r="F323" s="95">
        <v>3245.5</v>
      </c>
      <c r="G323" s="96">
        <v>5664.75</v>
      </c>
      <c r="H323" s="95">
        <v>3473.25</v>
      </c>
      <c r="I323" s="48">
        <v>1790</v>
      </c>
      <c r="J323" s="96"/>
      <c r="K323" s="63">
        <f t="shared" si="581"/>
        <v>62.5185</v>
      </c>
      <c r="L323" s="64">
        <f t="shared" si="582"/>
        <v>519.28</v>
      </c>
      <c r="M323" s="48">
        <f t="shared" si="583"/>
        <v>453.18</v>
      </c>
      <c r="N323" s="46">
        <f t="shared" si="584"/>
        <v>24.31275</v>
      </c>
      <c r="O323" s="48">
        <f t="shared" si="585"/>
        <v>89.5</v>
      </c>
      <c r="P323" s="48">
        <f t="shared" si="586"/>
        <v>0</v>
      </c>
      <c r="Q323" s="48">
        <f t="shared" si="587"/>
        <v>1148.79125</v>
      </c>
      <c r="R323" s="46">
        <f t="shared" si="588"/>
        <v>0</v>
      </c>
      <c r="S323" s="46">
        <f t="shared" si="589"/>
        <v>259.64</v>
      </c>
      <c r="T323" s="48">
        <f t="shared" si="590"/>
        <v>113.3</v>
      </c>
      <c r="U323" s="46">
        <f t="shared" si="591"/>
        <v>10.42</v>
      </c>
      <c r="V323" s="46">
        <v>0</v>
      </c>
      <c r="W323" s="48">
        <f t="shared" si="592"/>
        <v>89.5</v>
      </c>
      <c r="X323" s="48">
        <f t="shared" si="593"/>
        <v>0</v>
      </c>
      <c r="Y323" s="46">
        <f t="shared" si="594"/>
        <v>472.86</v>
      </c>
      <c r="Z323" s="46">
        <f t="shared" si="595"/>
        <v>1621.65125</v>
      </c>
      <c r="AA323" s="46"/>
      <c r="AB323" s="12" t="s">
        <v>98</v>
      </c>
      <c r="AC323" s="11">
        <f t="shared" ref="AC323:AE323" si="723">K323+R323</f>
        <v>62.5185</v>
      </c>
      <c r="AD323" s="11">
        <f t="shared" si="723"/>
        <v>778.92</v>
      </c>
      <c r="AE323" s="11">
        <f t="shared" si="723"/>
        <v>566.48</v>
      </c>
      <c r="AF323" s="11">
        <f t="shared" si="597"/>
        <v>34.73275</v>
      </c>
      <c r="AG323" s="11">
        <f t="shared" ref="AG323:AI323" si="724">O323+W323</f>
        <v>179</v>
      </c>
      <c r="AH323" s="11">
        <f t="shared" si="724"/>
        <v>0</v>
      </c>
      <c r="AI323" s="11">
        <f t="shared" si="724"/>
        <v>1621.65125</v>
      </c>
      <c r="AJ323" s="12" t="s">
        <v>33</v>
      </c>
    </row>
    <row r="324" s="9" customFormat="1" ht="16" customHeight="1" spans="1:36">
      <c r="A324" s="45">
        <f>ROW()-3</f>
        <v>321</v>
      </c>
      <c r="B324" s="46" t="s">
        <v>558</v>
      </c>
      <c r="C324" s="52" t="s">
        <v>835</v>
      </c>
      <c r="D324" s="76" t="s">
        <v>836</v>
      </c>
      <c r="E324" s="95">
        <v>3473.25</v>
      </c>
      <c r="F324" s="95">
        <v>3245.5</v>
      </c>
      <c r="G324" s="96">
        <v>5664.75</v>
      </c>
      <c r="H324" s="95">
        <v>3473.25</v>
      </c>
      <c r="I324" s="48">
        <v>1790</v>
      </c>
      <c r="J324" s="96"/>
      <c r="K324" s="63">
        <f>E324*0.018</f>
        <v>62.5185</v>
      </c>
      <c r="L324" s="64">
        <f>F324*0.16</f>
        <v>519.28</v>
      </c>
      <c r="M324" s="48">
        <f>ROUND(G324*0.08,2)</f>
        <v>453.18</v>
      </c>
      <c r="N324" s="46">
        <f>H324*0.007</f>
        <v>24.31275</v>
      </c>
      <c r="O324" s="48">
        <f>I324*5%</f>
        <v>89.5</v>
      </c>
      <c r="P324" s="48">
        <f>J324*50%</f>
        <v>0</v>
      </c>
      <c r="Q324" s="48">
        <f>SUM(K324:P324)</f>
        <v>1148.79125</v>
      </c>
      <c r="R324" s="46">
        <f>E324*0</f>
        <v>0</v>
      </c>
      <c r="S324" s="46">
        <f>ROUND(F324*0.08,2)</f>
        <v>259.64</v>
      </c>
      <c r="T324" s="48">
        <f>ROUND(G324*0.02,2)</f>
        <v>113.3</v>
      </c>
      <c r="U324" s="46">
        <f>ROUND(H324*0.003,2)</f>
        <v>10.42</v>
      </c>
      <c r="V324" s="46">
        <v>0</v>
      </c>
      <c r="W324" s="48">
        <f>I324*5%</f>
        <v>89.5</v>
      </c>
      <c r="X324" s="48">
        <f>J324*50%</f>
        <v>0</v>
      </c>
      <c r="Y324" s="46">
        <f>SUM(R324:X324)</f>
        <v>472.86</v>
      </c>
      <c r="Z324" s="46">
        <f>Q324+Y324</f>
        <v>1621.65125</v>
      </c>
      <c r="AA324" s="46"/>
      <c r="AB324" s="12" t="s">
        <v>98</v>
      </c>
      <c r="AC324" s="11">
        <f t="shared" ref="AC324:AE324" si="725">K324+R324</f>
        <v>62.5185</v>
      </c>
      <c r="AD324" s="11">
        <f t="shared" si="725"/>
        <v>778.92</v>
      </c>
      <c r="AE324" s="11">
        <f t="shared" si="725"/>
        <v>566.48</v>
      </c>
      <c r="AF324" s="11">
        <f>N324+U324+V324</f>
        <v>34.73275</v>
      </c>
      <c r="AG324" s="11">
        <f t="shared" ref="AG324:AI324" si="726">O324+W324</f>
        <v>179</v>
      </c>
      <c r="AH324" s="11">
        <f t="shared" si="726"/>
        <v>0</v>
      </c>
      <c r="AI324" s="11">
        <f t="shared" si="726"/>
        <v>1621.65125</v>
      </c>
      <c r="AJ324" s="12" t="s">
        <v>33</v>
      </c>
    </row>
    <row r="325" s="9" customFormat="1" ht="16" customHeight="1" spans="1:36">
      <c r="A325" s="45">
        <f>ROW()-3</f>
        <v>322</v>
      </c>
      <c r="B325" s="46" t="s">
        <v>558</v>
      </c>
      <c r="C325" s="52" t="s">
        <v>837</v>
      </c>
      <c r="D325" s="76" t="s">
        <v>838</v>
      </c>
      <c r="E325" s="95">
        <v>3473.25</v>
      </c>
      <c r="F325" s="95">
        <v>3245.5</v>
      </c>
      <c r="G325" s="96">
        <v>5664.75</v>
      </c>
      <c r="H325" s="95">
        <v>3473.25</v>
      </c>
      <c r="I325" s="48">
        <v>1790</v>
      </c>
      <c r="J325" s="96"/>
      <c r="K325" s="63">
        <f>E325*0.018</f>
        <v>62.5185</v>
      </c>
      <c r="L325" s="64">
        <f>F325*0.16</f>
        <v>519.28</v>
      </c>
      <c r="M325" s="48">
        <f>ROUND(G325*0.08,2)</f>
        <v>453.18</v>
      </c>
      <c r="N325" s="46">
        <f>H325*0.007</f>
        <v>24.31275</v>
      </c>
      <c r="O325" s="48">
        <f>I325*5%</f>
        <v>89.5</v>
      </c>
      <c r="P325" s="48">
        <f>J325*50%</f>
        <v>0</v>
      </c>
      <c r="Q325" s="48">
        <f>SUM(K325:P325)</f>
        <v>1148.79125</v>
      </c>
      <c r="R325" s="46">
        <f>E325*0</f>
        <v>0</v>
      </c>
      <c r="S325" s="46">
        <f>ROUND(F325*0.08,2)</f>
        <v>259.64</v>
      </c>
      <c r="T325" s="48">
        <f>ROUND(G325*0.02,2)</f>
        <v>113.3</v>
      </c>
      <c r="U325" s="46">
        <f>ROUND(H325*0.003,2)</f>
        <v>10.42</v>
      </c>
      <c r="V325" s="46">
        <v>0</v>
      </c>
      <c r="W325" s="48">
        <f>I325*5%</f>
        <v>89.5</v>
      </c>
      <c r="X325" s="48">
        <f>J325*50%</f>
        <v>0</v>
      </c>
      <c r="Y325" s="46">
        <f>SUM(R325:X325)</f>
        <v>472.86</v>
      </c>
      <c r="Z325" s="46">
        <f>Q325+Y325</f>
        <v>1621.65125</v>
      </c>
      <c r="AA325" s="46"/>
      <c r="AB325" s="12" t="s">
        <v>98</v>
      </c>
      <c r="AC325" s="11">
        <f t="shared" ref="AC325:AE325" si="727">K325+R325</f>
        <v>62.5185</v>
      </c>
      <c r="AD325" s="11">
        <f t="shared" si="727"/>
        <v>778.92</v>
      </c>
      <c r="AE325" s="11">
        <f t="shared" si="727"/>
        <v>566.48</v>
      </c>
      <c r="AF325" s="11">
        <f>N325+U325+V325</f>
        <v>34.73275</v>
      </c>
      <c r="AG325" s="11">
        <f t="shared" ref="AG325:AI325" si="728">O325+W325</f>
        <v>179</v>
      </c>
      <c r="AH325" s="11">
        <f t="shared" si="728"/>
        <v>0</v>
      </c>
      <c r="AI325" s="11">
        <f t="shared" si="728"/>
        <v>1621.65125</v>
      </c>
      <c r="AJ325" s="12" t="s">
        <v>33</v>
      </c>
    </row>
    <row r="326" s="9" customFormat="1" ht="16" customHeight="1" spans="1:36">
      <c r="A326" s="45">
        <f>ROW()-3</f>
        <v>323</v>
      </c>
      <c r="B326" s="46" t="s">
        <v>558</v>
      </c>
      <c r="C326" s="52" t="s">
        <v>839</v>
      </c>
      <c r="D326" s="76" t="s">
        <v>840</v>
      </c>
      <c r="E326" s="95">
        <v>3473.25</v>
      </c>
      <c r="F326" s="95">
        <v>3245.5</v>
      </c>
      <c r="G326" s="96">
        <v>5664.75</v>
      </c>
      <c r="H326" s="95">
        <v>3473.25</v>
      </c>
      <c r="I326" s="48">
        <v>1790</v>
      </c>
      <c r="J326" s="96"/>
      <c r="K326" s="63">
        <f>E326*0.018</f>
        <v>62.5185</v>
      </c>
      <c r="L326" s="64">
        <f>F326*0.16</f>
        <v>519.28</v>
      </c>
      <c r="M326" s="48">
        <f>ROUND(G326*0.08,2)</f>
        <v>453.18</v>
      </c>
      <c r="N326" s="46">
        <f>H326*0.007</f>
        <v>24.31275</v>
      </c>
      <c r="O326" s="48">
        <f>I326*5%</f>
        <v>89.5</v>
      </c>
      <c r="P326" s="48">
        <f>J326*50%</f>
        <v>0</v>
      </c>
      <c r="Q326" s="48">
        <f>SUM(K326:P326)</f>
        <v>1148.79125</v>
      </c>
      <c r="R326" s="46">
        <f>E326*0</f>
        <v>0</v>
      </c>
      <c r="S326" s="46">
        <f>ROUND(F326*0.08,2)</f>
        <v>259.64</v>
      </c>
      <c r="T326" s="48">
        <f>ROUND(G326*0.02,2)</f>
        <v>113.3</v>
      </c>
      <c r="U326" s="46">
        <f>ROUND(H326*0.003,2)</f>
        <v>10.42</v>
      </c>
      <c r="V326" s="46">
        <v>0</v>
      </c>
      <c r="W326" s="48">
        <f>I326*5%</f>
        <v>89.5</v>
      </c>
      <c r="X326" s="48">
        <f>J326*50%</f>
        <v>0</v>
      </c>
      <c r="Y326" s="46">
        <f>SUM(R326:X326)</f>
        <v>472.86</v>
      </c>
      <c r="Z326" s="46">
        <f>Q326+Y326</f>
        <v>1621.65125</v>
      </c>
      <c r="AA326" s="46"/>
      <c r="AB326" s="12" t="s">
        <v>98</v>
      </c>
      <c r="AC326" s="11">
        <f t="shared" ref="AC326:AE326" si="729">K326+R326</f>
        <v>62.5185</v>
      </c>
      <c r="AD326" s="11">
        <f t="shared" si="729"/>
        <v>778.92</v>
      </c>
      <c r="AE326" s="11">
        <f t="shared" si="729"/>
        <v>566.48</v>
      </c>
      <c r="AF326" s="11">
        <f>N326+U326+V326</f>
        <v>34.73275</v>
      </c>
      <c r="AG326" s="11">
        <f t="shared" ref="AG326:AI326" si="730">O326+W326</f>
        <v>179</v>
      </c>
      <c r="AH326" s="11">
        <f t="shared" si="730"/>
        <v>0</v>
      </c>
      <c r="AI326" s="11">
        <f t="shared" si="730"/>
        <v>1621.65125</v>
      </c>
      <c r="AJ326" s="12" t="s">
        <v>33</v>
      </c>
    </row>
    <row r="327" s="9" customFormat="1" ht="16" customHeight="1" spans="1:36">
      <c r="A327" s="45">
        <f>ROW()-3</f>
        <v>324</v>
      </c>
      <c r="B327" s="46" t="s">
        <v>558</v>
      </c>
      <c r="C327" s="52" t="s">
        <v>841</v>
      </c>
      <c r="D327" s="76" t="s">
        <v>842</v>
      </c>
      <c r="E327" s="95">
        <v>3473.25</v>
      </c>
      <c r="F327" s="95">
        <v>3245.5</v>
      </c>
      <c r="G327" s="96">
        <v>5664.75</v>
      </c>
      <c r="H327" s="95">
        <v>3473.25</v>
      </c>
      <c r="I327" s="48">
        <v>1790</v>
      </c>
      <c r="J327" s="96"/>
      <c r="K327" s="63">
        <f>E327*0.018</f>
        <v>62.5185</v>
      </c>
      <c r="L327" s="64">
        <f>F327*0.16</f>
        <v>519.28</v>
      </c>
      <c r="M327" s="48">
        <f>ROUND(G327*0.08,2)</f>
        <v>453.18</v>
      </c>
      <c r="N327" s="46">
        <f>H327*0.007</f>
        <v>24.31275</v>
      </c>
      <c r="O327" s="48">
        <f>I327*5%</f>
        <v>89.5</v>
      </c>
      <c r="P327" s="48">
        <f>J327*50%</f>
        <v>0</v>
      </c>
      <c r="Q327" s="48">
        <f>SUM(K327:P327)</f>
        <v>1148.79125</v>
      </c>
      <c r="R327" s="46">
        <f>E327*0</f>
        <v>0</v>
      </c>
      <c r="S327" s="46">
        <f>ROUND(F327*0.08,2)</f>
        <v>259.64</v>
      </c>
      <c r="T327" s="48">
        <f>ROUND(G327*0.02,2)</f>
        <v>113.3</v>
      </c>
      <c r="U327" s="46">
        <f>ROUND(H327*0.003,2)</f>
        <v>10.42</v>
      </c>
      <c r="V327" s="46">
        <v>0</v>
      </c>
      <c r="W327" s="48">
        <f>I327*5%</f>
        <v>89.5</v>
      </c>
      <c r="X327" s="48">
        <f>J327*50%</f>
        <v>0</v>
      </c>
      <c r="Y327" s="46">
        <f>SUM(R327:X327)</f>
        <v>472.86</v>
      </c>
      <c r="Z327" s="46">
        <f>Q327+Y327</f>
        <v>1621.65125</v>
      </c>
      <c r="AA327" s="46"/>
      <c r="AB327" s="12" t="s">
        <v>98</v>
      </c>
      <c r="AC327" s="11">
        <f t="shared" ref="AC327:AE327" si="731">K327+R327</f>
        <v>62.5185</v>
      </c>
      <c r="AD327" s="11">
        <f t="shared" si="731"/>
        <v>778.92</v>
      </c>
      <c r="AE327" s="11">
        <f t="shared" si="731"/>
        <v>566.48</v>
      </c>
      <c r="AF327" s="11">
        <f>N327+U327+V327</f>
        <v>34.73275</v>
      </c>
      <c r="AG327" s="11">
        <f t="shared" ref="AG327:AI327" si="732">O327+W327</f>
        <v>179</v>
      </c>
      <c r="AH327" s="11">
        <f t="shared" si="732"/>
        <v>0</v>
      </c>
      <c r="AI327" s="11">
        <f t="shared" si="732"/>
        <v>1621.65125</v>
      </c>
      <c r="AJ327" s="12" t="s">
        <v>33</v>
      </c>
    </row>
    <row r="328" s="9" customFormat="1" ht="16" customHeight="1" spans="1:36">
      <c r="A328" s="45">
        <f>ROW()-3</f>
        <v>325</v>
      </c>
      <c r="B328" s="46" t="s">
        <v>558</v>
      </c>
      <c r="C328" s="52" t="s">
        <v>843</v>
      </c>
      <c r="D328" s="348" t="s">
        <v>844</v>
      </c>
      <c r="E328" s="95">
        <v>3473.25</v>
      </c>
      <c r="F328" s="95">
        <v>3245.5</v>
      </c>
      <c r="G328" s="96">
        <v>5664.75</v>
      </c>
      <c r="H328" s="95">
        <v>3473.25</v>
      </c>
      <c r="I328" s="48">
        <v>1790</v>
      </c>
      <c r="J328" s="96"/>
      <c r="K328" s="63">
        <f>E328*0.018</f>
        <v>62.5185</v>
      </c>
      <c r="L328" s="64">
        <f>F328*0.16</f>
        <v>519.28</v>
      </c>
      <c r="M328" s="48">
        <f>ROUND(G328*0.08,2)</f>
        <v>453.18</v>
      </c>
      <c r="N328" s="46">
        <f>H328*0.007</f>
        <v>24.31275</v>
      </c>
      <c r="O328" s="48">
        <f>I328*5%</f>
        <v>89.5</v>
      </c>
      <c r="P328" s="48">
        <f>J328*50%</f>
        <v>0</v>
      </c>
      <c r="Q328" s="48">
        <f>SUM(K328:P328)</f>
        <v>1148.79125</v>
      </c>
      <c r="R328" s="46">
        <f>E328*0</f>
        <v>0</v>
      </c>
      <c r="S328" s="46">
        <f>ROUND(F328*0.08,2)</f>
        <v>259.64</v>
      </c>
      <c r="T328" s="48">
        <f>ROUND(G328*0.02,2)</f>
        <v>113.3</v>
      </c>
      <c r="U328" s="46">
        <f>ROUND(H328*0.003,2)</f>
        <v>10.42</v>
      </c>
      <c r="V328" s="46">
        <v>0</v>
      </c>
      <c r="W328" s="48">
        <f>I328*5%</f>
        <v>89.5</v>
      </c>
      <c r="X328" s="48">
        <f>J328*50%</f>
        <v>0</v>
      </c>
      <c r="Y328" s="46">
        <f>SUM(R328:X328)</f>
        <v>472.86</v>
      </c>
      <c r="Z328" s="46">
        <f>Q328+Y328</f>
        <v>1621.65125</v>
      </c>
      <c r="AA328" s="46"/>
      <c r="AB328" s="12" t="s">
        <v>98</v>
      </c>
      <c r="AC328" s="11">
        <f t="shared" ref="AC328:AE328" si="733">K328+R328</f>
        <v>62.5185</v>
      </c>
      <c r="AD328" s="11">
        <f t="shared" si="733"/>
        <v>778.92</v>
      </c>
      <c r="AE328" s="11">
        <f t="shared" si="733"/>
        <v>566.48</v>
      </c>
      <c r="AF328" s="11">
        <f>N328+U328+V328</f>
        <v>34.73275</v>
      </c>
      <c r="AG328" s="11">
        <f t="shared" ref="AG328:AI328" si="734">O328+W328</f>
        <v>179</v>
      </c>
      <c r="AH328" s="11">
        <f t="shared" si="734"/>
        <v>0</v>
      </c>
      <c r="AI328" s="11">
        <f t="shared" si="734"/>
        <v>1621.65125</v>
      </c>
      <c r="AJ328" s="12" t="s">
        <v>33</v>
      </c>
    </row>
    <row r="329" s="9" customFormat="1" ht="16" customHeight="1" spans="1:36">
      <c r="A329" s="45">
        <f t="shared" ref="A329:A386" si="735">ROW()-3</f>
        <v>326</v>
      </c>
      <c r="B329" s="46" t="s">
        <v>558</v>
      </c>
      <c r="C329" s="52" t="s">
        <v>845</v>
      </c>
      <c r="D329" s="76" t="s">
        <v>846</v>
      </c>
      <c r="E329" s="95">
        <v>3473.25</v>
      </c>
      <c r="F329" s="95">
        <v>3245.5</v>
      </c>
      <c r="G329" s="96">
        <v>5664.75</v>
      </c>
      <c r="H329" s="95">
        <v>3473.25</v>
      </c>
      <c r="I329" s="48">
        <v>1790</v>
      </c>
      <c r="J329" s="96"/>
      <c r="K329" s="63">
        <f t="shared" ref="K329:K386" si="736">E329*0.018</f>
        <v>62.5185</v>
      </c>
      <c r="L329" s="64">
        <f t="shared" ref="L329:L386" si="737">F329*0.16</f>
        <v>519.28</v>
      </c>
      <c r="M329" s="48">
        <f t="shared" ref="M329:M386" si="738">ROUND(G329*0.08,2)</f>
        <v>453.18</v>
      </c>
      <c r="N329" s="46">
        <f t="shared" ref="N329:N386" si="739">H329*0.007</f>
        <v>24.31275</v>
      </c>
      <c r="O329" s="48">
        <f t="shared" ref="O329:O386" si="740">I329*5%</f>
        <v>89.5</v>
      </c>
      <c r="P329" s="48">
        <f t="shared" ref="P329:P386" si="741">J329*50%</f>
        <v>0</v>
      </c>
      <c r="Q329" s="48">
        <f t="shared" ref="Q329:Q386" si="742">SUM(K329:P329)</f>
        <v>1148.79125</v>
      </c>
      <c r="R329" s="46">
        <f t="shared" ref="R329:R386" si="743">E329*0</f>
        <v>0</v>
      </c>
      <c r="S329" s="46">
        <f t="shared" ref="S329:S386" si="744">ROUND(F329*0.08,2)</f>
        <v>259.64</v>
      </c>
      <c r="T329" s="48">
        <f t="shared" ref="T329:T386" si="745">ROUND(G329*0.02,2)</f>
        <v>113.3</v>
      </c>
      <c r="U329" s="46">
        <f t="shared" ref="U329:U386" si="746">ROUND(H329*0.003,2)</f>
        <v>10.42</v>
      </c>
      <c r="V329" s="46">
        <v>0</v>
      </c>
      <c r="W329" s="48">
        <f t="shared" ref="W329:W386" si="747">I329*5%</f>
        <v>89.5</v>
      </c>
      <c r="X329" s="48">
        <f t="shared" ref="X329:X386" si="748">J329*50%</f>
        <v>0</v>
      </c>
      <c r="Y329" s="46">
        <f t="shared" ref="Y329:Y386" si="749">SUM(R329:X329)</f>
        <v>472.86</v>
      </c>
      <c r="Z329" s="46">
        <f t="shared" ref="Z329:Z386" si="750">Q329+Y329</f>
        <v>1621.65125</v>
      </c>
      <c r="AA329" s="46"/>
      <c r="AB329" s="12" t="s">
        <v>98</v>
      </c>
      <c r="AC329" s="11">
        <f t="shared" ref="AC329:AE329" si="751">K329+R329</f>
        <v>62.5185</v>
      </c>
      <c r="AD329" s="11">
        <f t="shared" si="751"/>
        <v>778.92</v>
      </c>
      <c r="AE329" s="11">
        <f t="shared" si="751"/>
        <v>566.48</v>
      </c>
      <c r="AF329" s="11">
        <f t="shared" ref="AF329:AF386" si="752">N329+U329+V329</f>
        <v>34.73275</v>
      </c>
      <c r="AG329" s="11">
        <f t="shared" ref="AG329:AI329" si="753">O329+W329</f>
        <v>179</v>
      </c>
      <c r="AH329" s="11">
        <f t="shared" si="753"/>
        <v>0</v>
      </c>
      <c r="AI329" s="11">
        <f t="shared" si="753"/>
        <v>1621.65125</v>
      </c>
      <c r="AJ329" s="12" t="s">
        <v>33</v>
      </c>
    </row>
    <row r="330" s="9" customFormat="1" ht="16" customHeight="1" spans="1:36">
      <c r="A330" s="45">
        <f t="shared" si="735"/>
        <v>327</v>
      </c>
      <c r="B330" s="46" t="s">
        <v>193</v>
      </c>
      <c r="C330" s="52" t="s">
        <v>847</v>
      </c>
      <c r="D330" s="348" t="s">
        <v>848</v>
      </c>
      <c r="E330" s="95">
        <v>3473.25</v>
      </c>
      <c r="F330" s="95">
        <v>3245.5</v>
      </c>
      <c r="G330" s="96">
        <v>5664.75</v>
      </c>
      <c r="H330" s="95">
        <v>3473.25</v>
      </c>
      <c r="I330" s="48">
        <v>3180</v>
      </c>
      <c r="J330" s="96"/>
      <c r="K330" s="63">
        <f t="shared" si="736"/>
        <v>62.5185</v>
      </c>
      <c r="L330" s="64">
        <f t="shared" si="737"/>
        <v>519.28</v>
      </c>
      <c r="M330" s="48">
        <f t="shared" si="738"/>
        <v>453.18</v>
      </c>
      <c r="N330" s="46">
        <f t="shared" si="739"/>
        <v>24.31275</v>
      </c>
      <c r="O330" s="48">
        <f t="shared" si="740"/>
        <v>159</v>
      </c>
      <c r="P330" s="48">
        <f t="shared" si="741"/>
        <v>0</v>
      </c>
      <c r="Q330" s="48">
        <f t="shared" si="742"/>
        <v>1218.29125</v>
      </c>
      <c r="R330" s="46">
        <f t="shared" si="743"/>
        <v>0</v>
      </c>
      <c r="S330" s="46">
        <f t="shared" si="744"/>
        <v>259.64</v>
      </c>
      <c r="T330" s="48">
        <f t="shared" si="745"/>
        <v>113.3</v>
      </c>
      <c r="U330" s="46">
        <f t="shared" si="746"/>
        <v>10.42</v>
      </c>
      <c r="V330" s="46">
        <v>0</v>
      </c>
      <c r="W330" s="48">
        <f t="shared" si="747"/>
        <v>159</v>
      </c>
      <c r="X330" s="48">
        <f t="shared" si="748"/>
        <v>0</v>
      </c>
      <c r="Y330" s="46">
        <f t="shared" si="749"/>
        <v>542.36</v>
      </c>
      <c r="Z330" s="46">
        <f t="shared" si="750"/>
        <v>1760.65125</v>
      </c>
      <c r="AA330" s="46"/>
      <c r="AB330" s="12" t="s">
        <v>104</v>
      </c>
      <c r="AC330" s="11">
        <f t="shared" ref="AC330:AE330" si="754">K330+R330</f>
        <v>62.5185</v>
      </c>
      <c r="AD330" s="11">
        <f t="shared" si="754"/>
        <v>778.92</v>
      </c>
      <c r="AE330" s="11">
        <f t="shared" si="754"/>
        <v>566.48</v>
      </c>
      <c r="AF330" s="11">
        <f t="shared" si="752"/>
        <v>34.73275</v>
      </c>
      <c r="AG330" s="11">
        <f t="shared" ref="AG330:AI330" si="755">O330+W330</f>
        <v>318</v>
      </c>
      <c r="AH330" s="11">
        <f t="shared" si="755"/>
        <v>0</v>
      </c>
      <c r="AI330" s="11">
        <f t="shared" si="755"/>
        <v>1760.65125</v>
      </c>
      <c r="AJ330" s="12" t="s">
        <v>35</v>
      </c>
    </row>
    <row r="331" s="9" customFormat="1" ht="16" customHeight="1" spans="1:36">
      <c r="A331" s="45">
        <f t="shared" si="735"/>
        <v>328</v>
      </c>
      <c r="B331" s="46" t="s">
        <v>227</v>
      </c>
      <c r="C331" s="52" t="s">
        <v>849</v>
      </c>
      <c r="D331" s="348" t="s">
        <v>850</v>
      </c>
      <c r="E331" s="95">
        <v>3473.25</v>
      </c>
      <c r="F331" s="95">
        <v>3245.5</v>
      </c>
      <c r="G331" s="96">
        <v>5664.75</v>
      </c>
      <c r="H331" s="95">
        <v>3473.25</v>
      </c>
      <c r="I331" s="48">
        <v>0</v>
      </c>
      <c r="J331" s="96"/>
      <c r="K331" s="63">
        <f t="shared" si="736"/>
        <v>62.5185</v>
      </c>
      <c r="L331" s="64">
        <f t="shared" si="737"/>
        <v>519.28</v>
      </c>
      <c r="M331" s="48">
        <f t="shared" si="738"/>
        <v>453.18</v>
      </c>
      <c r="N331" s="46">
        <f t="shared" si="739"/>
        <v>24.31275</v>
      </c>
      <c r="O331" s="48">
        <f t="shared" si="740"/>
        <v>0</v>
      </c>
      <c r="P331" s="48">
        <f t="shared" si="741"/>
        <v>0</v>
      </c>
      <c r="Q331" s="48">
        <f t="shared" si="742"/>
        <v>1059.29125</v>
      </c>
      <c r="R331" s="46">
        <f t="shared" si="743"/>
        <v>0</v>
      </c>
      <c r="S331" s="46">
        <f t="shared" si="744"/>
        <v>259.64</v>
      </c>
      <c r="T331" s="48">
        <f t="shared" si="745"/>
        <v>113.3</v>
      </c>
      <c r="U331" s="46">
        <f t="shared" si="746"/>
        <v>10.42</v>
      </c>
      <c r="V331" s="46">
        <v>0</v>
      </c>
      <c r="W331" s="48">
        <f t="shared" si="747"/>
        <v>0</v>
      </c>
      <c r="X331" s="48">
        <f t="shared" si="748"/>
        <v>0</v>
      </c>
      <c r="Y331" s="46">
        <f t="shared" si="749"/>
        <v>383.36</v>
      </c>
      <c r="Z331" s="46">
        <f t="shared" si="750"/>
        <v>1442.65125</v>
      </c>
      <c r="AA331" s="46"/>
      <c r="AB331" s="12" t="s">
        <v>101</v>
      </c>
      <c r="AC331" s="11">
        <f t="shared" ref="AC331:AE331" si="756">K331+R331</f>
        <v>62.5185</v>
      </c>
      <c r="AD331" s="11">
        <f t="shared" si="756"/>
        <v>778.92</v>
      </c>
      <c r="AE331" s="11">
        <f t="shared" si="756"/>
        <v>566.48</v>
      </c>
      <c r="AF331" s="11">
        <f t="shared" si="752"/>
        <v>34.73275</v>
      </c>
      <c r="AG331" s="11">
        <f t="shared" ref="AG331:AI331" si="757">O331+W331</f>
        <v>0</v>
      </c>
      <c r="AH331" s="11">
        <f t="shared" si="757"/>
        <v>0</v>
      </c>
      <c r="AI331" s="11">
        <f t="shared" si="757"/>
        <v>1442.65125</v>
      </c>
      <c r="AJ331" s="12" t="s">
        <v>34</v>
      </c>
    </row>
    <row r="332" s="9" customFormat="1" ht="16" customHeight="1" spans="1:36">
      <c r="A332" s="45">
        <f t="shared" si="735"/>
        <v>329</v>
      </c>
      <c r="B332" s="46" t="s">
        <v>363</v>
      </c>
      <c r="C332" s="52" t="s">
        <v>851</v>
      </c>
      <c r="D332" s="76" t="s">
        <v>852</v>
      </c>
      <c r="E332" s="95">
        <v>3473.25</v>
      </c>
      <c r="F332" s="95">
        <v>3245.5</v>
      </c>
      <c r="G332" s="96">
        <v>5664.75</v>
      </c>
      <c r="H332" s="95">
        <v>3473.25</v>
      </c>
      <c r="I332" s="48">
        <v>3180</v>
      </c>
      <c r="J332" s="96"/>
      <c r="K332" s="63">
        <f t="shared" si="736"/>
        <v>62.5185</v>
      </c>
      <c r="L332" s="64">
        <f t="shared" si="737"/>
        <v>519.28</v>
      </c>
      <c r="M332" s="48">
        <f t="shared" si="738"/>
        <v>453.18</v>
      </c>
      <c r="N332" s="46">
        <f t="shared" si="739"/>
        <v>24.31275</v>
      </c>
      <c r="O332" s="48">
        <f t="shared" si="740"/>
        <v>159</v>
      </c>
      <c r="P332" s="48">
        <f t="shared" si="741"/>
        <v>0</v>
      </c>
      <c r="Q332" s="48">
        <f t="shared" si="742"/>
        <v>1218.29125</v>
      </c>
      <c r="R332" s="46">
        <f t="shared" si="743"/>
        <v>0</v>
      </c>
      <c r="S332" s="46">
        <f t="shared" si="744"/>
        <v>259.64</v>
      </c>
      <c r="T332" s="48">
        <f t="shared" si="745"/>
        <v>113.3</v>
      </c>
      <c r="U332" s="46">
        <f t="shared" si="746"/>
        <v>10.42</v>
      </c>
      <c r="V332" s="46">
        <v>0</v>
      </c>
      <c r="W332" s="48">
        <f t="shared" si="747"/>
        <v>159</v>
      </c>
      <c r="X332" s="48">
        <f t="shared" si="748"/>
        <v>0</v>
      </c>
      <c r="Y332" s="46">
        <f t="shared" si="749"/>
        <v>542.36</v>
      </c>
      <c r="Z332" s="46">
        <f t="shared" si="750"/>
        <v>1760.65125</v>
      </c>
      <c r="AA332" s="46"/>
      <c r="AB332" s="12" t="s">
        <v>71</v>
      </c>
      <c r="AC332" s="11">
        <f t="shared" ref="AC332:AE332" si="758">K332+R332</f>
        <v>62.5185</v>
      </c>
      <c r="AD332" s="11">
        <f t="shared" si="758"/>
        <v>778.92</v>
      </c>
      <c r="AE332" s="11">
        <f t="shared" si="758"/>
        <v>566.48</v>
      </c>
      <c r="AF332" s="11">
        <f t="shared" si="752"/>
        <v>34.73275</v>
      </c>
      <c r="AG332" s="11">
        <f t="shared" ref="AG332:AI332" si="759">O332+W332</f>
        <v>318</v>
      </c>
      <c r="AH332" s="11">
        <f t="shared" si="759"/>
        <v>0</v>
      </c>
      <c r="AI332" s="11">
        <f t="shared" si="759"/>
        <v>1760.65125</v>
      </c>
      <c r="AJ332" s="12" t="s">
        <v>33</v>
      </c>
    </row>
    <row r="333" s="9" customFormat="1" ht="16" customHeight="1" spans="1:36">
      <c r="A333" s="45">
        <f t="shared" si="735"/>
        <v>330</v>
      </c>
      <c r="B333" s="46" t="s">
        <v>230</v>
      </c>
      <c r="C333" s="52" t="s">
        <v>853</v>
      </c>
      <c r="D333" s="76" t="s">
        <v>854</v>
      </c>
      <c r="E333" s="95">
        <v>3473.25</v>
      </c>
      <c r="F333" s="95">
        <v>3245.5</v>
      </c>
      <c r="G333" s="96">
        <v>5664.75</v>
      </c>
      <c r="H333" s="95">
        <v>3473.25</v>
      </c>
      <c r="I333" s="48">
        <v>3180</v>
      </c>
      <c r="J333" s="96"/>
      <c r="K333" s="63">
        <f t="shared" si="736"/>
        <v>62.5185</v>
      </c>
      <c r="L333" s="64">
        <f t="shared" si="737"/>
        <v>519.28</v>
      </c>
      <c r="M333" s="48">
        <f t="shared" si="738"/>
        <v>453.18</v>
      </c>
      <c r="N333" s="46">
        <f t="shared" si="739"/>
        <v>24.31275</v>
      </c>
      <c r="O333" s="48">
        <f t="shared" si="740"/>
        <v>159</v>
      </c>
      <c r="P333" s="48">
        <f t="shared" si="741"/>
        <v>0</v>
      </c>
      <c r="Q333" s="48">
        <f t="shared" si="742"/>
        <v>1218.29125</v>
      </c>
      <c r="R333" s="46">
        <f t="shared" si="743"/>
        <v>0</v>
      </c>
      <c r="S333" s="46">
        <f t="shared" si="744"/>
        <v>259.64</v>
      </c>
      <c r="T333" s="48">
        <f t="shared" si="745"/>
        <v>113.3</v>
      </c>
      <c r="U333" s="46">
        <f t="shared" si="746"/>
        <v>10.42</v>
      </c>
      <c r="V333" s="46">
        <v>0</v>
      </c>
      <c r="W333" s="48">
        <f t="shared" si="747"/>
        <v>159</v>
      </c>
      <c r="X333" s="48">
        <f t="shared" si="748"/>
        <v>0</v>
      </c>
      <c r="Y333" s="46">
        <f t="shared" si="749"/>
        <v>542.36</v>
      </c>
      <c r="Z333" s="46">
        <f t="shared" si="750"/>
        <v>1760.65125</v>
      </c>
      <c r="AA333" s="46"/>
      <c r="AB333" s="12" t="s">
        <v>68</v>
      </c>
      <c r="AC333" s="11">
        <f t="shared" ref="AC333:AE333" si="760">K333+R333</f>
        <v>62.5185</v>
      </c>
      <c r="AD333" s="11">
        <f t="shared" si="760"/>
        <v>778.92</v>
      </c>
      <c r="AE333" s="11">
        <f t="shared" si="760"/>
        <v>566.48</v>
      </c>
      <c r="AF333" s="11">
        <f t="shared" si="752"/>
        <v>34.73275</v>
      </c>
      <c r="AG333" s="11">
        <f t="shared" ref="AG333:AI333" si="761">O333+W333</f>
        <v>318</v>
      </c>
      <c r="AH333" s="11">
        <f t="shared" si="761"/>
        <v>0</v>
      </c>
      <c r="AI333" s="11">
        <f t="shared" si="761"/>
        <v>1760.65125</v>
      </c>
      <c r="AJ333" s="12" t="s">
        <v>32</v>
      </c>
    </row>
    <row r="334" s="9" customFormat="1" ht="16" customHeight="1" spans="1:36">
      <c r="A334" s="45">
        <f t="shared" si="735"/>
        <v>331</v>
      </c>
      <c r="B334" s="46" t="s">
        <v>230</v>
      </c>
      <c r="C334" s="52" t="s">
        <v>855</v>
      </c>
      <c r="D334" s="348" t="s">
        <v>856</v>
      </c>
      <c r="E334" s="95">
        <v>3473.25</v>
      </c>
      <c r="F334" s="95">
        <v>3245.5</v>
      </c>
      <c r="G334" s="96">
        <v>5664.75</v>
      </c>
      <c r="H334" s="95">
        <v>3473.25</v>
      </c>
      <c r="I334" s="48">
        <v>3180</v>
      </c>
      <c r="J334" s="96"/>
      <c r="K334" s="63">
        <f t="shared" si="736"/>
        <v>62.5185</v>
      </c>
      <c r="L334" s="64">
        <f t="shared" si="737"/>
        <v>519.28</v>
      </c>
      <c r="M334" s="48">
        <f t="shared" si="738"/>
        <v>453.18</v>
      </c>
      <c r="N334" s="46">
        <f t="shared" si="739"/>
        <v>24.31275</v>
      </c>
      <c r="O334" s="48">
        <f t="shared" si="740"/>
        <v>159</v>
      </c>
      <c r="P334" s="48">
        <f t="shared" si="741"/>
        <v>0</v>
      </c>
      <c r="Q334" s="48">
        <f t="shared" si="742"/>
        <v>1218.29125</v>
      </c>
      <c r="R334" s="46">
        <f t="shared" si="743"/>
        <v>0</v>
      </c>
      <c r="S334" s="46">
        <f t="shared" si="744"/>
        <v>259.64</v>
      </c>
      <c r="T334" s="48">
        <f t="shared" si="745"/>
        <v>113.3</v>
      </c>
      <c r="U334" s="46">
        <f t="shared" si="746"/>
        <v>10.42</v>
      </c>
      <c r="V334" s="46">
        <v>0</v>
      </c>
      <c r="W334" s="48">
        <f t="shared" si="747"/>
        <v>159</v>
      </c>
      <c r="X334" s="48">
        <f t="shared" si="748"/>
        <v>0</v>
      </c>
      <c r="Y334" s="46">
        <f t="shared" si="749"/>
        <v>542.36</v>
      </c>
      <c r="Z334" s="46">
        <f t="shared" si="750"/>
        <v>1760.65125</v>
      </c>
      <c r="AA334" s="46"/>
      <c r="AB334" s="12" t="s">
        <v>57</v>
      </c>
      <c r="AC334" s="11">
        <f t="shared" ref="AC334:AE334" si="762">K334+R334</f>
        <v>62.5185</v>
      </c>
      <c r="AD334" s="11">
        <f t="shared" si="762"/>
        <v>778.92</v>
      </c>
      <c r="AE334" s="11">
        <f t="shared" si="762"/>
        <v>566.48</v>
      </c>
      <c r="AF334" s="11">
        <f t="shared" si="752"/>
        <v>34.73275</v>
      </c>
      <c r="AG334" s="11">
        <f t="shared" ref="AG334:AI334" si="763">O334+W334</f>
        <v>318</v>
      </c>
      <c r="AH334" s="11">
        <f t="shared" si="763"/>
        <v>0</v>
      </c>
      <c r="AI334" s="11">
        <f t="shared" si="763"/>
        <v>1760.65125</v>
      </c>
      <c r="AJ334" s="12" t="s">
        <v>32</v>
      </c>
    </row>
    <row r="335" s="9" customFormat="1" ht="16" customHeight="1" spans="1:36">
      <c r="A335" s="45">
        <f t="shared" si="735"/>
        <v>332</v>
      </c>
      <c r="B335" s="46" t="s">
        <v>230</v>
      </c>
      <c r="C335" s="52" t="s">
        <v>857</v>
      </c>
      <c r="D335" s="348" t="s">
        <v>858</v>
      </c>
      <c r="E335" s="95">
        <v>3473.25</v>
      </c>
      <c r="F335" s="95">
        <v>3245.5</v>
      </c>
      <c r="G335" s="96">
        <v>5664.75</v>
      </c>
      <c r="H335" s="95">
        <v>3473.25</v>
      </c>
      <c r="I335" s="48">
        <v>3180</v>
      </c>
      <c r="J335" s="96"/>
      <c r="K335" s="63">
        <f t="shared" si="736"/>
        <v>62.5185</v>
      </c>
      <c r="L335" s="64">
        <f t="shared" si="737"/>
        <v>519.28</v>
      </c>
      <c r="M335" s="48">
        <f t="shared" si="738"/>
        <v>453.18</v>
      </c>
      <c r="N335" s="46">
        <f t="shared" si="739"/>
        <v>24.31275</v>
      </c>
      <c r="O335" s="48">
        <f t="shared" si="740"/>
        <v>159</v>
      </c>
      <c r="P335" s="48">
        <f t="shared" si="741"/>
        <v>0</v>
      </c>
      <c r="Q335" s="48">
        <f t="shared" si="742"/>
        <v>1218.29125</v>
      </c>
      <c r="R335" s="46">
        <f t="shared" si="743"/>
        <v>0</v>
      </c>
      <c r="S335" s="46">
        <f t="shared" si="744"/>
        <v>259.64</v>
      </c>
      <c r="T335" s="48">
        <f t="shared" si="745"/>
        <v>113.3</v>
      </c>
      <c r="U335" s="46">
        <f t="shared" si="746"/>
        <v>10.42</v>
      </c>
      <c r="V335" s="46">
        <v>0</v>
      </c>
      <c r="W335" s="48">
        <f t="shared" si="747"/>
        <v>159</v>
      </c>
      <c r="X335" s="48">
        <f t="shared" si="748"/>
        <v>0</v>
      </c>
      <c r="Y335" s="46">
        <f t="shared" si="749"/>
        <v>542.36</v>
      </c>
      <c r="Z335" s="46">
        <f t="shared" si="750"/>
        <v>1760.65125</v>
      </c>
      <c r="AA335" s="46"/>
      <c r="AB335" s="12" t="s">
        <v>57</v>
      </c>
      <c r="AC335" s="11">
        <f t="shared" ref="AC335:AE335" si="764">K335+R335</f>
        <v>62.5185</v>
      </c>
      <c r="AD335" s="11">
        <f t="shared" si="764"/>
        <v>778.92</v>
      </c>
      <c r="AE335" s="11">
        <f t="shared" si="764"/>
        <v>566.48</v>
      </c>
      <c r="AF335" s="11">
        <f t="shared" si="752"/>
        <v>34.73275</v>
      </c>
      <c r="AG335" s="11">
        <f t="shared" ref="AG335:AI335" si="765">O335+W335</f>
        <v>318</v>
      </c>
      <c r="AH335" s="11">
        <f t="shared" si="765"/>
        <v>0</v>
      </c>
      <c r="AI335" s="11">
        <f t="shared" si="765"/>
        <v>1760.65125</v>
      </c>
      <c r="AJ335" s="12" t="s">
        <v>32</v>
      </c>
    </row>
    <row r="336" s="9" customFormat="1" ht="16" customHeight="1" spans="1:36">
      <c r="A336" s="45">
        <f t="shared" si="735"/>
        <v>333</v>
      </c>
      <c r="B336" s="46" t="s">
        <v>670</v>
      </c>
      <c r="C336" s="52" t="s">
        <v>859</v>
      </c>
      <c r="D336" s="76" t="s">
        <v>860</v>
      </c>
      <c r="E336" s="95">
        <v>3473.25</v>
      </c>
      <c r="F336" s="95">
        <v>3245.5</v>
      </c>
      <c r="G336" s="96">
        <v>5664.75</v>
      </c>
      <c r="H336" s="95">
        <v>3473.25</v>
      </c>
      <c r="I336" s="48">
        <v>1790</v>
      </c>
      <c r="J336" s="96"/>
      <c r="K336" s="63">
        <f t="shared" si="736"/>
        <v>62.5185</v>
      </c>
      <c r="L336" s="64">
        <f t="shared" si="737"/>
        <v>519.28</v>
      </c>
      <c r="M336" s="48">
        <f t="shared" si="738"/>
        <v>453.18</v>
      </c>
      <c r="N336" s="46">
        <f t="shared" si="739"/>
        <v>24.31275</v>
      </c>
      <c r="O336" s="48">
        <f t="shared" si="740"/>
        <v>89.5</v>
      </c>
      <c r="P336" s="48">
        <f t="shared" si="741"/>
        <v>0</v>
      </c>
      <c r="Q336" s="48">
        <f t="shared" si="742"/>
        <v>1148.79125</v>
      </c>
      <c r="R336" s="46">
        <f t="shared" si="743"/>
        <v>0</v>
      </c>
      <c r="S336" s="46">
        <f t="shared" si="744"/>
        <v>259.64</v>
      </c>
      <c r="T336" s="48">
        <f t="shared" si="745"/>
        <v>113.3</v>
      </c>
      <c r="U336" s="46">
        <f t="shared" si="746"/>
        <v>10.42</v>
      </c>
      <c r="V336" s="46">
        <v>0</v>
      </c>
      <c r="W336" s="48">
        <f t="shared" si="747"/>
        <v>89.5</v>
      </c>
      <c r="X336" s="48">
        <f t="shared" si="748"/>
        <v>0</v>
      </c>
      <c r="Y336" s="46">
        <f t="shared" si="749"/>
        <v>472.86</v>
      </c>
      <c r="Z336" s="46">
        <f t="shared" si="750"/>
        <v>1621.65125</v>
      </c>
      <c r="AA336" s="46"/>
      <c r="AB336" s="12" t="s">
        <v>92</v>
      </c>
      <c r="AC336" s="11">
        <f t="shared" ref="AC336:AE336" si="766">K336+R336</f>
        <v>62.5185</v>
      </c>
      <c r="AD336" s="11">
        <f t="shared" si="766"/>
        <v>778.92</v>
      </c>
      <c r="AE336" s="11">
        <f t="shared" si="766"/>
        <v>566.48</v>
      </c>
      <c r="AF336" s="11">
        <f t="shared" si="752"/>
        <v>34.73275</v>
      </c>
      <c r="AG336" s="11">
        <f t="shared" ref="AG336:AI336" si="767">O336+W336</f>
        <v>179</v>
      </c>
      <c r="AH336" s="11">
        <f t="shared" si="767"/>
        <v>0</v>
      </c>
      <c r="AI336" s="11">
        <f t="shared" si="767"/>
        <v>1621.65125</v>
      </c>
      <c r="AJ336" s="12" t="s">
        <v>33</v>
      </c>
    </row>
    <row r="337" s="9" customFormat="1" ht="16" customHeight="1" spans="1:36">
      <c r="A337" s="45">
        <f t="shared" si="735"/>
        <v>334</v>
      </c>
      <c r="B337" s="46" t="s">
        <v>176</v>
      </c>
      <c r="C337" s="52" t="s">
        <v>861</v>
      </c>
      <c r="D337" s="348" t="s">
        <v>862</v>
      </c>
      <c r="E337" s="95">
        <v>3473.25</v>
      </c>
      <c r="F337" s="95">
        <v>3245.5</v>
      </c>
      <c r="G337" s="96">
        <v>5664.75</v>
      </c>
      <c r="H337" s="95">
        <v>3473.25</v>
      </c>
      <c r="I337" s="48">
        <v>3180</v>
      </c>
      <c r="J337" s="96"/>
      <c r="K337" s="63">
        <f t="shared" si="736"/>
        <v>62.5185</v>
      </c>
      <c r="L337" s="64">
        <f t="shared" si="737"/>
        <v>519.28</v>
      </c>
      <c r="M337" s="48">
        <f t="shared" si="738"/>
        <v>453.18</v>
      </c>
      <c r="N337" s="46">
        <f t="shared" si="739"/>
        <v>24.31275</v>
      </c>
      <c r="O337" s="48">
        <f t="shared" si="740"/>
        <v>159</v>
      </c>
      <c r="P337" s="48">
        <f t="shared" si="741"/>
        <v>0</v>
      </c>
      <c r="Q337" s="48">
        <f t="shared" si="742"/>
        <v>1218.29125</v>
      </c>
      <c r="R337" s="46">
        <f t="shared" si="743"/>
        <v>0</v>
      </c>
      <c r="S337" s="46">
        <f t="shared" si="744"/>
        <v>259.64</v>
      </c>
      <c r="T337" s="48">
        <f t="shared" si="745"/>
        <v>113.3</v>
      </c>
      <c r="U337" s="46">
        <f t="shared" si="746"/>
        <v>10.42</v>
      </c>
      <c r="V337" s="46">
        <v>0</v>
      </c>
      <c r="W337" s="48">
        <f t="shared" si="747"/>
        <v>159</v>
      </c>
      <c r="X337" s="48">
        <f t="shared" si="748"/>
        <v>0</v>
      </c>
      <c r="Y337" s="46">
        <f t="shared" si="749"/>
        <v>542.36</v>
      </c>
      <c r="Z337" s="46">
        <f t="shared" si="750"/>
        <v>1760.65125</v>
      </c>
      <c r="AA337" s="46"/>
      <c r="AB337" s="12" t="s">
        <v>104</v>
      </c>
      <c r="AC337" s="11">
        <f t="shared" ref="AC337:AE337" si="768">K337+R337</f>
        <v>62.5185</v>
      </c>
      <c r="AD337" s="11">
        <f t="shared" si="768"/>
        <v>778.92</v>
      </c>
      <c r="AE337" s="11">
        <f t="shared" si="768"/>
        <v>566.48</v>
      </c>
      <c r="AF337" s="11">
        <f t="shared" si="752"/>
        <v>34.73275</v>
      </c>
      <c r="AG337" s="11">
        <f t="shared" ref="AG337:AI337" si="769">O337+W337</f>
        <v>318</v>
      </c>
      <c r="AH337" s="11">
        <f t="shared" si="769"/>
        <v>0</v>
      </c>
      <c r="AI337" s="11">
        <f t="shared" si="769"/>
        <v>1760.65125</v>
      </c>
      <c r="AJ337" s="12" t="s">
        <v>35</v>
      </c>
    </row>
    <row r="338" s="9" customFormat="1" ht="16" customHeight="1" spans="1:36">
      <c r="A338" s="45">
        <f t="shared" si="735"/>
        <v>335</v>
      </c>
      <c r="B338" s="46" t="s">
        <v>685</v>
      </c>
      <c r="C338" s="52" t="s">
        <v>863</v>
      </c>
      <c r="D338" s="76" t="s">
        <v>864</v>
      </c>
      <c r="E338" s="95">
        <v>3473.25</v>
      </c>
      <c r="F338" s="95">
        <v>3245.5</v>
      </c>
      <c r="G338" s="96">
        <v>5664.75</v>
      </c>
      <c r="H338" s="95">
        <v>3473.25</v>
      </c>
      <c r="I338" s="48">
        <v>1790</v>
      </c>
      <c r="J338" s="96"/>
      <c r="K338" s="63">
        <f t="shared" si="736"/>
        <v>62.5185</v>
      </c>
      <c r="L338" s="64">
        <f t="shared" si="737"/>
        <v>519.28</v>
      </c>
      <c r="M338" s="48">
        <f t="shared" si="738"/>
        <v>453.18</v>
      </c>
      <c r="N338" s="46">
        <f t="shared" si="739"/>
        <v>24.31275</v>
      </c>
      <c r="O338" s="48">
        <f t="shared" si="740"/>
        <v>89.5</v>
      </c>
      <c r="P338" s="48">
        <f t="shared" si="741"/>
        <v>0</v>
      </c>
      <c r="Q338" s="48">
        <f t="shared" si="742"/>
        <v>1148.79125</v>
      </c>
      <c r="R338" s="46">
        <f t="shared" si="743"/>
        <v>0</v>
      </c>
      <c r="S338" s="46">
        <f t="shared" si="744"/>
        <v>259.64</v>
      </c>
      <c r="T338" s="48">
        <f t="shared" si="745"/>
        <v>113.3</v>
      </c>
      <c r="U338" s="46">
        <f t="shared" si="746"/>
        <v>10.42</v>
      </c>
      <c r="V338" s="46">
        <v>0</v>
      </c>
      <c r="W338" s="48">
        <f t="shared" si="747"/>
        <v>89.5</v>
      </c>
      <c r="X338" s="48">
        <f t="shared" si="748"/>
        <v>0</v>
      </c>
      <c r="Y338" s="46">
        <f t="shared" si="749"/>
        <v>472.86</v>
      </c>
      <c r="Z338" s="46">
        <f t="shared" si="750"/>
        <v>1621.65125</v>
      </c>
      <c r="AA338" s="46"/>
      <c r="AB338" s="12" t="s">
        <v>89</v>
      </c>
      <c r="AC338" s="11">
        <f t="shared" ref="AC338:AE338" si="770">K338+R338</f>
        <v>62.5185</v>
      </c>
      <c r="AD338" s="11">
        <f t="shared" si="770"/>
        <v>778.92</v>
      </c>
      <c r="AE338" s="11">
        <f t="shared" si="770"/>
        <v>566.48</v>
      </c>
      <c r="AF338" s="11">
        <f t="shared" si="752"/>
        <v>34.73275</v>
      </c>
      <c r="AG338" s="11">
        <f t="shared" ref="AG338:AI338" si="771">O338+W338</f>
        <v>179</v>
      </c>
      <c r="AH338" s="11">
        <f t="shared" si="771"/>
        <v>0</v>
      </c>
      <c r="AI338" s="11">
        <f t="shared" si="771"/>
        <v>1621.65125</v>
      </c>
      <c r="AJ338" s="12" t="s">
        <v>33</v>
      </c>
    </row>
    <row r="339" s="9" customFormat="1" ht="16" customHeight="1" spans="1:36">
      <c r="A339" s="45">
        <f t="shared" si="735"/>
        <v>336</v>
      </c>
      <c r="B339" s="46" t="s">
        <v>685</v>
      </c>
      <c r="C339" s="52" t="s">
        <v>865</v>
      </c>
      <c r="D339" s="76" t="s">
        <v>866</v>
      </c>
      <c r="E339" s="95">
        <v>3473.25</v>
      </c>
      <c r="F339" s="95">
        <v>3245.5</v>
      </c>
      <c r="G339" s="96">
        <v>5664.75</v>
      </c>
      <c r="H339" s="95">
        <v>3473.25</v>
      </c>
      <c r="I339" s="48">
        <v>1790</v>
      </c>
      <c r="J339" s="96"/>
      <c r="K339" s="63">
        <f t="shared" si="736"/>
        <v>62.5185</v>
      </c>
      <c r="L339" s="64">
        <f t="shared" si="737"/>
        <v>519.28</v>
      </c>
      <c r="M339" s="48">
        <f t="shared" si="738"/>
        <v>453.18</v>
      </c>
      <c r="N339" s="46">
        <f t="shared" si="739"/>
        <v>24.31275</v>
      </c>
      <c r="O339" s="48">
        <f t="shared" si="740"/>
        <v>89.5</v>
      </c>
      <c r="P339" s="48">
        <f t="shared" si="741"/>
        <v>0</v>
      </c>
      <c r="Q339" s="48">
        <f t="shared" si="742"/>
        <v>1148.79125</v>
      </c>
      <c r="R339" s="46">
        <f t="shared" si="743"/>
        <v>0</v>
      </c>
      <c r="S339" s="46">
        <f t="shared" si="744"/>
        <v>259.64</v>
      </c>
      <c r="T339" s="48">
        <f t="shared" si="745"/>
        <v>113.3</v>
      </c>
      <c r="U339" s="46">
        <f t="shared" si="746"/>
        <v>10.42</v>
      </c>
      <c r="V339" s="46">
        <v>0</v>
      </c>
      <c r="W339" s="48">
        <f t="shared" si="747"/>
        <v>89.5</v>
      </c>
      <c r="X339" s="48">
        <f t="shared" si="748"/>
        <v>0</v>
      </c>
      <c r="Y339" s="46">
        <f t="shared" si="749"/>
        <v>472.86</v>
      </c>
      <c r="Z339" s="46">
        <f t="shared" si="750"/>
        <v>1621.65125</v>
      </c>
      <c r="AA339" s="46"/>
      <c r="AB339" s="12" t="s">
        <v>89</v>
      </c>
      <c r="AC339" s="11">
        <f t="shared" ref="AC339:AE339" si="772">K339+R339</f>
        <v>62.5185</v>
      </c>
      <c r="AD339" s="11">
        <f t="shared" si="772"/>
        <v>778.92</v>
      </c>
      <c r="AE339" s="11">
        <f t="shared" si="772"/>
        <v>566.48</v>
      </c>
      <c r="AF339" s="11">
        <f t="shared" si="752"/>
        <v>34.73275</v>
      </c>
      <c r="AG339" s="11">
        <f t="shared" ref="AG339:AI339" si="773">O339+W339</f>
        <v>179</v>
      </c>
      <c r="AH339" s="11">
        <f t="shared" si="773"/>
        <v>0</v>
      </c>
      <c r="AI339" s="11">
        <f t="shared" si="773"/>
        <v>1621.65125</v>
      </c>
      <c r="AJ339" s="12" t="s">
        <v>33</v>
      </c>
    </row>
    <row r="340" s="9" customFormat="1" ht="16" customHeight="1" spans="1:36">
      <c r="A340" s="45">
        <f t="shared" si="735"/>
        <v>337</v>
      </c>
      <c r="B340" s="46" t="s">
        <v>348</v>
      </c>
      <c r="C340" s="52" t="s">
        <v>867</v>
      </c>
      <c r="D340" s="76" t="s">
        <v>868</v>
      </c>
      <c r="E340" s="95">
        <v>3473.25</v>
      </c>
      <c r="F340" s="95">
        <v>3245.5</v>
      </c>
      <c r="G340" s="96">
        <v>5664.75</v>
      </c>
      <c r="H340" s="95">
        <v>3473.25</v>
      </c>
      <c r="I340" s="48">
        <v>1790</v>
      </c>
      <c r="J340" s="96"/>
      <c r="K340" s="63">
        <f t="shared" si="736"/>
        <v>62.5185</v>
      </c>
      <c r="L340" s="64">
        <f t="shared" si="737"/>
        <v>519.28</v>
      </c>
      <c r="M340" s="48">
        <f t="shared" si="738"/>
        <v>453.18</v>
      </c>
      <c r="N340" s="46">
        <f t="shared" si="739"/>
        <v>24.31275</v>
      </c>
      <c r="O340" s="48">
        <f t="shared" si="740"/>
        <v>89.5</v>
      </c>
      <c r="P340" s="48">
        <f t="shared" si="741"/>
        <v>0</v>
      </c>
      <c r="Q340" s="48">
        <f t="shared" si="742"/>
        <v>1148.79125</v>
      </c>
      <c r="R340" s="46">
        <f t="shared" si="743"/>
        <v>0</v>
      </c>
      <c r="S340" s="46">
        <f t="shared" si="744"/>
        <v>259.64</v>
      </c>
      <c r="T340" s="48">
        <f t="shared" si="745"/>
        <v>113.3</v>
      </c>
      <c r="U340" s="46">
        <f t="shared" si="746"/>
        <v>10.42</v>
      </c>
      <c r="V340" s="46">
        <v>0</v>
      </c>
      <c r="W340" s="48">
        <f t="shared" si="747"/>
        <v>89.5</v>
      </c>
      <c r="X340" s="48">
        <f t="shared" si="748"/>
        <v>0</v>
      </c>
      <c r="Y340" s="46">
        <f t="shared" si="749"/>
        <v>472.86</v>
      </c>
      <c r="Z340" s="46">
        <f t="shared" si="750"/>
        <v>1621.65125</v>
      </c>
      <c r="AA340" s="46"/>
      <c r="AB340" s="12" t="s">
        <v>86</v>
      </c>
      <c r="AC340" s="11">
        <f t="shared" ref="AC340:AE340" si="774">K340+R340</f>
        <v>62.5185</v>
      </c>
      <c r="AD340" s="11">
        <f t="shared" si="774"/>
        <v>778.92</v>
      </c>
      <c r="AE340" s="11">
        <f t="shared" si="774"/>
        <v>566.48</v>
      </c>
      <c r="AF340" s="11">
        <f t="shared" si="752"/>
        <v>34.73275</v>
      </c>
      <c r="AG340" s="11">
        <f t="shared" ref="AG340:AI340" si="775">O340+W340</f>
        <v>179</v>
      </c>
      <c r="AH340" s="11">
        <f t="shared" si="775"/>
        <v>0</v>
      </c>
      <c r="AI340" s="11">
        <f t="shared" si="775"/>
        <v>1621.65125</v>
      </c>
      <c r="AJ340" s="12" t="s">
        <v>33</v>
      </c>
    </row>
    <row r="341" s="9" customFormat="1" ht="16" customHeight="1" spans="1:36">
      <c r="A341" s="45">
        <f t="shared" si="735"/>
        <v>338</v>
      </c>
      <c r="B341" s="46" t="s">
        <v>348</v>
      </c>
      <c r="C341" s="52" t="s">
        <v>869</v>
      </c>
      <c r="D341" s="76" t="s">
        <v>870</v>
      </c>
      <c r="E341" s="95">
        <v>3473.25</v>
      </c>
      <c r="F341" s="95">
        <v>3245.5</v>
      </c>
      <c r="G341" s="96">
        <v>5664.75</v>
      </c>
      <c r="H341" s="95">
        <v>3473.25</v>
      </c>
      <c r="I341" s="48">
        <v>1790</v>
      </c>
      <c r="J341" s="96"/>
      <c r="K341" s="63">
        <f t="shared" si="736"/>
        <v>62.5185</v>
      </c>
      <c r="L341" s="64">
        <f t="shared" si="737"/>
        <v>519.28</v>
      </c>
      <c r="M341" s="48">
        <f t="shared" si="738"/>
        <v>453.18</v>
      </c>
      <c r="N341" s="46">
        <f t="shared" si="739"/>
        <v>24.31275</v>
      </c>
      <c r="O341" s="48">
        <f t="shared" si="740"/>
        <v>89.5</v>
      </c>
      <c r="P341" s="48">
        <f t="shared" si="741"/>
        <v>0</v>
      </c>
      <c r="Q341" s="48">
        <f t="shared" si="742"/>
        <v>1148.79125</v>
      </c>
      <c r="R341" s="46">
        <f t="shared" si="743"/>
        <v>0</v>
      </c>
      <c r="S341" s="46">
        <f t="shared" si="744"/>
        <v>259.64</v>
      </c>
      <c r="T341" s="48">
        <f t="shared" si="745"/>
        <v>113.3</v>
      </c>
      <c r="U341" s="46">
        <f t="shared" si="746"/>
        <v>10.42</v>
      </c>
      <c r="V341" s="46">
        <v>0</v>
      </c>
      <c r="W341" s="48">
        <f t="shared" si="747"/>
        <v>89.5</v>
      </c>
      <c r="X341" s="48">
        <f t="shared" si="748"/>
        <v>0</v>
      </c>
      <c r="Y341" s="46">
        <f t="shared" si="749"/>
        <v>472.86</v>
      </c>
      <c r="Z341" s="46">
        <f t="shared" si="750"/>
        <v>1621.65125</v>
      </c>
      <c r="AA341" s="46"/>
      <c r="AB341" s="12" t="s">
        <v>86</v>
      </c>
      <c r="AC341" s="11">
        <f t="shared" ref="AC341:AE341" si="776">K341+R341</f>
        <v>62.5185</v>
      </c>
      <c r="AD341" s="11">
        <f t="shared" si="776"/>
        <v>778.92</v>
      </c>
      <c r="AE341" s="11">
        <f t="shared" si="776"/>
        <v>566.48</v>
      </c>
      <c r="AF341" s="11">
        <f t="shared" si="752"/>
        <v>34.73275</v>
      </c>
      <c r="AG341" s="11">
        <f t="shared" ref="AG341:AI341" si="777">O341+W341</f>
        <v>179</v>
      </c>
      <c r="AH341" s="11">
        <f t="shared" si="777"/>
        <v>0</v>
      </c>
      <c r="AI341" s="11">
        <f t="shared" si="777"/>
        <v>1621.65125</v>
      </c>
      <c r="AJ341" s="12" t="s">
        <v>33</v>
      </c>
    </row>
    <row r="342" s="9" customFormat="1" ht="16" customHeight="1" spans="1:36">
      <c r="A342" s="45">
        <f t="shared" si="735"/>
        <v>339</v>
      </c>
      <c r="B342" s="46" t="s">
        <v>328</v>
      </c>
      <c r="C342" s="52" t="s">
        <v>871</v>
      </c>
      <c r="D342" s="76" t="s">
        <v>872</v>
      </c>
      <c r="E342" s="95">
        <v>3473.25</v>
      </c>
      <c r="F342" s="95">
        <v>3245.5</v>
      </c>
      <c r="G342" s="96">
        <v>5664.75</v>
      </c>
      <c r="H342" s="95">
        <v>3473.25</v>
      </c>
      <c r="I342" s="48">
        <v>4180</v>
      </c>
      <c r="J342" s="96"/>
      <c r="K342" s="63">
        <f t="shared" si="736"/>
        <v>62.5185</v>
      </c>
      <c r="L342" s="64">
        <f t="shared" si="737"/>
        <v>519.28</v>
      </c>
      <c r="M342" s="48">
        <f t="shared" si="738"/>
        <v>453.18</v>
      </c>
      <c r="N342" s="46">
        <f t="shared" si="739"/>
        <v>24.31275</v>
      </c>
      <c r="O342" s="48">
        <f t="shared" si="740"/>
        <v>209</v>
      </c>
      <c r="P342" s="48">
        <f t="shared" si="741"/>
        <v>0</v>
      </c>
      <c r="Q342" s="48">
        <f t="shared" si="742"/>
        <v>1268.29125</v>
      </c>
      <c r="R342" s="46">
        <f t="shared" si="743"/>
        <v>0</v>
      </c>
      <c r="S342" s="46">
        <f t="shared" si="744"/>
        <v>259.64</v>
      </c>
      <c r="T342" s="48">
        <f t="shared" si="745"/>
        <v>113.3</v>
      </c>
      <c r="U342" s="46">
        <f t="shared" si="746"/>
        <v>10.42</v>
      </c>
      <c r="V342" s="46">
        <v>0</v>
      </c>
      <c r="W342" s="48">
        <f t="shared" si="747"/>
        <v>209</v>
      </c>
      <c r="X342" s="48">
        <f t="shared" si="748"/>
        <v>0</v>
      </c>
      <c r="Y342" s="46">
        <f t="shared" si="749"/>
        <v>592.36</v>
      </c>
      <c r="Z342" s="46">
        <f t="shared" si="750"/>
        <v>1860.65125</v>
      </c>
      <c r="AA342" s="46"/>
      <c r="AB342" s="12" t="s">
        <v>104</v>
      </c>
      <c r="AC342" s="11">
        <f t="shared" ref="AC342:AE342" si="778">K342+R342</f>
        <v>62.5185</v>
      </c>
      <c r="AD342" s="11">
        <f t="shared" si="778"/>
        <v>778.92</v>
      </c>
      <c r="AE342" s="11">
        <f t="shared" si="778"/>
        <v>566.48</v>
      </c>
      <c r="AF342" s="11">
        <f t="shared" si="752"/>
        <v>34.73275</v>
      </c>
      <c r="AG342" s="11">
        <f t="shared" ref="AG342:AI342" si="779">O342+W342</f>
        <v>418</v>
      </c>
      <c r="AH342" s="11">
        <f t="shared" si="779"/>
        <v>0</v>
      </c>
      <c r="AI342" s="11">
        <f t="shared" si="779"/>
        <v>1860.65125</v>
      </c>
      <c r="AJ342" s="12" t="s">
        <v>35</v>
      </c>
    </row>
    <row r="343" s="9" customFormat="1" ht="16" customHeight="1" spans="1:36">
      <c r="A343" s="45">
        <f t="shared" si="735"/>
        <v>340</v>
      </c>
      <c r="B343" s="46" t="s">
        <v>640</v>
      </c>
      <c r="C343" s="52" t="s">
        <v>873</v>
      </c>
      <c r="D343" s="348" t="s">
        <v>874</v>
      </c>
      <c r="E343" s="95">
        <v>3473.25</v>
      </c>
      <c r="F343" s="95">
        <v>3245.5</v>
      </c>
      <c r="G343" s="96">
        <v>5664.75</v>
      </c>
      <c r="H343" s="95">
        <v>3473.25</v>
      </c>
      <c r="I343" s="48">
        <v>3180</v>
      </c>
      <c r="J343" s="96"/>
      <c r="K343" s="63">
        <f t="shared" si="736"/>
        <v>62.5185</v>
      </c>
      <c r="L343" s="64">
        <f t="shared" si="737"/>
        <v>519.28</v>
      </c>
      <c r="M343" s="48">
        <f t="shared" si="738"/>
        <v>453.18</v>
      </c>
      <c r="N343" s="46">
        <f t="shared" si="739"/>
        <v>24.31275</v>
      </c>
      <c r="O343" s="48">
        <f t="shared" si="740"/>
        <v>159</v>
      </c>
      <c r="P343" s="48">
        <f t="shared" si="741"/>
        <v>0</v>
      </c>
      <c r="Q343" s="48">
        <f t="shared" si="742"/>
        <v>1218.29125</v>
      </c>
      <c r="R343" s="46">
        <f t="shared" si="743"/>
        <v>0</v>
      </c>
      <c r="S343" s="46">
        <f t="shared" si="744"/>
        <v>259.64</v>
      </c>
      <c r="T343" s="48">
        <f t="shared" si="745"/>
        <v>113.3</v>
      </c>
      <c r="U343" s="46">
        <f t="shared" si="746"/>
        <v>10.42</v>
      </c>
      <c r="V343" s="46">
        <v>0</v>
      </c>
      <c r="W343" s="48">
        <f t="shared" si="747"/>
        <v>159</v>
      </c>
      <c r="X343" s="48">
        <f t="shared" si="748"/>
        <v>0</v>
      </c>
      <c r="Y343" s="46">
        <f t="shared" si="749"/>
        <v>542.36</v>
      </c>
      <c r="Z343" s="46">
        <f t="shared" si="750"/>
        <v>1760.65125</v>
      </c>
      <c r="AA343" s="46"/>
      <c r="AB343" s="12" t="s">
        <v>95</v>
      </c>
      <c r="AC343" s="11">
        <f t="shared" ref="AC343:AE343" si="780">K343+R343</f>
        <v>62.5185</v>
      </c>
      <c r="AD343" s="11">
        <f t="shared" si="780"/>
        <v>778.92</v>
      </c>
      <c r="AE343" s="11">
        <f t="shared" si="780"/>
        <v>566.48</v>
      </c>
      <c r="AF343" s="11">
        <f t="shared" si="752"/>
        <v>34.73275</v>
      </c>
      <c r="AG343" s="11">
        <f t="shared" ref="AG343:AI343" si="781">O343+W343</f>
        <v>318</v>
      </c>
      <c r="AH343" s="11">
        <f t="shared" si="781"/>
        <v>0</v>
      </c>
      <c r="AI343" s="11">
        <f t="shared" si="781"/>
        <v>1760.65125</v>
      </c>
      <c r="AJ343" s="12" t="s">
        <v>33</v>
      </c>
    </row>
    <row r="344" s="9" customFormat="1" ht="16" customHeight="1" spans="1:36">
      <c r="A344" s="45">
        <f t="shared" si="735"/>
        <v>341</v>
      </c>
      <c r="B344" s="46" t="s">
        <v>558</v>
      </c>
      <c r="C344" s="52" t="s">
        <v>875</v>
      </c>
      <c r="D344" s="76" t="s">
        <v>876</v>
      </c>
      <c r="E344" s="95">
        <v>3473.25</v>
      </c>
      <c r="F344" s="95">
        <v>3245.5</v>
      </c>
      <c r="G344" s="95">
        <v>5664.75</v>
      </c>
      <c r="H344" s="95">
        <v>3473.25</v>
      </c>
      <c r="I344" s="48">
        <v>1790</v>
      </c>
      <c r="J344" s="96"/>
      <c r="K344" s="63">
        <f t="shared" si="736"/>
        <v>62.5185</v>
      </c>
      <c r="L344" s="64">
        <f t="shared" si="737"/>
        <v>519.28</v>
      </c>
      <c r="M344" s="48">
        <f t="shared" si="738"/>
        <v>453.18</v>
      </c>
      <c r="N344" s="46">
        <f t="shared" si="739"/>
        <v>24.31275</v>
      </c>
      <c r="O344" s="48">
        <f t="shared" si="740"/>
        <v>89.5</v>
      </c>
      <c r="P344" s="48">
        <f t="shared" si="741"/>
        <v>0</v>
      </c>
      <c r="Q344" s="48">
        <f t="shared" si="742"/>
        <v>1148.79125</v>
      </c>
      <c r="R344" s="46">
        <f t="shared" si="743"/>
        <v>0</v>
      </c>
      <c r="S344" s="46">
        <f t="shared" si="744"/>
        <v>259.64</v>
      </c>
      <c r="T344" s="48">
        <f t="shared" si="745"/>
        <v>113.3</v>
      </c>
      <c r="U344" s="46">
        <f t="shared" si="746"/>
        <v>10.42</v>
      </c>
      <c r="V344" s="46">
        <v>0</v>
      </c>
      <c r="W344" s="48">
        <f t="shared" si="747"/>
        <v>89.5</v>
      </c>
      <c r="X344" s="48">
        <f t="shared" si="748"/>
        <v>0</v>
      </c>
      <c r="Y344" s="46">
        <f t="shared" si="749"/>
        <v>472.86</v>
      </c>
      <c r="Z344" s="46">
        <f t="shared" si="750"/>
        <v>1621.65125</v>
      </c>
      <c r="AA344" s="46"/>
      <c r="AB344" s="12" t="s">
        <v>98</v>
      </c>
      <c r="AC344" s="11">
        <f t="shared" ref="AC344:AE344" si="782">K344+R344</f>
        <v>62.5185</v>
      </c>
      <c r="AD344" s="11">
        <f t="shared" si="782"/>
        <v>778.92</v>
      </c>
      <c r="AE344" s="11">
        <f t="shared" si="782"/>
        <v>566.48</v>
      </c>
      <c r="AF344" s="11">
        <f t="shared" si="752"/>
        <v>34.73275</v>
      </c>
      <c r="AG344" s="11">
        <f t="shared" ref="AG344:AI344" si="783">O344+W344</f>
        <v>179</v>
      </c>
      <c r="AH344" s="11">
        <f t="shared" si="783"/>
        <v>0</v>
      </c>
      <c r="AI344" s="11">
        <f t="shared" si="783"/>
        <v>1621.65125</v>
      </c>
      <c r="AJ344" s="12" t="s">
        <v>33</v>
      </c>
    </row>
    <row r="345" s="9" customFormat="1" ht="16" customHeight="1" spans="1:36">
      <c r="A345" s="45">
        <f t="shared" si="735"/>
        <v>342</v>
      </c>
      <c r="B345" s="46" t="s">
        <v>558</v>
      </c>
      <c r="C345" s="52" t="s">
        <v>877</v>
      </c>
      <c r="D345" s="76" t="s">
        <v>878</v>
      </c>
      <c r="E345" s="95">
        <v>3473.25</v>
      </c>
      <c r="F345" s="95">
        <v>3245.5</v>
      </c>
      <c r="G345" s="95">
        <v>5664.75</v>
      </c>
      <c r="H345" s="95">
        <v>3473.25</v>
      </c>
      <c r="I345" s="48">
        <v>1790</v>
      </c>
      <c r="J345" s="96"/>
      <c r="K345" s="63">
        <f t="shared" si="736"/>
        <v>62.5185</v>
      </c>
      <c r="L345" s="64">
        <f t="shared" si="737"/>
        <v>519.28</v>
      </c>
      <c r="M345" s="48">
        <f t="shared" si="738"/>
        <v>453.18</v>
      </c>
      <c r="N345" s="46">
        <f t="shared" si="739"/>
        <v>24.31275</v>
      </c>
      <c r="O345" s="48">
        <f t="shared" si="740"/>
        <v>89.5</v>
      </c>
      <c r="P345" s="48">
        <f t="shared" si="741"/>
        <v>0</v>
      </c>
      <c r="Q345" s="48">
        <f t="shared" si="742"/>
        <v>1148.79125</v>
      </c>
      <c r="R345" s="46">
        <f t="shared" si="743"/>
        <v>0</v>
      </c>
      <c r="S345" s="46">
        <f t="shared" si="744"/>
        <v>259.64</v>
      </c>
      <c r="T345" s="48">
        <f t="shared" si="745"/>
        <v>113.3</v>
      </c>
      <c r="U345" s="46">
        <f t="shared" si="746"/>
        <v>10.42</v>
      </c>
      <c r="V345" s="46">
        <v>0</v>
      </c>
      <c r="W345" s="48">
        <f t="shared" si="747"/>
        <v>89.5</v>
      </c>
      <c r="X345" s="48">
        <f t="shared" si="748"/>
        <v>0</v>
      </c>
      <c r="Y345" s="46">
        <f t="shared" si="749"/>
        <v>472.86</v>
      </c>
      <c r="Z345" s="46">
        <f t="shared" si="750"/>
        <v>1621.65125</v>
      </c>
      <c r="AA345" s="46"/>
      <c r="AB345" s="12" t="s">
        <v>98</v>
      </c>
      <c r="AC345" s="11">
        <f t="shared" ref="AC345:AE345" si="784">K345+R345</f>
        <v>62.5185</v>
      </c>
      <c r="AD345" s="11">
        <f t="shared" si="784"/>
        <v>778.92</v>
      </c>
      <c r="AE345" s="11">
        <f t="shared" si="784"/>
        <v>566.48</v>
      </c>
      <c r="AF345" s="11">
        <f t="shared" si="752"/>
        <v>34.73275</v>
      </c>
      <c r="AG345" s="11">
        <f t="shared" ref="AG345:AI345" si="785">O345+W345</f>
        <v>179</v>
      </c>
      <c r="AH345" s="11">
        <f t="shared" si="785"/>
        <v>0</v>
      </c>
      <c r="AI345" s="11">
        <f t="shared" si="785"/>
        <v>1621.65125</v>
      </c>
      <c r="AJ345" s="12" t="s">
        <v>33</v>
      </c>
    </row>
    <row r="346" s="9" customFormat="1" ht="16" customHeight="1" spans="1:36">
      <c r="A346" s="45">
        <f t="shared" si="735"/>
        <v>343</v>
      </c>
      <c r="B346" s="46" t="s">
        <v>640</v>
      </c>
      <c r="C346" s="52" t="s">
        <v>879</v>
      </c>
      <c r="D346" s="348" t="s">
        <v>880</v>
      </c>
      <c r="E346" s="95">
        <v>3473.25</v>
      </c>
      <c r="F346" s="95">
        <v>3245.5</v>
      </c>
      <c r="G346" s="95">
        <v>5664.75</v>
      </c>
      <c r="H346" s="95">
        <v>3473.25</v>
      </c>
      <c r="I346" s="48">
        <v>1790</v>
      </c>
      <c r="J346" s="96"/>
      <c r="K346" s="63">
        <f t="shared" si="736"/>
        <v>62.5185</v>
      </c>
      <c r="L346" s="64">
        <f t="shared" si="737"/>
        <v>519.28</v>
      </c>
      <c r="M346" s="48">
        <f t="shared" si="738"/>
        <v>453.18</v>
      </c>
      <c r="N346" s="46">
        <f t="shared" si="739"/>
        <v>24.31275</v>
      </c>
      <c r="O346" s="48">
        <f t="shared" si="740"/>
        <v>89.5</v>
      </c>
      <c r="P346" s="48">
        <f t="shared" si="741"/>
        <v>0</v>
      </c>
      <c r="Q346" s="48">
        <f t="shared" si="742"/>
        <v>1148.79125</v>
      </c>
      <c r="R346" s="46">
        <f t="shared" si="743"/>
        <v>0</v>
      </c>
      <c r="S346" s="46">
        <f t="shared" si="744"/>
        <v>259.64</v>
      </c>
      <c r="T346" s="48">
        <f t="shared" si="745"/>
        <v>113.3</v>
      </c>
      <c r="U346" s="46">
        <f t="shared" si="746"/>
        <v>10.42</v>
      </c>
      <c r="V346" s="46">
        <v>0</v>
      </c>
      <c r="W346" s="48">
        <f t="shared" si="747"/>
        <v>89.5</v>
      </c>
      <c r="X346" s="48">
        <f t="shared" si="748"/>
        <v>0</v>
      </c>
      <c r="Y346" s="46">
        <f t="shared" si="749"/>
        <v>472.86</v>
      </c>
      <c r="Z346" s="46">
        <f t="shared" si="750"/>
        <v>1621.65125</v>
      </c>
      <c r="AA346" s="46"/>
      <c r="AB346" s="12" t="s">
        <v>95</v>
      </c>
      <c r="AC346" s="11">
        <f t="shared" ref="AC346:AE346" si="786">K346+R346</f>
        <v>62.5185</v>
      </c>
      <c r="AD346" s="11">
        <f t="shared" si="786"/>
        <v>778.92</v>
      </c>
      <c r="AE346" s="11">
        <f t="shared" si="786"/>
        <v>566.48</v>
      </c>
      <c r="AF346" s="11">
        <f t="shared" si="752"/>
        <v>34.73275</v>
      </c>
      <c r="AG346" s="11">
        <f t="shared" ref="AG346:AI346" si="787">O346+W346</f>
        <v>179</v>
      </c>
      <c r="AH346" s="11">
        <f t="shared" si="787"/>
        <v>0</v>
      </c>
      <c r="AI346" s="11">
        <f t="shared" si="787"/>
        <v>1621.65125</v>
      </c>
      <c r="AJ346" s="12" t="s">
        <v>33</v>
      </c>
    </row>
    <row r="347" s="9" customFormat="1" ht="16" customHeight="1" spans="1:36">
      <c r="A347" s="45">
        <f t="shared" si="735"/>
        <v>344</v>
      </c>
      <c r="B347" s="46" t="s">
        <v>230</v>
      </c>
      <c r="C347" s="52" t="s">
        <v>881</v>
      </c>
      <c r="D347" s="348" t="s">
        <v>882</v>
      </c>
      <c r="E347" s="95">
        <v>3473.25</v>
      </c>
      <c r="F347" s="95">
        <v>3245.5</v>
      </c>
      <c r="G347" s="95">
        <v>5664.75</v>
      </c>
      <c r="H347" s="95">
        <v>3473.25</v>
      </c>
      <c r="I347" s="78">
        <v>3180</v>
      </c>
      <c r="J347" s="105"/>
      <c r="K347" s="63">
        <f t="shared" si="736"/>
        <v>62.5185</v>
      </c>
      <c r="L347" s="64">
        <f t="shared" si="737"/>
        <v>519.28</v>
      </c>
      <c r="M347" s="48">
        <f t="shared" si="738"/>
        <v>453.18</v>
      </c>
      <c r="N347" s="46">
        <f t="shared" si="739"/>
        <v>24.31275</v>
      </c>
      <c r="O347" s="48">
        <f t="shared" si="740"/>
        <v>159</v>
      </c>
      <c r="P347" s="48">
        <f t="shared" si="741"/>
        <v>0</v>
      </c>
      <c r="Q347" s="48">
        <f t="shared" si="742"/>
        <v>1218.29125</v>
      </c>
      <c r="R347" s="46">
        <f t="shared" si="743"/>
        <v>0</v>
      </c>
      <c r="S347" s="46">
        <f t="shared" si="744"/>
        <v>259.64</v>
      </c>
      <c r="T347" s="48">
        <f t="shared" si="745"/>
        <v>113.3</v>
      </c>
      <c r="U347" s="46">
        <f t="shared" si="746"/>
        <v>10.42</v>
      </c>
      <c r="V347" s="46">
        <v>0</v>
      </c>
      <c r="W347" s="48">
        <f t="shared" si="747"/>
        <v>159</v>
      </c>
      <c r="X347" s="48">
        <f t="shared" si="748"/>
        <v>0</v>
      </c>
      <c r="Y347" s="46">
        <f t="shared" si="749"/>
        <v>542.36</v>
      </c>
      <c r="Z347" s="46">
        <f t="shared" si="750"/>
        <v>1760.65125</v>
      </c>
      <c r="AA347" s="78"/>
      <c r="AB347" s="12" t="s">
        <v>57</v>
      </c>
      <c r="AC347" s="11">
        <f t="shared" ref="AC347:AE347" si="788">K347+R347</f>
        <v>62.5185</v>
      </c>
      <c r="AD347" s="11">
        <f t="shared" si="788"/>
        <v>778.92</v>
      </c>
      <c r="AE347" s="11">
        <f t="shared" si="788"/>
        <v>566.48</v>
      </c>
      <c r="AF347" s="11">
        <f t="shared" si="752"/>
        <v>34.73275</v>
      </c>
      <c r="AG347" s="11">
        <f t="shared" ref="AG347:AI347" si="789">O347+W347</f>
        <v>318</v>
      </c>
      <c r="AH347" s="11">
        <f t="shared" si="789"/>
        <v>0</v>
      </c>
      <c r="AI347" s="11">
        <f t="shared" si="789"/>
        <v>1760.65125</v>
      </c>
      <c r="AJ347" s="12" t="s">
        <v>32</v>
      </c>
    </row>
    <row r="348" s="9" customFormat="1" ht="16" customHeight="1" spans="1:36">
      <c r="A348" s="45">
        <f t="shared" si="735"/>
        <v>345</v>
      </c>
      <c r="B348" s="46" t="s">
        <v>337</v>
      </c>
      <c r="C348" s="52" t="s">
        <v>883</v>
      </c>
      <c r="D348" s="76" t="s">
        <v>884</v>
      </c>
      <c r="E348" s="95">
        <v>3473.25</v>
      </c>
      <c r="F348" s="95">
        <v>3245.5</v>
      </c>
      <c r="G348" s="95">
        <v>5664.75</v>
      </c>
      <c r="H348" s="95">
        <v>3473.25</v>
      </c>
      <c r="I348" s="78">
        <v>1790</v>
      </c>
      <c r="J348" s="105"/>
      <c r="K348" s="63">
        <f t="shared" si="736"/>
        <v>62.5185</v>
      </c>
      <c r="L348" s="64">
        <f t="shared" si="737"/>
        <v>519.28</v>
      </c>
      <c r="M348" s="48">
        <f t="shared" si="738"/>
        <v>453.18</v>
      </c>
      <c r="N348" s="46">
        <f t="shared" si="739"/>
        <v>24.31275</v>
      </c>
      <c r="O348" s="48">
        <f t="shared" si="740"/>
        <v>89.5</v>
      </c>
      <c r="P348" s="48">
        <f t="shared" si="741"/>
        <v>0</v>
      </c>
      <c r="Q348" s="48">
        <f t="shared" si="742"/>
        <v>1148.79125</v>
      </c>
      <c r="R348" s="46">
        <f t="shared" si="743"/>
        <v>0</v>
      </c>
      <c r="S348" s="46">
        <f t="shared" si="744"/>
        <v>259.64</v>
      </c>
      <c r="T348" s="48">
        <f t="shared" si="745"/>
        <v>113.3</v>
      </c>
      <c r="U348" s="46">
        <f t="shared" si="746"/>
        <v>10.42</v>
      </c>
      <c r="V348" s="46">
        <v>0</v>
      </c>
      <c r="W348" s="48">
        <f t="shared" si="747"/>
        <v>89.5</v>
      </c>
      <c r="X348" s="48">
        <f t="shared" si="748"/>
        <v>0</v>
      </c>
      <c r="Y348" s="46">
        <f t="shared" si="749"/>
        <v>472.86</v>
      </c>
      <c r="Z348" s="46">
        <f t="shared" si="750"/>
        <v>1621.65125</v>
      </c>
      <c r="AA348" s="78"/>
      <c r="AB348" s="12" t="s">
        <v>74</v>
      </c>
      <c r="AC348" s="11">
        <f t="shared" ref="AC348:AE348" si="790">K348+R348</f>
        <v>62.5185</v>
      </c>
      <c r="AD348" s="11">
        <f t="shared" si="790"/>
        <v>778.92</v>
      </c>
      <c r="AE348" s="11">
        <f t="shared" si="790"/>
        <v>566.48</v>
      </c>
      <c r="AF348" s="11">
        <f t="shared" si="752"/>
        <v>34.73275</v>
      </c>
      <c r="AG348" s="11">
        <f t="shared" ref="AG348:AI348" si="791">O348+W348</f>
        <v>179</v>
      </c>
      <c r="AH348" s="11">
        <f t="shared" si="791"/>
        <v>0</v>
      </c>
      <c r="AI348" s="11">
        <f t="shared" si="791"/>
        <v>1621.65125</v>
      </c>
      <c r="AJ348" s="12" t="s">
        <v>33</v>
      </c>
    </row>
    <row r="349" s="9" customFormat="1" ht="16" customHeight="1" spans="1:36">
      <c r="A349" s="45">
        <f t="shared" si="735"/>
        <v>346</v>
      </c>
      <c r="B349" s="46" t="s">
        <v>272</v>
      </c>
      <c r="C349" s="52" t="s">
        <v>885</v>
      </c>
      <c r="D349" s="76" t="s">
        <v>886</v>
      </c>
      <c r="E349" s="95">
        <v>3473.25</v>
      </c>
      <c r="F349" s="95">
        <v>3245.5</v>
      </c>
      <c r="G349" s="95">
        <v>5664.75</v>
      </c>
      <c r="H349" s="95">
        <v>3473.25</v>
      </c>
      <c r="I349" s="78">
        <v>3180</v>
      </c>
      <c r="J349" s="105"/>
      <c r="K349" s="63">
        <f t="shared" si="736"/>
        <v>62.5185</v>
      </c>
      <c r="L349" s="64">
        <f t="shared" si="737"/>
        <v>519.28</v>
      </c>
      <c r="M349" s="48">
        <f t="shared" si="738"/>
        <v>453.18</v>
      </c>
      <c r="N349" s="46">
        <f t="shared" si="739"/>
        <v>24.31275</v>
      </c>
      <c r="O349" s="48">
        <f t="shared" si="740"/>
        <v>159</v>
      </c>
      <c r="P349" s="48">
        <f t="shared" si="741"/>
        <v>0</v>
      </c>
      <c r="Q349" s="48">
        <f t="shared" si="742"/>
        <v>1218.29125</v>
      </c>
      <c r="R349" s="46">
        <f t="shared" si="743"/>
        <v>0</v>
      </c>
      <c r="S349" s="46">
        <f t="shared" si="744"/>
        <v>259.64</v>
      </c>
      <c r="T349" s="48">
        <f t="shared" si="745"/>
        <v>113.3</v>
      </c>
      <c r="U349" s="46">
        <f t="shared" si="746"/>
        <v>10.42</v>
      </c>
      <c r="V349" s="46">
        <v>0</v>
      </c>
      <c r="W349" s="48">
        <f t="shared" si="747"/>
        <v>159</v>
      </c>
      <c r="X349" s="48">
        <f t="shared" si="748"/>
        <v>0</v>
      </c>
      <c r="Y349" s="46">
        <f t="shared" si="749"/>
        <v>542.36</v>
      </c>
      <c r="Z349" s="46">
        <f t="shared" si="750"/>
        <v>1760.65125</v>
      </c>
      <c r="AA349" s="78"/>
      <c r="AB349" s="12" t="s">
        <v>116</v>
      </c>
      <c r="AC349" s="11">
        <f t="shared" ref="AC349:AE349" si="792">K349+R349</f>
        <v>62.5185</v>
      </c>
      <c r="AD349" s="11">
        <f t="shared" si="792"/>
        <v>778.92</v>
      </c>
      <c r="AE349" s="11">
        <f t="shared" si="792"/>
        <v>566.48</v>
      </c>
      <c r="AF349" s="11">
        <f t="shared" si="752"/>
        <v>34.73275</v>
      </c>
      <c r="AG349" s="11">
        <f t="shared" ref="AG349:AI349" si="793">O349+W349</f>
        <v>318</v>
      </c>
      <c r="AH349" s="11">
        <f t="shared" si="793"/>
        <v>0</v>
      </c>
      <c r="AI349" s="11">
        <f t="shared" si="793"/>
        <v>1760.65125</v>
      </c>
      <c r="AJ349" s="12" t="s">
        <v>36</v>
      </c>
    </row>
    <row r="350" s="9" customFormat="1" ht="16" customHeight="1" spans="1:36">
      <c r="A350" s="45">
        <f t="shared" si="735"/>
        <v>347</v>
      </c>
      <c r="B350" s="46" t="s">
        <v>558</v>
      </c>
      <c r="C350" s="52" t="s">
        <v>887</v>
      </c>
      <c r="D350" s="346" t="s">
        <v>888</v>
      </c>
      <c r="E350" s="95">
        <v>3473.25</v>
      </c>
      <c r="F350" s="95">
        <v>3245.5</v>
      </c>
      <c r="G350" s="95">
        <v>5664.75</v>
      </c>
      <c r="H350" s="95">
        <v>3473.25</v>
      </c>
      <c r="I350" s="105">
        <v>1790</v>
      </c>
      <c r="J350" s="105"/>
      <c r="K350" s="63">
        <f t="shared" si="736"/>
        <v>62.5185</v>
      </c>
      <c r="L350" s="64">
        <f t="shared" si="737"/>
        <v>519.28</v>
      </c>
      <c r="M350" s="48">
        <f t="shared" si="738"/>
        <v>453.18</v>
      </c>
      <c r="N350" s="46">
        <f t="shared" si="739"/>
        <v>24.31275</v>
      </c>
      <c r="O350" s="48">
        <f t="shared" si="740"/>
        <v>89.5</v>
      </c>
      <c r="P350" s="48">
        <f t="shared" si="741"/>
        <v>0</v>
      </c>
      <c r="Q350" s="48">
        <f t="shared" si="742"/>
        <v>1148.79125</v>
      </c>
      <c r="R350" s="46">
        <f t="shared" si="743"/>
        <v>0</v>
      </c>
      <c r="S350" s="46">
        <f t="shared" si="744"/>
        <v>259.64</v>
      </c>
      <c r="T350" s="48">
        <f t="shared" si="745"/>
        <v>113.3</v>
      </c>
      <c r="U350" s="46">
        <f t="shared" si="746"/>
        <v>10.42</v>
      </c>
      <c r="V350" s="46">
        <v>0</v>
      </c>
      <c r="W350" s="48">
        <f t="shared" si="747"/>
        <v>89.5</v>
      </c>
      <c r="X350" s="48">
        <f t="shared" si="748"/>
        <v>0</v>
      </c>
      <c r="Y350" s="46">
        <f t="shared" si="749"/>
        <v>472.86</v>
      </c>
      <c r="Z350" s="46">
        <f t="shared" si="750"/>
        <v>1621.65125</v>
      </c>
      <c r="AA350" s="78"/>
      <c r="AB350" s="12" t="s">
        <v>98</v>
      </c>
      <c r="AC350" s="11">
        <f t="shared" ref="AC350:AE350" si="794">K350+R350</f>
        <v>62.5185</v>
      </c>
      <c r="AD350" s="11">
        <f t="shared" si="794"/>
        <v>778.92</v>
      </c>
      <c r="AE350" s="11">
        <f t="shared" si="794"/>
        <v>566.48</v>
      </c>
      <c r="AF350" s="11">
        <f t="shared" si="752"/>
        <v>34.73275</v>
      </c>
      <c r="AG350" s="11">
        <f t="shared" ref="AG350:AI350" si="795">O350+W350</f>
        <v>179</v>
      </c>
      <c r="AH350" s="11">
        <f t="shared" si="795"/>
        <v>0</v>
      </c>
      <c r="AI350" s="11">
        <f t="shared" si="795"/>
        <v>1621.65125</v>
      </c>
      <c r="AJ350" s="12" t="s">
        <v>33</v>
      </c>
    </row>
    <row r="351" s="9" customFormat="1" ht="16" customHeight="1" spans="1:36">
      <c r="A351" s="45">
        <f t="shared" si="735"/>
        <v>348</v>
      </c>
      <c r="B351" s="46" t="s">
        <v>558</v>
      </c>
      <c r="C351" s="52" t="s">
        <v>889</v>
      </c>
      <c r="D351" s="346" t="s">
        <v>890</v>
      </c>
      <c r="E351" s="95">
        <v>3473.25</v>
      </c>
      <c r="F351" s="95">
        <v>3245.5</v>
      </c>
      <c r="G351" s="95">
        <v>5664.75</v>
      </c>
      <c r="H351" s="95">
        <v>3473.25</v>
      </c>
      <c r="I351" s="105">
        <v>1790</v>
      </c>
      <c r="J351" s="105"/>
      <c r="K351" s="63">
        <f t="shared" si="736"/>
        <v>62.5185</v>
      </c>
      <c r="L351" s="64">
        <f t="shared" si="737"/>
        <v>519.28</v>
      </c>
      <c r="M351" s="48">
        <f t="shared" si="738"/>
        <v>453.18</v>
      </c>
      <c r="N351" s="46">
        <f t="shared" si="739"/>
        <v>24.31275</v>
      </c>
      <c r="O351" s="48">
        <f t="shared" si="740"/>
        <v>89.5</v>
      </c>
      <c r="P351" s="48">
        <f t="shared" si="741"/>
        <v>0</v>
      </c>
      <c r="Q351" s="48">
        <f t="shared" si="742"/>
        <v>1148.79125</v>
      </c>
      <c r="R351" s="46">
        <f t="shared" si="743"/>
        <v>0</v>
      </c>
      <c r="S351" s="46">
        <f t="shared" si="744"/>
        <v>259.64</v>
      </c>
      <c r="T351" s="48">
        <f t="shared" si="745"/>
        <v>113.3</v>
      </c>
      <c r="U351" s="46">
        <f t="shared" si="746"/>
        <v>10.42</v>
      </c>
      <c r="V351" s="46">
        <v>0</v>
      </c>
      <c r="W351" s="48">
        <f t="shared" si="747"/>
        <v>89.5</v>
      </c>
      <c r="X351" s="48">
        <f t="shared" si="748"/>
        <v>0</v>
      </c>
      <c r="Y351" s="46">
        <f t="shared" si="749"/>
        <v>472.86</v>
      </c>
      <c r="Z351" s="46">
        <f t="shared" si="750"/>
        <v>1621.65125</v>
      </c>
      <c r="AA351" s="78"/>
      <c r="AB351" s="12" t="s">
        <v>98</v>
      </c>
      <c r="AC351" s="11">
        <f t="shared" ref="AC351:AE351" si="796">K351+R351</f>
        <v>62.5185</v>
      </c>
      <c r="AD351" s="11">
        <f t="shared" si="796"/>
        <v>778.92</v>
      </c>
      <c r="AE351" s="11">
        <f t="shared" si="796"/>
        <v>566.48</v>
      </c>
      <c r="AF351" s="11">
        <f t="shared" si="752"/>
        <v>34.73275</v>
      </c>
      <c r="AG351" s="11">
        <f t="shared" ref="AG351:AI351" si="797">O351+W351</f>
        <v>179</v>
      </c>
      <c r="AH351" s="11">
        <f t="shared" si="797"/>
        <v>0</v>
      </c>
      <c r="AI351" s="11">
        <f t="shared" si="797"/>
        <v>1621.65125</v>
      </c>
      <c r="AJ351" s="12" t="s">
        <v>33</v>
      </c>
    </row>
    <row r="352" s="9" customFormat="1" ht="16" customHeight="1" spans="1:36">
      <c r="A352" s="45">
        <f t="shared" si="735"/>
        <v>349</v>
      </c>
      <c r="B352" s="46" t="s">
        <v>558</v>
      </c>
      <c r="C352" s="52" t="s">
        <v>891</v>
      </c>
      <c r="D352" s="346" t="s">
        <v>892</v>
      </c>
      <c r="E352" s="95">
        <v>3473.25</v>
      </c>
      <c r="F352" s="95">
        <v>3245.5</v>
      </c>
      <c r="G352" s="95">
        <v>5664.75</v>
      </c>
      <c r="H352" s="95">
        <v>3473.25</v>
      </c>
      <c r="I352" s="105">
        <v>1790</v>
      </c>
      <c r="J352" s="105"/>
      <c r="K352" s="63">
        <f t="shared" si="736"/>
        <v>62.5185</v>
      </c>
      <c r="L352" s="64">
        <f t="shared" si="737"/>
        <v>519.28</v>
      </c>
      <c r="M352" s="48">
        <f t="shared" si="738"/>
        <v>453.18</v>
      </c>
      <c r="N352" s="46">
        <f t="shared" si="739"/>
        <v>24.31275</v>
      </c>
      <c r="O352" s="48">
        <f t="shared" si="740"/>
        <v>89.5</v>
      </c>
      <c r="P352" s="48">
        <f t="shared" si="741"/>
        <v>0</v>
      </c>
      <c r="Q352" s="48">
        <f t="shared" si="742"/>
        <v>1148.79125</v>
      </c>
      <c r="R352" s="46">
        <f t="shared" si="743"/>
        <v>0</v>
      </c>
      <c r="S352" s="46">
        <f t="shared" si="744"/>
        <v>259.64</v>
      </c>
      <c r="T352" s="48">
        <f t="shared" si="745"/>
        <v>113.3</v>
      </c>
      <c r="U352" s="46">
        <f t="shared" si="746"/>
        <v>10.42</v>
      </c>
      <c r="V352" s="46">
        <v>0</v>
      </c>
      <c r="W352" s="48">
        <f t="shared" si="747"/>
        <v>89.5</v>
      </c>
      <c r="X352" s="48">
        <f t="shared" si="748"/>
        <v>0</v>
      </c>
      <c r="Y352" s="46">
        <f t="shared" si="749"/>
        <v>472.86</v>
      </c>
      <c r="Z352" s="46">
        <f t="shared" si="750"/>
        <v>1621.65125</v>
      </c>
      <c r="AA352" s="78"/>
      <c r="AB352" s="12" t="s">
        <v>98</v>
      </c>
      <c r="AC352" s="11">
        <f t="shared" ref="AC352:AE352" si="798">K352+R352</f>
        <v>62.5185</v>
      </c>
      <c r="AD352" s="11">
        <f t="shared" si="798"/>
        <v>778.92</v>
      </c>
      <c r="AE352" s="11">
        <f t="shared" si="798"/>
        <v>566.48</v>
      </c>
      <c r="AF352" s="11">
        <f t="shared" si="752"/>
        <v>34.73275</v>
      </c>
      <c r="AG352" s="11">
        <f t="shared" ref="AG352:AI352" si="799">O352+W352</f>
        <v>179</v>
      </c>
      <c r="AH352" s="11">
        <f t="shared" si="799"/>
        <v>0</v>
      </c>
      <c r="AI352" s="11">
        <f t="shared" si="799"/>
        <v>1621.65125</v>
      </c>
      <c r="AJ352" s="12" t="s">
        <v>33</v>
      </c>
    </row>
    <row r="353" s="9" customFormat="1" ht="16" customHeight="1" spans="1:36">
      <c r="A353" s="45">
        <f t="shared" si="735"/>
        <v>350</v>
      </c>
      <c r="B353" s="46" t="s">
        <v>558</v>
      </c>
      <c r="C353" s="52" t="s">
        <v>893</v>
      </c>
      <c r="D353" s="346" t="s">
        <v>894</v>
      </c>
      <c r="E353" s="95">
        <v>3473.25</v>
      </c>
      <c r="F353" s="95">
        <v>3245.5</v>
      </c>
      <c r="G353" s="95">
        <v>5664.75</v>
      </c>
      <c r="H353" s="95">
        <v>3473.25</v>
      </c>
      <c r="I353" s="105">
        <v>1790</v>
      </c>
      <c r="J353" s="105"/>
      <c r="K353" s="63">
        <f t="shared" si="736"/>
        <v>62.5185</v>
      </c>
      <c r="L353" s="64">
        <f t="shared" si="737"/>
        <v>519.28</v>
      </c>
      <c r="M353" s="48">
        <f t="shared" si="738"/>
        <v>453.18</v>
      </c>
      <c r="N353" s="46">
        <f t="shared" si="739"/>
        <v>24.31275</v>
      </c>
      <c r="O353" s="48">
        <f t="shared" si="740"/>
        <v>89.5</v>
      </c>
      <c r="P353" s="48">
        <f t="shared" si="741"/>
        <v>0</v>
      </c>
      <c r="Q353" s="48">
        <f t="shared" si="742"/>
        <v>1148.79125</v>
      </c>
      <c r="R353" s="46">
        <f t="shared" si="743"/>
        <v>0</v>
      </c>
      <c r="S353" s="46">
        <f t="shared" si="744"/>
        <v>259.64</v>
      </c>
      <c r="T353" s="48">
        <f t="shared" si="745"/>
        <v>113.3</v>
      </c>
      <c r="U353" s="46">
        <f t="shared" si="746"/>
        <v>10.42</v>
      </c>
      <c r="V353" s="46">
        <v>0</v>
      </c>
      <c r="W353" s="48">
        <f t="shared" si="747"/>
        <v>89.5</v>
      </c>
      <c r="X353" s="48">
        <f t="shared" si="748"/>
        <v>0</v>
      </c>
      <c r="Y353" s="46">
        <f t="shared" si="749"/>
        <v>472.86</v>
      </c>
      <c r="Z353" s="46">
        <f t="shared" si="750"/>
        <v>1621.65125</v>
      </c>
      <c r="AA353" s="78"/>
      <c r="AB353" s="12" t="s">
        <v>98</v>
      </c>
      <c r="AC353" s="11">
        <f t="shared" ref="AC353:AE353" si="800">K353+R353</f>
        <v>62.5185</v>
      </c>
      <c r="AD353" s="11">
        <f t="shared" si="800"/>
        <v>778.92</v>
      </c>
      <c r="AE353" s="11">
        <f t="shared" si="800"/>
        <v>566.48</v>
      </c>
      <c r="AF353" s="11">
        <f t="shared" si="752"/>
        <v>34.73275</v>
      </c>
      <c r="AG353" s="11">
        <f t="shared" ref="AG353:AI353" si="801">O353+W353</f>
        <v>179</v>
      </c>
      <c r="AH353" s="11">
        <f t="shared" si="801"/>
        <v>0</v>
      </c>
      <c r="AI353" s="11">
        <f t="shared" si="801"/>
        <v>1621.65125</v>
      </c>
      <c r="AJ353" s="12" t="s">
        <v>33</v>
      </c>
    </row>
    <row r="354" s="9" customFormat="1" ht="16" customHeight="1" spans="1:36">
      <c r="A354" s="45">
        <f t="shared" si="735"/>
        <v>351</v>
      </c>
      <c r="B354" s="46" t="s">
        <v>558</v>
      </c>
      <c r="C354" s="52" t="s">
        <v>895</v>
      </c>
      <c r="D354" s="346" t="s">
        <v>896</v>
      </c>
      <c r="E354" s="95">
        <v>3473.25</v>
      </c>
      <c r="F354" s="95">
        <v>3245.5</v>
      </c>
      <c r="G354" s="95">
        <v>5664.75</v>
      </c>
      <c r="H354" s="95">
        <v>3473.25</v>
      </c>
      <c r="I354" s="105">
        <v>1790</v>
      </c>
      <c r="J354" s="105"/>
      <c r="K354" s="63">
        <f t="shared" si="736"/>
        <v>62.5185</v>
      </c>
      <c r="L354" s="64">
        <f t="shared" si="737"/>
        <v>519.28</v>
      </c>
      <c r="M354" s="48">
        <f t="shared" si="738"/>
        <v>453.18</v>
      </c>
      <c r="N354" s="46">
        <f t="shared" si="739"/>
        <v>24.31275</v>
      </c>
      <c r="O354" s="48">
        <f t="shared" si="740"/>
        <v>89.5</v>
      </c>
      <c r="P354" s="48">
        <f t="shared" si="741"/>
        <v>0</v>
      </c>
      <c r="Q354" s="48">
        <f t="shared" si="742"/>
        <v>1148.79125</v>
      </c>
      <c r="R354" s="46">
        <f t="shared" si="743"/>
        <v>0</v>
      </c>
      <c r="S354" s="46">
        <f t="shared" si="744"/>
        <v>259.64</v>
      </c>
      <c r="T354" s="48">
        <f t="shared" si="745"/>
        <v>113.3</v>
      </c>
      <c r="U354" s="46">
        <f t="shared" si="746"/>
        <v>10.42</v>
      </c>
      <c r="V354" s="46">
        <v>0</v>
      </c>
      <c r="W354" s="48">
        <f t="shared" si="747"/>
        <v>89.5</v>
      </c>
      <c r="X354" s="48">
        <f t="shared" si="748"/>
        <v>0</v>
      </c>
      <c r="Y354" s="46">
        <f t="shared" si="749"/>
        <v>472.86</v>
      </c>
      <c r="Z354" s="46">
        <f t="shared" si="750"/>
        <v>1621.65125</v>
      </c>
      <c r="AA354" s="78"/>
      <c r="AB354" s="12" t="s">
        <v>98</v>
      </c>
      <c r="AC354" s="11">
        <f t="shared" ref="AC354:AE354" si="802">K354+R354</f>
        <v>62.5185</v>
      </c>
      <c r="AD354" s="11">
        <f t="shared" si="802"/>
        <v>778.92</v>
      </c>
      <c r="AE354" s="11">
        <f t="shared" si="802"/>
        <v>566.48</v>
      </c>
      <c r="AF354" s="11">
        <f t="shared" si="752"/>
        <v>34.73275</v>
      </c>
      <c r="AG354" s="11">
        <f t="shared" ref="AG354:AI354" si="803">O354+W354</f>
        <v>179</v>
      </c>
      <c r="AH354" s="11">
        <f t="shared" si="803"/>
        <v>0</v>
      </c>
      <c r="AI354" s="11">
        <f t="shared" si="803"/>
        <v>1621.65125</v>
      </c>
      <c r="AJ354" s="12" t="s">
        <v>33</v>
      </c>
    </row>
    <row r="355" s="9" customFormat="1" ht="16" customHeight="1" spans="1:36">
      <c r="A355" s="45">
        <f t="shared" si="735"/>
        <v>352</v>
      </c>
      <c r="B355" s="46" t="s">
        <v>363</v>
      </c>
      <c r="C355" s="52" t="s">
        <v>897</v>
      </c>
      <c r="D355" s="346" t="s">
        <v>898</v>
      </c>
      <c r="E355" s="95">
        <v>3473.25</v>
      </c>
      <c r="F355" s="95">
        <v>3245.5</v>
      </c>
      <c r="G355" s="95">
        <v>5664.75</v>
      </c>
      <c r="H355" s="95">
        <v>3473.25</v>
      </c>
      <c r="I355" s="105">
        <v>3180</v>
      </c>
      <c r="J355" s="105"/>
      <c r="K355" s="63">
        <f t="shared" si="736"/>
        <v>62.5185</v>
      </c>
      <c r="L355" s="64">
        <f t="shared" si="737"/>
        <v>519.28</v>
      </c>
      <c r="M355" s="48">
        <f t="shared" si="738"/>
        <v>453.18</v>
      </c>
      <c r="N355" s="46">
        <f t="shared" si="739"/>
        <v>24.31275</v>
      </c>
      <c r="O355" s="48">
        <f t="shared" si="740"/>
        <v>159</v>
      </c>
      <c r="P355" s="48">
        <f t="shared" si="741"/>
        <v>0</v>
      </c>
      <c r="Q355" s="48">
        <f t="shared" si="742"/>
        <v>1218.29125</v>
      </c>
      <c r="R355" s="46">
        <f t="shared" si="743"/>
        <v>0</v>
      </c>
      <c r="S355" s="46">
        <f t="shared" si="744"/>
        <v>259.64</v>
      </c>
      <c r="T355" s="48">
        <f t="shared" si="745"/>
        <v>113.3</v>
      </c>
      <c r="U355" s="46">
        <f t="shared" si="746"/>
        <v>10.42</v>
      </c>
      <c r="V355" s="46">
        <v>0</v>
      </c>
      <c r="W355" s="48">
        <f t="shared" si="747"/>
        <v>159</v>
      </c>
      <c r="X355" s="48">
        <f t="shared" si="748"/>
        <v>0</v>
      </c>
      <c r="Y355" s="46">
        <f t="shared" si="749"/>
        <v>542.36</v>
      </c>
      <c r="Z355" s="46">
        <f t="shared" si="750"/>
        <v>1760.65125</v>
      </c>
      <c r="AA355" s="78"/>
      <c r="AB355" s="12" t="s">
        <v>71</v>
      </c>
      <c r="AC355" s="11">
        <f t="shared" ref="AC355:AE355" si="804">K355+R355</f>
        <v>62.5185</v>
      </c>
      <c r="AD355" s="11">
        <f t="shared" si="804"/>
        <v>778.92</v>
      </c>
      <c r="AE355" s="11">
        <f t="shared" si="804"/>
        <v>566.48</v>
      </c>
      <c r="AF355" s="11">
        <f t="shared" si="752"/>
        <v>34.73275</v>
      </c>
      <c r="AG355" s="11">
        <f t="shared" ref="AG355:AI355" si="805">O355+W355</f>
        <v>318</v>
      </c>
      <c r="AH355" s="11">
        <f t="shared" si="805"/>
        <v>0</v>
      </c>
      <c r="AI355" s="11">
        <f t="shared" si="805"/>
        <v>1760.65125</v>
      </c>
      <c r="AJ355" s="12" t="s">
        <v>33</v>
      </c>
    </row>
    <row r="356" s="9" customFormat="1" ht="16" customHeight="1" spans="1:36">
      <c r="A356" s="45">
        <f t="shared" si="735"/>
        <v>353</v>
      </c>
      <c r="B356" s="46" t="s">
        <v>230</v>
      </c>
      <c r="C356" s="52" t="s">
        <v>899</v>
      </c>
      <c r="D356" s="346" t="s">
        <v>900</v>
      </c>
      <c r="E356" s="95">
        <v>3820</v>
      </c>
      <c r="F356" s="95">
        <v>3820</v>
      </c>
      <c r="G356" s="95">
        <v>5664.75</v>
      </c>
      <c r="H356" s="95">
        <v>3820</v>
      </c>
      <c r="I356" s="105">
        <v>4180</v>
      </c>
      <c r="J356" s="105"/>
      <c r="K356" s="63">
        <f t="shared" si="736"/>
        <v>68.76</v>
      </c>
      <c r="L356" s="64">
        <f t="shared" si="737"/>
        <v>611.2</v>
      </c>
      <c r="M356" s="48">
        <f t="shared" si="738"/>
        <v>453.18</v>
      </c>
      <c r="N356" s="46">
        <f t="shared" si="739"/>
        <v>26.74</v>
      </c>
      <c r="O356" s="48">
        <f t="shared" si="740"/>
        <v>209</v>
      </c>
      <c r="P356" s="48">
        <f t="shared" si="741"/>
        <v>0</v>
      </c>
      <c r="Q356" s="48">
        <f t="shared" si="742"/>
        <v>1368.88</v>
      </c>
      <c r="R356" s="46">
        <f t="shared" si="743"/>
        <v>0</v>
      </c>
      <c r="S356" s="46">
        <f t="shared" si="744"/>
        <v>305.6</v>
      </c>
      <c r="T356" s="48">
        <f t="shared" si="745"/>
        <v>113.3</v>
      </c>
      <c r="U356" s="46">
        <f t="shared" si="746"/>
        <v>11.46</v>
      </c>
      <c r="V356" s="46">
        <v>0</v>
      </c>
      <c r="W356" s="48">
        <f t="shared" si="747"/>
        <v>209</v>
      </c>
      <c r="X356" s="48">
        <f t="shared" si="748"/>
        <v>0</v>
      </c>
      <c r="Y356" s="46">
        <f t="shared" si="749"/>
        <v>639.36</v>
      </c>
      <c r="Z356" s="46">
        <f t="shared" si="750"/>
        <v>2008.24</v>
      </c>
      <c r="AA356" s="78"/>
      <c r="AB356" s="12" t="s">
        <v>60</v>
      </c>
      <c r="AC356" s="11">
        <f t="shared" ref="AC356:AE356" si="806">K356+R356</f>
        <v>68.76</v>
      </c>
      <c r="AD356" s="11">
        <f t="shared" si="806"/>
        <v>916.8</v>
      </c>
      <c r="AE356" s="11">
        <f t="shared" si="806"/>
        <v>566.48</v>
      </c>
      <c r="AF356" s="11">
        <f t="shared" si="752"/>
        <v>38.2</v>
      </c>
      <c r="AG356" s="11">
        <f t="shared" ref="AG356:AI356" si="807">O356+W356</f>
        <v>418</v>
      </c>
      <c r="AH356" s="11">
        <f t="shared" si="807"/>
        <v>0</v>
      </c>
      <c r="AI356" s="11">
        <f t="shared" si="807"/>
        <v>2008.24</v>
      </c>
      <c r="AJ356" s="12" t="s">
        <v>32</v>
      </c>
    </row>
    <row r="357" s="9" customFormat="1" ht="16" customHeight="1" spans="1:36">
      <c r="A357" s="45">
        <f t="shared" si="735"/>
        <v>354</v>
      </c>
      <c r="B357" s="46" t="s">
        <v>230</v>
      </c>
      <c r="C357" s="52" t="s">
        <v>901</v>
      </c>
      <c r="D357" s="354" t="s">
        <v>902</v>
      </c>
      <c r="E357" s="95">
        <v>3473.25</v>
      </c>
      <c r="F357" s="95">
        <v>3245.5</v>
      </c>
      <c r="G357" s="95">
        <v>5664.75</v>
      </c>
      <c r="H357" s="95">
        <v>3473.25</v>
      </c>
      <c r="I357" s="105">
        <v>3180</v>
      </c>
      <c r="J357" s="105"/>
      <c r="K357" s="63">
        <f t="shared" si="736"/>
        <v>62.5185</v>
      </c>
      <c r="L357" s="64">
        <f t="shared" si="737"/>
        <v>519.28</v>
      </c>
      <c r="M357" s="48">
        <f t="shared" si="738"/>
        <v>453.18</v>
      </c>
      <c r="N357" s="46">
        <f t="shared" si="739"/>
        <v>24.31275</v>
      </c>
      <c r="O357" s="48">
        <f t="shared" si="740"/>
        <v>159</v>
      </c>
      <c r="P357" s="48">
        <f t="shared" si="741"/>
        <v>0</v>
      </c>
      <c r="Q357" s="48">
        <f t="shared" si="742"/>
        <v>1218.29125</v>
      </c>
      <c r="R357" s="46">
        <f t="shared" si="743"/>
        <v>0</v>
      </c>
      <c r="S357" s="46">
        <f t="shared" si="744"/>
        <v>259.64</v>
      </c>
      <c r="T357" s="48">
        <f t="shared" si="745"/>
        <v>113.3</v>
      </c>
      <c r="U357" s="46">
        <f t="shared" si="746"/>
        <v>10.42</v>
      </c>
      <c r="V357" s="46">
        <v>0</v>
      </c>
      <c r="W357" s="48">
        <f t="shared" si="747"/>
        <v>159</v>
      </c>
      <c r="X357" s="48">
        <f t="shared" si="748"/>
        <v>0</v>
      </c>
      <c r="Y357" s="46">
        <f t="shared" si="749"/>
        <v>542.36</v>
      </c>
      <c r="Z357" s="46">
        <f t="shared" si="750"/>
        <v>1760.65125</v>
      </c>
      <c r="AA357" s="78"/>
      <c r="AB357" s="12" t="s">
        <v>57</v>
      </c>
      <c r="AC357" s="11">
        <f t="shared" ref="AC357:AE357" si="808">K357+R357</f>
        <v>62.5185</v>
      </c>
      <c r="AD357" s="11">
        <f t="shared" si="808"/>
        <v>778.92</v>
      </c>
      <c r="AE357" s="11">
        <f t="shared" si="808"/>
        <v>566.48</v>
      </c>
      <c r="AF357" s="11">
        <f t="shared" si="752"/>
        <v>34.73275</v>
      </c>
      <c r="AG357" s="11">
        <f t="shared" ref="AG357:AI357" si="809">O357+W357</f>
        <v>318</v>
      </c>
      <c r="AH357" s="11">
        <f t="shared" si="809"/>
        <v>0</v>
      </c>
      <c r="AI357" s="11">
        <f t="shared" si="809"/>
        <v>1760.65125</v>
      </c>
      <c r="AJ357" s="12" t="s">
        <v>32</v>
      </c>
    </row>
    <row r="358" s="9" customFormat="1" ht="16" customHeight="1" spans="1:36">
      <c r="A358" s="45">
        <f t="shared" si="735"/>
        <v>355</v>
      </c>
      <c r="B358" s="46" t="s">
        <v>230</v>
      </c>
      <c r="C358" s="52" t="s">
        <v>903</v>
      </c>
      <c r="D358" s="354" t="s">
        <v>904</v>
      </c>
      <c r="E358" s="95">
        <v>3473.25</v>
      </c>
      <c r="F358" s="95">
        <v>3245.5</v>
      </c>
      <c r="G358" s="95">
        <v>5664.75</v>
      </c>
      <c r="H358" s="95">
        <v>3473.25</v>
      </c>
      <c r="I358" s="105">
        <v>3180</v>
      </c>
      <c r="J358" s="105"/>
      <c r="K358" s="63">
        <f t="shared" si="736"/>
        <v>62.5185</v>
      </c>
      <c r="L358" s="64">
        <f t="shared" si="737"/>
        <v>519.28</v>
      </c>
      <c r="M358" s="48">
        <f t="shared" si="738"/>
        <v>453.18</v>
      </c>
      <c r="N358" s="46">
        <f t="shared" si="739"/>
        <v>24.31275</v>
      </c>
      <c r="O358" s="48">
        <f t="shared" si="740"/>
        <v>159</v>
      </c>
      <c r="P358" s="48">
        <f t="shared" si="741"/>
        <v>0</v>
      </c>
      <c r="Q358" s="48">
        <f t="shared" si="742"/>
        <v>1218.29125</v>
      </c>
      <c r="R358" s="46">
        <f t="shared" si="743"/>
        <v>0</v>
      </c>
      <c r="S358" s="46">
        <f t="shared" si="744"/>
        <v>259.64</v>
      </c>
      <c r="T358" s="48">
        <f t="shared" si="745"/>
        <v>113.3</v>
      </c>
      <c r="U358" s="46">
        <f t="shared" si="746"/>
        <v>10.42</v>
      </c>
      <c r="V358" s="46">
        <v>0</v>
      </c>
      <c r="W358" s="48">
        <f t="shared" si="747"/>
        <v>159</v>
      </c>
      <c r="X358" s="48">
        <f t="shared" si="748"/>
        <v>0</v>
      </c>
      <c r="Y358" s="46">
        <f t="shared" si="749"/>
        <v>542.36</v>
      </c>
      <c r="Z358" s="46">
        <f t="shared" si="750"/>
        <v>1760.65125</v>
      </c>
      <c r="AA358" s="78"/>
      <c r="AB358" s="12" t="s">
        <v>57</v>
      </c>
      <c r="AC358" s="11">
        <f t="shared" ref="AC358:AE358" si="810">K358+R358</f>
        <v>62.5185</v>
      </c>
      <c r="AD358" s="11">
        <f t="shared" si="810"/>
        <v>778.92</v>
      </c>
      <c r="AE358" s="11">
        <f t="shared" si="810"/>
        <v>566.48</v>
      </c>
      <c r="AF358" s="11">
        <f t="shared" si="752"/>
        <v>34.73275</v>
      </c>
      <c r="AG358" s="11">
        <f t="shared" ref="AG358:AI358" si="811">O358+W358</f>
        <v>318</v>
      </c>
      <c r="AH358" s="11">
        <f t="shared" si="811"/>
        <v>0</v>
      </c>
      <c r="AI358" s="11">
        <f t="shared" si="811"/>
        <v>1760.65125</v>
      </c>
      <c r="AJ358" s="12" t="s">
        <v>32</v>
      </c>
    </row>
    <row r="359" s="9" customFormat="1" ht="16" customHeight="1" spans="1:36">
      <c r="A359" s="45">
        <f t="shared" si="735"/>
        <v>356</v>
      </c>
      <c r="B359" s="46" t="s">
        <v>230</v>
      </c>
      <c r="C359" s="52" t="s">
        <v>905</v>
      </c>
      <c r="D359" s="354" t="s">
        <v>906</v>
      </c>
      <c r="E359" s="95">
        <v>3473.25</v>
      </c>
      <c r="F359" s="95">
        <v>3245.5</v>
      </c>
      <c r="G359" s="95">
        <v>5664.75</v>
      </c>
      <c r="H359" s="95">
        <v>3473.25</v>
      </c>
      <c r="I359" s="105">
        <v>3180</v>
      </c>
      <c r="J359" s="105"/>
      <c r="K359" s="63">
        <f t="shared" si="736"/>
        <v>62.5185</v>
      </c>
      <c r="L359" s="64">
        <f t="shared" si="737"/>
        <v>519.28</v>
      </c>
      <c r="M359" s="48">
        <f t="shared" si="738"/>
        <v>453.18</v>
      </c>
      <c r="N359" s="46">
        <f t="shared" si="739"/>
        <v>24.31275</v>
      </c>
      <c r="O359" s="48">
        <f t="shared" si="740"/>
        <v>159</v>
      </c>
      <c r="P359" s="48">
        <f t="shared" si="741"/>
        <v>0</v>
      </c>
      <c r="Q359" s="48">
        <f t="shared" si="742"/>
        <v>1218.29125</v>
      </c>
      <c r="R359" s="46">
        <f t="shared" si="743"/>
        <v>0</v>
      </c>
      <c r="S359" s="46">
        <f t="shared" si="744"/>
        <v>259.64</v>
      </c>
      <c r="T359" s="48">
        <f t="shared" si="745"/>
        <v>113.3</v>
      </c>
      <c r="U359" s="46">
        <f t="shared" si="746"/>
        <v>10.42</v>
      </c>
      <c r="V359" s="46">
        <v>0</v>
      </c>
      <c r="W359" s="48">
        <f t="shared" si="747"/>
        <v>159</v>
      </c>
      <c r="X359" s="48">
        <f t="shared" si="748"/>
        <v>0</v>
      </c>
      <c r="Y359" s="46">
        <f t="shared" si="749"/>
        <v>542.36</v>
      </c>
      <c r="Z359" s="46">
        <f t="shared" si="750"/>
        <v>1760.65125</v>
      </c>
      <c r="AA359" s="78"/>
      <c r="AB359" s="12" t="s">
        <v>57</v>
      </c>
      <c r="AC359" s="11">
        <f t="shared" ref="AC359:AE359" si="812">K359+R359</f>
        <v>62.5185</v>
      </c>
      <c r="AD359" s="11">
        <f t="shared" si="812"/>
        <v>778.92</v>
      </c>
      <c r="AE359" s="11">
        <f t="shared" si="812"/>
        <v>566.48</v>
      </c>
      <c r="AF359" s="11">
        <f t="shared" si="752"/>
        <v>34.73275</v>
      </c>
      <c r="AG359" s="11">
        <f t="shared" ref="AG359:AI359" si="813">O359+W359</f>
        <v>318</v>
      </c>
      <c r="AH359" s="11">
        <f t="shared" si="813"/>
        <v>0</v>
      </c>
      <c r="AI359" s="11">
        <f t="shared" si="813"/>
        <v>1760.65125</v>
      </c>
      <c r="AJ359" s="12" t="s">
        <v>32</v>
      </c>
    </row>
    <row r="360" s="9" customFormat="1" ht="16" customHeight="1" spans="1:36">
      <c r="A360" s="45">
        <f t="shared" si="735"/>
        <v>357</v>
      </c>
      <c r="B360" s="46" t="s">
        <v>670</v>
      </c>
      <c r="C360" s="52" t="s">
        <v>907</v>
      </c>
      <c r="D360" s="346" t="s">
        <v>908</v>
      </c>
      <c r="E360" s="95">
        <v>3473.25</v>
      </c>
      <c r="F360" s="95">
        <v>3245.5</v>
      </c>
      <c r="G360" s="95">
        <v>5664.75</v>
      </c>
      <c r="H360" s="95">
        <v>3473.25</v>
      </c>
      <c r="I360" s="105">
        <v>1790</v>
      </c>
      <c r="J360" s="105"/>
      <c r="K360" s="63">
        <f t="shared" si="736"/>
        <v>62.5185</v>
      </c>
      <c r="L360" s="64">
        <f t="shared" si="737"/>
        <v>519.28</v>
      </c>
      <c r="M360" s="48">
        <f t="shared" si="738"/>
        <v>453.18</v>
      </c>
      <c r="N360" s="46">
        <f t="shared" si="739"/>
        <v>24.31275</v>
      </c>
      <c r="O360" s="48">
        <f t="shared" si="740"/>
        <v>89.5</v>
      </c>
      <c r="P360" s="48">
        <f t="shared" si="741"/>
        <v>0</v>
      </c>
      <c r="Q360" s="48">
        <f t="shared" si="742"/>
        <v>1148.79125</v>
      </c>
      <c r="R360" s="46">
        <f t="shared" si="743"/>
        <v>0</v>
      </c>
      <c r="S360" s="46">
        <f t="shared" si="744"/>
        <v>259.64</v>
      </c>
      <c r="T360" s="48">
        <f t="shared" si="745"/>
        <v>113.3</v>
      </c>
      <c r="U360" s="46">
        <f t="shared" si="746"/>
        <v>10.42</v>
      </c>
      <c r="V360" s="46">
        <v>0</v>
      </c>
      <c r="W360" s="48">
        <f t="shared" si="747"/>
        <v>89.5</v>
      </c>
      <c r="X360" s="48">
        <f t="shared" si="748"/>
        <v>0</v>
      </c>
      <c r="Y360" s="46">
        <f t="shared" si="749"/>
        <v>472.86</v>
      </c>
      <c r="Z360" s="46">
        <f t="shared" si="750"/>
        <v>1621.65125</v>
      </c>
      <c r="AA360" s="78"/>
      <c r="AB360" s="12" t="s">
        <v>92</v>
      </c>
      <c r="AC360" s="11">
        <f t="shared" ref="AC360:AE360" si="814">K360+R360</f>
        <v>62.5185</v>
      </c>
      <c r="AD360" s="11">
        <f t="shared" si="814"/>
        <v>778.92</v>
      </c>
      <c r="AE360" s="11">
        <f t="shared" si="814"/>
        <v>566.48</v>
      </c>
      <c r="AF360" s="11">
        <f t="shared" si="752"/>
        <v>34.73275</v>
      </c>
      <c r="AG360" s="11">
        <f t="shared" ref="AG360:AI360" si="815">O360+W360</f>
        <v>179</v>
      </c>
      <c r="AH360" s="11">
        <f t="shared" si="815"/>
        <v>0</v>
      </c>
      <c r="AI360" s="11">
        <f t="shared" si="815"/>
        <v>1621.65125</v>
      </c>
      <c r="AJ360" s="12" t="s">
        <v>33</v>
      </c>
    </row>
    <row r="361" s="9" customFormat="1" ht="16" customHeight="1" spans="1:36">
      <c r="A361" s="45">
        <f t="shared" si="735"/>
        <v>358</v>
      </c>
      <c r="B361" s="46" t="s">
        <v>176</v>
      </c>
      <c r="C361" s="52" t="s">
        <v>909</v>
      </c>
      <c r="D361" s="346" t="s">
        <v>910</v>
      </c>
      <c r="E361" s="95">
        <v>3473.25</v>
      </c>
      <c r="F361" s="95">
        <v>3245.5</v>
      </c>
      <c r="G361" s="95">
        <v>5664.75</v>
      </c>
      <c r="H361" s="95">
        <v>3473.25</v>
      </c>
      <c r="I361" s="105">
        <v>3180</v>
      </c>
      <c r="J361" s="105"/>
      <c r="K361" s="63">
        <f t="shared" si="736"/>
        <v>62.5185</v>
      </c>
      <c r="L361" s="64">
        <f t="shared" si="737"/>
        <v>519.28</v>
      </c>
      <c r="M361" s="48">
        <f t="shared" si="738"/>
        <v>453.18</v>
      </c>
      <c r="N361" s="46">
        <f t="shared" si="739"/>
        <v>24.31275</v>
      </c>
      <c r="O361" s="48">
        <f t="shared" si="740"/>
        <v>159</v>
      </c>
      <c r="P361" s="48">
        <f t="shared" si="741"/>
        <v>0</v>
      </c>
      <c r="Q361" s="48">
        <f t="shared" si="742"/>
        <v>1218.29125</v>
      </c>
      <c r="R361" s="46">
        <f t="shared" si="743"/>
        <v>0</v>
      </c>
      <c r="S361" s="46">
        <f t="shared" si="744"/>
        <v>259.64</v>
      </c>
      <c r="T361" s="48">
        <f t="shared" si="745"/>
        <v>113.3</v>
      </c>
      <c r="U361" s="46">
        <f t="shared" si="746"/>
        <v>10.42</v>
      </c>
      <c r="V361" s="46">
        <v>0</v>
      </c>
      <c r="W361" s="48">
        <f t="shared" si="747"/>
        <v>159</v>
      </c>
      <c r="X361" s="48">
        <f t="shared" si="748"/>
        <v>0</v>
      </c>
      <c r="Y361" s="46">
        <f t="shared" si="749"/>
        <v>542.36</v>
      </c>
      <c r="Z361" s="46">
        <f t="shared" si="750"/>
        <v>1760.65125</v>
      </c>
      <c r="AA361" s="78"/>
      <c r="AB361" s="12" t="s">
        <v>104</v>
      </c>
      <c r="AC361" s="11">
        <f t="shared" ref="AC361:AE361" si="816">K361+R361</f>
        <v>62.5185</v>
      </c>
      <c r="AD361" s="11">
        <f t="shared" si="816"/>
        <v>778.92</v>
      </c>
      <c r="AE361" s="11">
        <f t="shared" si="816"/>
        <v>566.48</v>
      </c>
      <c r="AF361" s="11">
        <f t="shared" si="752"/>
        <v>34.73275</v>
      </c>
      <c r="AG361" s="11">
        <f t="shared" ref="AG361:AI361" si="817">O361+W361</f>
        <v>318</v>
      </c>
      <c r="AH361" s="11">
        <f t="shared" si="817"/>
        <v>0</v>
      </c>
      <c r="AI361" s="11">
        <f t="shared" si="817"/>
        <v>1760.65125</v>
      </c>
      <c r="AJ361" s="12" t="s">
        <v>35</v>
      </c>
    </row>
    <row r="362" s="9" customFormat="1" ht="16" customHeight="1" spans="1:36">
      <c r="A362" s="45">
        <f t="shared" si="735"/>
        <v>359</v>
      </c>
      <c r="B362" s="46" t="s">
        <v>176</v>
      </c>
      <c r="C362" s="52" t="s">
        <v>911</v>
      </c>
      <c r="D362" s="346" t="s">
        <v>912</v>
      </c>
      <c r="E362" s="95">
        <v>3473.25</v>
      </c>
      <c r="F362" s="95">
        <v>3245.5</v>
      </c>
      <c r="G362" s="95">
        <v>5664.75</v>
      </c>
      <c r="H362" s="95">
        <v>3473.25</v>
      </c>
      <c r="I362" s="105">
        <v>3180</v>
      </c>
      <c r="J362" s="105"/>
      <c r="K362" s="63">
        <f t="shared" si="736"/>
        <v>62.5185</v>
      </c>
      <c r="L362" s="64">
        <f t="shared" si="737"/>
        <v>519.28</v>
      </c>
      <c r="M362" s="48">
        <f t="shared" si="738"/>
        <v>453.18</v>
      </c>
      <c r="N362" s="46">
        <f t="shared" si="739"/>
        <v>24.31275</v>
      </c>
      <c r="O362" s="48">
        <f t="shared" si="740"/>
        <v>159</v>
      </c>
      <c r="P362" s="48">
        <f t="shared" si="741"/>
        <v>0</v>
      </c>
      <c r="Q362" s="48">
        <f t="shared" si="742"/>
        <v>1218.29125</v>
      </c>
      <c r="R362" s="46">
        <f t="shared" si="743"/>
        <v>0</v>
      </c>
      <c r="S362" s="46">
        <f t="shared" si="744"/>
        <v>259.64</v>
      </c>
      <c r="T362" s="48">
        <f t="shared" si="745"/>
        <v>113.3</v>
      </c>
      <c r="U362" s="46">
        <f t="shared" si="746"/>
        <v>10.42</v>
      </c>
      <c r="V362" s="46">
        <v>0</v>
      </c>
      <c r="W362" s="48">
        <f t="shared" si="747"/>
        <v>159</v>
      </c>
      <c r="X362" s="48">
        <f t="shared" si="748"/>
        <v>0</v>
      </c>
      <c r="Y362" s="46">
        <f t="shared" si="749"/>
        <v>542.36</v>
      </c>
      <c r="Z362" s="46">
        <f t="shared" si="750"/>
        <v>1760.65125</v>
      </c>
      <c r="AA362" s="78"/>
      <c r="AB362" s="12" t="s">
        <v>104</v>
      </c>
      <c r="AC362" s="11">
        <f t="shared" ref="AC362:AE362" si="818">K362+R362</f>
        <v>62.5185</v>
      </c>
      <c r="AD362" s="11">
        <f t="shared" si="818"/>
        <v>778.92</v>
      </c>
      <c r="AE362" s="11">
        <f t="shared" si="818"/>
        <v>566.48</v>
      </c>
      <c r="AF362" s="11">
        <f t="shared" si="752"/>
        <v>34.73275</v>
      </c>
      <c r="AG362" s="11">
        <f t="shared" ref="AG362:AI362" si="819">O362+W362</f>
        <v>318</v>
      </c>
      <c r="AH362" s="11">
        <f t="shared" si="819"/>
        <v>0</v>
      </c>
      <c r="AI362" s="11">
        <f t="shared" si="819"/>
        <v>1760.65125</v>
      </c>
      <c r="AJ362" s="12" t="s">
        <v>35</v>
      </c>
    </row>
    <row r="363" s="9" customFormat="1" ht="16" customHeight="1" spans="1:36">
      <c r="A363" s="45">
        <f t="shared" si="735"/>
        <v>360</v>
      </c>
      <c r="B363" s="46" t="s">
        <v>176</v>
      </c>
      <c r="C363" s="52" t="s">
        <v>913</v>
      </c>
      <c r="D363" s="346" t="s">
        <v>914</v>
      </c>
      <c r="E363" s="95">
        <v>3820</v>
      </c>
      <c r="F363" s="95">
        <v>3820</v>
      </c>
      <c r="G363" s="95">
        <v>5664.75</v>
      </c>
      <c r="H363" s="95">
        <v>3820</v>
      </c>
      <c r="I363" s="105">
        <v>4180</v>
      </c>
      <c r="J363" s="105"/>
      <c r="K363" s="63">
        <f t="shared" si="736"/>
        <v>68.76</v>
      </c>
      <c r="L363" s="64">
        <f t="shared" si="737"/>
        <v>611.2</v>
      </c>
      <c r="M363" s="48">
        <f t="shared" si="738"/>
        <v>453.18</v>
      </c>
      <c r="N363" s="46">
        <f t="shared" si="739"/>
        <v>26.74</v>
      </c>
      <c r="O363" s="48">
        <f t="shared" si="740"/>
        <v>209</v>
      </c>
      <c r="P363" s="48">
        <f t="shared" si="741"/>
        <v>0</v>
      </c>
      <c r="Q363" s="48">
        <f t="shared" si="742"/>
        <v>1368.88</v>
      </c>
      <c r="R363" s="46">
        <f t="shared" si="743"/>
        <v>0</v>
      </c>
      <c r="S363" s="46">
        <f t="shared" si="744"/>
        <v>305.6</v>
      </c>
      <c r="T363" s="48">
        <f t="shared" si="745"/>
        <v>113.3</v>
      </c>
      <c r="U363" s="46">
        <f t="shared" si="746"/>
        <v>11.46</v>
      </c>
      <c r="V363" s="46">
        <v>0</v>
      </c>
      <c r="W363" s="48">
        <f t="shared" si="747"/>
        <v>209</v>
      </c>
      <c r="X363" s="48">
        <f t="shared" si="748"/>
        <v>0</v>
      </c>
      <c r="Y363" s="46">
        <f t="shared" si="749"/>
        <v>639.36</v>
      </c>
      <c r="Z363" s="46">
        <f t="shared" si="750"/>
        <v>2008.24</v>
      </c>
      <c r="AA363" s="78"/>
      <c r="AB363" s="12" t="s">
        <v>104</v>
      </c>
      <c r="AC363" s="11">
        <f t="shared" ref="AC363:AE363" si="820">K363+R363</f>
        <v>68.76</v>
      </c>
      <c r="AD363" s="11">
        <f t="shared" si="820"/>
        <v>916.8</v>
      </c>
      <c r="AE363" s="11">
        <f t="shared" si="820"/>
        <v>566.48</v>
      </c>
      <c r="AF363" s="11">
        <f t="shared" si="752"/>
        <v>38.2</v>
      </c>
      <c r="AG363" s="11">
        <f t="shared" ref="AG363:AI363" si="821">O363+W363</f>
        <v>418</v>
      </c>
      <c r="AH363" s="11">
        <f t="shared" si="821"/>
        <v>0</v>
      </c>
      <c r="AI363" s="11">
        <f t="shared" si="821"/>
        <v>2008.24</v>
      </c>
      <c r="AJ363" s="12" t="s">
        <v>35</v>
      </c>
    </row>
    <row r="364" s="9" customFormat="1" ht="16" customHeight="1" spans="1:36">
      <c r="A364" s="45">
        <f t="shared" si="735"/>
        <v>361</v>
      </c>
      <c r="B364" s="46" t="s">
        <v>348</v>
      </c>
      <c r="C364" s="52" t="s">
        <v>915</v>
      </c>
      <c r="D364" s="346" t="s">
        <v>916</v>
      </c>
      <c r="E364" s="95">
        <v>3473.25</v>
      </c>
      <c r="F364" s="95">
        <v>3245.5</v>
      </c>
      <c r="G364" s="95">
        <v>5664.75</v>
      </c>
      <c r="H364" s="95">
        <v>3473.25</v>
      </c>
      <c r="I364" s="105">
        <v>3180</v>
      </c>
      <c r="J364" s="105"/>
      <c r="K364" s="63">
        <f t="shared" si="736"/>
        <v>62.5185</v>
      </c>
      <c r="L364" s="64">
        <f t="shared" si="737"/>
        <v>519.28</v>
      </c>
      <c r="M364" s="48">
        <f t="shared" si="738"/>
        <v>453.18</v>
      </c>
      <c r="N364" s="46">
        <f t="shared" si="739"/>
        <v>24.31275</v>
      </c>
      <c r="O364" s="48">
        <f t="shared" si="740"/>
        <v>159</v>
      </c>
      <c r="P364" s="48">
        <f t="shared" si="741"/>
        <v>0</v>
      </c>
      <c r="Q364" s="48">
        <f t="shared" si="742"/>
        <v>1218.29125</v>
      </c>
      <c r="R364" s="46">
        <f t="shared" si="743"/>
        <v>0</v>
      </c>
      <c r="S364" s="46">
        <f t="shared" si="744"/>
        <v>259.64</v>
      </c>
      <c r="T364" s="48">
        <f t="shared" si="745"/>
        <v>113.3</v>
      </c>
      <c r="U364" s="46">
        <f t="shared" si="746"/>
        <v>10.42</v>
      </c>
      <c r="V364" s="46">
        <v>0</v>
      </c>
      <c r="W364" s="48">
        <f t="shared" si="747"/>
        <v>159</v>
      </c>
      <c r="X364" s="48">
        <f t="shared" si="748"/>
        <v>0</v>
      </c>
      <c r="Y364" s="46">
        <f t="shared" si="749"/>
        <v>542.36</v>
      </c>
      <c r="Z364" s="46">
        <f t="shared" si="750"/>
        <v>1760.65125</v>
      </c>
      <c r="AA364" s="78"/>
      <c r="AB364" s="12" t="s">
        <v>104</v>
      </c>
      <c r="AC364" s="11">
        <f t="shared" ref="AC364:AE364" si="822">K364+R364</f>
        <v>62.5185</v>
      </c>
      <c r="AD364" s="11">
        <f t="shared" si="822"/>
        <v>778.92</v>
      </c>
      <c r="AE364" s="11">
        <f t="shared" si="822"/>
        <v>566.48</v>
      </c>
      <c r="AF364" s="11">
        <f t="shared" si="752"/>
        <v>34.73275</v>
      </c>
      <c r="AG364" s="11">
        <f t="shared" ref="AG364:AI364" si="823">O364+W364</f>
        <v>318</v>
      </c>
      <c r="AH364" s="11">
        <f t="shared" si="823"/>
        <v>0</v>
      </c>
      <c r="AI364" s="11">
        <f t="shared" si="823"/>
        <v>1760.65125</v>
      </c>
      <c r="AJ364" s="12" t="s">
        <v>35</v>
      </c>
    </row>
    <row r="365" s="9" customFormat="1" ht="16" customHeight="1" spans="1:36">
      <c r="A365" s="45">
        <f t="shared" si="735"/>
        <v>362</v>
      </c>
      <c r="B365" s="46" t="s">
        <v>509</v>
      </c>
      <c r="C365" s="52" t="s">
        <v>917</v>
      </c>
      <c r="D365" s="354" t="s">
        <v>918</v>
      </c>
      <c r="E365" s="95">
        <v>3473.25</v>
      </c>
      <c r="F365" s="95">
        <v>3245.5</v>
      </c>
      <c r="G365" s="95">
        <v>5664.75</v>
      </c>
      <c r="H365" s="95">
        <v>3473.25</v>
      </c>
      <c r="I365" s="105">
        <v>1790</v>
      </c>
      <c r="J365" s="105"/>
      <c r="K365" s="63">
        <f t="shared" si="736"/>
        <v>62.5185</v>
      </c>
      <c r="L365" s="64">
        <f t="shared" si="737"/>
        <v>519.28</v>
      </c>
      <c r="M365" s="48">
        <f t="shared" si="738"/>
        <v>453.18</v>
      </c>
      <c r="N365" s="46">
        <f t="shared" si="739"/>
        <v>24.31275</v>
      </c>
      <c r="O365" s="48">
        <f t="shared" si="740"/>
        <v>89.5</v>
      </c>
      <c r="P365" s="48">
        <f t="shared" si="741"/>
        <v>0</v>
      </c>
      <c r="Q365" s="48">
        <f t="shared" si="742"/>
        <v>1148.79125</v>
      </c>
      <c r="R365" s="46">
        <f t="shared" si="743"/>
        <v>0</v>
      </c>
      <c r="S365" s="46">
        <f t="shared" si="744"/>
        <v>259.64</v>
      </c>
      <c r="T365" s="48">
        <f t="shared" si="745"/>
        <v>113.3</v>
      </c>
      <c r="U365" s="46">
        <f t="shared" si="746"/>
        <v>10.42</v>
      </c>
      <c r="V365" s="46">
        <v>0</v>
      </c>
      <c r="W365" s="48">
        <f t="shared" si="747"/>
        <v>89.5</v>
      </c>
      <c r="X365" s="48">
        <f t="shared" si="748"/>
        <v>0</v>
      </c>
      <c r="Y365" s="46">
        <f t="shared" si="749"/>
        <v>472.86</v>
      </c>
      <c r="Z365" s="46">
        <f t="shared" si="750"/>
        <v>1621.65125</v>
      </c>
      <c r="AA365" s="78"/>
      <c r="AB365" s="12" t="s">
        <v>83</v>
      </c>
      <c r="AC365" s="11">
        <f t="shared" ref="AC365:AE365" si="824">K365+R365</f>
        <v>62.5185</v>
      </c>
      <c r="AD365" s="11">
        <f t="shared" si="824"/>
        <v>778.92</v>
      </c>
      <c r="AE365" s="11">
        <f t="shared" si="824"/>
        <v>566.48</v>
      </c>
      <c r="AF365" s="11">
        <f t="shared" si="752"/>
        <v>34.73275</v>
      </c>
      <c r="AG365" s="11">
        <f t="shared" ref="AG365:AI365" si="825">O365+W365</f>
        <v>179</v>
      </c>
      <c r="AH365" s="11">
        <f t="shared" si="825"/>
        <v>0</v>
      </c>
      <c r="AI365" s="11">
        <f t="shared" si="825"/>
        <v>1621.65125</v>
      </c>
      <c r="AJ365" s="12" t="s">
        <v>33</v>
      </c>
    </row>
    <row r="366" s="9" customFormat="1" ht="16" customHeight="1" spans="1:36">
      <c r="A366" s="45">
        <f t="shared" si="735"/>
        <v>363</v>
      </c>
      <c r="B366" s="46" t="s">
        <v>509</v>
      </c>
      <c r="C366" s="52" t="s">
        <v>919</v>
      </c>
      <c r="D366" s="354" t="s">
        <v>920</v>
      </c>
      <c r="E366" s="95">
        <v>3473.25</v>
      </c>
      <c r="F366" s="95">
        <v>3245.5</v>
      </c>
      <c r="G366" s="95">
        <v>5664.75</v>
      </c>
      <c r="H366" s="95">
        <v>3473.25</v>
      </c>
      <c r="I366" s="105">
        <v>1790</v>
      </c>
      <c r="J366" s="105"/>
      <c r="K366" s="63">
        <f t="shared" si="736"/>
        <v>62.5185</v>
      </c>
      <c r="L366" s="64">
        <f t="shared" si="737"/>
        <v>519.28</v>
      </c>
      <c r="M366" s="48">
        <f t="shared" si="738"/>
        <v>453.18</v>
      </c>
      <c r="N366" s="46">
        <f t="shared" si="739"/>
        <v>24.31275</v>
      </c>
      <c r="O366" s="48">
        <f t="shared" si="740"/>
        <v>89.5</v>
      </c>
      <c r="P366" s="48">
        <f t="shared" si="741"/>
        <v>0</v>
      </c>
      <c r="Q366" s="48">
        <f t="shared" si="742"/>
        <v>1148.79125</v>
      </c>
      <c r="R366" s="46">
        <f t="shared" si="743"/>
        <v>0</v>
      </c>
      <c r="S366" s="46">
        <f t="shared" si="744"/>
        <v>259.64</v>
      </c>
      <c r="T366" s="48">
        <f t="shared" si="745"/>
        <v>113.3</v>
      </c>
      <c r="U366" s="46">
        <f t="shared" si="746"/>
        <v>10.42</v>
      </c>
      <c r="V366" s="46">
        <v>0</v>
      </c>
      <c r="W366" s="48">
        <f t="shared" si="747"/>
        <v>89.5</v>
      </c>
      <c r="X366" s="48">
        <f t="shared" si="748"/>
        <v>0</v>
      </c>
      <c r="Y366" s="46">
        <f t="shared" si="749"/>
        <v>472.86</v>
      </c>
      <c r="Z366" s="46">
        <f t="shared" si="750"/>
        <v>1621.65125</v>
      </c>
      <c r="AA366" s="78"/>
      <c r="AB366" s="12" t="s">
        <v>83</v>
      </c>
      <c r="AC366" s="11">
        <f t="shared" ref="AC366:AE366" si="826">K366+R366</f>
        <v>62.5185</v>
      </c>
      <c r="AD366" s="11">
        <f t="shared" si="826"/>
        <v>778.92</v>
      </c>
      <c r="AE366" s="11">
        <f t="shared" si="826"/>
        <v>566.48</v>
      </c>
      <c r="AF366" s="11">
        <f t="shared" si="752"/>
        <v>34.73275</v>
      </c>
      <c r="AG366" s="11">
        <f t="shared" ref="AG366:AI366" si="827">O366+W366</f>
        <v>179</v>
      </c>
      <c r="AH366" s="11">
        <f t="shared" si="827"/>
        <v>0</v>
      </c>
      <c r="AI366" s="11">
        <f t="shared" si="827"/>
        <v>1621.65125</v>
      </c>
      <c r="AJ366" s="12" t="s">
        <v>33</v>
      </c>
    </row>
    <row r="367" s="9" customFormat="1" ht="16" customHeight="1" spans="1:36">
      <c r="A367" s="45">
        <f t="shared" si="735"/>
        <v>364</v>
      </c>
      <c r="B367" s="46" t="s">
        <v>558</v>
      </c>
      <c r="C367" s="52" t="s">
        <v>921</v>
      </c>
      <c r="D367" s="346" t="s">
        <v>922</v>
      </c>
      <c r="E367" s="95">
        <v>3473.25</v>
      </c>
      <c r="F367" s="95">
        <v>3245.5</v>
      </c>
      <c r="G367" s="95">
        <v>5664.75</v>
      </c>
      <c r="H367" s="95">
        <v>3473.25</v>
      </c>
      <c r="I367" s="105">
        <v>3180</v>
      </c>
      <c r="J367" s="105"/>
      <c r="K367" s="63">
        <f t="shared" si="736"/>
        <v>62.5185</v>
      </c>
      <c r="L367" s="64">
        <f t="shared" si="737"/>
        <v>519.28</v>
      </c>
      <c r="M367" s="48">
        <f t="shared" si="738"/>
        <v>453.18</v>
      </c>
      <c r="N367" s="46">
        <f t="shared" si="739"/>
        <v>24.31275</v>
      </c>
      <c r="O367" s="48">
        <f t="shared" si="740"/>
        <v>159</v>
      </c>
      <c r="P367" s="48">
        <f t="shared" si="741"/>
        <v>0</v>
      </c>
      <c r="Q367" s="48">
        <f t="shared" si="742"/>
        <v>1218.29125</v>
      </c>
      <c r="R367" s="46">
        <f t="shared" si="743"/>
        <v>0</v>
      </c>
      <c r="S367" s="46">
        <f t="shared" si="744"/>
        <v>259.64</v>
      </c>
      <c r="T367" s="48">
        <f t="shared" si="745"/>
        <v>113.3</v>
      </c>
      <c r="U367" s="46">
        <f t="shared" si="746"/>
        <v>10.42</v>
      </c>
      <c r="V367" s="46">
        <v>0</v>
      </c>
      <c r="W367" s="48">
        <f t="shared" si="747"/>
        <v>159</v>
      </c>
      <c r="X367" s="48">
        <f t="shared" si="748"/>
        <v>0</v>
      </c>
      <c r="Y367" s="46">
        <f t="shared" si="749"/>
        <v>542.36</v>
      </c>
      <c r="Z367" s="46">
        <f t="shared" si="750"/>
        <v>1760.65125</v>
      </c>
      <c r="AA367" s="78"/>
      <c r="AB367" s="12" t="s">
        <v>98</v>
      </c>
      <c r="AC367" s="11">
        <f t="shared" ref="AC367:AE367" si="828">K367+R367</f>
        <v>62.5185</v>
      </c>
      <c r="AD367" s="11">
        <f t="shared" si="828"/>
        <v>778.92</v>
      </c>
      <c r="AE367" s="11">
        <f t="shared" si="828"/>
        <v>566.48</v>
      </c>
      <c r="AF367" s="11">
        <f t="shared" si="752"/>
        <v>34.73275</v>
      </c>
      <c r="AG367" s="11">
        <f t="shared" ref="AG367:AI367" si="829">O367+W367</f>
        <v>318</v>
      </c>
      <c r="AH367" s="11">
        <f t="shared" si="829"/>
        <v>0</v>
      </c>
      <c r="AI367" s="11">
        <f t="shared" si="829"/>
        <v>1760.65125</v>
      </c>
      <c r="AJ367" s="12" t="s">
        <v>33</v>
      </c>
    </row>
    <row r="368" s="9" customFormat="1" ht="16" customHeight="1" spans="1:36">
      <c r="A368" s="45">
        <f t="shared" si="735"/>
        <v>365</v>
      </c>
      <c r="B368" s="46" t="s">
        <v>337</v>
      </c>
      <c r="C368" s="52" t="s">
        <v>923</v>
      </c>
      <c r="D368" s="354" t="s">
        <v>924</v>
      </c>
      <c r="E368" s="95">
        <v>3473.25</v>
      </c>
      <c r="F368" s="95">
        <v>3245.5</v>
      </c>
      <c r="G368" s="95">
        <v>5664.75</v>
      </c>
      <c r="H368" s="95">
        <v>3473.25</v>
      </c>
      <c r="I368" s="105">
        <v>1790</v>
      </c>
      <c r="J368" s="105"/>
      <c r="K368" s="63">
        <f t="shared" si="736"/>
        <v>62.5185</v>
      </c>
      <c r="L368" s="64">
        <f t="shared" si="737"/>
        <v>519.28</v>
      </c>
      <c r="M368" s="48">
        <f t="shared" si="738"/>
        <v>453.18</v>
      </c>
      <c r="N368" s="46">
        <f t="shared" si="739"/>
        <v>24.31275</v>
      </c>
      <c r="O368" s="48">
        <f t="shared" si="740"/>
        <v>89.5</v>
      </c>
      <c r="P368" s="48">
        <f t="shared" si="741"/>
        <v>0</v>
      </c>
      <c r="Q368" s="48">
        <f t="shared" si="742"/>
        <v>1148.79125</v>
      </c>
      <c r="R368" s="46">
        <f t="shared" si="743"/>
        <v>0</v>
      </c>
      <c r="S368" s="46">
        <f t="shared" si="744"/>
        <v>259.64</v>
      </c>
      <c r="T368" s="48">
        <f t="shared" si="745"/>
        <v>113.3</v>
      </c>
      <c r="U368" s="46">
        <f t="shared" si="746"/>
        <v>10.42</v>
      </c>
      <c r="V368" s="46">
        <v>0</v>
      </c>
      <c r="W368" s="48">
        <f t="shared" si="747"/>
        <v>89.5</v>
      </c>
      <c r="X368" s="48">
        <f t="shared" si="748"/>
        <v>0</v>
      </c>
      <c r="Y368" s="46">
        <f t="shared" si="749"/>
        <v>472.86</v>
      </c>
      <c r="Z368" s="46">
        <f t="shared" si="750"/>
        <v>1621.65125</v>
      </c>
      <c r="AA368" s="78"/>
      <c r="AB368" s="12" t="s">
        <v>74</v>
      </c>
      <c r="AC368" s="11">
        <f t="shared" ref="AC368:AE368" si="830">K368+R368</f>
        <v>62.5185</v>
      </c>
      <c r="AD368" s="11">
        <f t="shared" si="830"/>
        <v>778.92</v>
      </c>
      <c r="AE368" s="11">
        <f t="shared" si="830"/>
        <v>566.48</v>
      </c>
      <c r="AF368" s="11">
        <f t="shared" si="752"/>
        <v>34.73275</v>
      </c>
      <c r="AG368" s="11">
        <f t="shared" ref="AG368:AI368" si="831">O368+W368</f>
        <v>179</v>
      </c>
      <c r="AH368" s="11">
        <f t="shared" si="831"/>
        <v>0</v>
      </c>
      <c r="AI368" s="11">
        <f t="shared" si="831"/>
        <v>1621.65125</v>
      </c>
      <c r="AJ368" s="12" t="s">
        <v>33</v>
      </c>
    </row>
    <row r="369" s="9" customFormat="1" ht="16" customHeight="1" spans="1:36">
      <c r="A369" s="45">
        <f t="shared" si="735"/>
        <v>366</v>
      </c>
      <c r="B369" s="46" t="s">
        <v>173</v>
      </c>
      <c r="C369" s="52" t="s">
        <v>925</v>
      </c>
      <c r="D369" s="346" t="s">
        <v>926</v>
      </c>
      <c r="E369" s="95">
        <v>3820</v>
      </c>
      <c r="F369" s="95">
        <v>3820</v>
      </c>
      <c r="G369" s="95">
        <v>5664.75</v>
      </c>
      <c r="H369" s="95">
        <v>3820</v>
      </c>
      <c r="I369" s="105">
        <v>4180</v>
      </c>
      <c r="J369" s="105"/>
      <c r="K369" s="63">
        <f t="shared" si="736"/>
        <v>68.76</v>
      </c>
      <c r="L369" s="64">
        <f t="shared" si="737"/>
        <v>611.2</v>
      </c>
      <c r="M369" s="48">
        <f t="shared" si="738"/>
        <v>453.18</v>
      </c>
      <c r="N369" s="46">
        <f t="shared" si="739"/>
        <v>26.74</v>
      </c>
      <c r="O369" s="48">
        <f t="shared" si="740"/>
        <v>209</v>
      </c>
      <c r="P369" s="48">
        <f t="shared" si="741"/>
        <v>0</v>
      </c>
      <c r="Q369" s="48">
        <f t="shared" si="742"/>
        <v>1368.88</v>
      </c>
      <c r="R369" s="46">
        <f t="shared" si="743"/>
        <v>0</v>
      </c>
      <c r="S369" s="46">
        <f t="shared" si="744"/>
        <v>305.6</v>
      </c>
      <c r="T369" s="48">
        <f t="shared" si="745"/>
        <v>113.3</v>
      </c>
      <c r="U369" s="46">
        <f t="shared" si="746"/>
        <v>11.46</v>
      </c>
      <c r="V369" s="46">
        <v>0</v>
      </c>
      <c r="W369" s="48">
        <f t="shared" si="747"/>
        <v>209</v>
      </c>
      <c r="X369" s="48">
        <f t="shared" si="748"/>
        <v>0</v>
      </c>
      <c r="Y369" s="46">
        <f t="shared" si="749"/>
        <v>639.36</v>
      </c>
      <c r="Z369" s="46">
        <f t="shared" si="750"/>
        <v>2008.24</v>
      </c>
      <c r="AA369" s="78"/>
      <c r="AB369" s="12" t="s">
        <v>104</v>
      </c>
      <c r="AC369" s="11">
        <f t="shared" ref="AC369:AE369" si="832">K369+R369</f>
        <v>68.76</v>
      </c>
      <c r="AD369" s="11">
        <f t="shared" si="832"/>
        <v>916.8</v>
      </c>
      <c r="AE369" s="11">
        <f t="shared" si="832"/>
        <v>566.48</v>
      </c>
      <c r="AF369" s="11">
        <f t="shared" si="752"/>
        <v>38.2</v>
      </c>
      <c r="AG369" s="11">
        <f t="shared" ref="AG369:AI369" si="833">O369+W369</f>
        <v>418</v>
      </c>
      <c r="AH369" s="11">
        <f t="shared" si="833"/>
        <v>0</v>
      </c>
      <c r="AI369" s="11">
        <f t="shared" si="833"/>
        <v>2008.24</v>
      </c>
      <c r="AJ369" s="12" t="s">
        <v>35</v>
      </c>
    </row>
    <row r="370" s="9" customFormat="1" ht="16" customHeight="1" spans="1:36">
      <c r="A370" s="45">
        <f t="shared" si="735"/>
        <v>367</v>
      </c>
      <c r="B370" s="46" t="s">
        <v>289</v>
      </c>
      <c r="C370" s="100" t="s">
        <v>927</v>
      </c>
      <c r="D370" s="355" t="s">
        <v>928</v>
      </c>
      <c r="E370" s="95">
        <v>3473.25</v>
      </c>
      <c r="F370" s="95">
        <v>3245.5</v>
      </c>
      <c r="G370" s="95">
        <v>5664.75</v>
      </c>
      <c r="H370" s="95">
        <v>3473.25</v>
      </c>
      <c r="I370" s="105">
        <v>1790</v>
      </c>
      <c r="J370" s="105"/>
      <c r="K370" s="63">
        <f t="shared" si="736"/>
        <v>62.5185</v>
      </c>
      <c r="L370" s="64">
        <f t="shared" si="737"/>
        <v>519.28</v>
      </c>
      <c r="M370" s="48">
        <f t="shared" si="738"/>
        <v>453.18</v>
      </c>
      <c r="N370" s="46">
        <f t="shared" si="739"/>
        <v>24.31275</v>
      </c>
      <c r="O370" s="48">
        <f t="shared" si="740"/>
        <v>89.5</v>
      </c>
      <c r="P370" s="48">
        <f t="shared" si="741"/>
        <v>0</v>
      </c>
      <c r="Q370" s="48">
        <f t="shared" si="742"/>
        <v>1148.79125</v>
      </c>
      <c r="R370" s="46">
        <f t="shared" si="743"/>
        <v>0</v>
      </c>
      <c r="S370" s="46">
        <f t="shared" si="744"/>
        <v>259.64</v>
      </c>
      <c r="T370" s="48">
        <f t="shared" si="745"/>
        <v>113.3</v>
      </c>
      <c r="U370" s="46">
        <f t="shared" si="746"/>
        <v>10.42</v>
      </c>
      <c r="V370" s="46">
        <v>0</v>
      </c>
      <c r="W370" s="48">
        <f t="shared" si="747"/>
        <v>89.5</v>
      </c>
      <c r="X370" s="48">
        <f t="shared" si="748"/>
        <v>0</v>
      </c>
      <c r="Y370" s="46">
        <f t="shared" si="749"/>
        <v>472.86</v>
      </c>
      <c r="Z370" s="46">
        <f t="shared" si="750"/>
        <v>1621.65125</v>
      </c>
      <c r="AA370" s="78"/>
      <c r="AB370" s="12" t="s">
        <v>80</v>
      </c>
      <c r="AC370" s="11">
        <f t="shared" ref="AC370:AE370" si="834">K370+R370</f>
        <v>62.5185</v>
      </c>
      <c r="AD370" s="11">
        <f t="shared" si="834"/>
        <v>778.92</v>
      </c>
      <c r="AE370" s="11">
        <f t="shared" si="834"/>
        <v>566.48</v>
      </c>
      <c r="AF370" s="11">
        <f t="shared" si="752"/>
        <v>34.73275</v>
      </c>
      <c r="AG370" s="11">
        <f t="shared" ref="AG370:AI370" si="835">O370+W370</f>
        <v>179</v>
      </c>
      <c r="AH370" s="11">
        <f t="shared" si="835"/>
        <v>0</v>
      </c>
      <c r="AI370" s="11">
        <f t="shared" si="835"/>
        <v>1621.65125</v>
      </c>
      <c r="AJ370" s="12" t="s">
        <v>33</v>
      </c>
    </row>
    <row r="371" s="9" customFormat="1" ht="16" customHeight="1" spans="1:36">
      <c r="A371" s="45">
        <f t="shared" si="735"/>
        <v>368</v>
      </c>
      <c r="B371" s="46" t="s">
        <v>685</v>
      </c>
      <c r="C371" s="100" t="s">
        <v>929</v>
      </c>
      <c r="D371" s="355" t="s">
        <v>930</v>
      </c>
      <c r="E371" s="95">
        <v>3473.25</v>
      </c>
      <c r="F371" s="95">
        <v>3245.5</v>
      </c>
      <c r="G371" s="95">
        <v>5664.75</v>
      </c>
      <c r="H371" s="95">
        <v>3473.25</v>
      </c>
      <c r="I371" s="105">
        <v>1790</v>
      </c>
      <c r="J371" s="105"/>
      <c r="K371" s="63">
        <f t="shared" si="736"/>
        <v>62.5185</v>
      </c>
      <c r="L371" s="64">
        <f t="shared" si="737"/>
        <v>519.28</v>
      </c>
      <c r="M371" s="48">
        <f t="shared" si="738"/>
        <v>453.18</v>
      </c>
      <c r="N371" s="46">
        <f t="shared" si="739"/>
        <v>24.31275</v>
      </c>
      <c r="O371" s="48">
        <f t="shared" si="740"/>
        <v>89.5</v>
      </c>
      <c r="P371" s="48">
        <f t="shared" si="741"/>
        <v>0</v>
      </c>
      <c r="Q371" s="48">
        <f t="shared" si="742"/>
        <v>1148.79125</v>
      </c>
      <c r="R371" s="46">
        <f t="shared" si="743"/>
        <v>0</v>
      </c>
      <c r="S371" s="46">
        <f t="shared" si="744"/>
        <v>259.64</v>
      </c>
      <c r="T371" s="48">
        <f t="shared" si="745"/>
        <v>113.3</v>
      </c>
      <c r="U371" s="46">
        <f t="shared" si="746"/>
        <v>10.42</v>
      </c>
      <c r="V371" s="46">
        <v>0</v>
      </c>
      <c r="W371" s="48">
        <f t="shared" si="747"/>
        <v>89.5</v>
      </c>
      <c r="X371" s="48">
        <f t="shared" si="748"/>
        <v>0</v>
      </c>
      <c r="Y371" s="46">
        <f t="shared" si="749"/>
        <v>472.86</v>
      </c>
      <c r="Z371" s="46">
        <f t="shared" si="750"/>
        <v>1621.65125</v>
      </c>
      <c r="AA371" s="78"/>
      <c r="AB371" s="12" t="s">
        <v>89</v>
      </c>
      <c r="AC371" s="11">
        <f t="shared" ref="AC371:AE371" si="836">K371+R371</f>
        <v>62.5185</v>
      </c>
      <c r="AD371" s="11">
        <f t="shared" si="836"/>
        <v>778.92</v>
      </c>
      <c r="AE371" s="11">
        <f t="shared" si="836"/>
        <v>566.48</v>
      </c>
      <c r="AF371" s="11">
        <f t="shared" si="752"/>
        <v>34.73275</v>
      </c>
      <c r="AG371" s="11">
        <f t="shared" ref="AG371:AI371" si="837">O371+W371</f>
        <v>179</v>
      </c>
      <c r="AH371" s="11">
        <f t="shared" si="837"/>
        <v>0</v>
      </c>
      <c r="AI371" s="11">
        <f t="shared" si="837"/>
        <v>1621.65125</v>
      </c>
      <c r="AJ371" s="12" t="s">
        <v>33</v>
      </c>
    </row>
    <row r="372" s="9" customFormat="1" ht="16" customHeight="1" spans="1:36">
      <c r="A372" s="45">
        <f t="shared" si="735"/>
        <v>369</v>
      </c>
      <c r="B372" s="46" t="s">
        <v>670</v>
      </c>
      <c r="C372" s="100" t="s">
        <v>931</v>
      </c>
      <c r="D372" s="104" t="s">
        <v>932</v>
      </c>
      <c r="E372" s="95">
        <v>3473.25</v>
      </c>
      <c r="F372" s="95">
        <v>3245.5</v>
      </c>
      <c r="G372" s="95">
        <v>5664.75</v>
      </c>
      <c r="H372" s="95">
        <v>3473.25</v>
      </c>
      <c r="I372" s="105">
        <v>1790</v>
      </c>
      <c r="J372" s="105"/>
      <c r="K372" s="63">
        <f t="shared" si="736"/>
        <v>62.5185</v>
      </c>
      <c r="L372" s="64">
        <f t="shared" si="737"/>
        <v>519.28</v>
      </c>
      <c r="M372" s="48">
        <f t="shared" si="738"/>
        <v>453.18</v>
      </c>
      <c r="N372" s="46">
        <f t="shared" si="739"/>
        <v>24.31275</v>
      </c>
      <c r="O372" s="48">
        <f t="shared" si="740"/>
        <v>89.5</v>
      </c>
      <c r="P372" s="48">
        <f t="shared" si="741"/>
        <v>0</v>
      </c>
      <c r="Q372" s="48">
        <f t="shared" si="742"/>
        <v>1148.79125</v>
      </c>
      <c r="R372" s="46">
        <f t="shared" si="743"/>
        <v>0</v>
      </c>
      <c r="S372" s="46">
        <f t="shared" si="744"/>
        <v>259.64</v>
      </c>
      <c r="T372" s="48">
        <f t="shared" si="745"/>
        <v>113.3</v>
      </c>
      <c r="U372" s="46">
        <f t="shared" si="746"/>
        <v>10.42</v>
      </c>
      <c r="V372" s="46">
        <v>0</v>
      </c>
      <c r="W372" s="48">
        <f t="shared" si="747"/>
        <v>89.5</v>
      </c>
      <c r="X372" s="48">
        <f t="shared" si="748"/>
        <v>0</v>
      </c>
      <c r="Y372" s="46">
        <f t="shared" si="749"/>
        <v>472.86</v>
      </c>
      <c r="Z372" s="46">
        <f t="shared" si="750"/>
        <v>1621.65125</v>
      </c>
      <c r="AA372" s="78"/>
      <c r="AB372" s="12" t="s">
        <v>92</v>
      </c>
      <c r="AC372" s="11">
        <f t="shared" ref="AC372:AE372" si="838">K372+R372</f>
        <v>62.5185</v>
      </c>
      <c r="AD372" s="11">
        <f t="shared" si="838"/>
        <v>778.92</v>
      </c>
      <c r="AE372" s="11">
        <f t="shared" si="838"/>
        <v>566.48</v>
      </c>
      <c r="AF372" s="11">
        <f t="shared" si="752"/>
        <v>34.73275</v>
      </c>
      <c r="AG372" s="11">
        <f t="shared" ref="AG372:AI372" si="839">O372+W372</f>
        <v>179</v>
      </c>
      <c r="AH372" s="11">
        <f t="shared" si="839"/>
        <v>0</v>
      </c>
      <c r="AI372" s="11">
        <f t="shared" si="839"/>
        <v>1621.65125</v>
      </c>
      <c r="AJ372" s="12" t="s">
        <v>33</v>
      </c>
    </row>
    <row r="373" s="9" customFormat="1" ht="16" customHeight="1" spans="1:36">
      <c r="A373" s="45">
        <f t="shared" si="735"/>
        <v>370</v>
      </c>
      <c r="B373" s="46" t="s">
        <v>363</v>
      </c>
      <c r="C373" s="100" t="s">
        <v>933</v>
      </c>
      <c r="D373" s="355" t="s">
        <v>934</v>
      </c>
      <c r="E373" s="95">
        <v>3473.25</v>
      </c>
      <c r="F373" s="95">
        <v>3245.5</v>
      </c>
      <c r="G373" s="95">
        <v>5664.75</v>
      </c>
      <c r="H373" s="95">
        <v>3473.25</v>
      </c>
      <c r="I373" s="105">
        <v>0</v>
      </c>
      <c r="J373" s="105"/>
      <c r="K373" s="63">
        <f t="shared" si="736"/>
        <v>62.5185</v>
      </c>
      <c r="L373" s="64">
        <f t="shared" si="737"/>
        <v>519.28</v>
      </c>
      <c r="M373" s="48">
        <f t="shared" si="738"/>
        <v>453.18</v>
      </c>
      <c r="N373" s="46">
        <f t="shared" si="739"/>
        <v>24.31275</v>
      </c>
      <c r="O373" s="48">
        <f t="shared" si="740"/>
        <v>0</v>
      </c>
      <c r="P373" s="48">
        <f t="shared" si="741"/>
        <v>0</v>
      </c>
      <c r="Q373" s="48">
        <f t="shared" si="742"/>
        <v>1059.29125</v>
      </c>
      <c r="R373" s="46">
        <f t="shared" si="743"/>
        <v>0</v>
      </c>
      <c r="S373" s="46">
        <f t="shared" si="744"/>
        <v>259.64</v>
      </c>
      <c r="T373" s="48">
        <f t="shared" si="745"/>
        <v>113.3</v>
      </c>
      <c r="U373" s="46">
        <f t="shared" si="746"/>
        <v>10.42</v>
      </c>
      <c r="V373" s="46">
        <v>0</v>
      </c>
      <c r="W373" s="48">
        <f t="shared" si="747"/>
        <v>0</v>
      </c>
      <c r="X373" s="48">
        <f t="shared" si="748"/>
        <v>0</v>
      </c>
      <c r="Y373" s="46">
        <f t="shared" si="749"/>
        <v>383.36</v>
      </c>
      <c r="Z373" s="46">
        <f t="shared" si="750"/>
        <v>1442.65125</v>
      </c>
      <c r="AA373" s="78"/>
      <c r="AB373" s="12" t="s">
        <v>71</v>
      </c>
      <c r="AC373" s="11">
        <f t="shared" ref="AC373:AE373" si="840">K373+R373</f>
        <v>62.5185</v>
      </c>
      <c r="AD373" s="11">
        <f t="shared" si="840"/>
        <v>778.92</v>
      </c>
      <c r="AE373" s="11">
        <f t="shared" si="840"/>
        <v>566.48</v>
      </c>
      <c r="AF373" s="11">
        <f t="shared" si="752"/>
        <v>34.73275</v>
      </c>
      <c r="AG373" s="11">
        <f t="shared" ref="AG373:AI373" si="841">O373+W373</f>
        <v>0</v>
      </c>
      <c r="AH373" s="11">
        <f t="shared" si="841"/>
        <v>0</v>
      </c>
      <c r="AI373" s="11">
        <f t="shared" si="841"/>
        <v>1442.65125</v>
      </c>
      <c r="AJ373" s="12" t="s">
        <v>33</v>
      </c>
    </row>
    <row r="374" s="9" customFormat="1" ht="16" customHeight="1" spans="1:36">
      <c r="A374" s="45">
        <f t="shared" si="735"/>
        <v>371</v>
      </c>
      <c r="B374" s="46" t="s">
        <v>337</v>
      </c>
      <c r="C374" s="52" t="s">
        <v>935</v>
      </c>
      <c r="D374" s="52" t="s">
        <v>936</v>
      </c>
      <c r="E374" s="95">
        <v>3473.25</v>
      </c>
      <c r="F374" s="95">
        <v>3245.5</v>
      </c>
      <c r="G374" s="95">
        <v>5664.75</v>
      </c>
      <c r="H374" s="95">
        <v>3473.25</v>
      </c>
      <c r="I374" s="105">
        <v>1790</v>
      </c>
      <c r="J374" s="105"/>
      <c r="K374" s="63">
        <f t="shared" si="736"/>
        <v>62.5185</v>
      </c>
      <c r="L374" s="64">
        <f t="shared" si="737"/>
        <v>519.28</v>
      </c>
      <c r="M374" s="48">
        <f t="shared" si="738"/>
        <v>453.18</v>
      </c>
      <c r="N374" s="46">
        <f t="shared" si="739"/>
        <v>24.31275</v>
      </c>
      <c r="O374" s="48">
        <f t="shared" si="740"/>
        <v>89.5</v>
      </c>
      <c r="P374" s="48">
        <f t="shared" si="741"/>
        <v>0</v>
      </c>
      <c r="Q374" s="48">
        <f t="shared" si="742"/>
        <v>1148.79125</v>
      </c>
      <c r="R374" s="46">
        <f t="shared" si="743"/>
        <v>0</v>
      </c>
      <c r="S374" s="46">
        <f t="shared" si="744"/>
        <v>259.64</v>
      </c>
      <c r="T374" s="48">
        <f t="shared" si="745"/>
        <v>113.3</v>
      </c>
      <c r="U374" s="46">
        <f t="shared" si="746"/>
        <v>10.42</v>
      </c>
      <c r="V374" s="46">
        <v>0</v>
      </c>
      <c r="W374" s="48">
        <f t="shared" si="747"/>
        <v>89.5</v>
      </c>
      <c r="X374" s="48">
        <f t="shared" si="748"/>
        <v>0</v>
      </c>
      <c r="Y374" s="46">
        <f t="shared" si="749"/>
        <v>472.86</v>
      </c>
      <c r="Z374" s="46">
        <f t="shared" si="750"/>
        <v>1621.65125</v>
      </c>
      <c r="AA374" s="78"/>
      <c r="AB374" s="12" t="s">
        <v>74</v>
      </c>
      <c r="AC374" s="11">
        <f t="shared" ref="AC374:AE374" si="842">K374+R374</f>
        <v>62.5185</v>
      </c>
      <c r="AD374" s="11">
        <f t="shared" si="842"/>
        <v>778.92</v>
      </c>
      <c r="AE374" s="11">
        <f t="shared" si="842"/>
        <v>566.48</v>
      </c>
      <c r="AF374" s="11">
        <f t="shared" si="752"/>
        <v>34.73275</v>
      </c>
      <c r="AG374" s="11">
        <f t="shared" ref="AG374:AI374" si="843">O374+W374</f>
        <v>179</v>
      </c>
      <c r="AH374" s="11">
        <f t="shared" si="843"/>
        <v>0</v>
      </c>
      <c r="AI374" s="11">
        <f t="shared" si="843"/>
        <v>1621.65125</v>
      </c>
      <c r="AJ374" s="12" t="s">
        <v>33</v>
      </c>
    </row>
    <row r="375" s="9" customFormat="1" ht="16" customHeight="1" spans="1:36">
      <c r="A375" s="45">
        <f t="shared" si="735"/>
        <v>372</v>
      </c>
      <c r="B375" s="46" t="s">
        <v>328</v>
      </c>
      <c r="C375" s="100" t="s">
        <v>937</v>
      </c>
      <c r="D375" s="355" t="s">
        <v>938</v>
      </c>
      <c r="E375" s="95">
        <v>3820</v>
      </c>
      <c r="F375" s="95">
        <v>3820</v>
      </c>
      <c r="G375" s="95">
        <v>5664.75</v>
      </c>
      <c r="H375" s="95">
        <v>3820</v>
      </c>
      <c r="I375" s="105">
        <v>4180</v>
      </c>
      <c r="J375" s="105"/>
      <c r="K375" s="63">
        <f t="shared" si="736"/>
        <v>68.76</v>
      </c>
      <c r="L375" s="64">
        <f t="shared" si="737"/>
        <v>611.2</v>
      </c>
      <c r="M375" s="48">
        <f t="shared" si="738"/>
        <v>453.18</v>
      </c>
      <c r="N375" s="46">
        <f t="shared" si="739"/>
        <v>26.74</v>
      </c>
      <c r="O375" s="48">
        <f t="shared" si="740"/>
        <v>209</v>
      </c>
      <c r="P375" s="48">
        <f t="shared" si="741"/>
        <v>0</v>
      </c>
      <c r="Q375" s="48">
        <f t="shared" si="742"/>
        <v>1368.88</v>
      </c>
      <c r="R375" s="46">
        <f t="shared" si="743"/>
        <v>0</v>
      </c>
      <c r="S375" s="46">
        <f t="shared" si="744"/>
        <v>305.6</v>
      </c>
      <c r="T375" s="48">
        <f t="shared" si="745"/>
        <v>113.3</v>
      </c>
      <c r="U375" s="46">
        <f t="shared" si="746"/>
        <v>11.46</v>
      </c>
      <c r="V375" s="46">
        <v>0</v>
      </c>
      <c r="W375" s="48">
        <f t="shared" si="747"/>
        <v>209</v>
      </c>
      <c r="X375" s="48">
        <f t="shared" si="748"/>
        <v>0</v>
      </c>
      <c r="Y375" s="46">
        <f t="shared" si="749"/>
        <v>639.36</v>
      </c>
      <c r="Z375" s="46">
        <f t="shared" si="750"/>
        <v>2008.24</v>
      </c>
      <c r="AA375" s="78"/>
      <c r="AB375" s="12" t="s">
        <v>104</v>
      </c>
      <c r="AC375" s="11">
        <f t="shared" ref="AC375:AE375" si="844">K375+R375</f>
        <v>68.76</v>
      </c>
      <c r="AD375" s="11">
        <f t="shared" si="844"/>
        <v>916.8</v>
      </c>
      <c r="AE375" s="11">
        <f t="shared" si="844"/>
        <v>566.48</v>
      </c>
      <c r="AF375" s="11">
        <f t="shared" si="752"/>
        <v>38.2</v>
      </c>
      <c r="AG375" s="11">
        <f t="shared" ref="AG375:AI375" si="845">O375+W375</f>
        <v>418</v>
      </c>
      <c r="AH375" s="11">
        <f t="shared" si="845"/>
        <v>0</v>
      </c>
      <c r="AI375" s="11">
        <f t="shared" si="845"/>
        <v>2008.24</v>
      </c>
      <c r="AJ375" s="12" t="s">
        <v>35</v>
      </c>
    </row>
    <row r="376" s="9" customFormat="1" ht="16" customHeight="1" spans="1:36">
      <c r="A376" s="45">
        <f t="shared" si="735"/>
        <v>373</v>
      </c>
      <c r="B376" s="46" t="s">
        <v>289</v>
      </c>
      <c r="C376" s="100" t="s">
        <v>939</v>
      </c>
      <c r="D376" s="355" t="s">
        <v>940</v>
      </c>
      <c r="E376" s="95">
        <v>3473.25</v>
      </c>
      <c r="F376" s="95">
        <v>3245.5</v>
      </c>
      <c r="G376" s="95">
        <v>5664.75</v>
      </c>
      <c r="H376" s="95">
        <v>3473.25</v>
      </c>
      <c r="I376" s="105">
        <v>1790</v>
      </c>
      <c r="J376" s="105"/>
      <c r="K376" s="63">
        <f t="shared" si="736"/>
        <v>62.5185</v>
      </c>
      <c r="L376" s="64">
        <f t="shared" si="737"/>
        <v>519.28</v>
      </c>
      <c r="M376" s="48">
        <f t="shared" si="738"/>
        <v>453.18</v>
      </c>
      <c r="N376" s="46">
        <f t="shared" si="739"/>
        <v>24.31275</v>
      </c>
      <c r="O376" s="48">
        <f t="shared" si="740"/>
        <v>89.5</v>
      </c>
      <c r="P376" s="48">
        <f t="shared" si="741"/>
        <v>0</v>
      </c>
      <c r="Q376" s="48">
        <f t="shared" si="742"/>
        <v>1148.79125</v>
      </c>
      <c r="R376" s="46">
        <f t="shared" si="743"/>
        <v>0</v>
      </c>
      <c r="S376" s="46">
        <f t="shared" si="744"/>
        <v>259.64</v>
      </c>
      <c r="T376" s="48">
        <f t="shared" si="745"/>
        <v>113.3</v>
      </c>
      <c r="U376" s="46">
        <f t="shared" si="746"/>
        <v>10.42</v>
      </c>
      <c r="V376" s="46">
        <v>0</v>
      </c>
      <c r="W376" s="48">
        <f t="shared" si="747"/>
        <v>89.5</v>
      </c>
      <c r="X376" s="48">
        <f t="shared" si="748"/>
        <v>0</v>
      </c>
      <c r="Y376" s="46">
        <f t="shared" si="749"/>
        <v>472.86</v>
      </c>
      <c r="Z376" s="46">
        <f t="shared" si="750"/>
        <v>1621.65125</v>
      </c>
      <c r="AA376" s="78"/>
      <c r="AB376" s="12" t="s">
        <v>80</v>
      </c>
      <c r="AC376" s="11">
        <f t="shared" ref="AC376:AE376" si="846">K376+R376</f>
        <v>62.5185</v>
      </c>
      <c r="AD376" s="11">
        <f t="shared" si="846"/>
        <v>778.92</v>
      </c>
      <c r="AE376" s="11">
        <f t="shared" si="846"/>
        <v>566.48</v>
      </c>
      <c r="AF376" s="11">
        <f t="shared" si="752"/>
        <v>34.73275</v>
      </c>
      <c r="AG376" s="11">
        <f t="shared" ref="AG376:AI376" si="847">O376+W376</f>
        <v>179</v>
      </c>
      <c r="AH376" s="11">
        <f t="shared" si="847"/>
        <v>0</v>
      </c>
      <c r="AI376" s="11">
        <f t="shared" si="847"/>
        <v>1621.65125</v>
      </c>
      <c r="AJ376" s="12" t="s">
        <v>33</v>
      </c>
    </row>
    <row r="377" s="9" customFormat="1" ht="16" customHeight="1" spans="1:36">
      <c r="A377" s="45">
        <f t="shared" si="735"/>
        <v>374</v>
      </c>
      <c r="B377" s="46" t="s">
        <v>670</v>
      </c>
      <c r="C377" s="100" t="s">
        <v>941</v>
      </c>
      <c r="D377" s="355" t="s">
        <v>942</v>
      </c>
      <c r="E377" s="95">
        <v>3473.25</v>
      </c>
      <c r="F377" s="95">
        <v>3245.5</v>
      </c>
      <c r="G377" s="95">
        <v>5664.75</v>
      </c>
      <c r="H377" s="95">
        <v>3473.25</v>
      </c>
      <c r="I377" s="105">
        <v>1790</v>
      </c>
      <c r="J377" s="105"/>
      <c r="K377" s="63">
        <f t="shared" si="736"/>
        <v>62.5185</v>
      </c>
      <c r="L377" s="64">
        <f t="shared" si="737"/>
        <v>519.28</v>
      </c>
      <c r="M377" s="48">
        <f t="shared" si="738"/>
        <v>453.18</v>
      </c>
      <c r="N377" s="46">
        <f t="shared" si="739"/>
        <v>24.31275</v>
      </c>
      <c r="O377" s="48">
        <f t="shared" si="740"/>
        <v>89.5</v>
      </c>
      <c r="P377" s="48">
        <f t="shared" si="741"/>
        <v>0</v>
      </c>
      <c r="Q377" s="48">
        <f t="shared" si="742"/>
        <v>1148.79125</v>
      </c>
      <c r="R377" s="46">
        <f t="shared" si="743"/>
        <v>0</v>
      </c>
      <c r="S377" s="46">
        <f t="shared" si="744"/>
        <v>259.64</v>
      </c>
      <c r="T377" s="48">
        <f t="shared" si="745"/>
        <v>113.3</v>
      </c>
      <c r="U377" s="46">
        <f t="shared" si="746"/>
        <v>10.42</v>
      </c>
      <c r="V377" s="46">
        <v>0</v>
      </c>
      <c r="W377" s="48">
        <f t="shared" si="747"/>
        <v>89.5</v>
      </c>
      <c r="X377" s="48">
        <f t="shared" si="748"/>
        <v>0</v>
      </c>
      <c r="Y377" s="46">
        <f t="shared" si="749"/>
        <v>472.86</v>
      </c>
      <c r="Z377" s="46">
        <f t="shared" si="750"/>
        <v>1621.65125</v>
      </c>
      <c r="AA377" s="78"/>
      <c r="AB377" s="12" t="s">
        <v>92</v>
      </c>
      <c r="AC377" s="11">
        <f t="shared" ref="AC377:AE377" si="848">K377+R377</f>
        <v>62.5185</v>
      </c>
      <c r="AD377" s="11">
        <f t="shared" si="848"/>
        <v>778.92</v>
      </c>
      <c r="AE377" s="11">
        <f t="shared" si="848"/>
        <v>566.48</v>
      </c>
      <c r="AF377" s="11">
        <f t="shared" si="752"/>
        <v>34.73275</v>
      </c>
      <c r="AG377" s="11">
        <f t="shared" ref="AG377:AI377" si="849">O377+W377</f>
        <v>179</v>
      </c>
      <c r="AH377" s="11">
        <f t="shared" si="849"/>
        <v>0</v>
      </c>
      <c r="AI377" s="11">
        <f t="shared" si="849"/>
        <v>1621.65125</v>
      </c>
      <c r="AJ377" s="12" t="s">
        <v>33</v>
      </c>
    </row>
    <row r="378" s="9" customFormat="1" ht="16" customHeight="1" spans="1:36">
      <c r="A378" s="45">
        <f t="shared" si="735"/>
        <v>375</v>
      </c>
      <c r="B378" s="46" t="s">
        <v>230</v>
      </c>
      <c r="C378" s="100" t="s">
        <v>943</v>
      </c>
      <c r="D378" s="355" t="s">
        <v>944</v>
      </c>
      <c r="E378" s="95">
        <v>3473.25</v>
      </c>
      <c r="F378" s="95">
        <v>3245.5</v>
      </c>
      <c r="G378" s="95">
        <v>5664.75</v>
      </c>
      <c r="H378" s="95">
        <v>3473.25</v>
      </c>
      <c r="I378" s="105">
        <v>3180</v>
      </c>
      <c r="J378" s="105"/>
      <c r="K378" s="63">
        <f t="shared" si="736"/>
        <v>62.5185</v>
      </c>
      <c r="L378" s="64">
        <f t="shared" si="737"/>
        <v>519.28</v>
      </c>
      <c r="M378" s="48">
        <f t="shared" si="738"/>
        <v>453.18</v>
      </c>
      <c r="N378" s="46">
        <f t="shared" si="739"/>
        <v>24.31275</v>
      </c>
      <c r="O378" s="48">
        <f t="shared" si="740"/>
        <v>159</v>
      </c>
      <c r="P378" s="48">
        <f t="shared" si="741"/>
        <v>0</v>
      </c>
      <c r="Q378" s="48">
        <f t="shared" si="742"/>
        <v>1218.29125</v>
      </c>
      <c r="R378" s="46">
        <f t="shared" si="743"/>
        <v>0</v>
      </c>
      <c r="S378" s="46">
        <f t="shared" si="744"/>
        <v>259.64</v>
      </c>
      <c r="T378" s="48">
        <f t="shared" si="745"/>
        <v>113.3</v>
      </c>
      <c r="U378" s="46">
        <f t="shared" si="746"/>
        <v>10.42</v>
      </c>
      <c r="V378" s="46">
        <v>0</v>
      </c>
      <c r="W378" s="48">
        <f t="shared" si="747"/>
        <v>159</v>
      </c>
      <c r="X378" s="48">
        <f t="shared" si="748"/>
        <v>0</v>
      </c>
      <c r="Y378" s="46">
        <f t="shared" si="749"/>
        <v>542.36</v>
      </c>
      <c r="Z378" s="46">
        <f t="shared" si="750"/>
        <v>1760.65125</v>
      </c>
      <c r="AA378" s="78"/>
      <c r="AB378" s="12" t="s">
        <v>57</v>
      </c>
      <c r="AC378" s="11">
        <f t="shared" ref="AC378:AE378" si="850">K378+R378</f>
        <v>62.5185</v>
      </c>
      <c r="AD378" s="11">
        <f t="shared" si="850"/>
        <v>778.92</v>
      </c>
      <c r="AE378" s="11">
        <f t="shared" si="850"/>
        <v>566.48</v>
      </c>
      <c r="AF378" s="11">
        <f t="shared" si="752"/>
        <v>34.73275</v>
      </c>
      <c r="AG378" s="11">
        <f t="shared" ref="AG378:AI378" si="851">O378+W378</f>
        <v>318</v>
      </c>
      <c r="AH378" s="11">
        <f t="shared" si="851"/>
        <v>0</v>
      </c>
      <c r="AI378" s="11">
        <f t="shared" si="851"/>
        <v>1760.65125</v>
      </c>
      <c r="AJ378" s="12" t="s">
        <v>32</v>
      </c>
    </row>
    <row r="379" s="9" customFormat="1" ht="16" customHeight="1" spans="1:36">
      <c r="A379" s="45">
        <f t="shared" si="735"/>
        <v>376</v>
      </c>
      <c r="B379" s="46" t="s">
        <v>230</v>
      </c>
      <c r="C379" s="100" t="s">
        <v>945</v>
      </c>
      <c r="D379" s="355" t="s">
        <v>946</v>
      </c>
      <c r="E379" s="95">
        <v>3473.25</v>
      </c>
      <c r="F379" s="95">
        <v>3245.5</v>
      </c>
      <c r="G379" s="95">
        <v>5664.75</v>
      </c>
      <c r="H379" s="95">
        <v>3473.25</v>
      </c>
      <c r="I379" s="105">
        <v>4180</v>
      </c>
      <c r="J379" s="105"/>
      <c r="K379" s="63">
        <f t="shared" si="736"/>
        <v>62.5185</v>
      </c>
      <c r="L379" s="64">
        <f t="shared" si="737"/>
        <v>519.28</v>
      </c>
      <c r="M379" s="48">
        <f t="shared" si="738"/>
        <v>453.18</v>
      </c>
      <c r="N379" s="46">
        <f t="shared" si="739"/>
        <v>24.31275</v>
      </c>
      <c r="O379" s="48">
        <f t="shared" si="740"/>
        <v>209</v>
      </c>
      <c r="P379" s="48">
        <f t="shared" si="741"/>
        <v>0</v>
      </c>
      <c r="Q379" s="48">
        <f t="shared" si="742"/>
        <v>1268.29125</v>
      </c>
      <c r="R379" s="46">
        <f t="shared" si="743"/>
        <v>0</v>
      </c>
      <c r="S379" s="46">
        <f t="shared" si="744"/>
        <v>259.64</v>
      </c>
      <c r="T379" s="48">
        <f t="shared" si="745"/>
        <v>113.3</v>
      </c>
      <c r="U379" s="46">
        <f t="shared" si="746"/>
        <v>10.42</v>
      </c>
      <c r="V379" s="46">
        <v>0</v>
      </c>
      <c r="W379" s="48">
        <f t="shared" si="747"/>
        <v>209</v>
      </c>
      <c r="X379" s="48">
        <f t="shared" si="748"/>
        <v>0</v>
      </c>
      <c r="Y379" s="46">
        <f t="shared" si="749"/>
        <v>592.36</v>
      </c>
      <c r="Z379" s="46">
        <f t="shared" si="750"/>
        <v>1860.65125</v>
      </c>
      <c r="AA379" s="78"/>
      <c r="AB379" s="12" t="s">
        <v>57</v>
      </c>
      <c r="AC379" s="11">
        <f t="shared" ref="AC379:AE379" si="852">K379+R379</f>
        <v>62.5185</v>
      </c>
      <c r="AD379" s="11">
        <f t="shared" si="852"/>
        <v>778.92</v>
      </c>
      <c r="AE379" s="11">
        <f t="shared" si="852"/>
        <v>566.48</v>
      </c>
      <c r="AF379" s="11">
        <f t="shared" si="752"/>
        <v>34.73275</v>
      </c>
      <c r="AG379" s="11">
        <f t="shared" ref="AG379:AI379" si="853">O379+W379</f>
        <v>418</v>
      </c>
      <c r="AH379" s="11">
        <f t="shared" si="853"/>
        <v>0</v>
      </c>
      <c r="AI379" s="11">
        <f t="shared" si="853"/>
        <v>1860.65125</v>
      </c>
      <c r="AJ379" s="12" t="s">
        <v>32</v>
      </c>
    </row>
    <row r="380" s="9" customFormat="1" ht="16" customHeight="1" spans="1:36">
      <c r="A380" s="45">
        <f t="shared" si="735"/>
        <v>377</v>
      </c>
      <c r="B380" s="46" t="s">
        <v>363</v>
      </c>
      <c r="C380" s="100" t="s">
        <v>947</v>
      </c>
      <c r="D380" s="355" t="s">
        <v>948</v>
      </c>
      <c r="E380" s="95">
        <v>3473.25</v>
      </c>
      <c r="F380" s="95">
        <v>3245.5</v>
      </c>
      <c r="G380" s="95">
        <v>5664.75</v>
      </c>
      <c r="H380" s="95">
        <v>3473.25</v>
      </c>
      <c r="I380" s="105">
        <v>3180</v>
      </c>
      <c r="J380" s="105"/>
      <c r="K380" s="63">
        <f t="shared" si="736"/>
        <v>62.5185</v>
      </c>
      <c r="L380" s="64">
        <f t="shared" si="737"/>
        <v>519.28</v>
      </c>
      <c r="M380" s="48">
        <f t="shared" si="738"/>
        <v>453.18</v>
      </c>
      <c r="N380" s="46">
        <f t="shared" si="739"/>
        <v>24.31275</v>
      </c>
      <c r="O380" s="48">
        <f t="shared" si="740"/>
        <v>159</v>
      </c>
      <c r="P380" s="48">
        <f t="shared" si="741"/>
        <v>0</v>
      </c>
      <c r="Q380" s="48">
        <f t="shared" si="742"/>
        <v>1218.29125</v>
      </c>
      <c r="R380" s="46">
        <f t="shared" si="743"/>
        <v>0</v>
      </c>
      <c r="S380" s="46">
        <f t="shared" si="744"/>
        <v>259.64</v>
      </c>
      <c r="T380" s="48">
        <f t="shared" si="745"/>
        <v>113.3</v>
      </c>
      <c r="U380" s="46">
        <f t="shared" si="746"/>
        <v>10.42</v>
      </c>
      <c r="V380" s="46">
        <v>0</v>
      </c>
      <c r="W380" s="48">
        <f t="shared" si="747"/>
        <v>159</v>
      </c>
      <c r="X380" s="48">
        <f t="shared" si="748"/>
        <v>0</v>
      </c>
      <c r="Y380" s="46">
        <f t="shared" si="749"/>
        <v>542.36</v>
      </c>
      <c r="Z380" s="46">
        <f t="shared" si="750"/>
        <v>1760.65125</v>
      </c>
      <c r="AA380" s="78"/>
      <c r="AB380" s="12" t="s">
        <v>71</v>
      </c>
      <c r="AC380" s="11">
        <f t="shared" ref="AC380:AE380" si="854">K380+R380</f>
        <v>62.5185</v>
      </c>
      <c r="AD380" s="11">
        <f t="shared" si="854"/>
        <v>778.92</v>
      </c>
      <c r="AE380" s="11">
        <f t="shared" si="854"/>
        <v>566.48</v>
      </c>
      <c r="AF380" s="11">
        <f t="shared" si="752"/>
        <v>34.73275</v>
      </c>
      <c r="AG380" s="11">
        <f t="shared" ref="AG380:AI380" si="855">O380+W380</f>
        <v>318</v>
      </c>
      <c r="AH380" s="11">
        <f t="shared" si="855"/>
        <v>0</v>
      </c>
      <c r="AI380" s="11">
        <f t="shared" si="855"/>
        <v>1760.65125</v>
      </c>
      <c r="AJ380" s="12" t="s">
        <v>33</v>
      </c>
    </row>
    <row r="381" s="9" customFormat="1" ht="16" customHeight="1" spans="1:36">
      <c r="A381" s="45">
        <f t="shared" si="735"/>
        <v>378</v>
      </c>
      <c r="B381" s="46" t="s">
        <v>640</v>
      </c>
      <c r="C381" s="100" t="s">
        <v>949</v>
      </c>
      <c r="D381" s="355" t="s">
        <v>950</v>
      </c>
      <c r="E381" s="95">
        <v>3473.25</v>
      </c>
      <c r="F381" s="95">
        <v>3245.5</v>
      </c>
      <c r="G381" s="95">
        <v>5664.75</v>
      </c>
      <c r="H381" s="95">
        <v>3473.25</v>
      </c>
      <c r="I381" s="105">
        <v>1790</v>
      </c>
      <c r="J381" s="105"/>
      <c r="K381" s="63">
        <f t="shared" si="736"/>
        <v>62.5185</v>
      </c>
      <c r="L381" s="64">
        <f t="shared" si="737"/>
        <v>519.28</v>
      </c>
      <c r="M381" s="48">
        <f t="shared" si="738"/>
        <v>453.18</v>
      </c>
      <c r="N381" s="46">
        <f t="shared" si="739"/>
        <v>24.31275</v>
      </c>
      <c r="O381" s="48">
        <f t="shared" si="740"/>
        <v>89.5</v>
      </c>
      <c r="P381" s="48">
        <f t="shared" si="741"/>
        <v>0</v>
      </c>
      <c r="Q381" s="48">
        <f t="shared" si="742"/>
        <v>1148.79125</v>
      </c>
      <c r="R381" s="46">
        <f t="shared" si="743"/>
        <v>0</v>
      </c>
      <c r="S381" s="46">
        <f t="shared" si="744"/>
        <v>259.64</v>
      </c>
      <c r="T381" s="48">
        <f t="shared" si="745"/>
        <v>113.3</v>
      </c>
      <c r="U381" s="46">
        <f t="shared" si="746"/>
        <v>10.42</v>
      </c>
      <c r="V381" s="46">
        <v>0</v>
      </c>
      <c r="W381" s="48">
        <f t="shared" si="747"/>
        <v>89.5</v>
      </c>
      <c r="X381" s="48">
        <f t="shared" si="748"/>
        <v>0</v>
      </c>
      <c r="Y381" s="46">
        <f t="shared" si="749"/>
        <v>472.86</v>
      </c>
      <c r="Z381" s="46">
        <f t="shared" si="750"/>
        <v>1621.65125</v>
      </c>
      <c r="AA381" s="78"/>
      <c r="AB381" s="12" t="s">
        <v>95</v>
      </c>
      <c r="AC381" s="11">
        <f t="shared" ref="AC381:AE381" si="856">K381+R381</f>
        <v>62.5185</v>
      </c>
      <c r="AD381" s="11">
        <f t="shared" si="856"/>
        <v>778.92</v>
      </c>
      <c r="AE381" s="11">
        <f t="shared" si="856"/>
        <v>566.48</v>
      </c>
      <c r="AF381" s="11">
        <f t="shared" si="752"/>
        <v>34.73275</v>
      </c>
      <c r="AG381" s="11">
        <f t="shared" ref="AG381:AI381" si="857">O381+W381</f>
        <v>179</v>
      </c>
      <c r="AH381" s="11">
        <f t="shared" si="857"/>
        <v>0</v>
      </c>
      <c r="AI381" s="11">
        <f t="shared" si="857"/>
        <v>1621.65125</v>
      </c>
      <c r="AJ381" s="12" t="s">
        <v>33</v>
      </c>
    </row>
    <row r="382" s="295" customFormat="1" ht="16" customHeight="1" spans="1:36">
      <c r="A382" s="304">
        <f t="shared" si="735"/>
        <v>379</v>
      </c>
      <c r="B382" s="60" t="s">
        <v>670</v>
      </c>
      <c r="C382" s="195" t="s">
        <v>951</v>
      </c>
      <c r="D382" s="356" t="s">
        <v>952</v>
      </c>
      <c r="E382" s="190">
        <v>3473.25</v>
      </c>
      <c r="F382" s="190">
        <v>0</v>
      </c>
      <c r="G382" s="187">
        <v>0</v>
      </c>
      <c r="H382" s="187">
        <v>0</v>
      </c>
      <c r="I382" s="187">
        <v>0</v>
      </c>
      <c r="J382" s="309"/>
      <c r="K382" s="252">
        <f t="shared" si="736"/>
        <v>62.5185</v>
      </c>
      <c r="L382" s="253">
        <f t="shared" si="737"/>
        <v>0</v>
      </c>
      <c r="M382" s="60">
        <f t="shared" si="738"/>
        <v>0</v>
      </c>
      <c r="N382" s="60">
        <f t="shared" si="739"/>
        <v>0</v>
      </c>
      <c r="O382" s="60">
        <f t="shared" si="740"/>
        <v>0</v>
      </c>
      <c r="P382" s="60">
        <f t="shared" si="741"/>
        <v>0</v>
      </c>
      <c r="Q382" s="60">
        <f t="shared" si="742"/>
        <v>62.5185</v>
      </c>
      <c r="R382" s="60">
        <f t="shared" si="743"/>
        <v>0</v>
      </c>
      <c r="S382" s="60">
        <f t="shared" si="744"/>
        <v>0</v>
      </c>
      <c r="T382" s="60">
        <f t="shared" si="745"/>
        <v>0</v>
      </c>
      <c r="U382" s="60">
        <f t="shared" si="746"/>
        <v>0</v>
      </c>
      <c r="V382" s="58">
        <v>0</v>
      </c>
      <c r="W382" s="60">
        <f t="shared" si="747"/>
        <v>0</v>
      </c>
      <c r="X382" s="60">
        <f t="shared" si="748"/>
        <v>0</v>
      </c>
      <c r="Y382" s="60">
        <f t="shared" si="749"/>
        <v>0</v>
      </c>
      <c r="Z382" s="60">
        <f t="shared" si="750"/>
        <v>62.5185</v>
      </c>
      <c r="AA382" s="310"/>
      <c r="AB382" s="16" t="s">
        <v>92</v>
      </c>
      <c r="AC382" s="15">
        <f t="shared" ref="AC382:AE382" si="858">K382+R382</f>
        <v>62.5185</v>
      </c>
      <c r="AD382" s="311">
        <f t="shared" si="858"/>
        <v>0</v>
      </c>
      <c r="AE382" s="311">
        <f t="shared" si="858"/>
        <v>0</v>
      </c>
      <c r="AF382" s="15">
        <f t="shared" si="752"/>
        <v>0</v>
      </c>
      <c r="AG382" s="311">
        <f t="shared" ref="AG382:AI382" si="859">O382+W382</f>
        <v>0</v>
      </c>
      <c r="AH382" s="311">
        <f t="shared" si="859"/>
        <v>0</v>
      </c>
      <c r="AI382" s="311">
        <f t="shared" si="859"/>
        <v>62.5185</v>
      </c>
      <c r="AJ382" s="16" t="s">
        <v>33</v>
      </c>
    </row>
    <row r="383" s="9" customFormat="1" ht="16" customHeight="1" spans="1:36">
      <c r="A383" s="45">
        <f t="shared" si="735"/>
        <v>380</v>
      </c>
      <c r="B383" s="46" t="s">
        <v>558</v>
      </c>
      <c r="C383" s="100" t="s">
        <v>953</v>
      </c>
      <c r="D383" s="355" t="s">
        <v>954</v>
      </c>
      <c r="E383" s="95">
        <v>3473.25</v>
      </c>
      <c r="F383" s="95">
        <v>3245.5</v>
      </c>
      <c r="G383" s="95">
        <v>5664.75</v>
      </c>
      <c r="H383" s="95">
        <v>3473.25</v>
      </c>
      <c r="I383" s="105">
        <v>1790</v>
      </c>
      <c r="J383" s="105"/>
      <c r="K383" s="63">
        <f t="shared" si="736"/>
        <v>62.5185</v>
      </c>
      <c r="L383" s="64">
        <f t="shared" si="737"/>
        <v>519.28</v>
      </c>
      <c r="M383" s="48">
        <f t="shared" si="738"/>
        <v>453.18</v>
      </c>
      <c r="N383" s="46">
        <f t="shared" si="739"/>
        <v>24.31275</v>
      </c>
      <c r="O383" s="48">
        <f t="shared" si="740"/>
        <v>89.5</v>
      </c>
      <c r="P383" s="48">
        <f t="shared" si="741"/>
        <v>0</v>
      </c>
      <c r="Q383" s="48">
        <f t="shared" si="742"/>
        <v>1148.79125</v>
      </c>
      <c r="R383" s="46">
        <f t="shared" si="743"/>
        <v>0</v>
      </c>
      <c r="S383" s="46">
        <f t="shared" si="744"/>
        <v>259.64</v>
      </c>
      <c r="T383" s="48">
        <f t="shared" si="745"/>
        <v>113.3</v>
      </c>
      <c r="U383" s="46">
        <f t="shared" si="746"/>
        <v>10.42</v>
      </c>
      <c r="V383" s="46">
        <v>0</v>
      </c>
      <c r="W383" s="48">
        <f t="shared" si="747"/>
        <v>89.5</v>
      </c>
      <c r="X383" s="48">
        <f t="shared" si="748"/>
        <v>0</v>
      </c>
      <c r="Y383" s="46">
        <f t="shared" si="749"/>
        <v>472.86</v>
      </c>
      <c r="Z383" s="46">
        <f t="shared" si="750"/>
        <v>1621.65125</v>
      </c>
      <c r="AA383" s="78"/>
      <c r="AB383" s="12" t="s">
        <v>98</v>
      </c>
      <c r="AC383" s="11">
        <f t="shared" ref="AC383:AE383" si="860">K383+R383</f>
        <v>62.5185</v>
      </c>
      <c r="AD383" s="11">
        <f t="shared" si="860"/>
        <v>778.92</v>
      </c>
      <c r="AE383" s="11">
        <f t="shared" si="860"/>
        <v>566.48</v>
      </c>
      <c r="AF383" s="11">
        <f t="shared" si="752"/>
        <v>34.73275</v>
      </c>
      <c r="AG383" s="11">
        <f t="shared" ref="AG383:AI383" si="861">O383+W383</f>
        <v>179</v>
      </c>
      <c r="AH383" s="11">
        <f t="shared" si="861"/>
        <v>0</v>
      </c>
      <c r="AI383" s="11">
        <f t="shared" si="861"/>
        <v>1621.65125</v>
      </c>
      <c r="AJ383" s="12" t="s">
        <v>33</v>
      </c>
    </row>
    <row r="384" s="9" customFormat="1" ht="16" customHeight="1" spans="1:36">
      <c r="A384" s="45">
        <f t="shared" si="735"/>
        <v>381</v>
      </c>
      <c r="B384" s="46" t="s">
        <v>558</v>
      </c>
      <c r="C384" s="100" t="s">
        <v>955</v>
      </c>
      <c r="D384" s="355" t="s">
        <v>956</v>
      </c>
      <c r="E384" s="95">
        <v>3473.25</v>
      </c>
      <c r="F384" s="95">
        <v>3245.5</v>
      </c>
      <c r="G384" s="95">
        <v>5664.75</v>
      </c>
      <c r="H384" s="95">
        <v>3473.25</v>
      </c>
      <c r="I384" s="105">
        <v>1790</v>
      </c>
      <c r="J384" s="105"/>
      <c r="K384" s="63">
        <f t="shared" si="736"/>
        <v>62.5185</v>
      </c>
      <c r="L384" s="64">
        <f t="shared" si="737"/>
        <v>519.28</v>
      </c>
      <c r="M384" s="48">
        <f t="shared" si="738"/>
        <v>453.18</v>
      </c>
      <c r="N384" s="46">
        <f t="shared" si="739"/>
        <v>24.31275</v>
      </c>
      <c r="O384" s="48">
        <f t="shared" si="740"/>
        <v>89.5</v>
      </c>
      <c r="P384" s="48">
        <f t="shared" si="741"/>
        <v>0</v>
      </c>
      <c r="Q384" s="48">
        <f t="shared" si="742"/>
        <v>1148.79125</v>
      </c>
      <c r="R384" s="46">
        <f t="shared" si="743"/>
        <v>0</v>
      </c>
      <c r="S384" s="46">
        <f t="shared" si="744"/>
        <v>259.64</v>
      </c>
      <c r="T384" s="48">
        <f t="shared" si="745"/>
        <v>113.3</v>
      </c>
      <c r="U384" s="46">
        <f t="shared" si="746"/>
        <v>10.42</v>
      </c>
      <c r="V384" s="46">
        <v>0</v>
      </c>
      <c r="W384" s="48">
        <f t="shared" si="747"/>
        <v>89.5</v>
      </c>
      <c r="X384" s="48">
        <f t="shared" si="748"/>
        <v>0</v>
      </c>
      <c r="Y384" s="46">
        <f t="shared" si="749"/>
        <v>472.86</v>
      </c>
      <c r="Z384" s="46">
        <f t="shared" si="750"/>
        <v>1621.65125</v>
      </c>
      <c r="AA384" s="78"/>
      <c r="AB384" s="12" t="s">
        <v>98</v>
      </c>
      <c r="AC384" s="11">
        <f t="shared" ref="AC384:AE384" si="862">K384+R384</f>
        <v>62.5185</v>
      </c>
      <c r="AD384" s="11">
        <f t="shared" si="862"/>
        <v>778.92</v>
      </c>
      <c r="AE384" s="11">
        <f t="shared" si="862"/>
        <v>566.48</v>
      </c>
      <c r="AF384" s="11">
        <f t="shared" si="752"/>
        <v>34.73275</v>
      </c>
      <c r="AG384" s="11">
        <f t="shared" ref="AG384:AI384" si="863">O384+W384</f>
        <v>179</v>
      </c>
      <c r="AH384" s="11">
        <f t="shared" si="863"/>
        <v>0</v>
      </c>
      <c r="AI384" s="11">
        <f t="shared" si="863"/>
        <v>1621.65125</v>
      </c>
      <c r="AJ384" s="12" t="s">
        <v>33</v>
      </c>
    </row>
    <row r="385" s="9" customFormat="1" ht="16" customHeight="1" spans="1:36">
      <c r="A385" s="45">
        <f t="shared" si="735"/>
        <v>382</v>
      </c>
      <c r="B385" s="46" t="s">
        <v>53</v>
      </c>
      <c r="C385" s="100" t="s">
        <v>957</v>
      </c>
      <c r="D385" s="355" t="s">
        <v>958</v>
      </c>
      <c r="E385" s="95">
        <v>3473.25</v>
      </c>
      <c r="F385" s="95">
        <v>3245.5</v>
      </c>
      <c r="G385" s="95">
        <v>5664.75</v>
      </c>
      <c r="H385" s="95">
        <v>3473.25</v>
      </c>
      <c r="I385" s="105">
        <v>3180</v>
      </c>
      <c r="J385" s="105"/>
      <c r="K385" s="63">
        <f t="shared" si="736"/>
        <v>62.5185</v>
      </c>
      <c r="L385" s="64">
        <f t="shared" si="737"/>
        <v>519.28</v>
      </c>
      <c r="M385" s="48">
        <f t="shared" si="738"/>
        <v>453.18</v>
      </c>
      <c r="N385" s="46">
        <f t="shared" si="739"/>
        <v>24.31275</v>
      </c>
      <c r="O385" s="48">
        <f t="shared" si="740"/>
        <v>159</v>
      </c>
      <c r="P385" s="48">
        <f t="shared" si="741"/>
        <v>0</v>
      </c>
      <c r="Q385" s="48">
        <f t="shared" si="742"/>
        <v>1218.29125</v>
      </c>
      <c r="R385" s="46">
        <f t="shared" si="743"/>
        <v>0</v>
      </c>
      <c r="S385" s="46">
        <f t="shared" si="744"/>
        <v>259.64</v>
      </c>
      <c r="T385" s="48">
        <f t="shared" si="745"/>
        <v>113.3</v>
      </c>
      <c r="U385" s="46">
        <f t="shared" si="746"/>
        <v>10.42</v>
      </c>
      <c r="V385" s="46">
        <v>0</v>
      </c>
      <c r="W385" s="48">
        <f t="shared" si="747"/>
        <v>159</v>
      </c>
      <c r="X385" s="48">
        <f t="shared" si="748"/>
        <v>0</v>
      </c>
      <c r="Y385" s="46">
        <f t="shared" si="749"/>
        <v>542.36</v>
      </c>
      <c r="Z385" s="46">
        <f t="shared" si="750"/>
        <v>1760.65125</v>
      </c>
      <c r="AA385" s="78"/>
      <c r="AB385" s="12" t="s">
        <v>54</v>
      </c>
      <c r="AC385" s="11">
        <f t="shared" ref="AC385:AE385" si="864">K385+R385</f>
        <v>62.5185</v>
      </c>
      <c r="AD385" s="11">
        <f t="shared" si="864"/>
        <v>778.92</v>
      </c>
      <c r="AE385" s="11">
        <f t="shared" si="864"/>
        <v>566.48</v>
      </c>
      <c r="AF385" s="11">
        <f t="shared" si="752"/>
        <v>34.73275</v>
      </c>
      <c r="AG385" s="11">
        <f t="shared" ref="AG385:AI385" si="865">O385+W385</f>
        <v>318</v>
      </c>
      <c r="AH385" s="11">
        <f t="shared" si="865"/>
        <v>0</v>
      </c>
      <c r="AI385" s="11">
        <f t="shared" si="865"/>
        <v>1760.65125</v>
      </c>
      <c r="AJ385" s="12" t="s">
        <v>32</v>
      </c>
    </row>
    <row r="386" s="9" customFormat="1" ht="16" customHeight="1" spans="1:36">
      <c r="A386" s="45">
        <f t="shared" si="735"/>
        <v>383</v>
      </c>
      <c r="B386" s="46" t="s">
        <v>230</v>
      </c>
      <c r="C386" s="51" t="s">
        <v>959</v>
      </c>
      <c r="D386" s="52" t="s">
        <v>960</v>
      </c>
      <c r="E386" s="46">
        <v>3473.25</v>
      </c>
      <c r="F386" s="46">
        <f>VLOOKUP(C386,'[1]9月'!$B:$Q,16,0)</f>
        <v>3245.4</v>
      </c>
      <c r="G386" s="48">
        <v>5664.75</v>
      </c>
      <c r="H386" s="46">
        <v>3473.25</v>
      </c>
      <c r="I386" s="48">
        <v>1790</v>
      </c>
      <c r="J386" s="48"/>
      <c r="K386" s="63">
        <f t="shared" si="736"/>
        <v>62.5185</v>
      </c>
      <c r="L386" s="64">
        <f t="shared" si="737"/>
        <v>519.264</v>
      </c>
      <c r="M386" s="48">
        <f t="shared" si="738"/>
        <v>453.18</v>
      </c>
      <c r="N386" s="46">
        <f t="shared" si="739"/>
        <v>24.31275</v>
      </c>
      <c r="O386" s="48">
        <f t="shared" si="740"/>
        <v>89.5</v>
      </c>
      <c r="P386" s="48">
        <f t="shared" si="741"/>
        <v>0</v>
      </c>
      <c r="Q386" s="48">
        <f t="shared" si="742"/>
        <v>1148.77525</v>
      </c>
      <c r="R386" s="46">
        <f t="shared" si="743"/>
        <v>0</v>
      </c>
      <c r="S386" s="46">
        <f t="shared" si="744"/>
        <v>259.63</v>
      </c>
      <c r="T386" s="48">
        <f t="shared" si="745"/>
        <v>113.3</v>
      </c>
      <c r="U386" s="46">
        <f t="shared" si="746"/>
        <v>10.42</v>
      </c>
      <c r="V386" s="46">
        <v>0</v>
      </c>
      <c r="W386" s="48">
        <f t="shared" si="747"/>
        <v>89.5</v>
      </c>
      <c r="X386" s="48">
        <f t="shared" si="748"/>
        <v>0</v>
      </c>
      <c r="Y386" s="46">
        <f t="shared" si="749"/>
        <v>472.85</v>
      </c>
      <c r="Z386" s="46">
        <f t="shared" si="750"/>
        <v>1621.62525</v>
      </c>
      <c r="AA386" s="46"/>
      <c r="AB386" s="12" t="s">
        <v>68</v>
      </c>
      <c r="AC386" s="11">
        <f t="shared" ref="AC386:AE386" si="866">K386+R386</f>
        <v>62.5185</v>
      </c>
      <c r="AD386" s="11">
        <f t="shared" si="866"/>
        <v>778.894</v>
      </c>
      <c r="AE386" s="11">
        <f t="shared" si="866"/>
        <v>566.48</v>
      </c>
      <c r="AF386" s="11">
        <f t="shared" si="752"/>
        <v>34.73275</v>
      </c>
      <c r="AG386" s="11">
        <f t="shared" ref="AG386:AI386" si="867">O386+W386</f>
        <v>179</v>
      </c>
      <c r="AH386" s="11">
        <f t="shared" si="867"/>
        <v>0</v>
      </c>
      <c r="AI386" s="11">
        <f t="shared" si="867"/>
        <v>1621.62525</v>
      </c>
      <c r="AJ386" s="12" t="s">
        <v>32</v>
      </c>
    </row>
    <row r="387" s="20" customFormat="1" ht="16" customHeight="1" spans="1:36">
      <c r="A387" s="57">
        <f t="shared" ref="A387:A431" si="868">ROW()-3</f>
        <v>384</v>
      </c>
      <c r="B387" s="58" t="s">
        <v>640</v>
      </c>
      <c r="C387" s="149" t="s">
        <v>961</v>
      </c>
      <c r="D387" s="167" t="s">
        <v>962</v>
      </c>
      <c r="E387" s="187">
        <v>3473.25</v>
      </c>
      <c r="F387" s="187">
        <v>0</v>
      </c>
      <c r="G387" s="187">
        <v>0</v>
      </c>
      <c r="H387" s="187">
        <v>0</v>
      </c>
      <c r="I387" s="187">
        <v>0</v>
      </c>
      <c r="J387" s="188"/>
      <c r="K387" s="65">
        <f t="shared" ref="K387:K431" si="869">E387*0.018</f>
        <v>62.5185</v>
      </c>
      <c r="L387" s="66">
        <f t="shared" ref="L387:L431" si="870">F387*0.16</f>
        <v>0</v>
      </c>
      <c r="M387" s="60">
        <f t="shared" ref="M387:M431" si="871">ROUND(G387*0.08,2)</f>
        <v>0</v>
      </c>
      <c r="N387" s="58">
        <f t="shared" ref="N387:N431" si="872">H387*0.007</f>
        <v>0</v>
      </c>
      <c r="O387" s="60">
        <f t="shared" ref="O387:O431" si="873">I387*5%</f>
        <v>0</v>
      </c>
      <c r="P387" s="60">
        <f t="shared" ref="P387:P431" si="874">J387*50%</f>
        <v>0</v>
      </c>
      <c r="Q387" s="60">
        <f t="shared" ref="Q387:Q431" si="875">SUM(K387:P387)</f>
        <v>62.5185</v>
      </c>
      <c r="R387" s="58">
        <f t="shared" ref="R387:R401" si="876">E387*0</f>
        <v>0</v>
      </c>
      <c r="S387" s="58">
        <f t="shared" ref="S387:S431" si="877">ROUND(F387*0.08,2)</f>
        <v>0</v>
      </c>
      <c r="T387" s="60">
        <f t="shared" ref="T387:T431" si="878">ROUND(G387*0.02,2)</f>
        <v>0</v>
      </c>
      <c r="U387" s="58">
        <f t="shared" ref="U387:U431" si="879">ROUND(H387*0.003,2)</f>
        <v>0</v>
      </c>
      <c r="V387" s="58">
        <v>0</v>
      </c>
      <c r="W387" s="60">
        <f t="shared" ref="W387:W431" si="880">I387*5%</f>
        <v>0</v>
      </c>
      <c r="X387" s="60">
        <f t="shared" ref="X387:X431" si="881">J387*50%</f>
        <v>0</v>
      </c>
      <c r="Y387" s="58">
        <f t="shared" ref="Y387:Y431" si="882">SUM(R387:X387)</f>
        <v>0</v>
      </c>
      <c r="Z387" s="58">
        <f t="shared" ref="Z387:Z431" si="883">Q387+Y387</f>
        <v>62.5185</v>
      </c>
      <c r="AA387" s="185"/>
      <c r="AB387" s="16" t="s">
        <v>57</v>
      </c>
      <c r="AC387" s="15">
        <f t="shared" ref="AC387:AE387" si="884">K387+R387</f>
        <v>62.5185</v>
      </c>
      <c r="AD387" s="15">
        <f t="shared" si="884"/>
        <v>0</v>
      </c>
      <c r="AE387" s="15">
        <f t="shared" si="884"/>
        <v>0</v>
      </c>
      <c r="AF387" s="15">
        <f t="shared" ref="AF387:AF431" si="885">N387+U387+V387</f>
        <v>0</v>
      </c>
      <c r="AG387" s="15">
        <f t="shared" ref="AG387:AI387" si="886">O387+W387</f>
        <v>0</v>
      </c>
      <c r="AH387" s="15">
        <f t="shared" si="886"/>
        <v>0</v>
      </c>
      <c r="AI387" s="15">
        <f t="shared" si="886"/>
        <v>62.5185</v>
      </c>
      <c r="AJ387" s="16" t="s">
        <v>32</v>
      </c>
    </row>
    <row r="388" s="9" customFormat="1" ht="16" customHeight="1" spans="1:36">
      <c r="A388" s="45">
        <f t="shared" si="868"/>
        <v>385</v>
      </c>
      <c r="B388" s="46" t="s">
        <v>363</v>
      </c>
      <c r="C388" s="52" t="s">
        <v>963</v>
      </c>
      <c r="D388" s="55" t="s">
        <v>964</v>
      </c>
      <c r="E388" s="95">
        <v>3473.25</v>
      </c>
      <c r="F388" s="95">
        <v>3245.5</v>
      </c>
      <c r="G388" s="95">
        <v>5664.75</v>
      </c>
      <c r="H388" s="95">
        <v>3473.25</v>
      </c>
      <c r="I388" s="105">
        <v>1790</v>
      </c>
      <c r="J388" s="105"/>
      <c r="K388" s="63">
        <f t="shared" si="869"/>
        <v>62.5185</v>
      </c>
      <c r="L388" s="64">
        <f t="shared" si="870"/>
        <v>519.28</v>
      </c>
      <c r="M388" s="48">
        <f t="shared" si="871"/>
        <v>453.18</v>
      </c>
      <c r="N388" s="46">
        <f t="shared" si="872"/>
        <v>24.31275</v>
      </c>
      <c r="O388" s="48">
        <f t="shared" si="873"/>
        <v>89.5</v>
      </c>
      <c r="P388" s="48">
        <f t="shared" si="874"/>
        <v>0</v>
      </c>
      <c r="Q388" s="48">
        <f t="shared" si="875"/>
        <v>1148.79125</v>
      </c>
      <c r="R388" s="46">
        <f t="shared" si="876"/>
        <v>0</v>
      </c>
      <c r="S388" s="46">
        <f t="shared" si="877"/>
        <v>259.64</v>
      </c>
      <c r="T388" s="48">
        <f t="shared" si="878"/>
        <v>113.3</v>
      </c>
      <c r="U388" s="46">
        <f t="shared" si="879"/>
        <v>10.42</v>
      </c>
      <c r="V388" s="46">
        <v>0</v>
      </c>
      <c r="W388" s="48">
        <f t="shared" si="880"/>
        <v>89.5</v>
      </c>
      <c r="X388" s="48">
        <f t="shared" si="881"/>
        <v>0</v>
      </c>
      <c r="Y388" s="46">
        <f t="shared" si="882"/>
        <v>472.86</v>
      </c>
      <c r="Z388" s="46">
        <f t="shared" si="883"/>
        <v>1621.65125</v>
      </c>
      <c r="AA388" s="78"/>
      <c r="AB388" s="12" t="s">
        <v>71</v>
      </c>
      <c r="AC388" s="11">
        <f t="shared" ref="AC388:AE388" si="887">K388+R388</f>
        <v>62.5185</v>
      </c>
      <c r="AD388" s="11">
        <f t="shared" si="887"/>
        <v>778.92</v>
      </c>
      <c r="AE388" s="11">
        <f t="shared" si="887"/>
        <v>566.48</v>
      </c>
      <c r="AF388" s="11">
        <f t="shared" si="885"/>
        <v>34.73275</v>
      </c>
      <c r="AG388" s="11">
        <f t="shared" ref="AG388:AI388" si="888">O388+W388</f>
        <v>179</v>
      </c>
      <c r="AH388" s="11">
        <f t="shared" si="888"/>
        <v>0</v>
      </c>
      <c r="AI388" s="11">
        <f t="shared" si="888"/>
        <v>1621.65125</v>
      </c>
      <c r="AJ388" s="12" t="s">
        <v>33</v>
      </c>
    </row>
    <row r="389" s="9" customFormat="1" ht="16" customHeight="1" spans="1:36">
      <c r="A389" s="45">
        <f t="shared" si="868"/>
        <v>386</v>
      </c>
      <c r="B389" s="46" t="s">
        <v>363</v>
      </c>
      <c r="C389" s="52" t="s">
        <v>965</v>
      </c>
      <c r="D389" s="55" t="s">
        <v>966</v>
      </c>
      <c r="E389" s="95">
        <v>3473.25</v>
      </c>
      <c r="F389" s="95">
        <v>3245.5</v>
      </c>
      <c r="G389" s="95">
        <v>5664.75</v>
      </c>
      <c r="H389" s="95">
        <v>3473.25</v>
      </c>
      <c r="I389" s="105">
        <v>0</v>
      </c>
      <c r="J389" s="105"/>
      <c r="K389" s="63">
        <f t="shared" si="869"/>
        <v>62.5185</v>
      </c>
      <c r="L389" s="64">
        <f t="shared" si="870"/>
        <v>519.28</v>
      </c>
      <c r="M389" s="48">
        <f t="shared" si="871"/>
        <v>453.18</v>
      </c>
      <c r="N389" s="46">
        <f t="shared" si="872"/>
        <v>24.31275</v>
      </c>
      <c r="O389" s="48">
        <f t="shared" si="873"/>
        <v>0</v>
      </c>
      <c r="P389" s="48">
        <f t="shared" si="874"/>
        <v>0</v>
      </c>
      <c r="Q389" s="48">
        <f t="shared" si="875"/>
        <v>1059.29125</v>
      </c>
      <c r="R389" s="46">
        <f t="shared" si="876"/>
        <v>0</v>
      </c>
      <c r="S389" s="46">
        <f t="shared" si="877"/>
        <v>259.64</v>
      </c>
      <c r="T389" s="48">
        <f t="shared" si="878"/>
        <v>113.3</v>
      </c>
      <c r="U389" s="46">
        <f t="shared" si="879"/>
        <v>10.42</v>
      </c>
      <c r="V389" s="46">
        <v>0</v>
      </c>
      <c r="W389" s="48">
        <f t="shared" si="880"/>
        <v>0</v>
      </c>
      <c r="X389" s="48">
        <f t="shared" si="881"/>
        <v>0</v>
      </c>
      <c r="Y389" s="46">
        <f t="shared" si="882"/>
        <v>383.36</v>
      </c>
      <c r="Z389" s="46">
        <f t="shared" si="883"/>
        <v>1442.65125</v>
      </c>
      <c r="AA389" s="78"/>
      <c r="AB389" s="12" t="s">
        <v>71</v>
      </c>
      <c r="AC389" s="11">
        <f t="shared" ref="AC389:AE389" si="889">K389+R389</f>
        <v>62.5185</v>
      </c>
      <c r="AD389" s="11">
        <f t="shared" si="889"/>
        <v>778.92</v>
      </c>
      <c r="AE389" s="11">
        <f t="shared" si="889"/>
        <v>566.48</v>
      </c>
      <c r="AF389" s="11">
        <f t="shared" si="885"/>
        <v>34.73275</v>
      </c>
      <c r="AG389" s="11">
        <f t="shared" ref="AG389:AI389" si="890">O389+W389</f>
        <v>0</v>
      </c>
      <c r="AH389" s="11">
        <f t="shared" si="890"/>
        <v>0</v>
      </c>
      <c r="AI389" s="11">
        <f t="shared" si="890"/>
        <v>1442.65125</v>
      </c>
      <c r="AJ389" s="12" t="s">
        <v>33</v>
      </c>
    </row>
    <row r="390" s="9" customFormat="1" ht="16" customHeight="1" spans="1:36">
      <c r="A390" s="45">
        <f t="shared" si="868"/>
        <v>387</v>
      </c>
      <c r="B390" s="46" t="s">
        <v>363</v>
      </c>
      <c r="C390" s="100" t="s">
        <v>967</v>
      </c>
      <c r="D390" s="355" t="s">
        <v>968</v>
      </c>
      <c r="E390" s="95">
        <v>3473.25</v>
      </c>
      <c r="F390" s="95">
        <v>3245.5</v>
      </c>
      <c r="G390" s="95">
        <v>5664.75</v>
      </c>
      <c r="H390" s="95">
        <v>3473.25</v>
      </c>
      <c r="I390" s="105">
        <v>1790</v>
      </c>
      <c r="J390" s="105"/>
      <c r="K390" s="63">
        <f t="shared" si="869"/>
        <v>62.5185</v>
      </c>
      <c r="L390" s="64">
        <f t="shared" si="870"/>
        <v>519.28</v>
      </c>
      <c r="M390" s="48">
        <f t="shared" si="871"/>
        <v>453.18</v>
      </c>
      <c r="N390" s="46">
        <f t="shared" si="872"/>
        <v>24.31275</v>
      </c>
      <c r="O390" s="48">
        <f t="shared" si="873"/>
        <v>89.5</v>
      </c>
      <c r="P390" s="48">
        <f t="shared" si="874"/>
        <v>0</v>
      </c>
      <c r="Q390" s="48">
        <f t="shared" si="875"/>
        <v>1148.79125</v>
      </c>
      <c r="R390" s="46">
        <f t="shared" si="876"/>
        <v>0</v>
      </c>
      <c r="S390" s="46">
        <f t="shared" si="877"/>
        <v>259.64</v>
      </c>
      <c r="T390" s="48">
        <f t="shared" si="878"/>
        <v>113.3</v>
      </c>
      <c r="U390" s="46">
        <f t="shared" si="879"/>
        <v>10.42</v>
      </c>
      <c r="V390" s="46">
        <v>0</v>
      </c>
      <c r="W390" s="48">
        <f t="shared" si="880"/>
        <v>89.5</v>
      </c>
      <c r="X390" s="48">
        <f t="shared" si="881"/>
        <v>0</v>
      </c>
      <c r="Y390" s="46">
        <f t="shared" si="882"/>
        <v>472.86</v>
      </c>
      <c r="Z390" s="46">
        <f t="shared" si="883"/>
        <v>1621.65125</v>
      </c>
      <c r="AA390" s="78"/>
      <c r="AB390" s="12" t="s">
        <v>71</v>
      </c>
      <c r="AC390" s="11">
        <f t="shared" ref="AC390:AE390" si="891">K390+R390</f>
        <v>62.5185</v>
      </c>
      <c r="AD390" s="11">
        <f t="shared" si="891"/>
        <v>778.92</v>
      </c>
      <c r="AE390" s="11">
        <f t="shared" si="891"/>
        <v>566.48</v>
      </c>
      <c r="AF390" s="11">
        <f t="shared" si="885"/>
        <v>34.73275</v>
      </c>
      <c r="AG390" s="11">
        <f t="shared" ref="AG390:AI390" si="892">O390+W390</f>
        <v>179</v>
      </c>
      <c r="AH390" s="11">
        <f t="shared" si="892"/>
        <v>0</v>
      </c>
      <c r="AI390" s="11">
        <f t="shared" si="892"/>
        <v>1621.65125</v>
      </c>
      <c r="AJ390" s="12" t="s">
        <v>33</v>
      </c>
    </row>
    <row r="391" s="9" customFormat="1" ht="16" customHeight="1" spans="1:36">
      <c r="A391" s="45">
        <f t="shared" si="868"/>
        <v>388</v>
      </c>
      <c r="B391" s="46" t="s">
        <v>328</v>
      </c>
      <c r="C391" s="52" t="s">
        <v>969</v>
      </c>
      <c r="D391" s="55" t="s">
        <v>970</v>
      </c>
      <c r="E391" s="95">
        <v>3820</v>
      </c>
      <c r="F391" s="95">
        <v>3820</v>
      </c>
      <c r="G391" s="95">
        <v>5664.75</v>
      </c>
      <c r="H391" s="95">
        <v>3820</v>
      </c>
      <c r="I391" s="105">
        <v>4180</v>
      </c>
      <c r="J391" s="105"/>
      <c r="K391" s="63">
        <f t="shared" si="869"/>
        <v>68.76</v>
      </c>
      <c r="L391" s="64">
        <f t="shared" si="870"/>
        <v>611.2</v>
      </c>
      <c r="M391" s="48">
        <f t="shared" si="871"/>
        <v>453.18</v>
      </c>
      <c r="N391" s="46">
        <f t="shared" si="872"/>
        <v>26.74</v>
      </c>
      <c r="O391" s="48">
        <f t="shared" si="873"/>
        <v>209</v>
      </c>
      <c r="P391" s="48">
        <f t="shared" si="874"/>
        <v>0</v>
      </c>
      <c r="Q391" s="48">
        <f t="shared" si="875"/>
        <v>1368.88</v>
      </c>
      <c r="R391" s="46">
        <f t="shared" si="876"/>
        <v>0</v>
      </c>
      <c r="S391" s="46">
        <f t="shared" si="877"/>
        <v>305.6</v>
      </c>
      <c r="T391" s="48">
        <f t="shared" si="878"/>
        <v>113.3</v>
      </c>
      <c r="U391" s="46">
        <f t="shared" si="879"/>
        <v>11.46</v>
      </c>
      <c r="V391" s="46">
        <v>0</v>
      </c>
      <c r="W391" s="48">
        <f t="shared" si="880"/>
        <v>209</v>
      </c>
      <c r="X391" s="48">
        <f t="shared" si="881"/>
        <v>0</v>
      </c>
      <c r="Y391" s="46">
        <f t="shared" si="882"/>
        <v>639.36</v>
      </c>
      <c r="Z391" s="46">
        <f t="shared" si="883"/>
        <v>2008.24</v>
      </c>
      <c r="AA391" s="78"/>
      <c r="AB391" s="12" t="s">
        <v>104</v>
      </c>
      <c r="AC391" s="11">
        <f t="shared" ref="AC391:AE391" si="893">K391+R391</f>
        <v>68.76</v>
      </c>
      <c r="AD391" s="11">
        <f t="shared" si="893"/>
        <v>916.8</v>
      </c>
      <c r="AE391" s="11">
        <f t="shared" si="893"/>
        <v>566.48</v>
      </c>
      <c r="AF391" s="11">
        <f t="shared" si="885"/>
        <v>38.2</v>
      </c>
      <c r="AG391" s="11">
        <f t="shared" ref="AG391:AI391" si="894">O391+W391</f>
        <v>418</v>
      </c>
      <c r="AH391" s="11">
        <f t="shared" si="894"/>
        <v>0</v>
      </c>
      <c r="AI391" s="11">
        <f t="shared" si="894"/>
        <v>2008.24</v>
      </c>
      <c r="AJ391" s="12" t="s">
        <v>35</v>
      </c>
    </row>
    <row r="392" s="9" customFormat="1" ht="16" customHeight="1" spans="1:36">
      <c r="A392" s="45">
        <f t="shared" si="868"/>
        <v>389</v>
      </c>
      <c r="B392" s="46" t="s">
        <v>558</v>
      </c>
      <c r="C392" s="52" t="s">
        <v>971</v>
      </c>
      <c r="D392" s="55" t="s">
        <v>972</v>
      </c>
      <c r="E392" s="95">
        <v>3473.25</v>
      </c>
      <c r="F392" s="95">
        <v>3245.5</v>
      </c>
      <c r="G392" s="95">
        <v>5664.75</v>
      </c>
      <c r="H392" s="95">
        <v>3473.25</v>
      </c>
      <c r="I392" s="105">
        <v>1790</v>
      </c>
      <c r="J392" s="105"/>
      <c r="K392" s="63">
        <f t="shared" si="869"/>
        <v>62.5185</v>
      </c>
      <c r="L392" s="64">
        <f t="shared" si="870"/>
        <v>519.28</v>
      </c>
      <c r="M392" s="48">
        <f t="shared" si="871"/>
        <v>453.18</v>
      </c>
      <c r="N392" s="46">
        <f t="shared" si="872"/>
        <v>24.31275</v>
      </c>
      <c r="O392" s="48">
        <f t="shared" si="873"/>
        <v>89.5</v>
      </c>
      <c r="P392" s="48">
        <f t="shared" si="874"/>
        <v>0</v>
      </c>
      <c r="Q392" s="48">
        <f t="shared" si="875"/>
        <v>1148.79125</v>
      </c>
      <c r="R392" s="46">
        <f t="shared" si="876"/>
        <v>0</v>
      </c>
      <c r="S392" s="46">
        <f t="shared" si="877"/>
        <v>259.64</v>
      </c>
      <c r="T392" s="48">
        <f t="shared" si="878"/>
        <v>113.3</v>
      </c>
      <c r="U392" s="46">
        <f t="shared" si="879"/>
        <v>10.42</v>
      </c>
      <c r="V392" s="46">
        <v>0</v>
      </c>
      <c r="W392" s="48">
        <f t="shared" si="880"/>
        <v>89.5</v>
      </c>
      <c r="X392" s="48">
        <f t="shared" si="881"/>
        <v>0</v>
      </c>
      <c r="Y392" s="46">
        <f t="shared" si="882"/>
        <v>472.86</v>
      </c>
      <c r="Z392" s="46">
        <f t="shared" si="883"/>
        <v>1621.65125</v>
      </c>
      <c r="AA392" s="78"/>
      <c r="AB392" s="12" t="s">
        <v>98</v>
      </c>
      <c r="AC392" s="11">
        <f t="shared" ref="AC392:AE392" si="895">K392+R392</f>
        <v>62.5185</v>
      </c>
      <c r="AD392" s="11">
        <f t="shared" si="895"/>
        <v>778.92</v>
      </c>
      <c r="AE392" s="11">
        <f t="shared" si="895"/>
        <v>566.48</v>
      </c>
      <c r="AF392" s="11">
        <f t="shared" si="885"/>
        <v>34.73275</v>
      </c>
      <c r="AG392" s="11">
        <f t="shared" ref="AG392:AI392" si="896">O392+W392</f>
        <v>179</v>
      </c>
      <c r="AH392" s="11">
        <f t="shared" si="896"/>
        <v>0</v>
      </c>
      <c r="AI392" s="11">
        <f t="shared" si="896"/>
        <v>1621.65125</v>
      </c>
      <c r="AJ392" s="12" t="s">
        <v>33</v>
      </c>
    </row>
    <row r="393" s="9" customFormat="1" ht="16" customHeight="1" spans="1:36">
      <c r="A393" s="45">
        <f t="shared" si="868"/>
        <v>390</v>
      </c>
      <c r="B393" s="46" t="s">
        <v>558</v>
      </c>
      <c r="C393" s="52" t="s">
        <v>973</v>
      </c>
      <c r="D393" s="344" t="s">
        <v>974</v>
      </c>
      <c r="E393" s="95">
        <v>3473.25</v>
      </c>
      <c r="F393" s="95">
        <v>3245.5</v>
      </c>
      <c r="G393" s="95">
        <v>5664.75</v>
      </c>
      <c r="H393" s="95">
        <v>3473.25</v>
      </c>
      <c r="I393" s="105">
        <v>1790</v>
      </c>
      <c r="J393" s="105"/>
      <c r="K393" s="63">
        <f t="shared" si="869"/>
        <v>62.5185</v>
      </c>
      <c r="L393" s="64">
        <f t="shared" si="870"/>
        <v>519.28</v>
      </c>
      <c r="M393" s="48">
        <f t="shared" si="871"/>
        <v>453.18</v>
      </c>
      <c r="N393" s="46">
        <f t="shared" si="872"/>
        <v>24.31275</v>
      </c>
      <c r="O393" s="48">
        <f t="shared" si="873"/>
        <v>89.5</v>
      </c>
      <c r="P393" s="48">
        <f t="shared" si="874"/>
        <v>0</v>
      </c>
      <c r="Q393" s="48">
        <f t="shared" si="875"/>
        <v>1148.79125</v>
      </c>
      <c r="R393" s="46">
        <f t="shared" si="876"/>
        <v>0</v>
      </c>
      <c r="S393" s="46">
        <f t="shared" si="877"/>
        <v>259.64</v>
      </c>
      <c r="T393" s="48">
        <f t="shared" si="878"/>
        <v>113.3</v>
      </c>
      <c r="U393" s="46">
        <f t="shared" si="879"/>
        <v>10.42</v>
      </c>
      <c r="V393" s="46">
        <v>0</v>
      </c>
      <c r="W393" s="48">
        <f t="shared" si="880"/>
        <v>89.5</v>
      </c>
      <c r="X393" s="48">
        <f t="shared" si="881"/>
        <v>0</v>
      </c>
      <c r="Y393" s="46">
        <f t="shared" si="882"/>
        <v>472.86</v>
      </c>
      <c r="Z393" s="46">
        <f t="shared" si="883"/>
        <v>1621.65125</v>
      </c>
      <c r="AA393" s="78"/>
      <c r="AB393" s="12" t="s">
        <v>98</v>
      </c>
      <c r="AC393" s="11">
        <f t="shared" ref="AC393:AE393" si="897">K393+R393</f>
        <v>62.5185</v>
      </c>
      <c r="AD393" s="11">
        <f t="shared" si="897"/>
        <v>778.92</v>
      </c>
      <c r="AE393" s="11">
        <f t="shared" si="897"/>
        <v>566.48</v>
      </c>
      <c r="AF393" s="11">
        <f t="shared" si="885"/>
        <v>34.73275</v>
      </c>
      <c r="AG393" s="11">
        <f t="shared" ref="AG393:AI393" si="898">O393+W393</f>
        <v>179</v>
      </c>
      <c r="AH393" s="11">
        <f t="shared" si="898"/>
        <v>0</v>
      </c>
      <c r="AI393" s="11">
        <f t="shared" si="898"/>
        <v>1621.65125</v>
      </c>
      <c r="AJ393" s="12" t="s">
        <v>33</v>
      </c>
    </row>
    <row r="394" s="9" customFormat="1" ht="16" customHeight="1" spans="1:36">
      <c r="A394" s="45">
        <f t="shared" si="868"/>
        <v>391</v>
      </c>
      <c r="B394" s="46" t="s">
        <v>558</v>
      </c>
      <c r="C394" s="52" t="s">
        <v>975</v>
      </c>
      <c r="D394" s="344" t="s">
        <v>976</v>
      </c>
      <c r="E394" s="95">
        <v>3473.25</v>
      </c>
      <c r="F394" s="95">
        <v>0</v>
      </c>
      <c r="G394" s="95">
        <v>5664.75</v>
      </c>
      <c r="H394" s="95">
        <v>3473.25</v>
      </c>
      <c r="I394" s="105">
        <v>1790</v>
      </c>
      <c r="J394" s="105"/>
      <c r="K394" s="63">
        <f t="shared" si="869"/>
        <v>62.5185</v>
      </c>
      <c r="L394" s="64">
        <f t="shared" si="870"/>
        <v>0</v>
      </c>
      <c r="M394" s="48">
        <f t="shared" si="871"/>
        <v>453.18</v>
      </c>
      <c r="N394" s="46">
        <f t="shared" si="872"/>
        <v>24.31275</v>
      </c>
      <c r="O394" s="48">
        <f t="shared" si="873"/>
        <v>89.5</v>
      </c>
      <c r="P394" s="48">
        <f t="shared" si="874"/>
        <v>0</v>
      </c>
      <c r="Q394" s="48">
        <f t="shared" si="875"/>
        <v>629.51125</v>
      </c>
      <c r="R394" s="46">
        <f t="shared" si="876"/>
        <v>0</v>
      </c>
      <c r="S394" s="46">
        <f t="shared" si="877"/>
        <v>0</v>
      </c>
      <c r="T394" s="48">
        <f t="shared" si="878"/>
        <v>113.3</v>
      </c>
      <c r="U394" s="46">
        <f t="shared" si="879"/>
        <v>10.42</v>
      </c>
      <c r="V394" s="46">
        <v>0</v>
      </c>
      <c r="W394" s="48">
        <f t="shared" si="880"/>
        <v>89.5</v>
      </c>
      <c r="X394" s="48">
        <f t="shared" si="881"/>
        <v>0</v>
      </c>
      <c r="Y394" s="46">
        <f t="shared" si="882"/>
        <v>213.22</v>
      </c>
      <c r="Z394" s="46">
        <f t="shared" si="883"/>
        <v>842.73125</v>
      </c>
      <c r="AA394" s="78"/>
      <c r="AB394" s="12" t="s">
        <v>98</v>
      </c>
      <c r="AC394" s="11">
        <f t="shared" ref="AC394:AE394" si="899">K394+R394</f>
        <v>62.5185</v>
      </c>
      <c r="AD394" s="11">
        <f t="shared" si="899"/>
        <v>0</v>
      </c>
      <c r="AE394" s="11">
        <f t="shared" si="899"/>
        <v>566.48</v>
      </c>
      <c r="AF394" s="11">
        <f t="shared" si="885"/>
        <v>34.73275</v>
      </c>
      <c r="AG394" s="11">
        <f t="shared" ref="AG394:AI394" si="900">O394+W394</f>
        <v>179</v>
      </c>
      <c r="AH394" s="11">
        <f t="shared" si="900"/>
        <v>0</v>
      </c>
      <c r="AI394" s="11">
        <f t="shared" si="900"/>
        <v>842.73125</v>
      </c>
      <c r="AJ394" s="12" t="s">
        <v>33</v>
      </c>
    </row>
    <row r="395" s="9" customFormat="1" ht="16" customHeight="1" spans="1:36">
      <c r="A395" s="45">
        <f t="shared" si="868"/>
        <v>392</v>
      </c>
      <c r="B395" s="46" t="s">
        <v>558</v>
      </c>
      <c r="C395" s="52" t="s">
        <v>977</v>
      </c>
      <c r="D395" s="344" t="s">
        <v>978</v>
      </c>
      <c r="E395" s="95">
        <v>3473.25</v>
      </c>
      <c r="F395" s="95">
        <v>3245.5</v>
      </c>
      <c r="G395" s="95">
        <v>5664.75</v>
      </c>
      <c r="H395" s="95">
        <v>3473.25</v>
      </c>
      <c r="I395" s="105">
        <v>1790</v>
      </c>
      <c r="J395" s="105"/>
      <c r="K395" s="63">
        <f t="shared" si="869"/>
        <v>62.5185</v>
      </c>
      <c r="L395" s="64">
        <f t="shared" si="870"/>
        <v>519.28</v>
      </c>
      <c r="M395" s="48">
        <f t="shared" si="871"/>
        <v>453.18</v>
      </c>
      <c r="N395" s="46">
        <f t="shared" si="872"/>
        <v>24.31275</v>
      </c>
      <c r="O395" s="48">
        <f t="shared" si="873"/>
        <v>89.5</v>
      </c>
      <c r="P395" s="48">
        <f t="shared" si="874"/>
        <v>0</v>
      </c>
      <c r="Q395" s="48">
        <f t="shared" si="875"/>
        <v>1148.79125</v>
      </c>
      <c r="R395" s="46">
        <f t="shared" si="876"/>
        <v>0</v>
      </c>
      <c r="S395" s="46">
        <f t="shared" si="877"/>
        <v>259.64</v>
      </c>
      <c r="T395" s="48">
        <f t="shared" si="878"/>
        <v>113.3</v>
      </c>
      <c r="U395" s="46">
        <f t="shared" si="879"/>
        <v>10.42</v>
      </c>
      <c r="V395" s="46">
        <v>0</v>
      </c>
      <c r="W395" s="48">
        <f t="shared" si="880"/>
        <v>89.5</v>
      </c>
      <c r="X395" s="48">
        <f t="shared" si="881"/>
        <v>0</v>
      </c>
      <c r="Y395" s="46">
        <f t="shared" si="882"/>
        <v>472.86</v>
      </c>
      <c r="Z395" s="46">
        <f t="shared" si="883"/>
        <v>1621.65125</v>
      </c>
      <c r="AA395" s="78"/>
      <c r="AB395" s="12" t="s">
        <v>98</v>
      </c>
      <c r="AC395" s="11">
        <f t="shared" ref="AC395:AE395" si="901">K395+R395</f>
        <v>62.5185</v>
      </c>
      <c r="AD395" s="11">
        <f t="shared" si="901"/>
        <v>778.92</v>
      </c>
      <c r="AE395" s="11">
        <f t="shared" si="901"/>
        <v>566.48</v>
      </c>
      <c r="AF395" s="11">
        <f t="shared" si="885"/>
        <v>34.73275</v>
      </c>
      <c r="AG395" s="11">
        <f t="shared" ref="AG395:AI395" si="902">O395+W395</f>
        <v>179</v>
      </c>
      <c r="AH395" s="11">
        <f t="shared" si="902"/>
        <v>0</v>
      </c>
      <c r="AI395" s="11">
        <f t="shared" si="902"/>
        <v>1621.65125</v>
      </c>
      <c r="AJ395" s="12" t="s">
        <v>33</v>
      </c>
    </row>
    <row r="396" s="9" customFormat="1" ht="16" customHeight="1" spans="1:36">
      <c r="A396" s="45">
        <f t="shared" si="868"/>
        <v>393</v>
      </c>
      <c r="B396" s="46" t="s">
        <v>558</v>
      </c>
      <c r="C396" s="52" t="s">
        <v>979</v>
      </c>
      <c r="D396" s="344" t="s">
        <v>980</v>
      </c>
      <c r="E396" s="95">
        <v>3473.25</v>
      </c>
      <c r="F396" s="95">
        <v>3245.5</v>
      </c>
      <c r="G396" s="95">
        <v>5664.75</v>
      </c>
      <c r="H396" s="95">
        <v>3473.25</v>
      </c>
      <c r="I396" s="105">
        <v>1790</v>
      </c>
      <c r="J396" s="105"/>
      <c r="K396" s="63">
        <f t="shared" si="869"/>
        <v>62.5185</v>
      </c>
      <c r="L396" s="64">
        <f t="shared" si="870"/>
        <v>519.28</v>
      </c>
      <c r="M396" s="48">
        <f t="shared" si="871"/>
        <v>453.18</v>
      </c>
      <c r="N396" s="46">
        <f t="shared" si="872"/>
        <v>24.31275</v>
      </c>
      <c r="O396" s="48">
        <f t="shared" si="873"/>
        <v>89.5</v>
      </c>
      <c r="P396" s="48">
        <f t="shared" si="874"/>
        <v>0</v>
      </c>
      <c r="Q396" s="48">
        <f t="shared" si="875"/>
        <v>1148.79125</v>
      </c>
      <c r="R396" s="46">
        <f t="shared" si="876"/>
        <v>0</v>
      </c>
      <c r="S396" s="46">
        <f t="shared" si="877"/>
        <v>259.64</v>
      </c>
      <c r="T396" s="48">
        <f t="shared" si="878"/>
        <v>113.3</v>
      </c>
      <c r="U396" s="46">
        <f t="shared" si="879"/>
        <v>10.42</v>
      </c>
      <c r="V396" s="46">
        <v>0</v>
      </c>
      <c r="W396" s="48">
        <f t="shared" si="880"/>
        <v>89.5</v>
      </c>
      <c r="X396" s="48">
        <f t="shared" si="881"/>
        <v>0</v>
      </c>
      <c r="Y396" s="46">
        <f t="shared" si="882"/>
        <v>472.86</v>
      </c>
      <c r="Z396" s="46">
        <f t="shared" si="883"/>
        <v>1621.65125</v>
      </c>
      <c r="AA396" s="78"/>
      <c r="AB396" s="12" t="s">
        <v>98</v>
      </c>
      <c r="AC396" s="11">
        <f t="shared" ref="AC396:AE396" si="903">K396+R396</f>
        <v>62.5185</v>
      </c>
      <c r="AD396" s="11">
        <f t="shared" si="903"/>
        <v>778.92</v>
      </c>
      <c r="AE396" s="11">
        <f t="shared" si="903"/>
        <v>566.48</v>
      </c>
      <c r="AF396" s="11">
        <f t="shared" si="885"/>
        <v>34.73275</v>
      </c>
      <c r="AG396" s="11">
        <f t="shared" ref="AG396:AI396" si="904">O396+W396</f>
        <v>179</v>
      </c>
      <c r="AH396" s="11">
        <f t="shared" si="904"/>
        <v>0</v>
      </c>
      <c r="AI396" s="11">
        <f t="shared" si="904"/>
        <v>1621.65125</v>
      </c>
      <c r="AJ396" s="12" t="s">
        <v>33</v>
      </c>
    </row>
    <row r="397" s="9" customFormat="1" ht="16" customHeight="1" spans="1:36">
      <c r="A397" s="45">
        <f t="shared" si="868"/>
        <v>394</v>
      </c>
      <c r="B397" s="46" t="s">
        <v>558</v>
      </c>
      <c r="C397" s="100" t="s">
        <v>981</v>
      </c>
      <c r="D397" s="355" t="s">
        <v>982</v>
      </c>
      <c r="E397" s="95">
        <v>3473.25</v>
      </c>
      <c r="F397" s="40">
        <v>0</v>
      </c>
      <c r="G397" s="95">
        <v>5664.75</v>
      </c>
      <c r="H397" s="95">
        <v>3473.25</v>
      </c>
      <c r="I397" s="105">
        <v>1790</v>
      </c>
      <c r="J397" s="105"/>
      <c r="K397" s="63">
        <f t="shared" si="869"/>
        <v>62.5185</v>
      </c>
      <c r="L397" s="64">
        <f t="shared" si="870"/>
        <v>0</v>
      </c>
      <c r="M397" s="48">
        <f t="shared" si="871"/>
        <v>453.18</v>
      </c>
      <c r="N397" s="46">
        <f t="shared" si="872"/>
        <v>24.31275</v>
      </c>
      <c r="O397" s="48">
        <f t="shared" si="873"/>
        <v>89.5</v>
      </c>
      <c r="P397" s="48">
        <f t="shared" si="874"/>
        <v>0</v>
      </c>
      <c r="Q397" s="48">
        <f t="shared" si="875"/>
        <v>629.51125</v>
      </c>
      <c r="R397" s="46">
        <f t="shared" si="876"/>
        <v>0</v>
      </c>
      <c r="S397" s="46">
        <f t="shared" si="877"/>
        <v>0</v>
      </c>
      <c r="T397" s="48">
        <f t="shared" si="878"/>
        <v>113.3</v>
      </c>
      <c r="U397" s="46">
        <f t="shared" si="879"/>
        <v>10.42</v>
      </c>
      <c r="V397" s="46">
        <v>0</v>
      </c>
      <c r="W397" s="48">
        <f t="shared" si="880"/>
        <v>89.5</v>
      </c>
      <c r="X397" s="48">
        <f t="shared" si="881"/>
        <v>0</v>
      </c>
      <c r="Y397" s="46">
        <f t="shared" si="882"/>
        <v>213.22</v>
      </c>
      <c r="Z397" s="46">
        <f t="shared" si="883"/>
        <v>842.73125</v>
      </c>
      <c r="AA397" s="78"/>
      <c r="AB397" s="12" t="s">
        <v>98</v>
      </c>
      <c r="AC397" s="11">
        <f t="shared" ref="AC397:AE397" si="905">K397+R397</f>
        <v>62.5185</v>
      </c>
      <c r="AD397" s="11">
        <f t="shared" si="905"/>
        <v>0</v>
      </c>
      <c r="AE397" s="11">
        <f t="shared" si="905"/>
        <v>566.48</v>
      </c>
      <c r="AF397" s="11">
        <f t="shared" si="885"/>
        <v>34.73275</v>
      </c>
      <c r="AG397" s="11">
        <f t="shared" ref="AG397:AI397" si="906">O397+W397</f>
        <v>179</v>
      </c>
      <c r="AH397" s="11">
        <f t="shared" si="906"/>
        <v>0</v>
      </c>
      <c r="AI397" s="11">
        <f t="shared" si="906"/>
        <v>842.73125</v>
      </c>
      <c r="AJ397" s="12" t="s">
        <v>33</v>
      </c>
    </row>
    <row r="398" s="9" customFormat="1" ht="16" customHeight="1" spans="1:36">
      <c r="A398" s="45">
        <f t="shared" si="868"/>
        <v>395</v>
      </c>
      <c r="B398" s="46" t="s">
        <v>337</v>
      </c>
      <c r="C398" s="100" t="s">
        <v>983</v>
      </c>
      <c r="D398" s="346" t="s">
        <v>984</v>
      </c>
      <c r="E398" s="95">
        <v>3473.25</v>
      </c>
      <c r="F398" s="95">
        <v>3473.25</v>
      </c>
      <c r="G398" s="95">
        <v>5664.75</v>
      </c>
      <c r="H398" s="95">
        <v>3473.25</v>
      </c>
      <c r="I398" s="105">
        <v>1790</v>
      </c>
      <c r="J398" s="105"/>
      <c r="K398" s="63">
        <f t="shared" si="869"/>
        <v>62.5185</v>
      </c>
      <c r="L398" s="64">
        <f t="shared" si="870"/>
        <v>555.72</v>
      </c>
      <c r="M398" s="48">
        <f t="shared" si="871"/>
        <v>453.18</v>
      </c>
      <c r="N398" s="46">
        <f t="shared" si="872"/>
        <v>24.31275</v>
      </c>
      <c r="O398" s="48">
        <f t="shared" si="873"/>
        <v>89.5</v>
      </c>
      <c r="P398" s="48">
        <f t="shared" si="874"/>
        <v>0</v>
      </c>
      <c r="Q398" s="48">
        <f t="shared" si="875"/>
        <v>1185.23125</v>
      </c>
      <c r="R398" s="46">
        <f t="shared" si="876"/>
        <v>0</v>
      </c>
      <c r="S398" s="46">
        <f t="shared" si="877"/>
        <v>277.86</v>
      </c>
      <c r="T398" s="48">
        <f t="shared" si="878"/>
        <v>113.3</v>
      </c>
      <c r="U398" s="46">
        <f t="shared" si="879"/>
        <v>10.42</v>
      </c>
      <c r="V398" s="46">
        <v>0</v>
      </c>
      <c r="W398" s="48">
        <f t="shared" si="880"/>
        <v>89.5</v>
      </c>
      <c r="X398" s="48">
        <f t="shared" si="881"/>
        <v>0</v>
      </c>
      <c r="Y398" s="46">
        <f t="shared" si="882"/>
        <v>491.08</v>
      </c>
      <c r="Z398" s="46">
        <f t="shared" si="883"/>
        <v>1676.31125</v>
      </c>
      <c r="AA398" s="78"/>
      <c r="AB398" s="12" t="s">
        <v>74</v>
      </c>
      <c r="AC398" s="11">
        <f t="shared" ref="AC398:AE398" si="907">K398+R398</f>
        <v>62.5185</v>
      </c>
      <c r="AD398" s="11">
        <f t="shared" si="907"/>
        <v>833.58</v>
      </c>
      <c r="AE398" s="11">
        <f t="shared" si="907"/>
        <v>566.48</v>
      </c>
      <c r="AF398" s="11">
        <f t="shared" si="885"/>
        <v>34.73275</v>
      </c>
      <c r="AG398" s="11">
        <f t="shared" ref="AG398:AI398" si="908">O398+W398</f>
        <v>179</v>
      </c>
      <c r="AH398" s="11">
        <f t="shared" si="908"/>
        <v>0</v>
      </c>
      <c r="AI398" s="11">
        <f t="shared" si="908"/>
        <v>1676.31125</v>
      </c>
      <c r="AJ398" s="12" t="s">
        <v>33</v>
      </c>
    </row>
    <row r="399" s="9" customFormat="1" ht="16" customHeight="1" spans="1:36">
      <c r="A399" s="45">
        <f t="shared" si="868"/>
        <v>396</v>
      </c>
      <c r="B399" s="46" t="s">
        <v>337</v>
      </c>
      <c r="C399" s="100" t="s">
        <v>985</v>
      </c>
      <c r="D399" s="346" t="s">
        <v>986</v>
      </c>
      <c r="E399" s="95">
        <v>3473.25</v>
      </c>
      <c r="F399" s="95">
        <v>3473.25</v>
      </c>
      <c r="G399" s="95">
        <v>5664.75</v>
      </c>
      <c r="H399" s="95">
        <v>3473.25</v>
      </c>
      <c r="I399" s="105">
        <v>1790</v>
      </c>
      <c r="J399" s="105"/>
      <c r="K399" s="63">
        <f t="shared" si="869"/>
        <v>62.5185</v>
      </c>
      <c r="L399" s="64">
        <f t="shared" si="870"/>
        <v>555.72</v>
      </c>
      <c r="M399" s="48">
        <f t="shared" si="871"/>
        <v>453.18</v>
      </c>
      <c r="N399" s="46">
        <f t="shared" si="872"/>
        <v>24.31275</v>
      </c>
      <c r="O399" s="48">
        <f t="shared" si="873"/>
        <v>89.5</v>
      </c>
      <c r="P399" s="48">
        <f t="shared" si="874"/>
        <v>0</v>
      </c>
      <c r="Q399" s="48">
        <f t="shared" si="875"/>
        <v>1185.23125</v>
      </c>
      <c r="R399" s="46">
        <f t="shared" si="876"/>
        <v>0</v>
      </c>
      <c r="S399" s="46">
        <f t="shared" si="877"/>
        <v>277.86</v>
      </c>
      <c r="T399" s="48">
        <f t="shared" si="878"/>
        <v>113.3</v>
      </c>
      <c r="U399" s="46">
        <f t="shared" si="879"/>
        <v>10.42</v>
      </c>
      <c r="V399" s="46">
        <v>0</v>
      </c>
      <c r="W399" s="48">
        <f t="shared" si="880"/>
        <v>89.5</v>
      </c>
      <c r="X399" s="48">
        <f t="shared" si="881"/>
        <v>0</v>
      </c>
      <c r="Y399" s="46">
        <f t="shared" si="882"/>
        <v>491.08</v>
      </c>
      <c r="Z399" s="46">
        <f t="shared" si="883"/>
        <v>1676.31125</v>
      </c>
      <c r="AA399" s="78"/>
      <c r="AB399" s="12" t="s">
        <v>74</v>
      </c>
      <c r="AC399" s="11">
        <f t="shared" ref="AC399:AE399" si="909">K399+R399</f>
        <v>62.5185</v>
      </c>
      <c r="AD399" s="11">
        <f t="shared" si="909"/>
        <v>833.58</v>
      </c>
      <c r="AE399" s="11">
        <f t="shared" si="909"/>
        <v>566.48</v>
      </c>
      <c r="AF399" s="11">
        <f t="shared" si="885"/>
        <v>34.73275</v>
      </c>
      <c r="AG399" s="11">
        <f t="shared" ref="AG399:AI399" si="910">O399+W399</f>
        <v>179</v>
      </c>
      <c r="AH399" s="11">
        <f t="shared" si="910"/>
        <v>0</v>
      </c>
      <c r="AI399" s="11">
        <f t="shared" si="910"/>
        <v>1676.31125</v>
      </c>
      <c r="AJ399" s="12" t="s">
        <v>33</v>
      </c>
    </row>
    <row r="400" s="9" customFormat="1" ht="16" customHeight="1" spans="1:36">
      <c r="A400" s="45">
        <f t="shared" si="868"/>
        <v>397</v>
      </c>
      <c r="B400" s="46" t="s">
        <v>558</v>
      </c>
      <c r="C400" s="100" t="s">
        <v>987</v>
      </c>
      <c r="D400" s="55" t="s">
        <v>988</v>
      </c>
      <c r="E400" s="95">
        <v>3473.25</v>
      </c>
      <c r="F400" s="95">
        <v>3473.25</v>
      </c>
      <c r="G400" s="95">
        <v>5664.75</v>
      </c>
      <c r="H400" s="95">
        <v>3473.25</v>
      </c>
      <c r="I400" s="105">
        <v>1790</v>
      </c>
      <c r="J400" s="105"/>
      <c r="K400" s="63">
        <f t="shared" si="869"/>
        <v>62.5185</v>
      </c>
      <c r="L400" s="64">
        <f t="shared" si="870"/>
        <v>555.72</v>
      </c>
      <c r="M400" s="48">
        <f t="shared" si="871"/>
        <v>453.18</v>
      </c>
      <c r="N400" s="46">
        <f t="shared" si="872"/>
        <v>24.31275</v>
      </c>
      <c r="O400" s="48">
        <f t="shared" si="873"/>
        <v>89.5</v>
      </c>
      <c r="P400" s="48">
        <f t="shared" si="874"/>
        <v>0</v>
      </c>
      <c r="Q400" s="48">
        <f t="shared" si="875"/>
        <v>1185.23125</v>
      </c>
      <c r="R400" s="46">
        <f t="shared" si="876"/>
        <v>0</v>
      </c>
      <c r="S400" s="46">
        <f t="shared" si="877"/>
        <v>277.86</v>
      </c>
      <c r="T400" s="48">
        <f t="shared" si="878"/>
        <v>113.3</v>
      </c>
      <c r="U400" s="46">
        <f t="shared" si="879"/>
        <v>10.42</v>
      </c>
      <c r="V400" s="46">
        <v>0</v>
      </c>
      <c r="W400" s="48">
        <f t="shared" si="880"/>
        <v>89.5</v>
      </c>
      <c r="X400" s="48">
        <f t="shared" si="881"/>
        <v>0</v>
      </c>
      <c r="Y400" s="46">
        <f t="shared" si="882"/>
        <v>491.08</v>
      </c>
      <c r="Z400" s="46">
        <f t="shared" si="883"/>
        <v>1676.31125</v>
      </c>
      <c r="AA400" s="78"/>
      <c r="AB400" s="12" t="s">
        <v>98</v>
      </c>
      <c r="AC400" s="11">
        <f t="shared" ref="AC400:AE400" si="911">K400+R400</f>
        <v>62.5185</v>
      </c>
      <c r="AD400" s="11">
        <f t="shared" si="911"/>
        <v>833.58</v>
      </c>
      <c r="AE400" s="11">
        <f t="shared" si="911"/>
        <v>566.48</v>
      </c>
      <c r="AF400" s="11">
        <f t="shared" si="885"/>
        <v>34.73275</v>
      </c>
      <c r="AG400" s="11">
        <f t="shared" ref="AG400:AI400" si="912">O400+W400</f>
        <v>179</v>
      </c>
      <c r="AH400" s="11">
        <f t="shared" si="912"/>
        <v>0</v>
      </c>
      <c r="AI400" s="11">
        <f t="shared" si="912"/>
        <v>1676.31125</v>
      </c>
      <c r="AJ400" s="12" t="s">
        <v>33</v>
      </c>
    </row>
    <row r="401" s="9" customFormat="1" ht="16" customHeight="1" spans="1:36">
      <c r="A401" s="45">
        <f t="shared" si="868"/>
        <v>398</v>
      </c>
      <c r="B401" s="46" t="s">
        <v>558</v>
      </c>
      <c r="C401" s="100" t="s">
        <v>989</v>
      </c>
      <c r="D401" s="346" t="s">
        <v>990</v>
      </c>
      <c r="E401" s="95">
        <v>3473.25</v>
      </c>
      <c r="F401" s="95">
        <v>3473.25</v>
      </c>
      <c r="G401" s="95">
        <v>5664.75</v>
      </c>
      <c r="H401" s="95">
        <v>3473.25</v>
      </c>
      <c r="I401" s="105">
        <v>1790</v>
      </c>
      <c r="J401" s="105"/>
      <c r="K401" s="63">
        <f t="shared" si="869"/>
        <v>62.5185</v>
      </c>
      <c r="L401" s="64">
        <f t="shared" si="870"/>
        <v>555.72</v>
      </c>
      <c r="M401" s="48">
        <f t="shared" si="871"/>
        <v>453.18</v>
      </c>
      <c r="N401" s="46">
        <f t="shared" si="872"/>
        <v>24.31275</v>
      </c>
      <c r="O401" s="48">
        <f t="shared" si="873"/>
        <v>89.5</v>
      </c>
      <c r="P401" s="48">
        <f t="shared" si="874"/>
        <v>0</v>
      </c>
      <c r="Q401" s="48">
        <f t="shared" si="875"/>
        <v>1185.23125</v>
      </c>
      <c r="R401" s="46">
        <f>F401*0</f>
        <v>0</v>
      </c>
      <c r="S401" s="46">
        <f t="shared" si="877"/>
        <v>277.86</v>
      </c>
      <c r="T401" s="48">
        <f t="shared" si="878"/>
        <v>113.3</v>
      </c>
      <c r="U401" s="46">
        <f t="shared" si="879"/>
        <v>10.42</v>
      </c>
      <c r="V401" s="46">
        <v>0</v>
      </c>
      <c r="W401" s="48">
        <f t="shared" si="880"/>
        <v>89.5</v>
      </c>
      <c r="X401" s="48">
        <f t="shared" si="881"/>
        <v>0</v>
      </c>
      <c r="Y401" s="46">
        <f t="shared" si="882"/>
        <v>491.08</v>
      </c>
      <c r="Z401" s="46">
        <f t="shared" si="883"/>
        <v>1676.31125</v>
      </c>
      <c r="AA401" s="78"/>
      <c r="AB401" s="12" t="s">
        <v>98</v>
      </c>
      <c r="AC401" s="11">
        <f t="shared" ref="AC401:AE401" si="913">K401+R401</f>
        <v>62.5185</v>
      </c>
      <c r="AD401" s="11">
        <f t="shared" si="913"/>
        <v>833.58</v>
      </c>
      <c r="AE401" s="11">
        <f t="shared" si="913"/>
        <v>566.48</v>
      </c>
      <c r="AF401" s="11">
        <f t="shared" si="885"/>
        <v>34.73275</v>
      </c>
      <c r="AG401" s="11">
        <f t="shared" ref="AG401:AI401" si="914">O401+W401</f>
        <v>179</v>
      </c>
      <c r="AH401" s="11">
        <f t="shared" si="914"/>
        <v>0</v>
      </c>
      <c r="AI401" s="11">
        <f t="shared" si="914"/>
        <v>1676.31125</v>
      </c>
      <c r="AJ401" s="12" t="s">
        <v>33</v>
      </c>
    </row>
    <row r="402" s="9" customFormat="1" ht="16" customHeight="1" spans="1:36">
      <c r="A402" s="45">
        <f t="shared" si="868"/>
        <v>399</v>
      </c>
      <c r="B402" s="46" t="s">
        <v>558</v>
      </c>
      <c r="C402" s="100" t="s">
        <v>991</v>
      </c>
      <c r="D402" s="346" t="s">
        <v>992</v>
      </c>
      <c r="E402" s="95">
        <v>3473.25</v>
      </c>
      <c r="F402" s="95">
        <v>3473.25</v>
      </c>
      <c r="G402" s="95">
        <v>5664.75</v>
      </c>
      <c r="H402" s="95">
        <v>3473.25</v>
      </c>
      <c r="I402" s="105">
        <v>1790</v>
      </c>
      <c r="J402" s="105"/>
      <c r="K402" s="63">
        <f t="shared" si="869"/>
        <v>62.5185</v>
      </c>
      <c r="L402" s="64">
        <f t="shared" si="870"/>
        <v>555.72</v>
      </c>
      <c r="M402" s="48">
        <f t="shared" si="871"/>
        <v>453.18</v>
      </c>
      <c r="N402" s="46">
        <f t="shared" si="872"/>
        <v>24.31275</v>
      </c>
      <c r="O402" s="48">
        <f t="shared" si="873"/>
        <v>89.5</v>
      </c>
      <c r="P402" s="48">
        <f t="shared" si="874"/>
        <v>0</v>
      </c>
      <c r="Q402" s="48">
        <f t="shared" si="875"/>
        <v>1185.23125</v>
      </c>
      <c r="R402" s="46">
        <f t="shared" ref="R402:R439" si="915">E402*0</f>
        <v>0</v>
      </c>
      <c r="S402" s="46">
        <f t="shared" si="877"/>
        <v>277.86</v>
      </c>
      <c r="T402" s="48">
        <f t="shared" si="878"/>
        <v>113.3</v>
      </c>
      <c r="U402" s="46">
        <f t="shared" si="879"/>
        <v>10.42</v>
      </c>
      <c r="V402" s="46">
        <v>0</v>
      </c>
      <c r="W402" s="48">
        <f t="shared" si="880"/>
        <v>89.5</v>
      </c>
      <c r="X402" s="48">
        <f t="shared" si="881"/>
        <v>0</v>
      </c>
      <c r="Y402" s="46">
        <f t="shared" si="882"/>
        <v>491.08</v>
      </c>
      <c r="Z402" s="46">
        <f t="shared" si="883"/>
        <v>1676.31125</v>
      </c>
      <c r="AA402" s="78"/>
      <c r="AB402" t="s">
        <v>98</v>
      </c>
      <c r="AC402" s="11">
        <f t="shared" ref="AC402:AE402" si="916">K402+R402</f>
        <v>62.5185</v>
      </c>
      <c r="AD402" s="11">
        <f t="shared" si="916"/>
        <v>833.58</v>
      </c>
      <c r="AE402" s="11">
        <f t="shared" si="916"/>
        <v>566.48</v>
      </c>
      <c r="AF402" s="11">
        <f t="shared" si="885"/>
        <v>34.73275</v>
      </c>
      <c r="AG402" s="11">
        <f t="shared" ref="AG402:AI402" si="917">O402+W402</f>
        <v>179</v>
      </c>
      <c r="AH402" s="11">
        <f t="shared" si="917"/>
        <v>0</v>
      </c>
      <c r="AI402" s="11">
        <f t="shared" si="917"/>
        <v>1676.31125</v>
      </c>
      <c r="AJ402" s="12" t="s">
        <v>33</v>
      </c>
    </row>
    <row r="403" s="9" customFormat="1" ht="16" customHeight="1" spans="1:36">
      <c r="A403" s="45">
        <f t="shared" si="868"/>
        <v>400</v>
      </c>
      <c r="B403" s="46" t="s">
        <v>558</v>
      </c>
      <c r="C403" s="100" t="s">
        <v>993</v>
      </c>
      <c r="D403" s="55" t="s">
        <v>994</v>
      </c>
      <c r="E403" s="95">
        <v>3473.25</v>
      </c>
      <c r="F403" s="95">
        <v>3473.25</v>
      </c>
      <c r="G403" s="95">
        <v>5664.75</v>
      </c>
      <c r="H403" s="95">
        <v>3473.25</v>
      </c>
      <c r="I403" s="105">
        <v>1790</v>
      </c>
      <c r="J403" s="105"/>
      <c r="K403" s="63">
        <f t="shared" si="869"/>
        <v>62.5185</v>
      </c>
      <c r="L403" s="64">
        <f t="shared" si="870"/>
        <v>555.72</v>
      </c>
      <c r="M403" s="48">
        <f t="shared" si="871"/>
        <v>453.18</v>
      </c>
      <c r="N403" s="46">
        <f t="shared" si="872"/>
        <v>24.31275</v>
      </c>
      <c r="O403" s="48">
        <f t="shared" si="873"/>
        <v>89.5</v>
      </c>
      <c r="P403" s="48">
        <f t="shared" si="874"/>
        <v>0</v>
      </c>
      <c r="Q403" s="48">
        <f t="shared" si="875"/>
        <v>1185.23125</v>
      </c>
      <c r="R403" s="46">
        <f t="shared" si="915"/>
        <v>0</v>
      </c>
      <c r="S403" s="46">
        <f t="shared" si="877"/>
        <v>277.86</v>
      </c>
      <c r="T403" s="48">
        <f t="shared" si="878"/>
        <v>113.3</v>
      </c>
      <c r="U403" s="46">
        <f t="shared" si="879"/>
        <v>10.42</v>
      </c>
      <c r="V403" s="46">
        <v>0</v>
      </c>
      <c r="W403" s="48">
        <f t="shared" si="880"/>
        <v>89.5</v>
      </c>
      <c r="X403" s="48">
        <f t="shared" si="881"/>
        <v>0</v>
      </c>
      <c r="Y403" s="46">
        <f t="shared" si="882"/>
        <v>491.08</v>
      </c>
      <c r="Z403" s="46">
        <f t="shared" si="883"/>
        <v>1676.31125</v>
      </c>
      <c r="AA403" s="78"/>
      <c r="AB403" s="12" t="s">
        <v>98</v>
      </c>
      <c r="AC403" s="11">
        <f t="shared" ref="AC403:AE403" si="918">K403+R403</f>
        <v>62.5185</v>
      </c>
      <c r="AD403" s="11">
        <f t="shared" si="918"/>
        <v>833.58</v>
      </c>
      <c r="AE403" s="11">
        <f t="shared" si="918"/>
        <v>566.48</v>
      </c>
      <c r="AF403" s="11">
        <f t="shared" si="885"/>
        <v>34.73275</v>
      </c>
      <c r="AG403" s="11">
        <f t="shared" ref="AG403:AI403" si="919">O403+W403</f>
        <v>179</v>
      </c>
      <c r="AH403" s="11">
        <f t="shared" si="919"/>
        <v>0</v>
      </c>
      <c r="AI403" s="11">
        <f t="shared" si="919"/>
        <v>1676.31125</v>
      </c>
      <c r="AJ403" s="12" t="s">
        <v>33</v>
      </c>
    </row>
    <row r="404" s="9" customFormat="1" ht="16" customHeight="1" spans="1:36">
      <c r="A404" s="45">
        <f t="shared" si="868"/>
        <v>401</v>
      </c>
      <c r="B404" s="46" t="s">
        <v>289</v>
      </c>
      <c r="C404" s="100" t="s">
        <v>995</v>
      </c>
      <c r="D404" s="52" t="s">
        <v>996</v>
      </c>
      <c r="E404" s="95">
        <v>3473.25</v>
      </c>
      <c r="F404" s="95">
        <v>3473.25</v>
      </c>
      <c r="G404" s="95">
        <v>5664.75</v>
      </c>
      <c r="H404" s="95">
        <v>3473.25</v>
      </c>
      <c r="I404" s="105">
        <v>3180</v>
      </c>
      <c r="J404" s="105"/>
      <c r="K404" s="63">
        <f t="shared" si="869"/>
        <v>62.5185</v>
      </c>
      <c r="L404" s="64">
        <f t="shared" si="870"/>
        <v>555.72</v>
      </c>
      <c r="M404" s="48">
        <f t="shared" si="871"/>
        <v>453.18</v>
      </c>
      <c r="N404" s="46">
        <f t="shared" si="872"/>
        <v>24.31275</v>
      </c>
      <c r="O404" s="48">
        <f t="shared" si="873"/>
        <v>159</v>
      </c>
      <c r="P404" s="48">
        <f t="shared" si="874"/>
        <v>0</v>
      </c>
      <c r="Q404" s="48">
        <f t="shared" si="875"/>
        <v>1254.73125</v>
      </c>
      <c r="R404" s="46">
        <f t="shared" si="915"/>
        <v>0</v>
      </c>
      <c r="S404" s="46">
        <f t="shared" si="877"/>
        <v>277.86</v>
      </c>
      <c r="T404" s="48">
        <f t="shared" si="878"/>
        <v>113.3</v>
      </c>
      <c r="U404" s="46">
        <f t="shared" si="879"/>
        <v>10.42</v>
      </c>
      <c r="V404" s="46">
        <v>0</v>
      </c>
      <c r="W404" s="48">
        <f t="shared" si="880"/>
        <v>159</v>
      </c>
      <c r="X404" s="48">
        <f t="shared" si="881"/>
        <v>0</v>
      </c>
      <c r="Y404" s="46">
        <f t="shared" si="882"/>
        <v>560.58</v>
      </c>
      <c r="Z404" s="46">
        <f t="shared" si="883"/>
        <v>1815.31125</v>
      </c>
      <c r="AA404" s="78"/>
      <c r="AB404" s="12" t="s">
        <v>80</v>
      </c>
      <c r="AC404" s="11">
        <f t="shared" ref="AC404:AE404" si="920">K404+R404</f>
        <v>62.5185</v>
      </c>
      <c r="AD404" s="11">
        <f t="shared" si="920"/>
        <v>833.58</v>
      </c>
      <c r="AE404" s="11">
        <f t="shared" si="920"/>
        <v>566.48</v>
      </c>
      <c r="AF404" s="11">
        <f t="shared" si="885"/>
        <v>34.73275</v>
      </c>
      <c r="AG404" s="11">
        <f t="shared" ref="AG404:AI404" si="921">O404+W404</f>
        <v>318</v>
      </c>
      <c r="AH404" s="11">
        <f t="shared" si="921"/>
        <v>0</v>
      </c>
      <c r="AI404" s="11">
        <f t="shared" si="921"/>
        <v>1815.31125</v>
      </c>
      <c r="AJ404" s="12" t="s">
        <v>33</v>
      </c>
    </row>
    <row r="405" s="9" customFormat="1" ht="16" customHeight="1" spans="1:36">
      <c r="A405" s="45">
        <f t="shared" si="868"/>
        <v>402</v>
      </c>
      <c r="B405" s="46" t="s">
        <v>685</v>
      </c>
      <c r="C405" s="100" t="s">
        <v>997</v>
      </c>
      <c r="D405" s="346" t="s">
        <v>998</v>
      </c>
      <c r="E405" s="95">
        <v>3473.25</v>
      </c>
      <c r="F405" s="95">
        <v>3473.25</v>
      </c>
      <c r="G405" s="95">
        <v>5664.75</v>
      </c>
      <c r="H405" s="95">
        <v>3473.25</v>
      </c>
      <c r="I405" s="105">
        <v>1790</v>
      </c>
      <c r="J405" s="105"/>
      <c r="K405" s="63">
        <f t="shared" si="869"/>
        <v>62.5185</v>
      </c>
      <c r="L405" s="64">
        <f t="shared" si="870"/>
        <v>555.72</v>
      </c>
      <c r="M405" s="48">
        <f t="shared" si="871"/>
        <v>453.18</v>
      </c>
      <c r="N405" s="46">
        <f t="shared" si="872"/>
        <v>24.31275</v>
      </c>
      <c r="O405" s="48">
        <f t="shared" si="873"/>
        <v>89.5</v>
      </c>
      <c r="P405" s="48">
        <f t="shared" si="874"/>
        <v>0</v>
      </c>
      <c r="Q405" s="48">
        <f t="shared" si="875"/>
        <v>1185.23125</v>
      </c>
      <c r="R405" s="46">
        <f t="shared" si="915"/>
        <v>0</v>
      </c>
      <c r="S405" s="46">
        <f t="shared" si="877"/>
        <v>277.86</v>
      </c>
      <c r="T405" s="48">
        <f t="shared" si="878"/>
        <v>113.3</v>
      </c>
      <c r="U405" s="46">
        <f t="shared" si="879"/>
        <v>10.42</v>
      </c>
      <c r="V405" s="46">
        <v>0</v>
      </c>
      <c r="W405" s="48">
        <f t="shared" si="880"/>
        <v>89.5</v>
      </c>
      <c r="X405" s="48">
        <f t="shared" si="881"/>
        <v>0</v>
      </c>
      <c r="Y405" s="46">
        <f t="shared" si="882"/>
        <v>491.08</v>
      </c>
      <c r="Z405" s="46">
        <f t="shared" si="883"/>
        <v>1676.31125</v>
      </c>
      <c r="AA405" s="78"/>
      <c r="AB405" s="12" t="s">
        <v>89</v>
      </c>
      <c r="AC405" s="11">
        <f t="shared" ref="AC405:AE405" si="922">K405+R405</f>
        <v>62.5185</v>
      </c>
      <c r="AD405" s="11">
        <f t="shared" si="922"/>
        <v>833.58</v>
      </c>
      <c r="AE405" s="11">
        <f t="shared" si="922"/>
        <v>566.48</v>
      </c>
      <c r="AF405" s="11">
        <f t="shared" si="885"/>
        <v>34.73275</v>
      </c>
      <c r="AG405" s="11">
        <f t="shared" ref="AG405:AI405" si="923">O405+W405</f>
        <v>179</v>
      </c>
      <c r="AH405" s="11">
        <f t="shared" si="923"/>
        <v>0</v>
      </c>
      <c r="AI405" s="11">
        <f t="shared" si="923"/>
        <v>1676.31125</v>
      </c>
      <c r="AJ405" s="12" t="s">
        <v>33</v>
      </c>
    </row>
    <row r="406" s="9" customFormat="1" ht="16" customHeight="1" spans="1:36">
      <c r="A406" s="45">
        <f t="shared" si="868"/>
        <v>403</v>
      </c>
      <c r="B406" s="46" t="s">
        <v>685</v>
      </c>
      <c r="C406" s="100" t="s">
        <v>999</v>
      </c>
      <c r="D406" s="346" t="s">
        <v>1000</v>
      </c>
      <c r="E406" s="95">
        <v>3473.25</v>
      </c>
      <c r="F406" s="95">
        <v>3473.25</v>
      </c>
      <c r="G406" s="95">
        <v>5664.75</v>
      </c>
      <c r="H406" s="95">
        <v>3473.25</v>
      </c>
      <c r="I406" s="105">
        <v>1790</v>
      </c>
      <c r="J406" s="105"/>
      <c r="K406" s="63">
        <f t="shared" si="869"/>
        <v>62.5185</v>
      </c>
      <c r="L406" s="64">
        <f t="shared" si="870"/>
        <v>555.72</v>
      </c>
      <c r="M406" s="48">
        <f t="shared" si="871"/>
        <v>453.18</v>
      </c>
      <c r="N406" s="46">
        <f t="shared" si="872"/>
        <v>24.31275</v>
      </c>
      <c r="O406" s="48">
        <f t="shared" si="873"/>
        <v>89.5</v>
      </c>
      <c r="P406" s="48">
        <f t="shared" si="874"/>
        <v>0</v>
      </c>
      <c r="Q406" s="48">
        <f t="shared" si="875"/>
        <v>1185.23125</v>
      </c>
      <c r="R406" s="46">
        <f t="shared" si="915"/>
        <v>0</v>
      </c>
      <c r="S406" s="46">
        <f t="shared" si="877"/>
        <v>277.86</v>
      </c>
      <c r="T406" s="48">
        <f t="shared" si="878"/>
        <v>113.3</v>
      </c>
      <c r="U406" s="46">
        <f t="shared" si="879"/>
        <v>10.42</v>
      </c>
      <c r="V406" s="46">
        <v>0</v>
      </c>
      <c r="W406" s="48">
        <f t="shared" si="880"/>
        <v>89.5</v>
      </c>
      <c r="X406" s="48">
        <f t="shared" si="881"/>
        <v>0</v>
      </c>
      <c r="Y406" s="46">
        <f t="shared" si="882"/>
        <v>491.08</v>
      </c>
      <c r="Z406" s="46">
        <f t="shared" si="883"/>
        <v>1676.31125</v>
      </c>
      <c r="AA406" s="78"/>
      <c r="AB406" s="12" t="s">
        <v>89</v>
      </c>
      <c r="AC406" s="11">
        <f t="shared" ref="AC406:AE406" si="924">K406+R406</f>
        <v>62.5185</v>
      </c>
      <c r="AD406" s="11">
        <f t="shared" si="924"/>
        <v>833.58</v>
      </c>
      <c r="AE406" s="11">
        <f t="shared" si="924"/>
        <v>566.48</v>
      </c>
      <c r="AF406" s="11">
        <f t="shared" si="885"/>
        <v>34.73275</v>
      </c>
      <c r="AG406" s="11">
        <f t="shared" ref="AG406:AI406" si="925">O406+W406</f>
        <v>179</v>
      </c>
      <c r="AH406" s="11">
        <f t="shared" si="925"/>
        <v>0</v>
      </c>
      <c r="AI406" s="11">
        <f t="shared" si="925"/>
        <v>1676.31125</v>
      </c>
      <c r="AJ406" s="12" t="s">
        <v>33</v>
      </c>
    </row>
    <row r="407" s="9" customFormat="1" ht="16" customHeight="1" spans="1:36">
      <c r="A407" s="45">
        <f t="shared" si="868"/>
        <v>404</v>
      </c>
      <c r="B407" s="46" t="s">
        <v>685</v>
      </c>
      <c r="C407" s="100" t="s">
        <v>1001</v>
      </c>
      <c r="D407" s="346" t="s">
        <v>1002</v>
      </c>
      <c r="E407" s="95">
        <v>3473.25</v>
      </c>
      <c r="F407" s="95">
        <v>3473.25</v>
      </c>
      <c r="G407" s="95">
        <v>5664.75</v>
      </c>
      <c r="H407" s="95">
        <v>3473.25</v>
      </c>
      <c r="I407" s="105">
        <v>1790</v>
      </c>
      <c r="J407" s="105"/>
      <c r="K407" s="63">
        <f t="shared" si="869"/>
        <v>62.5185</v>
      </c>
      <c r="L407" s="64">
        <f t="shared" si="870"/>
        <v>555.72</v>
      </c>
      <c r="M407" s="48">
        <f t="shared" si="871"/>
        <v>453.18</v>
      </c>
      <c r="N407" s="46">
        <f t="shared" si="872"/>
        <v>24.31275</v>
      </c>
      <c r="O407" s="48">
        <f t="shared" si="873"/>
        <v>89.5</v>
      </c>
      <c r="P407" s="48">
        <f t="shared" si="874"/>
        <v>0</v>
      </c>
      <c r="Q407" s="48">
        <f t="shared" si="875"/>
        <v>1185.23125</v>
      </c>
      <c r="R407" s="46">
        <f t="shared" si="915"/>
        <v>0</v>
      </c>
      <c r="S407" s="46">
        <f t="shared" si="877"/>
        <v>277.86</v>
      </c>
      <c r="T407" s="48">
        <f t="shared" si="878"/>
        <v>113.3</v>
      </c>
      <c r="U407" s="46">
        <f t="shared" si="879"/>
        <v>10.42</v>
      </c>
      <c r="V407" s="46">
        <v>0</v>
      </c>
      <c r="W407" s="48">
        <f t="shared" si="880"/>
        <v>89.5</v>
      </c>
      <c r="X407" s="48">
        <f t="shared" si="881"/>
        <v>0</v>
      </c>
      <c r="Y407" s="46">
        <f t="shared" si="882"/>
        <v>491.08</v>
      </c>
      <c r="Z407" s="46">
        <f t="shared" si="883"/>
        <v>1676.31125</v>
      </c>
      <c r="AA407" s="78"/>
      <c r="AB407" s="12" t="s">
        <v>89</v>
      </c>
      <c r="AC407" s="11">
        <f t="shared" ref="AC407:AE407" si="926">K407+R407</f>
        <v>62.5185</v>
      </c>
      <c r="AD407" s="11">
        <f t="shared" si="926"/>
        <v>833.58</v>
      </c>
      <c r="AE407" s="11">
        <f t="shared" si="926"/>
        <v>566.48</v>
      </c>
      <c r="AF407" s="11">
        <f t="shared" si="885"/>
        <v>34.73275</v>
      </c>
      <c r="AG407" s="11">
        <f t="shared" ref="AG407:AI407" si="927">O407+W407</f>
        <v>179</v>
      </c>
      <c r="AH407" s="11">
        <f t="shared" si="927"/>
        <v>0</v>
      </c>
      <c r="AI407" s="11">
        <f t="shared" si="927"/>
        <v>1676.31125</v>
      </c>
      <c r="AJ407" s="12" t="s">
        <v>33</v>
      </c>
    </row>
    <row r="408" s="9" customFormat="1" ht="16" customHeight="1" spans="1:36">
      <c r="A408" s="45">
        <f t="shared" si="868"/>
        <v>405</v>
      </c>
      <c r="B408" s="46" t="s">
        <v>363</v>
      </c>
      <c r="C408" s="100" t="s">
        <v>1003</v>
      </c>
      <c r="D408" s="346" t="s">
        <v>1004</v>
      </c>
      <c r="E408" s="95">
        <v>3473.25</v>
      </c>
      <c r="F408" s="95">
        <v>3473.25</v>
      </c>
      <c r="G408" s="95">
        <v>5664.75</v>
      </c>
      <c r="H408" s="95">
        <v>3473.25</v>
      </c>
      <c r="I408" s="115">
        <v>1790</v>
      </c>
      <c r="J408" s="105"/>
      <c r="K408" s="63">
        <f t="shared" si="869"/>
        <v>62.5185</v>
      </c>
      <c r="L408" s="64">
        <f t="shared" si="870"/>
        <v>555.72</v>
      </c>
      <c r="M408" s="48">
        <f t="shared" si="871"/>
        <v>453.18</v>
      </c>
      <c r="N408" s="46">
        <f t="shared" si="872"/>
        <v>24.31275</v>
      </c>
      <c r="O408" s="48">
        <f t="shared" si="873"/>
        <v>89.5</v>
      </c>
      <c r="P408" s="48">
        <f t="shared" si="874"/>
        <v>0</v>
      </c>
      <c r="Q408" s="48">
        <f t="shared" si="875"/>
        <v>1185.23125</v>
      </c>
      <c r="R408" s="46">
        <f t="shared" si="915"/>
        <v>0</v>
      </c>
      <c r="S408" s="46">
        <f t="shared" si="877"/>
        <v>277.86</v>
      </c>
      <c r="T408" s="48">
        <f t="shared" si="878"/>
        <v>113.3</v>
      </c>
      <c r="U408" s="46">
        <f t="shared" si="879"/>
        <v>10.42</v>
      </c>
      <c r="V408" s="46">
        <v>0</v>
      </c>
      <c r="W408" s="48">
        <f t="shared" si="880"/>
        <v>89.5</v>
      </c>
      <c r="X408" s="48">
        <f t="shared" si="881"/>
        <v>0</v>
      </c>
      <c r="Y408" s="46">
        <f t="shared" si="882"/>
        <v>491.08</v>
      </c>
      <c r="Z408" s="46">
        <f t="shared" si="883"/>
        <v>1676.31125</v>
      </c>
      <c r="AA408" s="78"/>
      <c r="AB408" s="12" t="s">
        <v>71</v>
      </c>
      <c r="AC408" s="11">
        <f t="shared" ref="AC408:AE408" si="928">K408+R408</f>
        <v>62.5185</v>
      </c>
      <c r="AD408" s="11">
        <f t="shared" si="928"/>
        <v>833.58</v>
      </c>
      <c r="AE408" s="11">
        <f t="shared" si="928"/>
        <v>566.48</v>
      </c>
      <c r="AF408" s="11">
        <f t="shared" si="885"/>
        <v>34.73275</v>
      </c>
      <c r="AG408" s="11">
        <f t="shared" ref="AG408:AI408" si="929">O408+W408</f>
        <v>179</v>
      </c>
      <c r="AH408" s="11">
        <f t="shared" si="929"/>
        <v>0</v>
      </c>
      <c r="AI408" s="11">
        <f t="shared" si="929"/>
        <v>1676.31125</v>
      </c>
      <c r="AJ408" s="12" t="s">
        <v>33</v>
      </c>
    </row>
    <row r="409" s="9" customFormat="1" ht="16" customHeight="1" spans="1:36">
      <c r="A409" s="45">
        <f t="shared" si="868"/>
        <v>406</v>
      </c>
      <c r="B409" s="46" t="s">
        <v>363</v>
      </c>
      <c r="C409" s="100" t="s">
        <v>1005</v>
      </c>
      <c r="D409" s="346" t="s">
        <v>1006</v>
      </c>
      <c r="E409" s="95">
        <v>3473.25</v>
      </c>
      <c r="F409" s="95">
        <v>3473.25</v>
      </c>
      <c r="G409" s="95">
        <v>5664.75</v>
      </c>
      <c r="H409" s="95">
        <v>3473.25</v>
      </c>
      <c r="I409" s="105">
        <v>0</v>
      </c>
      <c r="J409" s="105"/>
      <c r="K409" s="63">
        <f t="shared" si="869"/>
        <v>62.5185</v>
      </c>
      <c r="L409" s="64">
        <f t="shared" si="870"/>
        <v>555.72</v>
      </c>
      <c r="M409" s="48">
        <f t="shared" si="871"/>
        <v>453.18</v>
      </c>
      <c r="N409" s="46">
        <f t="shared" si="872"/>
        <v>24.31275</v>
      </c>
      <c r="O409" s="48">
        <f t="shared" si="873"/>
        <v>0</v>
      </c>
      <c r="P409" s="48">
        <f t="shared" si="874"/>
        <v>0</v>
      </c>
      <c r="Q409" s="48">
        <f t="shared" si="875"/>
        <v>1095.73125</v>
      </c>
      <c r="R409" s="46">
        <f t="shared" si="915"/>
        <v>0</v>
      </c>
      <c r="S409" s="46">
        <f t="shared" si="877"/>
        <v>277.86</v>
      </c>
      <c r="T409" s="48">
        <f t="shared" si="878"/>
        <v>113.3</v>
      </c>
      <c r="U409" s="46">
        <f t="shared" si="879"/>
        <v>10.42</v>
      </c>
      <c r="V409" s="46">
        <v>0</v>
      </c>
      <c r="W409" s="48">
        <f t="shared" si="880"/>
        <v>0</v>
      </c>
      <c r="X409" s="48">
        <f t="shared" si="881"/>
        <v>0</v>
      </c>
      <c r="Y409" s="46">
        <f t="shared" si="882"/>
        <v>401.58</v>
      </c>
      <c r="Z409" s="46">
        <f t="shared" si="883"/>
        <v>1497.31125</v>
      </c>
      <c r="AA409" s="78"/>
      <c r="AB409" s="12" t="s">
        <v>71</v>
      </c>
      <c r="AC409" s="11">
        <f t="shared" ref="AC409:AE409" si="930">K409+R409</f>
        <v>62.5185</v>
      </c>
      <c r="AD409" s="11">
        <f t="shared" si="930"/>
        <v>833.58</v>
      </c>
      <c r="AE409" s="11">
        <f t="shared" si="930"/>
        <v>566.48</v>
      </c>
      <c r="AF409" s="11">
        <f t="shared" si="885"/>
        <v>34.73275</v>
      </c>
      <c r="AG409" s="11">
        <f t="shared" ref="AG409:AI409" si="931">O409+W409</f>
        <v>0</v>
      </c>
      <c r="AH409" s="11">
        <f t="shared" si="931"/>
        <v>0</v>
      </c>
      <c r="AI409" s="11">
        <f t="shared" si="931"/>
        <v>1497.31125</v>
      </c>
      <c r="AJ409" s="12" t="s">
        <v>33</v>
      </c>
    </row>
    <row r="410" s="9" customFormat="1" ht="16" customHeight="1" spans="1:36">
      <c r="A410" s="45">
        <f t="shared" si="868"/>
        <v>407</v>
      </c>
      <c r="B410" s="46" t="s">
        <v>363</v>
      </c>
      <c r="C410" s="100" t="s">
        <v>1007</v>
      </c>
      <c r="D410" s="346" t="s">
        <v>1008</v>
      </c>
      <c r="E410" s="95">
        <v>3473.25</v>
      </c>
      <c r="F410" s="95">
        <v>3473.25</v>
      </c>
      <c r="G410" s="95">
        <v>5664.75</v>
      </c>
      <c r="H410" s="95">
        <v>3473.25</v>
      </c>
      <c r="I410" s="105">
        <v>1790</v>
      </c>
      <c r="J410" s="105"/>
      <c r="K410" s="63">
        <f t="shared" si="869"/>
        <v>62.5185</v>
      </c>
      <c r="L410" s="64">
        <f t="shared" si="870"/>
        <v>555.72</v>
      </c>
      <c r="M410" s="48">
        <f t="shared" si="871"/>
        <v>453.18</v>
      </c>
      <c r="N410" s="46">
        <f t="shared" si="872"/>
        <v>24.31275</v>
      </c>
      <c r="O410" s="48">
        <f t="shared" si="873"/>
        <v>89.5</v>
      </c>
      <c r="P410" s="48">
        <f t="shared" si="874"/>
        <v>0</v>
      </c>
      <c r="Q410" s="48">
        <f t="shared" si="875"/>
        <v>1185.23125</v>
      </c>
      <c r="R410" s="46">
        <f t="shared" si="915"/>
        <v>0</v>
      </c>
      <c r="S410" s="46">
        <f t="shared" si="877"/>
        <v>277.86</v>
      </c>
      <c r="T410" s="48">
        <f t="shared" si="878"/>
        <v>113.3</v>
      </c>
      <c r="U410" s="46">
        <f t="shared" si="879"/>
        <v>10.42</v>
      </c>
      <c r="V410" s="46">
        <v>0</v>
      </c>
      <c r="W410" s="48">
        <f t="shared" si="880"/>
        <v>89.5</v>
      </c>
      <c r="X410" s="48">
        <f t="shared" si="881"/>
        <v>0</v>
      </c>
      <c r="Y410" s="46">
        <f t="shared" si="882"/>
        <v>491.08</v>
      </c>
      <c r="Z410" s="46">
        <f t="shared" si="883"/>
        <v>1676.31125</v>
      </c>
      <c r="AA410" s="78"/>
      <c r="AB410" s="12" t="s">
        <v>71</v>
      </c>
      <c r="AC410" s="11">
        <f t="shared" ref="AC410:AE410" si="932">K410+R410</f>
        <v>62.5185</v>
      </c>
      <c r="AD410" s="11">
        <f t="shared" si="932"/>
        <v>833.58</v>
      </c>
      <c r="AE410" s="11">
        <f t="shared" si="932"/>
        <v>566.48</v>
      </c>
      <c r="AF410" s="11">
        <f t="shared" si="885"/>
        <v>34.73275</v>
      </c>
      <c r="AG410" s="11">
        <f t="shared" ref="AG410:AI410" si="933">O410+W410</f>
        <v>179</v>
      </c>
      <c r="AH410" s="11">
        <f t="shared" si="933"/>
        <v>0</v>
      </c>
      <c r="AI410" s="11">
        <f t="shared" si="933"/>
        <v>1676.31125</v>
      </c>
      <c r="AJ410" s="12" t="s">
        <v>33</v>
      </c>
    </row>
    <row r="411" s="9" customFormat="1" ht="16" customHeight="1" spans="1:36">
      <c r="A411" s="45">
        <f t="shared" si="868"/>
        <v>408</v>
      </c>
      <c r="B411" s="46" t="s">
        <v>363</v>
      </c>
      <c r="C411" s="100" t="s">
        <v>1009</v>
      </c>
      <c r="D411" s="346" t="s">
        <v>1010</v>
      </c>
      <c r="E411" s="95">
        <v>3473.25</v>
      </c>
      <c r="F411" s="95">
        <v>3473.25</v>
      </c>
      <c r="G411" s="95">
        <v>5664.75</v>
      </c>
      <c r="H411" s="95">
        <v>3473.25</v>
      </c>
      <c r="I411" s="105">
        <v>0</v>
      </c>
      <c r="J411" s="105"/>
      <c r="K411" s="63">
        <f t="shared" si="869"/>
        <v>62.5185</v>
      </c>
      <c r="L411" s="64">
        <f t="shared" si="870"/>
        <v>555.72</v>
      </c>
      <c r="M411" s="48">
        <f t="shared" si="871"/>
        <v>453.18</v>
      </c>
      <c r="N411" s="46">
        <f t="shared" si="872"/>
        <v>24.31275</v>
      </c>
      <c r="O411" s="48">
        <f t="shared" si="873"/>
        <v>0</v>
      </c>
      <c r="P411" s="48">
        <f t="shared" si="874"/>
        <v>0</v>
      </c>
      <c r="Q411" s="48">
        <f t="shared" si="875"/>
        <v>1095.73125</v>
      </c>
      <c r="R411" s="46">
        <f t="shared" si="915"/>
        <v>0</v>
      </c>
      <c r="S411" s="46">
        <f t="shared" si="877"/>
        <v>277.86</v>
      </c>
      <c r="T411" s="48">
        <f t="shared" si="878"/>
        <v>113.3</v>
      </c>
      <c r="U411" s="46">
        <f t="shared" si="879"/>
        <v>10.42</v>
      </c>
      <c r="V411" s="46">
        <v>0</v>
      </c>
      <c r="W411" s="48">
        <f t="shared" si="880"/>
        <v>0</v>
      </c>
      <c r="X411" s="48">
        <f t="shared" si="881"/>
        <v>0</v>
      </c>
      <c r="Y411" s="46">
        <f t="shared" si="882"/>
        <v>401.58</v>
      </c>
      <c r="Z411" s="46">
        <f t="shared" si="883"/>
        <v>1497.31125</v>
      </c>
      <c r="AA411" s="78"/>
      <c r="AB411" s="12" t="s">
        <v>71</v>
      </c>
      <c r="AC411" s="11">
        <f t="shared" ref="AC411:AE411" si="934">K411+R411</f>
        <v>62.5185</v>
      </c>
      <c r="AD411" s="11">
        <f t="shared" si="934"/>
        <v>833.58</v>
      </c>
      <c r="AE411" s="11">
        <f t="shared" si="934"/>
        <v>566.48</v>
      </c>
      <c r="AF411" s="11">
        <f t="shared" si="885"/>
        <v>34.73275</v>
      </c>
      <c r="AG411" s="11">
        <f t="shared" ref="AG411:AI411" si="935">O411+W411</f>
        <v>0</v>
      </c>
      <c r="AH411" s="11">
        <f t="shared" si="935"/>
        <v>0</v>
      </c>
      <c r="AI411" s="11">
        <f t="shared" si="935"/>
        <v>1497.31125</v>
      </c>
      <c r="AJ411" s="12" t="s">
        <v>33</v>
      </c>
    </row>
    <row r="412" s="20" customFormat="1" ht="16" customHeight="1" spans="1:36">
      <c r="A412" s="57">
        <f t="shared" si="868"/>
        <v>409</v>
      </c>
      <c r="B412" s="58" t="s">
        <v>363</v>
      </c>
      <c r="C412" s="195" t="s">
        <v>1011</v>
      </c>
      <c r="D412" s="357" t="s">
        <v>1012</v>
      </c>
      <c r="E412" s="187">
        <v>3473.25</v>
      </c>
      <c r="F412" s="187">
        <v>3473.25</v>
      </c>
      <c r="G412" s="187">
        <v>5664.75</v>
      </c>
      <c r="H412" s="187">
        <v>3473.25</v>
      </c>
      <c r="I412" s="188">
        <v>1790</v>
      </c>
      <c r="J412" s="188"/>
      <c r="K412" s="65">
        <f t="shared" si="869"/>
        <v>62.5185</v>
      </c>
      <c r="L412" s="66">
        <f t="shared" si="870"/>
        <v>555.72</v>
      </c>
      <c r="M412" s="60">
        <f t="shared" si="871"/>
        <v>453.18</v>
      </c>
      <c r="N412" s="58">
        <f t="shared" si="872"/>
        <v>24.31275</v>
      </c>
      <c r="O412" s="60">
        <f t="shared" si="873"/>
        <v>89.5</v>
      </c>
      <c r="P412" s="60">
        <f t="shared" si="874"/>
        <v>0</v>
      </c>
      <c r="Q412" s="60">
        <f t="shared" si="875"/>
        <v>1185.23125</v>
      </c>
      <c r="R412" s="58">
        <f t="shared" si="915"/>
        <v>0</v>
      </c>
      <c r="S412" s="58">
        <f t="shared" si="877"/>
        <v>277.86</v>
      </c>
      <c r="T412" s="60">
        <f t="shared" si="878"/>
        <v>113.3</v>
      </c>
      <c r="U412" s="58">
        <f t="shared" si="879"/>
        <v>10.42</v>
      </c>
      <c r="V412" s="58">
        <v>0</v>
      </c>
      <c r="W412" s="60">
        <f t="shared" si="880"/>
        <v>89.5</v>
      </c>
      <c r="X412" s="60">
        <f t="shared" si="881"/>
        <v>0</v>
      </c>
      <c r="Y412" s="58">
        <f t="shared" si="882"/>
        <v>491.08</v>
      </c>
      <c r="Z412" s="58">
        <f t="shared" si="883"/>
        <v>1676.31125</v>
      </c>
      <c r="AA412" s="185"/>
      <c r="AB412" s="16" t="s">
        <v>71</v>
      </c>
      <c r="AC412" s="15">
        <f t="shared" ref="AC412:AE412" si="936">K412+R412</f>
        <v>62.5185</v>
      </c>
      <c r="AD412" s="15">
        <f t="shared" si="936"/>
        <v>833.58</v>
      </c>
      <c r="AE412" s="15">
        <f t="shared" si="936"/>
        <v>566.48</v>
      </c>
      <c r="AF412" s="15">
        <f t="shared" si="885"/>
        <v>34.73275</v>
      </c>
      <c r="AG412" s="15">
        <f t="shared" ref="AG412:AI412" si="937">O412+W412</f>
        <v>179</v>
      </c>
      <c r="AH412" s="15">
        <f t="shared" si="937"/>
        <v>0</v>
      </c>
      <c r="AI412" s="15">
        <f t="shared" si="937"/>
        <v>1676.31125</v>
      </c>
      <c r="AJ412" s="16" t="s">
        <v>33</v>
      </c>
    </row>
    <row r="413" s="20" customFormat="1" ht="16" customHeight="1" spans="1:36">
      <c r="A413" s="57">
        <f t="shared" si="868"/>
        <v>410</v>
      </c>
      <c r="B413" s="58" t="s">
        <v>230</v>
      </c>
      <c r="C413" s="195" t="s">
        <v>1013</v>
      </c>
      <c r="D413" s="357" t="s">
        <v>1014</v>
      </c>
      <c r="E413" s="187">
        <v>3473.25</v>
      </c>
      <c r="F413" s="187">
        <v>3473.25</v>
      </c>
      <c r="G413" s="187">
        <v>5664.75</v>
      </c>
      <c r="H413" s="187">
        <v>3473.25</v>
      </c>
      <c r="I413" s="188">
        <v>3180</v>
      </c>
      <c r="J413" s="188"/>
      <c r="K413" s="65">
        <f t="shared" si="869"/>
        <v>62.5185</v>
      </c>
      <c r="L413" s="66">
        <f t="shared" si="870"/>
        <v>555.72</v>
      </c>
      <c r="M413" s="60">
        <f t="shared" si="871"/>
        <v>453.18</v>
      </c>
      <c r="N413" s="58">
        <f t="shared" si="872"/>
        <v>24.31275</v>
      </c>
      <c r="O413" s="60">
        <f t="shared" si="873"/>
        <v>159</v>
      </c>
      <c r="P413" s="60">
        <f t="shared" si="874"/>
        <v>0</v>
      </c>
      <c r="Q413" s="60">
        <f t="shared" si="875"/>
        <v>1254.73125</v>
      </c>
      <c r="R413" s="58">
        <f t="shared" si="915"/>
        <v>0</v>
      </c>
      <c r="S413" s="58">
        <f t="shared" si="877"/>
        <v>277.86</v>
      </c>
      <c r="T413" s="60">
        <f t="shared" si="878"/>
        <v>113.3</v>
      </c>
      <c r="U413" s="58">
        <f t="shared" si="879"/>
        <v>10.42</v>
      </c>
      <c r="V413" s="58">
        <v>0</v>
      </c>
      <c r="W413" s="60">
        <f t="shared" si="880"/>
        <v>159</v>
      </c>
      <c r="X413" s="60">
        <f t="shared" si="881"/>
        <v>0</v>
      </c>
      <c r="Y413" s="58">
        <f t="shared" si="882"/>
        <v>560.58</v>
      </c>
      <c r="Z413" s="58">
        <f t="shared" si="883"/>
        <v>1815.31125</v>
      </c>
      <c r="AA413" s="185"/>
      <c r="AB413" s="16" t="s">
        <v>60</v>
      </c>
      <c r="AC413" s="15">
        <f t="shared" ref="AC413:AE413" si="938">K413+R413</f>
        <v>62.5185</v>
      </c>
      <c r="AD413" s="15">
        <f t="shared" si="938"/>
        <v>833.58</v>
      </c>
      <c r="AE413" s="15">
        <f t="shared" si="938"/>
        <v>566.48</v>
      </c>
      <c r="AF413" s="15">
        <f t="shared" si="885"/>
        <v>34.73275</v>
      </c>
      <c r="AG413" s="15">
        <f t="shared" ref="AG413:AI413" si="939">O413+W413</f>
        <v>318</v>
      </c>
      <c r="AH413" s="15">
        <f t="shared" si="939"/>
        <v>0</v>
      </c>
      <c r="AI413" s="15">
        <f t="shared" si="939"/>
        <v>1815.31125</v>
      </c>
      <c r="AJ413" s="16" t="s">
        <v>32</v>
      </c>
    </row>
    <row r="414" s="9" customFormat="1" ht="16" customHeight="1" spans="1:36">
      <c r="A414" s="45">
        <f t="shared" si="868"/>
        <v>411</v>
      </c>
      <c r="B414" s="46" t="s">
        <v>328</v>
      </c>
      <c r="C414" s="100" t="s">
        <v>1015</v>
      </c>
      <c r="D414" s="346" t="s">
        <v>1016</v>
      </c>
      <c r="E414" s="95">
        <v>3820</v>
      </c>
      <c r="F414" s="95">
        <v>3820</v>
      </c>
      <c r="G414" s="95">
        <v>5664.75</v>
      </c>
      <c r="H414" s="95">
        <v>3820</v>
      </c>
      <c r="I414" s="105">
        <v>4180</v>
      </c>
      <c r="J414" s="105"/>
      <c r="K414" s="63">
        <f t="shared" si="869"/>
        <v>68.76</v>
      </c>
      <c r="L414" s="64">
        <f t="shared" si="870"/>
        <v>611.2</v>
      </c>
      <c r="M414" s="48">
        <f t="shared" si="871"/>
        <v>453.18</v>
      </c>
      <c r="N414" s="46">
        <f t="shared" si="872"/>
        <v>26.74</v>
      </c>
      <c r="O414" s="48">
        <f t="shared" si="873"/>
        <v>209</v>
      </c>
      <c r="P414" s="48">
        <f t="shared" si="874"/>
        <v>0</v>
      </c>
      <c r="Q414" s="48">
        <f t="shared" si="875"/>
        <v>1368.88</v>
      </c>
      <c r="R414" s="46">
        <f t="shared" si="915"/>
        <v>0</v>
      </c>
      <c r="S414" s="46">
        <f t="shared" si="877"/>
        <v>305.6</v>
      </c>
      <c r="T414" s="48">
        <f t="shared" si="878"/>
        <v>113.3</v>
      </c>
      <c r="U414" s="46">
        <f t="shared" si="879"/>
        <v>11.46</v>
      </c>
      <c r="V414" s="46">
        <v>0</v>
      </c>
      <c r="W414" s="48">
        <f t="shared" si="880"/>
        <v>209</v>
      </c>
      <c r="X414" s="48">
        <f t="shared" si="881"/>
        <v>0</v>
      </c>
      <c r="Y414" s="46">
        <f t="shared" si="882"/>
        <v>639.36</v>
      </c>
      <c r="Z414" s="46">
        <f t="shared" si="883"/>
        <v>2008.24</v>
      </c>
      <c r="AA414" s="78"/>
      <c r="AB414" s="12" t="s">
        <v>104</v>
      </c>
      <c r="AC414" s="11">
        <f t="shared" ref="AC414:AE414" si="940">K414+R414</f>
        <v>68.76</v>
      </c>
      <c r="AD414" s="11">
        <f t="shared" si="940"/>
        <v>916.8</v>
      </c>
      <c r="AE414" s="11">
        <f t="shared" si="940"/>
        <v>566.48</v>
      </c>
      <c r="AF414" s="11">
        <f t="shared" si="885"/>
        <v>38.2</v>
      </c>
      <c r="AG414" s="11">
        <f t="shared" ref="AG414:AI414" si="941">O414+W414</f>
        <v>418</v>
      </c>
      <c r="AH414" s="11">
        <f t="shared" si="941"/>
        <v>0</v>
      </c>
      <c r="AI414" s="11">
        <f t="shared" si="941"/>
        <v>2008.24</v>
      </c>
      <c r="AJ414" s="12" t="s">
        <v>35</v>
      </c>
    </row>
    <row r="415" s="9" customFormat="1" ht="16" customHeight="1" spans="1:36">
      <c r="A415" s="45">
        <f t="shared" si="868"/>
        <v>412</v>
      </c>
      <c r="B415" s="46" t="s">
        <v>176</v>
      </c>
      <c r="C415" s="100" t="s">
        <v>1017</v>
      </c>
      <c r="D415" s="346" t="s">
        <v>1018</v>
      </c>
      <c r="E415" s="95">
        <v>3473.25</v>
      </c>
      <c r="F415" s="95">
        <v>3473.25</v>
      </c>
      <c r="G415" s="95">
        <v>5664.75</v>
      </c>
      <c r="H415" s="95">
        <v>3473.25</v>
      </c>
      <c r="I415" s="105">
        <v>3180</v>
      </c>
      <c r="J415" s="105"/>
      <c r="K415" s="63">
        <f t="shared" si="869"/>
        <v>62.5185</v>
      </c>
      <c r="L415" s="64">
        <f t="shared" si="870"/>
        <v>555.72</v>
      </c>
      <c r="M415" s="48">
        <f t="shared" si="871"/>
        <v>453.18</v>
      </c>
      <c r="N415" s="46">
        <f t="shared" si="872"/>
        <v>24.31275</v>
      </c>
      <c r="O415" s="48">
        <f t="shared" si="873"/>
        <v>159</v>
      </c>
      <c r="P415" s="48">
        <f t="shared" si="874"/>
        <v>0</v>
      </c>
      <c r="Q415" s="48">
        <f t="shared" si="875"/>
        <v>1254.73125</v>
      </c>
      <c r="R415" s="46">
        <f t="shared" si="915"/>
        <v>0</v>
      </c>
      <c r="S415" s="46">
        <f t="shared" si="877"/>
        <v>277.86</v>
      </c>
      <c r="T415" s="48">
        <f t="shared" si="878"/>
        <v>113.3</v>
      </c>
      <c r="U415" s="46">
        <f t="shared" si="879"/>
        <v>10.42</v>
      </c>
      <c r="V415" s="46">
        <v>0</v>
      </c>
      <c r="W415" s="48">
        <f t="shared" si="880"/>
        <v>159</v>
      </c>
      <c r="X415" s="48">
        <f t="shared" si="881"/>
        <v>0</v>
      </c>
      <c r="Y415" s="46">
        <f t="shared" si="882"/>
        <v>560.58</v>
      </c>
      <c r="Z415" s="46">
        <f t="shared" si="883"/>
        <v>1815.31125</v>
      </c>
      <c r="AA415" s="78"/>
      <c r="AB415" s="12" t="s">
        <v>104</v>
      </c>
      <c r="AC415" s="11">
        <f t="shared" ref="AC415:AE415" si="942">K415+R415</f>
        <v>62.5185</v>
      </c>
      <c r="AD415" s="11">
        <f t="shared" si="942"/>
        <v>833.58</v>
      </c>
      <c r="AE415" s="11">
        <f t="shared" si="942"/>
        <v>566.48</v>
      </c>
      <c r="AF415" s="11">
        <f t="shared" si="885"/>
        <v>34.73275</v>
      </c>
      <c r="AG415" s="11">
        <f t="shared" ref="AG415:AI415" si="943">O415+W415</f>
        <v>318</v>
      </c>
      <c r="AH415" s="11">
        <f t="shared" si="943"/>
        <v>0</v>
      </c>
      <c r="AI415" s="11">
        <f t="shared" si="943"/>
        <v>1815.31125</v>
      </c>
      <c r="AJ415" s="12" t="s">
        <v>35</v>
      </c>
    </row>
    <row r="416" s="9" customFormat="1" ht="16" customHeight="1" spans="1:36">
      <c r="A416" s="45">
        <f t="shared" si="868"/>
        <v>413</v>
      </c>
      <c r="B416" s="46" t="s">
        <v>558</v>
      </c>
      <c r="C416" s="107" t="s">
        <v>1019</v>
      </c>
      <c r="D416" s="108" t="s">
        <v>1020</v>
      </c>
      <c r="E416" s="95">
        <v>3473.25</v>
      </c>
      <c r="F416" s="95">
        <v>3473.25</v>
      </c>
      <c r="G416" s="95">
        <v>5664.75</v>
      </c>
      <c r="H416" s="95">
        <v>3473.25</v>
      </c>
      <c r="I416" s="105">
        <v>1790</v>
      </c>
      <c r="J416" s="105"/>
      <c r="K416" s="63">
        <f t="shared" si="869"/>
        <v>62.5185</v>
      </c>
      <c r="L416" s="64">
        <f t="shared" si="870"/>
        <v>555.72</v>
      </c>
      <c r="M416" s="48">
        <f t="shared" si="871"/>
        <v>453.18</v>
      </c>
      <c r="N416" s="46">
        <f t="shared" si="872"/>
        <v>24.31275</v>
      </c>
      <c r="O416" s="48">
        <f t="shared" si="873"/>
        <v>89.5</v>
      </c>
      <c r="P416" s="48">
        <f t="shared" si="874"/>
        <v>0</v>
      </c>
      <c r="Q416" s="48">
        <f t="shared" si="875"/>
        <v>1185.23125</v>
      </c>
      <c r="R416" s="46">
        <f t="shared" si="915"/>
        <v>0</v>
      </c>
      <c r="S416" s="46">
        <f t="shared" si="877"/>
        <v>277.86</v>
      </c>
      <c r="T416" s="48">
        <f t="shared" si="878"/>
        <v>113.3</v>
      </c>
      <c r="U416" s="46">
        <f t="shared" si="879"/>
        <v>10.42</v>
      </c>
      <c r="V416" s="46">
        <v>0</v>
      </c>
      <c r="W416" s="48">
        <f t="shared" si="880"/>
        <v>89.5</v>
      </c>
      <c r="X416" s="48">
        <f t="shared" si="881"/>
        <v>0</v>
      </c>
      <c r="Y416" s="46">
        <f t="shared" si="882"/>
        <v>491.08</v>
      </c>
      <c r="Z416" s="46">
        <f t="shared" si="883"/>
        <v>1676.31125</v>
      </c>
      <c r="AA416" s="78"/>
      <c r="AB416" s="12" t="s">
        <v>98</v>
      </c>
      <c r="AC416" s="11">
        <f t="shared" ref="AC416:AE416" si="944">K416+R416</f>
        <v>62.5185</v>
      </c>
      <c r="AD416" s="11">
        <f t="shared" si="944"/>
        <v>833.58</v>
      </c>
      <c r="AE416" s="11">
        <f t="shared" si="944"/>
        <v>566.48</v>
      </c>
      <c r="AF416" s="11">
        <f t="shared" si="885"/>
        <v>34.73275</v>
      </c>
      <c r="AG416" s="11">
        <f t="shared" ref="AG416:AI416" si="945">O416+W416</f>
        <v>179</v>
      </c>
      <c r="AH416" s="11">
        <f t="shared" si="945"/>
        <v>0</v>
      </c>
      <c r="AI416" s="11">
        <f t="shared" si="945"/>
        <v>1676.31125</v>
      </c>
      <c r="AJ416" s="12" t="s">
        <v>33</v>
      </c>
    </row>
    <row r="417" s="9" customFormat="1" ht="16" customHeight="1" spans="1:36">
      <c r="A417" s="45">
        <f t="shared" si="868"/>
        <v>414</v>
      </c>
      <c r="B417" s="46" t="s">
        <v>193</v>
      </c>
      <c r="C417" s="100" t="s">
        <v>1021</v>
      </c>
      <c r="D417" s="346" t="s">
        <v>1022</v>
      </c>
      <c r="E417" s="95">
        <v>3473.25</v>
      </c>
      <c r="F417" s="95">
        <v>3473.25</v>
      </c>
      <c r="G417" s="95">
        <v>5664.75</v>
      </c>
      <c r="H417" s="95">
        <v>3473.25</v>
      </c>
      <c r="I417" s="105">
        <v>1790</v>
      </c>
      <c r="J417" s="105"/>
      <c r="K417" s="63">
        <f t="shared" si="869"/>
        <v>62.5185</v>
      </c>
      <c r="L417" s="64">
        <f t="shared" si="870"/>
        <v>555.72</v>
      </c>
      <c r="M417" s="48">
        <f t="shared" si="871"/>
        <v>453.18</v>
      </c>
      <c r="N417" s="46">
        <f t="shared" si="872"/>
        <v>24.31275</v>
      </c>
      <c r="O417" s="48">
        <f t="shared" si="873"/>
        <v>89.5</v>
      </c>
      <c r="P417" s="48">
        <f t="shared" si="874"/>
        <v>0</v>
      </c>
      <c r="Q417" s="48">
        <f t="shared" si="875"/>
        <v>1185.23125</v>
      </c>
      <c r="R417" s="46">
        <f t="shared" si="915"/>
        <v>0</v>
      </c>
      <c r="S417" s="46">
        <f t="shared" si="877"/>
        <v>277.86</v>
      </c>
      <c r="T417" s="48">
        <f t="shared" si="878"/>
        <v>113.3</v>
      </c>
      <c r="U417" s="46">
        <f t="shared" si="879"/>
        <v>10.42</v>
      </c>
      <c r="V417" s="46">
        <v>0</v>
      </c>
      <c r="W417" s="48">
        <f t="shared" si="880"/>
        <v>89.5</v>
      </c>
      <c r="X417" s="48">
        <f t="shared" si="881"/>
        <v>0</v>
      </c>
      <c r="Y417" s="46">
        <f t="shared" si="882"/>
        <v>491.08</v>
      </c>
      <c r="Z417" s="46">
        <f t="shared" si="883"/>
        <v>1676.31125</v>
      </c>
      <c r="AA417" s="78"/>
      <c r="AB417" s="12" t="s">
        <v>104</v>
      </c>
      <c r="AC417" s="11">
        <f t="shared" ref="AC417:AE417" si="946">K417+R417</f>
        <v>62.5185</v>
      </c>
      <c r="AD417" s="11">
        <f t="shared" si="946"/>
        <v>833.58</v>
      </c>
      <c r="AE417" s="11">
        <f t="shared" si="946"/>
        <v>566.48</v>
      </c>
      <c r="AF417" s="11">
        <f t="shared" si="885"/>
        <v>34.73275</v>
      </c>
      <c r="AG417" s="11">
        <f t="shared" ref="AG417:AI417" si="947">O417+W417</f>
        <v>179</v>
      </c>
      <c r="AH417" s="11">
        <f t="shared" si="947"/>
        <v>0</v>
      </c>
      <c r="AI417" s="11">
        <f t="shared" si="947"/>
        <v>1676.31125</v>
      </c>
      <c r="AJ417" s="12" t="s">
        <v>35</v>
      </c>
    </row>
    <row r="418" s="9" customFormat="1" ht="16" customHeight="1" spans="1:36">
      <c r="A418" s="45">
        <f t="shared" si="868"/>
        <v>415</v>
      </c>
      <c r="B418" s="46" t="s">
        <v>176</v>
      </c>
      <c r="C418" s="100" t="s">
        <v>1023</v>
      </c>
      <c r="D418" s="55" t="s">
        <v>1024</v>
      </c>
      <c r="E418" s="95">
        <v>3473.25</v>
      </c>
      <c r="F418" s="95">
        <v>3473.25</v>
      </c>
      <c r="G418" s="95">
        <v>5664.75</v>
      </c>
      <c r="H418" s="95">
        <v>3473.25</v>
      </c>
      <c r="I418" s="105">
        <v>3180</v>
      </c>
      <c r="J418" s="105"/>
      <c r="K418" s="63">
        <f t="shared" si="869"/>
        <v>62.5185</v>
      </c>
      <c r="L418" s="64">
        <f t="shared" si="870"/>
        <v>555.72</v>
      </c>
      <c r="M418" s="48">
        <f t="shared" si="871"/>
        <v>453.18</v>
      </c>
      <c r="N418" s="46">
        <f t="shared" si="872"/>
        <v>24.31275</v>
      </c>
      <c r="O418" s="48">
        <f t="shared" si="873"/>
        <v>159</v>
      </c>
      <c r="P418" s="48">
        <f t="shared" si="874"/>
        <v>0</v>
      </c>
      <c r="Q418" s="48">
        <f t="shared" si="875"/>
        <v>1254.73125</v>
      </c>
      <c r="R418" s="46">
        <f t="shared" si="915"/>
        <v>0</v>
      </c>
      <c r="S418" s="46">
        <f t="shared" si="877"/>
        <v>277.86</v>
      </c>
      <c r="T418" s="48">
        <f t="shared" si="878"/>
        <v>113.3</v>
      </c>
      <c r="U418" s="46">
        <f t="shared" si="879"/>
        <v>10.42</v>
      </c>
      <c r="V418" s="46">
        <v>0</v>
      </c>
      <c r="W418" s="48">
        <f t="shared" si="880"/>
        <v>159</v>
      </c>
      <c r="X418" s="48">
        <f t="shared" si="881"/>
        <v>0</v>
      </c>
      <c r="Y418" s="46">
        <f t="shared" si="882"/>
        <v>560.58</v>
      </c>
      <c r="Z418" s="46">
        <f t="shared" si="883"/>
        <v>1815.31125</v>
      </c>
      <c r="AA418" s="78"/>
      <c r="AB418" s="12" t="s">
        <v>104</v>
      </c>
      <c r="AC418" s="11">
        <f t="shared" ref="AC418:AE418" si="948">K418+R418</f>
        <v>62.5185</v>
      </c>
      <c r="AD418" s="11">
        <f t="shared" si="948"/>
        <v>833.58</v>
      </c>
      <c r="AE418" s="11">
        <f t="shared" si="948"/>
        <v>566.48</v>
      </c>
      <c r="AF418" s="11">
        <f t="shared" si="885"/>
        <v>34.73275</v>
      </c>
      <c r="AG418" s="11">
        <f t="shared" ref="AG418:AI418" si="949">O418+W418</f>
        <v>318</v>
      </c>
      <c r="AH418" s="11">
        <f t="shared" si="949"/>
        <v>0</v>
      </c>
      <c r="AI418" s="11">
        <f t="shared" si="949"/>
        <v>1815.31125</v>
      </c>
      <c r="AJ418" s="12" t="s">
        <v>35</v>
      </c>
    </row>
    <row r="419" s="9" customFormat="1" ht="16" customHeight="1" spans="1:36">
      <c r="A419" s="45">
        <f t="shared" si="868"/>
        <v>416</v>
      </c>
      <c r="B419" s="52" t="s">
        <v>363</v>
      </c>
      <c r="C419" s="52" t="s">
        <v>1025</v>
      </c>
      <c r="D419" s="55" t="s">
        <v>1026</v>
      </c>
      <c r="E419" s="109">
        <v>3473.25</v>
      </c>
      <c r="F419" s="95">
        <v>3473.25</v>
      </c>
      <c r="G419" s="95">
        <v>5664.75</v>
      </c>
      <c r="H419" s="95">
        <v>3473.25</v>
      </c>
      <c r="I419" s="105">
        <v>1790</v>
      </c>
      <c r="J419" s="105"/>
      <c r="K419" s="63">
        <f t="shared" si="869"/>
        <v>62.5185</v>
      </c>
      <c r="L419" s="64">
        <f t="shared" si="870"/>
        <v>555.72</v>
      </c>
      <c r="M419" s="48">
        <f t="shared" si="871"/>
        <v>453.18</v>
      </c>
      <c r="N419" s="46">
        <f t="shared" si="872"/>
        <v>24.31275</v>
      </c>
      <c r="O419" s="48">
        <f t="shared" si="873"/>
        <v>89.5</v>
      </c>
      <c r="P419" s="48">
        <f t="shared" si="874"/>
        <v>0</v>
      </c>
      <c r="Q419" s="48">
        <f t="shared" si="875"/>
        <v>1185.23125</v>
      </c>
      <c r="R419" s="46">
        <f t="shared" si="915"/>
        <v>0</v>
      </c>
      <c r="S419" s="46">
        <f t="shared" si="877"/>
        <v>277.86</v>
      </c>
      <c r="T419" s="48">
        <f t="shared" si="878"/>
        <v>113.3</v>
      </c>
      <c r="U419" s="46">
        <f t="shared" si="879"/>
        <v>10.42</v>
      </c>
      <c r="V419" s="46">
        <v>0</v>
      </c>
      <c r="W419" s="48">
        <f t="shared" si="880"/>
        <v>89.5</v>
      </c>
      <c r="X419" s="48">
        <f t="shared" si="881"/>
        <v>0</v>
      </c>
      <c r="Y419" s="46">
        <f t="shared" si="882"/>
        <v>491.08</v>
      </c>
      <c r="Z419" s="46">
        <f t="shared" si="883"/>
        <v>1676.31125</v>
      </c>
      <c r="AA419" s="78"/>
      <c r="AB419" s="12" t="s">
        <v>71</v>
      </c>
      <c r="AC419" s="11">
        <f t="shared" ref="AC419:AE419" si="950">K419+R419</f>
        <v>62.5185</v>
      </c>
      <c r="AD419" s="11">
        <f t="shared" si="950"/>
        <v>833.58</v>
      </c>
      <c r="AE419" s="11">
        <f t="shared" si="950"/>
        <v>566.48</v>
      </c>
      <c r="AF419" s="11">
        <f t="shared" si="885"/>
        <v>34.73275</v>
      </c>
      <c r="AG419" s="11">
        <f t="shared" ref="AG419:AI419" si="951">O419+W419</f>
        <v>179</v>
      </c>
      <c r="AH419" s="11">
        <f t="shared" si="951"/>
        <v>0</v>
      </c>
      <c r="AI419" s="11">
        <f t="shared" si="951"/>
        <v>1676.31125</v>
      </c>
      <c r="AJ419" s="12" t="s">
        <v>33</v>
      </c>
    </row>
    <row r="420" s="9" customFormat="1" ht="16" customHeight="1" spans="1:36">
      <c r="A420" s="45">
        <f t="shared" si="868"/>
        <v>417</v>
      </c>
      <c r="B420" s="52" t="s">
        <v>363</v>
      </c>
      <c r="C420" s="52" t="s">
        <v>1027</v>
      </c>
      <c r="D420" s="55" t="s">
        <v>1028</v>
      </c>
      <c r="E420" s="109">
        <v>3473.25</v>
      </c>
      <c r="F420" s="95">
        <v>3473.25</v>
      </c>
      <c r="G420" s="95">
        <v>5664.75</v>
      </c>
      <c r="H420" s="95">
        <v>3473.25</v>
      </c>
      <c r="I420" s="115">
        <v>1790</v>
      </c>
      <c r="J420" s="105"/>
      <c r="K420" s="63">
        <f t="shared" si="869"/>
        <v>62.5185</v>
      </c>
      <c r="L420" s="64">
        <f t="shared" si="870"/>
        <v>555.72</v>
      </c>
      <c r="M420" s="48">
        <f t="shared" si="871"/>
        <v>453.18</v>
      </c>
      <c r="N420" s="46">
        <f t="shared" si="872"/>
        <v>24.31275</v>
      </c>
      <c r="O420" s="48">
        <f t="shared" si="873"/>
        <v>89.5</v>
      </c>
      <c r="P420" s="48">
        <f t="shared" si="874"/>
        <v>0</v>
      </c>
      <c r="Q420" s="48">
        <f t="shared" si="875"/>
        <v>1185.23125</v>
      </c>
      <c r="R420" s="46">
        <f t="shared" si="915"/>
        <v>0</v>
      </c>
      <c r="S420" s="46">
        <f t="shared" si="877"/>
        <v>277.86</v>
      </c>
      <c r="T420" s="48">
        <f t="shared" si="878"/>
        <v>113.3</v>
      </c>
      <c r="U420" s="46">
        <f t="shared" si="879"/>
        <v>10.42</v>
      </c>
      <c r="V420" s="46">
        <v>0</v>
      </c>
      <c r="W420" s="48">
        <f t="shared" si="880"/>
        <v>89.5</v>
      </c>
      <c r="X420" s="48">
        <f t="shared" si="881"/>
        <v>0</v>
      </c>
      <c r="Y420" s="46">
        <f t="shared" si="882"/>
        <v>491.08</v>
      </c>
      <c r="Z420" s="46">
        <f t="shared" si="883"/>
        <v>1676.31125</v>
      </c>
      <c r="AA420" s="78"/>
      <c r="AB420" s="12" t="s">
        <v>71</v>
      </c>
      <c r="AC420" s="11">
        <f t="shared" ref="AC420:AE420" si="952">K420+R420</f>
        <v>62.5185</v>
      </c>
      <c r="AD420" s="11">
        <f t="shared" si="952"/>
        <v>833.58</v>
      </c>
      <c r="AE420" s="11">
        <f t="shared" si="952"/>
        <v>566.48</v>
      </c>
      <c r="AF420" s="11">
        <f t="shared" si="885"/>
        <v>34.73275</v>
      </c>
      <c r="AG420" s="11">
        <f t="shared" ref="AG420:AI420" si="953">O420+W420</f>
        <v>179</v>
      </c>
      <c r="AH420" s="11">
        <f t="shared" si="953"/>
        <v>0</v>
      </c>
      <c r="AI420" s="11">
        <f t="shared" si="953"/>
        <v>1676.31125</v>
      </c>
      <c r="AJ420" s="12" t="s">
        <v>33</v>
      </c>
    </row>
    <row r="421" s="9" customFormat="1" ht="16" customHeight="1" spans="1:36">
      <c r="A421" s="45">
        <f t="shared" si="868"/>
        <v>418</v>
      </c>
      <c r="B421" s="52" t="s">
        <v>337</v>
      </c>
      <c r="C421" s="52" t="s">
        <v>1029</v>
      </c>
      <c r="D421" s="344" t="s">
        <v>1030</v>
      </c>
      <c r="E421" s="109">
        <v>3473.25</v>
      </c>
      <c r="F421" s="95">
        <v>3473.25</v>
      </c>
      <c r="G421" s="95">
        <v>5664.75</v>
      </c>
      <c r="H421" s="95">
        <v>3473.25</v>
      </c>
      <c r="I421" s="115">
        <v>1790</v>
      </c>
      <c r="J421" s="105"/>
      <c r="K421" s="63">
        <f t="shared" si="869"/>
        <v>62.5185</v>
      </c>
      <c r="L421" s="64">
        <f t="shared" si="870"/>
        <v>555.72</v>
      </c>
      <c r="M421" s="48">
        <f t="shared" si="871"/>
        <v>453.18</v>
      </c>
      <c r="N421" s="46">
        <f t="shared" si="872"/>
        <v>24.31275</v>
      </c>
      <c r="O421" s="48">
        <f t="shared" si="873"/>
        <v>89.5</v>
      </c>
      <c r="P421" s="48">
        <f t="shared" si="874"/>
        <v>0</v>
      </c>
      <c r="Q421" s="48">
        <f t="shared" si="875"/>
        <v>1185.23125</v>
      </c>
      <c r="R421" s="46">
        <f t="shared" si="915"/>
        <v>0</v>
      </c>
      <c r="S421" s="46">
        <f t="shared" si="877"/>
        <v>277.86</v>
      </c>
      <c r="T421" s="48">
        <f t="shared" si="878"/>
        <v>113.3</v>
      </c>
      <c r="U421" s="46">
        <f t="shared" si="879"/>
        <v>10.42</v>
      </c>
      <c r="V421" s="46">
        <v>0</v>
      </c>
      <c r="W421" s="48">
        <f t="shared" si="880"/>
        <v>89.5</v>
      </c>
      <c r="X421" s="48">
        <f t="shared" si="881"/>
        <v>0</v>
      </c>
      <c r="Y421" s="46">
        <f t="shared" si="882"/>
        <v>491.08</v>
      </c>
      <c r="Z421" s="46">
        <f t="shared" si="883"/>
        <v>1676.31125</v>
      </c>
      <c r="AA421" s="78"/>
      <c r="AB421" s="12" t="s">
        <v>74</v>
      </c>
      <c r="AC421" s="11">
        <f t="shared" ref="AC421:AE421" si="954">K421+R421</f>
        <v>62.5185</v>
      </c>
      <c r="AD421" s="11">
        <f t="shared" si="954"/>
        <v>833.58</v>
      </c>
      <c r="AE421" s="11">
        <f t="shared" si="954"/>
        <v>566.48</v>
      </c>
      <c r="AF421" s="11">
        <f t="shared" si="885"/>
        <v>34.73275</v>
      </c>
      <c r="AG421" s="11">
        <f t="shared" ref="AG421:AI421" si="955">O421+W421</f>
        <v>179</v>
      </c>
      <c r="AH421" s="11">
        <f t="shared" si="955"/>
        <v>0</v>
      </c>
      <c r="AI421" s="11">
        <f t="shared" si="955"/>
        <v>1676.31125</v>
      </c>
      <c r="AJ421" s="12" t="s">
        <v>33</v>
      </c>
    </row>
    <row r="422" s="9" customFormat="1" ht="16" customHeight="1" spans="1:36">
      <c r="A422" s="45">
        <f t="shared" si="868"/>
        <v>419</v>
      </c>
      <c r="B422" s="52" t="s">
        <v>1031</v>
      </c>
      <c r="C422" s="52" t="s">
        <v>1032</v>
      </c>
      <c r="D422" s="55" t="s">
        <v>1033</v>
      </c>
      <c r="E422" s="109">
        <v>3473.25</v>
      </c>
      <c r="F422" s="95">
        <v>3473.25</v>
      </c>
      <c r="G422" s="95">
        <v>5664.75</v>
      </c>
      <c r="H422" s="95">
        <v>3473.25</v>
      </c>
      <c r="I422" s="105">
        <v>1790</v>
      </c>
      <c r="J422" s="105"/>
      <c r="K422" s="63">
        <f t="shared" si="869"/>
        <v>62.5185</v>
      </c>
      <c r="L422" s="64">
        <f t="shared" si="870"/>
        <v>555.72</v>
      </c>
      <c r="M422" s="48">
        <f t="shared" si="871"/>
        <v>453.18</v>
      </c>
      <c r="N422" s="46">
        <f t="shared" si="872"/>
        <v>24.31275</v>
      </c>
      <c r="O422" s="48">
        <f t="shared" si="873"/>
        <v>89.5</v>
      </c>
      <c r="P422" s="48">
        <f t="shared" si="874"/>
        <v>0</v>
      </c>
      <c r="Q422" s="48">
        <f t="shared" si="875"/>
        <v>1185.23125</v>
      </c>
      <c r="R422" s="46">
        <f t="shared" si="915"/>
        <v>0</v>
      </c>
      <c r="S422" s="46">
        <f t="shared" si="877"/>
        <v>277.86</v>
      </c>
      <c r="T422" s="48">
        <f t="shared" si="878"/>
        <v>113.3</v>
      </c>
      <c r="U422" s="46">
        <f t="shared" si="879"/>
        <v>10.42</v>
      </c>
      <c r="V422" s="46">
        <v>0</v>
      </c>
      <c r="W422" s="48">
        <f t="shared" si="880"/>
        <v>89.5</v>
      </c>
      <c r="X422" s="48">
        <f t="shared" si="881"/>
        <v>0</v>
      </c>
      <c r="Y422" s="46">
        <f t="shared" si="882"/>
        <v>491.08</v>
      </c>
      <c r="Z422" s="46">
        <f t="shared" si="883"/>
        <v>1676.31125</v>
      </c>
      <c r="AA422" s="78"/>
      <c r="AB422" s="12" t="s">
        <v>77</v>
      </c>
      <c r="AC422" s="11">
        <f t="shared" ref="AC422:AE422" si="956">K422+R422</f>
        <v>62.5185</v>
      </c>
      <c r="AD422" s="11">
        <f t="shared" si="956"/>
        <v>833.58</v>
      </c>
      <c r="AE422" s="11">
        <f t="shared" si="956"/>
        <v>566.48</v>
      </c>
      <c r="AF422" s="11">
        <f t="shared" si="885"/>
        <v>34.73275</v>
      </c>
      <c r="AG422" s="11">
        <f t="shared" ref="AG422:AI422" si="957">O422+W422</f>
        <v>179</v>
      </c>
      <c r="AH422" s="11">
        <f t="shared" si="957"/>
        <v>0</v>
      </c>
      <c r="AI422" s="11">
        <f t="shared" si="957"/>
        <v>1676.31125</v>
      </c>
      <c r="AJ422" s="12" t="s">
        <v>33</v>
      </c>
    </row>
    <row r="423" s="9" customFormat="1" ht="16" customHeight="1" spans="1:36">
      <c r="A423" s="45">
        <f t="shared" si="868"/>
        <v>420</v>
      </c>
      <c r="B423" s="52" t="s">
        <v>289</v>
      </c>
      <c r="C423" s="52" t="s">
        <v>1034</v>
      </c>
      <c r="D423" s="55" t="s">
        <v>1035</v>
      </c>
      <c r="E423" s="109">
        <v>3473.25</v>
      </c>
      <c r="F423" s="95">
        <v>3473.25</v>
      </c>
      <c r="G423" s="95">
        <v>5664.75</v>
      </c>
      <c r="H423" s="95">
        <v>3473.25</v>
      </c>
      <c r="I423" s="105">
        <v>1790</v>
      </c>
      <c r="J423" s="105"/>
      <c r="K423" s="63">
        <f t="shared" si="869"/>
        <v>62.5185</v>
      </c>
      <c r="L423" s="64">
        <f t="shared" si="870"/>
        <v>555.72</v>
      </c>
      <c r="M423" s="48">
        <f t="shared" si="871"/>
        <v>453.18</v>
      </c>
      <c r="N423" s="46">
        <f t="shared" si="872"/>
        <v>24.31275</v>
      </c>
      <c r="O423" s="48">
        <f t="shared" si="873"/>
        <v>89.5</v>
      </c>
      <c r="P423" s="48">
        <f t="shared" si="874"/>
        <v>0</v>
      </c>
      <c r="Q423" s="48">
        <f t="shared" si="875"/>
        <v>1185.23125</v>
      </c>
      <c r="R423" s="46">
        <f t="shared" si="915"/>
        <v>0</v>
      </c>
      <c r="S423" s="46">
        <f t="shared" si="877"/>
        <v>277.86</v>
      </c>
      <c r="T423" s="48">
        <f t="shared" si="878"/>
        <v>113.3</v>
      </c>
      <c r="U423" s="46">
        <f t="shared" si="879"/>
        <v>10.42</v>
      </c>
      <c r="V423" s="46">
        <v>0</v>
      </c>
      <c r="W423" s="48">
        <f t="shared" si="880"/>
        <v>89.5</v>
      </c>
      <c r="X423" s="48">
        <f t="shared" si="881"/>
        <v>0</v>
      </c>
      <c r="Y423" s="46">
        <f t="shared" si="882"/>
        <v>491.08</v>
      </c>
      <c r="Z423" s="46">
        <f t="shared" si="883"/>
        <v>1676.31125</v>
      </c>
      <c r="AA423" s="78"/>
      <c r="AB423" s="12" t="s">
        <v>80</v>
      </c>
      <c r="AC423" s="11">
        <f t="shared" ref="AC423:AE423" si="958">K423+R423</f>
        <v>62.5185</v>
      </c>
      <c r="AD423" s="11">
        <f t="shared" si="958"/>
        <v>833.58</v>
      </c>
      <c r="AE423" s="11">
        <f t="shared" si="958"/>
        <v>566.48</v>
      </c>
      <c r="AF423" s="11">
        <f t="shared" si="885"/>
        <v>34.73275</v>
      </c>
      <c r="AG423" s="11">
        <f t="shared" ref="AG423:AI423" si="959">O423+W423</f>
        <v>179</v>
      </c>
      <c r="AH423" s="11">
        <f t="shared" si="959"/>
        <v>0</v>
      </c>
      <c r="AI423" s="11">
        <f t="shared" si="959"/>
        <v>1676.31125</v>
      </c>
      <c r="AJ423" s="12" t="s">
        <v>33</v>
      </c>
    </row>
    <row r="424" s="9" customFormat="1" ht="16" customHeight="1" spans="1:36">
      <c r="A424" s="45">
        <f t="shared" si="868"/>
        <v>421</v>
      </c>
      <c r="B424" s="52" t="s">
        <v>289</v>
      </c>
      <c r="C424" s="52" t="s">
        <v>1036</v>
      </c>
      <c r="D424" s="55" t="s">
        <v>1037</v>
      </c>
      <c r="E424" s="109">
        <v>3473.25</v>
      </c>
      <c r="F424" s="95">
        <v>3473.25</v>
      </c>
      <c r="G424" s="95">
        <v>5664.75</v>
      </c>
      <c r="H424" s="95">
        <v>3473.25</v>
      </c>
      <c r="I424" s="115">
        <v>1790</v>
      </c>
      <c r="J424" s="105"/>
      <c r="K424" s="63">
        <f t="shared" si="869"/>
        <v>62.5185</v>
      </c>
      <c r="L424" s="64">
        <f t="shared" si="870"/>
        <v>555.72</v>
      </c>
      <c r="M424" s="48">
        <f t="shared" si="871"/>
        <v>453.18</v>
      </c>
      <c r="N424" s="46">
        <f t="shared" si="872"/>
        <v>24.31275</v>
      </c>
      <c r="O424" s="48">
        <f t="shared" si="873"/>
        <v>89.5</v>
      </c>
      <c r="P424" s="48">
        <f t="shared" si="874"/>
        <v>0</v>
      </c>
      <c r="Q424" s="48">
        <f t="shared" si="875"/>
        <v>1185.23125</v>
      </c>
      <c r="R424" s="46">
        <f t="shared" si="915"/>
        <v>0</v>
      </c>
      <c r="S424" s="46">
        <f t="shared" si="877"/>
        <v>277.86</v>
      </c>
      <c r="T424" s="48">
        <f t="shared" si="878"/>
        <v>113.3</v>
      </c>
      <c r="U424" s="46">
        <f t="shared" si="879"/>
        <v>10.42</v>
      </c>
      <c r="V424" s="46">
        <v>0</v>
      </c>
      <c r="W424" s="48">
        <f t="shared" si="880"/>
        <v>89.5</v>
      </c>
      <c r="X424" s="48">
        <f t="shared" si="881"/>
        <v>0</v>
      </c>
      <c r="Y424" s="46">
        <f t="shared" si="882"/>
        <v>491.08</v>
      </c>
      <c r="Z424" s="46">
        <f t="shared" si="883"/>
        <v>1676.31125</v>
      </c>
      <c r="AA424" s="78"/>
      <c r="AB424" s="12" t="s">
        <v>80</v>
      </c>
      <c r="AC424" s="11">
        <f t="shared" ref="AC424:AE424" si="960">K424+R424</f>
        <v>62.5185</v>
      </c>
      <c r="AD424" s="11">
        <f t="shared" si="960"/>
        <v>833.58</v>
      </c>
      <c r="AE424" s="11">
        <f t="shared" si="960"/>
        <v>566.48</v>
      </c>
      <c r="AF424" s="11">
        <f t="shared" si="885"/>
        <v>34.73275</v>
      </c>
      <c r="AG424" s="11">
        <f t="shared" ref="AG424:AI424" si="961">O424+W424</f>
        <v>179</v>
      </c>
      <c r="AH424" s="11">
        <f t="shared" si="961"/>
        <v>0</v>
      </c>
      <c r="AI424" s="11">
        <f t="shared" si="961"/>
        <v>1676.31125</v>
      </c>
      <c r="AJ424" s="12" t="s">
        <v>33</v>
      </c>
    </row>
    <row r="425" s="9" customFormat="1" ht="16" customHeight="1" spans="1:36">
      <c r="A425" s="45">
        <f t="shared" si="868"/>
        <v>422</v>
      </c>
      <c r="B425" s="52" t="s">
        <v>289</v>
      </c>
      <c r="C425" s="52" t="s">
        <v>1038</v>
      </c>
      <c r="D425" s="55" t="s">
        <v>1039</v>
      </c>
      <c r="E425" s="109">
        <v>3473.25</v>
      </c>
      <c r="F425" s="95">
        <v>3473.25</v>
      </c>
      <c r="G425" s="95">
        <v>5664.75</v>
      </c>
      <c r="H425" s="95">
        <v>3473.25</v>
      </c>
      <c r="I425" s="115">
        <v>1790</v>
      </c>
      <c r="J425" s="105"/>
      <c r="K425" s="63">
        <f t="shared" si="869"/>
        <v>62.5185</v>
      </c>
      <c r="L425" s="64">
        <f t="shared" si="870"/>
        <v>555.72</v>
      </c>
      <c r="M425" s="48">
        <f t="shared" si="871"/>
        <v>453.18</v>
      </c>
      <c r="N425" s="46">
        <f t="shared" si="872"/>
        <v>24.31275</v>
      </c>
      <c r="O425" s="48">
        <f t="shared" si="873"/>
        <v>89.5</v>
      </c>
      <c r="P425" s="48">
        <f t="shared" si="874"/>
        <v>0</v>
      </c>
      <c r="Q425" s="48">
        <f t="shared" si="875"/>
        <v>1185.23125</v>
      </c>
      <c r="R425" s="46">
        <f t="shared" si="915"/>
        <v>0</v>
      </c>
      <c r="S425" s="46">
        <f t="shared" si="877"/>
        <v>277.86</v>
      </c>
      <c r="T425" s="48">
        <f t="shared" si="878"/>
        <v>113.3</v>
      </c>
      <c r="U425" s="46">
        <f t="shared" si="879"/>
        <v>10.42</v>
      </c>
      <c r="V425" s="46">
        <v>0</v>
      </c>
      <c r="W425" s="48">
        <f t="shared" si="880"/>
        <v>89.5</v>
      </c>
      <c r="X425" s="48">
        <f t="shared" si="881"/>
        <v>0</v>
      </c>
      <c r="Y425" s="46">
        <f t="shared" si="882"/>
        <v>491.08</v>
      </c>
      <c r="Z425" s="46">
        <f t="shared" si="883"/>
        <v>1676.31125</v>
      </c>
      <c r="AA425" s="78"/>
      <c r="AB425" s="12" t="s">
        <v>80</v>
      </c>
      <c r="AC425" s="11">
        <f t="shared" ref="AC425:AE425" si="962">K425+R425</f>
        <v>62.5185</v>
      </c>
      <c r="AD425" s="11">
        <f t="shared" si="962"/>
        <v>833.58</v>
      </c>
      <c r="AE425" s="11">
        <f t="shared" si="962"/>
        <v>566.48</v>
      </c>
      <c r="AF425" s="11">
        <f t="shared" si="885"/>
        <v>34.73275</v>
      </c>
      <c r="AG425" s="11">
        <f t="shared" ref="AG425:AI425" si="963">O425+W425</f>
        <v>179</v>
      </c>
      <c r="AH425" s="11">
        <f t="shared" si="963"/>
        <v>0</v>
      </c>
      <c r="AI425" s="11">
        <f t="shared" si="963"/>
        <v>1676.31125</v>
      </c>
      <c r="AJ425" s="12" t="s">
        <v>33</v>
      </c>
    </row>
    <row r="426" s="9" customFormat="1" ht="16" customHeight="1" spans="1:36">
      <c r="A426" s="45">
        <f t="shared" si="868"/>
        <v>423</v>
      </c>
      <c r="B426" s="52" t="s">
        <v>289</v>
      </c>
      <c r="C426" s="52" t="s">
        <v>1040</v>
      </c>
      <c r="D426" s="55" t="s">
        <v>1041</v>
      </c>
      <c r="E426" s="109">
        <v>3473.25</v>
      </c>
      <c r="F426" s="95">
        <v>3473.25</v>
      </c>
      <c r="G426" s="95">
        <v>5664.75</v>
      </c>
      <c r="H426" s="95">
        <v>3473.25</v>
      </c>
      <c r="I426" s="115">
        <v>1790</v>
      </c>
      <c r="J426" s="105"/>
      <c r="K426" s="63">
        <f t="shared" si="869"/>
        <v>62.5185</v>
      </c>
      <c r="L426" s="64">
        <f t="shared" si="870"/>
        <v>555.72</v>
      </c>
      <c r="M426" s="48">
        <f t="shared" si="871"/>
        <v>453.18</v>
      </c>
      <c r="N426" s="46">
        <f t="shared" si="872"/>
        <v>24.31275</v>
      </c>
      <c r="O426" s="48">
        <f t="shared" si="873"/>
        <v>89.5</v>
      </c>
      <c r="P426" s="48">
        <f t="shared" si="874"/>
        <v>0</v>
      </c>
      <c r="Q426" s="48">
        <f t="shared" si="875"/>
        <v>1185.23125</v>
      </c>
      <c r="R426" s="46">
        <f t="shared" si="915"/>
        <v>0</v>
      </c>
      <c r="S426" s="46">
        <f t="shared" si="877"/>
        <v>277.86</v>
      </c>
      <c r="T426" s="48">
        <f t="shared" si="878"/>
        <v>113.3</v>
      </c>
      <c r="U426" s="46">
        <f t="shared" si="879"/>
        <v>10.42</v>
      </c>
      <c r="V426" s="46">
        <v>0</v>
      </c>
      <c r="W426" s="48">
        <f t="shared" si="880"/>
        <v>89.5</v>
      </c>
      <c r="X426" s="48">
        <f t="shared" si="881"/>
        <v>0</v>
      </c>
      <c r="Y426" s="46">
        <f t="shared" si="882"/>
        <v>491.08</v>
      </c>
      <c r="Z426" s="46">
        <f t="shared" si="883"/>
        <v>1676.31125</v>
      </c>
      <c r="AA426" s="78"/>
      <c r="AB426" s="12" t="s">
        <v>80</v>
      </c>
      <c r="AC426" s="11">
        <f t="shared" ref="AC426:AE426" si="964">K426+R426</f>
        <v>62.5185</v>
      </c>
      <c r="AD426" s="11">
        <f t="shared" si="964"/>
        <v>833.58</v>
      </c>
      <c r="AE426" s="11">
        <f t="shared" si="964"/>
        <v>566.48</v>
      </c>
      <c r="AF426" s="11">
        <f t="shared" si="885"/>
        <v>34.73275</v>
      </c>
      <c r="AG426" s="11">
        <f t="shared" ref="AG426:AI426" si="965">O426+W426</f>
        <v>179</v>
      </c>
      <c r="AH426" s="11">
        <f t="shared" si="965"/>
        <v>0</v>
      </c>
      <c r="AI426" s="11">
        <f t="shared" si="965"/>
        <v>1676.31125</v>
      </c>
      <c r="AJ426" s="12" t="s">
        <v>33</v>
      </c>
    </row>
    <row r="427" s="9" customFormat="1" ht="16" customHeight="1" spans="1:36">
      <c r="A427" s="45">
        <f t="shared" si="868"/>
        <v>424</v>
      </c>
      <c r="B427" s="52" t="s">
        <v>348</v>
      </c>
      <c r="C427" s="52" t="s">
        <v>1042</v>
      </c>
      <c r="D427" s="55" t="s">
        <v>1043</v>
      </c>
      <c r="E427" s="109">
        <v>3473.25</v>
      </c>
      <c r="F427" s="95">
        <v>3473.25</v>
      </c>
      <c r="G427" s="95">
        <v>5664.75</v>
      </c>
      <c r="H427" s="95">
        <v>3473.25</v>
      </c>
      <c r="I427" s="105">
        <v>0</v>
      </c>
      <c r="J427" s="105"/>
      <c r="K427" s="63">
        <f t="shared" si="869"/>
        <v>62.5185</v>
      </c>
      <c r="L427" s="64">
        <f t="shared" si="870"/>
        <v>555.72</v>
      </c>
      <c r="M427" s="48">
        <f t="shared" si="871"/>
        <v>453.18</v>
      </c>
      <c r="N427" s="46">
        <f t="shared" si="872"/>
        <v>24.31275</v>
      </c>
      <c r="O427" s="48">
        <f t="shared" si="873"/>
        <v>0</v>
      </c>
      <c r="P427" s="48">
        <f t="shared" si="874"/>
        <v>0</v>
      </c>
      <c r="Q427" s="48">
        <f t="shared" si="875"/>
        <v>1095.73125</v>
      </c>
      <c r="R427" s="46">
        <f t="shared" si="915"/>
        <v>0</v>
      </c>
      <c r="S427" s="46">
        <f t="shared" si="877"/>
        <v>277.86</v>
      </c>
      <c r="T427" s="48">
        <f t="shared" si="878"/>
        <v>113.3</v>
      </c>
      <c r="U427" s="46">
        <f t="shared" si="879"/>
        <v>10.42</v>
      </c>
      <c r="V427" s="46">
        <v>0</v>
      </c>
      <c r="W427" s="48">
        <f t="shared" si="880"/>
        <v>0</v>
      </c>
      <c r="X427" s="48">
        <f t="shared" si="881"/>
        <v>0</v>
      </c>
      <c r="Y427" s="46">
        <f t="shared" si="882"/>
        <v>401.58</v>
      </c>
      <c r="Z427" s="46">
        <f t="shared" si="883"/>
        <v>1497.31125</v>
      </c>
      <c r="AA427" s="78"/>
      <c r="AB427" s="12" t="s">
        <v>86</v>
      </c>
      <c r="AC427" s="11">
        <f t="shared" ref="AC427:AE427" si="966">K427+R427</f>
        <v>62.5185</v>
      </c>
      <c r="AD427" s="11">
        <f t="shared" si="966"/>
        <v>833.58</v>
      </c>
      <c r="AE427" s="11">
        <f t="shared" si="966"/>
        <v>566.48</v>
      </c>
      <c r="AF427" s="11">
        <f t="shared" si="885"/>
        <v>34.73275</v>
      </c>
      <c r="AG427" s="11">
        <f t="shared" ref="AG427:AI427" si="967">O427+W427</f>
        <v>0</v>
      </c>
      <c r="AH427" s="11">
        <f t="shared" si="967"/>
        <v>0</v>
      </c>
      <c r="AI427" s="11">
        <f t="shared" si="967"/>
        <v>1497.31125</v>
      </c>
      <c r="AJ427" s="12" t="s">
        <v>33</v>
      </c>
    </row>
    <row r="428" s="9" customFormat="1" ht="16" customHeight="1" spans="1:36">
      <c r="A428" s="45">
        <f t="shared" si="868"/>
        <v>425</v>
      </c>
      <c r="B428" s="52" t="s">
        <v>348</v>
      </c>
      <c r="C428" s="52" t="s">
        <v>1044</v>
      </c>
      <c r="D428" s="55" t="s">
        <v>1045</v>
      </c>
      <c r="E428" s="109">
        <v>3473.25</v>
      </c>
      <c r="F428" s="95">
        <v>3473.25</v>
      </c>
      <c r="G428" s="95">
        <v>5664.75</v>
      </c>
      <c r="H428" s="95">
        <v>3473.25</v>
      </c>
      <c r="I428" s="105">
        <v>0</v>
      </c>
      <c r="J428" s="105"/>
      <c r="K428" s="63">
        <f t="shared" si="869"/>
        <v>62.5185</v>
      </c>
      <c r="L428" s="64">
        <f t="shared" si="870"/>
        <v>555.72</v>
      </c>
      <c r="M428" s="48">
        <f t="shared" si="871"/>
        <v>453.18</v>
      </c>
      <c r="N428" s="46">
        <f t="shared" si="872"/>
        <v>24.31275</v>
      </c>
      <c r="O428" s="48">
        <f t="shared" si="873"/>
        <v>0</v>
      </c>
      <c r="P428" s="48">
        <f t="shared" si="874"/>
        <v>0</v>
      </c>
      <c r="Q428" s="48">
        <f t="shared" si="875"/>
        <v>1095.73125</v>
      </c>
      <c r="R428" s="46">
        <f t="shared" si="915"/>
        <v>0</v>
      </c>
      <c r="S428" s="46">
        <f t="shared" si="877"/>
        <v>277.86</v>
      </c>
      <c r="T428" s="48">
        <f t="shared" si="878"/>
        <v>113.3</v>
      </c>
      <c r="U428" s="46">
        <f t="shared" si="879"/>
        <v>10.42</v>
      </c>
      <c r="V428" s="46">
        <v>0</v>
      </c>
      <c r="W428" s="48">
        <f t="shared" si="880"/>
        <v>0</v>
      </c>
      <c r="X428" s="48">
        <f t="shared" si="881"/>
        <v>0</v>
      </c>
      <c r="Y428" s="46">
        <f t="shared" si="882"/>
        <v>401.58</v>
      </c>
      <c r="Z428" s="46">
        <f t="shared" si="883"/>
        <v>1497.31125</v>
      </c>
      <c r="AA428" s="78"/>
      <c r="AB428" s="12" t="s">
        <v>86</v>
      </c>
      <c r="AC428" s="11">
        <f t="shared" ref="AC428:AE428" si="968">K428+R428</f>
        <v>62.5185</v>
      </c>
      <c r="AD428" s="11">
        <f t="shared" si="968"/>
        <v>833.58</v>
      </c>
      <c r="AE428" s="11">
        <f t="shared" si="968"/>
        <v>566.48</v>
      </c>
      <c r="AF428" s="11">
        <f t="shared" si="885"/>
        <v>34.73275</v>
      </c>
      <c r="AG428" s="11">
        <f t="shared" ref="AG428:AI428" si="969">O428+W428</f>
        <v>0</v>
      </c>
      <c r="AH428" s="11">
        <f t="shared" si="969"/>
        <v>0</v>
      </c>
      <c r="AI428" s="11">
        <f t="shared" si="969"/>
        <v>1497.31125</v>
      </c>
      <c r="AJ428" s="12" t="s">
        <v>33</v>
      </c>
    </row>
    <row r="429" s="20" customFormat="1" ht="16" customHeight="1" spans="1:36">
      <c r="A429" s="57">
        <f t="shared" si="868"/>
        <v>426</v>
      </c>
      <c r="B429" s="149" t="s">
        <v>230</v>
      </c>
      <c r="C429" s="149" t="s">
        <v>1046</v>
      </c>
      <c r="D429" s="167" t="s">
        <v>1047</v>
      </c>
      <c r="E429" s="186">
        <v>3473.25</v>
      </c>
      <c r="F429" s="187">
        <v>3473.25</v>
      </c>
      <c r="G429" s="187">
        <v>5664.75</v>
      </c>
      <c r="H429" s="187">
        <v>3473.25</v>
      </c>
      <c r="I429" s="115">
        <v>3180</v>
      </c>
      <c r="J429" s="188"/>
      <c r="K429" s="65">
        <f t="shared" si="869"/>
        <v>62.5185</v>
      </c>
      <c r="L429" s="66">
        <f t="shared" si="870"/>
        <v>555.72</v>
      </c>
      <c r="M429" s="60">
        <f t="shared" si="871"/>
        <v>453.18</v>
      </c>
      <c r="N429" s="58">
        <f t="shared" si="872"/>
        <v>24.31275</v>
      </c>
      <c r="O429" s="60">
        <f t="shared" si="873"/>
        <v>159</v>
      </c>
      <c r="P429" s="60">
        <f t="shared" si="874"/>
        <v>0</v>
      </c>
      <c r="Q429" s="60">
        <f t="shared" si="875"/>
        <v>1254.73125</v>
      </c>
      <c r="R429" s="58">
        <f t="shared" si="915"/>
        <v>0</v>
      </c>
      <c r="S429" s="58">
        <f t="shared" si="877"/>
        <v>277.86</v>
      </c>
      <c r="T429" s="60">
        <f t="shared" si="878"/>
        <v>113.3</v>
      </c>
      <c r="U429" s="58">
        <f t="shared" si="879"/>
        <v>10.42</v>
      </c>
      <c r="V429" s="58">
        <v>0</v>
      </c>
      <c r="W429" s="60">
        <f t="shared" si="880"/>
        <v>159</v>
      </c>
      <c r="X429" s="60">
        <f t="shared" si="881"/>
        <v>0</v>
      </c>
      <c r="Y429" s="58">
        <f t="shared" si="882"/>
        <v>560.58</v>
      </c>
      <c r="Z429" s="58">
        <f t="shared" si="883"/>
        <v>1815.31125</v>
      </c>
      <c r="AA429" s="185"/>
      <c r="AB429" s="16" t="s">
        <v>57</v>
      </c>
      <c r="AC429" s="15">
        <f t="shared" ref="AC429:AE429" si="970">K429+R429</f>
        <v>62.5185</v>
      </c>
      <c r="AD429" s="15">
        <f t="shared" si="970"/>
        <v>833.58</v>
      </c>
      <c r="AE429" s="15">
        <f t="shared" si="970"/>
        <v>566.48</v>
      </c>
      <c r="AF429" s="15">
        <f t="shared" si="885"/>
        <v>34.73275</v>
      </c>
      <c r="AG429" s="15">
        <f t="shared" ref="AG429:AI429" si="971">O429+W429</f>
        <v>318</v>
      </c>
      <c r="AH429" s="15">
        <f t="shared" si="971"/>
        <v>0</v>
      </c>
      <c r="AI429" s="15">
        <f t="shared" si="971"/>
        <v>1815.31125</v>
      </c>
      <c r="AJ429" s="16" t="s">
        <v>32</v>
      </c>
    </row>
    <row r="430" s="9" customFormat="1" ht="16" customHeight="1" spans="1:36">
      <c r="A430" s="45">
        <f t="shared" si="868"/>
        <v>427</v>
      </c>
      <c r="B430" s="52" t="s">
        <v>670</v>
      </c>
      <c r="C430" s="52" t="s">
        <v>1048</v>
      </c>
      <c r="D430" s="55" t="s">
        <v>1049</v>
      </c>
      <c r="E430" s="109">
        <v>3473.25</v>
      </c>
      <c r="F430" s="95">
        <v>3473.25</v>
      </c>
      <c r="G430" s="95">
        <v>5664.75</v>
      </c>
      <c r="H430" s="95">
        <v>3473.25</v>
      </c>
      <c r="I430" s="115">
        <v>1790</v>
      </c>
      <c r="J430" s="105"/>
      <c r="K430" s="63">
        <f t="shared" si="869"/>
        <v>62.5185</v>
      </c>
      <c r="L430" s="64">
        <f t="shared" si="870"/>
        <v>555.72</v>
      </c>
      <c r="M430" s="48">
        <f t="shared" si="871"/>
        <v>453.18</v>
      </c>
      <c r="N430" s="46">
        <f t="shared" si="872"/>
        <v>24.31275</v>
      </c>
      <c r="O430" s="48">
        <f t="shared" si="873"/>
        <v>89.5</v>
      </c>
      <c r="P430" s="48">
        <f t="shared" si="874"/>
        <v>0</v>
      </c>
      <c r="Q430" s="48">
        <f t="shared" si="875"/>
        <v>1185.23125</v>
      </c>
      <c r="R430" s="46">
        <f t="shared" si="915"/>
        <v>0</v>
      </c>
      <c r="S430" s="46">
        <f t="shared" si="877"/>
        <v>277.86</v>
      </c>
      <c r="T430" s="48">
        <f t="shared" si="878"/>
        <v>113.3</v>
      </c>
      <c r="U430" s="46">
        <f t="shared" si="879"/>
        <v>10.42</v>
      </c>
      <c r="V430" s="46">
        <v>0</v>
      </c>
      <c r="W430" s="48">
        <f t="shared" si="880"/>
        <v>89.5</v>
      </c>
      <c r="X430" s="48">
        <f t="shared" si="881"/>
        <v>0</v>
      </c>
      <c r="Y430" s="46">
        <f t="shared" si="882"/>
        <v>491.08</v>
      </c>
      <c r="Z430" s="46">
        <f t="shared" si="883"/>
        <v>1676.31125</v>
      </c>
      <c r="AA430" s="78"/>
      <c r="AB430" s="12" t="s">
        <v>92</v>
      </c>
      <c r="AC430" s="11">
        <f t="shared" ref="AC430:AE430" si="972">K430+R430</f>
        <v>62.5185</v>
      </c>
      <c r="AD430" s="11">
        <f t="shared" si="972"/>
        <v>833.58</v>
      </c>
      <c r="AE430" s="11">
        <f t="shared" si="972"/>
        <v>566.48</v>
      </c>
      <c r="AF430" s="11">
        <f t="shared" si="885"/>
        <v>34.73275</v>
      </c>
      <c r="AG430" s="11">
        <f t="shared" ref="AG430:AI430" si="973">O430+W430</f>
        <v>179</v>
      </c>
      <c r="AH430" s="11">
        <f t="shared" si="973"/>
        <v>0</v>
      </c>
      <c r="AI430" s="11">
        <f t="shared" si="973"/>
        <v>1676.31125</v>
      </c>
      <c r="AJ430" s="12" t="s">
        <v>33</v>
      </c>
    </row>
    <row r="431" s="20" customFormat="1" ht="16" customHeight="1" spans="1:36">
      <c r="A431" s="57">
        <f t="shared" si="868"/>
        <v>428</v>
      </c>
      <c r="B431" s="149" t="s">
        <v>670</v>
      </c>
      <c r="C431" s="149" t="s">
        <v>1050</v>
      </c>
      <c r="D431" s="167" t="s">
        <v>1051</v>
      </c>
      <c r="E431" s="186">
        <v>3473.25</v>
      </c>
      <c r="F431" s="187">
        <v>0</v>
      </c>
      <c r="G431" s="187">
        <v>0</v>
      </c>
      <c r="H431" s="187">
        <v>0</v>
      </c>
      <c r="I431" s="187">
        <v>0</v>
      </c>
      <c r="J431" s="188"/>
      <c r="K431" s="65">
        <f t="shared" si="869"/>
        <v>62.5185</v>
      </c>
      <c r="L431" s="66">
        <f t="shared" si="870"/>
        <v>0</v>
      </c>
      <c r="M431" s="60">
        <f t="shared" si="871"/>
        <v>0</v>
      </c>
      <c r="N431" s="58">
        <f t="shared" si="872"/>
        <v>0</v>
      </c>
      <c r="O431" s="60">
        <f t="shared" si="873"/>
        <v>0</v>
      </c>
      <c r="P431" s="60">
        <f t="shared" si="874"/>
        <v>0</v>
      </c>
      <c r="Q431" s="60">
        <f t="shared" si="875"/>
        <v>62.5185</v>
      </c>
      <c r="R431" s="58">
        <f t="shared" si="915"/>
        <v>0</v>
      </c>
      <c r="S431" s="58">
        <f t="shared" si="877"/>
        <v>0</v>
      </c>
      <c r="T431" s="60">
        <f t="shared" si="878"/>
        <v>0</v>
      </c>
      <c r="U431" s="58">
        <f t="shared" si="879"/>
        <v>0</v>
      </c>
      <c r="V431" s="58">
        <v>0</v>
      </c>
      <c r="W431" s="60">
        <f t="shared" si="880"/>
        <v>0</v>
      </c>
      <c r="X431" s="60">
        <f t="shared" si="881"/>
        <v>0</v>
      </c>
      <c r="Y431" s="58">
        <f t="shared" si="882"/>
        <v>0</v>
      </c>
      <c r="Z431" s="58">
        <f t="shared" si="883"/>
        <v>62.5185</v>
      </c>
      <c r="AA431" s="185"/>
      <c r="AB431" s="16" t="s">
        <v>92</v>
      </c>
      <c r="AC431" s="15">
        <f t="shared" ref="AC431:AE431" si="974">K431+R431</f>
        <v>62.5185</v>
      </c>
      <c r="AD431" s="15">
        <f t="shared" si="974"/>
        <v>0</v>
      </c>
      <c r="AE431" s="15">
        <f t="shared" si="974"/>
        <v>0</v>
      </c>
      <c r="AF431" s="15">
        <f t="shared" si="885"/>
        <v>0</v>
      </c>
      <c r="AG431" s="15">
        <f t="shared" ref="AG431:AI431" si="975">O431+W431</f>
        <v>0</v>
      </c>
      <c r="AH431" s="15">
        <f t="shared" si="975"/>
        <v>0</v>
      </c>
      <c r="AI431" s="15">
        <f t="shared" si="975"/>
        <v>62.5185</v>
      </c>
      <c r="AJ431" s="16" t="s">
        <v>33</v>
      </c>
    </row>
    <row r="432" s="9" customFormat="1" ht="16" customHeight="1" spans="1:36">
      <c r="A432" s="45">
        <f t="shared" ref="A432:A444" si="976">ROW()-3</f>
        <v>429</v>
      </c>
      <c r="B432" s="52" t="s">
        <v>176</v>
      </c>
      <c r="C432" s="52" t="s">
        <v>1052</v>
      </c>
      <c r="D432" s="55" t="s">
        <v>1053</v>
      </c>
      <c r="E432" s="109">
        <v>3473.25</v>
      </c>
      <c r="F432" s="95">
        <v>3473.25</v>
      </c>
      <c r="G432" s="95">
        <v>5664.75</v>
      </c>
      <c r="H432" s="95">
        <v>3473.25</v>
      </c>
      <c r="I432" s="115">
        <v>3180</v>
      </c>
      <c r="J432" s="105"/>
      <c r="K432" s="63">
        <f t="shared" ref="K432:K457" si="977">E432*0.018</f>
        <v>62.5185</v>
      </c>
      <c r="L432" s="64">
        <f t="shared" ref="L432:L457" si="978">F432*0.16</f>
        <v>555.72</v>
      </c>
      <c r="M432" s="48">
        <f t="shared" ref="M432:M457" si="979">ROUND(G432*0.08,2)</f>
        <v>453.18</v>
      </c>
      <c r="N432" s="46">
        <f t="shared" ref="N432:N457" si="980">H432*0.007</f>
        <v>24.31275</v>
      </c>
      <c r="O432" s="48">
        <f t="shared" ref="O432:O457" si="981">I432*5%</f>
        <v>159</v>
      </c>
      <c r="P432" s="48">
        <f t="shared" ref="P432:P457" si="982">J432*50%</f>
        <v>0</v>
      </c>
      <c r="Q432" s="48">
        <f t="shared" ref="Q432:Q457" si="983">SUM(K432:P432)</f>
        <v>1254.73125</v>
      </c>
      <c r="R432" s="46">
        <f t="shared" si="915"/>
        <v>0</v>
      </c>
      <c r="S432" s="46">
        <f t="shared" ref="S432:S457" si="984">ROUND(F432*0.08,2)</f>
        <v>277.86</v>
      </c>
      <c r="T432" s="48">
        <f t="shared" ref="T432:T457" si="985">ROUND(G432*0.02,2)</f>
        <v>113.3</v>
      </c>
      <c r="U432" s="46">
        <f t="shared" ref="U432:U457" si="986">ROUND(H432*0.003,2)</f>
        <v>10.42</v>
      </c>
      <c r="V432" s="46">
        <v>0</v>
      </c>
      <c r="W432" s="48">
        <f t="shared" ref="W432:W457" si="987">I432*5%</f>
        <v>159</v>
      </c>
      <c r="X432" s="48">
        <f t="shared" ref="X432:X457" si="988">J432*50%</f>
        <v>0</v>
      </c>
      <c r="Y432" s="46">
        <f t="shared" ref="Y432:Y457" si="989">SUM(R432:X432)</f>
        <v>560.58</v>
      </c>
      <c r="Z432" s="46">
        <f t="shared" ref="Z432:Z457" si="990">Q432+Y432</f>
        <v>1815.31125</v>
      </c>
      <c r="AA432" s="78"/>
      <c r="AB432" s="12" t="s">
        <v>104</v>
      </c>
      <c r="AC432" s="11">
        <f t="shared" ref="AC432:AE432" si="991">K432+R432</f>
        <v>62.5185</v>
      </c>
      <c r="AD432" s="11">
        <f t="shared" si="991"/>
        <v>833.58</v>
      </c>
      <c r="AE432" s="11">
        <f t="shared" si="991"/>
        <v>566.48</v>
      </c>
      <c r="AF432" s="11">
        <f t="shared" ref="AF432:AF457" si="992">N432+U432+V432</f>
        <v>34.73275</v>
      </c>
      <c r="AG432" s="11">
        <f t="shared" ref="AG432:AI432" si="993">O432+W432</f>
        <v>318</v>
      </c>
      <c r="AH432" s="11">
        <f t="shared" si="993"/>
        <v>0</v>
      </c>
      <c r="AI432" s="11">
        <f t="shared" si="993"/>
        <v>1815.31125</v>
      </c>
      <c r="AJ432" s="12" t="s">
        <v>35</v>
      </c>
    </row>
    <row r="433" s="9" customFormat="1" ht="16" customHeight="1" spans="1:36">
      <c r="A433" s="45">
        <f t="shared" si="976"/>
        <v>430</v>
      </c>
      <c r="B433" s="52" t="s">
        <v>176</v>
      </c>
      <c r="C433" s="52" t="s">
        <v>1054</v>
      </c>
      <c r="D433" s="55" t="s">
        <v>1055</v>
      </c>
      <c r="E433" s="109">
        <v>3473.25</v>
      </c>
      <c r="F433" s="95">
        <v>3473.25</v>
      </c>
      <c r="G433" s="95">
        <v>5664.75</v>
      </c>
      <c r="H433" s="95">
        <v>3473.25</v>
      </c>
      <c r="I433" s="115">
        <v>3180</v>
      </c>
      <c r="J433" s="105"/>
      <c r="K433" s="63">
        <f t="shared" si="977"/>
        <v>62.5185</v>
      </c>
      <c r="L433" s="64">
        <f t="shared" si="978"/>
        <v>555.72</v>
      </c>
      <c r="M433" s="48">
        <f t="shared" si="979"/>
        <v>453.18</v>
      </c>
      <c r="N433" s="46">
        <f t="shared" si="980"/>
        <v>24.31275</v>
      </c>
      <c r="O433" s="48">
        <f t="shared" si="981"/>
        <v>159</v>
      </c>
      <c r="P433" s="48">
        <f t="shared" si="982"/>
        <v>0</v>
      </c>
      <c r="Q433" s="48">
        <f t="shared" si="983"/>
        <v>1254.73125</v>
      </c>
      <c r="R433" s="46">
        <f t="shared" si="915"/>
        <v>0</v>
      </c>
      <c r="S433" s="46">
        <f t="shared" si="984"/>
        <v>277.86</v>
      </c>
      <c r="T433" s="48">
        <f t="shared" si="985"/>
        <v>113.3</v>
      </c>
      <c r="U433" s="46">
        <f t="shared" si="986"/>
        <v>10.42</v>
      </c>
      <c r="V433" s="46">
        <v>0</v>
      </c>
      <c r="W433" s="48">
        <f t="shared" si="987"/>
        <v>159</v>
      </c>
      <c r="X433" s="48">
        <f t="shared" si="988"/>
        <v>0</v>
      </c>
      <c r="Y433" s="46">
        <f t="shared" si="989"/>
        <v>560.58</v>
      </c>
      <c r="Z433" s="46">
        <f t="shared" si="990"/>
        <v>1815.31125</v>
      </c>
      <c r="AA433" s="78"/>
      <c r="AB433" s="12" t="s">
        <v>104</v>
      </c>
      <c r="AC433" s="11">
        <f t="shared" ref="AC433:AE433" si="994">K433+R433</f>
        <v>62.5185</v>
      </c>
      <c r="AD433" s="11">
        <f t="shared" si="994"/>
        <v>833.58</v>
      </c>
      <c r="AE433" s="11">
        <f t="shared" si="994"/>
        <v>566.48</v>
      </c>
      <c r="AF433" s="11">
        <f t="shared" si="992"/>
        <v>34.73275</v>
      </c>
      <c r="AG433" s="11">
        <f t="shared" ref="AG433:AI433" si="995">O433+W433</f>
        <v>318</v>
      </c>
      <c r="AH433" s="11">
        <f t="shared" si="995"/>
        <v>0</v>
      </c>
      <c r="AI433" s="11">
        <f t="shared" si="995"/>
        <v>1815.31125</v>
      </c>
      <c r="AJ433" s="12" t="s">
        <v>35</v>
      </c>
    </row>
    <row r="434" s="9" customFormat="1" ht="16" customHeight="1" spans="1:36">
      <c r="A434" s="45">
        <f t="shared" si="976"/>
        <v>431</v>
      </c>
      <c r="B434" s="52" t="s">
        <v>210</v>
      </c>
      <c r="C434" s="52" t="s">
        <v>1056</v>
      </c>
      <c r="D434" s="55" t="s">
        <v>1057</v>
      </c>
      <c r="E434" s="109">
        <v>3473.25</v>
      </c>
      <c r="F434" s="95">
        <v>3473.25</v>
      </c>
      <c r="G434" s="95">
        <v>5664.75</v>
      </c>
      <c r="H434" s="95">
        <v>3473.25</v>
      </c>
      <c r="I434" s="115">
        <v>3180</v>
      </c>
      <c r="J434" s="105"/>
      <c r="K434" s="63">
        <f t="shared" si="977"/>
        <v>62.5185</v>
      </c>
      <c r="L434" s="64">
        <f t="shared" si="978"/>
        <v>555.72</v>
      </c>
      <c r="M434" s="48">
        <f t="shared" si="979"/>
        <v>453.18</v>
      </c>
      <c r="N434" s="46">
        <f t="shared" si="980"/>
        <v>24.31275</v>
      </c>
      <c r="O434" s="48">
        <f t="shared" si="981"/>
        <v>159</v>
      </c>
      <c r="P434" s="48">
        <f t="shared" si="982"/>
        <v>0</v>
      </c>
      <c r="Q434" s="48">
        <f t="shared" si="983"/>
        <v>1254.73125</v>
      </c>
      <c r="R434" s="46">
        <f t="shared" si="915"/>
        <v>0</v>
      </c>
      <c r="S434" s="46">
        <f t="shared" si="984"/>
        <v>277.86</v>
      </c>
      <c r="T434" s="48">
        <f t="shared" si="985"/>
        <v>113.3</v>
      </c>
      <c r="U434" s="46">
        <f t="shared" si="986"/>
        <v>10.42</v>
      </c>
      <c r="V434" s="46">
        <v>0</v>
      </c>
      <c r="W434" s="48">
        <f t="shared" si="987"/>
        <v>159</v>
      </c>
      <c r="X434" s="48">
        <f t="shared" si="988"/>
        <v>0</v>
      </c>
      <c r="Y434" s="46">
        <f t="shared" si="989"/>
        <v>560.58</v>
      </c>
      <c r="Z434" s="46">
        <f t="shared" si="990"/>
        <v>1815.31125</v>
      </c>
      <c r="AA434" s="78"/>
      <c r="AB434" s="12" t="s">
        <v>48</v>
      </c>
      <c r="AC434" s="11">
        <f t="shared" ref="AC434:AE434" si="996">K434+R434</f>
        <v>62.5185</v>
      </c>
      <c r="AD434" s="11">
        <f t="shared" si="996"/>
        <v>833.58</v>
      </c>
      <c r="AE434" s="11">
        <f t="shared" si="996"/>
        <v>566.48</v>
      </c>
      <c r="AF434" s="11">
        <f t="shared" si="992"/>
        <v>34.73275</v>
      </c>
      <c r="AG434" s="11">
        <f t="shared" ref="AG434:AI434" si="997">O434+W434</f>
        <v>318</v>
      </c>
      <c r="AH434" s="11">
        <f t="shared" si="997"/>
        <v>0</v>
      </c>
      <c r="AI434" s="11">
        <f t="shared" si="997"/>
        <v>1815.31125</v>
      </c>
      <c r="AJ434" s="12" t="s">
        <v>31</v>
      </c>
    </row>
    <row r="435" s="9" customFormat="1" ht="16" customHeight="1" spans="1:36">
      <c r="A435" s="45">
        <f t="shared" si="976"/>
        <v>432</v>
      </c>
      <c r="B435" s="52" t="s">
        <v>640</v>
      </c>
      <c r="C435" s="52" t="s">
        <v>1058</v>
      </c>
      <c r="D435" s="55" t="s">
        <v>1059</v>
      </c>
      <c r="E435" s="109">
        <v>3473.25</v>
      </c>
      <c r="F435" s="95">
        <v>3473.25</v>
      </c>
      <c r="G435" s="95">
        <v>5664.75</v>
      </c>
      <c r="H435" s="95">
        <v>3473.25</v>
      </c>
      <c r="I435" s="105">
        <v>1790</v>
      </c>
      <c r="J435" s="105"/>
      <c r="K435" s="63">
        <f t="shared" si="977"/>
        <v>62.5185</v>
      </c>
      <c r="L435" s="64">
        <f t="shared" si="978"/>
        <v>555.72</v>
      </c>
      <c r="M435" s="48">
        <f t="shared" si="979"/>
        <v>453.18</v>
      </c>
      <c r="N435" s="46">
        <f t="shared" si="980"/>
        <v>24.31275</v>
      </c>
      <c r="O435" s="48">
        <f t="shared" si="981"/>
        <v>89.5</v>
      </c>
      <c r="P435" s="48">
        <f t="shared" si="982"/>
        <v>0</v>
      </c>
      <c r="Q435" s="48">
        <f t="shared" si="983"/>
        <v>1185.23125</v>
      </c>
      <c r="R435" s="46">
        <f t="shared" si="915"/>
        <v>0</v>
      </c>
      <c r="S435" s="46">
        <f t="shared" si="984"/>
        <v>277.86</v>
      </c>
      <c r="T435" s="48">
        <f t="shared" si="985"/>
        <v>113.3</v>
      </c>
      <c r="U435" s="46">
        <f t="shared" si="986"/>
        <v>10.42</v>
      </c>
      <c r="V435" s="46">
        <v>0</v>
      </c>
      <c r="W435" s="48">
        <f t="shared" si="987"/>
        <v>89.5</v>
      </c>
      <c r="X435" s="48">
        <f t="shared" si="988"/>
        <v>0</v>
      </c>
      <c r="Y435" s="46">
        <f t="shared" si="989"/>
        <v>491.08</v>
      </c>
      <c r="Z435" s="46">
        <f t="shared" si="990"/>
        <v>1676.31125</v>
      </c>
      <c r="AA435" s="78"/>
      <c r="AB435" s="12" t="s">
        <v>95</v>
      </c>
      <c r="AC435" s="11">
        <f t="shared" ref="AC435:AE435" si="998">K435+R435</f>
        <v>62.5185</v>
      </c>
      <c r="AD435" s="11">
        <f t="shared" si="998"/>
        <v>833.58</v>
      </c>
      <c r="AE435" s="11">
        <f t="shared" si="998"/>
        <v>566.48</v>
      </c>
      <c r="AF435" s="11">
        <f t="shared" si="992"/>
        <v>34.73275</v>
      </c>
      <c r="AG435" s="11">
        <f t="shared" ref="AG435:AI435" si="999">O435+W435</f>
        <v>179</v>
      </c>
      <c r="AH435" s="11">
        <f t="shared" si="999"/>
        <v>0</v>
      </c>
      <c r="AI435" s="11">
        <f t="shared" si="999"/>
        <v>1676.31125</v>
      </c>
      <c r="AJ435" s="12" t="s">
        <v>33</v>
      </c>
    </row>
    <row r="436" s="9" customFormat="1" ht="16" customHeight="1" spans="1:36">
      <c r="A436" s="45">
        <f t="shared" si="976"/>
        <v>433</v>
      </c>
      <c r="B436" s="52" t="s">
        <v>640</v>
      </c>
      <c r="C436" s="52" t="s">
        <v>1060</v>
      </c>
      <c r="D436" s="55" t="s">
        <v>1061</v>
      </c>
      <c r="E436" s="109">
        <v>3473.25</v>
      </c>
      <c r="F436" s="95">
        <v>3473.25</v>
      </c>
      <c r="G436" s="95">
        <v>5664.75</v>
      </c>
      <c r="H436" s="95">
        <v>3473.25</v>
      </c>
      <c r="I436" s="115">
        <v>1790</v>
      </c>
      <c r="J436" s="105"/>
      <c r="K436" s="63">
        <f t="shared" si="977"/>
        <v>62.5185</v>
      </c>
      <c r="L436" s="64">
        <f t="shared" si="978"/>
        <v>555.72</v>
      </c>
      <c r="M436" s="48">
        <f t="shared" si="979"/>
        <v>453.18</v>
      </c>
      <c r="N436" s="46">
        <f t="shared" si="980"/>
        <v>24.31275</v>
      </c>
      <c r="O436" s="48">
        <f t="shared" si="981"/>
        <v>89.5</v>
      </c>
      <c r="P436" s="48">
        <f t="shared" si="982"/>
        <v>0</v>
      </c>
      <c r="Q436" s="48">
        <f t="shared" si="983"/>
        <v>1185.23125</v>
      </c>
      <c r="R436" s="46">
        <f t="shared" si="915"/>
        <v>0</v>
      </c>
      <c r="S436" s="46">
        <f t="shared" si="984"/>
        <v>277.86</v>
      </c>
      <c r="T436" s="48">
        <f t="shared" si="985"/>
        <v>113.3</v>
      </c>
      <c r="U436" s="46">
        <f t="shared" si="986"/>
        <v>10.42</v>
      </c>
      <c r="V436" s="46">
        <v>0</v>
      </c>
      <c r="W436" s="48">
        <f t="shared" si="987"/>
        <v>89.5</v>
      </c>
      <c r="X436" s="48">
        <f t="shared" si="988"/>
        <v>0</v>
      </c>
      <c r="Y436" s="46">
        <f t="shared" si="989"/>
        <v>491.08</v>
      </c>
      <c r="Z436" s="46">
        <f t="shared" si="990"/>
        <v>1676.31125</v>
      </c>
      <c r="AA436" s="78"/>
      <c r="AB436" s="12" t="s">
        <v>95</v>
      </c>
      <c r="AC436" s="11">
        <f t="shared" ref="AC436:AE436" si="1000">K436+R436</f>
        <v>62.5185</v>
      </c>
      <c r="AD436" s="11">
        <f t="shared" si="1000"/>
        <v>833.58</v>
      </c>
      <c r="AE436" s="11">
        <f t="shared" si="1000"/>
        <v>566.48</v>
      </c>
      <c r="AF436" s="11">
        <f t="shared" si="992"/>
        <v>34.73275</v>
      </c>
      <c r="AG436" s="11">
        <f t="shared" ref="AG436:AI436" si="1001">O436+W436</f>
        <v>179</v>
      </c>
      <c r="AH436" s="11">
        <f t="shared" si="1001"/>
        <v>0</v>
      </c>
      <c r="AI436" s="11">
        <f t="shared" si="1001"/>
        <v>1676.31125</v>
      </c>
      <c r="AJ436" s="12" t="s">
        <v>33</v>
      </c>
    </row>
    <row r="437" s="9" customFormat="1" ht="16" customHeight="1" spans="1:36">
      <c r="A437" s="45">
        <f t="shared" si="976"/>
        <v>434</v>
      </c>
      <c r="B437" s="52" t="s">
        <v>640</v>
      </c>
      <c r="C437" s="52" t="s">
        <v>1062</v>
      </c>
      <c r="D437" s="55" t="s">
        <v>1063</v>
      </c>
      <c r="E437" s="109">
        <v>3473.25</v>
      </c>
      <c r="F437" s="95">
        <v>3473.25</v>
      </c>
      <c r="G437" s="95">
        <v>5664.75</v>
      </c>
      <c r="H437" s="95">
        <v>3473.25</v>
      </c>
      <c r="I437" s="115">
        <v>1790</v>
      </c>
      <c r="J437" s="105"/>
      <c r="K437" s="63">
        <f t="shared" si="977"/>
        <v>62.5185</v>
      </c>
      <c r="L437" s="64">
        <f t="shared" si="978"/>
        <v>555.72</v>
      </c>
      <c r="M437" s="48">
        <f t="shared" si="979"/>
        <v>453.18</v>
      </c>
      <c r="N437" s="46">
        <f t="shared" si="980"/>
        <v>24.31275</v>
      </c>
      <c r="O437" s="48">
        <f t="shared" si="981"/>
        <v>89.5</v>
      </c>
      <c r="P437" s="48">
        <f t="shared" si="982"/>
        <v>0</v>
      </c>
      <c r="Q437" s="48">
        <f t="shared" si="983"/>
        <v>1185.23125</v>
      </c>
      <c r="R437" s="46">
        <f t="shared" si="915"/>
        <v>0</v>
      </c>
      <c r="S437" s="46">
        <f t="shared" si="984"/>
        <v>277.86</v>
      </c>
      <c r="T437" s="48">
        <f t="shared" si="985"/>
        <v>113.3</v>
      </c>
      <c r="U437" s="46">
        <f t="shared" si="986"/>
        <v>10.42</v>
      </c>
      <c r="V437" s="46">
        <v>0</v>
      </c>
      <c r="W437" s="48">
        <f t="shared" si="987"/>
        <v>89.5</v>
      </c>
      <c r="X437" s="48">
        <f t="shared" si="988"/>
        <v>0</v>
      </c>
      <c r="Y437" s="46">
        <f t="shared" si="989"/>
        <v>491.08</v>
      </c>
      <c r="Z437" s="46">
        <f t="shared" si="990"/>
        <v>1676.31125</v>
      </c>
      <c r="AA437" s="78"/>
      <c r="AB437" s="12" t="s">
        <v>95</v>
      </c>
      <c r="AC437" s="11">
        <f t="shared" ref="AC437:AE437" si="1002">K437+R437</f>
        <v>62.5185</v>
      </c>
      <c r="AD437" s="11">
        <f t="shared" si="1002"/>
        <v>833.58</v>
      </c>
      <c r="AE437" s="11">
        <f t="shared" si="1002"/>
        <v>566.48</v>
      </c>
      <c r="AF437" s="11">
        <f t="shared" si="992"/>
        <v>34.73275</v>
      </c>
      <c r="AG437" s="11">
        <f t="shared" ref="AG437:AI437" si="1003">O437+W437</f>
        <v>179</v>
      </c>
      <c r="AH437" s="11">
        <f t="shared" si="1003"/>
        <v>0</v>
      </c>
      <c r="AI437" s="11">
        <f t="shared" si="1003"/>
        <v>1676.31125</v>
      </c>
      <c r="AJ437" s="12" t="s">
        <v>33</v>
      </c>
    </row>
    <row r="438" s="9" customFormat="1" ht="16" customHeight="1" spans="1:36">
      <c r="A438" s="45">
        <f t="shared" si="976"/>
        <v>435</v>
      </c>
      <c r="B438" s="52" t="s">
        <v>640</v>
      </c>
      <c r="C438" s="52" t="s">
        <v>1064</v>
      </c>
      <c r="D438" s="55" t="s">
        <v>1065</v>
      </c>
      <c r="E438" s="109">
        <v>3473.25</v>
      </c>
      <c r="F438" s="95">
        <v>3473.25</v>
      </c>
      <c r="G438" s="95">
        <v>5664.75</v>
      </c>
      <c r="H438" s="95">
        <v>3473.25</v>
      </c>
      <c r="I438" s="115">
        <v>3180</v>
      </c>
      <c r="J438" s="105"/>
      <c r="K438" s="63">
        <f t="shared" si="977"/>
        <v>62.5185</v>
      </c>
      <c r="L438" s="64">
        <f t="shared" si="978"/>
        <v>555.72</v>
      </c>
      <c r="M438" s="48">
        <f t="shared" si="979"/>
        <v>453.18</v>
      </c>
      <c r="N438" s="46">
        <f t="shared" si="980"/>
        <v>24.31275</v>
      </c>
      <c r="O438" s="48">
        <f t="shared" si="981"/>
        <v>159</v>
      </c>
      <c r="P438" s="48">
        <f t="shared" si="982"/>
        <v>0</v>
      </c>
      <c r="Q438" s="48">
        <f t="shared" si="983"/>
        <v>1254.73125</v>
      </c>
      <c r="R438" s="46">
        <f t="shared" ref="R438:R459" si="1004">E438*0</f>
        <v>0</v>
      </c>
      <c r="S438" s="46">
        <f t="shared" si="984"/>
        <v>277.86</v>
      </c>
      <c r="T438" s="48">
        <f t="shared" si="985"/>
        <v>113.3</v>
      </c>
      <c r="U438" s="46">
        <f t="shared" si="986"/>
        <v>10.42</v>
      </c>
      <c r="V438" s="46">
        <v>0</v>
      </c>
      <c r="W438" s="48">
        <f t="shared" si="987"/>
        <v>159</v>
      </c>
      <c r="X438" s="48">
        <f t="shared" si="988"/>
        <v>0</v>
      </c>
      <c r="Y438" s="46">
        <f t="shared" si="989"/>
        <v>560.58</v>
      </c>
      <c r="Z438" s="46">
        <f t="shared" si="990"/>
        <v>1815.31125</v>
      </c>
      <c r="AA438" s="78"/>
      <c r="AB438" s="12" t="s">
        <v>95</v>
      </c>
      <c r="AC438" s="11">
        <f t="shared" ref="AC438:AE438" si="1005">K438+R438</f>
        <v>62.5185</v>
      </c>
      <c r="AD438" s="11">
        <f t="shared" si="1005"/>
        <v>833.58</v>
      </c>
      <c r="AE438" s="11">
        <f t="shared" si="1005"/>
        <v>566.48</v>
      </c>
      <c r="AF438" s="11">
        <f t="shared" si="992"/>
        <v>34.73275</v>
      </c>
      <c r="AG438" s="11">
        <f t="shared" ref="AG438:AI438" si="1006">O438+W438</f>
        <v>318</v>
      </c>
      <c r="AH438" s="11">
        <f t="shared" si="1006"/>
        <v>0</v>
      </c>
      <c r="AI438" s="11">
        <f t="shared" si="1006"/>
        <v>1815.31125</v>
      </c>
      <c r="AJ438" s="12" t="s">
        <v>33</v>
      </c>
    </row>
    <row r="439" s="9" customFormat="1" ht="16" customHeight="1" spans="1:36">
      <c r="A439" s="45">
        <f t="shared" si="976"/>
        <v>436</v>
      </c>
      <c r="B439" s="52" t="s">
        <v>173</v>
      </c>
      <c r="C439" s="52" t="s">
        <v>1066</v>
      </c>
      <c r="D439" s="55" t="s">
        <v>1067</v>
      </c>
      <c r="E439" s="109">
        <v>3473.25</v>
      </c>
      <c r="F439" s="95">
        <v>3473.25</v>
      </c>
      <c r="G439" s="95">
        <v>5664.75</v>
      </c>
      <c r="H439" s="95">
        <v>3473.25</v>
      </c>
      <c r="I439" s="115">
        <v>3180</v>
      </c>
      <c r="J439" s="105"/>
      <c r="K439" s="63">
        <f t="shared" si="977"/>
        <v>62.5185</v>
      </c>
      <c r="L439" s="64">
        <f t="shared" si="978"/>
        <v>555.72</v>
      </c>
      <c r="M439" s="48">
        <f t="shared" si="979"/>
        <v>453.18</v>
      </c>
      <c r="N439" s="46">
        <f t="shared" si="980"/>
        <v>24.31275</v>
      </c>
      <c r="O439" s="48">
        <f t="shared" si="981"/>
        <v>159</v>
      </c>
      <c r="P439" s="48">
        <f t="shared" si="982"/>
        <v>0</v>
      </c>
      <c r="Q439" s="48">
        <f t="shared" si="983"/>
        <v>1254.73125</v>
      </c>
      <c r="R439" s="46">
        <f t="shared" si="1004"/>
        <v>0</v>
      </c>
      <c r="S439" s="46">
        <f t="shared" si="984"/>
        <v>277.86</v>
      </c>
      <c r="T439" s="48">
        <f t="shared" si="985"/>
        <v>113.3</v>
      </c>
      <c r="U439" s="46">
        <f t="shared" si="986"/>
        <v>10.42</v>
      </c>
      <c r="V439" s="46">
        <v>0</v>
      </c>
      <c r="W439" s="48">
        <f t="shared" si="987"/>
        <v>159</v>
      </c>
      <c r="X439" s="48">
        <f t="shared" si="988"/>
        <v>0</v>
      </c>
      <c r="Y439" s="46">
        <f t="shared" si="989"/>
        <v>560.58</v>
      </c>
      <c r="Z439" s="46">
        <f t="shared" si="990"/>
        <v>1815.31125</v>
      </c>
      <c r="AA439" s="78"/>
      <c r="AB439" s="12" t="s">
        <v>104</v>
      </c>
      <c r="AC439" s="11">
        <f t="shared" ref="AC439:AE439" si="1007">K439+R439</f>
        <v>62.5185</v>
      </c>
      <c r="AD439" s="11">
        <f t="shared" si="1007"/>
        <v>833.58</v>
      </c>
      <c r="AE439" s="11">
        <f t="shared" si="1007"/>
        <v>566.48</v>
      </c>
      <c r="AF439" s="11">
        <f t="shared" si="992"/>
        <v>34.73275</v>
      </c>
      <c r="AG439" s="11">
        <f t="shared" ref="AG439:AI439" si="1008">O439+W439</f>
        <v>318</v>
      </c>
      <c r="AH439" s="11">
        <f t="shared" si="1008"/>
        <v>0</v>
      </c>
      <c r="AI439" s="11">
        <f t="shared" si="1008"/>
        <v>1815.31125</v>
      </c>
      <c r="AJ439" s="12" t="s">
        <v>35</v>
      </c>
    </row>
    <row r="440" s="9" customFormat="1" ht="16" customHeight="1" spans="1:36">
      <c r="A440" s="45">
        <f t="shared" si="976"/>
        <v>437</v>
      </c>
      <c r="B440" s="52" t="s">
        <v>173</v>
      </c>
      <c r="C440" s="52" t="s">
        <v>1068</v>
      </c>
      <c r="D440" s="55" t="s">
        <v>1069</v>
      </c>
      <c r="E440" s="109">
        <v>3473.25</v>
      </c>
      <c r="F440" s="95">
        <v>3473.25</v>
      </c>
      <c r="G440" s="95">
        <v>5664.75</v>
      </c>
      <c r="H440" s="95">
        <v>3473.25</v>
      </c>
      <c r="I440" s="115">
        <v>3180</v>
      </c>
      <c r="J440" s="105"/>
      <c r="K440" s="63">
        <f t="shared" si="977"/>
        <v>62.5185</v>
      </c>
      <c r="L440" s="64">
        <f t="shared" si="978"/>
        <v>555.72</v>
      </c>
      <c r="M440" s="48">
        <f t="shared" si="979"/>
        <v>453.18</v>
      </c>
      <c r="N440" s="46">
        <f t="shared" si="980"/>
        <v>24.31275</v>
      </c>
      <c r="O440" s="48">
        <f t="shared" si="981"/>
        <v>159</v>
      </c>
      <c r="P440" s="48">
        <f t="shared" si="982"/>
        <v>0</v>
      </c>
      <c r="Q440" s="48">
        <f t="shared" si="983"/>
        <v>1254.73125</v>
      </c>
      <c r="R440" s="46">
        <f t="shared" si="1004"/>
        <v>0</v>
      </c>
      <c r="S440" s="46">
        <f t="shared" si="984"/>
        <v>277.86</v>
      </c>
      <c r="T440" s="48">
        <f t="shared" si="985"/>
        <v>113.3</v>
      </c>
      <c r="U440" s="46">
        <f t="shared" si="986"/>
        <v>10.42</v>
      </c>
      <c r="V440" s="46">
        <v>0</v>
      </c>
      <c r="W440" s="48">
        <f t="shared" si="987"/>
        <v>159</v>
      </c>
      <c r="X440" s="48">
        <f t="shared" si="988"/>
        <v>0</v>
      </c>
      <c r="Y440" s="46">
        <f t="shared" si="989"/>
        <v>560.58</v>
      </c>
      <c r="Z440" s="46">
        <f t="shared" si="990"/>
        <v>1815.31125</v>
      </c>
      <c r="AA440" s="78"/>
      <c r="AB440" s="12" t="s">
        <v>104</v>
      </c>
      <c r="AC440" s="11">
        <f t="shared" ref="AC440:AE440" si="1009">K440+R440</f>
        <v>62.5185</v>
      </c>
      <c r="AD440" s="11">
        <f t="shared" si="1009"/>
        <v>833.58</v>
      </c>
      <c r="AE440" s="11">
        <f t="shared" si="1009"/>
        <v>566.48</v>
      </c>
      <c r="AF440" s="11">
        <f t="shared" si="992"/>
        <v>34.73275</v>
      </c>
      <c r="AG440" s="11">
        <f t="shared" ref="AG440:AI440" si="1010">O440+W440</f>
        <v>318</v>
      </c>
      <c r="AH440" s="11">
        <f t="shared" si="1010"/>
        <v>0</v>
      </c>
      <c r="AI440" s="11">
        <f t="shared" si="1010"/>
        <v>1815.31125</v>
      </c>
      <c r="AJ440" s="12" t="s">
        <v>35</v>
      </c>
    </row>
    <row r="441" s="9" customFormat="1" ht="16" customHeight="1" spans="1:36">
      <c r="A441" s="45">
        <f t="shared" si="976"/>
        <v>438</v>
      </c>
      <c r="B441" s="52" t="s">
        <v>509</v>
      </c>
      <c r="C441" s="52" t="s">
        <v>1070</v>
      </c>
      <c r="D441" s="55" t="s">
        <v>1071</v>
      </c>
      <c r="E441" s="109">
        <v>3473.25</v>
      </c>
      <c r="F441" s="95">
        <v>3473.25</v>
      </c>
      <c r="G441" s="95">
        <v>5664.75</v>
      </c>
      <c r="H441" s="95">
        <v>3473.25</v>
      </c>
      <c r="I441" s="115">
        <v>1790</v>
      </c>
      <c r="J441" s="105"/>
      <c r="K441" s="63">
        <f t="shared" si="977"/>
        <v>62.5185</v>
      </c>
      <c r="L441" s="64">
        <f t="shared" si="978"/>
        <v>555.72</v>
      </c>
      <c r="M441" s="48">
        <f t="shared" si="979"/>
        <v>453.18</v>
      </c>
      <c r="N441" s="46">
        <f t="shared" si="980"/>
        <v>24.31275</v>
      </c>
      <c r="O441" s="48">
        <f t="shared" si="981"/>
        <v>89.5</v>
      </c>
      <c r="P441" s="48">
        <f t="shared" si="982"/>
        <v>0</v>
      </c>
      <c r="Q441" s="48">
        <f t="shared" si="983"/>
        <v>1185.23125</v>
      </c>
      <c r="R441" s="46">
        <f t="shared" si="1004"/>
        <v>0</v>
      </c>
      <c r="S441" s="46">
        <f t="shared" si="984"/>
        <v>277.86</v>
      </c>
      <c r="T441" s="48">
        <f t="shared" si="985"/>
        <v>113.3</v>
      </c>
      <c r="U441" s="46">
        <f t="shared" si="986"/>
        <v>10.42</v>
      </c>
      <c r="V441" s="46">
        <v>0</v>
      </c>
      <c r="W441" s="48">
        <f t="shared" si="987"/>
        <v>89.5</v>
      </c>
      <c r="X441" s="48">
        <f t="shared" si="988"/>
        <v>0</v>
      </c>
      <c r="Y441" s="46">
        <f t="shared" si="989"/>
        <v>491.08</v>
      </c>
      <c r="Z441" s="46">
        <f t="shared" si="990"/>
        <v>1676.31125</v>
      </c>
      <c r="AA441" s="78"/>
      <c r="AB441" s="12" t="s">
        <v>83</v>
      </c>
      <c r="AC441" s="11">
        <f t="shared" ref="AC441:AE441" si="1011">K441+R441</f>
        <v>62.5185</v>
      </c>
      <c r="AD441" s="11">
        <f t="shared" si="1011"/>
        <v>833.58</v>
      </c>
      <c r="AE441" s="11">
        <f t="shared" si="1011"/>
        <v>566.48</v>
      </c>
      <c r="AF441" s="11">
        <f t="shared" si="992"/>
        <v>34.73275</v>
      </c>
      <c r="AG441" s="11">
        <f t="shared" ref="AG441:AI441" si="1012">O441+W441</f>
        <v>179</v>
      </c>
      <c r="AH441" s="11">
        <f t="shared" si="1012"/>
        <v>0</v>
      </c>
      <c r="AI441" s="11">
        <f t="shared" si="1012"/>
        <v>1676.31125</v>
      </c>
      <c r="AJ441" s="12" t="s">
        <v>33</v>
      </c>
    </row>
    <row r="442" s="9" customFormat="1" ht="16" customHeight="1" spans="1:36">
      <c r="A442" s="45">
        <f t="shared" ref="A442:A449" si="1013">ROW()-3</f>
        <v>439</v>
      </c>
      <c r="B442" s="52" t="s">
        <v>640</v>
      </c>
      <c r="C442" s="52" t="s">
        <v>1072</v>
      </c>
      <c r="D442" s="55" t="s">
        <v>1073</v>
      </c>
      <c r="E442" s="109">
        <v>3473.25</v>
      </c>
      <c r="F442" s="95">
        <v>3473.25</v>
      </c>
      <c r="G442" s="95">
        <v>0</v>
      </c>
      <c r="H442" s="95">
        <v>3473.25</v>
      </c>
      <c r="I442" s="115">
        <v>1790</v>
      </c>
      <c r="J442" s="105"/>
      <c r="K442" s="63">
        <f t="shared" si="977"/>
        <v>62.5185</v>
      </c>
      <c r="L442" s="64">
        <f t="shared" si="978"/>
        <v>555.72</v>
      </c>
      <c r="M442" s="48">
        <f t="shared" si="979"/>
        <v>0</v>
      </c>
      <c r="N442" s="46">
        <f t="shared" si="980"/>
        <v>24.31275</v>
      </c>
      <c r="O442" s="48">
        <f t="shared" si="981"/>
        <v>89.5</v>
      </c>
      <c r="P442" s="48">
        <f t="shared" si="982"/>
        <v>0</v>
      </c>
      <c r="Q442" s="48">
        <f t="shared" si="983"/>
        <v>732.05125</v>
      </c>
      <c r="R442" s="46">
        <f t="shared" si="1004"/>
        <v>0</v>
      </c>
      <c r="S442" s="46">
        <f t="shared" si="984"/>
        <v>277.86</v>
      </c>
      <c r="T442" s="48">
        <f t="shared" si="985"/>
        <v>0</v>
      </c>
      <c r="U442" s="46">
        <f t="shared" si="986"/>
        <v>10.42</v>
      </c>
      <c r="V442" s="46">
        <v>0</v>
      </c>
      <c r="W442" s="48">
        <f t="shared" si="987"/>
        <v>89.5</v>
      </c>
      <c r="X442" s="48">
        <f t="shared" si="988"/>
        <v>0</v>
      </c>
      <c r="Y442" s="46">
        <f t="shared" si="989"/>
        <v>377.78</v>
      </c>
      <c r="Z442" s="46">
        <f t="shared" si="990"/>
        <v>1109.83125</v>
      </c>
      <c r="AA442" s="78"/>
      <c r="AB442" s="12" t="s">
        <v>95</v>
      </c>
      <c r="AC442" s="11">
        <f t="shared" ref="AC442:AE442" si="1014">K442+R442</f>
        <v>62.5185</v>
      </c>
      <c r="AD442" s="11">
        <f t="shared" si="1014"/>
        <v>833.58</v>
      </c>
      <c r="AE442" s="11">
        <f t="shared" si="1014"/>
        <v>0</v>
      </c>
      <c r="AF442" s="11">
        <f t="shared" si="992"/>
        <v>34.73275</v>
      </c>
      <c r="AG442" s="11">
        <f t="shared" ref="AG442:AI442" si="1015">O442+W442</f>
        <v>179</v>
      </c>
      <c r="AH442" s="11">
        <f t="shared" si="1015"/>
        <v>0</v>
      </c>
      <c r="AI442" s="11">
        <f t="shared" si="1015"/>
        <v>1109.83125</v>
      </c>
      <c r="AJ442" s="12" t="s">
        <v>33</v>
      </c>
    </row>
    <row r="443" s="9" customFormat="1" ht="16" customHeight="1" spans="1:36">
      <c r="A443" s="45">
        <f t="shared" si="1013"/>
        <v>440</v>
      </c>
      <c r="B443" s="314" t="s">
        <v>328</v>
      </c>
      <c r="C443" s="315" t="s">
        <v>1074</v>
      </c>
      <c r="D443" s="55" t="s">
        <v>1075</v>
      </c>
      <c r="E443" s="109">
        <v>3820</v>
      </c>
      <c r="F443" s="95">
        <v>0</v>
      </c>
      <c r="G443" s="95">
        <v>0</v>
      </c>
      <c r="H443" s="95">
        <v>0</v>
      </c>
      <c r="I443" s="105">
        <v>4180</v>
      </c>
      <c r="J443" s="105"/>
      <c r="K443" s="63">
        <f t="shared" si="977"/>
        <v>68.76</v>
      </c>
      <c r="L443" s="64">
        <f t="shared" si="978"/>
        <v>0</v>
      </c>
      <c r="M443" s="48">
        <f t="shared" si="979"/>
        <v>0</v>
      </c>
      <c r="N443" s="46">
        <f t="shared" si="980"/>
        <v>0</v>
      </c>
      <c r="O443" s="48">
        <f t="shared" si="981"/>
        <v>209</v>
      </c>
      <c r="P443" s="48">
        <f t="shared" si="982"/>
        <v>0</v>
      </c>
      <c r="Q443" s="48">
        <f t="shared" si="983"/>
        <v>277.76</v>
      </c>
      <c r="R443" s="46">
        <f t="shared" si="1004"/>
        <v>0</v>
      </c>
      <c r="S443" s="46">
        <f t="shared" si="984"/>
        <v>0</v>
      </c>
      <c r="T443" s="48">
        <f t="shared" si="985"/>
        <v>0</v>
      </c>
      <c r="U443" s="46">
        <f t="shared" si="986"/>
        <v>0</v>
      </c>
      <c r="V443" s="46">
        <v>0</v>
      </c>
      <c r="W443" s="48">
        <f t="shared" si="987"/>
        <v>209</v>
      </c>
      <c r="X443" s="48">
        <f t="shared" si="988"/>
        <v>0</v>
      </c>
      <c r="Y443" s="46">
        <f t="shared" si="989"/>
        <v>209</v>
      </c>
      <c r="Z443" s="46">
        <f t="shared" si="990"/>
        <v>486.76</v>
      </c>
      <c r="AA443" s="78"/>
      <c r="AB443" s="12" t="s">
        <v>104</v>
      </c>
      <c r="AC443" s="11">
        <f t="shared" ref="AC443:AE443" si="1016">K443+R443</f>
        <v>68.76</v>
      </c>
      <c r="AD443" s="11">
        <f t="shared" si="1016"/>
        <v>0</v>
      </c>
      <c r="AE443" s="11">
        <f t="shared" si="1016"/>
        <v>0</v>
      </c>
      <c r="AF443" s="11">
        <f t="shared" si="992"/>
        <v>0</v>
      </c>
      <c r="AG443" s="11">
        <f t="shared" ref="AG443:AI443" si="1017">O443+W443</f>
        <v>418</v>
      </c>
      <c r="AH443" s="11">
        <f t="shared" si="1017"/>
        <v>0</v>
      </c>
      <c r="AI443" s="11">
        <f t="shared" si="1017"/>
        <v>486.76</v>
      </c>
      <c r="AJ443" s="12" t="s">
        <v>35</v>
      </c>
    </row>
    <row r="444" s="9" customFormat="1" ht="16" customHeight="1" spans="1:36">
      <c r="A444" s="45">
        <f t="shared" si="1013"/>
        <v>441</v>
      </c>
      <c r="B444" s="52" t="s">
        <v>509</v>
      </c>
      <c r="C444" s="52" t="s">
        <v>1076</v>
      </c>
      <c r="D444" s="344" t="s">
        <v>1077</v>
      </c>
      <c r="E444" s="109">
        <v>3473.25</v>
      </c>
      <c r="F444" s="109">
        <v>3473.25</v>
      </c>
      <c r="G444" s="95">
        <v>5664.75</v>
      </c>
      <c r="H444" s="95">
        <v>3473.25</v>
      </c>
      <c r="I444" s="115">
        <v>1790</v>
      </c>
      <c r="J444" s="105"/>
      <c r="K444" s="63">
        <f t="shared" si="977"/>
        <v>62.5185</v>
      </c>
      <c r="L444" s="64">
        <f t="shared" si="978"/>
        <v>555.72</v>
      </c>
      <c r="M444" s="48">
        <f t="shared" si="979"/>
        <v>453.18</v>
      </c>
      <c r="N444" s="46">
        <f t="shared" si="980"/>
        <v>24.31275</v>
      </c>
      <c r="O444" s="48">
        <f t="shared" si="981"/>
        <v>89.5</v>
      </c>
      <c r="P444" s="48">
        <f t="shared" si="982"/>
        <v>0</v>
      </c>
      <c r="Q444" s="48">
        <f t="shared" si="983"/>
        <v>1185.23125</v>
      </c>
      <c r="R444" s="46">
        <f t="shared" si="1004"/>
        <v>0</v>
      </c>
      <c r="S444" s="46">
        <f t="shared" si="984"/>
        <v>277.86</v>
      </c>
      <c r="T444" s="48">
        <f t="shared" si="985"/>
        <v>113.3</v>
      </c>
      <c r="U444" s="46">
        <f t="shared" si="986"/>
        <v>10.42</v>
      </c>
      <c r="V444" s="46">
        <v>0</v>
      </c>
      <c r="W444" s="48">
        <f t="shared" si="987"/>
        <v>89.5</v>
      </c>
      <c r="X444" s="48">
        <f t="shared" si="988"/>
        <v>0</v>
      </c>
      <c r="Y444" s="46">
        <f t="shared" si="989"/>
        <v>491.08</v>
      </c>
      <c r="Z444" s="46">
        <f t="shared" si="990"/>
        <v>1676.31125</v>
      </c>
      <c r="AA444" s="78"/>
      <c r="AB444" s="12" t="s">
        <v>83</v>
      </c>
      <c r="AC444" s="11">
        <f t="shared" ref="AC444:AE444" si="1018">K444+R444</f>
        <v>62.5185</v>
      </c>
      <c r="AD444" s="11">
        <f t="shared" si="1018"/>
        <v>833.58</v>
      </c>
      <c r="AE444" s="11">
        <f t="shared" si="1018"/>
        <v>566.48</v>
      </c>
      <c r="AF444" s="11">
        <f t="shared" si="992"/>
        <v>34.73275</v>
      </c>
      <c r="AG444" s="11">
        <f t="shared" ref="AG444:AI444" si="1019">O444+W444</f>
        <v>179</v>
      </c>
      <c r="AH444" s="11">
        <f t="shared" si="1019"/>
        <v>0</v>
      </c>
      <c r="AI444" s="11">
        <f t="shared" si="1019"/>
        <v>1676.31125</v>
      </c>
      <c r="AJ444" s="12" t="s">
        <v>33</v>
      </c>
    </row>
    <row r="445" s="9" customFormat="1" ht="16" customHeight="1" spans="1:36">
      <c r="A445" s="45">
        <f t="shared" si="1013"/>
        <v>442</v>
      </c>
      <c r="B445" s="52" t="s">
        <v>230</v>
      </c>
      <c r="C445" s="52" t="s">
        <v>1078</v>
      </c>
      <c r="D445" s="344" t="s">
        <v>1079</v>
      </c>
      <c r="E445" s="109">
        <v>3820</v>
      </c>
      <c r="F445" s="109">
        <v>3820</v>
      </c>
      <c r="G445" s="95">
        <v>5664.75</v>
      </c>
      <c r="H445" s="95">
        <v>3820</v>
      </c>
      <c r="I445" s="105"/>
      <c r="J445" s="105"/>
      <c r="K445" s="63">
        <f t="shared" si="977"/>
        <v>68.76</v>
      </c>
      <c r="L445" s="64">
        <f t="shared" si="978"/>
        <v>611.2</v>
      </c>
      <c r="M445" s="48">
        <f t="shared" si="979"/>
        <v>453.18</v>
      </c>
      <c r="N445" s="46">
        <f t="shared" si="980"/>
        <v>26.74</v>
      </c>
      <c r="O445" s="48">
        <f t="shared" si="981"/>
        <v>0</v>
      </c>
      <c r="P445" s="48">
        <f t="shared" si="982"/>
        <v>0</v>
      </c>
      <c r="Q445" s="48">
        <f t="shared" si="983"/>
        <v>1159.88</v>
      </c>
      <c r="R445" s="46">
        <f t="shared" si="1004"/>
        <v>0</v>
      </c>
      <c r="S445" s="46">
        <f t="shared" si="984"/>
        <v>305.6</v>
      </c>
      <c r="T445" s="48">
        <f t="shared" si="985"/>
        <v>113.3</v>
      </c>
      <c r="U445" s="46">
        <f t="shared" si="986"/>
        <v>11.46</v>
      </c>
      <c r="V445" s="46">
        <v>0</v>
      </c>
      <c r="W445" s="48">
        <f t="shared" si="987"/>
        <v>0</v>
      </c>
      <c r="X445" s="48">
        <f t="shared" si="988"/>
        <v>0</v>
      </c>
      <c r="Y445" s="46">
        <f t="shared" si="989"/>
        <v>430.36</v>
      </c>
      <c r="Z445" s="46">
        <f t="shared" si="990"/>
        <v>1590.24</v>
      </c>
      <c r="AA445" s="78"/>
      <c r="AB445" s="12" t="s">
        <v>57</v>
      </c>
      <c r="AC445" s="11">
        <f t="shared" ref="AC445:AE445" si="1020">K445+R445</f>
        <v>68.76</v>
      </c>
      <c r="AD445" s="11">
        <f t="shared" si="1020"/>
        <v>916.8</v>
      </c>
      <c r="AE445" s="11">
        <f t="shared" si="1020"/>
        <v>566.48</v>
      </c>
      <c r="AF445" s="11">
        <f t="shared" si="992"/>
        <v>38.2</v>
      </c>
      <c r="AG445" s="11">
        <f t="shared" ref="AG445:AI445" si="1021">O445+W445</f>
        <v>0</v>
      </c>
      <c r="AH445" s="11">
        <f t="shared" si="1021"/>
        <v>0</v>
      </c>
      <c r="AI445" s="11">
        <f t="shared" si="1021"/>
        <v>1590.24</v>
      </c>
      <c r="AJ445" s="12" t="s">
        <v>32</v>
      </c>
    </row>
    <row r="446" s="9" customFormat="1" ht="16" customHeight="1" spans="1:36">
      <c r="A446" s="45">
        <f t="shared" si="1013"/>
        <v>443</v>
      </c>
      <c r="B446" s="52" t="s">
        <v>230</v>
      </c>
      <c r="C446" s="52" t="s">
        <v>1080</v>
      </c>
      <c r="D446" s="344" t="s">
        <v>1081</v>
      </c>
      <c r="E446" s="109">
        <v>3473.25</v>
      </c>
      <c r="F446" s="109">
        <v>3473.25</v>
      </c>
      <c r="G446" s="95">
        <v>5664.75</v>
      </c>
      <c r="H446" s="95">
        <v>3473.25</v>
      </c>
      <c r="I446" s="115">
        <v>3180</v>
      </c>
      <c r="J446" s="105"/>
      <c r="K446" s="63">
        <f t="shared" si="977"/>
        <v>62.5185</v>
      </c>
      <c r="L446" s="64">
        <f t="shared" si="978"/>
        <v>555.72</v>
      </c>
      <c r="M446" s="48">
        <f t="shared" si="979"/>
        <v>453.18</v>
      </c>
      <c r="N446" s="46">
        <f t="shared" si="980"/>
        <v>24.31275</v>
      </c>
      <c r="O446" s="48">
        <f t="shared" si="981"/>
        <v>159</v>
      </c>
      <c r="P446" s="48">
        <f t="shared" si="982"/>
        <v>0</v>
      </c>
      <c r="Q446" s="48">
        <f t="shared" si="983"/>
        <v>1254.73125</v>
      </c>
      <c r="R446" s="46">
        <f t="shared" si="1004"/>
        <v>0</v>
      </c>
      <c r="S446" s="46">
        <f t="shared" si="984"/>
        <v>277.86</v>
      </c>
      <c r="T446" s="48">
        <f t="shared" si="985"/>
        <v>113.3</v>
      </c>
      <c r="U446" s="46">
        <f t="shared" si="986"/>
        <v>10.42</v>
      </c>
      <c r="V446" s="46">
        <v>0</v>
      </c>
      <c r="W446" s="48">
        <f t="shared" si="987"/>
        <v>159</v>
      </c>
      <c r="X446" s="48">
        <f t="shared" si="988"/>
        <v>0</v>
      </c>
      <c r="Y446" s="46">
        <f t="shared" si="989"/>
        <v>560.58</v>
      </c>
      <c r="Z446" s="46">
        <f t="shared" si="990"/>
        <v>1815.31125</v>
      </c>
      <c r="AA446" s="78"/>
      <c r="AB446" s="12" t="s">
        <v>60</v>
      </c>
      <c r="AC446" s="11">
        <f t="shared" ref="AC446:AE446" si="1022">K446+R446</f>
        <v>62.5185</v>
      </c>
      <c r="AD446" s="11">
        <f t="shared" si="1022"/>
        <v>833.58</v>
      </c>
      <c r="AE446" s="11">
        <f t="shared" si="1022"/>
        <v>566.48</v>
      </c>
      <c r="AF446" s="11">
        <f t="shared" si="992"/>
        <v>34.73275</v>
      </c>
      <c r="AG446" s="11">
        <f t="shared" ref="AG446:AI446" si="1023">O446+W446</f>
        <v>318</v>
      </c>
      <c r="AH446" s="11">
        <f t="shared" si="1023"/>
        <v>0</v>
      </c>
      <c r="AI446" s="11">
        <f t="shared" si="1023"/>
        <v>1815.31125</v>
      </c>
      <c r="AJ446" s="12" t="s">
        <v>32</v>
      </c>
    </row>
    <row r="447" s="9" customFormat="1" ht="16" customHeight="1" spans="1:36">
      <c r="A447" s="45">
        <f t="shared" si="1013"/>
        <v>444</v>
      </c>
      <c r="B447" s="52" t="s">
        <v>230</v>
      </c>
      <c r="C447" s="52" t="s">
        <v>1082</v>
      </c>
      <c r="D447" s="344" t="s">
        <v>1083</v>
      </c>
      <c r="E447" s="109">
        <v>3473.25</v>
      </c>
      <c r="F447" s="109">
        <v>3473.25</v>
      </c>
      <c r="G447" s="95">
        <v>5664.75</v>
      </c>
      <c r="H447" s="95">
        <v>3473.25</v>
      </c>
      <c r="I447" s="105">
        <v>0</v>
      </c>
      <c r="J447" s="105"/>
      <c r="K447" s="63">
        <f t="shared" si="977"/>
        <v>62.5185</v>
      </c>
      <c r="L447" s="64">
        <f t="shared" si="978"/>
        <v>555.72</v>
      </c>
      <c r="M447" s="48">
        <f t="shared" si="979"/>
        <v>453.18</v>
      </c>
      <c r="N447" s="46">
        <f t="shared" si="980"/>
        <v>24.31275</v>
      </c>
      <c r="O447" s="48">
        <f t="shared" si="981"/>
        <v>0</v>
      </c>
      <c r="P447" s="48">
        <f t="shared" si="982"/>
        <v>0</v>
      </c>
      <c r="Q447" s="48">
        <f t="shared" si="983"/>
        <v>1095.73125</v>
      </c>
      <c r="R447" s="46">
        <f t="shared" si="1004"/>
        <v>0</v>
      </c>
      <c r="S447" s="46">
        <f t="shared" si="984"/>
        <v>277.86</v>
      </c>
      <c r="T447" s="48">
        <f t="shared" si="985"/>
        <v>113.3</v>
      </c>
      <c r="U447" s="46">
        <f t="shared" si="986"/>
        <v>10.42</v>
      </c>
      <c r="V447" s="46">
        <v>0</v>
      </c>
      <c r="W447" s="48">
        <f t="shared" si="987"/>
        <v>0</v>
      </c>
      <c r="X447" s="48">
        <f t="shared" si="988"/>
        <v>0</v>
      </c>
      <c r="Y447" s="46">
        <f t="shared" si="989"/>
        <v>401.58</v>
      </c>
      <c r="Z447" s="46">
        <f t="shared" si="990"/>
        <v>1497.31125</v>
      </c>
      <c r="AA447" s="78"/>
      <c r="AB447" s="12" t="s">
        <v>68</v>
      </c>
      <c r="AC447" s="11">
        <f t="shared" ref="AC447:AE447" si="1024">K447+R447</f>
        <v>62.5185</v>
      </c>
      <c r="AD447" s="11">
        <f t="shared" si="1024"/>
        <v>833.58</v>
      </c>
      <c r="AE447" s="11">
        <f t="shared" si="1024"/>
        <v>566.48</v>
      </c>
      <c r="AF447" s="11">
        <f t="shared" si="992"/>
        <v>34.73275</v>
      </c>
      <c r="AG447" s="11">
        <f t="shared" ref="AG447:AI447" si="1025">O447+W447</f>
        <v>0</v>
      </c>
      <c r="AH447" s="11">
        <f t="shared" si="1025"/>
        <v>0</v>
      </c>
      <c r="AI447" s="11">
        <f t="shared" si="1025"/>
        <v>1497.31125</v>
      </c>
      <c r="AJ447" s="12" t="s">
        <v>32</v>
      </c>
    </row>
    <row r="448" s="9" customFormat="1" ht="16" customHeight="1" spans="1:36">
      <c r="A448" s="45">
        <f t="shared" si="1013"/>
        <v>445</v>
      </c>
      <c r="B448" s="52" t="s">
        <v>670</v>
      </c>
      <c r="C448" s="52" t="s">
        <v>1084</v>
      </c>
      <c r="D448" s="344" t="s">
        <v>1085</v>
      </c>
      <c r="E448" s="109">
        <v>3473.25</v>
      </c>
      <c r="F448" s="109">
        <v>3473.25</v>
      </c>
      <c r="G448" s="95">
        <v>5664.75</v>
      </c>
      <c r="H448" s="95">
        <v>3473.25</v>
      </c>
      <c r="I448" s="105">
        <v>0</v>
      </c>
      <c r="J448" s="105"/>
      <c r="K448" s="63">
        <f t="shared" si="977"/>
        <v>62.5185</v>
      </c>
      <c r="L448" s="64">
        <f t="shared" si="978"/>
        <v>555.72</v>
      </c>
      <c r="M448" s="48">
        <f t="shared" si="979"/>
        <v>453.18</v>
      </c>
      <c r="N448" s="46">
        <f t="shared" si="980"/>
        <v>24.31275</v>
      </c>
      <c r="O448" s="48">
        <f t="shared" si="981"/>
        <v>0</v>
      </c>
      <c r="P448" s="48">
        <f t="shared" si="982"/>
        <v>0</v>
      </c>
      <c r="Q448" s="48">
        <f t="shared" si="983"/>
        <v>1095.73125</v>
      </c>
      <c r="R448" s="46">
        <f t="shared" si="1004"/>
        <v>0</v>
      </c>
      <c r="S448" s="46">
        <f t="shared" si="984"/>
        <v>277.86</v>
      </c>
      <c r="T448" s="48">
        <f t="shared" si="985"/>
        <v>113.3</v>
      </c>
      <c r="U448" s="46">
        <f t="shared" si="986"/>
        <v>10.42</v>
      </c>
      <c r="V448" s="46">
        <v>0</v>
      </c>
      <c r="W448" s="48">
        <f t="shared" si="987"/>
        <v>0</v>
      </c>
      <c r="X448" s="48">
        <f t="shared" si="988"/>
        <v>0</v>
      </c>
      <c r="Y448" s="46">
        <f t="shared" si="989"/>
        <v>401.58</v>
      </c>
      <c r="Z448" s="46">
        <f t="shared" si="990"/>
        <v>1497.31125</v>
      </c>
      <c r="AA448" s="78"/>
      <c r="AB448" s="12" t="s">
        <v>92</v>
      </c>
      <c r="AC448" s="11">
        <f t="shared" ref="AC448:AE448" si="1026">K448+R448</f>
        <v>62.5185</v>
      </c>
      <c r="AD448" s="11">
        <f t="shared" si="1026"/>
        <v>833.58</v>
      </c>
      <c r="AE448" s="11">
        <f t="shared" si="1026"/>
        <v>566.48</v>
      </c>
      <c r="AF448" s="11">
        <f t="shared" si="992"/>
        <v>34.73275</v>
      </c>
      <c r="AG448" s="11">
        <f t="shared" ref="AG448:AI448" si="1027">O448+W448</f>
        <v>0</v>
      </c>
      <c r="AH448" s="11">
        <f t="shared" si="1027"/>
        <v>0</v>
      </c>
      <c r="AI448" s="11">
        <f t="shared" si="1027"/>
        <v>1497.31125</v>
      </c>
      <c r="AJ448" s="12" t="s">
        <v>33</v>
      </c>
    </row>
    <row r="449" s="9" customFormat="1" ht="16" customHeight="1" spans="1:36">
      <c r="A449" s="45">
        <f t="shared" si="1013"/>
        <v>446</v>
      </c>
      <c r="B449" s="52" t="s">
        <v>670</v>
      </c>
      <c r="C449" s="103" t="s">
        <v>1086</v>
      </c>
      <c r="D449" s="55" t="s">
        <v>1087</v>
      </c>
      <c r="E449" s="109">
        <v>3473.25</v>
      </c>
      <c r="F449" s="109">
        <v>3473.25</v>
      </c>
      <c r="G449" s="95">
        <v>5664.75</v>
      </c>
      <c r="H449" s="95">
        <v>3473.25</v>
      </c>
      <c r="I449" s="105">
        <v>1790</v>
      </c>
      <c r="J449" s="105"/>
      <c r="K449" s="63">
        <f t="shared" si="977"/>
        <v>62.5185</v>
      </c>
      <c r="L449" s="64">
        <f t="shared" si="978"/>
        <v>555.72</v>
      </c>
      <c r="M449" s="48">
        <f t="shared" si="979"/>
        <v>453.18</v>
      </c>
      <c r="N449" s="46">
        <f t="shared" si="980"/>
        <v>24.31275</v>
      </c>
      <c r="O449" s="48">
        <f t="shared" si="981"/>
        <v>89.5</v>
      </c>
      <c r="P449" s="48">
        <f t="shared" si="982"/>
        <v>0</v>
      </c>
      <c r="Q449" s="48">
        <f t="shared" si="983"/>
        <v>1185.23125</v>
      </c>
      <c r="R449" s="46">
        <f t="shared" si="1004"/>
        <v>0</v>
      </c>
      <c r="S449" s="46">
        <f t="shared" si="984"/>
        <v>277.86</v>
      </c>
      <c r="T449" s="48">
        <f t="shared" si="985"/>
        <v>113.3</v>
      </c>
      <c r="U449" s="46">
        <f t="shared" si="986"/>
        <v>10.42</v>
      </c>
      <c r="V449" s="46">
        <v>0</v>
      </c>
      <c r="W449" s="48">
        <f t="shared" si="987"/>
        <v>89.5</v>
      </c>
      <c r="X449" s="48">
        <f t="shared" si="988"/>
        <v>0</v>
      </c>
      <c r="Y449" s="46">
        <f t="shared" si="989"/>
        <v>491.08</v>
      </c>
      <c r="Z449" s="46">
        <f t="shared" si="990"/>
        <v>1676.31125</v>
      </c>
      <c r="AA449" s="78"/>
      <c r="AB449" s="12" t="s">
        <v>92</v>
      </c>
      <c r="AC449" s="11">
        <f t="shared" ref="AC449:AE449" si="1028">K449+R449</f>
        <v>62.5185</v>
      </c>
      <c r="AD449" s="11">
        <f t="shared" si="1028"/>
        <v>833.58</v>
      </c>
      <c r="AE449" s="11">
        <f t="shared" si="1028"/>
        <v>566.48</v>
      </c>
      <c r="AF449" s="11">
        <f t="shared" si="992"/>
        <v>34.73275</v>
      </c>
      <c r="AG449" s="11">
        <f t="shared" ref="AG449:AI449" si="1029">O449+W449</f>
        <v>179</v>
      </c>
      <c r="AH449" s="11">
        <f t="shared" si="1029"/>
        <v>0</v>
      </c>
      <c r="AI449" s="11">
        <f t="shared" si="1029"/>
        <v>1676.31125</v>
      </c>
      <c r="AJ449" s="12" t="s">
        <v>33</v>
      </c>
    </row>
    <row r="450" s="9" customFormat="1" ht="16" customHeight="1" spans="1:36">
      <c r="A450" s="45">
        <f t="shared" ref="A450:A457" si="1030">ROW()-3</f>
        <v>447</v>
      </c>
      <c r="B450" s="52" t="s">
        <v>640</v>
      </c>
      <c r="C450" s="52" t="s">
        <v>1088</v>
      </c>
      <c r="D450" s="55" t="s">
        <v>1089</v>
      </c>
      <c r="E450" s="109">
        <v>3473.25</v>
      </c>
      <c r="F450" s="109">
        <v>3473.25</v>
      </c>
      <c r="G450" s="95">
        <v>5664.75</v>
      </c>
      <c r="H450" s="109">
        <v>3473.25</v>
      </c>
      <c r="I450" s="115">
        <v>1790</v>
      </c>
      <c r="J450" s="105"/>
      <c r="K450" s="63">
        <f t="shared" si="977"/>
        <v>62.5185</v>
      </c>
      <c r="L450" s="64">
        <f t="shared" si="978"/>
        <v>555.72</v>
      </c>
      <c r="M450" s="48">
        <f t="shared" si="979"/>
        <v>453.18</v>
      </c>
      <c r="N450" s="46">
        <f t="shared" si="980"/>
        <v>24.31275</v>
      </c>
      <c r="O450" s="48">
        <f t="shared" si="981"/>
        <v>89.5</v>
      </c>
      <c r="P450" s="48">
        <f t="shared" si="982"/>
        <v>0</v>
      </c>
      <c r="Q450" s="48">
        <f t="shared" si="983"/>
        <v>1185.23125</v>
      </c>
      <c r="R450" s="46">
        <f t="shared" si="1004"/>
        <v>0</v>
      </c>
      <c r="S450" s="46">
        <f t="shared" si="984"/>
        <v>277.86</v>
      </c>
      <c r="T450" s="48">
        <f t="shared" si="985"/>
        <v>113.3</v>
      </c>
      <c r="U450" s="46">
        <f t="shared" si="986"/>
        <v>10.42</v>
      </c>
      <c r="V450" s="46">
        <v>0</v>
      </c>
      <c r="W450" s="48">
        <f t="shared" si="987"/>
        <v>89.5</v>
      </c>
      <c r="X450" s="48">
        <f t="shared" si="988"/>
        <v>0</v>
      </c>
      <c r="Y450" s="46">
        <f t="shared" si="989"/>
        <v>491.08</v>
      </c>
      <c r="Z450" s="46">
        <f t="shared" si="990"/>
        <v>1676.31125</v>
      </c>
      <c r="AA450" s="78"/>
      <c r="AB450" s="12" t="s">
        <v>95</v>
      </c>
      <c r="AC450" s="11">
        <f t="shared" ref="AC450:AE450" si="1031">K450+R450</f>
        <v>62.5185</v>
      </c>
      <c r="AD450" s="11">
        <f t="shared" si="1031"/>
        <v>833.58</v>
      </c>
      <c r="AE450" s="11">
        <f t="shared" si="1031"/>
        <v>566.48</v>
      </c>
      <c r="AF450" s="11">
        <f t="shared" si="992"/>
        <v>34.73275</v>
      </c>
      <c r="AG450" s="11">
        <f t="shared" ref="AG450:AI450" si="1032">O450+W450</f>
        <v>179</v>
      </c>
      <c r="AH450" s="11">
        <f t="shared" si="1032"/>
        <v>0</v>
      </c>
      <c r="AI450" s="11">
        <f t="shared" si="1032"/>
        <v>1676.31125</v>
      </c>
      <c r="AJ450" s="12" t="s">
        <v>33</v>
      </c>
    </row>
    <row r="451" s="9" customFormat="1" ht="16" customHeight="1" spans="1:36">
      <c r="A451" s="45">
        <f t="shared" si="1030"/>
        <v>448</v>
      </c>
      <c r="B451" s="52" t="s">
        <v>640</v>
      </c>
      <c r="C451" s="52" t="s">
        <v>1090</v>
      </c>
      <c r="D451" s="344" t="s">
        <v>1091</v>
      </c>
      <c r="E451" s="109">
        <v>3473.25</v>
      </c>
      <c r="F451" s="109">
        <v>3473.25</v>
      </c>
      <c r="G451" s="95">
        <v>5664.75</v>
      </c>
      <c r="H451" s="95">
        <v>3473.25</v>
      </c>
      <c r="I451" s="115">
        <v>1790</v>
      </c>
      <c r="J451" s="105"/>
      <c r="K451" s="63">
        <f t="shared" si="977"/>
        <v>62.5185</v>
      </c>
      <c r="L451" s="64">
        <f t="shared" si="978"/>
        <v>555.72</v>
      </c>
      <c r="M451" s="48">
        <f t="shared" si="979"/>
        <v>453.18</v>
      </c>
      <c r="N451" s="46">
        <f t="shared" si="980"/>
        <v>24.31275</v>
      </c>
      <c r="O451" s="48">
        <f t="shared" si="981"/>
        <v>89.5</v>
      </c>
      <c r="P451" s="48">
        <f t="shared" si="982"/>
        <v>0</v>
      </c>
      <c r="Q451" s="48">
        <f t="shared" si="983"/>
        <v>1185.23125</v>
      </c>
      <c r="R451" s="46">
        <f t="shared" si="1004"/>
        <v>0</v>
      </c>
      <c r="S451" s="46">
        <f t="shared" si="984"/>
        <v>277.86</v>
      </c>
      <c r="T451" s="48">
        <f t="shared" si="985"/>
        <v>113.3</v>
      </c>
      <c r="U451" s="46">
        <f t="shared" si="986"/>
        <v>10.42</v>
      </c>
      <c r="V451" s="46">
        <v>0</v>
      </c>
      <c r="W451" s="48">
        <f t="shared" si="987"/>
        <v>89.5</v>
      </c>
      <c r="X451" s="48">
        <f t="shared" si="988"/>
        <v>0</v>
      </c>
      <c r="Y451" s="46">
        <f t="shared" si="989"/>
        <v>491.08</v>
      </c>
      <c r="Z451" s="46">
        <f t="shared" si="990"/>
        <v>1676.31125</v>
      </c>
      <c r="AA451" s="78"/>
      <c r="AB451" s="12" t="s">
        <v>95</v>
      </c>
      <c r="AC451" s="11">
        <f t="shared" ref="AC451:AE451" si="1033">K451+R451</f>
        <v>62.5185</v>
      </c>
      <c r="AD451" s="11">
        <f t="shared" si="1033"/>
        <v>833.58</v>
      </c>
      <c r="AE451" s="11">
        <f t="shared" si="1033"/>
        <v>566.48</v>
      </c>
      <c r="AF451" s="11">
        <f t="shared" si="992"/>
        <v>34.73275</v>
      </c>
      <c r="AG451" s="11">
        <f t="shared" ref="AG451:AI451" si="1034">O451+W451</f>
        <v>179</v>
      </c>
      <c r="AH451" s="11">
        <f t="shared" si="1034"/>
        <v>0</v>
      </c>
      <c r="AI451" s="11">
        <f t="shared" si="1034"/>
        <v>1676.31125</v>
      </c>
      <c r="AJ451" s="12" t="s">
        <v>33</v>
      </c>
    </row>
    <row r="452" s="9" customFormat="1" ht="16" customHeight="1" spans="1:36">
      <c r="A452" s="45">
        <f t="shared" si="1030"/>
        <v>449</v>
      </c>
      <c r="B452" s="52" t="s">
        <v>640</v>
      </c>
      <c r="C452" s="52" t="s">
        <v>1092</v>
      </c>
      <c r="D452" s="344" t="s">
        <v>1093</v>
      </c>
      <c r="E452" s="109">
        <v>3473.25</v>
      </c>
      <c r="F452" s="109">
        <v>3473.25</v>
      </c>
      <c r="G452" s="95">
        <v>5664.75</v>
      </c>
      <c r="H452" s="95">
        <v>3473.25</v>
      </c>
      <c r="I452" s="115">
        <v>1790</v>
      </c>
      <c r="J452" s="105"/>
      <c r="K452" s="63">
        <f t="shared" si="977"/>
        <v>62.5185</v>
      </c>
      <c r="L452" s="64">
        <f t="shared" si="978"/>
        <v>555.72</v>
      </c>
      <c r="M452" s="48">
        <f t="shared" si="979"/>
        <v>453.18</v>
      </c>
      <c r="N452" s="46">
        <f t="shared" si="980"/>
        <v>24.31275</v>
      </c>
      <c r="O452" s="48">
        <f t="shared" si="981"/>
        <v>89.5</v>
      </c>
      <c r="P452" s="48">
        <f t="shared" si="982"/>
        <v>0</v>
      </c>
      <c r="Q452" s="48">
        <f t="shared" si="983"/>
        <v>1185.23125</v>
      </c>
      <c r="R452" s="46">
        <f t="shared" si="1004"/>
        <v>0</v>
      </c>
      <c r="S452" s="46">
        <f t="shared" si="984"/>
        <v>277.86</v>
      </c>
      <c r="T452" s="48">
        <f t="shared" si="985"/>
        <v>113.3</v>
      </c>
      <c r="U452" s="46">
        <f t="shared" si="986"/>
        <v>10.42</v>
      </c>
      <c r="V452" s="46">
        <v>0</v>
      </c>
      <c r="W452" s="48">
        <f t="shared" si="987"/>
        <v>89.5</v>
      </c>
      <c r="X452" s="48">
        <f t="shared" si="988"/>
        <v>0</v>
      </c>
      <c r="Y452" s="46">
        <f t="shared" si="989"/>
        <v>491.08</v>
      </c>
      <c r="Z452" s="46">
        <f t="shared" si="990"/>
        <v>1676.31125</v>
      </c>
      <c r="AA452" s="78"/>
      <c r="AB452" s="12" t="s">
        <v>95</v>
      </c>
      <c r="AC452" s="11">
        <f t="shared" ref="AC452:AE452" si="1035">K452+R452</f>
        <v>62.5185</v>
      </c>
      <c r="AD452" s="11">
        <f t="shared" si="1035"/>
        <v>833.58</v>
      </c>
      <c r="AE452" s="11">
        <f t="shared" si="1035"/>
        <v>566.48</v>
      </c>
      <c r="AF452" s="11">
        <f t="shared" si="992"/>
        <v>34.73275</v>
      </c>
      <c r="AG452" s="11">
        <f t="shared" ref="AG452:AI452" si="1036">O452+W452</f>
        <v>179</v>
      </c>
      <c r="AH452" s="11">
        <f t="shared" si="1036"/>
        <v>0</v>
      </c>
      <c r="AI452" s="11">
        <f t="shared" si="1036"/>
        <v>1676.31125</v>
      </c>
      <c r="AJ452" s="12" t="s">
        <v>33</v>
      </c>
    </row>
    <row r="453" s="9" customFormat="1" ht="16" customHeight="1" spans="1:36">
      <c r="A453" s="45">
        <f t="shared" si="1030"/>
        <v>450</v>
      </c>
      <c r="B453" s="52" t="s">
        <v>558</v>
      </c>
      <c r="C453" s="52" t="s">
        <v>1094</v>
      </c>
      <c r="D453" s="55" t="s">
        <v>1095</v>
      </c>
      <c r="E453" s="109">
        <v>3473.25</v>
      </c>
      <c r="F453" s="109">
        <v>3473.25</v>
      </c>
      <c r="G453" s="95">
        <v>5664.75</v>
      </c>
      <c r="H453" s="95">
        <v>3473.25</v>
      </c>
      <c r="I453" s="105">
        <v>0</v>
      </c>
      <c r="J453" s="105"/>
      <c r="K453" s="63">
        <f t="shared" si="977"/>
        <v>62.5185</v>
      </c>
      <c r="L453" s="64">
        <f t="shared" si="978"/>
        <v>555.72</v>
      </c>
      <c r="M453" s="48">
        <f t="shared" si="979"/>
        <v>453.18</v>
      </c>
      <c r="N453" s="46">
        <f t="shared" si="980"/>
        <v>24.31275</v>
      </c>
      <c r="O453" s="48">
        <f t="shared" si="981"/>
        <v>0</v>
      </c>
      <c r="P453" s="48">
        <f t="shared" si="982"/>
        <v>0</v>
      </c>
      <c r="Q453" s="48">
        <f t="shared" si="983"/>
        <v>1095.73125</v>
      </c>
      <c r="R453" s="46">
        <f t="shared" si="1004"/>
        <v>0</v>
      </c>
      <c r="S453" s="46">
        <f t="shared" si="984"/>
        <v>277.86</v>
      </c>
      <c r="T453" s="48">
        <f t="shared" si="985"/>
        <v>113.3</v>
      </c>
      <c r="U453" s="46">
        <f t="shared" si="986"/>
        <v>10.42</v>
      </c>
      <c r="V453" s="46">
        <v>0</v>
      </c>
      <c r="W453" s="48">
        <f t="shared" si="987"/>
        <v>0</v>
      </c>
      <c r="X453" s="48">
        <f t="shared" si="988"/>
        <v>0</v>
      </c>
      <c r="Y453" s="46">
        <f t="shared" si="989"/>
        <v>401.58</v>
      </c>
      <c r="Z453" s="46">
        <f t="shared" si="990"/>
        <v>1497.31125</v>
      </c>
      <c r="AA453" s="78"/>
      <c r="AB453" s="12" t="s">
        <v>98</v>
      </c>
      <c r="AC453" s="11">
        <f t="shared" ref="AC453:AE453" si="1037">K453+R453</f>
        <v>62.5185</v>
      </c>
      <c r="AD453" s="11">
        <f t="shared" si="1037"/>
        <v>833.58</v>
      </c>
      <c r="AE453" s="11">
        <f t="shared" si="1037"/>
        <v>566.48</v>
      </c>
      <c r="AF453" s="11">
        <f t="shared" si="992"/>
        <v>34.73275</v>
      </c>
      <c r="AG453" s="11">
        <f t="shared" ref="AG453:AI453" si="1038">O453+W453</f>
        <v>0</v>
      </c>
      <c r="AH453" s="11">
        <f t="shared" si="1038"/>
        <v>0</v>
      </c>
      <c r="AI453" s="11">
        <f t="shared" si="1038"/>
        <v>1497.31125</v>
      </c>
      <c r="AJ453" s="12" t="s">
        <v>33</v>
      </c>
    </row>
    <row r="454" s="9" customFormat="1" ht="16" customHeight="1" spans="1:36">
      <c r="A454" s="45">
        <f t="shared" si="1030"/>
        <v>451</v>
      </c>
      <c r="B454" s="52" t="s">
        <v>558</v>
      </c>
      <c r="C454" s="52" t="s">
        <v>1096</v>
      </c>
      <c r="D454" s="344" t="s">
        <v>1097</v>
      </c>
      <c r="E454" s="109">
        <v>3473.25</v>
      </c>
      <c r="F454" s="109">
        <v>3473.25</v>
      </c>
      <c r="G454" s="95">
        <v>5664.75</v>
      </c>
      <c r="H454" s="95">
        <v>3473.25</v>
      </c>
      <c r="I454" s="115">
        <v>1790</v>
      </c>
      <c r="J454" s="105"/>
      <c r="K454" s="63">
        <f t="shared" si="977"/>
        <v>62.5185</v>
      </c>
      <c r="L454" s="64">
        <f t="shared" si="978"/>
        <v>555.72</v>
      </c>
      <c r="M454" s="48">
        <f t="shared" si="979"/>
        <v>453.18</v>
      </c>
      <c r="N454" s="46">
        <f t="shared" si="980"/>
        <v>24.31275</v>
      </c>
      <c r="O454" s="48">
        <f t="shared" si="981"/>
        <v>89.5</v>
      </c>
      <c r="P454" s="48">
        <f t="shared" si="982"/>
        <v>0</v>
      </c>
      <c r="Q454" s="48">
        <f t="shared" si="983"/>
        <v>1185.23125</v>
      </c>
      <c r="R454" s="46">
        <f t="shared" si="1004"/>
        <v>0</v>
      </c>
      <c r="S454" s="46">
        <f t="shared" si="984"/>
        <v>277.86</v>
      </c>
      <c r="T454" s="48">
        <f t="shared" si="985"/>
        <v>113.3</v>
      </c>
      <c r="U454" s="46">
        <f t="shared" si="986"/>
        <v>10.42</v>
      </c>
      <c r="V454" s="46">
        <v>0</v>
      </c>
      <c r="W454" s="48">
        <f t="shared" si="987"/>
        <v>89.5</v>
      </c>
      <c r="X454" s="48">
        <f t="shared" si="988"/>
        <v>0</v>
      </c>
      <c r="Y454" s="46">
        <f t="shared" si="989"/>
        <v>491.08</v>
      </c>
      <c r="Z454" s="46">
        <f t="shared" si="990"/>
        <v>1676.31125</v>
      </c>
      <c r="AA454" s="78"/>
      <c r="AB454" s="12" t="s">
        <v>98</v>
      </c>
      <c r="AC454" s="11">
        <f t="shared" ref="AC454:AE454" si="1039">K454+R454</f>
        <v>62.5185</v>
      </c>
      <c r="AD454" s="11">
        <f t="shared" si="1039"/>
        <v>833.58</v>
      </c>
      <c r="AE454" s="11">
        <f t="shared" si="1039"/>
        <v>566.48</v>
      </c>
      <c r="AF454" s="11">
        <f t="shared" si="992"/>
        <v>34.73275</v>
      </c>
      <c r="AG454" s="11">
        <f t="shared" ref="AG454:AI454" si="1040">O454+W454</f>
        <v>179</v>
      </c>
      <c r="AH454" s="11">
        <f t="shared" si="1040"/>
        <v>0</v>
      </c>
      <c r="AI454" s="11">
        <f t="shared" si="1040"/>
        <v>1676.31125</v>
      </c>
      <c r="AJ454" s="12" t="s">
        <v>33</v>
      </c>
    </row>
    <row r="455" s="9" customFormat="1" ht="16" customHeight="1" spans="1:36">
      <c r="A455" s="45">
        <f t="shared" si="1030"/>
        <v>452</v>
      </c>
      <c r="B455" s="52" t="s">
        <v>558</v>
      </c>
      <c r="C455" s="52" t="s">
        <v>1098</v>
      </c>
      <c r="D455" s="344" t="s">
        <v>1099</v>
      </c>
      <c r="E455" s="109">
        <v>3473.25</v>
      </c>
      <c r="F455" s="109">
        <v>3473.25</v>
      </c>
      <c r="G455" s="95">
        <v>5664.75</v>
      </c>
      <c r="H455" s="95">
        <v>3473.25</v>
      </c>
      <c r="I455" s="105">
        <v>0</v>
      </c>
      <c r="J455" s="105"/>
      <c r="K455" s="63">
        <f t="shared" si="977"/>
        <v>62.5185</v>
      </c>
      <c r="L455" s="64">
        <f t="shared" si="978"/>
        <v>555.72</v>
      </c>
      <c r="M455" s="48">
        <f t="shared" si="979"/>
        <v>453.18</v>
      </c>
      <c r="N455" s="46">
        <f t="shared" si="980"/>
        <v>24.31275</v>
      </c>
      <c r="O455" s="48">
        <f t="shared" si="981"/>
        <v>0</v>
      </c>
      <c r="P455" s="48">
        <f t="shared" si="982"/>
        <v>0</v>
      </c>
      <c r="Q455" s="48">
        <f t="shared" si="983"/>
        <v>1095.73125</v>
      </c>
      <c r="R455" s="46">
        <f t="shared" si="1004"/>
        <v>0</v>
      </c>
      <c r="S455" s="46">
        <f t="shared" si="984"/>
        <v>277.86</v>
      </c>
      <c r="T455" s="48">
        <f t="shared" si="985"/>
        <v>113.3</v>
      </c>
      <c r="U455" s="46">
        <f t="shared" si="986"/>
        <v>10.42</v>
      </c>
      <c r="V455" s="46">
        <v>0</v>
      </c>
      <c r="W455" s="48">
        <f t="shared" si="987"/>
        <v>0</v>
      </c>
      <c r="X455" s="48">
        <f t="shared" si="988"/>
        <v>0</v>
      </c>
      <c r="Y455" s="46">
        <f t="shared" si="989"/>
        <v>401.58</v>
      </c>
      <c r="Z455" s="46">
        <f t="shared" si="990"/>
        <v>1497.31125</v>
      </c>
      <c r="AA455" s="78"/>
      <c r="AB455" s="12" t="s">
        <v>98</v>
      </c>
      <c r="AC455" s="11">
        <f t="shared" ref="AC455:AE455" si="1041">K455+R455</f>
        <v>62.5185</v>
      </c>
      <c r="AD455" s="11">
        <f t="shared" si="1041"/>
        <v>833.58</v>
      </c>
      <c r="AE455" s="11">
        <f t="shared" si="1041"/>
        <v>566.48</v>
      </c>
      <c r="AF455" s="11">
        <f t="shared" si="992"/>
        <v>34.73275</v>
      </c>
      <c r="AG455" s="11">
        <f t="shared" ref="AG455:AI455" si="1042">O455+W455</f>
        <v>0</v>
      </c>
      <c r="AH455" s="11">
        <f t="shared" si="1042"/>
        <v>0</v>
      </c>
      <c r="AI455" s="11">
        <f t="shared" si="1042"/>
        <v>1497.31125</v>
      </c>
      <c r="AJ455" s="12" t="s">
        <v>33</v>
      </c>
    </row>
    <row r="456" s="9" customFormat="1" ht="16" customHeight="1" spans="1:36">
      <c r="A456" s="45">
        <f t="shared" si="1030"/>
        <v>453</v>
      </c>
      <c r="B456" s="52" t="s">
        <v>558</v>
      </c>
      <c r="C456" s="103" t="s">
        <v>1100</v>
      </c>
      <c r="D456" s="354" t="s">
        <v>1101</v>
      </c>
      <c r="E456" s="109">
        <v>3473.25</v>
      </c>
      <c r="F456" s="109">
        <v>3473.25</v>
      </c>
      <c r="G456" s="95">
        <v>5664.75</v>
      </c>
      <c r="H456" s="95">
        <v>3473.25</v>
      </c>
      <c r="I456" s="105">
        <v>1790</v>
      </c>
      <c r="J456" s="105"/>
      <c r="K456" s="63">
        <f t="shared" si="977"/>
        <v>62.5185</v>
      </c>
      <c r="L456" s="64">
        <f t="shared" si="978"/>
        <v>555.72</v>
      </c>
      <c r="M456" s="48">
        <f t="shared" si="979"/>
        <v>453.18</v>
      </c>
      <c r="N456" s="46">
        <f t="shared" si="980"/>
        <v>24.31275</v>
      </c>
      <c r="O456" s="48">
        <f t="shared" si="981"/>
        <v>89.5</v>
      </c>
      <c r="P456" s="48">
        <f t="shared" si="982"/>
        <v>0</v>
      </c>
      <c r="Q456" s="48">
        <f t="shared" si="983"/>
        <v>1185.23125</v>
      </c>
      <c r="R456" s="46">
        <f t="shared" si="1004"/>
        <v>0</v>
      </c>
      <c r="S456" s="46">
        <f t="shared" si="984"/>
        <v>277.86</v>
      </c>
      <c r="T456" s="48">
        <f t="shared" si="985"/>
        <v>113.3</v>
      </c>
      <c r="U456" s="46">
        <f t="shared" si="986"/>
        <v>10.42</v>
      </c>
      <c r="V456" s="46">
        <v>0</v>
      </c>
      <c r="W456" s="48">
        <f t="shared" si="987"/>
        <v>89.5</v>
      </c>
      <c r="X456" s="48">
        <f t="shared" si="988"/>
        <v>0</v>
      </c>
      <c r="Y456" s="46">
        <f t="shared" si="989"/>
        <v>491.08</v>
      </c>
      <c r="Z456" s="46">
        <f t="shared" si="990"/>
        <v>1676.31125</v>
      </c>
      <c r="AA456" s="78"/>
      <c r="AB456" s="12" t="s">
        <v>98</v>
      </c>
      <c r="AC456" s="11">
        <f t="shared" ref="AC456:AE456" si="1043">K456+R456</f>
        <v>62.5185</v>
      </c>
      <c r="AD456" s="11">
        <f t="shared" si="1043"/>
        <v>833.58</v>
      </c>
      <c r="AE456" s="11">
        <f t="shared" si="1043"/>
        <v>566.48</v>
      </c>
      <c r="AF456" s="11">
        <f t="shared" si="992"/>
        <v>34.73275</v>
      </c>
      <c r="AG456" s="11">
        <f t="shared" ref="AG456:AI456" si="1044">O456+W456</f>
        <v>179</v>
      </c>
      <c r="AH456" s="11">
        <f t="shared" si="1044"/>
        <v>0</v>
      </c>
      <c r="AI456" s="11">
        <f t="shared" si="1044"/>
        <v>1676.31125</v>
      </c>
      <c r="AJ456" s="12" t="s">
        <v>33</v>
      </c>
    </row>
    <row r="457" s="9" customFormat="1" ht="16" customHeight="1" spans="1:36">
      <c r="A457" s="45">
        <f t="shared" si="1030"/>
        <v>454</v>
      </c>
      <c r="B457" s="52" t="s">
        <v>267</v>
      </c>
      <c r="C457" s="103" t="s">
        <v>1102</v>
      </c>
      <c r="D457" s="55" t="s">
        <v>1103</v>
      </c>
      <c r="E457" s="109">
        <v>3473.25</v>
      </c>
      <c r="F457" s="109">
        <v>3473.25</v>
      </c>
      <c r="G457" s="95">
        <v>5664.75</v>
      </c>
      <c r="H457" s="95">
        <v>3473.25</v>
      </c>
      <c r="I457" s="105"/>
      <c r="J457" s="105"/>
      <c r="K457" s="63">
        <f t="shared" si="977"/>
        <v>62.5185</v>
      </c>
      <c r="L457" s="64">
        <f t="shared" si="978"/>
        <v>555.72</v>
      </c>
      <c r="M457" s="48">
        <f t="shared" si="979"/>
        <v>453.18</v>
      </c>
      <c r="N457" s="46">
        <f t="shared" si="980"/>
        <v>24.31275</v>
      </c>
      <c r="O457" s="48">
        <f t="shared" si="981"/>
        <v>0</v>
      </c>
      <c r="P457" s="48">
        <f t="shared" si="982"/>
        <v>0</v>
      </c>
      <c r="Q457" s="48">
        <f t="shared" si="983"/>
        <v>1095.73125</v>
      </c>
      <c r="R457" s="46">
        <f t="shared" si="1004"/>
        <v>0</v>
      </c>
      <c r="S457" s="46">
        <f t="shared" si="984"/>
        <v>277.86</v>
      </c>
      <c r="T457" s="48">
        <f t="shared" si="985"/>
        <v>113.3</v>
      </c>
      <c r="U457" s="46">
        <f t="shared" si="986"/>
        <v>10.42</v>
      </c>
      <c r="V457" s="46">
        <v>0</v>
      </c>
      <c r="W457" s="48">
        <f t="shared" si="987"/>
        <v>0</v>
      </c>
      <c r="X457" s="48">
        <f t="shared" si="988"/>
        <v>0</v>
      </c>
      <c r="Y457" s="46">
        <f t="shared" si="989"/>
        <v>401.58</v>
      </c>
      <c r="Z457" s="46">
        <f t="shared" si="990"/>
        <v>1497.31125</v>
      </c>
      <c r="AA457" s="78"/>
      <c r="AB457" s="12" t="s">
        <v>51</v>
      </c>
      <c r="AC457" s="11">
        <f t="shared" ref="AC457:AE457" si="1045">K457+R457</f>
        <v>62.5185</v>
      </c>
      <c r="AD457" s="11">
        <f t="shared" si="1045"/>
        <v>833.58</v>
      </c>
      <c r="AE457" s="11">
        <f t="shared" si="1045"/>
        <v>566.48</v>
      </c>
      <c r="AF457" s="11">
        <f t="shared" si="992"/>
        <v>34.73275</v>
      </c>
      <c r="AG457" s="11">
        <f t="shared" ref="AG457:AI457" si="1046">O457+W457</f>
        <v>0</v>
      </c>
      <c r="AH457" s="11">
        <f t="shared" si="1046"/>
        <v>0</v>
      </c>
      <c r="AI457" s="11">
        <f t="shared" si="1046"/>
        <v>1497.31125</v>
      </c>
      <c r="AJ457" s="12" t="s">
        <v>32</v>
      </c>
    </row>
    <row r="458" s="22" customFormat="1" ht="19" customHeight="1" spans="1:36">
      <c r="A458" s="45" t="s">
        <v>10</v>
      </c>
      <c r="B458" s="45"/>
      <c r="C458" s="120"/>
      <c r="D458" s="121"/>
      <c r="E458" s="122">
        <f t="shared" ref="E458:AI458" si="1047">SUM(E4:E457)</f>
        <v>1584137.25</v>
      </c>
      <c r="F458" s="122">
        <f t="shared" si="1047"/>
        <v>1471808.79</v>
      </c>
      <c r="G458" s="122">
        <f t="shared" si="1047"/>
        <v>2526478.5</v>
      </c>
      <c r="H458" s="122">
        <f t="shared" si="1047"/>
        <v>1562951</v>
      </c>
      <c r="I458" s="122">
        <f t="shared" si="1047"/>
        <v>1055688</v>
      </c>
      <c r="J458" s="122">
        <f t="shared" si="1047"/>
        <v>0</v>
      </c>
      <c r="K458" s="122">
        <f t="shared" si="1047"/>
        <v>28514.4704999997</v>
      </c>
      <c r="L458" s="122">
        <f t="shared" si="1047"/>
        <v>235489.4064</v>
      </c>
      <c r="M458" s="122">
        <f t="shared" si="1047"/>
        <v>202118.279999998</v>
      </c>
      <c r="N458" s="122">
        <f t="shared" si="1047"/>
        <v>10940.6569999999</v>
      </c>
      <c r="O458" s="122">
        <f t="shared" si="1047"/>
        <v>52784.4</v>
      </c>
      <c r="P458" s="122">
        <f t="shared" si="1047"/>
        <v>0</v>
      </c>
      <c r="Q458" s="122">
        <f t="shared" si="1047"/>
        <v>529847.213900003</v>
      </c>
      <c r="R458" s="122">
        <f t="shared" si="1047"/>
        <v>0</v>
      </c>
      <c r="S458" s="122">
        <f t="shared" si="1047"/>
        <v>117744.2</v>
      </c>
      <c r="T458" s="122">
        <f t="shared" si="1047"/>
        <v>50531.8000000003</v>
      </c>
      <c r="U458" s="122">
        <f t="shared" si="1047"/>
        <v>4688.96000000002</v>
      </c>
      <c r="V458" s="122">
        <f t="shared" si="1047"/>
        <v>0</v>
      </c>
      <c r="W458" s="122">
        <f t="shared" si="1047"/>
        <v>52784.4</v>
      </c>
      <c r="X458" s="122">
        <f t="shared" si="1047"/>
        <v>0</v>
      </c>
      <c r="Y458" s="122">
        <f t="shared" si="1047"/>
        <v>225749.359999998</v>
      </c>
      <c r="Z458" s="122">
        <f t="shared" si="1047"/>
        <v>755596.5739</v>
      </c>
      <c r="AA458" s="122">
        <f t="shared" si="1047"/>
        <v>0</v>
      </c>
      <c r="AB458" s="122">
        <f t="shared" si="1047"/>
        <v>0</v>
      </c>
      <c r="AC458" s="122">
        <f t="shared" si="1047"/>
        <v>28514.4704999997</v>
      </c>
      <c r="AD458" s="122">
        <f t="shared" si="1047"/>
        <v>353233.606400001</v>
      </c>
      <c r="AE458" s="122">
        <f t="shared" si="1047"/>
        <v>252650.080000002</v>
      </c>
      <c r="AF458" s="122">
        <f t="shared" si="1047"/>
        <v>15629.6169999999</v>
      </c>
      <c r="AG458" s="122">
        <f t="shared" si="1047"/>
        <v>105568.8</v>
      </c>
      <c r="AH458" s="122">
        <f t="shared" si="1047"/>
        <v>0</v>
      </c>
      <c r="AI458" s="122">
        <f t="shared" si="1047"/>
        <v>755596.5739</v>
      </c>
      <c r="AJ458" s="68"/>
    </row>
    <row r="459" spans="1:28">
      <c r="A459" s="123"/>
      <c r="B459" s="123"/>
      <c r="E459" s="123"/>
      <c r="AB459" s="144"/>
    </row>
    <row r="460" spans="1:26">
      <c r="A460" s="124" t="s">
        <v>1104</v>
      </c>
      <c r="B460" s="124"/>
      <c r="C460" s="125" t="s">
        <v>1105</v>
      </c>
      <c r="D460" s="125"/>
      <c r="E460" s="124" t="s">
        <v>1106</v>
      </c>
      <c r="F460" s="126" t="s">
        <v>1107</v>
      </c>
      <c r="G460" s="126" t="s">
        <v>1108</v>
      </c>
      <c r="J460" s="142"/>
      <c r="W460" s="9"/>
      <c r="X460" s="9"/>
      <c r="Z460" s="145"/>
    </row>
    <row r="461" spans="1:25">
      <c r="A461" s="124" t="s">
        <v>1109</v>
      </c>
      <c r="B461" s="124"/>
      <c r="C461" s="303">
        <f>K458+R458</f>
        <v>28514.4704999997</v>
      </c>
      <c r="D461" s="136"/>
      <c r="E461" s="130">
        <f>COUNTIFS(E4:E457,"&lt;&gt;",E4:E457,"&lt;&gt;0")</f>
        <v>454</v>
      </c>
      <c r="F461" s="131"/>
      <c r="G461" s="126">
        <f t="shared" ref="G461:G466" si="1048">C461+F461</f>
        <v>28514.4704999997</v>
      </c>
      <c r="J461" s="142"/>
      <c r="V461" s="9"/>
      <c r="W461" s="9"/>
      <c r="X461" s="9"/>
      <c r="Y461" s="144"/>
    </row>
    <row r="462" spans="1:26">
      <c r="A462" s="124" t="s">
        <v>1110</v>
      </c>
      <c r="B462" s="124"/>
      <c r="C462" s="303">
        <f>L458+S458</f>
        <v>353233.606399999</v>
      </c>
      <c r="D462" s="136"/>
      <c r="E462" s="130">
        <f>COUNTIFS(F4:F457,"&lt;&gt;",F4:F457,"&lt;&gt;0")</f>
        <v>446</v>
      </c>
      <c r="F462" s="126"/>
      <c r="G462" s="126">
        <f t="shared" si="1048"/>
        <v>353233.606399999</v>
      </c>
      <c r="J462" s="142"/>
      <c r="W462" s="9"/>
      <c r="X462" s="9"/>
      <c r="Z462" s="144"/>
    </row>
    <row r="463" spans="1:24">
      <c r="A463" s="124" t="s">
        <v>1111</v>
      </c>
      <c r="B463" s="124"/>
      <c r="C463" s="303">
        <f>N458+U458</f>
        <v>15629.6169999999</v>
      </c>
      <c r="D463" s="136"/>
      <c r="E463" s="130">
        <f>COUNTIFS(H4:H457,"&lt;&gt;",H4:H457,"&lt;&gt;0")</f>
        <v>448</v>
      </c>
      <c r="F463" s="126"/>
      <c r="G463" s="126">
        <f t="shared" si="1048"/>
        <v>15629.6169999999</v>
      </c>
      <c r="J463" s="142"/>
      <c r="W463" s="9"/>
      <c r="X463" s="9"/>
    </row>
    <row r="464" spans="1:24">
      <c r="A464" s="126" t="s">
        <v>1112</v>
      </c>
      <c r="B464" s="126"/>
      <c r="C464" s="303">
        <f>M458+T458</f>
        <v>252650.079999998</v>
      </c>
      <c r="D464" s="136"/>
      <c r="E464" s="130">
        <f>COUNTIFS(G4:G457,"&lt;&gt;",G4:G457,"&lt;&gt;0")</f>
        <v>446</v>
      </c>
      <c r="F464" s="126"/>
      <c r="G464" s="126">
        <f t="shared" si="1048"/>
        <v>252650.079999998</v>
      </c>
      <c r="J464" s="142"/>
      <c r="V464" s="9"/>
      <c r="W464" s="9"/>
      <c r="X464" s="9"/>
    </row>
    <row r="465" spans="1:24">
      <c r="A465" s="126" t="s">
        <v>1113</v>
      </c>
      <c r="B465" s="126"/>
      <c r="C465" s="303">
        <f>P458+X458</f>
        <v>0</v>
      </c>
      <c r="D465" s="136"/>
      <c r="E465" s="130">
        <f>COUNTIFS(J4:J457,"&lt;&gt;",J4:J457,"&lt;&gt;0")</f>
        <v>0</v>
      </c>
      <c r="F465" s="126"/>
      <c r="G465" s="126">
        <f t="shared" si="1048"/>
        <v>0</v>
      </c>
      <c r="J465" s="142"/>
      <c r="W465" s="9"/>
      <c r="X465" s="9"/>
    </row>
    <row r="466" spans="1:24">
      <c r="A466" s="126" t="s">
        <v>1114</v>
      </c>
      <c r="B466" s="126"/>
      <c r="C466" s="135">
        <f>O458+W458</f>
        <v>105568.8</v>
      </c>
      <c r="D466" s="316"/>
      <c r="E466" s="130">
        <f>COUNTIFS(I4:I457,"&lt;&gt;",I4:I457,"&lt;&gt;0")</f>
        <v>423</v>
      </c>
      <c r="F466" s="126"/>
      <c r="G466" s="126">
        <f t="shared" si="1048"/>
        <v>105568.8</v>
      </c>
      <c r="J466" s="142"/>
      <c r="W466" s="9"/>
      <c r="X466" s="9"/>
    </row>
    <row r="467" ht="28" customHeight="1" spans="1:24">
      <c r="A467" s="126" t="s">
        <v>1115</v>
      </c>
      <c r="B467" s="126"/>
      <c r="C467" s="135">
        <f>SUM(C461:D466)</f>
        <v>755596.573899997</v>
      </c>
      <c r="D467" s="136"/>
      <c r="E467" s="137"/>
      <c r="F467" s="126"/>
      <c r="G467" s="138">
        <f>SUM(G461:G466)</f>
        <v>755596.573899997</v>
      </c>
      <c r="J467" s="142"/>
      <c r="W467" s="9"/>
      <c r="X467" s="9"/>
    </row>
    <row r="468" spans="1:33">
      <c r="A468" s="18" t="s">
        <v>1116</v>
      </c>
      <c r="B468" s="18"/>
      <c r="C468" s="18"/>
      <c r="D468" s="18"/>
      <c r="E468" s="18"/>
      <c r="F468" s="18"/>
      <c r="G468" s="139"/>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39"/>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39"/>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39"/>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39"/>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39"/>
      <c r="C473" s="140"/>
      <c r="D473" s="141"/>
      <c r="E473" s="18"/>
      <c r="F473" s="18"/>
      <c r="G473" s="139"/>
      <c r="H473" s="18"/>
      <c r="I473" s="18"/>
      <c r="J473" s="18"/>
      <c r="K473" s="143"/>
      <c r="L473" s="18"/>
      <c r="M473" s="18"/>
      <c r="N473" s="18"/>
      <c r="O473" s="18"/>
      <c r="P473" s="18"/>
      <c r="Q473" s="18"/>
      <c r="S473" s="9"/>
      <c r="T473" s="9"/>
      <c r="U473" s="9"/>
      <c r="V473" s="9"/>
      <c r="W473" s="9"/>
      <c r="X473" s="9"/>
    </row>
    <row r="474" spans="1:24">
      <c r="A474" s="18"/>
      <c r="B474" s="139"/>
      <c r="C474" s="140"/>
      <c r="D474" s="141"/>
      <c r="E474" s="18"/>
      <c r="F474" s="18"/>
      <c r="G474" s="139"/>
      <c r="H474" s="18"/>
      <c r="I474" s="18"/>
      <c r="J474" s="18"/>
      <c r="K474" s="143"/>
      <c r="L474" s="18"/>
      <c r="M474" s="18"/>
      <c r="N474" s="18"/>
      <c r="O474" s="18"/>
      <c r="P474" s="18"/>
      <c r="Q474" s="18"/>
      <c r="S474" s="9"/>
      <c r="T474" s="9"/>
      <c r="U474" s="9"/>
      <c r="V474" s="9"/>
      <c r="W474" s="9"/>
      <c r="X474" s="9"/>
    </row>
    <row r="475" spans="1:24">
      <c r="A475" s="18"/>
      <c r="B475" s="139"/>
      <c r="C475" s="140"/>
      <c r="D475" s="141"/>
      <c r="E475" s="18"/>
      <c r="F475" s="18"/>
      <c r="G475" s="139"/>
      <c r="H475" s="18"/>
      <c r="I475" s="18"/>
      <c r="J475" s="18"/>
      <c r="K475" s="143"/>
      <c r="L475" s="18"/>
      <c r="M475" s="18"/>
      <c r="N475" s="18"/>
      <c r="O475" s="18"/>
      <c r="P475" s="18"/>
      <c r="Q475" s="18"/>
      <c r="S475" s="9"/>
      <c r="T475" s="9"/>
      <c r="U475" s="9"/>
      <c r="V475" s="9"/>
      <c r="W475" s="9"/>
      <c r="X475" s="9"/>
    </row>
    <row r="476" spans="1:24">
      <c r="A476" s="147" t="s">
        <v>1117</v>
      </c>
      <c r="B476" s="147"/>
      <c r="C476" s="148"/>
      <c r="D476" s="141"/>
      <c r="E476" s="18"/>
      <c r="F476" s="18"/>
      <c r="G476" s="139"/>
      <c r="H476" s="18"/>
      <c r="I476" s="18"/>
      <c r="J476" s="18"/>
      <c r="K476" s="143"/>
      <c r="L476" s="18"/>
      <c r="M476" s="18"/>
      <c r="N476" s="18"/>
      <c r="O476" s="18"/>
      <c r="P476" s="18"/>
      <c r="Q476" s="18"/>
      <c r="R476" s="18"/>
      <c r="S476" s="18"/>
      <c r="T476" s="18"/>
      <c r="U476" s="18"/>
      <c r="V476" s="18"/>
      <c r="X476" s="9"/>
    </row>
    <row r="477" spans="1:24">
      <c r="A477" s="147"/>
      <c r="B477" s="147"/>
      <c r="C477" s="148"/>
      <c r="K477" s="142"/>
      <c r="X477" s="9"/>
    </row>
    <row r="478" s="9" customFormat="1" ht="16" customHeight="1" spans="1:36">
      <c r="A478" s="45">
        <f t="shared" ref="A478:A493" si="1049">ROW()-3</f>
        <v>475</v>
      </c>
      <c r="B478" s="52" t="s">
        <v>176</v>
      </c>
      <c r="C478" s="52" t="s">
        <v>1118</v>
      </c>
      <c r="D478" s="55" t="s">
        <v>1119</v>
      </c>
      <c r="E478" s="109">
        <v>3473.25</v>
      </c>
      <c r="F478" s="109">
        <v>0</v>
      </c>
      <c r="G478" s="95">
        <v>0</v>
      </c>
      <c r="H478" s="109">
        <v>0</v>
      </c>
      <c r="I478" s="105"/>
      <c r="J478" s="105"/>
      <c r="K478" s="63">
        <f t="shared" ref="K478:K493" si="1050">E478*0.018</f>
        <v>62.5185</v>
      </c>
      <c r="L478" s="64">
        <f t="shared" ref="L478:L493" si="1051">F478*0.16</f>
        <v>0</v>
      </c>
      <c r="M478" s="48">
        <f t="shared" ref="M478:M493" si="1052">ROUND(G478*0.08,2)</f>
        <v>0</v>
      </c>
      <c r="N478" s="46">
        <f t="shared" ref="N478:N493" si="1053">H478*0.007</f>
        <v>0</v>
      </c>
      <c r="O478" s="48">
        <f t="shared" ref="O478:O493" si="1054">I478*5%</f>
        <v>0</v>
      </c>
      <c r="P478" s="48">
        <f t="shared" ref="P478:P493" si="1055">J478*50%</f>
        <v>0</v>
      </c>
      <c r="Q478" s="48">
        <f t="shared" ref="Q478:Q493" si="1056">SUM(K478:P478)</f>
        <v>62.5185</v>
      </c>
      <c r="R478" s="46">
        <f t="shared" ref="R478:R493" si="1057">E478*0</f>
        <v>0</v>
      </c>
      <c r="S478" s="46">
        <f t="shared" ref="S478:S493" si="1058">ROUND(F478*0.08,2)</f>
        <v>0</v>
      </c>
      <c r="T478" s="48">
        <f t="shared" ref="T478:T493" si="1059">ROUND(G478*0.02,2)</f>
        <v>0</v>
      </c>
      <c r="U478" s="46">
        <f t="shared" ref="U478:U493" si="1060">ROUND(H478*0.003,2)</f>
        <v>0</v>
      </c>
      <c r="V478" s="46">
        <v>0</v>
      </c>
      <c r="W478" s="48">
        <f t="shared" ref="W478:W493" si="1061">I478*5%</f>
        <v>0</v>
      </c>
      <c r="X478" s="48">
        <f t="shared" ref="X478:X493" si="1062">J478*50%</f>
        <v>0</v>
      </c>
      <c r="Y478" s="46">
        <f t="shared" ref="Y478:Y493" si="1063">SUM(R478:X478)</f>
        <v>0</v>
      </c>
      <c r="Z478" s="46">
        <f t="shared" ref="Z478:Z493" si="1064">Q478+Y478</f>
        <v>62.5185</v>
      </c>
      <c r="AA478" s="78"/>
      <c r="AB478" s="12" t="s">
        <v>104</v>
      </c>
      <c r="AC478" s="11">
        <f t="shared" ref="AC478:AE478" si="1065">K478+R478</f>
        <v>62.5185</v>
      </c>
      <c r="AD478" s="11">
        <f t="shared" si="1065"/>
        <v>0</v>
      </c>
      <c r="AE478" s="11">
        <f t="shared" si="1065"/>
        <v>0</v>
      </c>
      <c r="AF478" s="11">
        <f t="shared" ref="AF478:AF493" si="1066">N478+U478+V478</f>
        <v>0</v>
      </c>
      <c r="AG478" s="11">
        <f t="shared" ref="AG478:AI478" si="1067">O478+W478</f>
        <v>0</v>
      </c>
      <c r="AH478" s="11">
        <f t="shared" si="1067"/>
        <v>0</v>
      </c>
      <c r="AI478" s="11">
        <f t="shared" si="1067"/>
        <v>62.5185</v>
      </c>
      <c r="AJ478" s="12" t="s">
        <v>35</v>
      </c>
    </row>
    <row r="479" s="9" customFormat="1" ht="16" customHeight="1" spans="1:36">
      <c r="A479" s="45">
        <f t="shared" si="1049"/>
        <v>476</v>
      </c>
      <c r="B479" s="52" t="s">
        <v>625</v>
      </c>
      <c r="C479" s="52" t="s">
        <v>1120</v>
      </c>
      <c r="D479" s="55" t="s">
        <v>1121</v>
      </c>
      <c r="E479" s="109">
        <v>3473.25</v>
      </c>
      <c r="F479" s="95">
        <v>0</v>
      </c>
      <c r="G479" s="95">
        <v>0</v>
      </c>
      <c r="H479" s="95">
        <v>3473.25</v>
      </c>
      <c r="I479" s="105">
        <v>0</v>
      </c>
      <c r="J479" s="105"/>
      <c r="K479" s="63">
        <f t="shared" si="1050"/>
        <v>62.5185</v>
      </c>
      <c r="L479" s="64">
        <f t="shared" si="1051"/>
        <v>0</v>
      </c>
      <c r="M479" s="48">
        <f t="shared" si="1052"/>
        <v>0</v>
      </c>
      <c r="N479" s="46">
        <f t="shared" si="1053"/>
        <v>24.31275</v>
      </c>
      <c r="O479" s="48">
        <f t="shared" si="1054"/>
        <v>0</v>
      </c>
      <c r="P479" s="48">
        <f t="shared" si="1055"/>
        <v>0</v>
      </c>
      <c r="Q479" s="48">
        <f t="shared" si="1056"/>
        <v>86.83125</v>
      </c>
      <c r="R479" s="46">
        <f t="shared" si="1057"/>
        <v>0</v>
      </c>
      <c r="S479" s="46">
        <f t="shared" si="1058"/>
        <v>0</v>
      </c>
      <c r="T479" s="48">
        <f t="shared" si="1059"/>
        <v>0</v>
      </c>
      <c r="U479" s="46">
        <f t="shared" si="1060"/>
        <v>10.42</v>
      </c>
      <c r="V479" s="46">
        <v>0</v>
      </c>
      <c r="W479" s="48">
        <f t="shared" si="1061"/>
        <v>0</v>
      </c>
      <c r="X479" s="48">
        <f t="shared" si="1062"/>
        <v>0</v>
      </c>
      <c r="Y479" s="46">
        <f t="shared" si="1063"/>
        <v>10.42</v>
      </c>
      <c r="Z479" s="46">
        <f t="shared" si="1064"/>
        <v>97.25125</v>
      </c>
      <c r="AA479" s="78"/>
      <c r="AB479" s="12" t="s">
        <v>101</v>
      </c>
      <c r="AC479" s="11">
        <f t="shared" ref="AC479:AE479" si="1068">K479+R479</f>
        <v>62.5185</v>
      </c>
      <c r="AD479" s="11">
        <f t="shared" si="1068"/>
        <v>0</v>
      </c>
      <c r="AE479" s="11">
        <f t="shared" si="1068"/>
        <v>0</v>
      </c>
      <c r="AF479" s="11">
        <f t="shared" si="1066"/>
        <v>34.73275</v>
      </c>
      <c r="AG479" s="11">
        <f t="shared" ref="AG479:AI479" si="1069">O479+W479</f>
        <v>0</v>
      </c>
      <c r="AH479" s="11">
        <f t="shared" si="1069"/>
        <v>0</v>
      </c>
      <c r="AI479" s="11">
        <f t="shared" si="1069"/>
        <v>97.25125</v>
      </c>
      <c r="AJ479" s="12" t="s">
        <v>34</v>
      </c>
    </row>
    <row r="480" s="9" customFormat="1" ht="16" customHeight="1" spans="1:36">
      <c r="A480" s="45">
        <f t="shared" si="1049"/>
        <v>477</v>
      </c>
      <c r="B480" s="46" t="s">
        <v>363</v>
      </c>
      <c r="C480" s="100" t="s">
        <v>1122</v>
      </c>
      <c r="D480" s="346" t="s">
        <v>1123</v>
      </c>
      <c r="E480" s="95">
        <v>3473.25</v>
      </c>
      <c r="F480" s="95">
        <v>0</v>
      </c>
      <c r="G480" s="95">
        <v>0</v>
      </c>
      <c r="H480" s="95">
        <v>3473.25</v>
      </c>
      <c r="I480" s="105">
        <v>0</v>
      </c>
      <c r="J480" s="105"/>
      <c r="K480" s="63">
        <f t="shared" si="1050"/>
        <v>62.5185</v>
      </c>
      <c r="L480" s="64">
        <f t="shared" si="1051"/>
        <v>0</v>
      </c>
      <c r="M480" s="48">
        <f t="shared" si="1052"/>
        <v>0</v>
      </c>
      <c r="N480" s="46">
        <f t="shared" si="1053"/>
        <v>24.31275</v>
      </c>
      <c r="O480" s="48">
        <f t="shared" si="1054"/>
        <v>0</v>
      </c>
      <c r="P480" s="48">
        <f t="shared" si="1055"/>
        <v>0</v>
      </c>
      <c r="Q480" s="48">
        <f t="shared" si="1056"/>
        <v>86.83125</v>
      </c>
      <c r="R480" s="46">
        <f t="shared" si="1057"/>
        <v>0</v>
      </c>
      <c r="S480" s="46">
        <f t="shared" si="1058"/>
        <v>0</v>
      </c>
      <c r="T480" s="48">
        <f t="shared" si="1059"/>
        <v>0</v>
      </c>
      <c r="U480" s="46">
        <f t="shared" si="1060"/>
        <v>10.42</v>
      </c>
      <c r="V480" s="46">
        <v>0</v>
      </c>
      <c r="W480" s="48">
        <f t="shared" si="1061"/>
        <v>0</v>
      </c>
      <c r="X480" s="48">
        <f t="shared" si="1062"/>
        <v>0</v>
      </c>
      <c r="Y480" s="46">
        <f t="shared" si="1063"/>
        <v>10.42</v>
      </c>
      <c r="Z480" s="46">
        <f t="shared" si="1064"/>
        <v>97.25125</v>
      </c>
      <c r="AA480" s="78"/>
      <c r="AB480" s="12" t="s">
        <v>71</v>
      </c>
      <c r="AC480" s="11">
        <f t="shared" ref="AC480:AE480" si="1070">K480+R480</f>
        <v>62.5185</v>
      </c>
      <c r="AD480" s="11">
        <f t="shared" si="1070"/>
        <v>0</v>
      </c>
      <c r="AE480" s="11">
        <f t="shared" si="1070"/>
        <v>0</v>
      </c>
      <c r="AF480" s="11">
        <f t="shared" si="1066"/>
        <v>34.73275</v>
      </c>
      <c r="AG480" s="11">
        <f t="shared" ref="AG480:AI480" si="1071">O480+W480</f>
        <v>0</v>
      </c>
      <c r="AH480" s="11">
        <f t="shared" si="1071"/>
        <v>0</v>
      </c>
      <c r="AI480" s="11">
        <f t="shared" si="1071"/>
        <v>97.25125</v>
      </c>
      <c r="AJ480" s="12" t="s">
        <v>33</v>
      </c>
    </row>
    <row r="481" s="9" customFormat="1" ht="16" customHeight="1" spans="1:36">
      <c r="A481" s="45">
        <f t="shared" si="1049"/>
        <v>478</v>
      </c>
      <c r="B481" s="52" t="s">
        <v>230</v>
      </c>
      <c r="C481" s="52" t="s">
        <v>1124</v>
      </c>
      <c r="D481" s="344" t="s">
        <v>1125</v>
      </c>
      <c r="E481" s="109">
        <v>3473.25</v>
      </c>
      <c r="F481" s="109">
        <v>3473.25</v>
      </c>
      <c r="G481" s="95">
        <v>0</v>
      </c>
      <c r="H481" s="95">
        <v>3473.25</v>
      </c>
      <c r="I481" s="105"/>
      <c r="J481" s="105"/>
      <c r="K481" s="63">
        <f t="shared" si="1050"/>
        <v>62.5185</v>
      </c>
      <c r="L481" s="64">
        <f t="shared" si="1051"/>
        <v>555.72</v>
      </c>
      <c r="M481" s="48">
        <f t="shared" si="1052"/>
        <v>0</v>
      </c>
      <c r="N481" s="46">
        <f t="shared" si="1053"/>
        <v>24.31275</v>
      </c>
      <c r="O481" s="48">
        <f t="shared" si="1054"/>
        <v>0</v>
      </c>
      <c r="P481" s="48">
        <f t="shared" si="1055"/>
        <v>0</v>
      </c>
      <c r="Q481" s="48">
        <f t="shared" si="1056"/>
        <v>642.55125</v>
      </c>
      <c r="R481" s="46">
        <f t="shared" si="1057"/>
        <v>0</v>
      </c>
      <c r="S481" s="46">
        <f t="shared" si="1058"/>
        <v>277.86</v>
      </c>
      <c r="T481" s="48">
        <f t="shared" si="1059"/>
        <v>0</v>
      </c>
      <c r="U481" s="46">
        <f t="shared" si="1060"/>
        <v>10.42</v>
      </c>
      <c r="V481" s="46">
        <v>0</v>
      </c>
      <c r="W481" s="48">
        <f t="shared" si="1061"/>
        <v>0</v>
      </c>
      <c r="X481" s="48">
        <f t="shared" si="1062"/>
        <v>0</v>
      </c>
      <c r="Y481" s="46">
        <f t="shared" si="1063"/>
        <v>288.28</v>
      </c>
      <c r="Z481" s="46">
        <f t="shared" si="1064"/>
        <v>930.83125</v>
      </c>
      <c r="AA481" s="78"/>
      <c r="AB481" s="12" t="s">
        <v>68</v>
      </c>
      <c r="AC481" s="11">
        <f t="shared" ref="AC481:AE481" si="1072">K481+R481</f>
        <v>62.5185</v>
      </c>
      <c r="AD481" s="11">
        <f t="shared" si="1072"/>
        <v>833.58</v>
      </c>
      <c r="AE481" s="11">
        <f t="shared" si="1072"/>
        <v>0</v>
      </c>
      <c r="AF481" s="11">
        <f t="shared" si="1066"/>
        <v>34.73275</v>
      </c>
      <c r="AG481" s="11">
        <f t="shared" ref="AG481:AI481" si="1073">O481+W481</f>
        <v>0</v>
      </c>
      <c r="AH481" s="11">
        <f t="shared" si="1073"/>
        <v>0</v>
      </c>
      <c r="AI481" s="11">
        <f t="shared" si="1073"/>
        <v>930.83125</v>
      </c>
      <c r="AJ481" s="12" t="s">
        <v>32</v>
      </c>
    </row>
    <row r="482" s="9" customFormat="1" ht="16" customHeight="1" spans="1:36">
      <c r="A482" s="45">
        <f t="shared" si="1049"/>
        <v>479</v>
      </c>
      <c r="B482" s="52" t="s">
        <v>640</v>
      </c>
      <c r="C482" s="52" t="s">
        <v>1126</v>
      </c>
      <c r="D482" s="55" t="s">
        <v>1127</v>
      </c>
      <c r="E482" s="109">
        <v>3473.25</v>
      </c>
      <c r="F482" s="95">
        <v>3473.25</v>
      </c>
      <c r="G482" s="169">
        <v>5664.75</v>
      </c>
      <c r="H482" s="95">
        <v>3473.25</v>
      </c>
      <c r="I482" s="105"/>
      <c r="J482" s="105"/>
      <c r="K482" s="63">
        <f t="shared" si="1050"/>
        <v>62.5185</v>
      </c>
      <c r="L482" s="64">
        <f t="shared" si="1051"/>
        <v>555.72</v>
      </c>
      <c r="M482" s="48">
        <f t="shared" si="1052"/>
        <v>453.18</v>
      </c>
      <c r="N482" s="46">
        <f t="shared" si="1053"/>
        <v>24.31275</v>
      </c>
      <c r="O482" s="48">
        <f t="shared" si="1054"/>
        <v>0</v>
      </c>
      <c r="P482" s="48">
        <f t="shared" si="1055"/>
        <v>0</v>
      </c>
      <c r="Q482" s="48">
        <f t="shared" si="1056"/>
        <v>1095.73125</v>
      </c>
      <c r="R482" s="46">
        <f t="shared" si="1057"/>
        <v>0</v>
      </c>
      <c r="S482" s="46">
        <f t="shared" si="1058"/>
        <v>277.86</v>
      </c>
      <c r="T482" s="48">
        <f t="shared" si="1059"/>
        <v>113.3</v>
      </c>
      <c r="U482" s="46">
        <f t="shared" si="1060"/>
        <v>10.42</v>
      </c>
      <c r="V482" s="46">
        <v>0</v>
      </c>
      <c r="W482" s="48">
        <f t="shared" si="1061"/>
        <v>0</v>
      </c>
      <c r="X482" s="48">
        <f t="shared" si="1062"/>
        <v>0</v>
      </c>
      <c r="Y482" s="46">
        <f t="shared" si="1063"/>
        <v>401.58</v>
      </c>
      <c r="Z482" s="46">
        <f t="shared" si="1064"/>
        <v>1497.31125</v>
      </c>
      <c r="AA482" s="78"/>
      <c r="AB482" s="12" t="s">
        <v>95</v>
      </c>
      <c r="AC482" s="11">
        <f t="shared" ref="AC482:AE482" si="1074">K482+R482</f>
        <v>62.5185</v>
      </c>
      <c r="AD482" s="11">
        <f t="shared" si="1074"/>
        <v>833.58</v>
      </c>
      <c r="AE482" s="11">
        <f t="shared" si="1074"/>
        <v>566.48</v>
      </c>
      <c r="AF482" s="11">
        <f t="shared" si="1066"/>
        <v>34.73275</v>
      </c>
      <c r="AG482" s="11">
        <f t="shared" ref="AG482:AI482" si="1075">O482+W482</f>
        <v>0</v>
      </c>
      <c r="AH482" s="11">
        <f t="shared" si="1075"/>
        <v>0</v>
      </c>
      <c r="AI482" s="11">
        <f t="shared" si="1075"/>
        <v>1497.31125</v>
      </c>
      <c r="AJ482" s="12" t="s">
        <v>33</v>
      </c>
    </row>
    <row r="483" s="9" customFormat="1" ht="16" customHeight="1" spans="1:36">
      <c r="A483" s="45">
        <f t="shared" si="1049"/>
        <v>480</v>
      </c>
      <c r="B483" s="52" t="s">
        <v>328</v>
      </c>
      <c r="C483" s="52" t="s">
        <v>1128</v>
      </c>
      <c r="D483" s="55" t="s">
        <v>1129</v>
      </c>
      <c r="E483" s="109">
        <v>3820</v>
      </c>
      <c r="F483" s="95">
        <v>3820</v>
      </c>
      <c r="G483" s="169">
        <v>5664.75</v>
      </c>
      <c r="H483" s="95">
        <v>3820</v>
      </c>
      <c r="I483" s="105">
        <v>4180</v>
      </c>
      <c r="J483" s="105"/>
      <c r="K483" s="63">
        <f t="shared" si="1050"/>
        <v>68.76</v>
      </c>
      <c r="L483" s="64">
        <f t="shared" si="1051"/>
        <v>611.2</v>
      </c>
      <c r="M483" s="48">
        <f t="shared" si="1052"/>
        <v>453.18</v>
      </c>
      <c r="N483" s="46">
        <f t="shared" si="1053"/>
        <v>26.74</v>
      </c>
      <c r="O483" s="48">
        <f t="shared" si="1054"/>
        <v>209</v>
      </c>
      <c r="P483" s="48">
        <f t="shared" si="1055"/>
        <v>0</v>
      </c>
      <c r="Q483" s="48">
        <f t="shared" si="1056"/>
        <v>1368.88</v>
      </c>
      <c r="R483" s="46">
        <f t="shared" si="1057"/>
        <v>0</v>
      </c>
      <c r="S483" s="46">
        <f t="shared" si="1058"/>
        <v>305.6</v>
      </c>
      <c r="T483" s="48">
        <f t="shared" si="1059"/>
        <v>113.3</v>
      </c>
      <c r="U483" s="46">
        <f t="shared" si="1060"/>
        <v>11.46</v>
      </c>
      <c r="V483" s="46">
        <v>0</v>
      </c>
      <c r="W483" s="48">
        <f t="shared" si="1061"/>
        <v>209</v>
      </c>
      <c r="X483" s="48">
        <f t="shared" si="1062"/>
        <v>0</v>
      </c>
      <c r="Y483" s="46">
        <f t="shared" si="1063"/>
        <v>639.36</v>
      </c>
      <c r="Z483" s="46">
        <f t="shared" si="1064"/>
        <v>2008.24</v>
      </c>
      <c r="AA483" s="78"/>
      <c r="AB483" s="12" t="s">
        <v>104</v>
      </c>
      <c r="AC483" s="11">
        <f t="shared" ref="AC483:AE483" si="1076">K483+R483</f>
        <v>68.76</v>
      </c>
      <c r="AD483" s="11">
        <f t="shared" si="1076"/>
        <v>916.8</v>
      </c>
      <c r="AE483" s="11">
        <f t="shared" si="1076"/>
        <v>566.48</v>
      </c>
      <c r="AF483" s="11">
        <f t="shared" si="1066"/>
        <v>38.2</v>
      </c>
      <c r="AG483" s="11">
        <f t="shared" ref="AG483:AI483" si="1077">O483+W483</f>
        <v>418</v>
      </c>
      <c r="AH483" s="11">
        <f t="shared" si="1077"/>
        <v>0</v>
      </c>
      <c r="AI483" s="11">
        <f t="shared" si="1077"/>
        <v>2008.24</v>
      </c>
      <c r="AJ483" s="12" t="s">
        <v>35</v>
      </c>
    </row>
    <row r="484" s="9" customFormat="1" ht="16" customHeight="1" spans="1:36">
      <c r="A484" s="45">
        <f t="shared" si="1049"/>
        <v>481</v>
      </c>
      <c r="B484" s="46" t="s">
        <v>558</v>
      </c>
      <c r="C484" s="52" t="s">
        <v>1130</v>
      </c>
      <c r="D484" s="344" t="s">
        <v>1131</v>
      </c>
      <c r="E484" s="95">
        <v>3473.25</v>
      </c>
      <c r="F484" s="95">
        <v>3245.5</v>
      </c>
      <c r="G484" s="169">
        <v>5664.75</v>
      </c>
      <c r="H484" s="95">
        <v>3473.25</v>
      </c>
      <c r="I484" s="48">
        <v>0</v>
      </c>
      <c r="J484" s="96"/>
      <c r="K484" s="63">
        <f t="shared" si="1050"/>
        <v>62.5185</v>
      </c>
      <c r="L484" s="64">
        <f t="shared" si="1051"/>
        <v>519.28</v>
      </c>
      <c r="M484" s="48">
        <f t="shared" si="1052"/>
        <v>453.18</v>
      </c>
      <c r="N484" s="46">
        <f t="shared" si="1053"/>
        <v>24.31275</v>
      </c>
      <c r="O484" s="48">
        <f t="shared" si="1054"/>
        <v>0</v>
      </c>
      <c r="P484" s="48">
        <f t="shared" si="1055"/>
        <v>0</v>
      </c>
      <c r="Q484" s="48">
        <f t="shared" si="1056"/>
        <v>1059.29125</v>
      </c>
      <c r="R484" s="46">
        <f t="shared" si="1057"/>
        <v>0</v>
      </c>
      <c r="S484" s="46">
        <f t="shared" si="1058"/>
        <v>259.64</v>
      </c>
      <c r="T484" s="48">
        <f t="shared" si="1059"/>
        <v>113.3</v>
      </c>
      <c r="U484" s="46">
        <f t="shared" si="1060"/>
        <v>10.42</v>
      </c>
      <c r="V484" s="46">
        <v>0</v>
      </c>
      <c r="W484" s="48">
        <f t="shared" si="1061"/>
        <v>0</v>
      </c>
      <c r="X484" s="48">
        <f t="shared" si="1062"/>
        <v>0</v>
      </c>
      <c r="Y484" s="46">
        <f t="shared" si="1063"/>
        <v>383.36</v>
      </c>
      <c r="Z484" s="46">
        <f t="shared" si="1064"/>
        <v>1442.65125</v>
      </c>
      <c r="AA484" s="46"/>
      <c r="AB484" s="12" t="s">
        <v>98</v>
      </c>
      <c r="AC484" s="11">
        <f t="shared" ref="AC484:AE484" si="1078">K484+R484</f>
        <v>62.5185</v>
      </c>
      <c r="AD484" s="11">
        <f t="shared" si="1078"/>
        <v>778.92</v>
      </c>
      <c r="AE484" s="11">
        <f t="shared" si="1078"/>
        <v>566.48</v>
      </c>
      <c r="AF484" s="11">
        <f t="shared" si="1066"/>
        <v>34.73275</v>
      </c>
      <c r="AG484" s="11">
        <f t="shared" ref="AG484:AI484" si="1079">O484+W484</f>
        <v>0</v>
      </c>
      <c r="AH484" s="11">
        <f t="shared" si="1079"/>
        <v>0</v>
      </c>
      <c r="AI484" s="11">
        <f t="shared" si="1079"/>
        <v>1442.65125</v>
      </c>
      <c r="AJ484" s="12" t="s">
        <v>33</v>
      </c>
    </row>
    <row r="485" s="9" customFormat="1" ht="16" customHeight="1" spans="1:36">
      <c r="A485" s="45">
        <f t="shared" si="1049"/>
        <v>482</v>
      </c>
      <c r="B485" s="46" t="s">
        <v>558</v>
      </c>
      <c r="C485" s="51" t="s">
        <v>1132</v>
      </c>
      <c r="D485" s="55" t="s">
        <v>1133</v>
      </c>
      <c r="E485" s="46">
        <v>3473.25</v>
      </c>
      <c r="F485" s="46">
        <f>VLOOKUP(C485,'[1]9月'!$B:$Q,16,0)</f>
        <v>3245.4</v>
      </c>
      <c r="G485" s="168">
        <v>5664.75</v>
      </c>
      <c r="H485" s="46">
        <v>3473.25</v>
      </c>
      <c r="I485" s="48">
        <v>1790</v>
      </c>
      <c r="J485" s="96"/>
      <c r="K485" s="63">
        <f t="shared" si="1050"/>
        <v>62.5185</v>
      </c>
      <c r="L485" s="64">
        <f t="shared" si="1051"/>
        <v>519.264</v>
      </c>
      <c r="M485" s="48">
        <f t="shared" si="1052"/>
        <v>453.18</v>
      </c>
      <c r="N485" s="46">
        <f t="shared" si="1053"/>
        <v>24.31275</v>
      </c>
      <c r="O485" s="48">
        <f t="shared" si="1054"/>
        <v>89.5</v>
      </c>
      <c r="P485" s="48">
        <f t="shared" si="1055"/>
        <v>0</v>
      </c>
      <c r="Q485" s="48">
        <f t="shared" si="1056"/>
        <v>1148.77525</v>
      </c>
      <c r="R485" s="46">
        <f t="shared" si="1057"/>
        <v>0</v>
      </c>
      <c r="S485" s="46">
        <f t="shared" si="1058"/>
        <v>259.63</v>
      </c>
      <c r="T485" s="48">
        <f t="shared" si="1059"/>
        <v>113.3</v>
      </c>
      <c r="U485" s="46">
        <f t="shared" si="1060"/>
        <v>10.42</v>
      </c>
      <c r="V485" s="46">
        <v>0</v>
      </c>
      <c r="W485" s="48">
        <f t="shared" si="1061"/>
        <v>89.5</v>
      </c>
      <c r="X485" s="48">
        <f t="shared" si="1062"/>
        <v>0</v>
      </c>
      <c r="Y485" s="46">
        <f t="shared" si="1063"/>
        <v>472.85</v>
      </c>
      <c r="Z485" s="46">
        <f t="shared" si="1064"/>
        <v>1621.62525</v>
      </c>
      <c r="AA485" s="46"/>
      <c r="AB485" s="12" t="s">
        <v>98</v>
      </c>
      <c r="AC485" s="11">
        <f t="shared" ref="AC485:AE485" si="1080">K485+R485</f>
        <v>62.5185</v>
      </c>
      <c r="AD485" s="11">
        <f t="shared" si="1080"/>
        <v>778.894</v>
      </c>
      <c r="AE485" s="11">
        <f t="shared" si="1080"/>
        <v>566.48</v>
      </c>
      <c r="AF485" s="11">
        <f t="shared" si="1066"/>
        <v>34.73275</v>
      </c>
      <c r="AG485" s="11">
        <f t="shared" ref="AG485:AI485" si="1081">O485+W485</f>
        <v>179</v>
      </c>
      <c r="AH485" s="11">
        <f t="shared" si="1081"/>
        <v>0</v>
      </c>
      <c r="AI485" s="11">
        <f t="shared" si="1081"/>
        <v>1621.62525</v>
      </c>
      <c r="AJ485" s="12" t="s">
        <v>33</v>
      </c>
    </row>
    <row r="486" s="9" customFormat="1" ht="16" customHeight="1" spans="1:36">
      <c r="A486" s="45">
        <f t="shared" si="1049"/>
        <v>483</v>
      </c>
      <c r="B486" s="52" t="s">
        <v>337</v>
      </c>
      <c r="C486" s="52" t="s">
        <v>1134</v>
      </c>
      <c r="D486" s="55" t="s">
        <v>1135</v>
      </c>
      <c r="E486" s="109">
        <v>3473.25</v>
      </c>
      <c r="F486" s="95">
        <v>3473.25</v>
      </c>
      <c r="G486" s="169">
        <v>5664.75</v>
      </c>
      <c r="H486" s="95">
        <v>3473.25</v>
      </c>
      <c r="I486" s="105"/>
      <c r="J486" s="105"/>
      <c r="K486" s="63">
        <f t="shared" si="1050"/>
        <v>62.5185</v>
      </c>
      <c r="L486" s="64">
        <f t="shared" si="1051"/>
        <v>555.72</v>
      </c>
      <c r="M486" s="48">
        <f t="shared" si="1052"/>
        <v>453.18</v>
      </c>
      <c r="N486" s="46">
        <f t="shared" si="1053"/>
        <v>24.31275</v>
      </c>
      <c r="O486" s="48">
        <f t="shared" si="1054"/>
        <v>0</v>
      </c>
      <c r="P486" s="48">
        <f t="shared" si="1055"/>
        <v>0</v>
      </c>
      <c r="Q486" s="48">
        <f t="shared" si="1056"/>
        <v>1095.73125</v>
      </c>
      <c r="R486" s="46">
        <f t="shared" si="1057"/>
        <v>0</v>
      </c>
      <c r="S486" s="46">
        <f t="shared" si="1058"/>
        <v>277.86</v>
      </c>
      <c r="T486" s="48">
        <f t="shared" si="1059"/>
        <v>113.3</v>
      </c>
      <c r="U486" s="46">
        <f t="shared" si="1060"/>
        <v>10.42</v>
      </c>
      <c r="V486" s="46">
        <v>0</v>
      </c>
      <c r="W486" s="48">
        <f t="shared" si="1061"/>
        <v>0</v>
      </c>
      <c r="X486" s="48">
        <f t="shared" si="1062"/>
        <v>0</v>
      </c>
      <c r="Y486" s="46">
        <f t="shared" si="1063"/>
        <v>401.58</v>
      </c>
      <c r="Z486" s="46">
        <f t="shared" si="1064"/>
        <v>1497.31125</v>
      </c>
      <c r="AA486" s="78"/>
      <c r="AB486" s="12" t="s">
        <v>74</v>
      </c>
      <c r="AC486" s="11">
        <f t="shared" ref="AC486:AE486" si="1082">K486+R486</f>
        <v>62.5185</v>
      </c>
      <c r="AD486" s="11">
        <f t="shared" si="1082"/>
        <v>833.58</v>
      </c>
      <c r="AE486" s="11">
        <f t="shared" si="1082"/>
        <v>566.48</v>
      </c>
      <c r="AF486" s="11">
        <f t="shared" si="1066"/>
        <v>34.73275</v>
      </c>
      <c r="AG486" s="11">
        <f t="shared" ref="AG486:AI486" si="1083">O486+W486</f>
        <v>0</v>
      </c>
      <c r="AH486" s="11">
        <f t="shared" si="1083"/>
        <v>0</v>
      </c>
      <c r="AI486" s="11">
        <f t="shared" si="1083"/>
        <v>1497.31125</v>
      </c>
      <c r="AJ486" s="12" t="s">
        <v>33</v>
      </c>
    </row>
    <row r="487" s="9" customFormat="1" ht="16" customHeight="1" spans="1:36">
      <c r="A487" s="45">
        <f t="shared" si="1049"/>
        <v>484</v>
      </c>
      <c r="B487" s="46" t="s">
        <v>558</v>
      </c>
      <c r="C487" s="52" t="s">
        <v>1136</v>
      </c>
      <c r="D487" s="76" t="s">
        <v>1137</v>
      </c>
      <c r="E487" s="95">
        <v>3473.25</v>
      </c>
      <c r="F487" s="95">
        <v>3245.5</v>
      </c>
      <c r="G487" s="169">
        <v>5664.75</v>
      </c>
      <c r="H487" s="95">
        <v>3473.25</v>
      </c>
      <c r="I487" s="48">
        <v>1790</v>
      </c>
      <c r="J487" s="96"/>
      <c r="K487" s="63">
        <f t="shared" si="1050"/>
        <v>62.5185</v>
      </c>
      <c r="L487" s="64">
        <f t="shared" si="1051"/>
        <v>519.28</v>
      </c>
      <c r="M487" s="48">
        <f t="shared" si="1052"/>
        <v>453.18</v>
      </c>
      <c r="N487" s="46">
        <f t="shared" si="1053"/>
        <v>24.31275</v>
      </c>
      <c r="O487" s="48">
        <f t="shared" si="1054"/>
        <v>89.5</v>
      </c>
      <c r="P487" s="48">
        <f t="shared" si="1055"/>
        <v>0</v>
      </c>
      <c r="Q487" s="48">
        <f t="shared" si="1056"/>
        <v>1148.79125</v>
      </c>
      <c r="R487" s="46">
        <f t="shared" si="1057"/>
        <v>0</v>
      </c>
      <c r="S487" s="46">
        <f t="shared" si="1058"/>
        <v>259.64</v>
      </c>
      <c r="T487" s="48">
        <f t="shared" si="1059"/>
        <v>113.3</v>
      </c>
      <c r="U487" s="46">
        <f t="shared" si="1060"/>
        <v>10.42</v>
      </c>
      <c r="V487" s="46">
        <v>0</v>
      </c>
      <c r="W487" s="48">
        <f t="shared" si="1061"/>
        <v>89.5</v>
      </c>
      <c r="X487" s="48">
        <f t="shared" si="1062"/>
        <v>0</v>
      </c>
      <c r="Y487" s="46">
        <f t="shared" si="1063"/>
        <v>472.86</v>
      </c>
      <c r="Z487" s="46">
        <f t="shared" si="1064"/>
        <v>1621.65125</v>
      </c>
      <c r="AA487" s="46"/>
      <c r="AB487" s="12" t="s">
        <v>98</v>
      </c>
      <c r="AC487" s="11">
        <f t="shared" ref="AC487:AE487" si="1084">K487+R487</f>
        <v>62.5185</v>
      </c>
      <c r="AD487" s="11">
        <f t="shared" si="1084"/>
        <v>778.92</v>
      </c>
      <c r="AE487" s="11">
        <f t="shared" si="1084"/>
        <v>566.48</v>
      </c>
      <c r="AF487" s="11">
        <f t="shared" si="1066"/>
        <v>34.73275</v>
      </c>
      <c r="AG487" s="11">
        <f t="shared" ref="AG487:AI487" si="1085">O487+W487</f>
        <v>179</v>
      </c>
      <c r="AH487" s="11">
        <f t="shared" si="1085"/>
        <v>0</v>
      </c>
      <c r="AI487" s="11">
        <f t="shared" si="1085"/>
        <v>1621.65125</v>
      </c>
      <c r="AJ487" s="12" t="s">
        <v>33</v>
      </c>
    </row>
    <row r="488" s="9" customFormat="1" ht="16" customHeight="1" spans="1:36">
      <c r="A488" s="45">
        <f t="shared" si="1049"/>
        <v>485</v>
      </c>
      <c r="B488" s="46" t="s">
        <v>558</v>
      </c>
      <c r="C488" s="100" t="s">
        <v>1138</v>
      </c>
      <c r="D488" s="55" t="s">
        <v>1139</v>
      </c>
      <c r="E488" s="95">
        <v>3473.25</v>
      </c>
      <c r="F488" s="95">
        <v>3473.25</v>
      </c>
      <c r="G488" s="169">
        <v>5664.75</v>
      </c>
      <c r="H488" s="95">
        <v>3473.25</v>
      </c>
      <c r="I488" s="105">
        <v>1790</v>
      </c>
      <c r="J488" s="105"/>
      <c r="K488" s="63">
        <f t="shared" si="1050"/>
        <v>62.5185</v>
      </c>
      <c r="L488" s="64">
        <f t="shared" si="1051"/>
        <v>555.72</v>
      </c>
      <c r="M488" s="48">
        <f t="shared" si="1052"/>
        <v>453.18</v>
      </c>
      <c r="N488" s="46">
        <f t="shared" si="1053"/>
        <v>24.31275</v>
      </c>
      <c r="O488" s="48">
        <f t="shared" si="1054"/>
        <v>89.5</v>
      </c>
      <c r="P488" s="48">
        <f t="shared" si="1055"/>
        <v>0</v>
      </c>
      <c r="Q488" s="48">
        <f t="shared" si="1056"/>
        <v>1185.23125</v>
      </c>
      <c r="R488" s="46">
        <f t="shared" si="1057"/>
        <v>0</v>
      </c>
      <c r="S488" s="46">
        <f t="shared" si="1058"/>
        <v>277.86</v>
      </c>
      <c r="T488" s="48">
        <f t="shared" si="1059"/>
        <v>113.3</v>
      </c>
      <c r="U488" s="46">
        <f t="shared" si="1060"/>
        <v>10.42</v>
      </c>
      <c r="V488" s="46">
        <v>0</v>
      </c>
      <c r="W488" s="48">
        <f t="shared" si="1061"/>
        <v>89.5</v>
      </c>
      <c r="X488" s="48">
        <f t="shared" si="1062"/>
        <v>0</v>
      </c>
      <c r="Y488" s="46">
        <f t="shared" si="1063"/>
        <v>491.08</v>
      </c>
      <c r="Z488" s="46">
        <f t="shared" si="1064"/>
        <v>1676.31125</v>
      </c>
      <c r="AA488" s="78"/>
      <c r="AB488" s="12" t="s">
        <v>98</v>
      </c>
      <c r="AC488" s="11">
        <f t="shared" ref="AC488:AE488" si="1086">K488+R488</f>
        <v>62.5185</v>
      </c>
      <c r="AD488" s="11">
        <f t="shared" si="1086"/>
        <v>833.58</v>
      </c>
      <c r="AE488" s="11">
        <f t="shared" si="1086"/>
        <v>566.48</v>
      </c>
      <c r="AF488" s="11">
        <f t="shared" si="1066"/>
        <v>34.73275</v>
      </c>
      <c r="AG488" s="11">
        <f t="shared" ref="AG488:AI488" si="1087">O488+W488</f>
        <v>179</v>
      </c>
      <c r="AH488" s="11">
        <f t="shared" si="1087"/>
        <v>0</v>
      </c>
      <c r="AI488" s="11">
        <f t="shared" si="1087"/>
        <v>1676.31125</v>
      </c>
      <c r="AJ488" s="12" t="s">
        <v>33</v>
      </c>
    </row>
    <row r="489" s="9" customFormat="1" ht="16" customHeight="1" spans="1:36">
      <c r="A489" s="45">
        <f t="shared" si="1049"/>
        <v>486</v>
      </c>
      <c r="B489" s="52" t="s">
        <v>176</v>
      </c>
      <c r="C489" s="52" t="s">
        <v>1140</v>
      </c>
      <c r="D489" s="55" t="s">
        <v>1141</v>
      </c>
      <c r="E489" s="109">
        <v>3473.25</v>
      </c>
      <c r="F489" s="95">
        <v>3473.25</v>
      </c>
      <c r="G489" s="169">
        <v>5664.75</v>
      </c>
      <c r="H489" s="95">
        <v>3473.25</v>
      </c>
      <c r="I489" s="105">
        <v>0</v>
      </c>
      <c r="J489" s="105"/>
      <c r="K489" s="63">
        <f t="shared" si="1050"/>
        <v>62.5185</v>
      </c>
      <c r="L489" s="64">
        <f t="shared" si="1051"/>
        <v>555.72</v>
      </c>
      <c r="M489" s="48">
        <f t="shared" si="1052"/>
        <v>453.18</v>
      </c>
      <c r="N489" s="46">
        <f t="shared" si="1053"/>
        <v>24.31275</v>
      </c>
      <c r="O489" s="48">
        <f t="shared" si="1054"/>
        <v>0</v>
      </c>
      <c r="P489" s="48">
        <f t="shared" si="1055"/>
        <v>0</v>
      </c>
      <c r="Q489" s="48">
        <f t="shared" si="1056"/>
        <v>1095.73125</v>
      </c>
      <c r="R489" s="46">
        <f t="shared" si="1057"/>
        <v>0</v>
      </c>
      <c r="S489" s="46">
        <f t="shared" si="1058"/>
        <v>277.86</v>
      </c>
      <c r="T489" s="48">
        <f t="shared" si="1059"/>
        <v>113.3</v>
      </c>
      <c r="U489" s="46">
        <f t="shared" si="1060"/>
        <v>10.42</v>
      </c>
      <c r="V489" s="46">
        <v>0</v>
      </c>
      <c r="W489" s="48">
        <f t="shared" si="1061"/>
        <v>0</v>
      </c>
      <c r="X489" s="48">
        <f t="shared" si="1062"/>
        <v>0</v>
      </c>
      <c r="Y489" s="46">
        <f t="shared" si="1063"/>
        <v>401.58</v>
      </c>
      <c r="Z489" s="46">
        <f t="shared" si="1064"/>
        <v>1497.31125</v>
      </c>
      <c r="AA489" s="78"/>
      <c r="AB489" s="12" t="s">
        <v>104</v>
      </c>
      <c r="AC489" s="11">
        <f t="shared" ref="AC489:AE489" si="1088">K489+R489</f>
        <v>62.5185</v>
      </c>
      <c r="AD489" s="11">
        <f t="shared" si="1088"/>
        <v>833.58</v>
      </c>
      <c r="AE489" s="11">
        <f t="shared" si="1088"/>
        <v>566.48</v>
      </c>
      <c r="AF489" s="11">
        <f t="shared" si="1066"/>
        <v>34.73275</v>
      </c>
      <c r="AG489" s="11">
        <f t="shared" ref="AG489:AI489" si="1089">O489+W489</f>
        <v>0</v>
      </c>
      <c r="AH489" s="11">
        <f t="shared" si="1089"/>
        <v>0</v>
      </c>
      <c r="AI489" s="11">
        <f t="shared" si="1089"/>
        <v>1497.31125</v>
      </c>
      <c r="AJ489" s="12" t="s">
        <v>35</v>
      </c>
    </row>
    <row r="490" s="20" customFormat="1" ht="16" customHeight="1" spans="1:36">
      <c r="A490" s="57">
        <f t="shared" si="1049"/>
        <v>487</v>
      </c>
      <c r="B490" s="58" t="s">
        <v>230</v>
      </c>
      <c r="C490" s="195" t="s">
        <v>784</v>
      </c>
      <c r="D490" s="167" t="s">
        <v>785</v>
      </c>
      <c r="E490" s="187">
        <v>0</v>
      </c>
      <c r="F490" s="187">
        <v>3245.5</v>
      </c>
      <c r="G490" s="157">
        <v>5664.75</v>
      </c>
      <c r="H490" s="187">
        <v>3473.25</v>
      </c>
      <c r="I490" s="60">
        <v>3180</v>
      </c>
      <c r="J490" s="190"/>
      <c r="K490" s="65">
        <f t="shared" si="1050"/>
        <v>0</v>
      </c>
      <c r="L490" s="66">
        <f t="shared" si="1051"/>
        <v>519.28</v>
      </c>
      <c r="M490" s="60">
        <f t="shared" si="1052"/>
        <v>453.18</v>
      </c>
      <c r="N490" s="58">
        <f t="shared" si="1053"/>
        <v>24.31275</v>
      </c>
      <c r="O490" s="60">
        <f t="shared" si="1054"/>
        <v>159</v>
      </c>
      <c r="P490" s="60">
        <f t="shared" si="1055"/>
        <v>0</v>
      </c>
      <c r="Q490" s="60">
        <f t="shared" si="1056"/>
        <v>1155.77275</v>
      </c>
      <c r="R490" s="58">
        <f t="shared" si="1057"/>
        <v>0</v>
      </c>
      <c r="S490" s="58">
        <f t="shared" si="1058"/>
        <v>259.64</v>
      </c>
      <c r="T490" s="60">
        <f t="shared" si="1059"/>
        <v>113.3</v>
      </c>
      <c r="U490" s="58">
        <f t="shared" si="1060"/>
        <v>10.42</v>
      </c>
      <c r="V490" s="58">
        <v>0</v>
      </c>
      <c r="W490" s="60">
        <f t="shared" si="1061"/>
        <v>159</v>
      </c>
      <c r="X490" s="60">
        <f t="shared" si="1062"/>
        <v>0</v>
      </c>
      <c r="Y490" s="58">
        <f t="shared" si="1063"/>
        <v>542.36</v>
      </c>
      <c r="Z490" s="58">
        <f t="shared" si="1064"/>
        <v>1698.13275</v>
      </c>
      <c r="AA490" s="58"/>
      <c r="AB490" s="16" t="s">
        <v>60</v>
      </c>
      <c r="AC490" s="15">
        <f t="shared" ref="AC490:AE490" si="1090">K490+R490</f>
        <v>0</v>
      </c>
      <c r="AD490" s="15">
        <f t="shared" si="1090"/>
        <v>778.92</v>
      </c>
      <c r="AE490" s="15">
        <f t="shared" si="1090"/>
        <v>566.48</v>
      </c>
      <c r="AF490" s="15">
        <f t="shared" si="1066"/>
        <v>34.73275</v>
      </c>
      <c r="AG490" s="15">
        <f t="shared" ref="AG490:AI490" si="1091">O490+W490</f>
        <v>318</v>
      </c>
      <c r="AH490" s="15">
        <f t="shared" si="1091"/>
        <v>0</v>
      </c>
      <c r="AI490" s="15">
        <f t="shared" si="1091"/>
        <v>1698.13275</v>
      </c>
      <c r="AJ490" s="16" t="s">
        <v>32</v>
      </c>
    </row>
    <row r="491" s="295" customFormat="1" ht="16" customHeight="1" spans="1:36">
      <c r="A491" s="304">
        <f t="shared" si="1049"/>
        <v>488</v>
      </c>
      <c r="B491" s="60" t="s">
        <v>670</v>
      </c>
      <c r="C491" s="195" t="s">
        <v>951</v>
      </c>
      <c r="D491" s="356" t="s">
        <v>952</v>
      </c>
      <c r="E491" s="190">
        <v>0</v>
      </c>
      <c r="F491" s="190">
        <v>3473.25</v>
      </c>
      <c r="G491" s="157">
        <v>5664.75</v>
      </c>
      <c r="H491" s="187">
        <v>3473.25</v>
      </c>
      <c r="I491" s="309">
        <v>1790</v>
      </c>
      <c r="J491" s="309"/>
      <c r="K491" s="252">
        <f t="shared" si="1050"/>
        <v>0</v>
      </c>
      <c r="L491" s="253">
        <f t="shared" si="1051"/>
        <v>555.72</v>
      </c>
      <c r="M491" s="60">
        <f t="shared" si="1052"/>
        <v>453.18</v>
      </c>
      <c r="N491" s="60">
        <f t="shared" si="1053"/>
        <v>24.31275</v>
      </c>
      <c r="O491" s="60">
        <f t="shared" si="1054"/>
        <v>89.5</v>
      </c>
      <c r="P491" s="60">
        <f t="shared" si="1055"/>
        <v>0</v>
      </c>
      <c r="Q491" s="60">
        <f t="shared" si="1056"/>
        <v>1122.71275</v>
      </c>
      <c r="R491" s="60">
        <f t="shared" si="1057"/>
        <v>0</v>
      </c>
      <c r="S491" s="60">
        <f t="shared" si="1058"/>
        <v>277.86</v>
      </c>
      <c r="T491" s="60">
        <f t="shared" si="1059"/>
        <v>113.3</v>
      </c>
      <c r="U491" s="60">
        <f t="shared" si="1060"/>
        <v>10.42</v>
      </c>
      <c r="V491" s="58">
        <v>0</v>
      </c>
      <c r="W491" s="60">
        <f t="shared" si="1061"/>
        <v>89.5</v>
      </c>
      <c r="X491" s="60">
        <f t="shared" si="1062"/>
        <v>0</v>
      </c>
      <c r="Y491" s="60">
        <f t="shared" si="1063"/>
        <v>491.08</v>
      </c>
      <c r="Z491" s="60">
        <f t="shared" si="1064"/>
        <v>1613.79275</v>
      </c>
      <c r="AA491" s="310"/>
      <c r="AB491" s="16" t="s">
        <v>92</v>
      </c>
      <c r="AC491" s="15">
        <f t="shared" ref="AC491:AE491" si="1092">K491+R491</f>
        <v>0</v>
      </c>
      <c r="AD491" s="311">
        <f t="shared" si="1092"/>
        <v>833.58</v>
      </c>
      <c r="AE491" s="311">
        <f t="shared" si="1092"/>
        <v>566.48</v>
      </c>
      <c r="AF491" s="15">
        <f t="shared" si="1066"/>
        <v>34.73275</v>
      </c>
      <c r="AG491" s="311">
        <f t="shared" ref="AG491:AI491" si="1093">O491+W491</f>
        <v>179</v>
      </c>
      <c r="AH491" s="311">
        <f t="shared" si="1093"/>
        <v>0</v>
      </c>
      <c r="AI491" s="311">
        <f t="shared" si="1093"/>
        <v>1613.79275</v>
      </c>
      <c r="AJ491" s="16" t="s">
        <v>33</v>
      </c>
    </row>
    <row r="492" s="20" customFormat="1" ht="16" customHeight="1" spans="1:36">
      <c r="A492" s="57">
        <f t="shared" si="1049"/>
        <v>489</v>
      </c>
      <c r="B492" s="149" t="s">
        <v>670</v>
      </c>
      <c r="C492" s="149" t="s">
        <v>1050</v>
      </c>
      <c r="D492" s="167" t="s">
        <v>1051</v>
      </c>
      <c r="E492" s="186">
        <v>0</v>
      </c>
      <c r="F492" s="187">
        <v>3473.25</v>
      </c>
      <c r="G492" s="157">
        <v>5664.75</v>
      </c>
      <c r="H492" s="187">
        <v>3473.25</v>
      </c>
      <c r="I492" s="188">
        <v>1790</v>
      </c>
      <c r="J492" s="188"/>
      <c r="K492" s="65">
        <f t="shared" si="1050"/>
        <v>0</v>
      </c>
      <c r="L492" s="66">
        <f t="shared" si="1051"/>
        <v>555.72</v>
      </c>
      <c r="M492" s="60">
        <f t="shared" si="1052"/>
        <v>453.18</v>
      </c>
      <c r="N492" s="58">
        <f t="shared" si="1053"/>
        <v>24.31275</v>
      </c>
      <c r="O492" s="60">
        <f t="shared" si="1054"/>
        <v>89.5</v>
      </c>
      <c r="P492" s="60">
        <f t="shared" si="1055"/>
        <v>0</v>
      </c>
      <c r="Q492" s="60">
        <f t="shared" si="1056"/>
        <v>1122.71275</v>
      </c>
      <c r="R492" s="58">
        <f t="shared" si="1057"/>
        <v>0</v>
      </c>
      <c r="S492" s="58">
        <f t="shared" si="1058"/>
        <v>277.86</v>
      </c>
      <c r="T492" s="60">
        <f t="shared" si="1059"/>
        <v>113.3</v>
      </c>
      <c r="U492" s="58">
        <f t="shared" si="1060"/>
        <v>10.42</v>
      </c>
      <c r="V492" s="58">
        <v>0</v>
      </c>
      <c r="W492" s="60">
        <f t="shared" si="1061"/>
        <v>89.5</v>
      </c>
      <c r="X492" s="60">
        <f t="shared" si="1062"/>
        <v>0</v>
      </c>
      <c r="Y492" s="58">
        <f t="shared" si="1063"/>
        <v>491.08</v>
      </c>
      <c r="Z492" s="58">
        <f t="shared" si="1064"/>
        <v>1613.79275</v>
      </c>
      <c r="AA492" s="185"/>
      <c r="AB492" s="16" t="s">
        <v>92</v>
      </c>
      <c r="AC492" s="15">
        <f t="shared" ref="AC492:AE492" si="1094">K492+R492</f>
        <v>0</v>
      </c>
      <c r="AD492" s="15">
        <f t="shared" si="1094"/>
        <v>833.58</v>
      </c>
      <c r="AE492" s="15">
        <f t="shared" si="1094"/>
        <v>566.48</v>
      </c>
      <c r="AF492" s="15">
        <f t="shared" si="1066"/>
        <v>34.73275</v>
      </c>
      <c r="AG492" s="15">
        <f t="shared" ref="AG492:AI492" si="1095">O492+W492</f>
        <v>179</v>
      </c>
      <c r="AH492" s="15">
        <f t="shared" si="1095"/>
        <v>0</v>
      </c>
      <c r="AI492" s="15">
        <f t="shared" si="1095"/>
        <v>1613.79275</v>
      </c>
      <c r="AJ492" s="16" t="s">
        <v>33</v>
      </c>
    </row>
    <row r="493" s="20" customFormat="1" ht="16" customHeight="1" spans="1:36">
      <c r="A493" s="57">
        <f t="shared" si="1049"/>
        <v>490</v>
      </c>
      <c r="B493" s="58" t="s">
        <v>640</v>
      </c>
      <c r="C493" s="149" t="s">
        <v>961</v>
      </c>
      <c r="D493" s="167" t="s">
        <v>962</v>
      </c>
      <c r="E493" s="187">
        <v>0</v>
      </c>
      <c r="F493" s="187">
        <v>0</v>
      </c>
      <c r="G493" s="157">
        <v>5664.75</v>
      </c>
      <c r="H493" s="187">
        <v>3473.25</v>
      </c>
      <c r="I493" s="188">
        <v>1790</v>
      </c>
      <c r="J493" s="188"/>
      <c r="K493" s="65">
        <f t="shared" si="1050"/>
        <v>0</v>
      </c>
      <c r="L493" s="66">
        <f t="shared" si="1051"/>
        <v>0</v>
      </c>
      <c r="M493" s="60">
        <f t="shared" si="1052"/>
        <v>453.18</v>
      </c>
      <c r="N493" s="58">
        <f t="shared" si="1053"/>
        <v>24.31275</v>
      </c>
      <c r="O493" s="60">
        <f t="shared" si="1054"/>
        <v>89.5</v>
      </c>
      <c r="P493" s="60">
        <f t="shared" si="1055"/>
        <v>0</v>
      </c>
      <c r="Q493" s="60">
        <f t="shared" si="1056"/>
        <v>566.99275</v>
      </c>
      <c r="R493" s="58">
        <f t="shared" si="1057"/>
        <v>0</v>
      </c>
      <c r="S493" s="58">
        <f t="shared" si="1058"/>
        <v>0</v>
      </c>
      <c r="T493" s="60">
        <f t="shared" si="1059"/>
        <v>113.3</v>
      </c>
      <c r="U493" s="58">
        <f t="shared" si="1060"/>
        <v>10.42</v>
      </c>
      <c r="V493" s="58">
        <v>0</v>
      </c>
      <c r="W493" s="60">
        <f t="shared" si="1061"/>
        <v>89.5</v>
      </c>
      <c r="X493" s="60">
        <f t="shared" si="1062"/>
        <v>0</v>
      </c>
      <c r="Y493" s="58">
        <f t="shared" si="1063"/>
        <v>213.22</v>
      </c>
      <c r="Z493" s="58">
        <f t="shared" si="1064"/>
        <v>780.21275</v>
      </c>
      <c r="AA493" s="185"/>
      <c r="AB493" s="16" t="s">
        <v>57</v>
      </c>
      <c r="AC493" s="15">
        <f t="shared" ref="AC493:AE493" si="1096">K493+R493</f>
        <v>0</v>
      </c>
      <c r="AD493" s="15">
        <f t="shared" si="1096"/>
        <v>0</v>
      </c>
      <c r="AE493" s="15">
        <f t="shared" si="1096"/>
        <v>566.48</v>
      </c>
      <c r="AF493" s="15">
        <f t="shared" si="1066"/>
        <v>34.73275</v>
      </c>
      <c r="AG493" s="15">
        <f t="shared" ref="AG493:AI493" si="1097">O493+W493</f>
        <v>179</v>
      </c>
      <c r="AH493" s="15">
        <f t="shared" si="1097"/>
        <v>0</v>
      </c>
      <c r="AI493" s="15">
        <f t="shared" si="1097"/>
        <v>780.21275</v>
      </c>
      <c r="AJ493" s="16" t="s">
        <v>32</v>
      </c>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51">
    <cfRule type="duplicateValues" dxfId="202" priority="387"/>
    <cfRule type="duplicateValues" dxfId="202" priority="388"/>
    <cfRule type="duplicateValues" dxfId="202" priority="389"/>
    <cfRule type="duplicateValues" dxfId="202" priority="390"/>
    <cfRule type="duplicateValues" dxfId="202" priority="391"/>
    <cfRule type="duplicateValues" dxfId="202" priority="392"/>
    <cfRule type="duplicateValues" dxfId="202" priority="393"/>
    <cfRule type="duplicateValues" dxfId="202" priority="394"/>
    <cfRule type="duplicateValues" dxfId="202" priority="395"/>
    <cfRule type="duplicateValues" dxfId="203" priority="396"/>
  </conditionalFormatting>
  <conditionalFormatting sqref="C361">
    <cfRule type="duplicateValues" dxfId="203" priority="385"/>
  </conditionalFormatting>
  <conditionalFormatting sqref="C364">
    <cfRule type="duplicateValues" dxfId="203" priority="374"/>
  </conditionalFormatting>
  <conditionalFormatting sqref="C365">
    <cfRule type="duplicateValues" dxfId="203" priority="376"/>
  </conditionalFormatting>
  <conditionalFormatting sqref="C366">
    <cfRule type="duplicateValues" dxfId="202" priority="355"/>
    <cfRule type="duplicateValues" dxfId="202" priority="356"/>
    <cfRule type="duplicateValues" dxfId="202" priority="357"/>
    <cfRule type="duplicateValues" dxfId="202" priority="358"/>
    <cfRule type="duplicateValues" dxfId="202" priority="359"/>
    <cfRule type="duplicateValues" dxfId="202" priority="360"/>
    <cfRule type="duplicateValues" dxfId="202" priority="361"/>
    <cfRule type="duplicateValues" dxfId="202" priority="362"/>
    <cfRule type="duplicateValues" dxfId="202" priority="363"/>
    <cfRule type="duplicateValues" dxfId="203" priority="364"/>
  </conditionalFormatting>
  <conditionalFormatting sqref="C367">
    <cfRule type="duplicateValues" dxfId="203" priority="373"/>
  </conditionalFormatting>
  <conditionalFormatting sqref="C374">
    <cfRule type="duplicateValues" dxfId="202" priority="338"/>
    <cfRule type="duplicateValues" dxfId="202" priority="339"/>
    <cfRule type="duplicateValues" dxfId="202" priority="340"/>
    <cfRule type="duplicateValues" dxfId="202" priority="341"/>
    <cfRule type="duplicateValues" dxfId="202" priority="342"/>
    <cfRule type="duplicateValues" dxfId="202" priority="343"/>
    <cfRule type="duplicateValues" dxfId="202" priority="344"/>
    <cfRule type="duplicateValues" dxfId="202" priority="345"/>
    <cfRule type="duplicateValues" dxfId="202" priority="346"/>
    <cfRule type="duplicateValues" dxfId="202" priority="347"/>
    <cfRule type="duplicateValues" dxfId="202" priority="348"/>
    <cfRule type="duplicateValues" dxfId="202" priority="349"/>
    <cfRule type="duplicateValues" dxfId="203" priority="350"/>
  </conditionalFormatting>
  <conditionalFormatting sqref="C382">
    <cfRule type="duplicateValues" dxfId="202" priority="255"/>
    <cfRule type="duplicateValues" dxfId="202" priority="257"/>
    <cfRule type="duplicateValues" dxfId="202" priority="258"/>
    <cfRule type="duplicateValues" dxfId="202" priority="259"/>
    <cfRule type="duplicateValues" dxfId="202" priority="260"/>
    <cfRule type="duplicateValues" dxfId="202" priority="261"/>
  </conditionalFormatting>
  <conditionalFormatting sqref="D382">
    <cfRule type="duplicateValues" dxfId="202" priority="256"/>
    <cfRule type="duplicateValues" dxfId="202" priority="262"/>
  </conditionalFormatting>
  <conditionalFormatting sqref="C384">
    <cfRule type="duplicateValues" dxfId="202" priority="327"/>
    <cfRule type="duplicateValues" dxfId="202" priority="328"/>
    <cfRule type="duplicateValues" dxfId="202" priority="329"/>
    <cfRule type="duplicateValues" dxfId="202" priority="330"/>
    <cfRule type="duplicateValues" dxfId="202" priority="331"/>
    <cfRule type="duplicateValues" dxfId="202" priority="332"/>
    <cfRule type="duplicateValues" dxfId="202" priority="333"/>
    <cfRule type="duplicateValues" dxfId="202" priority="334"/>
    <cfRule type="duplicateValues" dxfId="202" priority="335"/>
    <cfRule type="duplicateValues" dxfId="202" priority="336"/>
    <cfRule type="duplicateValues" dxfId="202" priority="337"/>
  </conditionalFormatting>
  <conditionalFormatting sqref="C390">
    <cfRule type="duplicateValues" dxfId="202" priority="317"/>
    <cfRule type="duplicateValues" dxfId="202" priority="318"/>
    <cfRule type="duplicateValues" dxfId="202" priority="319"/>
    <cfRule type="duplicateValues" dxfId="202" priority="320"/>
    <cfRule type="duplicateValues" dxfId="202" priority="321"/>
    <cfRule type="duplicateValues" dxfId="202" priority="322"/>
    <cfRule type="duplicateValues" dxfId="202" priority="323"/>
  </conditionalFormatting>
  <conditionalFormatting sqref="C397">
    <cfRule type="duplicateValues" dxfId="202" priority="309"/>
    <cfRule type="duplicateValues" dxfId="202" priority="310"/>
    <cfRule type="duplicateValues" dxfId="202" priority="311"/>
    <cfRule type="duplicateValues" dxfId="202" priority="312"/>
    <cfRule type="duplicateValues" dxfId="202" priority="313"/>
    <cfRule type="duplicateValues" dxfId="202" priority="314"/>
    <cfRule type="duplicateValues" dxfId="202" priority="315"/>
  </conditionalFormatting>
  <conditionalFormatting sqref="C401">
    <cfRule type="duplicateValues" dxfId="202" priority="298"/>
  </conditionalFormatting>
  <conditionalFormatting sqref="D401">
    <cfRule type="duplicateValues" dxfId="202" priority="280"/>
  </conditionalFormatting>
  <conditionalFormatting sqref="C402">
    <cfRule type="duplicateValues" dxfId="202" priority="297"/>
  </conditionalFormatting>
  <conditionalFormatting sqref="D402">
    <cfRule type="duplicateValues" dxfId="202" priority="279"/>
  </conditionalFormatting>
  <conditionalFormatting sqref="D403">
    <cfRule type="duplicateValues" dxfId="202" priority="276"/>
    <cfRule type="duplicateValues" dxfId="202" priority="277"/>
    <cfRule type="duplicateValues" dxfId="202" priority="278"/>
  </conditionalFormatting>
  <conditionalFormatting sqref="C404">
    <cfRule type="duplicateValues" dxfId="202" priority="295"/>
  </conditionalFormatting>
  <conditionalFormatting sqref="D404">
    <cfRule type="duplicateValues" dxfId="202" priority="274"/>
  </conditionalFormatting>
  <conditionalFormatting sqref="C410">
    <cfRule type="duplicateValues" dxfId="202" priority="292"/>
  </conditionalFormatting>
  <conditionalFormatting sqref="D410">
    <cfRule type="duplicateValues" dxfId="202" priority="271"/>
  </conditionalFormatting>
  <conditionalFormatting sqref="C411">
    <cfRule type="duplicateValues" dxfId="202" priority="291"/>
  </conditionalFormatting>
  <conditionalFormatting sqref="D411">
    <cfRule type="duplicateValues" dxfId="202" priority="270"/>
  </conditionalFormatting>
  <conditionalFormatting sqref="C412">
    <cfRule type="duplicateValues" dxfId="202" priority="28"/>
    <cfRule type="duplicateValues" dxfId="202" priority="26"/>
    <cfRule type="duplicateValues" dxfId="202" priority="25"/>
    <cfRule type="duplicateValues" dxfId="202" priority="24"/>
    <cfRule type="duplicateValues" dxfId="202" priority="23"/>
    <cfRule type="duplicateValues" dxfId="202" priority="22"/>
    <cfRule type="duplicateValues" dxfId="202" priority="21"/>
    <cfRule type="duplicateValues" dxfId="202" priority="20"/>
    <cfRule type="duplicateValues" dxfId="202" priority="19"/>
  </conditionalFormatting>
  <conditionalFormatting sqref="D412">
    <cfRule type="duplicateValues" dxfId="202" priority="27"/>
  </conditionalFormatting>
  <conditionalFormatting sqref="C413">
    <cfRule type="duplicateValues" dxfId="202" priority="290"/>
  </conditionalFormatting>
  <conditionalFormatting sqref="D413">
    <cfRule type="duplicateValues" dxfId="202" priority="269"/>
  </conditionalFormatting>
  <conditionalFormatting sqref="C414">
    <cfRule type="duplicateValues" dxfId="202" priority="289"/>
  </conditionalFormatting>
  <conditionalFormatting sqref="D414">
    <cfRule type="duplicateValues" dxfId="202" priority="268"/>
  </conditionalFormatting>
  <conditionalFormatting sqref="C415">
    <cfRule type="duplicateValues" dxfId="202" priority="287"/>
  </conditionalFormatting>
  <conditionalFormatting sqref="D415">
    <cfRule type="duplicateValues" dxfId="202" priority="266"/>
  </conditionalFormatting>
  <conditionalFormatting sqref="C416">
    <cfRule type="duplicateValues" dxfId="202" priority="286"/>
  </conditionalFormatting>
  <conditionalFormatting sqref="D416">
    <cfRule type="duplicateValues" dxfId="202" priority="265"/>
  </conditionalFormatting>
  <conditionalFormatting sqref="C417">
    <cfRule type="duplicateValues" dxfId="202" priority="285"/>
  </conditionalFormatting>
  <conditionalFormatting sqref="D417">
    <cfRule type="duplicateValues" dxfId="202" priority="264"/>
  </conditionalFormatting>
  <conditionalFormatting sqref="C418">
    <cfRule type="duplicateValues" dxfId="202" priority="242"/>
    <cfRule type="duplicateValues" dxfId="202" priority="243"/>
    <cfRule type="duplicateValues" dxfId="202" priority="244"/>
    <cfRule type="duplicateValues" dxfId="202" priority="246"/>
    <cfRule type="duplicateValues" dxfId="202" priority="247"/>
    <cfRule type="duplicateValues" dxfId="202" priority="248"/>
    <cfRule type="duplicateValues" dxfId="202" priority="249"/>
    <cfRule type="duplicateValues" dxfId="202" priority="250"/>
  </conditionalFormatting>
  <conditionalFormatting sqref="D418">
    <cfRule type="duplicateValues" dxfId="202" priority="245"/>
    <cfRule type="duplicateValues" dxfId="202" priority="251"/>
  </conditionalFormatting>
  <conditionalFormatting sqref="D427">
    <cfRule type="duplicateValues" dxfId="202" priority="236"/>
  </conditionalFormatting>
  <conditionalFormatting sqref="D428">
    <cfRule type="duplicateValues" dxfId="202" priority="235"/>
  </conditionalFormatting>
  <conditionalFormatting sqref="D429">
    <cfRule type="duplicateValues" dxfId="202" priority="231"/>
  </conditionalFormatting>
  <conditionalFormatting sqref="D430">
    <cfRule type="duplicateValues" dxfId="202" priority="230"/>
  </conditionalFormatting>
  <conditionalFormatting sqref="D431">
    <cfRule type="duplicateValues" dxfId="202" priority="229"/>
  </conditionalFormatting>
  <conditionalFormatting sqref="C443">
    <cfRule type="duplicateValues" dxfId="202" priority="222"/>
    <cfRule type="duplicateValues" dxfId="202" priority="223"/>
    <cfRule type="duplicateValues" dxfId="202" priority="224"/>
    <cfRule type="duplicateValues" dxfId="202" priority="225"/>
    <cfRule type="duplicateValues" dxfId="202" priority="226"/>
  </conditionalFormatting>
  <conditionalFormatting sqref="C455">
    <cfRule type="duplicateValues" dxfId="202" priority="184"/>
    <cfRule type="duplicateValues" dxfId="202" priority="185"/>
    <cfRule type="duplicateValues" dxfId="202" priority="186"/>
    <cfRule type="duplicateValues" dxfId="202" priority="187"/>
    <cfRule type="duplicateValues" dxfId="202" priority="188"/>
    <cfRule type="duplicateValues" dxfId="202" priority="189"/>
    <cfRule type="duplicateValues" dxfId="202" priority="190"/>
    <cfRule type="duplicateValues" dxfId="202" priority="191"/>
    <cfRule type="duplicateValues" dxfId="202" priority="192"/>
    <cfRule type="duplicateValues" dxfId="202" priority="193"/>
    <cfRule type="duplicateValues" dxfId="202" priority="194"/>
    <cfRule type="duplicateValues" dxfId="202" priority="195"/>
    <cfRule type="duplicateValues" dxfId="202" priority="196"/>
    <cfRule type="duplicateValues" dxfId="202" priority="197"/>
    <cfRule type="duplicateValues" dxfId="202" priority="198"/>
    <cfRule type="duplicateValues" dxfId="202" priority="199"/>
    <cfRule type="duplicateValues" dxfId="202" priority="200"/>
    <cfRule type="duplicateValues" dxfId="202" priority="201"/>
    <cfRule type="duplicateValues" dxfId="202" priority="202"/>
    <cfRule type="duplicateValues" dxfId="202" priority="203"/>
    <cfRule type="duplicateValues" dxfId="202" priority="204"/>
    <cfRule type="duplicateValues" dxfId="202" priority="205"/>
    <cfRule type="duplicateValues" dxfId="202" priority="206"/>
    <cfRule type="duplicateValues" dxfId="202" priority="207"/>
    <cfRule type="duplicateValues" dxfId="202" priority="208"/>
    <cfRule type="duplicateValues" dxfId="202" priority="209"/>
    <cfRule type="duplicateValues" dxfId="202" priority="210"/>
    <cfRule type="duplicateValues" dxfId="202" priority="211"/>
    <cfRule type="duplicateValues" dxfId="202" priority="212"/>
    <cfRule type="duplicateValues" dxfId="202" priority="213"/>
    <cfRule type="duplicateValues" dxfId="202" priority="214"/>
    <cfRule type="duplicateValues" dxfId="202" priority="215"/>
  </conditionalFormatting>
  <conditionalFormatting sqref="C456">
    <cfRule type="duplicateValues" dxfId="202" priority="148"/>
    <cfRule type="duplicateValues" dxfId="202" priority="149"/>
    <cfRule type="duplicateValues" dxfId="202" priority="150"/>
    <cfRule type="duplicateValues" dxfId="202" priority="151"/>
    <cfRule type="duplicateValues" dxfId="202" priority="152"/>
    <cfRule type="duplicateValues" dxfId="202" priority="153"/>
    <cfRule type="duplicateValues" dxfId="202" priority="154"/>
    <cfRule type="duplicateValues" dxfId="202" priority="155"/>
    <cfRule type="duplicateValues" dxfId="202" priority="156"/>
    <cfRule type="duplicateValues" dxfId="202" priority="157"/>
    <cfRule type="duplicateValues" dxfId="202" priority="158"/>
    <cfRule type="duplicateValues" dxfId="202" priority="159"/>
    <cfRule type="duplicateValues" dxfId="202" priority="160"/>
    <cfRule type="duplicateValues" dxfId="202" priority="161"/>
    <cfRule type="duplicateValues" dxfId="202" priority="162"/>
    <cfRule type="duplicateValues" dxfId="202" priority="163"/>
    <cfRule type="duplicateValues" dxfId="202" priority="164"/>
    <cfRule type="duplicateValues" dxfId="202" priority="165"/>
    <cfRule type="duplicateValues" dxfId="202" priority="166"/>
    <cfRule type="duplicateValues" dxfId="202" priority="167"/>
    <cfRule type="duplicateValues" dxfId="202" priority="168"/>
    <cfRule type="duplicateValues" dxfId="202" priority="169"/>
    <cfRule type="duplicateValues" dxfId="202" priority="170"/>
    <cfRule type="duplicateValues" dxfId="202" priority="171"/>
    <cfRule type="duplicateValues" dxfId="202" priority="172"/>
    <cfRule type="duplicateValues" dxfId="202" priority="173"/>
    <cfRule type="duplicateValues" dxfId="202" priority="174"/>
    <cfRule type="duplicateValues" dxfId="202" priority="175"/>
    <cfRule type="duplicateValues" dxfId="202" priority="176"/>
    <cfRule type="duplicateValues" dxfId="202" priority="177"/>
    <cfRule type="duplicateValues" dxfId="202" priority="178"/>
    <cfRule type="duplicateValues" dxfId="202" priority="179"/>
    <cfRule type="duplicateValues" dxfId="202" priority="180"/>
    <cfRule type="duplicateValues" dxfId="202" priority="181"/>
    <cfRule type="duplicateValues" dxfId="202" priority="182"/>
    <cfRule type="duplicateValues" dxfId="202" priority="183"/>
  </conditionalFormatting>
  <conditionalFormatting sqref="C457">
    <cfRule type="duplicateValues" dxfId="202" priority="118"/>
    <cfRule type="duplicateValues" dxfId="202" priority="119"/>
    <cfRule type="duplicateValues" dxfId="202" priority="120"/>
    <cfRule type="duplicateValues" dxfId="202" priority="121"/>
    <cfRule type="duplicateValues" dxfId="202" priority="122"/>
    <cfRule type="duplicateValues" dxfId="202" priority="123"/>
    <cfRule type="duplicateValues" dxfId="202" priority="124"/>
    <cfRule type="duplicateValues" dxfId="202" priority="125"/>
    <cfRule type="duplicateValues" dxfId="202" priority="126"/>
    <cfRule type="duplicateValues" dxfId="202" priority="127"/>
    <cfRule type="duplicateValues" dxfId="202" priority="128"/>
    <cfRule type="duplicateValues" dxfId="202" priority="129"/>
    <cfRule type="duplicateValues" dxfId="202" priority="130"/>
    <cfRule type="duplicateValues" dxfId="202" priority="131"/>
    <cfRule type="duplicateValues" dxfId="202" priority="132"/>
    <cfRule type="duplicateValues" dxfId="202" priority="133"/>
    <cfRule type="duplicateValues" dxfId="202" priority="134"/>
    <cfRule type="duplicateValues" dxfId="202" priority="135"/>
    <cfRule type="duplicateValues" dxfId="202" priority="136"/>
    <cfRule type="duplicateValues" dxfId="202" priority="137"/>
    <cfRule type="duplicateValues" dxfId="202" priority="138"/>
    <cfRule type="duplicateValues" dxfId="202" priority="139"/>
    <cfRule type="duplicateValues" dxfId="202" priority="140"/>
    <cfRule type="duplicateValues" dxfId="202" priority="141"/>
    <cfRule type="duplicateValues" dxfId="202" priority="142"/>
    <cfRule type="duplicateValues" dxfId="202" priority="143"/>
    <cfRule type="duplicateValues" dxfId="202" priority="144"/>
    <cfRule type="duplicateValues" dxfId="202" priority="145"/>
    <cfRule type="duplicateValues" dxfId="202" priority="146"/>
    <cfRule type="duplicateValues" dxfId="202" priority="147"/>
  </conditionalFormatting>
  <conditionalFormatting sqref="D479">
    <cfRule type="duplicateValues" dxfId="202" priority="233"/>
  </conditionalFormatting>
  <conditionalFormatting sqref="C480">
    <cfRule type="duplicateValues" dxfId="202" priority="108"/>
    <cfRule type="duplicateValues" dxfId="202" priority="109"/>
    <cfRule type="duplicateValues" dxfId="202" priority="110"/>
    <cfRule type="duplicateValues" dxfId="202" priority="111"/>
    <cfRule type="duplicateValues" dxfId="202" priority="112"/>
    <cfRule type="duplicateValues" dxfId="202" priority="113"/>
    <cfRule type="duplicateValues" dxfId="202" priority="114"/>
    <cfRule type="duplicateValues" dxfId="202" priority="116"/>
  </conditionalFormatting>
  <conditionalFormatting sqref="D480">
    <cfRule type="duplicateValues" dxfId="202" priority="115"/>
  </conditionalFormatting>
  <conditionalFormatting sqref="D483">
    <cfRule type="duplicateValues" dxfId="202" priority="228"/>
  </conditionalFormatting>
  <conditionalFormatting sqref="D486">
    <cfRule type="duplicateValues" dxfId="202" priority="237"/>
  </conditionalFormatting>
  <conditionalFormatting sqref="C490">
    <cfRule type="duplicateValues" dxfId="203" priority="91"/>
    <cfRule type="duplicateValues" dxfId="202" priority="90"/>
    <cfRule type="duplicateValues" dxfId="204" priority="89"/>
    <cfRule type="duplicateValues" dxfId="202" priority="88"/>
    <cfRule type="duplicateValues" dxfId="202" priority="87"/>
    <cfRule type="duplicateValues" dxfId="202" priority="86"/>
    <cfRule type="duplicateValues" dxfId="202" priority="85"/>
    <cfRule type="duplicateValues" dxfId="202" priority="84"/>
    <cfRule type="duplicateValues" dxfId="202" priority="83"/>
    <cfRule type="duplicateValues" dxfId="202" priority="82"/>
    <cfRule type="duplicateValues" dxfId="202" priority="81"/>
    <cfRule type="duplicateValues" dxfId="202" priority="80"/>
    <cfRule type="duplicateValues" dxfId="202" priority="79"/>
    <cfRule type="duplicateValues" dxfId="202" priority="78"/>
    <cfRule type="duplicateValues" dxfId="202" priority="77"/>
    <cfRule type="duplicateValues" dxfId="202" priority="76"/>
    <cfRule type="duplicateValues" dxfId="202" priority="74"/>
    <cfRule type="duplicateValues" dxfId="202" priority="73"/>
    <cfRule type="duplicateValues" dxfId="202" priority="72"/>
    <cfRule type="duplicateValues" dxfId="202" priority="71"/>
    <cfRule type="duplicateValues" dxfId="202" priority="70"/>
    <cfRule type="duplicateValues" dxfId="202" priority="69"/>
    <cfRule type="duplicateValues" dxfId="202" priority="68"/>
    <cfRule type="duplicateValues" dxfId="202" priority="67"/>
  </conditionalFormatting>
  <conditionalFormatting sqref="D490">
    <cfRule type="duplicateValues" dxfId="202" priority="75"/>
  </conditionalFormatting>
  <conditionalFormatting sqref="C491">
    <cfRule type="duplicateValues" dxfId="202" priority="39"/>
    <cfRule type="duplicateValues" dxfId="202" priority="40"/>
    <cfRule type="duplicateValues" dxfId="202" priority="41"/>
    <cfRule type="duplicateValues" dxfId="202" priority="42"/>
    <cfRule type="duplicateValues" dxfId="202" priority="43"/>
    <cfRule type="duplicateValues" dxfId="202" priority="44"/>
    <cfRule type="duplicateValues" dxfId="202" priority="45"/>
    <cfRule type="duplicateValues" dxfId="202" priority="46"/>
    <cfRule type="duplicateValues" dxfId="202" priority="48"/>
    <cfRule type="duplicateValues" dxfId="202" priority="49"/>
    <cfRule type="duplicateValues" dxfId="202" priority="50"/>
    <cfRule type="duplicateValues" dxfId="202" priority="51"/>
    <cfRule type="duplicateValues" dxfId="202" priority="52"/>
  </conditionalFormatting>
  <conditionalFormatting sqref="D491">
    <cfRule type="duplicateValues" dxfId="202" priority="47"/>
    <cfRule type="duplicateValues" dxfId="202" priority="53"/>
  </conditionalFormatting>
  <conditionalFormatting sqref="C492">
    <cfRule type="duplicateValues" dxfId="202" priority="17"/>
    <cfRule type="duplicateValues" dxfId="202" priority="16"/>
    <cfRule type="duplicateValues" dxfId="202" priority="15"/>
    <cfRule type="duplicateValues" dxfId="202" priority="14"/>
  </conditionalFormatting>
  <conditionalFormatting sqref="D492">
    <cfRule type="duplicateValues" dxfId="202" priority="18"/>
  </conditionalFormatting>
  <conditionalFormatting sqref="C493">
    <cfRule type="duplicateValues" dxfId="202" priority="13"/>
    <cfRule type="duplicateValues" dxfId="202" priority="12"/>
    <cfRule type="duplicateValues" dxfId="202" priority="11"/>
    <cfRule type="duplicateValues" dxfId="202" priority="10"/>
    <cfRule type="duplicateValues" dxfId="202" priority="9"/>
    <cfRule type="duplicateValues" dxfId="202" priority="8"/>
    <cfRule type="duplicateValues" dxfId="202" priority="7"/>
    <cfRule type="duplicateValues" dxfId="202" priority="6"/>
    <cfRule type="duplicateValues" dxfId="202" priority="5"/>
    <cfRule type="duplicateValues" dxfId="202" priority="4"/>
    <cfRule type="duplicateValues" dxfId="202" priority="3"/>
    <cfRule type="duplicateValues" dxfId="202" priority="2"/>
    <cfRule type="duplicateValues" dxfId="202" priority="1"/>
  </conditionalFormatting>
  <conditionalFormatting sqref="C228:C232">
    <cfRule type="duplicateValues" dxfId="203" priority="413"/>
  </conditionalFormatting>
  <conditionalFormatting sqref="C298:C300">
    <cfRule type="duplicateValues" dxfId="203" priority="409"/>
  </conditionalFormatting>
  <conditionalFormatting sqref="C332:C339">
    <cfRule type="duplicateValues" dxfId="203" priority="403"/>
  </conditionalFormatting>
  <conditionalFormatting sqref="C340:C341">
    <cfRule type="duplicateValues" dxfId="203" priority="401"/>
  </conditionalFormatting>
  <conditionalFormatting sqref="C342:C343">
    <cfRule type="duplicateValues" dxfId="203" priority="402"/>
  </conditionalFormatting>
  <conditionalFormatting sqref="C344:C349">
    <cfRule type="duplicateValues" dxfId="203" priority="400"/>
  </conditionalFormatting>
  <conditionalFormatting sqref="C350:C369">
    <cfRule type="duplicateValues" dxfId="202" priority="354"/>
  </conditionalFormatting>
  <conditionalFormatting sqref="C361:C363">
    <cfRule type="duplicateValues" dxfId="202" priority="377"/>
    <cfRule type="duplicateValues" dxfId="202" priority="378"/>
    <cfRule type="duplicateValues" dxfId="202" priority="379"/>
    <cfRule type="duplicateValues" dxfId="202" priority="380"/>
    <cfRule type="duplicateValues" dxfId="202" priority="381"/>
    <cfRule type="duplicateValues" dxfId="202" priority="382"/>
    <cfRule type="duplicateValues" dxfId="202" priority="383"/>
    <cfRule type="duplicateValues" dxfId="202" priority="384"/>
  </conditionalFormatting>
  <conditionalFormatting sqref="C362:C363">
    <cfRule type="duplicateValues" dxfId="203" priority="386"/>
  </conditionalFormatting>
  <conditionalFormatting sqref="C368:C369">
    <cfRule type="duplicateValues" dxfId="203" priority="375"/>
  </conditionalFormatting>
  <conditionalFormatting sqref="C387:C397">
    <cfRule type="duplicateValues" dxfId="202" priority="302"/>
  </conditionalFormatting>
  <conditionalFormatting sqref="C396:C397">
    <cfRule type="duplicateValues" dxfId="202" priority="308"/>
  </conditionalFormatting>
  <conditionalFormatting sqref="D388:D395">
    <cfRule type="duplicateValues" dxfId="202" priority="316"/>
  </conditionalFormatting>
  <conditionalFormatting sqref="D396:D397">
    <cfRule type="duplicateValues" dxfId="202" priority="307"/>
  </conditionalFormatting>
  <conditionalFormatting sqref="D419:D420">
    <cfRule type="duplicateValues" dxfId="202" priority="239"/>
    <cfRule type="duplicateValues" dxfId="202" priority="240"/>
    <cfRule type="duplicateValues" dxfId="202" priority="241"/>
  </conditionalFormatting>
  <conditionalFormatting sqref="D419:D426">
    <cfRule type="duplicateValues" dxfId="202" priority="238"/>
  </conditionalFormatting>
  <conditionalFormatting sqref="C1:C411 C413:C489">
    <cfRule type="duplicateValues" dxfId="202" priority="92"/>
  </conditionalFormatting>
  <conditionalFormatting sqref="C2:C60 C62:C80 C82:C86 C92:C207 C88:C90 C209:C216 C221:C222 C218:C219 C224:C254 C256:C288 C295 C386 C485 C458:C465 C473:C475">
    <cfRule type="duplicateValues" dxfId="202" priority="412"/>
  </conditionalFormatting>
  <conditionalFormatting sqref="C2:C60 C62:C80 C82:C86 C92:C207 C88:C90 C209:C216 C224:C254 C218:C219 C221:C222 C256:C288 C295 C386 C485 C458:C465 C473:C477">
    <cfRule type="duplicateValues" dxfId="202" priority="411"/>
  </conditionalFormatting>
  <conditionalFormatting sqref="C2:C60 C62:C80 C88:C90 C82:C86 C92:C207 C209:C216 C224:C254 C218:C219 C256:C322 C221:C222 C386 C484:C485 C473:C477 C458:C467">
    <cfRule type="duplicateValues" dxfId="204" priority="406"/>
    <cfRule type="duplicateValues" dxfId="202" priority="407"/>
  </conditionalFormatting>
  <conditionalFormatting sqref="C2:C349 C386 C473:C477 C458:C467 C487 C484:C485">
    <cfRule type="duplicateValues" dxfId="202" priority="397"/>
    <cfRule type="duplicateValues" dxfId="202" priority="398"/>
    <cfRule type="duplicateValues" dxfId="202" priority="399"/>
  </conditionalFormatting>
  <conditionalFormatting sqref="C2:C373 C386 C458:C467 C473:C477 C487 C484:C485">
    <cfRule type="duplicateValues" dxfId="202" priority="351"/>
    <cfRule type="duplicateValues" dxfId="202" priority="353"/>
  </conditionalFormatting>
  <conditionalFormatting sqref="C2:C381 C383:C386 C458:C467 C473:C477 C487 C484:C485">
    <cfRule type="duplicateValues" dxfId="202" priority="326"/>
  </conditionalFormatting>
  <conditionalFormatting sqref="C2:C381 C383:C397 C458:C477 C487 C484:C485">
    <cfRule type="duplicateValues" dxfId="202" priority="305"/>
  </conditionalFormatting>
  <conditionalFormatting sqref="C4:C60 C82:C86 C62:C80 C88:C90 C92:C207 C209:C216 C256:C322 C218:C219 C224:C254 C221:C222 C386 C484:C485">
    <cfRule type="duplicateValues" dxfId="202" priority="405"/>
  </conditionalFormatting>
  <conditionalFormatting sqref="C4:C373 C386 C487 C484:C485">
    <cfRule type="duplicateValues" dxfId="202" priority="352"/>
  </conditionalFormatting>
  <conditionalFormatting sqref="C4:C381 C383:C386 C487 C484:C485">
    <cfRule type="duplicateValues" dxfId="202" priority="324"/>
  </conditionalFormatting>
  <conditionalFormatting sqref="C4:C381 C383:C397 C487 C484:C485">
    <cfRule type="duplicateValues" dxfId="202" priority="303"/>
    <cfRule type="duplicateValues" dxfId="202" priority="304"/>
    <cfRule type="duplicateValues" dxfId="202" priority="306"/>
  </conditionalFormatting>
  <conditionalFormatting sqref="C4:C411 C413:C417 C487:C488 C484:C485">
    <cfRule type="duplicateValues" dxfId="202" priority="252"/>
    <cfRule type="duplicateValues" dxfId="202" priority="253"/>
    <cfRule type="duplicateValues" dxfId="202" priority="254"/>
  </conditionalFormatting>
  <conditionalFormatting sqref="C4:C381 C383:C411 C413:C417 C487:C488 C484:C485">
    <cfRule type="duplicateValues" dxfId="202" priority="263"/>
  </conditionalFormatting>
  <conditionalFormatting sqref="C4:C411 C413:C442 C482:C489 C479">
    <cfRule type="duplicateValues" dxfId="202" priority="227"/>
  </conditionalFormatting>
  <conditionalFormatting sqref="C4:C411 C413:C454 C481:C489 C478:C479">
    <cfRule type="duplicateValues" dxfId="202" priority="217"/>
  </conditionalFormatting>
  <conditionalFormatting sqref="D4:D381 D383:D385 D388:D397 D487 D484">
    <cfRule type="duplicateValues" dxfId="202" priority="301"/>
  </conditionalFormatting>
  <conditionalFormatting sqref="C37:C411 C413:C457 C481:C489 C478:C479">
    <cfRule type="duplicateValues" dxfId="202" priority="117"/>
  </conditionalFormatting>
  <conditionalFormatting sqref="C291:C294 C296:C297">
    <cfRule type="duplicateValues" dxfId="203" priority="410"/>
  </conditionalFormatting>
  <conditionalFormatting sqref="C301:C322 C484">
    <cfRule type="duplicateValues" dxfId="203" priority="408"/>
  </conditionalFormatting>
  <conditionalFormatting sqref="C306:C381 C383:C385 C487 C484">
    <cfRule type="duplicateValues" dxfId="202" priority="325"/>
  </conditionalFormatting>
  <conditionalFormatting sqref="C323:C331 C487">
    <cfRule type="duplicateValues" dxfId="203" priority="404"/>
  </conditionalFormatting>
  <conditionalFormatting sqref="C364:C365 C367:C369">
    <cfRule type="duplicateValues" dxfId="202" priority="365"/>
    <cfRule type="duplicateValues" dxfId="202" priority="366"/>
    <cfRule type="duplicateValues" dxfId="202" priority="367"/>
    <cfRule type="duplicateValues" dxfId="202" priority="368"/>
    <cfRule type="duplicateValues" dxfId="202" priority="369"/>
    <cfRule type="duplicateValues" dxfId="202" priority="370"/>
    <cfRule type="duplicateValues" dxfId="202" priority="371"/>
    <cfRule type="duplicateValues" dxfId="202" priority="372"/>
  </conditionalFormatting>
  <conditionalFormatting sqref="C386 C485">
    <cfRule type="duplicateValues" dxfId="202" priority="300"/>
  </conditionalFormatting>
  <conditionalFormatting sqref="C398:C400 C488">
    <cfRule type="duplicateValues" dxfId="202" priority="299"/>
  </conditionalFormatting>
  <conditionalFormatting sqref="D398:D400 D488">
    <cfRule type="duplicateValues" dxfId="202" priority="281"/>
  </conditionalFormatting>
  <conditionalFormatting sqref="D400 D488">
    <cfRule type="duplicateValues" dxfId="202" priority="282"/>
    <cfRule type="duplicateValues" dxfId="202" priority="283"/>
    <cfRule type="duplicateValues" dxfId="202" priority="284"/>
  </conditionalFormatting>
  <conditionalFormatting sqref="C403 C405:C409">
    <cfRule type="duplicateValues" dxfId="202" priority="296"/>
  </conditionalFormatting>
  <conditionalFormatting sqref="D403 D405:D409">
    <cfRule type="duplicateValues" dxfId="202" priority="275"/>
  </conditionalFormatting>
  <conditionalFormatting sqref="C444:C454 C481 C478">
    <cfRule type="duplicateValues" dxfId="202" priority="216"/>
    <cfRule type="duplicateValues" dxfId="202" priority="220"/>
    <cfRule type="duplicateValues" dxfId="202" priority="221"/>
  </conditionalFormatting>
  <dataValidations count="1">
    <dataValidation type="custom" allowBlank="1" showInputMessage="1" showErrorMessage="1" sqref="D400 D403 D416 D456 D488">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5" max="16383" man="1"/>
    <brk id="475" max="16383" man="1"/>
    <brk id="475" max="16383" man="1"/>
    <brk id="475" max="16383" man="1"/>
    <brk id="47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AJ532"/>
  <sheetViews>
    <sheetView workbookViewId="0">
      <pane ySplit="3" topLeftCell="A255" activePane="bottomLeft" state="frozen"/>
      <selection/>
      <selection pane="bottomLeft" activeCell="D154" sqref="D154"/>
    </sheetView>
  </sheetViews>
  <sheetFormatPr defaultColWidth="9" defaultRowHeight="13.5"/>
  <cols>
    <col min="1" max="1" width="6.375" style="25" customWidth="1"/>
    <col min="2" max="2" width="23.125" style="25" customWidth="1"/>
    <col min="3" max="3" width="13.125" style="26" customWidth="1"/>
    <col min="4" max="4" width="17.875" style="27" customWidth="1"/>
    <col min="5" max="5" width="11.5" style="25" customWidth="1"/>
    <col min="6" max="6" width="11.875" style="25" customWidth="1"/>
    <col min="7" max="8" width="12.625" style="25" customWidth="1"/>
    <col min="9" max="9" width="11.5" style="25" customWidth="1"/>
    <col min="10" max="10" width="9.375" style="25" customWidth="1"/>
    <col min="11" max="11" width="10.375" style="25" customWidth="1"/>
    <col min="12" max="12" width="11.5" style="25" customWidth="1"/>
    <col min="13" max="14" width="10.375" style="25" customWidth="1"/>
    <col min="15" max="16" width="11.5" style="25" customWidth="1"/>
    <col min="17" max="17" width="10.375" style="25" customWidth="1"/>
    <col min="18" max="18" width="11.5" style="25" customWidth="1"/>
    <col min="19" max="21" width="10.375" style="25" customWidth="1"/>
    <col min="22" max="24" width="11.5" style="2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96" t="s">
        <v>144</v>
      </c>
      <c r="B1" s="296"/>
      <c r="C1" s="296"/>
      <c r="D1" s="296"/>
      <c r="E1" s="296"/>
      <c r="F1" s="296"/>
      <c r="G1" s="296"/>
      <c r="H1" s="296"/>
      <c r="I1" s="296"/>
      <c r="J1" s="296"/>
      <c r="K1" s="296"/>
      <c r="L1" s="296"/>
      <c r="M1" s="296"/>
      <c r="N1" s="296"/>
      <c r="O1" s="296"/>
      <c r="P1" s="296"/>
      <c r="Q1" s="296"/>
      <c r="R1" s="296"/>
      <c r="S1" s="296"/>
      <c r="T1" s="296"/>
      <c r="U1" s="296"/>
      <c r="V1" s="296"/>
      <c r="W1" s="296"/>
      <c r="X1" s="296"/>
      <c r="Y1" s="296"/>
    </row>
    <row r="2" s="9" customFormat="1" spans="1:36">
      <c r="A2" s="70" t="s">
        <v>145</v>
      </c>
      <c r="B2" s="70" t="s">
        <v>146</v>
      </c>
      <c r="C2" s="297" t="s">
        <v>147</v>
      </c>
      <c r="D2" s="298" t="s">
        <v>148</v>
      </c>
      <c r="E2" s="299" t="s">
        <v>149</v>
      </c>
      <c r="F2" s="299"/>
      <c r="G2" s="299"/>
      <c r="H2" s="299"/>
      <c r="I2" s="299"/>
      <c r="J2" s="299"/>
      <c r="K2" s="5" t="s">
        <v>150</v>
      </c>
      <c r="L2" s="5"/>
      <c r="M2" s="5"/>
      <c r="N2" s="5"/>
      <c r="O2" s="5"/>
      <c r="P2" s="5"/>
      <c r="Q2" s="5"/>
      <c r="R2" s="301" t="s">
        <v>151</v>
      </c>
      <c r="S2" s="302"/>
      <c r="T2" s="302"/>
      <c r="U2" s="302"/>
      <c r="V2" s="302"/>
      <c r="W2" s="302"/>
      <c r="X2" s="302"/>
      <c r="Y2" s="302"/>
      <c r="Z2" s="67"/>
      <c r="AA2" s="68"/>
      <c r="AB2" s="67"/>
      <c r="AC2" s="5" t="s">
        <v>152</v>
      </c>
      <c r="AD2" s="5"/>
      <c r="AE2" s="5"/>
      <c r="AF2" s="5"/>
      <c r="AG2" s="5"/>
      <c r="AH2" s="5"/>
      <c r="AI2" s="5"/>
      <c r="AJ2" s="10"/>
    </row>
    <row r="3" s="9" customFormat="1" ht="24" spans="1:36">
      <c r="A3" s="5"/>
      <c r="B3" s="5"/>
      <c r="C3" s="31"/>
      <c r="D3" s="32"/>
      <c r="E3" s="5" t="s">
        <v>4</v>
      </c>
      <c r="F3" s="5" t="s">
        <v>5</v>
      </c>
      <c r="G3" s="5" t="s">
        <v>6</v>
      </c>
      <c r="H3" s="5" t="s">
        <v>8</v>
      </c>
      <c r="I3" s="5" t="s">
        <v>9</v>
      </c>
      <c r="J3" s="5" t="s">
        <v>7</v>
      </c>
      <c r="K3" s="70" t="s">
        <v>153</v>
      </c>
      <c r="L3" s="300" t="s">
        <v>154</v>
      </c>
      <c r="M3" s="70" t="s">
        <v>155</v>
      </c>
      <c r="N3" s="70" t="s">
        <v>156</v>
      </c>
      <c r="O3" s="70" t="s">
        <v>157</v>
      </c>
      <c r="P3" s="70" t="s">
        <v>7</v>
      </c>
      <c r="Q3" s="70" t="s">
        <v>10</v>
      </c>
      <c r="R3" s="5" t="s">
        <v>158</v>
      </c>
      <c r="S3" s="5" t="s">
        <v>159</v>
      </c>
      <c r="T3" s="5" t="s">
        <v>160</v>
      </c>
      <c r="U3" s="5" t="s">
        <v>161</v>
      </c>
      <c r="V3" s="5" t="s">
        <v>162</v>
      </c>
      <c r="W3" s="5" t="s">
        <v>157</v>
      </c>
      <c r="X3" s="5" t="s">
        <v>7</v>
      </c>
      <c r="Y3" s="5" t="s">
        <v>10</v>
      </c>
      <c r="Z3" s="69" t="s">
        <v>163</v>
      </c>
      <c r="AA3" s="69" t="s">
        <v>164</v>
      </c>
      <c r="AB3" s="10" t="s">
        <v>23</v>
      </c>
      <c r="AC3" s="70" t="s">
        <v>165</v>
      </c>
      <c r="AD3" s="70" t="s">
        <v>166</v>
      </c>
      <c r="AE3" s="70" t="s">
        <v>167</v>
      </c>
      <c r="AF3" s="70" t="s">
        <v>168</v>
      </c>
      <c r="AG3" s="70" t="s">
        <v>169</v>
      </c>
      <c r="AH3" s="70" t="s">
        <v>7</v>
      </c>
      <c r="AI3" s="70" t="s">
        <v>10</v>
      </c>
      <c r="AJ3" s="10" t="s">
        <v>23</v>
      </c>
    </row>
    <row r="4" s="9" customFormat="1" ht="16" customHeight="1" spans="1:36">
      <c r="A4" s="45">
        <f t="shared" ref="A4:A67" si="0">ROW()-3</f>
        <v>1</v>
      </c>
      <c r="B4" s="46" t="s">
        <v>170</v>
      </c>
      <c r="C4" s="47" t="s">
        <v>171</v>
      </c>
      <c r="D4" s="87" t="s">
        <v>172</v>
      </c>
      <c r="E4" s="46">
        <v>3473.25</v>
      </c>
      <c r="F4" s="46">
        <v>3473.25</v>
      </c>
      <c r="G4" s="48">
        <v>5664.75</v>
      </c>
      <c r="H4" s="46">
        <v>3473.25</v>
      </c>
      <c r="I4" s="48">
        <v>3180</v>
      </c>
      <c r="J4" s="48"/>
      <c r="K4" s="63">
        <f t="shared" ref="K4:K67" si="1">E4*0.018</f>
        <v>62.5185</v>
      </c>
      <c r="L4" s="64">
        <f t="shared" ref="L4:L67" si="2">F4*0.16</f>
        <v>555.72</v>
      </c>
      <c r="M4" s="48">
        <f t="shared" ref="M4:M67" si="3">ROUND(G4*0.08,2)</f>
        <v>453.18</v>
      </c>
      <c r="N4" s="46">
        <f t="shared" ref="N4:N67" si="4">H4*0.007</f>
        <v>24.31275</v>
      </c>
      <c r="O4" s="48">
        <f t="shared" ref="O4:O67" si="5">I4*5%</f>
        <v>159</v>
      </c>
      <c r="P4" s="48">
        <f t="shared" ref="P4:P67" si="6">J4*50%</f>
        <v>0</v>
      </c>
      <c r="Q4" s="48">
        <f t="shared" ref="Q4:Q67" si="7">SUM(K4:P4)</f>
        <v>1254.73125</v>
      </c>
      <c r="R4" s="46">
        <f t="shared" ref="R4:R67" si="8">E4*0</f>
        <v>0</v>
      </c>
      <c r="S4" s="46">
        <f t="shared" ref="S4:S67" si="9">ROUND(F4*0.08,2)</f>
        <v>277.86</v>
      </c>
      <c r="T4" s="48">
        <f t="shared" ref="T4:T67" si="10">ROUND(G4*0.02,2)</f>
        <v>113.3</v>
      </c>
      <c r="U4" s="46">
        <f t="shared" ref="U4:U67" si="11">ROUND(H4*0.003,2)</f>
        <v>10.42</v>
      </c>
      <c r="V4" s="46">
        <v>0</v>
      </c>
      <c r="W4" s="48">
        <f t="shared" ref="W4:W67" si="12">I4*5%</f>
        <v>159</v>
      </c>
      <c r="X4" s="48">
        <f t="shared" ref="X4:X67" si="13">J4*50%</f>
        <v>0</v>
      </c>
      <c r="Y4" s="46">
        <f t="shared" ref="Y4:Y67" si="14">SUM(R4:X4)</f>
        <v>560.58</v>
      </c>
      <c r="Z4" s="46">
        <f t="shared" ref="Z4:Z67" si="15">Q4+Y4</f>
        <v>1815.31125</v>
      </c>
      <c r="AA4" s="46"/>
      <c r="AB4" s="12" t="s">
        <v>65</v>
      </c>
      <c r="AC4" s="11">
        <f t="shared" ref="AC4:AE4" si="16">K4+R4</f>
        <v>62.5185</v>
      </c>
      <c r="AD4" s="11">
        <f t="shared" si="16"/>
        <v>833.58</v>
      </c>
      <c r="AE4" s="11">
        <f t="shared" si="16"/>
        <v>566.48</v>
      </c>
      <c r="AF4" s="11">
        <f t="shared" ref="AF4:AF67" si="17">N4+U4+V4</f>
        <v>34.73275</v>
      </c>
      <c r="AG4" s="11">
        <f t="shared" ref="AG4:AI4" si="18">O4+W4</f>
        <v>318</v>
      </c>
      <c r="AH4" s="11">
        <f t="shared" si="18"/>
        <v>0</v>
      </c>
      <c r="AI4" s="11">
        <f t="shared" si="18"/>
        <v>1815.31125</v>
      </c>
      <c r="AJ4" s="12" t="s">
        <v>32</v>
      </c>
    </row>
    <row r="5" s="9" customFormat="1" ht="16" customHeight="1" spans="1:36">
      <c r="A5" s="45">
        <f t="shared" si="0"/>
        <v>2</v>
      </c>
      <c r="B5" s="46" t="s">
        <v>173</v>
      </c>
      <c r="C5" s="47" t="s">
        <v>174</v>
      </c>
      <c r="D5" s="46" t="s">
        <v>175</v>
      </c>
      <c r="E5" s="46">
        <v>3473.25</v>
      </c>
      <c r="F5" s="46">
        <v>3473.25</v>
      </c>
      <c r="G5" s="48">
        <v>5664.75</v>
      </c>
      <c r="H5" s="46">
        <v>3473.25</v>
      </c>
      <c r="I5" s="48">
        <v>3180</v>
      </c>
      <c r="J5" s="48"/>
      <c r="K5" s="63">
        <f t="shared" si="1"/>
        <v>62.5185</v>
      </c>
      <c r="L5" s="64">
        <f t="shared" si="2"/>
        <v>555.72</v>
      </c>
      <c r="M5" s="48">
        <f t="shared" si="3"/>
        <v>453.18</v>
      </c>
      <c r="N5" s="46">
        <f t="shared" si="4"/>
        <v>24.31275</v>
      </c>
      <c r="O5" s="48">
        <f t="shared" si="5"/>
        <v>159</v>
      </c>
      <c r="P5" s="48">
        <f t="shared" si="6"/>
        <v>0</v>
      </c>
      <c r="Q5" s="48">
        <f t="shared" si="7"/>
        <v>1254.73125</v>
      </c>
      <c r="R5" s="46">
        <f t="shared" si="8"/>
        <v>0</v>
      </c>
      <c r="S5" s="46">
        <f t="shared" si="9"/>
        <v>277.86</v>
      </c>
      <c r="T5" s="48">
        <f t="shared" si="10"/>
        <v>113.3</v>
      </c>
      <c r="U5" s="46">
        <f t="shared" si="11"/>
        <v>10.42</v>
      </c>
      <c r="V5" s="46">
        <v>0</v>
      </c>
      <c r="W5" s="48">
        <f t="shared" si="12"/>
        <v>159</v>
      </c>
      <c r="X5" s="48">
        <f t="shared" si="13"/>
        <v>0</v>
      </c>
      <c r="Y5" s="46">
        <f t="shared" si="14"/>
        <v>560.58</v>
      </c>
      <c r="Z5" s="46">
        <f t="shared" si="15"/>
        <v>1815.31125</v>
      </c>
      <c r="AA5" s="46"/>
      <c r="AB5" s="12" t="s">
        <v>104</v>
      </c>
      <c r="AC5" s="11">
        <f t="shared" ref="AC5:AE5" si="19">K5+R5</f>
        <v>62.5185</v>
      </c>
      <c r="AD5" s="11">
        <f t="shared" si="19"/>
        <v>833.58</v>
      </c>
      <c r="AE5" s="11">
        <f t="shared" si="19"/>
        <v>566.48</v>
      </c>
      <c r="AF5" s="11">
        <f t="shared" si="17"/>
        <v>34.73275</v>
      </c>
      <c r="AG5" s="11">
        <f t="shared" ref="AG5:AI5" si="20">O5+W5</f>
        <v>318</v>
      </c>
      <c r="AH5" s="11">
        <f t="shared" si="20"/>
        <v>0</v>
      </c>
      <c r="AI5" s="11">
        <f t="shared" si="20"/>
        <v>1815.31125</v>
      </c>
      <c r="AJ5" s="12" t="s">
        <v>35</v>
      </c>
    </row>
    <row r="6" s="9" customFormat="1" ht="16" customHeight="1" spans="1:36">
      <c r="A6" s="45">
        <f t="shared" si="0"/>
        <v>3</v>
      </c>
      <c r="B6" s="46" t="s">
        <v>176</v>
      </c>
      <c r="C6" s="47" t="s">
        <v>177</v>
      </c>
      <c r="D6" s="46" t="s">
        <v>178</v>
      </c>
      <c r="E6" s="46">
        <v>3473.25</v>
      </c>
      <c r="F6" s="46">
        <v>3473.25</v>
      </c>
      <c r="G6" s="48">
        <v>5664.75</v>
      </c>
      <c r="H6" s="46">
        <v>3473.25</v>
      </c>
      <c r="I6" s="48">
        <v>3180</v>
      </c>
      <c r="J6" s="48"/>
      <c r="K6" s="63">
        <f t="shared" si="1"/>
        <v>62.5185</v>
      </c>
      <c r="L6" s="64">
        <f t="shared" si="2"/>
        <v>555.72</v>
      </c>
      <c r="M6" s="48">
        <f t="shared" si="3"/>
        <v>453.18</v>
      </c>
      <c r="N6" s="46">
        <f t="shared" si="4"/>
        <v>24.31275</v>
      </c>
      <c r="O6" s="48">
        <f t="shared" si="5"/>
        <v>159</v>
      </c>
      <c r="P6" s="48">
        <f t="shared" si="6"/>
        <v>0</v>
      </c>
      <c r="Q6" s="48">
        <f t="shared" si="7"/>
        <v>1254.73125</v>
      </c>
      <c r="R6" s="46">
        <f t="shared" si="8"/>
        <v>0</v>
      </c>
      <c r="S6" s="46">
        <f t="shared" si="9"/>
        <v>277.86</v>
      </c>
      <c r="T6" s="48">
        <f t="shared" si="10"/>
        <v>113.3</v>
      </c>
      <c r="U6" s="46">
        <f t="shared" si="11"/>
        <v>10.42</v>
      </c>
      <c r="V6" s="46">
        <v>0</v>
      </c>
      <c r="W6" s="48">
        <f t="shared" si="12"/>
        <v>159</v>
      </c>
      <c r="X6" s="48">
        <f t="shared" si="13"/>
        <v>0</v>
      </c>
      <c r="Y6" s="46">
        <f t="shared" si="14"/>
        <v>560.58</v>
      </c>
      <c r="Z6" s="46">
        <f t="shared" si="15"/>
        <v>1815.31125</v>
      </c>
      <c r="AA6" s="46"/>
      <c r="AB6" s="12" t="s">
        <v>104</v>
      </c>
      <c r="AC6" s="11">
        <f t="shared" ref="AC6:AE6" si="21">K6+R6</f>
        <v>62.5185</v>
      </c>
      <c r="AD6" s="11">
        <f t="shared" si="21"/>
        <v>833.58</v>
      </c>
      <c r="AE6" s="11">
        <f t="shared" si="21"/>
        <v>566.48</v>
      </c>
      <c r="AF6" s="11">
        <f t="shared" si="17"/>
        <v>34.73275</v>
      </c>
      <c r="AG6" s="11">
        <f t="shared" ref="AG6:AI6" si="22">O6+W6</f>
        <v>318</v>
      </c>
      <c r="AH6" s="11">
        <f t="shared" si="22"/>
        <v>0</v>
      </c>
      <c r="AI6" s="11">
        <f t="shared" si="22"/>
        <v>1815.31125</v>
      </c>
      <c r="AJ6" s="12" t="s">
        <v>35</v>
      </c>
    </row>
    <row r="7" s="9" customFormat="1" ht="16" customHeight="1" spans="1:36">
      <c r="A7" s="45">
        <f t="shared" si="0"/>
        <v>4</v>
      </c>
      <c r="B7" s="46" t="s">
        <v>173</v>
      </c>
      <c r="C7" s="47" t="s">
        <v>179</v>
      </c>
      <c r="D7" s="46" t="s">
        <v>180</v>
      </c>
      <c r="E7" s="46">
        <v>3473.25</v>
      </c>
      <c r="F7" s="46">
        <v>3473.25</v>
      </c>
      <c r="G7" s="48">
        <v>5664.75</v>
      </c>
      <c r="H7" s="46">
        <v>3473.25</v>
      </c>
      <c r="I7" s="48">
        <v>3180</v>
      </c>
      <c r="J7" s="48"/>
      <c r="K7" s="63">
        <f t="shared" si="1"/>
        <v>62.5185</v>
      </c>
      <c r="L7" s="64">
        <f t="shared" si="2"/>
        <v>555.72</v>
      </c>
      <c r="M7" s="48">
        <f t="shared" si="3"/>
        <v>453.18</v>
      </c>
      <c r="N7" s="46">
        <f t="shared" si="4"/>
        <v>24.31275</v>
      </c>
      <c r="O7" s="48">
        <f t="shared" si="5"/>
        <v>159</v>
      </c>
      <c r="P7" s="48">
        <f t="shared" si="6"/>
        <v>0</v>
      </c>
      <c r="Q7" s="48">
        <f t="shared" si="7"/>
        <v>1254.73125</v>
      </c>
      <c r="R7" s="46">
        <f t="shared" si="8"/>
        <v>0</v>
      </c>
      <c r="S7" s="46">
        <f t="shared" si="9"/>
        <v>277.86</v>
      </c>
      <c r="T7" s="48">
        <f t="shared" si="10"/>
        <v>113.3</v>
      </c>
      <c r="U7" s="46">
        <f t="shared" si="11"/>
        <v>10.42</v>
      </c>
      <c r="V7" s="46">
        <v>0</v>
      </c>
      <c r="W7" s="48">
        <f t="shared" si="12"/>
        <v>159</v>
      </c>
      <c r="X7" s="48">
        <f t="shared" si="13"/>
        <v>0</v>
      </c>
      <c r="Y7" s="46">
        <f t="shared" si="14"/>
        <v>560.58</v>
      </c>
      <c r="Z7" s="46">
        <f t="shared" si="15"/>
        <v>1815.31125</v>
      </c>
      <c r="AA7" s="46"/>
      <c r="AB7" s="12" t="s">
        <v>104</v>
      </c>
      <c r="AC7" s="11">
        <f t="shared" ref="AC7:AE7" si="23">K7+R7</f>
        <v>62.5185</v>
      </c>
      <c r="AD7" s="11">
        <f t="shared" si="23"/>
        <v>833.58</v>
      </c>
      <c r="AE7" s="11">
        <f t="shared" si="23"/>
        <v>566.48</v>
      </c>
      <c r="AF7" s="11">
        <f t="shared" si="17"/>
        <v>34.73275</v>
      </c>
      <c r="AG7" s="11">
        <f t="shared" ref="AG7:AI7" si="24">O7+W7</f>
        <v>318</v>
      </c>
      <c r="AH7" s="11">
        <f t="shared" si="24"/>
        <v>0</v>
      </c>
      <c r="AI7" s="11">
        <f t="shared" si="24"/>
        <v>1815.31125</v>
      </c>
      <c r="AJ7" s="12" t="s">
        <v>35</v>
      </c>
    </row>
    <row r="8" s="9" customFormat="1" ht="16" customHeight="1" spans="1:36">
      <c r="A8" s="45">
        <f t="shared" si="0"/>
        <v>5</v>
      </c>
      <c r="B8" s="46" t="s">
        <v>173</v>
      </c>
      <c r="C8" s="47" t="s">
        <v>181</v>
      </c>
      <c r="D8" s="46" t="s">
        <v>182</v>
      </c>
      <c r="E8" s="46">
        <v>3473.25</v>
      </c>
      <c r="F8" s="46">
        <v>3473.25</v>
      </c>
      <c r="G8" s="48">
        <v>5664.75</v>
      </c>
      <c r="H8" s="46">
        <v>3473.25</v>
      </c>
      <c r="I8" s="48">
        <v>4180</v>
      </c>
      <c r="J8" s="48"/>
      <c r="K8" s="63">
        <f t="shared" si="1"/>
        <v>62.5185</v>
      </c>
      <c r="L8" s="64">
        <f t="shared" si="2"/>
        <v>555.72</v>
      </c>
      <c r="M8" s="48">
        <f t="shared" si="3"/>
        <v>453.18</v>
      </c>
      <c r="N8" s="46">
        <f t="shared" si="4"/>
        <v>24.31275</v>
      </c>
      <c r="O8" s="48">
        <f t="shared" si="5"/>
        <v>209</v>
      </c>
      <c r="P8" s="48">
        <f t="shared" si="6"/>
        <v>0</v>
      </c>
      <c r="Q8" s="48">
        <f t="shared" si="7"/>
        <v>1304.73125</v>
      </c>
      <c r="R8" s="46">
        <f t="shared" si="8"/>
        <v>0</v>
      </c>
      <c r="S8" s="46">
        <f t="shared" si="9"/>
        <v>277.86</v>
      </c>
      <c r="T8" s="48">
        <f t="shared" si="10"/>
        <v>113.3</v>
      </c>
      <c r="U8" s="46">
        <f t="shared" si="11"/>
        <v>10.42</v>
      </c>
      <c r="V8" s="46">
        <v>0</v>
      </c>
      <c r="W8" s="48">
        <f t="shared" si="12"/>
        <v>209</v>
      </c>
      <c r="X8" s="48">
        <f t="shared" si="13"/>
        <v>0</v>
      </c>
      <c r="Y8" s="46">
        <f t="shared" si="14"/>
        <v>610.58</v>
      </c>
      <c r="Z8" s="46">
        <f t="shared" si="15"/>
        <v>1915.31125</v>
      </c>
      <c r="AA8" s="46"/>
      <c r="AB8" s="12" t="s">
        <v>104</v>
      </c>
      <c r="AC8" s="11">
        <f t="shared" ref="AC8:AE8" si="25">K8+R8</f>
        <v>62.5185</v>
      </c>
      <c r="AD8" s="11">
        <f t="shared" si="25"/>
        <v>833.58</v>
      </c>
      <c r="AE8" s="11">
        <f t="shared" si="25"/>
        <v>566.48</v>
      </c>
      <c r="AF8" s="11">
        <f t="shared" si="17"/>
        <v>34.73275</v>
      </c>
      <c r="AG8" s="11">
        <f t="shared" ref="AG8:AI8" si="26">O8+W8</f>
        <v>418</v>
      </c>
      <c r="AH8" s="11">
        <f t="shared" si="26"/>
        <v>0</v>
      </c>
      <c r="AI8" s="11">
        <f t="shared" si="26"/>
        <v>1915.31125</v>
      </c>
      <c r="AJ8" s="12" t="s">
        <v>35</v>
      </c>
    </row>
    <row r="9" s="9" customFormat="1" ht="16" customHeight="1" spans="1:36">
      <c r="A9" s="45">
        <f t="shared" si="0"/>
        <v>6</v>
      </c>
      <c r="B9" s="46" t="s">
        <v>173</v>
      </c>
      <c r="C9" s="47" t="s">
        <v>183</v>
      </c>
      <c r="D9" s="46" t="s">
        <v>184</v>
      </c>
      <c r="E9" s="46">
        <v>3473.25</v>
      </c>
      <c r="F9" s="46">
        <v>3473.25</v>
      </c>
      <c r="G9" s="48">
        <v>5664.75</v>
      </c>
      <c r="H9" s="46">
        <v>3473.25</v>
      </c>
      <c r="I9" s="48">
        <v>3180</v>
      </c>
      <c r="J9" s="48"/>
      <c r="K9" s="63">
        <f t="shared" si="1"/>
        <v>62.5185</v>
      </c>
      <c r="L9" s="64">
        <f t="shared" si="2"/>
        <v>555.72</v>
      </c>
      <c r="M9" s="48">
        <f t="shared" si="3"/>
        <v>453.18</v>
      </c>
      <c r="N9" s="46">
        <f t="shared" si="4"/>
        <v>24.31275</v>
      </c>
      <c r="O9" s="48">
        <f t="shared" si="5"/>
        <v>159</v>
      </c>
      <c r="P9" s="48">
        <f t="shared" si="6"/>
        <v>0</v>
      </c>
      <c r="Q9" s="48">
        <f t="shared" si="7"/>
        <v>1254.73125</v>
      </c>
      <c r="R9" s="46">
        <f t="shared" si="8"/>
        <v>0</v>
      </c>
      <c r="S9" s="46">
        <f t="shared" si="9"/>
        <v>277.86</v>
      </c>
      <c r="T9" s="48">
        <f t="shared" si="10"/>
        <v>113.3</v>
      </c>
      <c r="U9" s="46">
        <f t="shared" si="11"/>
        <v>10.42</v>
      </c>
      <c r="V9" s="46">
        <v>0</v>
      </c>
      <c r="W9" s="48">
        <f t="shared" si="12"/>
        <v>159</v>
      </c>
      <c r="X9" s="48">
        <f t="shared" si="13"/>
        <v>0</v>
      </c>
      <c r="Y9" s="46">
        <f t="shared" si="14"/>
        <v>560.58</v>
      </c>
      <c r="Z9" s="46">
        <f t="shared" si="15"/>
        <v>1815.31125</v>
      </c>
      <c r="AA9" s="46"/>
      <c r="AB9" s="12" t="s">
        <v>104</v>
      </c>
      <c r="AC9" s="11">
        <f t="shared" ref="AC9:AE9" si="27">K9+R9</f>
        <v>62.5185</v>
      </c>
      <c r="AD9" s="11">
        <f t="shared" si="27"/>
        <v>833.58</v>
      </c>
      <c r="AE9" s="11">
        <f t="shared" si="27"/>
        <v>566.48</v>
      </c>
      <c r="AF9" s="11">
        <f t="shared" si="17"/>
        <v>34.73275</v>
      </c>
      <c r="AG9" s="11">
        <f t="shared" ref="AG9:AI9" si="28">O9+W9</f>
        <v>318</v>
      </c>
      <c r="AH9" s="11">
        <f t="shared" si="28"/>
        <v>0</v>
      </c>
      <c r="AI9" s="11">
        <f t="shared" si="28"/>
        <v>1815.31125</v>
      </c>
      <c r="AJ9" s="12" t="s">
        <v>35</v>
      </c>
    </row>
    <row r="10" s="9" customFormat="1" ht="16" customHeight="1" spans="1:36">
      <c r="A10" s="45">
        <f t="shared" si="0"/>
        <v>7</v>
      </c>
      <c r="B10" s="46" t="s">
        <v>173</v>
      </c>
      <c r="C10" s="47" t="s">
        <v>185</v>
      </c>
      <c r="D10" s="46" t="s">
        <v>186</v>
      </c>
      <c r="E10" s="46">
        <v>3473.25</v>
      </c>
      <c r="F10" s="46">
        <v>3473.25</v>
      </c>
      <c r="G10" s="48">
        <v>5664.75</v>
      </c>
      <c r="H10" s="46">
        <v>3473.25</v>
      </c>
      <c r="I10" s="48">
        <v>4180</v>
      </c>
      <c r="J10" s="48"/>
      <c r="K10" s="63">
        <f t="shared" si="1"/>
        <v>62.5185</v>
      </c>
      <c r="L10" s="64">
        <f t="shared" si="2"/>
        <v>555.72</v>
      </c>
      <c r="M10" s="48">
        <f t="shared" si="3"/>
        <v>453.18</v>
      </c>
      <c r="N10" s="46">
        <f t="shared" si="4"/>
        <v>24.31275</v>
      </c>
      <c r="O10" s="48">
        <f t="shared" si="5"/>
        <v>209</v>
      </c>
      <c r="P10" s="48">
        <f t="shared" si="6"/>
        <v>0</v>
      </c>
      <c r="Q10" s="48">
        <f t="shared" si="7"/>
        <v>1304.73125</v>
      </c>
      <c r="R10" s="46">
        <f t="shared" si="8"/>
        <v>0</v>
      </c>
      <c r="S10" s="46">
        <f t="shared" si="9"/>
        <v>277.86</v>
      </c>
      <c r="T10" s="48">
        <f t="shared" si="10"/>
        <v>113.3</v>
      </c>
      <c r="U10" s="46">
        <f t="shared" si="11"/>
        <v>10.42</v>
      </c>
      <c r="V10" s="46">
        <v>0</v>
      </c>
      <c r="W10" s="48">
        <f t="shared" si="12"/>
        <v>209</v>
      </c>
      <c r="X10" s="48">
        <f t="shared" si="13"/>
        <v>0</v>
      </c>
      <c r="Y10" s="46">
        <f t="shared" si="14"/>
        <v>610.58</v>
      </c>
      <c r="Z10" s="46">
        <f t="shared" si="15"/>
        <v>1915.31125</v>
      </c>
      <c r="AA10" s="46"/>
      <c r="AB10" s="12" t="s">
        <v>104</v>
      </c>
      <c r="AC10" s="11">
        <f t="shared" ref="AC10:AE10" si="29">K10+R10</f>
        <v>62.5185</v>
      </c>
      <c r="AD10" s="11">
        <f t="shared" si="29"/>
        <v>833.58</v>
      </c>
      <c r="AE10" s="11">
        <f t="shared" si="29"/>
        <v>566.48</v>
      </c>
      <c r="AF10" s="11">
        <f t="shared" si="17"/>
        <v>34.73275</v>
      </c>
      <c r="AG10" s="11">
        <f t="shared" ref="AG10:AI10" si="30">O10+W10</f>
        <v>418</v>
      </c>
      <c r="AH10" s="11">
        <f t="shared" si="30"/>
        <v>0</v>
      </c>
      <c r="AI10" s="11">
        <f t="shared" si="30"/>
        <v>1915.31125</v>
      </c>
      <c r="AJ10" s="12" t="s">
        <v>35</v>
      </c>
    </row>
    <row r="11" s="9" customFormat="1" ht="16" customHeight="1" spans="1:36">
      <c r="A11" s="45">
        <f t="shared" si="0"/>
        <v>8</v>
      </c>
      <c r="B11" s="46" t="e">
        <v>#N/A</v>
      </c>
      <c r="C11" s="47" t="s">
        <v>187</v>
      </c>
      <c r="D11" s="46" t="s">
        <v>188</v>
      </c>
      <c r="E11" s="46">
        <v>3820</v>
      </c>
      <c r="F11" s="46">
        <v>3820</v>
      </c>
      <c r="G11" s="48">
        <v>5664.75</v>
      </c>
      <c r="H11" s="46">
        <v>3820</v>
      </c>
      <c r="I11" s="48">
        <v>4180</v>
      </c>
      <c r="J11" s="48"/>
      <c r="K11" s="63">
        <f t="shared" si="1"/>
        <v>68.76</v>
      </c>
      <c r="L11" s="64">
        <f t="shared" si="2"/>
        <v>611.2</v>
      </c>
      <c r="M11" s="48">
        <f t="shared" si="3"/>
        <v>453.18</v>
      </c>
      <c r="N11" s="46">
        <f t="shared" si="4"/>
        <v>26.74</v>
      </c>
      <c r="O11" s="48">
        <f t="shared" si="5"/>
        <v>209</v>
      </c>
      <c r="P11" s="48">
        <f t="shared" si="6"/>
        <v>0</v>
      </c>
      <c r="Q11" s="48">
        <f t="shared" si="7"/>
        <v>1368.88</v>
      </c>
      <c r="R11" s="46">
        <f t="shared" si="8"/>
        <v>0</v>
      </c>
      <c r="S11" s="46">
        <f t="shared" si="9"/>
        <v>305.6</v>
      </c>
      <c r="T11" s="48">
        <f t="shared" si="10"/>
        <v>113.3</v>
      </c>
      <c r="U11" s="46">
        <f t="shared" si="11"/>
        <v>11.46</v>
      </c>
      <c r="V11" s="46">
        <v>0</v>
      </c>
      <c r="W11" s="48">
        <f t="shared" si="12"/>
        <v>209</v>
      </c>
      <c r="X11" s="48">
        <f t="shared" si="13"/>
        <v>0</v>
      </c>
      <c r="Y11" s="46">
        <f t="shared" si="14"/>
        <v>639.36</v>
      </c>
      <c r="Z11" s="46">
        <f t="shared" si="15"/>
        <v>2008.24</v>
      </c>
      <c r="AA11" s="46"/>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5">
        <f t="shared" si="0"/>
        <v>9</v>
      </c>
      <c r="B12" s="46" t="s">
        <v>173</v>
      </c>
      <c r="C12" s="47" t="s">
        <v>189</v>
      </c>
      <c r="D12" s="55" t="s">
        <v>190</v>
      </c>
      <c r="E12" s="46">
        <v>3473.25</v>
      </c>
      <c r="F12" s="46">
        <v>3473.25</v>
      </c>
      <c r="G12" s="48">
        <v>5664.75</v>
      </c>
      <c r="H12" s="46">
        <v>3473.25</v>
      </c>
      <c r="I12" s="48">
        <v>3180</v>
      </c>
      <c r="J12" s="48"/>
      <c r="K12" s="63">
        <f t="shared" si="1"/>
        <v>62.5185</v>
      </c>
      <c r="L12" s="64">
        <f t="shared" si="2"/>
        <v>555.72</v>
      </c>
      <c r="M12" s="48">
        <f t="shared" si="3"/>
        <v>453.18</v>
      </c>
      <c r="N12" s="46">
        <f t="shared" si="4"/>
        <v>24.31275</v>
      </c>
      <c r="O12" s="48">
        <f t="shared" si="5"/>
        <v>159</v>
      </c>
      <c r="P12" s="48">
        <f t="shared" si="6"/>
        <v>0</v>
      </c>
      <c r="Q12" s="48">
        <f t="shared" si="7"/>
        <v>1254.73125</v>
      </c>
      <c r="R12" s="46">
        <f t="shared" si="8"/>
        <v>0</v>
      </c>
      <c r="S12" s="46">
        <f t="shared" si="9"/>
        <v>277.86</v>
      </c>
      <c r="T12" s="48">
        <f t="shared" si="10"/>
        <v>113.3</v>
      </c>
      <c r="U12" s="46">
        <f t="shared" si="11"/>
        <v>10.42</v>
      </c>
      <c r="V12" s="46">
        <v>0</v>
      </c>
      <c r="W12" s="48">
        <f t="shared" si="12"/>
        <v>159</v>
      </c>
      <c r="X12" s="48">
        <f t="shared" si="13"/>
        <v>0</v>
      </c>
      <c r="Y12" s="46">
        <f t="shared" si="14"/>
        <v>560.58</v>
      </c>
      <c r="Z12" s="46">
        <f t="shared" si="15"/>
        <v>1815.31125</v>
      </c>
      <c r="AA12" s="46"/>
      <c r="AB12" s="12" t="s">
        <v>104</v>
      </c>
      <c r="AC12" s="11">
        <f t="shared" ref="AC12:AE12" si="33">K12+R12</f>
        <v>62.5185</v>
      </c>
      <c r="AD12" s="11">
        <f t="shared" si="33"/>
        <v>833.58</v>
      </c>
      <c r="AE12" s="11">
        <f t="shared" si="33"/>
        <v>566.48</v>
      </c>
      <c r="AF12" s="11">
        <f t="shared" si="17"/>
        <v>34.73275</v>
      </c>
      <c r="AG12" s="11">
        <f t="shared" ref="AG12:AI12" si="34">O12+W12</f>
        <v>318</v>
      </c>
      <c r="AH12" s="11">
        <f t="shared" si="34"/>
        <v>0</v>
      </c>
      <c r="AI12" s="11">
        <f t="shared" si="34"/>
        <v>1815.31125</v>
      </c>
      <c r="AJ12" s="12" t="s">
        <v>35</v>
      </c>
    </row>
    <row r="13" s="9" customFormat="1" ht="16" customHeight="1" spans="1:36">
      <c r="A13" s="45">
        <f t="shared" si="0"/>
        <v>10</v>
      </c>
      <c r="B13" s="46" t="s">
        <v>173</v>
      </c>
      <c r="C13" s="47" t="s">
        <v>191</v>
      </c>
      <c r="D13" s="55" t="s">
        <v>192</v>
      </c>
      <c r="E13" s="46">
        <v>3473.25</v>
      </c>
      <c r="F13" s="46">
        <v>3473.25</v>
      </c>
      <c r="G13" s="48">
        <v>5664.75</v>
      </c>
      <c r="H13" s="46">
        <v>3473.25</v>
      </c>
      <c r="I13" s="48">
        <v>3180</v>
      </c>
      <c r="J13" s="48"/>
      <c r="K13" s="63">
        <f t="shared" si="1"/>
        <v>62.5185</v>
      </c>
      <c r="L13" s="64">
        <f t="shared" si="2"/>
        <v>555.72</v>
      </c>
      <c r="M13" s="48">
        <f t="shared" si="3"/>
        <v>453.18</v>
      </c>
      <c r="N13" s="46">
        <f t="shared" si="4"/>
        <v>24.31275</v>
      </c>
      <c r="O13" s="48">
        <f t="shared" si="5"/>
        <v>159</v>
      </c>
      <c r="P13" s="48">
        <f t="shared" si="6"/>
        <v>0</v>
      </c>
      <c r="Q13" s="48">
        <f t="shared" si="7"/>
        <v>1254.73125</v>
      </c>
      <c r="R13" s="46">
        <f t="shared" si="8"/>
        <v>0</v>
      </c>
      <c r="S13" s="46">
        <f t="shared" si="9"/>
        <v>277.86</v>
      </c>
      <c r="T13" s="48">
        <f t="shared" si="10"/>
        <v>113.3</v>
      </c>
      <c r="U13" s="46">
        <f t="shared" si="11"/>
        <v>10.42</v>
      </c>
      <c r="V13" s="46">
        <v>0</v>
      </c>
      <c r="W13" s="48">
        <f t="shared" si="12"/>
        <v>159</v>
      </c>
      <c r="X13" s="48">
        <f t="shared" si="13"/>
        <v>0</v>
      </c>
      <c r="Y13" s="46">
        <f t="shared" si="14"/>
        <v>560.58</v>
      </c>
      <c r="Z13" s="46">
        <f t="shared" si="15"/>
        <v>1815.31125</v>
      </c>
      <c r="AA13" s="46"/>
      <c r="AB13" s="12" t="s">
        <v>104</v>
      </c>
      <c r="AC13" s="11">
        <f t="shared" ref="AC13:AE13" si="35">K13+R13</f>
        <v>62.5185</v>
      </c>
      <c r="AD13" s="11">
        <f t="shared" si="35"/>
        <v>833.58</v>
      </c>
      <c r="AE13" s="11">
        <f t="shared" si="35"/>
        <v>566.48</v>
      </c>
      <c r="AF13" s="11">
        <f t="shared" si="17"/>
        <v>34.73275</v>
      </c>
      <c r="AG13" s="11">
        <f t="shared" ref="AG13:AI13" si="36">O13+W13</f>
        <v>318</v>
      </c>
      <c r="AH13" s="11">
        <f t="shared" si="36"/>
        <v>0</v>
      </c>
      <c r="AI13" s="11">
        <f t="shared" si="36"/>
        <v>1815.31125</v>
      </c>
      <c r="AJ13" s="12" t="s">
        <v>35</v>
      </c>
    </row>
    <row r="14" s="9" customFormat="1" ht="16" customHeight="1" spans="1:36">
      <c r="A14" s="45">
        <f t="shared" si="0"/>
        <v>11</v>
      </c>
      <c r="B14" s="46" t="s">
        <v>193</v>
      </c>
      <c r="C14" s="47" t="s">
        <v>194</v>
      </c>
      <c r="D14" s="46" t="s">
        <v>195</v>
      </c>
      <c r="E14" s="46">
        <v>3473.25</v>
      </c>
      <c r="F14" s="46">
        <v>3473.25</v>
      </c>
      <c r="G14" s="48">
        <v>5664.75</v>
      </c>
      <c r="H14" s="46">
        <v>3473.25</v>
      </c>
      <c r="I14" s="48">
        <v>1790</v>
      </c>
      <c r="J14" s="48"/>
      <c r="K14" s="63">
        <f t="shared" si="1"/>
        <v>62.5185</v>
      </c>
      <c r="L14" s="64">
        <f t="shared" si="2"/>
        <v>555.72</v>
      </c>
      <c r="M14" s="48">
        <f t="shared" si="3"/>
        <v>453.18</v>
      </c>
      <c r="N14" s="46">
        <f t="shared" si="4"/>
        <v>24.31275</v>
      </c>
      <c r="O14" s="48">
        <f t="shared" si="5"/>
        <v>89.5</v>
      </c>
      <c r="P14" s="48">
        <f t="shared" si="6"/>
        <v>0</v>
      </c>
      <c r="Q14" s="48">
        <f t="shared" si="7"/>
        <v>1185.23125</v>
      </c>
      <c r="R14" s="46">
        <f t="shared" si="8"/>
        <v>0</v>
      </c>
      <c r="S14" s="46">
        <f t="shared" si="9"/>
        <v>277.86</v>
      </c>
      <c r="T14" s="48">
        <f t="shared" si="10"/>
        <v>113.3</v>
      </c>
      <c r="U14" s="46">
        <f t="shared" si="11"/>
        <v>10.42</v>
      </c>
      <c r="V14" s="46">
        <v>0</v>
      </c>
      <c r="W14" s="48">
        <f t="shared" si="12"/>
        <v>89.5</v>
      </c>
      <c r="X14" s="48">
        <f t="shared" si="13"/>
        <v>0</v>
      </c>
      <c r="Y14" s="46">
        <f t="shared" si="14"/>
        <v>491.08</v>
      </c>
      <c r="Z14" s="46">
        <f t="shared" si="15"/>
        <v>1676.31125</v>
      </c>
      <c r="AA14" s="46"/>
      <c r="AB14" s="12" t="s">
        <v>104</v>
      </c>
      <c r="AC14" s="11">
        <f t="shared" ref="AC14:AE14" si="37">K14+R14</f>
        <v>62.5185</v>
      </c>
      <c r="AD14" s="11">
        <f t="shared" si="37"/>
        <v>833.58</v>
      </c>
      <c r="AE14" s="11">
        <f t="shared" si="37"/>
        <v>566.48</v>
      </c>
      <c r="AF14" s="11">
        <f t="shared" si="17"/>
        <v>34.73275</v>
      </c>
      <c r="AG14" s="11">
        <f t="shared" ref="AG14:AI14" si="38">O14+W14</f>
        <v>179</v>
      </c>
      <c r="AH14" s="11">
        <f t="shared" si="38"/>
        <v>0</v>
      </c>
      <c r="AI14" s="11">
        <f t="shared" si="38"/>
        <v>1676.31125</v>
      </c>
      <c r="AJ14" s="12" t="s">
        <v>35</v>
      </c>
    </row>
    <row r="15" s="9" customFormat="1" ht="16" customHeight="1" spans="1:36">
      <c r="A15" s="45">
        <f t="shared" si="0"/>
        <v>12</v>
      </c>
      <c r="B15" s="46" t="s">
        <v>193</v>
      </c>
      <c r="C15" s="47" t="s">
        <v>196</v>
      </c>
      <c r="D15" s="46" t="s">
        <v>197</v>
      </c>
      <c r="E15" s="46">
        <v>3473.25</v>
      </c>
      <c r="F15" s="46">
        <v>3473.25</v>
      </c>
      <c r="G15" s="48">
        <v>5664.75</v>
      </c>
      <c r="H15" s="46">
        <v>3473.25</v>
      </c>
      <c r="I15" s="48">
        <v>1790</v>
      </c>
      <c r="J15" s="48"/>
      <c r="K15" s="63">
        <f t="shared" si="1"/>
        <v>62.5185</v>
      </c>
      <c r="L15" s="64">
        <f t="shared" si="2"/>
        <v>555.72</v>
      </c>
      <c r="M15" s="48">
        <f t="shared" si="3"/>
        <v>453.18</v>
      </c>
      <c r="N15" s="46">
        <f t="shared" si="4"/>
        <v>24.31275</v>
      </c>
      <c r="O15" s="48">
        <f t="shared" si="5"/>
        <v>89.5</v>
      </c>
      <c r="P15" s="48">
        <f t="shared" si="6"/>
        <v>0</v>
      </c>
      <c r="Q15" s="48">
        <f t="shared" si="7"/>
        <v>1185.23125</v>
      </c>
      <c r="R15" s="46">
        <f t="shared" si="8"/>
        <v>0</v>
      </c>
      <c r="S15" s="46">
        <f t="shared" si="9"/>
        <v>277.86</v>
      </c>
      <c r="T15" s="48">
        <f t="shared" si="10"/>
        <v>113.3</v>
      </c>
      <c r="U15" s="46">
        <f t="shared" si="11"/>
        <v>10.42</v>
      </c>
      <c r="V15" s="46">
        <v>0</v>
      </c>
      <c r="W15" s="48">
        <f t="shared" si="12"/>
        <v>89.5</v>
      </c>
      <c r="X15" s="48">
        <f t="shared" si="13"/>
        <v>0</v>
      </c>
      <c r="Y15" s="46">
        <f t="shared" si="14"/>
        <v>491.08</v>
      </c>
      <c r="Z15" s="46">
        <f t="shared" si="15"/>
        <v>1676.31125</v>
      </c>
      <c r="AA15" s="46"/>
      <c r="AB15" s="12" t="s">
        <v>104</v>
      </c>
      <c r="AC15" s="11">
        <f t="shared" ref="AC15:AE15" si="39">K15+R15</f>
        <v>62.5185</v>
      </c>
      <c r="AD15" s="11">
        <f t="shared" si="39"/>
        <v>833.58</v>
      </c>
      <c r="AE15" s="11">
        <f t="shared" si="39"/>
        <v>566.48</v>
      </c>
      <c r="AF15" s="11">
        <f t="shared" si="17"/>
        <v>34.73275</v>
      </c>
      <c r="AG15" s="11">
        <f t="shared" ref="AG15:AI15" si="40">O15+W15</f>
        <v>179</v>
      </c>
      <c r="AH15" s="11">
        <f t="shared" si="40"/>
        <v>0</v>
      </c>
      <c r="AI15" s="11">
        <f t="shared" si="40"/>
        <v>1676.31125</v>
      </c>
      <c r="AJ15" s="12" t="s">
        <v>35</v>
      </c>
    </row>
    <row r="16" s="9" customFormat="1" ht="16" customHeight="1" spans="1:36">
      <c r="A16" s="45">
        <f t="shared" si="0"/>
        <v>13</v>
      </c>
      <c r="B16" s="46" t="s">
        <v>193</v>
      </c>
      <c r="C16" s="47" t="s">
        <v>198</v>
      </c>
      <c r="D16" s="46" t="s">
        <v>199</v>
      </c>
      <c r="E16" s="46">
        <v>3473.25</v>
      </c>
      <c r="F16" s="46">
        <v>3473.25</v>
      </c>
      <c r="G16" s="48">
        <v>5664.75</v>
      </c>
      <c r="H16" s="46">
        <v>3473.25</v>
      </c>
      <c r="I16" s="48">
        <v>1790</v>
      </c>
      <c r="J16" s="48"/>
      <c r="K16" s="63">
        <f t="shared" si="1"/>
        <v>62.5185</v>
      </c>
      <c r="L16" s="64">
        <f t="shared" si="2"/>
        <v>555.72</v>
      </c>
      <c r="M16" s="48">
        <f t="shared" si="3"/>
        <v>453.18</v>
      </c>
      <c r="N16" s="46">
        <f t="shared" si="4"/>
        <v>24.31275</v>
      </c>
      <c r="O16" s="48">
        <f t="shared" si="5"/>
        <v>89.5</v>
      </c>
      <c r="P16" s="48">
        <f t="shared" si="6"/>
        <v>0</v>
      </c>
      <c r="Q16" s="48">
        <f t="shared" si="7"/>
        <v>1185.23125</v>
      </c>
      <c r="R16" s="46">
        <f t="shared" si="8"/>
        <v>0</v>
      </c>
      <c r="S16" s="46">
        <f t="shared" si="9"/>
        <v>277.86</v>
      </c>
      <c r="T16" s="48">
        <f t="shared" si="10"/>
        <v>113.3</v>
      </c>
      <c r="U16" s="46">
        <f t="shared" si="11"/>
        <v>10.42</v>
      </c>
      <c r="V16" s="46">
        <v>0</v>
      </c>
      <c r="W16" s="48">
        <f t="shared" si="12"/>
        <v>89.5</v>
      </c>
      <c r="X16" s="48">
        <f t="shared" si="13"/>
        <v>0</v>
      </c>
      <c r="Y16" s="46">
        <f t="shared" si="14"/>
        <v>491.08</v>
      </c>
      <c r="Z16" s="46">
        <f t="shared" si="15"/>
        <v>1676.31125</v>
      </c>
      <c r="AA16" s="46"/>
      <c r="AB16" s="12" t="s">
        <v>104</v>
      </c>
      <c r="AC16" s="11">
        <f t="shared" ref="AC16:AE16" si="41">K16+R16</f>
        <v>62.5185</v>
      </c>
      <c r="AD16" s="11">
        <f t="shared" si="41"/>
        <v>833.58</v>
      </c>
      <c r="AE16" s="11">
        <f t="shared" si="41"/>
        <v>566.48</v>
      </c>
      <c r="AF16" s="11">
        <f t="shared" si="17"/>
        <v>34.73275</v>
      </c>
      <c r="AG16" s="11">
        <f t="shared" ref="AG16:AI16" si="42">O16+W16</f>
        <v>179</v>
      </c>
      <c r="AH16" s="11">
        <f t="shared" si="42"/>
        <v>0</v>
      </c>
      <c r="AI16" s="11">
        <f t="shared" si="42"/>
        <v>1676.31125</v>
      </c>
      <c r="AJ16" s="12" t="s">
        <v>35</v>
      </c>
    </row>
    <row r="17" s="9" customFormat="1" ht="16" customHeight="1" spans="1:36">
      <c r="A17" s="45">
        <f t="shared" si="0"/>
        <v>14</v>
      </c>
      <c r="B17" s="46" t="s">
        <v>193</v>
      </c>
      <c r="C17" s="47" t="s">
        <v>200</v>
      </c>
      <c r="D17" s="46" t="s">
        <v>201</v>
      </c>
      <c r="E17" s="46">
        <v>3473.25</v>
      </c>
      <c r="F17" s="46">
        <v>3473.25</v>
      </c>
      <c r="G17" s="48">
        <v>5664.75</v>
      </c>
      <c r="H17" s="46">
        <v>3473.25</v>
      </c>
      <c r="I17" s="48">
        <v>1790</v>
      </c>
      <c r="J17" s="48"/>
      <c r="K17" s="63">
        <f t="shared" si="1"/>
        <v>62.5185</v>
      </c>
      <c r="L17" s="64">
        <f t="shared" si="2"/>
        <v>555.72</v>
      </c>
      <c r="M17" s="48">
        <f t="shared" si="3"/>
        <v>453.18</v>
      </c>
      <c r="N17" s="46">
        <f t="shared" si="4"/>
        <v>24.31275</v>
      </c>
      <c r="O17" s="48">
        <f t="shared" si="5"/>
        <v>89.5</v>
      </c>
      <c r="P17" s="48">
        <f t="shared" si="6"/>
        <v>0</v>
      </c>
      <c r="Q17" s="48">
        <f t="shared" si="7"/>
        <v>1185.23125</v>
      </c>
      <c r="R17" s="46">
        <f t="shared" si="8"/>
        <v>0</v>
      </c>
      <c r="S17" s="46">
        <f t="shared" si="9"/>
        <v>277.86</v>
      </c>
      <c r="T17" s="48">
        <f t="shared" si="10"/>
        <v>113.3</v>
      </c>
      <c r="U17" s="46">
        <f t="shared" si="11"/>
        <v>10.42</v>
      </c>
      <c r="V17" s="46">
        <v>0</v>
      </c>
      <c r="W17" s="48">
        <f t="shared" si="12"/>
        <v>89.5</v>
      </c>
      <c r="X17" s="48">
        <f t="shared" si="13"/>
        <v>0</v>
      </c>
      <c r="Y17" s="46">
        <f t="shared" si="14"/>
        <v>491.08</v>
      </c>
      <c r="Z17" s="46">
        <f t="shared" si="15"/>
        <v>1676.31125</v>
      </c>
      <c r="AA17" s="46"/>
      <c r="AB17" s="12" t="s">
        <v>104</v>
      </c>
      <c r="AC17" s="11">
        <f t="shared" ref="AC17:AE17" si="43">K17+R17</f>
        <v>62.5185</v>
      </c>
      <c r="AD17" s="11">
        <f t="shared" si="43"/>
        <v>833.58</v>
      </c>
      <c r="AE17" s="11">
        <f t="shared" si="43"/>
        <v>566.48</v>
      </c>
      <c r="AF17" s="11">
        <f t="shared" si="17"/>
        <v>34.73275</v>
      </c>
      <c r="AG17" s="11">
        <f t="shared" ref="AG17:AI17" si="44">O17+W17</f>
        <v>179</v>
      </c>
      <c r="AH17" s="11">
        <f t="shared" si="44"/>
        <v>0</v>
      </c>
      <c r="AI17" s="11">
        <f t="shared" si="44"/>
        <v>1676.31125</v>
      </c>
      <c r="AJ17" s="12" t="s">
        <v>35</v>
      </c>
    </row>
    <row r="18" s="9" customFormat="1" ht="16" customHeight="1" spans="1:36">
      <c r="A18" s="45">
        <f t="shared" si="0"/>
        <v>15</v>
      </c>
      <c r="B18" s="46" t="s">
        <v>193</v>
      </c>
      <c r="C18" s="47" t="s">
        <v>202</v>
      </c>
      <c r="D18" s="46" t="s">
        <v>203</v>
      </c>
      <c r="E18" s="46">
        <v>3473.25</v>
      </c>
      <c r="F18" s="46">
        <v>3473.25</v>
      </c>
      <c r="G18" s="48">
        <v>5664.75</v>
      </c>
      <c r="H18" s="46">
        <v>3473.25</v>
      </c>
      <c r="I18" s="48">
        <v>4180</v>
      </c>
      <c r="J18" s="48"/>
      <c r="K18" s="63">
        <f t="shared" si="1"/>
        <v>62.5185</v>
      </c>
      <c r="L18" s="64">
        <f t="shared" si="2"/>
        <v>555.72</v>
      </c>
      <c r="M18" s="48">
        <f t="shared" si="3"/>
        <v>453.18</v>
      </c>
      <c r="N18" s="46">
        <f t="shared" si="4"/>
        <v>24.31275</v>
      </c>
      <c r="O18" s="48">
        <f t="shared" si="5"/>
        <v>209</v>
      </c>
      <c r="P18" s="48">
        <f t="shared" si="6"/>
        <v>0</v>
      </c>
      <c r="Q18" s="48">
        <f t="shared" si="7"/>
        <v>1304.73125</v>
      </c>
      <c r="R18" s="46">
        <f t="shared" si="8"/>
        <v>0</v>
      </c>
      <c r="S18" s="46">
        <f t="shared" si="9"/>
        <v>277.86</v>
      </c>
      <c r="T18" s="48">
        <f t="shared" si="10"/>
        <v>113.3</v>
      </c>
      <c r="U18" s="46">
        <f t="shared" si="11"/>
        <v>10.42</v>
      </c>
      <c r="V18" s="46">
        <v>0</v>
      </c>
      <c r="W18" s="48">
        <f t="shared" si="12"/>
        <v>209</v>
      </c>
      <c r="X18" s="48">
        <f t="shared" si="13"/>
        <v>0</v>
      </c>
      <c r="Y18" s="46">
        <f t="shared" si="14"/>
        <v>610.58</v>
      </c>
      <c r="Z18" s="46">
        <f t="shared" si="15"/>
        <v>1915.31125</v>
      </c>
      <c r="AA18" s="46"/>
      <c r="AB18" s="12" t="s">
        <v>104</v>
      </c>
      <c r="AC18" s="11">
        <f t="shared" ref="AC18:AE18" si="45">K18+R18</f>
        <v>62.5185</v>
      </c>
      <c r="AD18" s="11">
        <f t="shared" si="45"/>
        <v>833.58</v>
      </c>
      <c r="AE18" s="11">
        <f t="shared" si="45"/>
        <v>566.48</v>
      </c>
      <c r="AF18" s="11">
        <f t="shared" si="17"/>
        <v>34.73275</v>
      </c>
      <c r="AG18" s="11">
        <f t="shared" ref="AG18:AI18" si="46">O18+W18</f>
        <v>418</v>
      </c>
      <c r="AH18" s="11">
        <f t="shared" si="46"/>
        <v>0</v>
      </c>
      <c r="AI18" s="11">
        <f t="shared" si="46"/>
        <v>1915.31125</v>
      </c>
      <c r="AJ18" s="12" t="s">
        <v>35</v>
      </c>
    </row>
    <row r="19" s="9" customFormat="1" ht="16" customHeight="1" spans="1:36">
      <c r="A19" s="45">
        <f t="shared" si="0"/>
        <v>16</v>
      </c>
      <c r="B19" s="46" t="s">
        <v>193</v>
      </c>
      <c r="C19" s="47" t="s">
        <v>204</v>
      </c>
      <c r="D19" s="46" t="s">
        <v>205</v>
      </c>
      <c r="E19" s="46">
        <v>3473.25</v>
      </c>
      <c r="F19" s="46">
        <v>3473.25</v>
      </c>
      <c r="G19" s="48">
        <v>5664.75</v>
      </c>
      <c r="H19" s="46">
        <v>3473.25</v>
      </c>
      <c r="I19" s="48">
        <v>3180</v>
      </c>
      <c r="J19" s="48"/>
      <c r="K19" s="63">
        <f t="shared" si="1"/>
        <v>62.5185</v>
      </c>
      <c r="L19" s="64">
        <f t="shared" si="2"/>
        <v>555.72</v>
      </c>
      <c r="M19" s="48">
        <f t="shared" si="3"/>
        <v>453.18</v>
      </c>
      <c r="N19" s="46">
        <f t="shared" si="4"/>
        <v>24.31275</v>
      </c>
      <c r="O19" s="48">
        <f t="shared" si="5"/>
        <v>159</v>
      </c>
      <c r="P19" s="48">
        <f t="shared" si="6"/>
        <v>0</v>
      </c>
      <c r="Q19" s="48">
        <f t="shared" si="7"/>
        <v>1254.73125</v>
      </c>
      <c r="R19" s="46">
        <f t="shared" si="8"/>
        <v>0</v>
      </c>
      <c r="S19" s="46">
        <f t="shared" si="9"/>
        <v>277.86</v>
      </c>
      <c r="T19" s="48">
        <f t="shared" si="10"/>
        <v>113.3</v>
      </c>
      <c r="U19" s="46">
        <f t="shared" si="11"/>
        <v>10.42</v>
      </c>
      <c r="V19" s="46">
        <v>0</v>
      </c>
      <c r="W19" s="48">
        <f t="shared" si="12"/>
        <v>159</v>
      </c>
      <c r="X19" s="48">
        <f t="shared" si="13"/>
        <v>0</v>
      </c>
      <c r="Y19" s="46">
        <f t="shared" si="14"/>
        <v>560.58</v>
      </c>
      <c r="Z19" s="46">
        <f t="shared" si="15"/>
        <v>1815.31125</v>
      </c>
      <c r="AA19" s="46"/>
      <c r="AB19" s="12" t="s">
        <v>104</v>
      </c>
      <c r="AC19" s="11">
        <f t="shared" ref="AC19:AE19" si="47">K19+R19</f>
        <v>62.5185</v>
      </c>
      <c r="AD19" s="11">
        <f t="shared" si="47"/>
        <v>833.58</v>
      </c>
      <c r="AE19" s="11">
        <f t="shared" si="47"/>
        <v>566.48</v>
      </c>
      <c r="AF19" s="11">
        <f t="shared" si="17"/>
        <v>34.73275</v>
      </c>
      <c r="AG19" s="11">
        <f t="shared" ref="AG19:AI19" si="48">O19+W19</f>
        <v>318</v>
      </c>
      <c r="AH19" s="11">
        <f t="shared" si="48"/>
        <v>0</v>
      </c>
      <c r="AI19" s="11">
        <f t="shared" si="48"/>
        <v>1815.31125</v>
      </c>
      <c r="AJ19" s="12" t="s">
        <v>35</v>
      </c>
    </row>
    <row r="20" s="9" customFormat="1" ht="16" customHeight="1" spans="1:36">
      <c r="A20" s="45">
        <f t="shared" si="0"/>
        <v>17</v>
      </c>
      <c r="B20" s="46" t="s">
        <v>193</v>
      </c>
      <c r="C20" s="47" t="s">
        <v>206</v>
      </c>
      <c r="D20" s="343" t="s">
        <v>207</v>
      </c>
      <c r="E20" s="46">
        <v>3473.25</v>
      </c>
      <c r="F20" s="46">
        <v>3473.25</v>
      </c>
      <c r="G20" s="48">
        <v>5664.75</v>
      </c>
      <c r="H20" s="46">
        <v>3473.25</v>
      </c>
      <c r="I20" s="48">
        <v>3180</v>
      </c>
      <c r="J20" s="48"/>
      <c r="K20" s="63">
        <f t="shared" si="1"/>
        <v>62.5185</v>
      </c>
      <c r="L20" s="64">
        <f t="shared" si="2"/>
        <v>555.72</v>
      </c>
      <c r="M20" s="48">
        <f t="shared" si="3"/>
        <v>453.18</v>
      </c>
      <c r="N20" s="46">
        <f t="shared" si="4"/>
        <v>24.31275</v>
      </c>
      <c r="O20" s="48">
        <f t="shared" si="5"/>
        <v>159</v>
      </c>
      <c r="P20" s="48">
        <f t="shared" si="6"/>
        <v>0</v>
      </c>
      <c r="Q20" s="48">
        <f t="shared" si="7"/>
        <v>1254.73125</v>
      </c>
      <c r="R20" s="46">
        <f t="shared" si="8"/>
        <v>0</v>
      </c>
      <c r="S20" s="46">
        <f t="shared" si="9"/>
        <v>277.86</v>
      </c>
      <c r="T20" s="48">
        <f t="shared" si="10"/>
        <v>113.3</v>
      </c>
      <c r="U20" s="46">
        <f t="shared" si="11"/>
        <v>10.42</v>
      </c>
      <c r="V20" s="46">
        <v>0</v>
      </c>
      <c r="W20" s="48">
        <f t="shared" si="12"/>
        <v>159</v>
      </c>
      <c r="X20" s="48">
        <f t="shared" si="13"/>
        <v>0</v>
      </c>
      <c r="Y20" s="46">
        <f t="shared" si="14"/>
        <v>560.58</v>
      </c>
      <c r="Z20" s="46">
        <f t="shared" si="15"/>
        <v>1815.31125</v>
      </c>
      <c r="AA20" s="46"/>
      <c r="AB20" s="12" t="s">
        <v>104</v>
      </c>
      <c r="AC20" s="11">
        <f t="shared" ref="AC20:AE20" si="49">K20+R20</f>
        <v>62.5185</v>
      </c>
      <c r="AD20" s="11">
        <f t="shared" si="49"/>
        <v>833.58</v>
      </c>
      <c r="AE20" s="11">
        <f t="shared" si="49"/>
        <v>566.48</v>
      </c>
      <c r="AF20" s="11">
        <f t="shared" si="17"/>
        <v>34.73275</v>
      </c>
      <c r="AG20" s="11">
        <f t="shared" ref="AG20:AI20" si="50">O20+W20</f>
        <v>318</v>
      </c>
      <c r="AH20" s="11">
        <f t="shared" si="50"/>
        <v>0</v>
      </c>
      <c r="AI20" s="11">
        <f t="shared" si="50"/>
        <v>1815.31125</v>
      </c>
      <c r="AJ20" s="12" t="s">
        <v>35</v>
      </c>
    </row>
    <row r="21" s="9" customFormat="1" ht="16" customHeight="1" spans="1:36">
      <c r="A21" s="45">
        <f t="shared" si="0"/>
        <v>18</v>
      </c>
      <c r="B21" s="46" t="s">
        <v>193</v>
      </c>
      <c r="C21" s="47" t="s">
        <v>208</v>
      </c>
      <c r="D21" s="46" t="s">
        <v>209</v>
      </c>
      <c r="E21" s="46">
        <v>3473.25</v>
      </c>
      <c r="F21" s="46">
        <v>3473.25</v>
      </c>
      <c r="G21" s="48">
        <v>5664.75</v>
      </c>
      <c r="H21" s="46">
        <v>3473.25</v>
      </c>
      <c r="I21" s="48">
        <v>3180</v>
      </c>
      <c r="J21" s="48"/>
      <c r="K21" s="63">
        <f t="shared" si="1"/>
        <v>62.5185</v>
      </c>
      <c r="L21" s="64">
        <f t="shared" si="2"/>
        <v>555.72</v>
      </c>
      <c r="M21" s="48">
        <f t="shared" si="3"/>
        <v>453.18</v>
      </c>
      <c r="N21" s="46">
        <f t="shared" si="4"/>
        <v>24.31275</v>
      </c>
      <c r="O21" s="48">
        <f t="shared" si="5"/>
        <v>159</v>
      </c>
      <c r="P21" s="48">
        <f t="shared" si="6"/>
        <v>0</v>
      </c>
      <c r="Q21" s="48">
        <f t="shared" si="7"/>
        <v>1254.73125</v>
      </c>
      <c r="R21" s="46">
        <f t="shared" si="8"/>
        <v>0</v>
      </c>
      <c r="S21" s="46">
        <f t="shared" si="9"/>
        <v>277.86</v>
      </c>
      <c r="T21" s="48">
        <f t="shared" si="10"/>
        <v>113.3</v>
      </c>
      <c r="U21" s="46">
        <f t="shared" si="11"/>
        <v>10.42</v>
      </c>
      <c r="V21" s="46">
        <v>0</v>
      </c>
      <c r="W21" s="48">
        <f t="shared" si="12"/>
        <v>159</v>
      </c>
      <c r="X21" s="48">
        <f t="shared" si="13"/>
        <v>0</v>
      </c>
      <c r="Y21" s="46">
        <f t="shared" si="14"/>
        <v>560.58</v>
      </c>
      <c r="Z21" s="46">
        <f t="shared" si="15"/>
        <v>1815.31125</v>
      </c>
      <c r="AA21" s="46"/>
      <c r="AB21" s="12" t="s">
        <v>104</v>
      </c>
      <c r="AC21" s="11">
        <f t="shared" ref="AC21:AE21" si="51">K21+R21</f>
        <v>62.5185</v>
      </c>
      <c r="AD21" s="11">
        <f t="shared" si="51"/>
        <v>833.58</v>
      </c>
      <c r="AE21" s="11">
        <f t="shared" si="51"/>
        <v>566.48</v>
      </c>
      <c r="AF21" s="11">
        <f t="shared" si="17"/>
        <v>34.73275</v>
      </c>
      <c r="AG21" s="11">
        <f t="shared" ref="AG21:AI21" si="52">O21+W21</f>
        <v>318</v>
      </c>
      <c r="AH21" s="11">
        <f t="shared" si="52"/>
        <v>0</v>
      </c>
      <c r="AI21" s="11">
        <f t="shared" si="52"/>
        <v>1815.31125</v>
      </c>
      <c r="AJ21" s="12" t="s">
        <v>35</v>
      </c>
    </row>
    <row r="22" s="9" customFormat="1" ht="16" customHeight="1" spans="1:36">
      <c r="A22" s="45">
        <f t="shared" si="0"/>
        <v>19</v>
      </c>
      <c r="B22" s="46" t="s">
        <v>210</v>
      </c>
      <c r="C22" s="47" t="s">
        <v>211</v>
      </c>
      <c r="D22" s="46" t="s">
        <v>212</v>
      </c>
      <c r="E22" s="46">
        <v>3820</v>
      </c>
      <c r="F22" s="46">
        <v>3820</v>
      </c>
      <c r="G22" s="48">
        <v>5664.75</v>
      </c>
      <c r="H22" s="46">
        <v>3820</v>
      </c>
      <c r="I22" s="48">
        <v>4180</v>
      </c>
      <c r="J22" s="48"/>
      <c r="K22" s="63">
        <f t="shared" si="1"/>
        <v>68.76</v>
      </c>
      <c r="L22" s="64">
        <f t="shared" si="2"/>
        <v>611.2</v>
      </c>
      <c r="M22" s="48">
        <f t="shared" si="3"/>
        <v>453.18</v>
      </c>
      <c r="N22" s="46">
        <f t="shared" si="4"/>
        <v>26.74</v>
      </c>
      <c r="O22" s="48">
        <f t="shared" si="5"/>
        <v>209</v>
      </c>
      <c r="P22" s="48">
        <f t="shared" si="6"/>
        <v>0</v>
      </c>
      <c r="Q22" s="48">
        <f t="shared" si="7"/>
        <v>1368.88</v>
      </c>
      <c r="R22" s="46">
        <f t="shared" si="8"/>
        <v>0</v>
      </c>
      <c r="S22" s="46">
        <f t="shared" si="9"/>
        <v>305.6</v>
      </c>
      <c r="T22" s="48">
        <f t="shared" si="10"/>
        <v>113.3</v>
      </c>
      <c r="U22" s="46">
        <f t="shared" si="11"/>
        <v>11.46</v>
      </c>
      <c r="V22" s="46">
        <v>0</v>
      </c>
      <c r="W22" s="48">
        <f t="shared" si="12"/>
        <v>209</v>
      </c>
      <c r="X22" s="48">
        <f t="shared" si="13"/>
        <v>0</v>
      </c>
      <c r="Y22" s="46">
        <f t="shared" si="14"/>
        <v>639.36</v>
      </c>
      <c r="Z22" s="46">
        <f t="shared" si="15"/>
        <v>2008.24</v>
      </c>
      <c r="AA22" s="46"/>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5">
        <f t="shared" si="0"/>
        <v>20</v>
      </c>
      <c r="B23" s="46" t="s">
        <v>210</v>
      </c>
      <c r="C23" s="47" t="s">
        <v>213</v>
      </c>
      <c r="D23" s="46" t="s">
        <v>214</v>
      </c>
      <c r="E23" s="46">
        <v>3473.25</v>
      </c>
      <c r="F23" s="46">
        <v>3473.25</v>
      </c>
      <c r="G23" s="48">
        <v>5664.75</v>
      </c>
      <c r="H23" s="46">
        <v>3473.25</v>
      </c>
      <c r="I23" s="48">
        <v>4180</v>
      </c>
      <c r="J23" s="48"/>
      <c r="K23" s="63">
        <f t="shared" si="1"/>
        <v>62.5185</v>
      </c>
      <c r="L23" s="64">
        <f t="shared" si="2"/>
        <v>555.72</v>
      </c>
      <c r="M23" s="48">
        <f t="shared" si="3"/>
        <v>453.18</v>
      </c>
      <c r="N23" s="46">
        <f t="shared" si="4"/>
        <v>24.31275</v>
      </c>
      <c r="O23" s="48">
        <f t="shared" si="5"/>
        <v>209</v>
      </c>
      <c r="P23" s="48">
        <f t="shared" si="6"/>
        <v>0</v>
      </c>
      <c r="Q23" s="48">
        <f t="shared" si="7"/>
        <v>1304.73125</v>
      </c>
      <c r="R23" s="46">
        <f t="shared" si="8"/>
        <v>0</v>
      </c>
      <c r="S23" s="46">
        <f t="shared" si="9"/>
        <v>277.86</v>
      </c>
      <c r="T23" s="48">
        <f t="shared" si="10"/>
        <v>113.3</v>
      </c>
      <c r="U23" s="46">
        <f t="shared" si="11"/>
        <v>10.42</v>
      </c>
      <c r="V23" s="46">
        <v>0</v>
      </c>
      <c r="W23" s="48">
        <f t="shared" si="12"/>
        <v>209</v>
      </c>
      <c r="X23" s="48">
        <f t="shared" si="13"/>
        <v>0</v>
      </c>
      <c r="Y23" s="46">
        <f t="shared" si="14"/>
        <v>610.58</v>
      </c>
      <c r="Z23" s="46">
        <f t="shared" si="15"/>
        <v>1915.31125</v>
      </c>
      <c r="AA23" s="46"/>
      <c r="AB23" s="12" t="s">
        <v>49</v>
      </c>
      <c r="AC23" s="11">
        <f t="shared" ref="AC23:AE23" si="55">K23+R23</f>
        <v>62.5185</v>
      </c>
      <c r="AD23" s="11">
        <f t="shared" si="55"/>
        <v>833.58</v>
      </c>
      <c r="AE23" s="11">
        <f t="shared" si="55"/>
        <v>566.48</v>
      </c>
      <c r="AF23" s="11">
        <f t="shared" si="17"/>
        <v>34.73275</v>
      </c>
      <c r="AG23" s="11">
        <f t="shared" ref="AG23:AI23" si="56">O23+W23</f>
        <v>418</v>
      </c>
      <c r="AH23" s="11">
        <f t="shared" si="56"/>
        <v>0</v>
      </c>
      <c r="AI23" s="11">
        <f t="shared" si="56"/>
        <v>1915.31125</v>
      </c>
      <c r="AJ23" s="12" t="s">
        <v>32</v>
      </c>
    </row>
    <row r="24" s="9" customFormat="1" ht="16" customHeight="1" spans="1:36">
      <c r="A24" s="45">
        <f t="shared" si="0"/>
        <v>21</v>
      </c>
      <c r="B24" s="46" t="s">
        <v>210</v>
      </c>
      <c r="C24" s="47" t="s">
        <v>215</v>
      </c>
      <c r="D24" s="46" t="s">
        <v>216</v>
      </c>
      <c r="E24" s="46">
        <v>3473.25</v>
      </c>
      <c r="F24" s="46">
        <v>3473.25</v>
      </c>
      <c r="G24" s="48">
        <v>5664.75</v>
      </c>
      <c r="H24" s="46">
        <v>3473.25</v>
      </c>
      <c r="I24" s="48">
        <v>3180</v>
      </c>
      <c r="J24" s="48"/>
      <c r="K24" s="63">
        <f t="shared" si="1"/>
        <v>62.5185</v>
      </c>
      <c r="L24" s="64">
        <f t="shared" si="2"/>
        <v>555.72</v>
      </c>
      <c r="M24" s="48">
        <f t="shared" si="3"/>
        <v>453.18</v>
      </c>
      <c r="N24" s="46">
        <f t="shared" si="4"/>
        <v>24.31275</v>
      </c>
      <c r="O24" s="48">
        <f t="shared" si="5"/>
        <v>159</v>
      </c>
      <c r="P24" s="48">
        <f t="shared" si="6"/>
        <v>0</v>
      </c>
      <c r="Q24" s="48">
        <f t="shared" si="7"/>
        <v>1254.73125</v>
      </c>
      <c r="R24" s="46">
        <f t="shared" si="8"/>
        <v>0</v>
      </c>
      <c r="S24" s="46">
        <f t="shared" si="9"/>
        <v>277.86</v>
      </c>
      <c r="T24" s="48">
        <f t="shared" si="10"/>
        <v>113.3</v>
      </c>
      <c r="U24" s="46">
        <f t="shared" si="11"/>
        <v>10.42</v>
      </c>
      <c r="V24" s="46">
        <v>0</v>
      </c>
      <c r="W24" s="48">
        <f t="shared" si="12"/>
        <v>159</v>
      </c>
      <c r="X24" s="48">
        <f t="shared" si="13"/>
        <v>0</v>
      </c>
      <c r="Y24" s="46">
        <f t="shared" si="14"/>
        <v>560.58</v>
      </c>
      <c r="Z24" s="46">
        <f t="shared" si="15"/>
        <v>1815.31125</v>
      </c>
      <c r="AA24" s="46"/>
      <c r="AB24" s="12" t="s">
        <v>49</v>
      </c>
      <c r="AC24" s="11">
        <f t="shared" ref="AC24:AE24" si="57">K24+R24</f>
        <v>62.5185</v>
      </c>
      <c r="AD24" s="11">
        <f t="shared" si="57"/>
        <v>833.58</v>
      </c>
      <c r="AE24" s="11">
        <f t="shared" si="57"/>
        <v>566.48</v>
      </c>
      <c r="AF24" s="11">
        <f t="shared" si="17"/>
        <v>34.73275</v>
      </c>
      <c r="AG24" s="11">
        <f t="shared" ref="AG24:AI24" si="58">O24+W24</f>
        <v>318</v>
      </c>
      <c r="AH24" s="11">
        <f t="shared" si="58"/>
        <v>0</v>
      </c>
      <c r="AI24" s="11">
        <f t="shared" si="58"/>
        <v>1815.31125</v>
      </c>
      <c r="AJ24" s="12" t="s">
        <v>32</v>
      </c>
    </row>
    <row r="25" s="9" customFormat="1" ht="16" customHeight="1" spans="1:36">
      <c r="A25" s="45">
        <f t="shared" si="0"/>
        <v>22</v>
      </c>
      <c r="B25" s="46" t="s">
        <v>210</v>
      </c>
      <c r="C25" s="47" t="s">
        <v>217</v>
      </c>
      <c r="D25" s="46" t="s">
        <v>218</v>
      </c>
      <c r="E25" s="46">
        <v>3473.25</v>
      </c>
      <c r="F25" s="46">
        <v>3473.25</v>
      </c>
      <c r="G25" s="48">
        <v>5664.75</v>
      </c>
      <c r="H25" s="46">
        <v>3473.25</v>
      </c>
      <c r="I25" s="48">
        <v>4180</v>
      </c>
      <c r="J25" s="48"/>
      <c r="K25" s="63">
        <f t="shared" si="1"/>
        <v>62.5185</v>
      </c>
      <c r="L25" s="64">
        <f t="shared" si="2"/>
        <v>555.72</v>
      </c>
      <c r="M25" s="48">
        <f t="shared" si="3"/>
        <v>453.18</v>
      </c>
      <c r="N25" s="46">
        <f t="shared" si="4"/>
        <v>24.31275</v>
      </c>
      <c r="O25" s="48">
        <f t="shared" si="5"/>
        <v>209</v>
      </c>
      <c r="P25" s="48">
        <f t="shared" si="6"/>
        <v>0</v>
      </c>
      <c r="Q25" s="48">
        <f t="shared" si="7"/>
        <v>1304.73125</v>
      </c>
      <c r="R25" s="46">
        <f t="shared" si="8"/>
        <v>0</v>
      </c>
      <c r="S25" s="46">
        <f t="shared" si="9"/>
        <v>277.86</v>
      </c>
      <c r="T25" s="48">
        <f t="shared" si="10"/>
        <v>113.3</v>
      </c>
      <c r="U25" s="46">
        <f t="shared" si="11"/>
        <v>10.42</v>
      </c>
      <c r="V25" s="46">
        <v>0</v>
      </c>
      <c r="W25" s="48">
        <f t="shared" si="12"/>
        <v>209</v>
      </c>
      <c r="X25" s="48">
        <f t="shared" si="13"/>
        <v>0</v>
      </c>
      <c r="Y25" s="46">
        <f t="shared" si="14"/>
        <v>610.58</v>
      </c>
      <c r="Z25" s="46">
        <f t="shared" si="15"/>
        <v>1915.31125</v>
      </c>
      <c r="AA25" s="46"/>
      <c r="AB25" s="12" t="s">
        <v>49</v>
      </c>
      <c r="AC25" s="11">
        <f t="shared" ref="AC25:AE25" si="59">K25+R25</f>
        <v>62.5185</v>
      </c>
      <c r="AD25" s="11">
        <f t="shared" si="59"/>
        <v>833.58</v>
      </c>
      <c r="AE25" s="11">
        <f t="shared" si="59"/>
        <v>566.48</v>
      </c>
      <c r="AF25" s="11">
        <f t="shared" si="17"/>
        <v>34.73275</v>
      </c>
      <c r="AG25" s="11">
        <f t="shared" ref="AG25:AI25" si="60">O25+W25</f>
        <v>418</v>
      </c>
      <c r="AH25" s="11">
        <f t="shared" si="60"/>
        <v>0</v>
      </c>
      <c r="AI25" s="11">
        <f t="shared" si="60"/>
        <v>1915.31125</v>
      </c>
      <c r="AJ25" s="12" t="s">
        <v>32</v>
      </c>
    </row>
    <row r="26" s="9" customFormat="1" ht="16" customHeight="1" spans="1:36">
      <c r="A26" s="45">
        <f t="shared" si="0"/>
        <v>23</v>
      </c>
      <c r="B26" s="46" t="s">
        <v>210</v>
      </c>
      <c r="C26" s="47" t="s">
        <v>219</v>
      </c>
      <c r="D26" s="46" t="s">
        <v>220</v>
      </c>
      <c r="E26" s="46">
        <v>3473.25</v>
      </c>
      <c r="F26" s="46">
        <v>3473.25</v>
      </c>
      <c r="G26" s="48">
        <v>5664.75</v>
      </c>
      <c r="H26" s="46">
        <v>3473.25</v>
      </c>
      <c r="I26" s="48">
        <v>3180</v>
      </c>
      <c r="J26" s="48"/>
      <c r="K26" s="63">
        <f t="shared" si="1"/>
        <v>62.5185</v>
      </c>
      <c r="L26" s="64">
        <f t="shared" si="2"/>
        <v>555.72</v>
      </c>
      <c r="M26" s="48">
        <f t="shared" si="3"/>
        <v>453.18</v>
      </c>
      <c r="N26" s="46">
        <f t="shared" si="4"/>
        <v>24.31275</v>
      </c>
      <c r="O26" s="48">
        <f t="shared" si="5"/>
        <v>159</v>
      </c>
      <c r="P26" s="48">
        <f t="shared" si="6"/>
        <v>0</v>
      </c>
      <c r="Q26" s="48">
        <f t="shared" si="7"/>
        <v>1254.73125</v>
      </c>
      <c r="R26" s="46">
        <f t="shared" si="8"/>
        <v>0</v>
      </c>
      <c r="S26" s="46">
        <f t="shared" si="9"/>
        <v>277.86</v>
      </c>
      <c r="T26" s="48">
        <f t="shared" si="10"/>
        <v>113.3</v>
      </c>
      <c r="U26" s="46">
        <f t="shared" si="11"/>
        <v>10.42</v>
      </c>
      <c r="V26" s="46">
        <v>0</v>
      </c>
      <c r="W26" s="48">
        <f t="shared" si="12"/>
        <v>159</v>
      </c>
      <c r="X26" s="48">
        <f t="shared" si="13"/>
        <v>0</v>
      </c>
      <c r="Y26" s="46">
        <f t="shared" si="14"/>
        <v>560.58</v>
      </c>
      <c r="Z26" s="46">
        <f t="shared" si="15"/>
        <v>1815.31125</v>
      </c>
      <c r="AA26" s="46"/>
      <c r="AB26" s="12" t="s">
        <v>48</v>
      </c>
      <c r="AC26" s="11">
        <f t="shared" ref="AC26:AE26" si="61">K26+R26</f>
        <v>62.5185</v>
      </c>
      <c r="AD26" s="11">
        <f t="shared" si="61"/>
        <v>833.58</v>
      </c>
      <c r="AE26" s="11">
        <f t="shared" si="61"/>
        <v>566.48</v>
      </c>
      <c r="AF26" s="11">
        <f t="shared" si="17"/>
        <v>34.73275</v>
      </c>
      <c r="AG26" s="11">
        <f t="shared" ref="AG26:AI26" si="62">O26+W26</f>
        <v>318</v>
      </c>
      <c r="AH26" s="11">
        <f t="shared" si="62"/>
        <v>0</v>
      </c>
      <c r="AI26" s="11">
        <f t="shared" si="62"/>
        <v>1815.31125</v>
      </c>
      <c r="AJ26" s="12" t="s">
        <v>31</v>
      </c>
    </row>
    <row r="27" s="9" customFormat="1" ht="16" customHeight="1" spans="1:36">
      <c r="A27" s="45">
        <f t="shared" si="0"/>
        <v>24</v>
      </c>
      <c r="B27" s="46" t="s">
        <v>210</v>
      </c>
      <c r="C27" s="47" t="s">
        <v>221</v>
      </c>
      <c r="D27" s="343" t="s">
        <v>222</v>
      </c>
      <c r="E27" s="46">
        <v>3473.25</v>
      </c>
      <c r="F27" s="46">
        <v>3473.25</v>
      </c>
      <c r="G27" s="48">
        <v>5664.75</v>
      </c>
      <c r="H27" s="46">
        <v>3473.25</v>
      </c>
      <c r="I27" s="48">
        <v>3180</v>
      </c>
      <c r="J27" s="48"/>
      <c r="K27" s="63">
        <f t="shared" si="1"/>
        <v>62.5185</v>
      </c>
      <c r="L27" s="64">
        <f t="shared" si="2"/>
        <v>555.72</v>
      </c>
      <c r="M27" s="48">
        <f t="shared" si="3"/>
        <v>453.18</v>
      </c>
      <c r="N27" s="46">
        <f t="shared" si="4"/>
        <v>24.31275</v>
      </c>
      <c r="O27" s="48">
        <f t="shared" si="5"/>
        <v>159</v>
      </c>
      <c r="P27" s="48">
        <f t="shared" si="6"/>
        <v>0</v>
      </c>
      <c r="Q27" s="48">
        <f t="shared" si="7"/>
        <v>1254.73125</v>
      </c>
      <c r="R27" s="46">
        <f t="shared" si="8"/>
        <v>0</v>
      </c>
      <c r="S27" s="46">
        <f t="shared" si="9"/>
        <v>277.86</v>
      </c>
      <c r="T27" s="48">
        <f t="shared" si="10"/>
        <v>113.3</v>
      </c>
      <c r="U27" s="46">
        <f t="shared" si="11"/>
        <v>10.42</v>
      </c>
      <c r="V27" s="46">
        <v>0</v>
      </c>
      <c r="W27" s="48">
        <f t="shared" si="12"/>
        <v>159</v>
      </c>
      <c r="X27" s="48">
        <f t="shared" si="13"/>
        <v>0</v>
      </c>
      <c r="Y27" s="46">
        <f t="shared" si="14"/>
        <v>560.58</v>
      </c>
      <c r="Z27" s="46">
        <f t="shared" si="15"/>
        <v>1815.31125</v>
      </c>
      <c r="AA27" s="46"/>
      <c r="AB27" s="12" t="s">
        <v>49</v>
      </c>
      <c r="AC27" s="11">
        <f t="shared" ref="AC27:AE27" si="63">K27+R27</f>
        <v>62.5185</v>
      </c>
      <c r="AD27" s="11">
        <f t="shared" si="63"/>
        <v>833.58</v>
      </c>
      <c r="AE27" s="11">
        <f t="shared" si="63"/>
        <v>566.48</v>
      </c>
      <c r="AF27" s="11">
        <f t="shared" si="17"/>
        <v>34.73275</v>
      </c>
      <c r="AG27" s="11">
        <f t="shared" ref="AG27:AI27" si="64">O27+W27</f>
        <v>318</v>
      </c>
      <c r="AH27" s="11">
        <f t="shared" si="64"/>
        <v>0</v>
      </c>
      <c r="AI27" s="11">
        <f t="shared" si="64"/>
        <v>1815.31125</v>
      </c>
      <c r="AJ27" s="12" t="s">
        <v>32</v>
      </c>
    </row>
    <row r="28" s="9" customFormat="1" ht="16" customHeight="1" spans="1:36">
      <c r="A28" s="45">
        <f t="shared" si="0"/>
        <v>25</v>
      </c>
      <c r="B28" s="46" t="s">
        <v>210</v>
      </c>
      <c r="C28" s="51" t="s">
        <v>223</v>
      </c>
      <c r="D28" s="52" t="s">
        <v>224</v>
      </c>
      <c r="E28" s="46">
        <v>3473.25</v>
      </c>
      <c r="F28" s="46">
        <v>3473.25</v>
      </c>
      <c r="G28" s="48">
        <v>5664.75</v>
      </c>
      <c r="H28" s="46">
        <v>3473.25</v>
      </c>
      <c r="I28" s="48">
        <v>3180</v>
      </c>
      <c r="J28" s="48"/>
      <c r="K28" s="63">
        <f t="shared" si="1"/>
        <v>62.5185</v>
      </c>
      <c r="L28" s="64">
        <f t="shared" si="2"/>
        <v>555.72</v>
      </c>
      <c r="M28" s="48">
        <f t="shared" si="3"/>
        <v>453.18</v>
      </c>
      <c r="N28" s="46">
        <f t="shared" si="4"/>
        <v>24.31275</v>
      </c>
      <c r="O28" s="48">
        <f t="shared" si="5"/>
        <v>159</v>
      </c>
      <c r="P28" s="48">
        <f t="shared" si="6"/>
        <v>0</v>
      </c>
      <c r="Q28" s="48">
        <f t="shared" si="7"/>
        <v>1254.73125</v>
      </c>
      <c r="R28" s="46">
        <f t="shared" si="8"/>
        <v>0</v>
      </c>
      <c r="S28" s="46">
        <f t="shared" si="9"/>
        <v>277.86</v>
      </c>
      <c r="T28" s="48">
        <f t="shared" si="10"/>
        <v>113.3</v>
      </c>
      <c r="U28" s="46">
        <f t="shared" si="11"/>
        <v>10.42</v>
      </c>
      <c r="V28" s="46">
        <v>0</v>
      </c>
      <c r="W28" s="48">
        <f t="shared" si="12"/>
        <v>159</v>
      </c>
      <c r="X28" s="48">
        <f t="shared" si="13"/>
        <v>0</v>
      </c>
      <c r="Y28" s="46">
        <f t="shared" si="14"/>
        <v>560.58</v>
      </c>
      <c r="Z28" s="46">
        <f t="shared" si="15"/>
        <v>1815.31125</v>
      </c>
      <c r="AA28" s="46"/>
      <c r="AB28" s="12" t="s">
        <v>48</v>
      </c>
      <c r="AC28" s="11">
        <f t="shared" ref="AC28:AE28" si="65">K28+R28</f>
        <v>62.5185</v>
      </c>
      <c r="AD28" s="11">
        <f t="shared" si="65"/>
        <v>833.58</v>
      </c>
      <c r="AE28" s="11">
        <f t="shared" si="65"/>
        <v>566.48</v>
      </c>
      <c r="AF28" s="11">
        <f t="shared" si="17"/>
        <v>34.73275</v>
      </c>
      <c r="AG28" s="11">
        <f t="shared" ref="AG28:AI28" si="66">O28+W28</f>
        <v>318</v>
      </c>
      <c r="AH28" s="11">
        <f t="shared" si="66"/>
        <v>0</v>
      </c>
      <c r="AI28" s="11">
        <f t="shared" si="66"/>
        <v>1815.31125</v>
      </c>
      <c r="AJ28" s="12" t="s">
        <v>31</v>
      </c>
    </row>
    <row r="29" s="9" customFormat="1" ht="16" customHeight="1" spans="1:36">
      <c r="A29" s="45">
        <f t="shared" si="0"/>
        <v>26</v>
      </c>
      <c r="B29" s="46" t="s">
        <v>210</v>
      </c>
      <c r="C29" s="51" t="s">
        <v>225</v>
      </c>
      <c r="D29" s="52" t="s">
        <v>226</v>
      </c>
      <c r="E29" s="46">
        <v>3473.25</v>
      </c>
      <c r="F29" s="46">
        <v>3473.25</v>
      </c>
      <c r="G29" s="48">
        <v>5664.75</v>
      </c>
      <c r="H29" s="46">
        <v>3473.25</v>
      </c>
      <c r="I29" s="48">
        <v>3180</v>
      </c>
      <c r="J29" s="48"/>
      <c r="K29" s="63">
        <f t="shared" si="1"/>
        <v>62.5185</v>
      </c>
      <c r="L29" s="64">
        <f t="shared" si="2"/>
        <v>555.72</v>
      </c>
      <c r="M29" s="48">
        <f t="shared" si="3"/>
        <v>453.18</v>
      </c>
      <c r="N29" s="46">
        <f t="shared" si="4"/>
        <v>24.31275</v>
      </c>
      <c r="O29" s="48">
        <f t="shared" si="5"/>
        <v>159</v>
      </c>
      <c r="P29" s="48">
        <f t="shared" si="6"/>
        <v>0</v>
      </c>
      <c r="Q29" s="48">
        <f t="shared" si="7"/>
        <v>1254.73125</v>
      </c>
      <c r="R29" s="46">
        <f t="shared" si="8"/>
        <v>0</v>
      </c>
      <c r="S29" s="46">
        <f t="shared" si="9"/>
        <v>277.86</v>
      </c>
      <c r="T29" s="48">
        <f t="shared" si="10"/>
        <v>113.3</v>
      </c>
      <c r="U29" s="46">
        <f t="shared" si="11"/>
        <v>10.42</v>
      </c>
      <c r="V29" s="46">
        <v>0</v>
      </c>
      <c r="W29" s="48">
        <f t="shared" si="12"/>
        <v>159</v>
      </c>
      <c r="X29" s="48">
        <f t="shared" si="13"/>
        <v>0</v>
      </c>
      <c r="Y29" s="46">
        <f t="shared" si="14"/>
        <v>560.58</v>
      </c>
      <c r="Z29" s="46">
        <f t="shared" si="15"/>
        <v>1815.31125</v>
      </c>
      <c r="AA29" s="46"/>
      <c r="AB29" s="12" t="s">
        <v>49</v>
      </c>
      <c r="AC29" s="11">
        <f t="shared" ref="AC29:AE29" si="67">K29+R29</f>
        <v>62.5185</v>
      </c>
      <c r="AD29" s="11">
        <f t="shared" si="67"/>
        <v>833.58</v>
      </c>
      <c r="AE29" s="11">
        <f t="shared" si="67"/>
        <v>566.48</v>
      </c>
      <c r="AF29" s="11">
        <f t="shared" si="17"/>
        <v>34.73275</v>
      </c>
      <c r="AG29" s="11">
        <f t="shared" ref="AG29:AI29" si="68">O29+W29</f>
        <v>318</v>
      </c>
      <c r="AH29" s="11">
        <f t="shared" si="68"/>
        <v>0</v>
      </c>
      <c r="AI29" s="11">
        <f t="shared" si="68"/>
        <v>1815.31125</v>
      </c>
      <c r="AJ29" s="12" t="s">
        <v>32</v>
      </c>
    </row>
    <row r="30" s="9" customFormat="1" ht="16" customHeight="1" spans="1:36">
      <c r="A30" s="45">
        <f t="shared" si="0"/>
        <v>27</v>
      </c>
      <c r="B30" s="46" t="s">
        <v>227</v>
      </c>
      <c r="C30" s="47" t="s">
        <v>228</v>
      </c>
      <c r="D30" s="46" t="s">
        <v>229</v>
      </c>
      <c r="E30" s="46">
        <v>3473.25</v>
      </c>
      <c r="F30" s="46">
        <v>3473.25</v>
      </c>
      <c r="G30" s="48">
        <v>5664.75</v>
      </c>
      <c r="H30" s="46">
        <v>3473.25</v>
      </c>
      <c r="I30" s="48">
        <v>4180</v>
      </c>
      <c r="J30" s="48"/>
      <c r="K30" s="63">
        <f t="shared" si="1"/>
        <v>62.5185</v>
      </c>
      <c r="L30" s="64">
        <f t="shared" si="2"/>
        <v>555.72</v>
      </c>
      <c r="M30" s="48">
        <f t="shared" si="3"/>
        <v>453.18</v>
      </c>
      <c r="N30" s="46">
        <f t="shared" si="4"/>
        <v>24.31275</v>
      </c>
      <c r="O30" s="48">
        <f t="shared" si="5"/>
        <v>209</v>
      </c>
      <c r="P30" s="48">
        <f t="shared" si="6"/>
        <v>0</v>
      </c>
      <c r="Q30" s="48">
        <f t="shared" si="7"/>
        <v>1304.73125</v>
      </c>
      <c r="R30" s="46">
        <f t="shared" si="8"/>
        <v>0</v>
      </c>
      <c r="S30" s="46">
        <f t="shared" si="9"/>
        <v>277.86</v>
      </c>
      <c r="T30" s="48">
        <f t="shared" si="10"/>
        <v>113.3</v>
      </c>
      <c r="U30" s="46">
        <f t="shared" si="11"/>
        <v>10.42</v>
      </c>
      <c r="V30" s="46">
        <v>0</v>
      </c>
      <c r="W30" s="48">
        <f t="shared" si="12"/>
        <v>209</v>
      </c>
      <c r="X30" s="48">
        <f t="shared" si="13"/>
        <v>0</v>
      </c>
      <c r="Y30" s="46">
        <f t="shared" si="14"/>
        <v>610.58</v>
      </c>
      <c r="Z30" s="46">
        <f t="shared" si="15"/>
        <v>1915.31125</v>
      </c>
      <c r="AA30" s="46"/>
      <c r="AB30" s="12" t="s">
        <v>101</v>
      </c>
      <c r="AC30" s="11">
        <f t="shared" ref="AC30:AE30" si="69">K30+R30</f>
        <v>62.5185</v>
      </c>
      <c r="AD30" s="11">
        <f t="shared" si="69"/>
        <v>833.58</v>
      </c>
      <c r="AE30" s="11">
        <f t="shared" si="69"/>
        <v>566.48</v>
      </c>
      <c r="AF30" s="11">
        <f t="shared" si="17"/>
        <v>34.73275</v>
      </c>
      <c r="AG30" s="11">
        <f t="shared" ref="AG30:AI30" si="70">O30+W30</f>
        <v>418</v>
      </c>
      <c r="AH30" s="11">
        <f t="shared" si="70"/>
        <v>0</v>
      </c>
      <c r="AI30" s="11">
        <f t="shared" si="70"/>
        <v>1915.31125</v>
      </c>
      <c r="AJ30" s="12" t="s">
        <v>34</v>
      </c>
    </row>
    <row r="31" s="9" customFormat="1" ht="16" customHeight="1" spans="1:36">
      <c r="A31" s="45">
        <f t="shared" si="0"/>
        <v>28</v>
      </c>
      <c r="B31" s="46" t="s">
        <v>230</v>
      </c>
      <c r="C31" s="47" t="s">
        <v>231</v>
      </c>
      <c r="D31" s="46" t="s">
        <v>232</v>
      </c>
      <c r="E31" s="46">
        <v>3473.25</v>
      </c>
      <c r="F31" s="46">
        <v>3473.25</v>
      </c>
      <c r="G31" s="48">
        <v>5664.75</v>
      </c>
      <c r="H31" s="46">
        <v>3473.25</v>
      </c>
      <c r="I31" s="48">
        <v>3180</v>
      </c>
      <c r="J31" s="48"/>
      <c r="K31" s="63">
        <f t="shared" si="1"/>
        <v>62.5185</v>
      </c>
      <c r="L31" s="64">
        <f t="shared" si="2"/>
        <v>555.72</v>
      </c>
      <c r="M31" s="48">
        <f t="shared" si="3"/>
        <v>453.18</v>
      </c>
      <c r="N31" s="46">
        <f t="shared" si="4"/>
        <v>24.31275</v>
      </c>
      <c r="O31" s="48">
        <f t="shared" si="5"/>
        <v>159</v>
      </c>
      <c r="P31" s="48">
        <f t="shared" si="6"/>
        <v>0</v>
      </c>
      <c r="Q31" s="48">
        <f t="shared" si="7"/>
        <v>1254.73125</v>
      </c>
      <c r="R31" s="46">
        <f t="shared" si="8"/>
        <v>0</v>
      </c>
      <c r="S31" s="46">
        <f t="shared" si="9"/>
        <v>277.86</v>
      </c>
      <c r="T31" s="48">
        <f t="shared" si="10"/>
        <v>113.3</v>
      </c>
      <c r="U31" s="46">
        <f t="shared" si="11"/>
        <v>10.42</v>
      </c>
      <c r="V31" s="46">
        <v>0</v>
      </c>
      <c r="W31" s="48">
        <f t="shared" si="12"/>
        <v>159</v>
      </c>
      <c r="X31" s="48">
        <f t="shared" si="13"/>
        <v>0</v>
      </c>
      <c r="Y31" s="46">
        <f t="shared" si="14"/>
        <v>560.58</v>
      </c>
      <c r="Z31" s="46">
        <f t="shared" si="15"/>
        <v>1815.31125</v>
      </c>
      <c r="AA31" s="46"/>
      <c r="AB31" s="12" t="s">
        <v>68</v>
      </c>
      <c r="AC31" s="11">
        <f t="shared" ref="AC31:AE31" si="71">K31+R31</f>
        <v>62.5185</v>
      </c>
      <c r="AD31" s="11">
        <f t="shared" si="71"/>
        <v>833.58</v>
      </c>
      <c r="AE31" s="11">
        <f t="shared" si="71"/>
        <v>566.48</v>
      </c>
      <c r="AF31" s="11">
        <f t="shared" si="17"/>
        <v>34.73275</v>
      </c>
      <c r="AG31" s="11">
        <f t="shared" ref="AG31:AI31" si="72">O31+W31</f>
        <v>318</v>
      </c>
      <c r="AH31" s="11">
        <f t="shared" si="72"/>
        <v>0</v>
      </c>
      <c r="AI31" s="11">
        <f t="shared" si="72"/>
        <v>1815.31125</v>
      </c>
      <c r="AJ31" s="12" t="s">
        <v>32</v>
      </c>
    </row>
    <row r="32" s="9" customFormat="1" ht="16" customHeight="1" spans="1:36">
      <c r="A32" s="45">
        <f t="shared" si="0"/>
        <v>29</v>
      </c>
      <c r="B32" s="46" t="s">
        <v>233</v>
      </c>
      <c r="C32" s="47" t="s">
        <v>234</v>
      </c>
      <c r="D32" s="46" t="s">
        <v>235</v>
      </c>
      <c r="E32" s="46">
        <v>3473.25</v>
      </c>
      <c r="F32" s="46">
        <v>3473.25</v>
      </c>
      <c r="G32" s="48">
        <v>5664.75</v>
      </c>
      <c r="H32" s="46">
        <v>3473.25</v>
      </c>
      <c r="I32" s="48">
        <v>3180</v>
      </c>
      <c r="J32" s="48"/>
      <c r="K32" s="63">
        <f t="shared" si="1"/>
        <v>62.5185</v>
      </c>
      <c r="L32" s="64">
        <f t="shared" si="2"/>
        <v>555.72</v>
      </c>
      <c r="M32" s="48">
        <f t="shared" si="3"/>
        <v>453.18</v>
      </c>
      <c r="N32" s="46">
        <f t="shared" si="4"/>
        <v>24.31275</v>
      </c>
      <c r="O32" s="48">
        <f t="shared" si="5"/>
        <v>159</v>
      </c>
      <c r="P32" s="48">
        <f t="shared" si="6"/>
        <v>0</v>
      </c>
      <c r="Q32" s="48">
        <f t="shared" si="7"/>
        <v>1254.73125</v>
      </c>
      <c r="R32" s="46">
        <f t="shared" si="8"/>
        <v>0</v>
      </c>
      <c r="S32" s="46">
        <f t="shared" si="9"/>
        <v>277.86</v>
      </c>
      <c r="T32" s="48">
        <f t="shared" si="10"/>
        <v>113.3</v>
      </c>
      <c r="U32" s="46">
        <f t="shared" si="11"/>
        <v>10.42</v>
      </c>
      <c r="V32" s="46">
        <v>0</v>
      </c>
      <c r="W32" s="48">
        <f t="shared" si="12"/>
        <v>159</v>
      </c>
      <c r="X32" s="48">
        <f t="shared" si="13"/>
        <v>0</v>
      </c>
      <c r="Y32" s="46">
        <f t="shared" si="14"/>
        <v>560.58</v>
      </c>
      <c r="Z32" s="46">
        <f t="shared" si="15"/>
        <v>1815.31125</v>
      </c>
      <c r="AA32" s="46"/>
      <c r="AB32" s="12" t="s">
        <v>101</v>
      </c>
      <c r="AC32" s="11">
        <f t="shared" ref="AC32:AE32" si="73">K32+R32</f>
        <v>62.5185</v>
      </c>
      <c r="AD32" s="11">
        <f t="shared" si="73"/>
        <v>833.58</v>
      </c>
      <c r="AE32" s="11">
        <f t="shared" si="73"/>
        <v>566.48</v>
      </c>
      <c r="AF32" s="11">
        <f t="shared" si="17"/>
        <v>34.73275</v>
      </c>
      <c r="AG32" s="11">
        <f t="shared" ref="AG32:AI32" si="74">O32+W32</f>
        <v>318</v>
      </c>
      <c r="AH32" s="11">
        <f t="shared" si="74"/>
        <v>0</v>
      </c>
      <c r="AI32" s="11">
        <f t="shared" si="74"/>
        <v>1815.31125</v>
      </c>
      <c r="AJ32" s="12" t="s">
        <v>34</v>
      </c>
    </row>
    <row r="33" s="9" customFormat="1" ht="16" customHeight="1" spans="1:36">
      <c r="A33" s="45">
        <f t="shared" si="0"/>
        <v>30</v>
      </c>
      <c r="B33" s="46" t="s">
        <v>233</v>
      </c>
      <c r="C33" s="51" t="s">
        <v>236</v>
      </c>
      <c r="D33" s="344" t="s">
        <v>237</v>
      </c>
      <c r="E33" s="46">
        <v>3473.25</v>
      </c>
      <c r="F33" s="46">
        <v>3473.25</v>
      </c>
      <c r="G33" s="48">
        <v>5664.75</v>
      </c>
      <c r="H33" s="46">
        <v>3473.25</v>
      </c>
      <c r="I33" s="48">
        <v>3180</v>
      </c>
      <c r="J33" s="48"/>
      <c r="K33" s="63">
        <f t="shared" si="1"/>
        <v>62.5185</v>
      </c>
      <c r="L33" s="64">
        <f t="shared" si="2"/>
        <v>555.72</v>
      </c>
      <c r="M33" s="48">
        <f t="shared" si="3"/>
        <v>453.18</v>
      </c>
      <c r="N33" s="46">
        <f t="shared" si="4"/>
        <v>24.31275</v>
      </c>
      <c r="O33" s="48">
        <f t="shared" si="5"/>
        <v>159</v>
      </c>
      <c r="P33" s="48">
        <f t="shared" si="6"/>
        <v>0</v>
      </c>
      <c r="Q33" s="48">
        <f t="shared" si="7"/>
        <v>1254.73125</v>
      </c>
      <c r="R33" s="46">
        <f t="shared" si="8"/>
        <v>0</v>
      </c>
      <c r="S33" s="46">
        <f t="shared" si="9"/>
        <v>277.86</v>
      </c>
      <c r="T33" s="48">
        <f t="shared" si="10"/>
        <v>113.3</v>
      </c>
      <c r="U33" s="46">
        <f t="shared" si="11"/>
        <v>10.42</v>
      </c>
      <c r="V33" s="46">
        <v>0</v>
      </c>
      <c r="W33" s="48">
        <f t="shared" si="12"/>
        <v>159</v>
      </c>
      <c r="X33" s="48">
        <f t="shared" si="13"/>
        <v>0</v>
      </c>
      <c r="Y33" s="46">
        <f t="shared" si="14"/>
        <v>560.58</v>
      </c>
      <c r="Z33" s="46">
        <f t="shared" si="15"/>
        <v>1815.31125</v>
      </c>
      <c r="AA33" s="46"/>
      <c r="AB33" s="12" t="s">
        <v>101</v>
      </c>
      <c r="AC33" s="11">
        <f t="shared" ref="AC33:AE33" si="75">K33+R33</f>
        <v>62.5185</v>
      </c>
      <c r="AD33" s="11">
        <f t="shared" si="75"/>
        <v>833.58</v>
      </c>
      <c r="AE33" s="11">
        <f t="shared" si="75"/>
        <v>566.48</v>
      </c>
      <c r="AF33" s="11">
        <f t="shared" si="17"/>
        <v>34.73275</v>
      </c>
      <c r="AG33" s="11">
        <f t="shared" ref="AG33:AI33" si="76">O33+W33</f>
        <v>318</v>
      </c>
      <c r="AH33" s="11">
        <f t="shared" si="76"/>
        <v>0</v>
      </c>
      <c r="AI33" s="11">
        <f t="shared" si="76"/>
        <v>1815.31125</v>
      </c>
      <c r="AJ33" s="12" t="s">
        <v>34</v>
      </c>
    </row>
    <row r="34" s="9" customFormat="1" ht="16" customHeight="1" spans="1:36">
      <c r="A34" s="45">
        <f t="shared" si="0"/>
        <v>31</v>
      </c>
      <c r="B34" s="46" t="s">
        <v>233</v>
      </c>
      <c r="C34" s="51" t="s">
        <v>238</v>
      </c>
      <c r="D34" s="344" t="s">
        <v>239</v>
      </c>
      <c r="E34" s="46">
        <v>3473.25</v>
      </c>
      <c r="F34" s="46">
        <v>3473.25</v>
      </c>
      <c r="G34" s="48">
        <v>5664.75</v>
      </c>
      <c r="H34" s="46">
        <v>3473.25</v>
      </c>
      <c r="I34" s="48">
        <v>3180</v>
      </c>
      <c r="J34" s="48"/>
      <c r="K34" s="63">
        <f t="shared" si="1"/>
        <v>62.5185</v>
      </c>
      <c r="L34" s="64">
        <f t="shared" si="2"/>
        <v>555.72</v>
      </c>
      <c r="M34" s="48">
        <f t="shared" si="3"/>
        <v>453.18</v>
      </c>
      <c r="N34" s="46">
        <f t="shared" si="4"/>
        <v>24.31275</v>
      </c>
      <c r="O34" s="48">
        <f t="shared" si="5"/>
        <v>159</v>
      </c>
      <c r="P34" s="48">
        <f t="shared" si="6"/>
        <v>0</v>
      </c>
      <c r="Q34" s="48">
        <f t="shared" si="7"/>
        <v>1254.73125</v>
      </c>
      <c r="R34" s="46">
        <f t="shared" si="8"/>
        <v>0</v>
      </c>
      <c r="S34" s="46">
        <f t="shared" si="9"/>
        <v>277.86</v>
      </c>
      <c r="T34" s="48">
        <f t="shared" si="10"/>
        <v>113.3</v>
      </c>
      <c r="U34" s="46">
        <f t="shared" si="11"/>
        <v>10.42</v>
      </c>
      <c r="V34" s="46">
        <v>0</v>
      </c>
      <c r="W34" s="48">
        <f t="shared" si="12"/>
        <v>159</v>
      </c>
      <c r="X34" s="48">
        <f t="shared" si="13"/>
        <v>0</v>
      </c>
      <c r="Y34" s="46">
        <f t="shared" si="14"/>
        <v>560.58</v>
      </c>
      <c r="Z34" s="46">
        <f t="shared" si="15"/>
        <v>1815.31125</v>
      </c>
      <c r="AA34" s="46"/>
      <c r="AB34" s="12" t="s">
        <v>101</v>
      </c>
      <c r="AC34" s="11">
        <f t="shared" ref="AC34:AE34" si="77">K34+R34</f>
        <v>62.5185</v>
      </c>
      <c r="AD34" s="11">
        <f t="shared" si="77"/>
        <v>833.58</v>
      </c>
      <c r="AE34" s="11">
        <f t="shared" si="77"/>
        <v>566.48</v>
      </c>
      <c r="AF34" s="11">
        <f t="shared" si="17"/>
        <v>34.73275</v>
      </c>
      <c r="AG34" s="11">
        <f t="shared" ref="AG34:AI34" si="78">O34+W34</f>
        <v>318</v>
      </c>
      <c r="AH34" s="11">
        <f t="shared" si="78"/>
        <v>0</v>
      </c>
      <c r="AI34" s="11">
        <f t="shared" si="78"/>
        <v>1815.31125</v>
      </c>
      <c r="AJ34" s="12" t="s">
        <v>34</v>
      </c>
    </row>
    <row r="35" s="9" customFormat="1" ht="16" customHeight="1" spans="1:36">
      <c r="A35" s="45">
        <f t="shared" si="0"/>
        <v>32</v>
      </c>
      <c r="B35" s="46" t="s">
        <v>233</v>
      </c>
      <c r="C35" s="51" t="s">
        <v>240</v>
      </c>
      <c r="D35" s="344" t="s">
        <v>241</v>
      </c>
      <c r="E35" s="46">
        <v>3473.25</v>
      </c>
      <c r="F35" s="46">
        <v>3473.25</v>
      </c>
      <c r="G35" s="48">
        <v>5664.75</v>
      </c>
      <c r="H35" s="46">
        <v>3473.25</v>
      </c>
      <c r="I35" s="48">
        <v>3180</v>
      </c>
      <c r="J35" s="48"/>
      <c r="K35" s="63">
        <f t="shared" si="1"/>
        <v>62.5185</v>
      </c>
      <c r="L35" s="64">
        <f t="shared" si="2"/>
        <v>555.72</v>
      </c>
      <c r="M35" s="48">
        <f t="shared" si="3"/>
        <v>453.18</v>
      </c>
      <c r="N35" s="46">
        <f t="shared" si="4"/>
        <v>24.31275</v>
      </c>
      <c r="O35" s="48">
        <f t="shared" si="5"/>
        <v>159</v>
      </c>
      <c r="P35" s="48">
        <f t="shared" si="6"/>
        <v>0</v>
      </c>
      <c r="Q35" s="48">
        <f t="shared" si="7"/>
        <v>1254.73125</v>
      </c>
      <c r="R35" s="46">
        <f t="shared" si="8"/>
        <v>0</v>
      </c>
      <c r="S35" s="46">
        <f t="shared" si="9"/>
        <v>277.86</v>
      </c>
      <c r="T35" s="48">
        <f t="shared" si="10"/>
        <v>113.3</v>
      </c>
      <c r="U35" s="46">
        <f t="shared" si="11"/>
        <v>10.42</v>
      </c>
      <c r="V35" s="46">
        <v>0</v>
      </c>
      <c r="W35" s="48">
        <f t="shared" si="12"/>
        <v>159</v>
      </c>
      <c r="X35" s="48">
        <f t="shared" si="13"/>
        <v>0</v>
      </c>
      <c r="Y35" s="46">
        <f t="shared" si="14"/>
        <v>560.58</v>
      </c>
      <c r="Z35" s="46">
        <f t="shared" si="15"/>
        <v>1815.31125</v>
      </c>
      <c r="AA35" s="46"/>
      <c r="AB35" s="12" t="s">
        <v>101</v>
      </c>
      <c r="AC35" s="11">
        <f t="shared" ref="AC35:AE35" si="79">K35+R35</f>
        <v>62.5185</v>
      </c>
      <c r="AD35" s="11">
        <f t="shared" si="79"/>
        <v>833.58</v>
      </c>
      <c r="AE35" s="11">
        <f t="shared" si="79"/>
        <v>566.48</v>
      </c>
      <c r="AF35" s="11">
        <f t="shared" si="17"/>
        <v>34.73275</v>
      </c>
      <c r="AG35" s="11">
        <f t="shared" ref="AG35:AI35" si="80">O35+W35</f>
        <v>318</v>
      </c>
      <c r="AH35" s="11">
        <f t="shared" si="80"/>
        <v>0</v>
      </c>
      <c r="AI35" s="11">
        <f t="shared" si="80"/>
        <v>1815.31125</v>
      </c>
      <c r="AJ35" s="12" t="s">
        <v>34</v>
      </c>
    </row>
    <row r="36" s="9" customFormat="1" ht="16" customHeight="1" spans="1:36">
      <c r="A36" s="45">
        <f t="shared" si="0"/>
        <v>33</v>
      </c>
      <c r="B36" s="46" t="s">
        <v>233</v>
      </c>
      <c r="C36" s="51" t="s">
        <v>242</v>
      </c>
      <c r="D36" s="344" t="s">
        <v>243</v>
      </c>
      <c r="E36" s="46">
        <v>3473.25</v>
      </c>
      <c r="F36" s="46">
        <v>3473.25</v>
      </c>
      <c r="G36" s="48">
        <v>5664.75</v>
      </c>
      <c r="H36" s="46">
        <v>3473.25</v>
      </c>
      <c r="I36" s="48">
        <v>3180</v>
      </c>
      <c r="J36" s="48"/>
      <c r="K36" s="63">
        <f t="shared" si="1"/>
        <v>62.5185</v>
      </c>
      <c r="L36" s="64">
        <f t="shared" si="2"/>
        <v>555.72</v>
      </c>
      <c r="M36" s="48">
        <f t="shared" si="3"/>
        <v>453.18</v>
      </c>
      <c r="N36" s="46">
        <f t="shared" si="4"/>
        <v>24.31275</v>
      </c>
      <c r="O36" s="48">
        <f t="shared" si="5"/>
        <v>159</v>
      </c>
      <c r="P36" s="48">
        <f t="shared" si="6"/>
        <v>0</v>
      </c>
      <c r="Q36" s="48">
        <f t="shared" si="7"/>
        <v>1254.73125</v>
      </c>
      <c r="R36" s="46">
        <f t="shared" si="8"/>
        <v>0</v>
      </c>
      <c r="S36" s="46">
        <f t="shared" si="9"/>
        <v>277.86</v>
      </c>
      <c r="T36" s="48">
        <f t="shared" si="10"/>
        <v>113.3</v>
      </c>
      <c r="U36" s="46">
        <f t="shared" si="11"/>
        <v>10.42</v>
      </c>
      <c r="V36" s="46">
        <v>0</v>
      </c>
      <c r="W36" s="48">
        <f t="shared" si="12"/>
        <v>159</v>
      </c>
      <c r="X36" s="48">
        <f t="shared" si="13"/>
        <v>0</v>
      </c>
      <c r="Y36" s="46">
        <f t="shared" si="14"/>
        <v>560.58</v>
      </c>
      <c r="Z36" s="46">
        <f t="shared" si="15"/>
        <v>1815.31125</v>
      </c>
      <c r="AA36" s="46"/>
      <c r="AB36" s="12" t="s">
        <v>101</v>
      </c>
      <c r="AC36" s="11">
        <f t="shared" ref="AC36:AE36" si="81">K36+R36</f>
        <v>62.5185</v>
      </c>
      <c r="AD36" s="11">
        <f t="shared" si="81"/>
        <v>833.58</v>
      </c>
      <c r="AE36" s="11">
        <f t="shared" si="81"/>
        <v>566.48</v>
      </c>
      <c r="AF36" s="11">
        <f t="shared" si="17"/>
        <v>34.73275</v>
      </c>
      <c r="AG36" s="11">
        <f t="shared" ref="AG36:AI36" si="82">O36+W36</f>
        <v>318</v>
      </c>
      <c r="AH36" s="11">
        <f t="shared" si="82"/>
        <v>0</v>
      </c>
      <c r="AI36" s="11">
        <f t="shared" si="82"/>
        <v>1815.31125</v>
      </c>
      <c r="AJ36" s="12" t="s">
        <v>34</v>
      </c>
    </row>
    <row r="37" s="9" customFormat="1" ht="16" customHeight="1" spans="1:36">
      <c r="A37" s="45">
        <f t="shared" si="0"/>
        <v>34</v>
      </c>
      <c r="B37" s="46" t="s">
        <v>53</v>
      </c>
      <c r="C37" s="47" t="s">
        <v>244</v>
      </c>
      <c r="D37" s="46" t="s">
        <v>245</v>
      </c>
      <c r="E37" s="46">
        <v>3473.25</v>
      </c>
      <c r="F37" s="46">
        <v>3473.25</v>
      </c>
      <c r="G37" s="48">
        <v>5664.75</v>
      </c>
      <c r="H37" s="46">
        <v>3473.25</v>
      </c>
      <c r="I37" s="48">
        <v>0</v>
      </c>
      <c r="J37" s="48"/>
      <c r="K37" s="63">
        <f t="shared" si="1"/>
        <v>62.5185</v>
      </c>
      <c r="L37" s="64">
        <f t="shared" si="2"/>
        <v>555.72</v>
      </c>
      <c r="M37" s="48">
        <f t="shared" si="3"/>
        <v>453.18</v>
      </c>
      <c r="N37" s="46">
        <f t="shared" si="4"/>
        <v>24.31275</v>
      </c>
      <c r="O37" s="48">
        <f t="shared" si="5"/>
        <v>0</v>
      </c>
      <c r="P37" s="48">
        <f t="shared" si="6"/>
        <v>0</v>
      </c>
      <c r="Q37" s="48">
        <f t="shared" si="7"/>
        <v>1095.73125</v>
      </c>
      <c r="R37" s="46">
        <f t="shared" si="8"/>
        <v>0</v>
      </c>
      <c r="S37" s="46">
        <f t="shared" si="9"/>
        <v>277.86</v>
      </c>
      <c r="T37" s="48">
        <f t="shared" si="10"/>
        <v>113.3</v>
      </c>
      <c r="U37" s="46">
        <f t="shared" si="11"/>
        <v>10.42</v>
      </c>
      <c r="V37" s="46">
        <v>0</v>
      </c>
      <c r="W37" s="48">
        <f t="shared" si="12"/>
        <v>0</v>
      </c>
      <c r="X37" s="48">
        <f t="shared" si="13"/>
        <v>0</v>
      </c>
      <c r="Y37" s="46">
        <f t="shared" si="14"/>
        <v>401.58</v>
      </c>
      <c r="Z37" s="46">
        <f t="shared" si="15"/>
        <v>1497.31125</v>
      </c>
      <c r="AA37" s="46"/>
      <c r="AB37" s="12" t="s">
        <v>54</v>
      </c>
      <c r="AC37" s="11">
        <f t="shared" ref="AC37:AE37" si="83">K37+R37</f>
        <v>62.5185</v>
      </c>
      <c r="AD37" s="11">
        <f t="shared" si="83"/>
        <v>833.58</v>
      </c>
      <c r="AE37" s="11">
        <f t="shared" si="83"/>
        <v>566.48</v>
      </c>
      <c r="AF37" s="11">
        <f t="shared" si="17"/>
        <v>34.73275</v>
      </c>
      <c r="AG37" s="11">
        <f t="shared" ref="AG37:AI37" si="84">O37+W37</f>
        <v>0</v>
      </c>
      <c r="AH37" s="11">
        <f t="shared" si="84"/>
        <v>0</v>
      </c>
      <c r="AI37" s="11">
        <f t="shared" si="84"/>
        <v>1497.31125</v>
      </c>
      <c r="AJ37" s="12" t="s">
        <v>32</v>
      </c>
    </row>
    <row r="38" s="9" customFormat="1" ht="16" customHeight="1" spans="1:36">
      <c r="A38" s="45">
        <f t="shared" si="0"/>
        <v>35</v>
      </c>
      <c r="B38" s="46" t="s">
        <v>53</v>
      </c>
      <c r="C38" s="47" t="s">
        <v>246</v>
      </c>
      <c r="D38" s="46" t="s">
        <v>247</v>
      </c>
      <c r="E38" s="46">
        <v>3473.25</v>
      </c>
      <c r="F38" s="46">
        <v>3473.25</v>
      </c>
      <c r="G38" s="48">
        <v>5664.75</v>
      </c>
      <c r="H38" s="46">
        <v>3473.25</v>
      </c>
      <c r="I38" s="48">
        <v>3180</v>
      </c>
      <c r="J38" s="48"/>
      <c r="K38" s="63">
        <f t="shared" si="1"/>
        <v>62.5185</v>
      </c>
      <c r="L38" s="64">
        <f t="shared" si="2"/>
        <v>555.72</v>
      </c>
      <c r="M38" s="48">
        <f t="shared" si="3"/>
        <v>453.18</v>
      </c>
      <c r="N38" s="46">
        <f t="shared" si="4"/>
        <v>24.31275</v>
      </c>
      <c r="O38" s="48">
        <f t="shared" si="5"/>
        <v>159</v>
      </c>
      <c r="P38" s="48">
        <f t="shared" si="6"/>
        <v>0</v>
      </c>
      <c r="Q38" s="48">
        <f t="shared" si="7"/>
        <v>1254.73125</v>
      </c>
      <c r="R38" s="46">
        <f t="shared" si="8"/>
        <v>0</v>
      </c>
      <c r="S38" s="46">
        <f t="shared" si="9"/>
        <v>277.86</v>
      </c>
      <c r="T38" s="48">
        <f t="shared" si="10"/>
        <v>113.3</v>
      </c>
      <c r="U38" s="46">
        <f t="shared" si="11"/>
        <v>10.42</v>
      </c>
      <c r="V38" s="46">
        <v>0</v>
      </c>
      <c r="W38" s="48">
        <f t="shared" si="12"/>
        <v>159</v>
      </c>
      <c r="X38" s="48">
        <f t="shared" si="13"/>
        <v>0</v>
      </c>
      <c r="Y38" s="46">
        <f t="shared" si="14"/>
        <v>560.58</v>
      </c>
      <c r="Z38" s="46">
        <f t="shared" si="15"/>
        <v>1815.31125</v>
      </c>
      <c r="AA38" s="46"/>
      <c r="AB38" s="12" t="s">
        <v>54</v>
      </c>
      <c r="AC38" s="11">
        <f t="shared" ref="AC38:AE38" si="85">K38+R38</f>
        <v>62.5185</v>
      </c>
      <c r="AD38" s="11">
        <f t="shared" si="85"/>
        <v>833.58</v>
      </c>
      <c r="AE38" s="11">
        <f t="shared" si="85"/>
        <v>566.48</v>
      </c>
      <c r="AF38" s="11">
        <f t="shared" si="17"/>
        <v>34.73275</v>
      </c>
      <c r="AG38" s="11">
        <f t="shared" ref="AG38:AI38" si="86">O38+W38</f>
        <v>318</v>
      </c>
      <c r="AH38" s="11">
        <f t="shared" si="86"/>
        <v>0</v>
      </c>
      <c r="AI38" s="11">
        <f t="shared" si="86"/>
        <v>1815.31125</v>
      </c>
      <c r="AJ38" s="12" t="s">
        <v>32</v>
      </c>
    </row>
    <row r="39" s="9" customFormat="1" ht="16" customHeight="1" spans="1:36">
      <c r="A39" s="45">
        <f t="shared" si="0"/>
        <v>36</v>
      </c>
      <c r="B39" s="46" t="s">
        <v>53</v>
      </c>
      <c r="C39" s="47" t="s">
        <v>248</v>
      </c>
      <c r="D39" s="46" t="s">
        <v>249</v>
      </c>
      <c r="E39" s="46">
        <v>3473.25</v>
      </c>
      <c r="F39" s="46">
        <v>3473.25</v>
      </c>
      <c r="G39" s="48">
        <v>5664.75</v>
      </c>
      <c r="H39" s="46">
        <v>3473.25</v>
      </c>
      <c r="I39" s="48">
        <v>4180</v>
      </c>
      <c r="J39" s="48"/>
      <c r="K39" s="63">
        <f t="shared" si="1"/>
        <v>62.5185</v>
      </c>
      <c r="L39" s="64">
        <f t="shared" si="2"/>
        <v>555.72</v>
      </c>
      <c r="M39" s="48">
        <f t="shared" si="3"/>
        <v>453.18</v>
      </c>
      <c r="N39" s="46">
        <f t="shared" si="4"/>
        <v>24.31275</v>
      </c>
      <c r="O39" s="48">
        <f t="shared" si="5"/>
        <v>209</v>
      </c>
      <c r="P39" s="48">
        <f t="shared" si="6"/>
        <v>0</v>
      </c>
      <c r="Q39" s="48">
        <f t="shared" si="7"/>
        <v>1304.73125</v>
      </c>
      <c r="R39" s="46">
        <f t="shared" si="8"/>
        <v>0</v>
      </c>
      <c r="S39" s="46">
        <f t="shared" si="9"/>
        <v>277.86</v>
      </c>
      <c r="T39" s="48">
        <f t="shared" si="10"/>
        <v>113.3</v>
      </c>
      <c r="U39" s="46">
        <f t="shared" si="11"/>
        <v>10.42</v>
      </c>
      <c r="V39" s="46">
        <v>0</v>
      </c>
      <c r="W39" s="48">
        <f t="shared" si="12"/>
        <v>209</v>
      </c>
      <c r="X39" s="48">
        <f t="shared" si="13"/>
        <v>0</v>
      </c>
      <c r="Y39" s="46">
        <f t="shared" si="14"/>
        <v>610.58</v>
      </c>
      <c r="Z39" s="46">
        <f t="shared" si="15"/>
        <v>1915.31125</v>
      </c>
      <c r="AA39" s="46"/>
      <c r="AB39" s="12" t="s">
        <v>54</v>
      </c>
      <c r="AC39" s="11">
        <f t="shared" ref="AC39:AE39" si="87">K39+R39</f>
        <v>62.5185</v>
      </c>
      <c r="AD39" s="11">
        <f t="shared" si="87"/>
        <v>833.58</v>
      </c>
      <c r="AE39" s="11">
        <f t="shared" si="87"/>
        <v>566.48</v>
      </c>
      <c r="AF39" s="11">
        <f t="shared" si="17"/>
        <v>34.73275</v>
      </c>
      <c r="AG39" s="11">
        <f t="shared" ref="AG39:AI39" si="88">O39+W39</f>
        <v>418</v>
      </c>
      <c r="AH39" s="11">
        <f t="shared" si="88"/>
        <v>0</v>
      </c>
      <c r="AI39" s="11">
        <f t="shared" si="88"/>
        <v>1915.31125</v>
      </c>
      <c r="AJ39" s="12" t="s">
        <v>32</v>
      </c>
    </row>
    <row r="40" s="9" customFormat="1" ht="16" customHeight="1" spans="1:36">
      <c r="A40" s="45">
        <f t="shared" si="0"/>
        <v>37</v>
      </c>
      <c r="B40" s="46" t="s">
        <v>53</v>
      </c>
      <c r="C40" s="47" t="s">
        <v>250</v>
      </c>
      <c r="D40" s="46" t="s">
        <v>251</v>
      </c>
      <c r="E40" s="46">
        <v>3473.25</v>
      </c>
      <c r="F40" s="46">
        <v>3473.25</v>
      </c>
      <c r="G40" s="48">
        <v>5664.75</v>
      </c>
      <c r="H40" s="46">
        <v>3473.25</v>
      </c>
      <c r="I40" s="48">
        <v>3180</v>
      </c>
      <c r="J40" s="48"/>
      <c r="K40" s="63">
        <f t="shared" si="1"/>
        <v>62.5185</v>
      </c>
      <c r="L40" s="64">
        <f t="shared" si="2"/>
        <v>555.72</v>
      </c>
      <c r="M40" s="48">
        <f t="shared" si="3"/>
        <v>453.18</v>
      </c>
      <c r="N40" s="46">
        <f t="shared" si="4"/>
        <v>24.31275</v>
      </c>
      <c r="O40" s="48">
        <f t="shared" si="5"/>
        <v>159</v>
      </c>
      <c r="P40" s="48">
        <f t="shared" si="6"/>
        <v>0</v>
      </c>
      <c r="Q40" s="48">
        <f t="shared" si="7"/>
        <v>1254.73125</v>
      </c>
      <c r="R40" s="46">
        <f t="shared" si="8"/>
        <v>0</v>
      </c>
      <c r="S40" s="46">
        <f t="shared" si="9"/>
        <v>277.86</v>
      </c>
      <c r="T40" s="48">
        <f t="shared" si="10"/>
        <v>113.3</v>
      </c>
      <c r="U40" s="46">
        <f t="shared" si="11"/>
        <v>10.42</v>
      </c>
      <c r="V40" s="46">
        <v>0</v>
      </c>
      <c r="W40" s="48">
        <f t="shared" si="12"/>
        <v>159</v>
      </c>
      <c r="X40" s="48">
        <f t="shared" si="13"/>
        <v>0</v>
      </c>
      <c r="Y40" s="46">
        <f t="shared" si="14"/>
        <v>560.58</v>
      </c>
      <c r="Z40" s="46">
        <f t="shared" si="15"/>
        <v>1815.31125</v>
      </c>
      <c r="AA40" s="46"/>
      <c r="AB40" s="12" t="s">
        <v>54</v>
      </c>
      <c r="AC40" s="11">
        <f t="shared" ref="AC40:AE40" si="89">K40+R40</f>
        <v>62.5185</v>
      </c>
      <c r="AD40" s="11">
        <f t="shared" si="89"/>
        <v>833.58</v>
      </c>
      <c r="AE40" s="11">
        <f t="shared" si="89"/>
        <v>566.48</v>
      </c>
      <c r="AF40" s="11">
        <f t="shared" si="17"/>
        <v>34.73275</v>
      </c>
      <c r="AG40" s="11">
        <f t="shared" ref="AG40:AI40" si="90">O40+W40</f>
        <v>318</v>
      </c>
      <c r="AH40" s="11">
        <f t="shared" si="90"/>
        <v>0</v>
      </c>
      <c r="AI40" s="11">
        <f t="shared" si="90"/>
        <v>1815.31125</v>
      </c>
      <c r="AJ40" s="12" t="s">
        <v>32</v>
      </c>
    </row>
    <row r="41" s="9" customFormat="1" ht="16" customHeight="1" spans="1:36">
      <c r="A41" s="45">
        <f t="shared" si="0"/>
        <v>38</v>
      </c>
      <c r="B41" s="46" t="s">
        <v>53</v>
      </c>
      <c r="C41" s="51" t="s">
        <v>252</v>
      </c>
      <c r="D41" s="55" t="s">
        <v>253</v>
      </c>
      <c r="E41" s="46">
        <v>3473.25</v>
      </c>
      <c r="F41" s="46">
        <v>3473.25</v>
      </c>
      <c r="G41" s="48">
        <v>5664.75</v>
      </c>
      <c r="H41" s="46">
        <v>3473.25</v>
      </c>
      <c r="I41" s="48">
        <v>3180</v>
      </c>
      <c r="J41" s="48"/>
      <c r="K41" s="63">
        <f t="shared" si="1"/>
        <v>62.5185</v>
      </c>
      <c r="L41" s="64">
        <f t="shared" si="2"/>
        <v>555.72</v>
      </c>
      <c r="M41" s="48">
        <f t="shared" si="3"/>
        <v>453.18</v>
      </c>
      <c r="N41" s="46">
        <f t="shared" si="4"/>
        <v>24.31275</v>
      </c>
      <c r="O41" s="48">
        <f t="shared" si="5"/>
        <v>159</v>
      </c>
      <c r="P41" s="48">
        <f t="shared" si="6"/>
        <v>0</v>
      </c>
      <c r="Q41" s="48">
        <f t="shared" si="7"/>
        <v>1254.73125</v>
      </c>
      <c r="R41" s="46">
        <f t="shared" si="8"/>
        <v>0</v>
      </c>
      <c r="S41" s="46">
        <f t="shared" si="9"/>
        <v>277.86</v>
      </c>
      <c r="T41" s="48">
        <f t="shared" si="10"/>
        <v>113.3</v>
      </c>
      <c r="U41" s="46">
        <f t="shared" si="11"/>
        <v>10.42</v>
      </c>
      <c r="V41" s="46">
        <v>0</v>
      </c>
      <c r="W41" s="48">
        <f t="shared" si="12"/>
        <v>159</v>
      </c>
      <c r="X41" s="48">
        <f t="shared" si="13"/>
        <v>0</v>
      </c>
      <c r="Y41" s="46">
        <f t="shared" si="14"/>
        <v>560.58</v>
      </c>
      <c r="Z41" s="46">
        <f t="shared" si="15"/>
        <v>1815.31125</v>
      </c>
      <c r="AA41" s="46"/>
      <c r="AB41" s="12" t="s">
        <v>54</v>
      </c>
      <c r="AC41" s="11">
        <f t="shared" ref="AC41:AE41" si="91">K41+R41</f>
        <v>62.5185</v>
      </c>
      <c r="AD41" s="11">
        <f t="shared" si="91"/>
        <v>833.58</v>
      </c>
      <c r="AE41" s="11">
        <f t="shared" si="91"/>
        <v>566.48</v>
      </c>
      <c r="AF41" s="11">
        <f t="shared" si="17"/>
        <v>34.73275</v>
      </c>
      <c r="AG41" s="11">
        <f t="shared" ref="AG41:AI41" si="92">O41+W41</f>
        <v>318</v>
      </c>
      <c r="AH41" s="11">
        <f t="shared" si="92"/>
        <v>0</v>
      </c>
      <c r="AI41" s="11">
        <f t="shared" si="92"/>
        <v>1815.31125</v>
      </c>
      <c r="AJ41" s="12" t="s">
        <v>32</v>
      </c>
    </row>
    <row r="42" s="9" customFormat="1" ht="16" customHeight="1" spans="1:36">
      <c r="A42" s="45">
        <f t="shared" si="0"/>
        <v>39</v>
      </c>
      <c r="B42" s="46" t="s">
        <v>176</v>
      </c>
      <c r="C42" s="47" t="s">
        <v>254</v>
      </c>
      <c r="D42" s="46" t="s">
        <v>255</v>
      </c>
      <c r="E42" s="46">
        <v>3473.25</v>
      </c>
      <c r="F42" s="46">
        <v>3473.25</v>
      </c>
      <c r="G42" s="48">
        <v>5664.75</v>
      </c>
      <c r="H42" s="46">
        <v>3473.25</v>
      </c>
      <c r="I42" s="48">
        <v>3180</v>
      </c>
      <c r="J42" s="48"/>
      <c r="K42" s="63">
        <f t="shared" si="1"/>
        <v>62.5185</v>
      </c>
      <c r="L42" s="64">
        <f t="shared" si="2"/>
        <v>555.72</v>
      </c>
      <c r="M42" s="48">
        <f t="shared" si="3"/>
        <v>453.18</v>
      </c>
      <c r="N42" s="46">
        <f t="shared" si="4"/>
        <v>24.31275</v>
      </c>
      <c r="O42" s="48">
        <f t="shared" si="5"/>
        <v>159</v>
      </c>
      <c r="P42" s="48">
        <f t="shared" si="6"/>
        <v>0</v>
      </c>
      <c r="Q42" s="48">
        <f t="shared" si="7"/>
        <v>1254.73125</v>
      </c>
      <c r="R42" s="46">
        <f t="shared" si="8"/>
        <v>0</v>
      </c>
      <c r="S42" s="46">
        <f t="shared" si="9"/>
        <v>277.86</v>
      </c>
      <c r="T42" s="48">
        <f t="shared" si="10"/>
        <v>113.3</v>
      </c>
      <c r="U42" s="46">
        <f t="shared" si="11"/>
        <v>10.42</v>
      </c>
      <c r="V42" s="46">
        <v>0</v>
      </c>
      <c r="W42" s="48">
        <f t="shared" si="12"/>
        <v>159</v>
      </c>
      <c r="X42" s="48">
        <f t="shared" si="13"/>
        <v>0</v>
      </c>
      <c r="Y42" s="46">
        <f t="shared" si="14"/>
        <v>560.58</v>
      </c>
      <c r="Z42" s="46">
        <f t="shared" si="15"/>
        <v>1815.31125</v>
      </c>
      <c r="AA42" s="46"/>
      <c r="AB42" s="12" t="s">
        <v>104</v>
      </c>
      <c r="AC42" s="11">
        <f t="shared" ref="AC42:AE42" si="93">K42+R42</f>
        <v>62.5185</v>
      </c>
      <c r="AD42" s="11">
        <f t="shared" si="93"/>
        <v>833.58</v>
      </c>
      <c r="AE42" s="11">
        <f t="shared" si="93"/>
        <v>566.48</v>
      </c>
      <c r="AF42" s="11">
        <f t="shared" si="17"/>
        <v>34.73275</v>
      </c>
      <c r="AG42" s="11">
        <f t="shared" ref="AG42:AI42" si="94">O42+W42</f>
        <v>318</v>
      </c>
      <c r="AH42" s="11">
        <f t="shared" si="94"/>
        <v>0</v>
      </c>
      <c r="AI42" s="11">
        <f t="shared" si="94"/>
        <v>1815.31125</v>
      </c>
      <c r="AJ42" s="12" t="s">
        <v>35</v>
      </c>
    </row>
    <row r="43" s="9" customFormat="1" ht="16" customHeight="1" spans="1:36">
      <c r="A43" s="45">
        <f t="shared" si="0"/>
        <v>40</v>
      </c>
      <c r="B43" s="46" t="s">
        <v>256</v>
      </c>
      <c r="C43" s="47" t="s">
        <v>257</v>
      </c>
      <c r="D43" s="46" t="s">
        <v>258</v>
      </c>
      <c r="E43" s="46">
        <v>3820</v>
      </c>
      <c r="F43" s="46">
        <v>3820</v>
      </c>
      <c r="G43" s="48">
        <v>5664.75</v>
      </c>
      <c r="H43" s="46">
        <v>3820</v>
      </c>
      <c r="I43" s="48">
        <v>3180</v>
      </c>
      <c r="J43" s="48"/>
      <c r="K43" s="63">
        <f t="shared" si="1"/>
        <v>68.76</v>
      </c>
      <c r="L43" s="64">
        <f t="shared" si="2"/>
        <v>611.2</v>
      </c>
      <c r="M43" s="48">
        <f t="shared" si="3"/>
        <v>453.18</v>
      </c>
      <c r="N43" s="46">
        <f t="shared" si="4"/>
        <v>26.74</v>
      </c>
      <c r="O43" s="48">
        <f t="shared" si="5"/>
        <v>159</v>
      </c>
      <c r="P43" s="48">
        <f t="shared" si="6"/>
        <v>0</v>
      </c>
      <c r="Q43" s="48">
        <f t="shared" si="7"/>
        <v>1318.88</v>
      </c>
      <c r="R43" s="46">
        <f t="shared" si="8"/>
        <v>0</v>
      </c>
      <c r="S43" s="46">
        <f t="shared" si="9"/>
        <v>305.6</v>
      </c>
      <c r="T43" s="48">
        <f t="shared" si="10"/>
        <v>113.3</v>
      </c>
      <c r="U43" s="46">
        <f t="shared" si="11"/>
        <v>11.46</v>
      </c>
      <c r="V43" s="46">
        <v>0</v>
      </c>
      <c r="W43" s="48">
        <f t="shared" si="12"/>
        <v>159</v>
      </c>
      <c r="X43" s="48">
        <f t="shared" si="13"/>
        <v>0</v>
      </c>
      <c r="Y43" s="46">
        <f t="shared" si="14"/>
        <v>589.36</v>
      </c>
      <c r="Z43" s="46">
        <f t="shared" si="15"/>
        <v>1908.24</v>
      </c>
      <c r="AA43" s="46"/>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5">
        <f t="shared" si="0"/>
        <v>41</v>
      </c>
      <c r="B44" s="46" t="s">
        <v>176</v>
      </c>
      <c r="C44" s="47" t="s">
        <v>259</v>
      </c>
      <c r="D44" s="46" t="s">
        <v>260</v>
      </c>
      <c r="E44" s="46">
        <v>3473.25</v>
      </c>
      <c r="F44" s="46">
        <v>3473.25</v>
      </c>
      <c r="G44" s="48">
        <v>5664.75</v>
      </c>
      <c r="H44" s="46">
        <v>3473.25</v>
      </c>
      <c r="I44" s="48">
        <v>3180</v>
      </c>
      <c r="J44" s="48"/>
      <c r="K44" s="63">
        <f t="shared" si="1"/>
        <v>62.5185</v>
      </c>
      <c r="L44" s="64">
        <f t="shared" si="2"/>
        <v>555.72</v>
      </c>
      <c r="M44" s="48">
        <f t="shared" si="3"/>
        <v>453.18</v>
      </c>
      <c r="N44" s="46">
        <f t="shared" si="4"/>
        <v>24.31275</v>
      </c>
      <c r="O44" s="48">
        <f t="shared" si="5"/>
        <v>159</v>
      </c>
      <c r="P44" s="48">
        <f t="shared" si="6"/>
        <v>0</v>
      </c>
      <c r="Q44" s="48">
        <f t="shared" si="7"/>
        <v>1254.73125</v>
      </c>
      <c r="R44" s="46">
        <f t="shared" si="8"/>
        <v>0</v>
      </c>
      <c r="S44" s="46">
        <f t="shared" si="9"/>
        <v>277.86</v>
      </c>
      <c r="T44" s="48">
        <f t="shared" si="10"/>
        <v>113.3</v>
      </c>
      <c r="U44" s="46">
        <f t="shared" si="11"/>
        <v>10.42</v>
      </c>
      <c r="V44" s="46">
        <v>0</v>
      </c>
      <c r="W44" s="48">
        <f t="shared" si="12"/>
        <v>159</v>
      </c>
      <c r="X44" s="48">
        <f t="shared" si="13"/>
        <v>0</v>
      </c>
      <c r="Y44" s="46">
        <f t="shared" si="14"/>
        <v>560.58</v>
      </c>
      <c r="Z44" s="46">
        <f t="shared" si="15"/>
        <v>1815.31125</v>
      </c>
      <c r="AA44" s="46"/>
      <c r="AB44" s="12" t="s">
        <v>104</v>
      </c>
      <c r="AC44" s="11">
        <f t="shared" ref="AC44:AE44" si="97">K44+R44</f>
        <v>62.5185</v>
      </c>
      <c r="AD44" s="11">
        <f t="shared" si="97"/>
        <v>833.58</v>
      </c>
      <c r="AE44" s="11">
        <f t="shared" si="97"/>
        <v>566.48</v>
      </c>
      <c r="AF44" s="11">
        <f t="shared" si="17"/>
        <v>34.73275</v>
      </c>
      <c r="AG44" s="11">
        <f t="shared" ref="AG44:AI44" si="98">O44+W44</f>
        <v>318</v>
      </c>
      <c r="AH44" s="11">
        <f t="shared" si="98"/>
        <v>0</v>
      </c>
      <c r="AI44" s="11">
        <f t="shared" si="98"/>
        <v>1815.31125</v>
      </c>
      <c r="AJ44" s="12" t="s">
        <v>35</v>
      </c>
    </row>
    <row r="45" s="9" customFormat="1" ht="16" customHeight="1" spans="1:36">
      <c r="A45" s="45">
        <f t="shared" si="0"/>
        <v>42</v>
      </c>
      <c r="B45" s="46" t="s">
        <v>256</v>
      </c>
      <c r="C45" s="47" t="s">
        <v>261</v>
      </c>
      <c r="D45" s="46" t="s">
        <v>262</v>
      </c>
      <c r="E45" s="46">
        <v>3473.25</v>
      </c>
      <c r="F45" s="46">
        <v>3473.25</v>
      </c>
      <c r="G45" s="48">
        <v>5664.75</v>
      </c>
      <c r="H45" s="46">
        <v>3473.25</v>
      </c>
      <c r="I45" s="48">
        <v>3180</v>
      </c>
      <c r="J45" s="48"/>
      <c r="K45" s="63">
        <f t="shared" si="1"/>
        <v>62.5185</v>
      </c>
      <c r="L45" s="64">
        <f t="shared" si="2"/>
        <v>555.72</v>
      </c>
      <c r="M45" s="48">
        <f t="shared" si="3"/>
        <v>453.18</v>
      </c>
      <c r="N45" s="46">
        <f t="shared" si="4"/>
        <v>24.31275</v>
      </c>
      <c r="O45" s="48">
        <f t="shared" si="5"/>
        <v>159</v>
      </c>
      <c r="P45" s="48">
        <f t="shared" si="6"/>
        <v>0</v>
      </c>
      <c r="Q45" s="48">
        <f t="shared" si="7"/>
        <v>1254.73125</v>
      </c>
      <c r="R45" s="46">
        <f t="shared" si="8"/>
        <v>0</v>
      </c>
      <c r="S45" s="46">
        <f t="shared" si="9"/>
        <v>277.86</v>
      </c>
      <c r="T45" s="48">
        <f t="shared" si="10"/>
        <v>113.3</v>
      </c>
      <c r="U45" s="46">
        <f t="shared" si="11"/>
        <v>10.42</v>
      </c>
      <c r="V45" s="46">
        <v>0</v>
      </c>
      <c r="W45" s="48">
        <f t="shared" si="12"/>
        <v>159</v>
      </c>
      <c r="X45" s="48">
        <f t="shared" si="13"/>
        <v>0</v>
      </c>
      <c r="Y45" s="46">
        <f t="shared" si="14"/>
        <v>560.58</v>
      </c>
      <c r="Z45" s="46">
        <f t="shared" si="15"/>
        <v>1815.31125</v>
      </c>
      <c r="AA45" s="46"/>
      <c r="AB45" s="12" t="s">
        <v>101</v>
      </c>
      <c r="AC45" s="11">
        <f t="shared" ref="AC45:AE45" si="99">K45+R45</f>
        <v>62.5185</v>
      </c>
      <c r="AD45" s="11">
        <f t="shared" si="99"/>
        <v>833.58</v>
      </c>
      <c r="AE45" s="11">
        <f t="shared" si="99"/>
        <v>566.48</v>
      </c>
      <c r="AF45" s="11">
        <f t="shared" si="17"/>
        <v>34.73275</v>
      </c>
      <c r="AG45" s="11">
        <f t="shared" ref="AG45:AI45" si="100">O45+W45</f>
        <v>318</v>
      </c>
      <c r="AH45" s="11">
        <f t="shared" si="100"/>
        <v>0</v>
      </c>
      <c r="AI45" s="11">
        <f t="shared" si="100"/>
        <v>1815.31125</v>
      </c>
      <c r="AJ45" s="12" t="s">
        <v>34</v>
      </c>
    </row>
    <row r="46" s="9" customFormat="1" ht="16" customHeight="1" spans="1:36">
      <c r="A46" s="45">
        <f t="shared" si="0"/>
        <v>43</v>
      </c>
      <c r="B46" s="46" t="s">
        <v>176</v>
      </c>
      <c r="C46" s="56" t="s">
        <v>263</v>
      </c>
      <c r="D46" s="46" t="s">
        <v>264</v>
      </c>
      <c r="E46" s="46">
        <v>3820</v>
      </c>
      <c r="F46" s="46">
        <v>3820</v>
      </c>
      <c r="G46" s="48">
        <v>5664.75</v>
      </c>
      <c r="H46" s="46">
        <v>3820</v>
      </c>
      <c r="I46" s="48">
        <v>4180</v>
      </c>
      <c r="J46" s="48"/>
      <c r="K46" s="63">
        <f t="shared" si="1"/>
        <v>68.76</v>
      </c>
      <c r="L46" s="64">
        <f t="shared" si="2"/>
        <v>611.2</v>
      </c>
      <c r="M46" s="48">
        <f t="shared" si="3"/>
        <v>453.18</v>
      </c>
      <c r="N46" s="46">
        <f t="shared" si="4"/>
        <v>26.74</v>
      </c>
      <c r="O46" s="48">
        <f t="shared" si="5"/>
        <v>209</v>
      </c>
      <c r="P46" s="48">
        <f t="shared" si="6"/>
        <v>0</v>
      </c>
      <c r="Q46" s="48">
        <f t="shared" si="7"/>
        <v>1368.88</v>
      </c>
      <c r="R46" s="46">
        <f t="shared" si="8"/>
        <v>0</v>
      </c>
      <c r="S46" s="46">
        <f t="shared" si="9"/>
        <v>305.6</v>
      </c>
      <c r="T46" s="48">
        <f t="shared" si="10"/>
        <v>113.3</v>
      </c>
      <c r="U46" s="46">
        <f t="shared" si="11"/>
        <v>11.46</v>
      </c>
      <c r="V46" s="46">
        <v>0</v>
      </c>
      <c r="W46" s="48">
        <f t="shared" si="12"/>
        <v>209</v>
      </c>
      <c r="X46" s="48">
        <f t="shared" si="13"/>
        <v>0</v>
      </c>
      <c r="Y46" s="46">
        <f t="shared" si="14"/>
        <v>639.36</v>
      </c>
      <c r="Z46" s="46">
        <f t="shared" si="15"/>
        <v>2008.24</v>
      </c>
      <c r="AA46" s="46"/>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5">
        <f t="shared" si="0"/>
        <v>44</v>
      </c>
      <c r="B47" s="46" t="s">
        <v>176</v>
      </c>
      <c r="C47" s="51" t="s">
        <v>265</v>
      </c>
      <c r="D47" s="52" t="s">
        <v>266</v>
      </c>
      <c r="E47" s="46">
        <v>3473.25</v>
      </c>
      <c r="F47" s="46">
        <v>3473.25</v>
      </c>
      <c r="G47" s="48">
        <v>5664.75</v>
      </c>
      <c r="H47" s="46">
        <v>3473.25</v>
      </c>
      <c r="I47" s="48">
        <v>3180</v>
      </c>
      <c r="J47" s="48"/>
      <c r="K47" s="63">
        <f t="shared" si="1"/>
        <v>62.5185</v>
      </c>
      <c r="L47" s="64">
        <f t="shared" si="2"/>
        <v>555.72</v>
      </c>
      <c r="M47" s="48">
        <f t="shared" si="3"/>
        <v>453.18</v>
      </c>
      <c r="N47" s="46">
        <f t="shared" si="4"/>
        <v>24.31275</v>
      </c>
      <c r="O47" s="48">
        <f t="shared" si="5"/>
        <v>159</v>
      </c>
      <c r="P47" s="48">
        <f t="shared" si="6"/>
        <v>0</v>
      </c>
      <c r="Q47" s="48">
        <f t="shared" si="7"/>
        <v>1254.73125</v>
      </c>
      <c r="R47" s="46">
        <f t="shared" si="8"/>
        <v>0</v>
      </c>
      <c r="S47" s="46">
        <f t="shared" si="9"/>
        <v>277.86</v>
      </c>
      <c r="T47" s="48">
        <f t="shared" si="10"/>
        <v>113.3</v>
      </c>
      <c r="U47" s="46">
        <f t="shared" si="11"/>
        <v>10.42</v>
      </c>
      <c r="V47" s="46">
        <v>0</v>
      </c>
      <c r="W47" s="48">
        <f t="shared" si="12"/>
        <v>159</v>
      </c>
      <c r="X47" s="48">
        <f t="shared" si="13"/>
        <v>0</v>
      </c>
      <c r="Y47" s="46">
        <f t="shared" si="14"/>
        <v>560.58</v>
      </c>
      <c r="Z47" s="46">
        <f t="shared" si="15"/>
        <v>1815.31125</v>
      </c>
      <c r="AA47" s="46"/>
      <c r="AB47" s="12" t="s">
        <v>104</v>
      </c>
      <c r="AC47" s="11">
        <f t="shared" ref="AC47:AE47" si="103">K47+R47</f>
        <v>62.5185</v>
      </c>
      <c r="AD47" s="11">
        <f t="shared" si="103"/>
        <v>833.58</v>
      </c>
      <c r="AE47" s="11">
        <f t="shared" si="103"/>
        <v>566.48</v>
      </c>
      <c r="AF47" s="11">
        <f t="shared" si="17"/>
        <v>34.73275</v>
      </c>
      <c r="AG47" s="11">
        <f t="shared" ref="AG47:AI47" si="104">O47+W47</f>
        <v>318</v>
      </c>
      <c r="AH47" s="11">
        <f t="shared" si="104"/>
        <v>0</v>
      </c>
      <c r="AI47" s="11">
        <f t="shared" si="104"/>
        <v>1815.31125</v>
      </c>
      <c r="AJ47" s="12" t="s">
        <v>35</v>
      </c>
    </row>
    <row r="48" s="9" customFormat="1" ht="16" customHeight="1" spans="1:36">
      <c r="A48" s="45">
        <f t="shared" si="0"/>
        <v>45</v>
      </c>
      <c r="B48" s="46" t="s">
        <v>267</v>
      </c>
      <c r="C48" s="47" t="s">
        <v>268</v>
      </c>
      <c r="D48" s="46" t="s">
        <v>269</v>
      </c>
      <c r="E48" s="46">
        <v>3473.25</v>
      </c>
      <c r="F48" s="46">
        <v>3473.25</v>
      </c>
      <c r="G48" s="48">
        <v>5664.75</v>
      </c>
      <c r="H48" s="46">
        <v>3473.25</v>
      </c>
      <c r="I48" s="48">
        <v>3180</v>
      </c>
      <c r="J48" s="48"/>
      <c r="K48" s="63">
        <f t="shared" si="1"/>
        <v>62.5185</v>
      </c>
      <c r="L48" s="64">
        <f t="shared" si="2"/>
        <v>555.72</v>
      </c>
      <c r="M48" s="48">
        <f t="shared" si="3"/>
        <v>453.18</v>
      </c>
      <c r="N48" s="46">
        <f t="shared" si="4"/>
        <v>24.31275</v>
      </c>
      <c r="O48" s="48">
        <f t="shared" si="5"/>
        <v>159</v>
      </c>
      <c r="P48" s="48">
        <f t="shared" si="6"/>
        <v>0</v>
      </c>
      <c r="Q48" s="48">
        <f t="shared" si="7"/>
        <v>1254.73125</v>
      </c>
      <c r="R48" s="46">
        <f t="shared" si="8"/>
        <v>0</v>
      </c>
      <c r="S48" s="46">
        <f t="shared" si="9"/>
        <v>277.86</v>
      </c>
      <c r="T48" s="48">
        <f t="shared" si="10"/>
        <v>113.3</v>
      </c>
      <c r="U48" s="46">
        <f t="shared" si="11"/>
        <v>10.42</v>
      </c>
      <c r="V48" s="46">
        <v>0</v>
      </c>
      <c r="W48" s="48">
        <f t="shared" si="12"/>
        <v>159</v>
      </c>
      <c r="X48" s="48">
        <f t="shared" si="13"/>
        <v>0</v>
      </c>
      <c r="Y48" s="46">
        <f t="shared" si="14"/>
        <v>560.58</v>
      </c>
      <c r="Z48" s="46">
        <f t="shared" si="15"/>
        <v>1815.31125</v>
      </c>
      <c r="AA48" s="46"/>
      <c r="AB48" s="12" t="s">
        <v>51</v>
      </c>
      <c r="AC48" s="11">
        <f t="shared" ref="AC48:AE48" si="105">K48+R48</f>
        <v>62.5185</v>
      </c>
      <c r="AD48" s="11">
        <f t="shared" si="105"/>
        <v>833.58</v>
      </c>
      <c r="AE48" s="11">
        <f t="shared" si="105"/>
        <v>566.48</v>
      </c>
      <c r="AF48" s="11">
        <f t="shared" si="17"/>
        <v>34.73275</v>
      </c>
      <c r="AG48" s="11">
        <f t="shared" ref="AG48:AI48" si="106">O48+W48</f>
        <v>318</v>
      </c>
      <c r="AH48" s="11">
        <f t="shared" si="106"/>
        <v>0</v>
      </c>
      <c r="AI48" s="11">
        <f t="shared" si="106"/>
        <v>1815.31125</v>
      </c>
      <c r="AJ48" s="12" t="s">
        <v>32</v>
      </c>
    </row>
    <row r="49" s="9" customFormat="1" ht="16" customHeight="1" spans="1:36">
      <c r="A49" s="45">
        <f t="shared" si="0"/>
        <v>46</v>
      </c>
      <c r="B49" s="46" t="s">
        <v>173</v>
      </c>
      <c r="C49" s="47" t="s">
        <v>270</v>
      </c>
      <c r="D49" s="46" t="s">
        <v>271</v>
      </c>
      <c r="E49" s="46">
        <v>3473.25</v>
      </c>
      <c r="F49" s="46">
        <v>3473.25</v>
      </c>
      <c r="G49" s="48">
        <v>5664.75</v>
      </c>
      <c r="H49" s="46">
        <v>3473.25</v>
      </c>
      <c r="I49" s="48">
        <v>4180</v>
      </c>
      <c r="J49" s="48"/>
      <c r="K49" s="63">
        <f t="shared" si="1"/>
        <v>62.5185</v>
      </c>
      <c r="L49" s="64">
        <f t="shared" si="2"/>
        <v>555.72</v>
      </c>
      <c r="M49" s="48">
        <f t="shared" si="3"/>
        <v>453.18</v>
      </c>
      <c r="N49" s="46">
        <f t="shared" si="4"/>
        <v>24.31275</v>
      </c>
      <c r="O49" s="48">
        <f t="shared" si="5"/>
        <v>209</v>
      </c>
      <c r="P49" s="48">
        <f t="shared" si="6"/>
        <v>0</v>
      </c>
      <c r="Q49" s="48">
        <f t="shared" si="7"/>
        <v>1304.73125</v>
      </c>
      <c r="R49" s="46">
        <f t="shared" si="8"/>
        <v>0</v>
      </c>
      <c r="S49" s="46">
        <f t="shared" si="9"/>
        <v>277.86</v>
      </c>
      <c r="T49" s="48">
        <f t="shared" si="10"/>
        <v>113.3</v>
      </c>
      <c r="U49" s="46">
        <f t="shared" si="11"/>
        <v>10.42</v>
      </c>
      <c r="V49" s="46">
        <v>0</v>
      </c>
      <c r="W49" s="48">
        <f t="shared" si="12"/>
        <v>209</v>
      </c>
      <c r="X49" s="48">
        <f t="shared" si="13"/>
        <v>0</v>
      </c>
      <c r="Y49" s="46">
        <f t="shared" si="14"/>
        <v>610.58</v>
      </c>
      <c r="Z49" s="46">
        <f t="shared" si="15"/>
        <v>1915.31125</v>
      </c>
      <c r="AA49" s="46"/>
      <c r="AB49" s="12" t="s">
        <v>104</v>
      </c>
      <c r="AC49" s="11">
        <f t="shared" ref="AC49:AE49" si="107">K49+R49</f>
        <v>62.5185</v>
      </c>
      <c r="AD49" s="11">
        <f t="shared" si="107"/>
        <v>833.58</v>
      </c>
      <c r="AE49" s="11">
        <f t="shared" si="107"/>
        <v>566.48</v>
      </c>
      <c r="AF49" s="11">
        <f t="shared" si="17"/>
        <v>34.73275</v>
      </c>
      <c r="AG49" s="11">
        <f t="shared" ref="AG49:AI49" si="108">O49+W49</f>
        <v>418</v>
      </c>
      <c r="AH49" s="11">
        <f t="shared" si="108"/>
        <v>0</v>
      </c>
      <c r="AI49" s="11">
        <f t="shared" si="108"/>
        <v>1915.31125</v>
      </c>
      <c r="AJ49" s="12" t="s">
        <v>35</v>
      </c>
    </row>
    <row r="50" s="9" customFormat="1" ht="16" customHeight="1" spans="1:36">
      <c r="A50" s="45">
        <f t="shared" si="0"/>
        <v>47</v>
      </c>
      <c r="B50" s="46" t="s">
        <v>272</v>
      </c>
      <c r="C50" s="47" t="s">
        <v>273</v>
      </c>
      <c r="D50" s="46" t="s">
        <v>274</v>
      </c>
      <c r="E50" s="46">
        <v>3473.25</v>
      </c>
      <c r="F50" s="46">
        <v>3473.25</v>
      </c>
      <c r="G50" s="48">
        <v>5664.75</v>
      </c>
      <c r="H50" s="46">
        <v>3473.25</v>
      </c>
      <c r="I50" s="48">
        <v>3180</v>
      </c>
      <c r="J50" s="48"/>
      <c r="K50" s="63">
        <f t="shared" si="1"/>
        <v>62.5185</v>
      </c>
      <c r="L50" s="64">
        <f t="shared" si="2"/>
        <v>555.72</v>
      </c>
      <c r="M50" s="48">
        <f t="shared" si="3"/>
        <v>453.18</v>
      </c>
      <c r="N50" s="46">
        <f t="shared" si="4"/>
        <v>24.31275</v>
      </c>
      <c r="O50" s="48">
        <f t="shared" si="5"/>
        <v>159</v>
      </c>
      <c r="P50" s="48">
        <f t="shared" si="6"/>
        <v>0</v>
      </c>
      <c r="Q50" s="48">
        <f t="shared" si="7"/>
        <v>1254.73125</v>
      </c>
      <c r="R50" s="46">
        <f t="shared" si="8"/>
        <v>0</v>
      </c>
      <c r="S50" s="46">
        <f t="shared" si="9"/>
        <v>277.86</v>
      </c>
      <c r="T50" s="48">
        <f t="shared" si="10"/>
        <v>113.3</v>
      </c>
      <c r="U50" s="46">
        <f t="shared" si="11"/>
        <v>10.42</v>
      </c>
      <c r="V50" s="46">
        <v>0</v>
      </c>
      <c r="W50" s="48">
        <f t="shared" si="12"/>
        <v>159</v>
      </c>
      <c r="X50" s="48">
        <f t="shared" si="13"/>
        <v>0</v>
      </c>
      <c r="Y50" s="46">
        <f t="shared" si="14"/>
        <v>560.58</v>
      </c>
      <c r="Z50" s="46">
        <f t="shared" si="15"/>
        <v>1815.31125</v>
      </c>
      <c r="AA50" s="46"/>
      <c r="AB50" s="12" t="s">
        <v>107</v>
      </c>
      <c r="AC50" s="11">
        <f t="shared" ref="AC50:AE50" si="109">K50+R50</f>
        <v>62.5185</v>
      </c>
      <c r="AD50" s="11">
        <f t="shared" si="109"/>
        <v>833.58</v>
      </c>
      <c r="AE50" s="11">
        <f t="shared" si="109"/>
        <v>566.48</v>
      </c>
      <c r="AF50" s="11">
        <f t="shared" si="17"/>
        <v>34.73275</v>
      </c>
      <c r="AG50" s="11">
        <f t="shared" ref="AG50:AI50" si="110">O50+W50</f>
        <v>318</v>
      </c>
      <c r="AH50" s="11">
        <f t="shared" si="110"/>
        <v>0</v>
      </c>
      <c r="AI50" s="11">
        <f t="shared" si="110"/>
        <v>1815.31125</v>
      </c>
      <c r="AJ50" s="12" t="s">
        <v>36</v>
      </c>
    </row>
    <row r="51" s="9" customFormat="1" ht="16" customHeight="1" spans="1:36">
      <c r="A51" s="45">
        <f t="shared" si="0"/>
        <v>48</v>
      </c>
      <c r="B51" s="46" t="s">
        <v>272</v>
      </c>
      <c r="C51" s="47" t="s">
        <v>275</v>
      </c>
      <c r="D51" s="46" t="s">
        <v>276</v>
      </c>
      <c r="E51" s="46">
        <v>3473.25</v>
      </c>
      <c r="F51" s="46">
        <v>3473.25</v>
      </c>
      <c r="G51" s="48">
        <v>5664.75</v>
      </c>
      <c r="H51" s="46">
        <v>3473.25</v>
      </c>
      <c r="I51" s="48">
        <v>2544</v>
      </c>
      <c r="J51" s="48"/>
      <c r="K51" s="63">
        <f t="shared" si="1"/>
        <v>62.5185</v>
      </c>
      <c r="L51" s="64">
        <f t="shared" si="2"/>
        <v>555.72</v>
      </c>
      <c r="M51" s="48">
        <f t="shared" si="3"/>
        <v>453.18</v>
      </c>
      <c r="N51" s="46">
        <f t="shared" si="4"/>
        <v>24.31275</v>
      </c>
      <c r="O51" s="48">
        <f t="shared" si="5"/>
        <v>127.2</v>
      </c>
      <c r="P51" s="48">
        <f t="shared" si="6"/>
        <v>0</v>
      </c>
      <c r="Q51" s="48">
        <f t="shared" si="7"/>
        <v>1222.93125</v>
      </c>
      <c r="R51" s="46">
        <f t="shared" si="8"/>
        <v>0</v>
      </c>
      <c r="S51" s="46">
        <f t="shared" si="9"/>
        <v>277.86</v>
      </c>
      <c r="T51" s="48">
        <f t="shared" si="10"/>
        <v>113.3</v>
      </c>
      <c r="U51" s="46">
        <f t="shared" si="11"/>
        <v>10.42</v>
      </c>
      <c r="V51" s="46">
        <v>0</v>
      </c>
      <c r="W51" s="48">
        <f t="shared" si="12"/>
        <v>127.2</v>
      </c>
      <c r="X51" s="48">
        <f t="shared" si="13"/>
        <v>0</v>
      </c>
      <c r="Y51" s="46">
        <f t="shared" si="14"/>
        <v>528.78</v>
      </c>
      <c r="Z51" s="46">
        <f t="shared" si="15"/>
        <v>1751.71125</v>
      </c>
      <c r="AA51" s="46"/>
      <c r="AB51" s="12" t="s">
        <v>113</v>
      </c>
      <c r="AC51" s="11">
        <f t="shared" ref="AC51:AE51" si="111">K51+R51</f>
        <v>62.5185</v>
      </c>
      <c r="AD51" s="11">
        <f t="shared" si="111"/>
        <v>833.58</v>
      </c>
      <c r="AE51" s="11">
        <f t="shared" si="111"/>
        <v>566.48</v>
      </c>
      <c r="AF51" s="11">
        <f t="shared" si="17"/>
        <v>34.73275</v>
      </c>
      <c r="AG51" s="11">
        <f t="shared" ref="AG51:AI51" si="112">O51+W51</f>
        <v>254.4</v>
      </c>
      <c r="AH51" s="11">
        <f t="shared" si="112"/>
        <v>0</v>
      </c>
      <c r="AI51" s="11">
        <f t="shared" si="112"/>
        <v>1751.71125</v>
      </c>
      <c r="AJ51" s="12" t="s">
        <v>36</v>
      </c>
    </row>
    <row r="52" s="9" customFormat="1" ht="16" customHeight="1" spans="1:36">
      <c r="A52" s="45">
        <f t="shared" si="0"/>
        <v>49</v>
      </c>
      <c r="B52" s="46" t="s">
        <v>272</v>
      </c>
      <c r="C52" s="47" t="s">
        <v>277</v>
      </c>
      <c r="D52" s="46" t="s">
        <v>278</v>
      </c>
      <c r="E52" s="46">
        <v>3473.25</v>
      </c>
      <c r="F52" s="46">
        <v>3473.25</v>
      </c>
      <c r="G52" s="48">
        <v>5664.75</v>
      </c>
      <c r="H52" s="46">
        <v>3473.25</v>
      </c>
      <c r="I52" s="48">
        <v>3180</v>
      </c>
      <c r="J52" s="48"/>
      <c r="K52" s="63">
        <f t="shared" si="1"/>
        <v>62.5185</v>
      </c>
      <c r="L52" s="64">
        <f t="shared" si="2"/>
        <v>555.72</v>
      </c>
      <c r="M52" s="48">
        <f t="shared" si="3"/>
        <v>453.18</v>
      </c>
      <c r="N52" s="46">
        <f t="shared" si="4"/>
        <v>24.31275</v>
      </c>
      <c r="O52" s="48">
        <f t="shared" si="5"/>
        <v>159</v>
      </c>
      <c r="P52" s="48">
        <f t="shared" si="6"/>
        <v>0</v>
      </c>
      <c r="Q52" s="48">
        <f t="shared" si="7"/>
        <v>1254.73125</v>
      </c>
      <c r="R52" s="46">
        <f t="shared" si="8"/>
        <v>0</v>
      </c>
      <c r="S52" s="46">
        <f t="shared" si="9"/>
        <v>277.86</v>
      </c>
      <c r="T52" s="48">
        <f t="shared" si="10"/>
        <v>113.3</v>
      </c>
      <c r="U52" s="46">
        <f t="shared" si="11"/>
        <v>10.42</v>
      </c>
      <c r="V52" s="46">
        <v>0</v>
      </c>
      <c r="W52" s="48">
        <f t="shared" si="12"/>
        <v>159</v>
      </c>
      <c r="X52" s="48">
        <f t="shared" si="13"/>
        <v>0</v>
      </c>
      <c r="Y52" s="46">
        <f t="shared" si="14"/>
        <v>560.58</v>
      </c>
      <c r="Z52" s="46">
        <f t="shared" si="15"/>
        <v>1815.31125</v>
      </c>
      <c r="AA52" s="46"/>
      <c r="AB52" s="12" t="s">
        <v>125</v>
      </c>
      <c r="AC52" s="11">
        <f t="shared" ref="AC52:AE52" si="113">K52+R52</f>
        <v>62.5185</v>
      </c>
      <c r="AD52" s="11">
        <f t="shared" si="113"/>
        <v>833.58</v>
      </c>
      <c r="AE52" s="11">
        <f t="shared" si="113"/>
        <v>566.48</v>
      </c>
      <c r="AF52" s="11">
        <f t="shared" si="17"/>
        <v>34.73275</v>
      </c>
      <c r="AG52" s="11">
        <f t="shared" ref="AG52:AI52" si="114">O52+W52</f>
        <v>318</v>
      </c>
      <c r="AH52" s="11">
        <f t="shared" si="114"/>
        <v>0</v>
      </c>
      <c r="AI52" s="11">
        <f t="shared" si="114"/>
        <v>1815.31125</v>
      </c>
      <c r="AJ52" s="12" t="s">
        <v>36</v>
      </c>
    </row>
    <row r="53" s="9" customFormat="1" ht="16" customHeight="1" spans="1:36">
      <c r="A53" s="45">
        <f t="shared" si="0"/>
        <v>50</v>
      </c>
      <c r="B53" s="46" t="s">
        <v>272</v>
      </c>
      <c r="C53" s="47" t="s">
        <v>279</v>
      </c>
      <c r="D53" s="46" t="s">
        <v>280</v>
      </c>
      <c r="E53" s="46">
        <v>3473.25</v>
      </c>
      <c r="F53" s="46">
        <v>3473.25</v>
      </c>
      <c r="G53" s="48">
        <v>5664.75</v>
      </c>
      <c r="H53" s="46">
        <v>3473.25</v>
      </c>
      <c r="I53" s="48">
        <v>3180</v>
      </c>
      <c r="J53" s="48"/>
      <c r="K53" s="63">
        <f t="shared" si="1"/>
        <v>62.5185</v>
      </c>
      <c r="L53" s="64">
        <f t="shared" si="2"/>
        <v>555.72</v>
      </c>
      <c r="M53" s="48">
        <f t="shared" si="3"/>
        <v>453.18</v>
      </c>
      <c r="N53" s="46">
        <f t="shared" si="4"/>
        <v>24.31275</v>
      </c>
      <c r="O53" s="48">
        <f t="shared" si="5"/>
        <v>159</v>
      </c>
      <c r="P53" s="48">
        <f t="shared" si="6"/>
        <v>0</v>
      </c>
      <c r="Q53" s="48">
        <f t="shared" si="7"/>
        <v>1254.73125</v>
      </c>
      <c r="R53" s="46">
        <f t="shared" si="8"/>
        <v>0</v>
      </c>
      <c r="S53" s="46">
        <f t="shared" si="9"/>
        <v>277.86</v>
      </c>
      <c r="T53" s="48">
        <f t="shared" si="10"/>
        <v>113.3</v>
      </c>
      <c r="U53" s="46">
        <f t="shared" si="11"/>
        <v>10.42</v>
      </c>
      <c r="V53" s="46">
        <v>0</v>
      </c>
      <c r="W53" s="48">
        <f t="shared" si="12"/>
        <v>159</v>
      </c>
      <c r="X53" s="48">
        <f t="shared" si="13"/>
        <v>0</v>
      </c>
      <c r="Y53" s="46">
        <f t="shared" si="14"/>
        <v>560.58</v>
      </c>
      <c r="Z53" s="46">
        <f t="shared" si="15"/>
        <v>1815.31125</v>
      </c>
      <c r="AA53" s="46"/>
      <c r="AB53" s="12" t="s">
        <v>110</v>
      </c>
      <c r="AC53" s="11">
        <f t="shared" ref="AC53:AE53" si="115">K53+R53</f>
        <v>62.5185</v>
      </c>
      <c r="AD53" s="11">
        <f t="shared" si="115"/>
        <v>833.58</v>
      </c>
      <c r="AE53" s="11">
        <f t="shared" si="115"/>
        <v>566.48</v>
      </c>
      <c r="AF53" s="11">
        <f t="shared" si="17"/>
        <v>34.73275</v>
      </c>
      <c r="AG53" s="11">
        <f t="shared" ref="AG53:AI53" si="116">O53+W53</f>
        <v>318</v>
      </c>
      <c r="AH53" s="11">
        <f t="shared" si="116"/>
        <v>0</v>
      </c>
      <c r="AI53" s="11">
        <f t="shared" si="116"/>
        <v>1815.31125</v>
      </c>
      <c r="AJ53" s="12" t="s">
        <v>36</v>
      </c>
    </row>
    <row r="54" s="9" customFormat="1" ht="16" customHeight="1" spans="1:36">
      <c r="A54" s="45">
        <f t="shared" si="0"/>
        <v>51</v>
      </c>
      <c r="B54" s="46" t="s">
        <v>272</v>
      </c>
      <c r="C54" s="47" t="s">
        <v>281</v>
      </c>
      <c r="D54" s="46" t="s">
        <v>282</v>
      </c>
      <c r="E54" s="46">
        <v>3473.25</v>
      </c>
      <c r="F54" s="46">
        <v>3473.25</v>
      </c>
      <c r="G54" s="48">
        <v>5664.75</v>
      </c>
      <c r="H54" s="46">
        <v>3473.25</v>
      </c>
      <c r="I54" s="48">
        <v>3180</v>
      </c>
      <c r="J54" s="48"/>
      <c r="K54" s="63">
        <f t="shared" si="1"/>
        <v>62.5185</v>
      </c>
      <c r="L54" s="64">
        <f t="shared" si="2"/>
        <v>555.72</v>
      </c>
      <c r="M54" s="48">
        <f t="shared" si="3"/>
        <v>453.18</v>
      </c>
      <c r="N54" s="46">
        <f t="shared" si="4"/>
        <v>24.31275</v>
      </c>
      <c r="O54" s="48">
        <f t="shared" si="5"/>
        <v>159</v>
      </c>
      <c r="P54" s="48">
        <f t="shared" si="6"/>
        <v>0</v>
      </c>
      <c r="Q54" s="48">
        <f t="shared" si="7"/>
        <v>1254.73125</v>
      </c>
      <c r="R54" s="46">
        <f t="shared" si="8"/>
        <v>0</v>
      </c>
      <c r="S54" s="46">
        <f t="shared" si="9"/>
        <v>277.86</v>
      </c>
      <c r="T54" s="48">
        <f t="shared" si="10"/>
        <v>113.3</v>
      </c>
      <c r="U54" s="46">
        <f t="shared" si="11"/>
        <v>10.42</v>
      </c>
      <c r="V54" s="46">
        <v>0</v>
      </c>
      <c r="W54" s="48">
        <f t="shared" si="12"/>
        <v>159</v>
      </c>
      <c r="X54" s="48">
        <f t="shared" si="13"/>
        <v>0</v>
      </c>
      <c r="Y54" s="46">
        <f t="shared" si="14"/>
        <v>560.58</v>
      </c>
      <c r="Z54" s="46">
        <f t="shared" si="15"/>
        <v>1815.31125</v>
      </c>
      <c r="AA54" s="46"/>
      <c r="AB54" s="12" t="s">
        <v>131</v>
      </c>
      <c r="AC54" s="11">
        <f t="shared" ref="AC54:AE54" si="117">K54+R54</f>
        <v>62.5185</v>
      </c>
      <c r="AD54" s="11">
        <f t="shared" si="117"/>
        <v>833.58</v>
      </c>
      <c r="AE54" s="11">
        <f t="shared" si="117"/>
        <v>566.48</v>
      </c>
      <c r="AF54" s="11">
        <f t="shared" si="17"/>
        <v>34.73275</v>
      </c>
      <c r="AG54" s="11">
        <f t="shared" ref="AG54:AI54" si="118">O54+W54</f>
        <v>318</v>
      </c>
      <c r="AH54" s="11">
        <f t="shared" si="118"/>
        <v>0</v>
      </c>
      <c r="AI54" s="11">
        <f t="shared" si="118"/>
        <v>1815.31125</v>
      </c>
      <c r="AJ54" s="12" t="s">
        <v>36</v>
      </c>
    </row>
    <row r="55" s="9" customFormat="1" ht="16" customHeight="1" spans="1:36">
      <c r="A55" s="45">
        <f t="shared" si="0"/>
        <v>52</v>
      </c>
      <c r="B55" s="46" t="s">
        <v>267</v>
      </c>
      <c r="C55" s="47" t="s">
        <v>283</v>
      </c>
      <c r="D55" s="46" t="s">
        <v>284</v>
      </c>
      <c r="E55" s="46">
        <v>3820</v>
      </c>
      <c r="F55" s="46">
        <v>3820</v>
      </c>
      <c r="G55" s="48">
        <v>5664.75</v>
      </c>
      <c r="H55" s="46">
        <v>3820</v>
      </c>
      <c r="I55" s="48">
        <v>4180</v>
      </c>
      <c r="J55" s="48"/>
      <c r="K55" s="63">
        <f t="shared" si="1"/>
        <v>68.76</v>
      </c>
      <c r="L55" s="64">
        <f t="shared" si="2"/>
        <v>611.2</v>
      </c>
      <c r="M55" s="48">
        <f t="shared" si="3"/>
        <v>453.18</v>
      </c>
      <c r="N55" s="46">
        <f t="shared" si="4"/>
        <v>26.74</v>
      </c>
      <c r="O55" s="48">
        <f t="shared" si="5"/>
        <v>209</v>
      </c>
      <c r="P55" s="48">
        <f t="shared" si="6"/>
        <v>0</v>
      </c>
      <c r="Q55" s="48">
        <f t="shared" si="7"/>
        <v>1368.88</v>
      </c>
      <c r="R55" s="46">
        <f t="shared" si="8"/>
        <v>0</v>
      </c>
      <c r="S55" s="46">
        <f t="shared" si="9"/>
        <v>305.6</v>
      </c>
      <c r="T55" s="48">
        <f t="shared" si="10"/>
        <v>113.3</v>
      </c>
      <c r="U55" s="46">
        <f t="shared" si="11"/>
        <v>11.46</v>
      </c>
      <c r="V55" s="46">
        <v>0</v>
      </c>
      <c r="W55" s="48">
        <f t="shared" si="12"/>
        <v>209</v>
      </c>
      <c r="X55" s="48">
        <f t="shared" si="13"/>
        <v>0</v>
      </c>
      <c r="Y55" s="46">
        <f t="shared" si="14"/>
        <v>639.36</v>
      </c>
      <c r="Z55" s="46">
        <f t="shared" si="15"/>
        <v>2008.24</v>
      </c>
      <c r="AA55" s="46"/>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5">
        <f t="shared" si="0"/>
        <v>53</v>
      </c>
      <c r="B56" s="46" t="s">
        <v>267</v>
      </c>
      <c r="C56" s="47" t="s">
        <v>285</v>
      </c>
      <c r="D56" s="46" t="s">
        <v>286</v>
      </c>
      <c r="E56" s="46">
        <v>3473.25</v>
      </c>
      <c r="F56" s="46">
        <v>3473.25</v>
      </c>
      <c r="G56" s="48">
        <v>5664.75</v>
      </c>
      <c r="H56" s="46">
        <v>3473.25</v>
      </c>
      <c r="I56" s="48">
        <v>3180</v>
      </c>
      <c r="J56" s="48"/>
      <c r="K56" s="63">
        <f t="shared" si="1"/>
        <v>62.5185</v>
      </c>
      <c r="L56" s="64">
        <f t="shared" si="2"/>
        <v>555.72</v>
      </c>
      <c r="M56" s="48">
        <f t="shared" si="3"/>
        <v>453.18</v>
      </c>
      <c r="N56" s="46">
        <f t="shared" si="4"/>
        <v>24.31275</v>
      </c>
      <c r="O56" s="48">
        <f t="shared" si="5"/>
        <v>159</v>
      </c>
      <c r="P56" s="48">
        <f t="shared" si="6"/>
        <v>0</v>
      </c>
      <c r="Q56" s="48">
        <f t="shared" si="7"/>
        <v>1254.73125</v>
      </c>
      <c r="R56" s="46">
        <f t="shared" si="8"/>
        <v>0</v>
      </c>
      <c r="S56" s="46">
        <f t="shared" si="9"/>
        <v>277.86</v>
      </c>
      <c r="T56" s="48">
        <f t="shared" si="10"/>
        <v>113.3</v>
      </c>
      <c r="U56" s="46">
        <f t="shared" si="11"/>
        <v>10.42</v>
      </c>
      <c r="V56" s="46">
        <v>0</v>
      </c>
      <c r="W56" s="48">
        <f t="shared" si="12"/>
        <v>159</v>
      </c>
      <c r="X56" s="48">
        <f t="shared" si="13"/>
        <v>0</v>
      </c>
      <c r="Y56" s="46">
        <f t="shared" si="14"/>
        <v>560.58</v>
      </c>
      <c r="Z56" s="46">
        <f t="shared" si="15"/>
        <v>1815.31125</v>
      </c>
      <c r="AA56" s="46"/>
      <c r="AB56" s="12" t="s">
        <v>51</v>
      </c>
      <c r="AC56" s="11">
        <f t="shared" ref="AC56:AE56" si="121">K56+R56</f>
        <v>62.5185</v>
      </c>
      <c r="AD56" s="11">
        <f t="shared" si="121"/>
        <v>833.58</v>
      </c>
      <c r="AE56" s="11">
        <f t="shared" si="121"/>
        <v>566.48</v>
      </c>
      <c r="AF56" s="11">
        <f t="shared" si="17"/>
        <v>34.73275</v>
      </c>
      <c r="AG56" s="11">
        <f t="shared" ref="AG56:AI56" si="122">O56+W56</f>
        <v>318</v>
      </c>
      <c r="AH56" s="11">
        <f t="shared" si="122"/>
        <v>0</v>
      </c>
      <c r="AI56" s="11">
        <f t="shared" si="122"/>
        <v>1815.31125</v>
      </c>
      <c r="AJ56" s="12" t="s">
        <v>32</v>
      </c>
    </row>
    <row r="57" s="9" customFormat="1" ht="16" customHeight="1" spans="1:36">
      <c r="A57" s="45">
        <f t="shared" si="0"/>
        <v>54</v>
      </c>
      <c r="B57" s="46" t="s">
        <v>227</v>
      </c>
      <c r="C57" s="47" t="s">
        <v>287</v>
      </c>
      <c r="D57" s="46" t="s">
        <v>288</v>
      </c>
      <c r="E57" s="46">
        <v>3820</v>
      </c>
      <c r="F57" s="46">
        <v>3820</v>
      </c>
      <c r="G57" s="48">
        <v>5664.75</v>
      </c>
      <c r="H57" s="46">
        <v>3820</v>
      </c>
      <c r="I57" s="48">
        <v>3180</v>
      </c>
      <c r="J57" s="48"/>
      <c r="K57" s="63">
        <f t="shared" si="1"/>
        <v>68.76</v>
      </c>
      <c r="L57" s="64">
        <f t="shared" si="2"/>
        <v>611.2</v>
      </c>
      <c r="M57" s="48">
        <f t="shared" si="3"/>
        <v>453.18</v>
      </c>
      <c r="N57" s="46">
        <f t="shared" si="4"/>
        <v>26.74</v>
      </c>
      <c r="O57" s="48">
        <f t="shared" si="5"/>
        <v>159</v>
      </c>
      <c r="P57" s="48">
        <f t="shared" si="6"/>
        <v>0</v>
      </c>
      <c r="Q57" s="48">
        <f t="shared" si="7"/>
        <v>1318.88</v>
      </c>
      <c r="R57" s="46">
        <f t="shared" si="8"/>
        <v>0</v>
      </c>
      <c r="S57" s="46">
        <f t="shared" si="9"/>
        <v>305.6</v>
      </c>
      <c r="T57" s="48">
        <f t="shared" si="10"/>
        <v>113.3</v>
      </c>
      <c r="U57" s="46">
        <f t="shared" si="11"/>
        <v>11.46</v>
      </c>
      <c r="V57" s="46">
        <v>0</v>
      </c>
      <c r="W57" s="48">
        <f t="shared" si="12"/>
        <v>159</v>
      </c>
      <c r="X57" s="48">
        <f t="shared" si="13"/>
        <v>0</v>
      </c>
      <c r="Y57" s="46">
        <f t="shared" si="14"/>
        <v>589.36</v>
      </c>
      <c r="Z57" s="46">
        <f t="shared" si="15"/>
        <v>1908.24</v>
      </c>
      <c r="AA57" s="46"/>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5">
        <f t="shared" si="0"/>
        <v>55</v>
      </c>
      <c r="B58" s="46" t="s">
        <v>289</v>
      </c>
      <c r="C58" s="47" t="s">
        <v>290</v>
      </c>
      <c r="D58" s="46" t="s">
        <v>291</v>
      </c>
      <c r="E58" s="46">
        <v>3473.25</v>
      </c>
      <c r="F58" s="46">
        <v>3473.25</v>
      </c>
      <c r="G58" s="48">
        <v>5664.75</v>
      </c>
      <c r="H58" s="46">
        <v>3473.25</v>
      </c>
      <c r="I58" s="48">
        <v>3180</v>
      </c>
      <c r="J58" s="48"/>
      <c r="K58" s="63">
        <f t="shared" si="1"/>
        <v>62.5185</v>
      </c>
      <c r="L58" s="64">
        <f t="shared" si="2"/>
        <v>555.72</v>
      </c>
      <c r="M58" s="48">
        <f t="shared" si="3"/>
        <v>453.18</v>
      </c>
      <c r="N58" s="46">
        <f t="shared" si="4"/>
        <v>24.31275</v>
      </c>
      <c r="O58" s="48">
        <f t="shared" si="5"/>
        <v>159</v>
      </c>
      <c r="P58" s="48">
        <f t="shared" si="6"/>
        <v>0</v>
      </c>
      <c r="Q58" s="48">
        <f t="shared" si="7"/>
        <v>1254.73125</v>
      </c>
      <c r="R58" s="46">
        <f t="shared" si="8"/>
        <v>0</v>
      </c>
      <c r="S58" s="46">
        <f t="shared" si="9"/>
        <v>277.86</v>
      </c>
      <c r="T58" s="48">
        <f t="shared" si="10"/>
        <v>113.3</v>
      </c>
      <c r="U58" s="46">
        <f t="shared" si="11"/>
        <v>10.42</v>
      </c>
      <c r="V58" s="46">
        <v>0</v>
      </c>
      <c r="W58" s="48">
        <f t="shared" si="12"/>
        <v>159</v>
      </c>
      <c r="X58" s="48">
        <f t="shared" si="13"/>
        <v>0</v>
      </c>
      <c r="Y58" s="46">
        <f t="shared" si="14"/>
        <v>560.58</v>
      </c>
      <c r="Z58" s="46">
        <f t="shared" si="15"/>
        <v>1815.31125</v>
      </c>
      <c r="AA58" s="46"/>
      <c r="AB58" s="12" t="s">
        <v>80</v>
      </c>
      <c r="AC58" s="11">
        <f t="shared" ref="AC58:AE58" si="125">K58+R58</f>
        <v>62.5185</v>
      </c>
      <c r="AD58" s="11">
        <f t="shared" si="125"/>
        <v>833.58</v>
      </c>
      <c r="AE58" s="11">
        <f t="shared" si="125"/>
        <v>566.48</v>
      </c>
      <c r="AF58" s="11">
        <f t="shared" si="17"/>
        <v>34.73275</v>
      </c>
      <c r="AG58" s="11">
        <f t="shared" ref="AG58:AI58" si="126">O58+W58</f>
        <v>318</v>
      </c>
      <c r="AH58" s="11">
        <f t="shared" si="126"/>
        <v>0</v>
      </c>
      <c r="AI58" s="11">
        <f t="shared" si="126"/>
        <v>1815.31125</v>
      </c>
      <c r="AJ58" s="12" t="s">
        <v>33</v>
      </c>
    </row>
    <row r="59" s="9" customFormat="1" ht="16" customHeight="1" spans="1:36">
      <c r="A59" s="45">
        <f t="shared" si="0"/>
        <v>56</v>
      </c>
      <c r="B59" s="46" t="s">
        <v>227</v>
      </c>
      <c r="C59" s="47" t="s">
        <v>292</v>
      </c>
      <c r="D59" s="46" t="s">
        <v>293</v>
      </c>
      <c r="E59" s="46">
        <v>3473.25</v>
      </c>
      <c r="F59" s="46">
        <v>3473.25</v>
      </c>
      <c r="G59" s="48">
        <v>5664.75</v>
      </c>
      <c r="H59" s="46">
        <v>3473.25</v>
      </c>
      <c r="I59" s="48">
        <v>1790</v>
      </c>
      <c r="J59" s="48"/>
      <c r="K59" s="63">
        <f t="shared" si="1"/>
        <v>62.5185</v>
      </c>
      <c r="L59" s="64">
        <f t="shared" si="2"/>
        <v>555.72</v>
      </c>
      <c r="M59" s="48">
        <f t="shared" si="3"/>
        <v>453.18</v>
      </c>
      <c r="N59" s="46">
        <f t="shared" si="4"/>
        <v>24.31275</v>
      </c>
      <c r="O59" s="48">
        <f t="shared" si="5"/>
        <v>89.5</v>
      </c>
      <c r="P59" s="48">
        <f t="shared" si="6"/>
        <v>0</v>
      </c>
      <c r="Q59" s="48">
        <f t="shared" si="7"/>
        <v>1185.23125</v>
      </c>
      <c r="R59" s="46">
        <f t="shared" si="8"/>
        <v>0</v>
      </c>
      <c r="S59" s="46">
        <f t="shared" si="9"/>
        <v>277.86</v>
      </c>
      <c r="T59" s="48">
        <f t="shared" si="10"/>
        <v>113.3</v>
      </c>
      <c r="U59" s="46">
        <f t="shared" si="11"/>
        <v>10.42</v>
      </c>
      <c r="V59" s="46">
        <v>0</v>
      </c>
      <c r="W59" s="48">
        <f t="shared" si="12"/>
        <v>89.5</v>
      </c>
      <c r="X59" s="48">
        <f t="shared" si="13"/>
        <v>0</v>
      </c>
      <c r="Y59" s="46">
        <f t="shared" si="14"/>
        <v>491.08</v>
      </c>
      <c r="Z59" s="46">
        <f t="shared" si="15"/>
        <v>1676.31125</v>
      </c>
      <c r="AA59" s="46"/>
      <c r="AB59" s="12" t="s">
        <v>101</v>
      </c>
      <c r="AC59" s="11">
        <f t="shared" ref="AC59:AE59" si="127">K59+R59</f>
        <v>62.5185</v>
      </c>
      <c r="AD59" s="11">
        <f t="shared" si="127"/>
        <v>833.58</v>
      </c>
      <c r="AE59" s="11">
        <f t="shared" si="127"/>
        <v>566.48</v>
      </c>
      <c r="AF59" s="11">
        <f t="shared" si="17"/>
        <v>34.73275</v>
      </c>
      <c r="AG59" s="11">
        <f t="shared" ref="AG59:AI59" si="128">O59+W59</f>
        <v>179</v>
      </c>
      <c r="AH59" s="11">
        <f t="shared" si="128"/>
        <v>0</v>
      </c>
      <c r="AI59" s="11">
        <f t="shared" si="128"/>
        <v>1676.31125</v>
      </c>
      <c r="AJ59" s="12" t="s">
        <v>34</v>
      </c>
    </row>
    <row r="60" s="9" customFormat="1" ht="16" customHeight="1" spans="1:36">
      <c r="A60" s="45">
        <f t="shared" si="0"/>
        <v>57</v>
      </c>
      <c r="B60" s="46" t="s">
        <v>230</v>
      </c>
      <c r="C60" s="47" t="s">
        <v>294</v>
      </c>
      <c r="D60" s="46" t="s">
        <v>295</v>
      </c>
      <c r="E60" s="46">
        <v>3473.25</v>
      </c>
      <c r="F60" s="46">
        <v>3473.25</v>
      </c>
      <c r="G60" s="48">
        <v>5664.75</v>
      </c>
      <c r="H60" s="46">
        <v>3473.25</v>
      </c>
      <c r="I60" s="48">
        <v>3180</v>
      </c>
      <c r="J60" s="48"/>
      <c r="K60" s="63">
        <f t="shared" si="1"/>
        <v>62.5185</v>
      </c>
      <c r="L60" s="64">
        <f t="shared" si="2"/>
        <v>555.72</v>
      </c>
      <c r="M60" s="48">
        <f t="shared" si="3"/>
        <v>453.18</v>
      </c>
      <c r="N60" s="46">
        <f t="shared" si="4"/>
        <v>24.31275</v>
      </c>
      <c r="O60" s="48">
        <f t="shared" si="5"/>
        <v>159</v>
      </c>
      <c r="P60" s="48">
        <f t="shared" si="6"/>
        <v>0</v>
      </c>
      <c r="Q60" s="48">
        <f t="shared" si="7"/>
        <v>1254.73125</v>
      </c>
      <c r="R60" s="46">
        <f t="shared" si="8"/>
        <v>0</v>
      </c>
      <c r="S60" s="46">
        <f t="shared" si="9"/>
        <v>277.86</v>
      </c>
      <c r="T60" s="48">
        <f t="shared" si="10"/>
        <v>113.3</v>
      </c>
      <c r="U60" s="46">
        <f t="shared" si="11"/>
        <v>10.42</v>
      </c>
      <c r="V60" s="46">
        <v>0</v>
      </c>
      <c r="W60" s="48">
        <f t="shared" si="12"/>
        <v>159</v>
      </c>
      <c r="X60" s="48">
        <f t="shared" si="13"/>
        <v>0</v>
      </c>
      <c r="Y60" s="46">
        <f t="shared" si="14"/>
        <v>560.58</v>
      </c>
      <c r="Z60" s="46">
        <f t="shared" si="15"/>
        <v>1815.31125</v>
      </c>
      <c r="AA60" s="46"/>
      <c r="AB60" s="12" t="s">
        <v>57</v>
      </c>
      <c r="AC60" s="11">
        <f t="shared" ref="AC60:AE60" si="129">K60+R60</f>
        <v>62.5185</v>
      </c>
      <c r="AD60" s="11">
        <f t="shared" si="129"/>
        <v>833.58</v>
      </c>
      <c r="AE60" s="11">
        <f t="shared" si="129"/>
        <v>566.48</v>
      </c>
      <c r="AF60" s="11">
        <f t="shared" si="17"/>
        <v>34.73275</v>
      </c>
      <c r="AG60" s="11">
        <f t="shared" ref="AG60:AI60" si="130">O60+W60</f>
        <v>318</v>
      </c>
      <c r="AH60" s="11">
        <f t="shared" si="130"/>
        <v>0</v>
      </c>
      <c r="AI60" s="11">
        <f t="shared" si="130"/>
        <v>1815.31125</v>
      </c>
      <c r="AJ60" s="12" t="s">
        <v>32</v>
      </c>
    </row>
    <row r="61" s="9" customFormat="1" ht="16" customHeight="1" spans="1:36">
      <c r="A61" s="45">
        <f t="shared" si="0"/>
        <v>58</v>
      </c>
      <c r="B61" s="46" t="s">
        <v>227</v>
      </c>
      <c r="C61" s="47" t="s">
        <v>296</v>
      </c>
      <c r="D61" s="46" t="s">
        <v>297</v>
      </c>
      <c r="E61" s="46">
        <v>3473.25</v>
      </c>
      <c r="F61" s="46">
        <v>3473.25</v>
      </c>
      <c r="G61" s="48">
        <v>5664.75</v>
      </c>
      <c r="H61" s="46">
        <v>3473.25</v>
      </c>
      <c r="I61" s="48">
        <v>3180</v>
      </c>
      <c r="J61" s="48"/>
      <c r="K61" s="63">
        <f t="shared" si="1"/>
        <v>62.5185</v>
      </c>
      <c r="L61" s="64">
        <f t="shared" si="2"/>
        <v>555.72</v>
      </c>
      <c r="M61" s="48">
        <f t="shared" si="3"/>
        <v>453.18</v>
      </c>
      <c r="N61" s="46">
        <f t="shared" si="4"/>
        <v>24.31275</v>
      </c>
      <c r="O61" s="48">
        <f t="shared" si="5"/>
        <v>159</v>
      </c>
      <c r="P61" s="48">
        <f t="shared" si="6"/>
        <v>0</v>
      </c>
      <c r="Q61" s="48">
        <f t="shared" si="7"/>
        <v>1254.73125</v>
      </c>
      <c r="R61" s="46">
        <f t="shared" si="8"/>
        <v>0</v>
      </c>
      <c r="S61" s="46">
        <f t="shared" si="9"/>
        <v>277.86</v>
      </c>
      <c r="T61" s="48">
        <f t="shared" si="10"/>
        <v>113.3</v>
      </c>
      <c r="U61" s="46">
        <f t="shared" si="11"/>
        <v>10.42</v>
      </c>
      <c r="V61" s="46">
        <v>0</v>
      </c>
      <c r="W61" s="48">
        <f t="shared" si="12"/>
        <v>159</v>
      </c>
      <c r="X61" s="48">
        <f t="shared" si="13"/>
        <v>0</v>
      </c>
      <c r="Y61" s="46">
        <f t="shared" si="14"/>
        <v>560.58</v>
      </c>
      <c r="Z61" s="46">
        <f t="shared" si="15"/>
        <v>1815.31125</v>
      </c>
      <c r="AA61" s="46"/>
      <c r="AB61" s="12" t="s">
        <v>101</v>
      </c>
      <c r="AC61" s="11">
        <f t="shared" ref="AC61:AE61" si="131">K61+R61</f>
        <v>62.5185</v>
      </c>
      <c r="AD61" s="11">
        <f t="shared" si="131"/>
        <v>833.58</v>
      </c>
      <c r="AE61" s="11">
        <f t="shared" si="131"/>
        <v>566.48</v>
      </c>
      <c r="AF61" s="11">
        <f t="shared" si="17"/>
        <v>34.73275</v>
      </c>
      <c r="AG61" s="11">
        <f t="shared" ref="AG61:AI61" si="132">O61+W61</f>
        <v>318</v>
      </c>
      <c r="AH61" s="11">
        <f t="shared" si="132"/>
        <v>0</v>
      </c>
      <c r="AI61" s="11">
        <f t="shared" si="132"/>
        <v>1815.31125</v>
      </c>
      <c r="AJ61" s="12" t="s">
        <v>34</v>
      </c>
    </row>
    <row r="62" s="9" customFormat="1" ht="16" customHeight="1" spans="1:36">
      <c r="A62" s="45">
        <f t="shared" si="0"/>
        <v>59</v>
      </c>
      <c r="B62" s="46" t="s">
        <v>173</v>
      </c>
      <c r="C62" s="47" t="s">
        <v>298</v>
      </c>
      <c r="D62" s="46" t="s">
        <v>299</v>
      </c>
      <c r="E62" s="46">
        <v>3473.25</v>
      </c>
      <c r="F62" s="46">
        <v>3473.25</v>
      </c>
      <c r="G62" s="48">
        <v>5664.75</v>
      </c>
      <c r="H62" s="46">
        <v>3473.25</v>
      </c>
      <c r="I62" s="48">
        <v>4180</v>
      </c>
      <c r="J62" s="48"/>
      <c r="K62" s="63">
        <f t="shared" si="1"/>
        <v>62.5185</v>
      </c>
      <c r="L62" s="64">
        <f t="shared" si="2"/>
        <v>555.72</v>
      </c>
      <c r="M62" s="48">
        <f t="shared" si="3"/>
        <v>453.18</v>
      </c>
      <c r="N62" s="46">
        <f t="shared" si="4"/>
        <v>24.31275</v>
      </c>
      <c r="O62" s="48">
        <f t="shared" si="5"/>
        <v>209</v>
      </c>
      <c r="P62" s="48">
        <f t="shared" si="6"/>
        <v>0</v>
      </c>
      <c r="Q62" s="48">
        <f t="shared" si="7"/>
        <v>1304.73125</v>
      </c>
      <c r="R62" s="46">
        <f t="shared" si="8"/>
        <v>0</v>
      </c>
      <c r="S62" s="46">
        <f t="shared" si="9"/>
        <v>277.86</v>
      </c>
      <c r="T62" s="48">
        <f t="shared" si="10"/>
        <v>113.3</v>
      </c>
      <c r="U62" s="46">
        <f t="shared" si="11"/>
        <v>10.42</v>
      </c>
      <c r="V62" s="46">
        <v>0</v>
      </c>
      <c r="W62" s="48">
        <f t="shared" si="12"/>
        <v>209</v>
      </c>
      <c r="X62" s="48">
        <f t="shared" si="13"/>
        <v>0</v>
      </c>
      <c r="Y62" s="46">
        <f t="shared" si="14"/>
        <v>610.58</v>
      </c>
      <c r="Z62" s="46">
        <f t="shared" si="15"/>
        <v>1915.31125</v>
      </c>
      <c r="AA62" s="46"/>
      <c r="AB62" s="12" t="s">
        <v>104</v>
      </c>
      <c r="AC62" s="11">
        <f t="shared" ref="AC62:AE62" si="133">K62+R62</f>
        <v>62.5185</v>
      </c>
      <c r="AD62" s="11">
        <f t="shared" si="133"/>
        <v>833.58</v>
      </c>
      <c r="AE62" s="11">
        <f t="shared" si="133"/>
        <v>566.48</v>
      </c>
      <c r="AF62" s="11">
        <f t="shared" si="17"/>
        <v>34.73275</v>
      </c>
      <c r="AG62" s="11">
        <f t="shared" ref="AG62:AI62" si="134">O62+W62</f>
        <v>418</v>
      </c>
      <c r="AH62" s="11">
        <f t="shared" si="134"/>
        <v>0</v>
      </c>
      <c r="AI62" s="11">
        <f t="shared" si="134"/>
        <v>1915.31125</v>
      </c>
      <c r="AJ62" s="12" t="s">
        <v>35</v>
      </c>
    </row>
    <row r="63" s="9" customFormat="1" ht="16" customHeight="1" spans="1:36">
      <c r="A63" s="45">
        <f t="shared" si="0"/>
        <v>60</v>
      </c>
      <c r="B63" s="46" t="s">
        <v>230</v>
      </c>
      <c r="C63" s="47" t="s">
        <v>300</v>
      </c>
      <c r="D63" s="46" t="s">
        <v>301</v>
      </c>
      <c r="E63" s="46">
        <v>3473.25</v>
      </c>
      <c r="F63" s="46">
        <v>3473.25</v>
      </c>
      <c r="G63" s="48">
        <v>5664.75</v>
      </c>
      <c r="H63" s="46">
        <v>3473.25</v>
      </c>
      <c r="I63" s="48">
        <v>3180</v>
      </c>
      <c r="J63" s="48"/>
      <c r="K63" s="63">
        <f t="shared" si="1"/>
        <v>62.5185</v>
      </c>
      <c r="L63" s="64">
        <f t="shared" si="2"/>
        <v>555.72</v>
      </c>
      <c r="M63" s="48">
        <f t="shared" si="3"/>
        <v>453.18</v>
      </c>
      <c r="N63" s="46">
        <f t="shared" si="4"/>
        <v>24.31275</v>
      </c>
      <c r="O63" s="48">
        <f t="shared" si="5"/>
        <v>159</v>
      </c>
      <c r="P63" s="48">
        <f t="shared" si="6"/>
        <v>0</v>
      </c>
      <c r="Q63" s="48">
        <f t="shared" si="7"/>
        <v>1254.73125</v>
      </c>
      <c r="R63" s="46">
        <f t="shared" si="8"/>
        <v>0</v>
      </c>
      <c r="S63" s="46">
        <f t="shared" si="9"/>
        <v>277.86</v>
      </c>
      <c r="T63" s="48">
        <f t="shared" si="10"/>
        <v>113.3</v>
      </c>
      <c r="U63" s="46">
        <f t="shared" si="11"/>
        <v>10.42</v>
      </c>
      <c r="V63" s="46">
        <v>0</v>
      </c>
      <c r="W63" s="48">
        <f t="shared" si="12"/>
        <v>159</v>
      </c>
      <c r="X63" s="48">
        <f t="shared" si="13"/>
        <v>0</v>
      </c>
      <c r="Y63" s="46">
        <f t="shared" si="14"/>
        <v>560.58</v>
      </c>
      <c r="Z63" s="46">
        <f t="shared" si="15"/>
        <v>1815.31125</v>
      </c>
      <c r="AA63" s="46"/>
      <c r="AB63" s="12" t="s">
        <v>68</v>
      </c>
      <c r="AC63" s="11">
        <f t="shared" ref="AC63:AE63" si="135">K63+R63</f>
        <v>62.5185</v>
      </c>
      <c r="AD63" s="11">
        <f t="shared" si="135"/>
        <v>833.58</v>
      </c>
      <c r="AE63" s="11">
        <f t="shared" si="135"/>
        <v>566.48</v>
      </c>
      <c r="AF63" s="11">
        <f t="shared" si="17"/>
        <v>34.73275</v>
      </c>
      <c r="AG63" s="11">
        <f t="shared" ref="AG63:AI63" si="136">O63+W63</f>
        <v>318</v>
      </c>
      <c r="AH63" s="11">
        <f t="shared" si="136"/>
        <v>0</v>
      </c>
      <c r="AI63" s="11">
        <f t="shared" si="136"/>
        <v>1815.31125</v>
      </c>
      <c r="AJ63" s="12" t="s">
        <v>32</v>
      </c>
    </row>
    <row r="64" s="9" customFormat="1" ht="16" customHeight="1" spans="1:36">
      <c r="A64" s="45">
        <f t="shared" si="0"/>
        <v>61</v>
      </c>
      <c r="B64" s="46" t="s">
        <v>230</v>
      </c>
      <c r="C64" s="47" t="s">
        <v>302</v>
      </c>
      <c r="D64" s="46" t="s">
        <v>303</v>
      </c>
      <c r="E64" s="46">
        <v>3473.25</v>
      </c>
      <c r="F64" s="46">
        <v>3473.25</v>
      </c>
      <c r="G64" s="48">
        <v>5664.75</v>
      </c>
      <c r="H64" s="46">
        <v>3473.25</v>
      </c>
      <c r="I64" s="48">
        <v>3180</v>
      </c>
      <c r="J64" s="48"/>
      <c r="K64" s="63">
        <f t="shared" si="1"/>
        <v>62.5185</v>
      </c>
      <c r="L64" s="64">
        <f t="shared" si="2"/>
        <v>555.72</v>
      </c>
      <c r="M64" s="48">
        <f t="shared" si="3"/>
        <v>453.18</v>
      </c>
      <c r="N64" s="46">
        <f t="shared" si="4"/>
        <v>24.31275</v>
      </c>
      <c r="O64" s="48">
        <f t="shared" si="5"/>
        <v>159</v>
      </c>
      <c r="P64" s="48">
        <f t="shared" si="6"/>
        <v>0</v>
      </c>
      <c r="Q64" s="48">
        <f t="shared" si="7"/>
        <v>1254.73125</v>
      </c>
      <c r="R64" s="46">
        <f t="shared" si="8"/>
        <v>0</v>
      </c>
      <c r="S64" s="46">
        <f t="shared" si="9"/>
        <v>277.86</v>
      </c>
      <c r="T64" s="48">
        <f t="shared" si="10"/>
        <v>113.3</v>
      </c>
      <c r="U64" s="46">
        <f t="shared" si="11"/>
        <v>10.42</v>
      </c>
      <c r="V64" s="46">
        <v>0</v>
      </c>
      <c r="W64" s="48">
        <f t="shared" si="12"/>
        <v>159</v>
      </c>
      <c r="X64" s="48">
        <f t="shared" si="13"/>
        <v>0</v>
      </c>
      <c r="Y64" s="46">
        <f t="shared" si="14"/>
        <v>560.58</v>
      </c>
      <c r="Z64" s="46">
        <f t="shared" si="15"/>
        <v>1815.31125</v>
      </c>
      <c r="AA64" s="46"/>
      <c r="AB64" s="12" t="s">
        <v>57</v>
      </c>
      <c r="AC64" s="11">
        <f t="shared" ref="AC64:AE64" si="137">K64+R64</f>
        <v>62.5185</v>
      </c>
      <c r="AD64" s="11">
        <f t="shared" si="137"/>
        <v>833.58</v>
      </c>
      <c r="AE64" s="11">
        <f t="shared" si="137"/>
        <v>566.48</v>
      </c>
      <c r="AF64" s="11">
        <f t="shared" si="17"/>
        <v>34.73275</v>
      </c>
      <c r="AG64" s="11">
        <f t="shared" ref="AG64:AI64" si="138">O64+W64</f>
        <v>318</v>
      </c>
      <c r="AH64" s="11">
        <f t="shared" si="138"/>
        <v>0</v>
      </c>
      <c r="AI64" s="11">
        <f t="shared" si="138"/>
        <v>1815.31125</v>
      </c>
      <c r="AJ64" s="12" t="s">
        <v>32</v>
      </c>
    </row>
    <row r="65" s="9" customFormat="1" ht="16" customHeight="1" spans="1:36">
      <c r="A65" s="45">
        <f t="shared" si="0"/>
        <v>62</v>
      </c>
      <c r="B65" s="46" t="s">
        <v>227</v>
      </c>
      <c r="C65" s="47" t="s">
        <v>304</v>
      </c>
      <c r="D65" s="46" t="s">
        <v>305</v>
      </c>
      <c r="E65" s="46">
        <v>3473.25</v>
      </c>
      <c r="F65" s="46">
        <v>3473.25</v>
      </c>
      <c r="G65" s="48">
        <v>5664.75</v>
      </c>
      <c r="H65" s="46">
        <v>3473.25</v>
      </c>
      <c r="I65" s="48">
        <v>3180</v>
      </c>
      <c r="J65" s="48"/>
      <c r="K65" s="63">
        <f t="shared" si="1"/>
        <v>62.5185</v>
      </c>
      <c r="L65" s="64">
        <f t="shared" si="2"/>
        <v>555.72</v>
      </c>
      <c r="M65" s="48">
        <f t="shared" si="3"/>
        <v>453.18</v>
      </c>
      <c r="N65" s="46">
        <f t="shared" si="4"/>
        <v>24.31275</v>
      </c>
      <c r="O65" s="48">
        <f t="shared" si="5"/>
        <v>159</v>
      </c>
      <c r="P65" s="48">
        <f t="shared" si="6"/>
        <v>0</v>
      </c>
      <c r="Q65" s="48">
        <f t="shared" si="7"/>
        <v>1254.73125</v>
      </c>
      <c r="R65" s="46">
        <f t="shared" si="8"/>
        <v>0</v>
      </c>
      <c r="S65" s="46">
        <f t="shared" si="9"/>
        <v>277.86</v>
      </c>
      <c r="T65" s="48">
        <f t="shared" si="10"/>
        <v>113.3</v>
      </c>
      <c r="U65" s="46">
        <f t="shared" si="11"/>
        <v>10.42</v>
      </c>
      <c r="V65" s="46">
        <v>0</v>
      </c>
      <c r="W65" s="48">
        <f t="shared" si="12"/>
        <v>159</v>
      </c>
      <c r="X65" s="48">
        <f t="shared" si="13"/>
        <v>0</v>
      </c>
      <c r="Y65" s="46">
        <f t="shared" si="14"/>
        <v>560.58</v>
      </c>
      <c r="Z65" s="46">
        <f t="shared" si="15"/>
        <v>1815.31125</v>
      </c>
      <c r="AA65" s="46"/>
      <c r="AB65" s="12" t="s">
        <v>101</v>
      </c>
      <c r="AC65" s="11">
        <f t="shared" ref="AC65:AE65" si="139">K65+R65</f>
        <v>62.5185</v>
      </c>
      <c r="AD65" s="11">
        <f t="shared" si="139"/>
        <v>833.58</v>
      </c>
      <c r="AE65" s="11">
        <f t="shared" si="139"/>
        <v>566.48</v>
      </c>
      <c r="AF65" s="11">
        <f t="shared" si="17"/>
        <v>34.73275</v>
      </c>
      <c r="AG65" s="11">
        <f t="shared" ref="AG65:AI65" si="140">O65+W65</f>
        <v>318</v>
      </c>
      <c r="AH65" s="11">
        <f t="shared" si="140"/>
        <v>0</v>
      </c>
      <c r="AI65" s="11">
        <f t="shared" si="140"/>
        <v>1815.31125</v>
      </c>
      <c r="AJ65" s="12" t="s">
        <v>34</v>
      </c>
    </row>
    <row r="66" s="9" customFormat="1" ht="16" customHeight="1" spans="1:36">
      <c r="A66" s="45">
        <f t="shared" si="0"/>
        <v>63</v>
      </c>
      <c r="B66" s="46" t="s">
        <v>230</v>
      </c>
      <c r="C66" s="47" t="s">
        <v>306</v>
      </c>
      <c r="D66" s="46" t="s">
        <v>307</v>
      </c>
      <c r="E66" s="46">
        <v>3820</v>
      </c>
      <c r="F66" s="46">
        <v>3820</v>
      </c>
      <c r="G66" s="48">
        <v>5664.75</v>
      </c>
      <c r="H66" s="46">
        <v>3820</v>
      </c>
      <c r="I66" s="48">
        <v>4180</v>
      </c>
      <c r="J66" s="48"/>
      <c r="K66" s="63">
        <f t="shared" si="1"/>
        <v>68.76</v>
      </c>
      <c r="L66" s="64">
        <f t="shared" si="2"/>
        <v>611.2</v>
      </c>
      <c r="M66" s="48">
        <f t="shared" si="3"/>
        <v>453.18</v>
      </c>
      <c r="N66" s="46">
        <f t="shared" si="4"/>
        <v>26.74</v>
      </c>
      <c r="O66" s="48">
        <f t="shared" si="5"/>
        <v>209</v>
      </c>
      <c r="P66" s="48">
        <f t="shared" si="6"/>
        <v>0</v>
      </c>
      <c r="Q66" s="48">
        <f t="shared" si="7"/>
        <v>1368.88</v>
      </c>
      <c r="R66" s="46">
        <f t="shared" si="8"/>
        <v>0</v>
      </c>
      <c r="S66" s="46">
        <f t="shared" si="9"/>
        <v>305.6</v>
      </c>
      <c r="T66" s="48">
        <f t="shared" si="10"/>
        <v>113.3</v>
      </c>
      <c r="U66" s="46">
        <f t="shared" si="11"/>
        <v>11.46</v>
      </c>
      <c r="V66" s="46">
        <v>0</v>
      </c>
      <c r="W66" s="48">
        <f t="shared" si="12"/>
        <v>209</v>
      </c>
      <c r="X66" s="48">
        <f t="shared" si="13"/>
        <v>0</v>
      </c>
      <c r="Y66" s="46">
        <f t="shared" si="14"/>
        <v>639.36</v>
      </c>
      <c r="Z66" s="46">
        <f t="shared" si="15"/>
        <v>2008.24</v>
      </c>
      <c r="AA66" s="46"/>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5">
        <f t="shared" si="0"/>
        <v>64</v>
      </c>
      <c r="B67" s="46" t="s">
        <v>227</v>
      </c>
      <c r="C67" s="47" t="s">
        <v>308</v>
      </c>
      <c r="D67" s="46" t="s">
        <v>309</v>
      </c>
      <c r="E67" s="46">
        <v>3820</v>
      </c>
      <c r="F67" s="46">
        <v>3820</v>
      </c>
      <c r="G67" s="48">
        <v>5664.75</v>
      </c>
      <c r="H67" s="46">
        <v>3820</v>
      </c>
      <c r="I67" s="48">
        <v>4180</v>
      </c>
      <c r="J67" s="48"/>
      <c r="K67" s="63">
        <f t="shared" si="1"/>
        <v>68.76</v>
      </c>
      <c r="L67" s="64">
        <f t="shared" si="2"/>
        <v>611.2</v>
      </c>
      <c r="M67" s="48">
        <f t="shared" si="3"/>
        <v>453.18</v>
      </c>
      <c r="N67" s="46">
        <f t="shared" si="4"/>
        <v>26.74</v>
      </c>
      <c r="O67" s="48">
        <f t="shared" si="5"/>
        <v>209</v>
      </c>
      <c r="P67" s="48">
        <f t="shared" si="6"/>
        <v>0</v>
      </c>
      <c r="Q67" s="48">
        <f t="shared" si="7"/>
        <v>1368.88</v>
      </c>
      <c r="R67" s="46">
        <f t="shared" si="8"/>
        <v>0</v>
      </c>
      <c r="S67" s="46">
        <f t="shared" si="9"/>
        <v>305.6</v>
      </c>
      <c r="T67" s="48">
        <f t="shared" si="10"/>
        <v>113.3</v>
      </c>
      <c r="U67" s="46">
        <f t="shared" si="11"/>
        <v>11.46</v>
      </c>
      <c r="V67" s="46">
        <v>0</v>
      </c>
      <c r="W67" s="48">
        <f t="shared" si="12"/>
        <v>209</v>
      </c>
      <c r="X67" s="48">
        <f t="shared" si="13"/>
        <v>0</v>
      </c>
      <c r="Y67" s="46">
        <f t="shared" si="14"/>
        <v>639.36</v>
      </c>
      <c r="Z67" s="46">
        <f t="shared" si="15"/>
        <v>2008.24</v>
      </c>
      <c r="AA67" s="46"/>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5">
        <f t="shared" ref="A68:A131" si="145">ROW()-3</f>
        <v>65</v>
      </c>
      <c r="B68" s="46" t="s">
        <v>227</v>
      </c>
      <c r="C68" s="47" t="s">
        <v>310</v>
      </c>
      <c r="D68" s="46" t="s">
        <v>311</v>
      </c>
      <c r="E68" s="46">
        <v>3473.25</v>
      </c>
      <c r="F68" s="46">
        <v>3473.25</v>
      </c>
      <c r="G68" s="48">
        <v>5664.75</v>
      </c>
      <c r="H68" s="46">
        <v>3473.25</v>
      </c>
      <c r="I68" s="48">
        <v>3180</v>
      </c>
      <c r="J68" s="48"/>
      <c r="K68" s="63">
        <f t="shared" ref="K68:K131" si="146">E68*0.018</f>
        <v>62.5185</v>
      </c>
      <c r="L68" s="64">
        <f t="shared" ref="L68:L131" si="147">F68*0.16</f>
        <v>555.72</v>
      </c>
      <c r="M68" s="48">
        <f t="shared" ref="M68:M131" si="148">ROUND(G68*0.08,2)</f>
        <v>453.18</v>
      </c>
      <c r="N68" s="46">
        <f t="shared" ref="N68:N131" si="149">H68*0.007</f>
        <v>24.31275</v>
      </c>
      <c r="O68" s="48">
        <f t="shared" ref="O68:O131" si="150">I68*5%</f>
        <v>159</v>
      </c>
      <c r="P68" s="48">
        <f t="shared" ref="P68:P131" si="151">J68*50%</f>
        <v>0</v>
      </c>
      <c r="Q68" s="48">
        <f t="shared" ref="Q68:Q131" si="152">SUM(K68:P68)</f>
        <v>1254.73125</v>
      </c>
      <c r="R68" s="46">
        <f t="shared" ref="R68:R131" si="153">E68*0</f>
        <v>0</v>
      </c>
      <c r="S68" s="46">
        <f t="shared" ref="S68:S131" si="154">ROUND(F68*0.08,2)</f>
        <v>277.86</v>
      </c>
      <c r="T68" s="48">
        <f t="shared" ref="T68:T131" si="155">ROUND(G68*0.02,2)</f>
        <v>113.3</v>
      </c>
      <c r="U68" s="46">
        <f t="shared" ref="U68:U131" si="156">ROUND(H68*0.003,2)</f>
        <v>10.42</v>
      </c>
      <c r="V68" s="46">
        <v>0</v>
      </c>
      <c r="W68" s="48">
        <f t="shared" ref="W68:W131" si="157">I68*5%</f>
        <v>159</v>
      </c>
      <c r="X68" s="48">
        <f t="shared" ref="X68:X131" si="158">J68*50%</f>
        <v>0</v>
      </c>
      <c r="Y68" s="46">
        <f t="shared" ref="Y68:Y131" si="159">SUM(R68:X68)</f>
        <v>560.58</v>
      </c>
      <c r="Z68" s="46">
        <f t="shared" ref="Z68:Z131" si="160">Q68+Y68</f>
        <v>1815.31125</v>
      </c>
      <c r="AA68" s="46"/>
      <c r="AB68" s="12" t="s">
        <v>101</v>
      </c>
      <c r="AC68" s="11">
        <f t="shared" ref="AC68:AE68" si="161">K68+R68</f>
        <v>62.5185</v>
      </c>
      <c r="AD68" s="11">
        <f t="shared" si="161"/>
        <v>833.58</v>
      </c>
      <c r="AE68" s="11">
        <f t="shared" si="161"/>
        <v>566.48</v>
      </c>
      <c r="AF68" s="11">
        <f t="shared" ref="AF68:AF131" si="162">N68+U68+V68</f>
        <v>34.73275</v>
      </c>
      <c r="AG68" s="11">
        <f t="shared" ref="AG68:AI68" si="163">O68+W68</f>
        <v>318</v>
      </c>
      <c r="AH68" s="11">
        <f t="shared" si="163"/>
        <v>0</v>
      </c>
      <c r="AI68" s="11">
        <f t="shared" si="163"/>
        <v>1815.31125</v>
      </c>
      <c r="AJ68" s="12" t="s">
        <v>34</v>
      </c>
    </row>
    <row r="69" s="9" customFormat="1" ht="16" customHeight="1" spans="1:36">
      <c r="A69" s="45">
        <f t="shared" si="145"/>
        <v>66</v>
      </c>
      <c r="B69" s="46" t="s">
        <v>227</v>
      </c>
      <c r="C69" s="47" t="s">
        <v>312</v>
      </c>
      <c r="D69" s="46" t="s">
        <v>313</v>
      </c>
      <c r="E69" s="46">
        <v>3473.25</v>
      </c>
      <c r="F69" s="46">
        <v>3473.25</v>
      </c>
      <c r="G69" s="48">
        <v>5664.75</v>
      </c>
      <c r="H69" s="46">
        <v>3473.25</v>
      </c>
      <c r="I69" s="48">
        <v>3180</v>
      </c>
      <c r="J69" s="48"/>
      <c r="K69" s="63">
        <f t="shared" si="146"/>
        <v>62.5185</v>
      </c>
      <c r="L69" s="64">
        <f t="shared" si="147"/>
        <v>555.72</v>
      </c>
      <c r="M69" s="48">
        <f t="shared" si="148"/>
        <v>453.18</v>
      </c>
      <c r="N69" s="46">
        <f t="shared" si="149"/>
        <v>24.31275</v>
      </c>
      <c r="O69" s="48">
        <f t="shared" si="150"/>
        <v>159</v>
      </c>
      <c r="P69" s="48">
        <f t="shared" si="151"/>
        <v>0</v>
      </c>
      <c r="Q69" s="48">
        <f t="shared" si="152"/>
        <v>1254.73125</v>
      </c>
      <c r="R69" s="46">
        <f t="shared" si="153"/>
        <v>0</v>
      </c>
      <c r="S69" s="46">
        <f t="shared" si="154"/>
        <v>277.86</v>
      </c>
      <c r="T69" s="48">
        <f t="shared" si="155"/>
        <v>113.3</v>
      </c>
      <c r="U69" s="46">
        <f t="shared" si="156"/>
        <v>10.42</v>
      </c>
      <c r="V69" s="46">
        <v>0</v>
      </c>
      <c r="W69" s="48">
        <f t="shared" si="157"/>
        <v>159</v>
      </c>
      <c r="X69" s="48">
        <f t="shared" si="158"/>
        <v>0</v>
      </c>
      <c r="Y69" s="46">
        <f t="shared" si="159"/>
        <v>560.58</v>
      </c>
      <c r="Z69" s="46">
        <f t="shared" si="160"/>
        <v>1815.31125</v>
      </c>
      <c r="AA69" s="46"/>
      <c r="AB69" s="12" t="s">
        <v>101</v>
      </c>
      <c r="AC69" s="11">
        <f t="shared" ref="AC69:AE69" si="164">K69+R69</f>
        <v>62.5185</v>
      </c>
      <c r="AD69" s="11">
        <f t="shared" si="164"/>
        <v>833.58</v>
      </c>
      <c r="AE69" s="11">
        <f t="shared" si="164"/>
        <v>566.48</v>
      </c>
      <c r="AF69" s="11">
        <f t="shared" si="162"/>
        <v>34.73275</v>
      </c>
      <c r="AG69" s="11">
        <f t="shared" ref="AG69:AI69" si="165">O69+W69</f>
        <v>318</v>
      </c>
      <c r="AH69" s="11">
        <f t="shared" si="165"/>
        <v>0</v>
      </c>
      <c r="AI69" s="11">
        <f t="shared" si="165"/>
        <v>1815.31125</v>
      </c>
      <c r="AJ69" s="12" t="s">
        <v>34</v>
      </c>
    </row>
    <row r="70" s="9" customFormat="1" ht="16" customHeight="1" spans="1:36">
      <c r="A70" s="45">
        <f t="shared" si="145"/>
        <v>67</v>
      </c>
      <c r="B70" s="46" t="s">
        <v>227</v>
      </c>
      <c r="C70" s="47" t="s">
        <v>314</v>
      </c>
      <c r="D70" s="46" t="s">
        <v>315</v>
      </c>
      <c r="E70" s="46">
        <v>3473.25</v>
      </c>
      <c r="F70" s="46">
        <v>3473.25</v>
      </c>
      <c r="G70" s="48">
        <v>5664.75</v>
      </c>
      <c r="H70" s="46">
        <v>3473.25</v>
      </c>
      <c r="I70" s="48">
        <v>3180</v>
      </c>
      <c r="J70" s="48"/>
      <c r="K70" s="63">
        <f t="shared" si="146"/>
        <v>62.5185</v>
      </c>
      <c r="L70" s="64">
        <f t="shared" si="147"/>
        <v>555.72</v>
      </c>
      <c r="M70" s="48">
        <f t="shared" si="148"/>
        <v>453.18</v>
      </c>
      <c r="N70" s="46">
        <f t="shared" si="149"/>
        <v>24.31275</v>
      </c>
      <c r="O70" s="48">
        <f t="shared" si="150"/>
        <v>159</v>
      </c>
      <c r="P70" s="48">
        <f t="shared" si="151"/>
        <v>0</v>
      </c>
      <c r="Q70" s="48">
        <f t="shared" si="152"/>
        <v>1254.73125</v>
      </c>
      <c r="R70" s="46">
        <f t="shared" si="153"/>
        <v>0</v>
      </c>
      <c r="S70" s="46">
        <f t="shared" si="154"/>
        <v>277.86</v>
      </c>
      <c r="T70" s="48">
        <f t="shared" si="155"/>
        <v>113.3</v>
      </c>
      <c r="U70" s="46">
        <f t="shared" si="156"/>
        <v>10.42</v>
      </c>
      <c r="V70" s="46">
        <v>0</v>
      </c>
      <c r="W70" s="48">
        <f t="shared" si="157"/>
        <v>159</v>
      </c>
      <c r="X70" s="48">
        <f t="shared" si="158"/>
        <v>0</v>
      </c>
      <c r="Y70" s="46">
        <f t="shared" si="159"/>
        <v>560.58</v>
      </c>
      <c r="Z70" s="46">
        <f t="shared" si="160"/>
        <v>1815.31125</v>
      </c>
      <c r="AA70" s="46"/>
      <c r="AB70" s="12" t="s">
        <v>101</v>
      </c>
      <c r="AC70" s="11">
        <f t="shared" ref="AC70:AE70" si="166">K70+R70</f>
        <v>62.5185</v>
      </c>
      <c r="AD70" s="11">
        <f t="shared" si="166"/>
        <v>833.58</v>
      </c>
      <c r="AE70" s="11">
        <f t="shared" si="166"/>
        <v>566.48</v>
      </c>
      <c r="AF70" s="11">
        <f t="shared" si="162"/>
        <v>34.73275</v>
      </c>
      <c r="AG70" s="11">
        <f t="shared" ref="AG70:AI70" si="167">O70+W70</f>
        <v>318</v>
      </c>
      <c r="AH70" s="11">
        <f t="shared" si="167"/>
        <v>0</v>
      </c>
      <c r="AI70" s="11">
        <f t="shared" si="167"/>
        <v>1815.31125</v>
      </c>
      <c r="AJ70" s="12" t="s">
        <v>34</v>
      </c>
    </row>
    <row r="71" s="9" customFormat="1" ht="16" customHeight="1" spans="1:36">
      <c r="A71" s="45">
        <f t="shared" si="145"/>
        <v>68</v>
      </c>
      <c r="B71" s="46" t="s">
        <v>230</v>
      </c>
      <c r="C71" s="47" t="s">
        <v>316</v>
      </c>
      <c r="D71" s="46" t="s">
        <v>317</v>
      </c>
      <c r="E71" s="46">
        <v>3473.25</v>
      </c>
      <c r="F71" s="46">
        <v>3473.25</v>
      </c>
      <c r="G71" s="48">
        <v>5664.75</v>
      </c>
      <c r="H71" s="46">
        <v>3473.25</v>
      </c>
      <c r="I71" s="48">
        <v>4180</v>
      </c>
      <c r="J71" s="48"/>
      <c r="K71" s="63">
        <f t="shared" si="146"/>
        <v>62.5185</v>
      </c>
      <c r="L71" s="64">
        <f t="shared" si="147"/>
        <v>555.72</v>
      </c>
      <c r="M71" s="48">
        <f t="shared" si="148"/>
        <v>453.18</v>
      </c>
      <c r="N71" s="46">
        <f t="shared" si="149"/>
        <v>24.31275</v>
      </c>
      <c r="O71" s="48">
        <f t="shared" si="150"/>
        <v>209</v>
      </c>
      <c r="P71" s="48">
        <f t="shared" si="151"/>
        <v>0</v>
      </c>
      <c r="Q71" s="48">
        <f t="shared" si="152"/>
        <v>1304.73125</v>
      </c>
      <c r="R71" s="46">
        <f t="shared" si="153"/>
        <v>0</v>
      </c>
      <c r="S71" s="46">
        <f t="shared" si="154"/>
        <v>277.86</v>
      </c>
      <c r="T71" s="48">
        <f t="shared" si="155"/>
        <v>113.3</v>
      </c>
      <c r="U71" s="46">
        <f t="shared" si="156"/>
        <v>10.42</v>
      </c>
      <c r="V71" s="46">
        <v>0</v>
      </c>
      <c r="W71" s="48">
        <f t="shared" si="157"/>
        <v>209</v>
      </c>
      <c r="X71" s="48">
        <f t="shared" si="158"/>
        <v>0</v>
      </c>
      <c r="Y71" s="46">
        <f t="shared" si="159"/>
        <v>610.58</v>
      </c>
      <c r="Z71" s="46">
        <f t="shared" si="160"/>
        <v>1915.31125</v>
      </c>
      <c r="AA71" s="46"/>
      <c r="AB71" s="12" t="s">
        <v>57</v>
      </c>
      <c r="AC71" s="11">
        <f t="shared" ref="AC71:AE71" si="168">K71+R71</f>
        <v>62.5185</v>
      </c>
      <c r="AD71" s="11">
        <f t="shared" si="168"/>
        <v>833.58</v>
      </c>
      <c r="AE71" s="11">
        <f t="shared" si="168"/>
        <v>566.48</v>
      </c>
      <c r="AF71" s="11">
        <f t="shared" si="162"/>
        <v>34.73275</v>
      </c>
      <c r="AG71" s="11">
        <f t="shared" ref="AG71:AI71" si="169">O71+W71</f>
        <v>418</v>
      </c>
      <c r="AH71" s="11">
        <f t="shared" si="169"/>
        <v>0</v>
      </c>
      <c r="AI71" s="11">
        <f t="shared" si="169"/>
        <v>1915.31125</v>
      </c>
      <c r="AJ71" s="12" t="s">
        <v>32</v>
      </c>
    </row>
    <row r="72" s="9" customFormat="1" ht="16" customHeight="1" spans="1:36">
      <c r="A72" s="45">
        <f t="shared" si="145"/>
        <v>69</v>
      </c>
      <c r="B72" s="46" t="s">
        <v>230</v>
      </c>
      <c r="C72" s="47" t="s">
        <v>318</v>
      </c>
      <c r="D72" s="46" t="s">
        <v>319</v>
      </c>
      <c r="E72" s="46">
        <v>3473.25</v>
      </c>
      <c r="F72" s="46">
        <v>3473.25</v>
      </c>
      <c r="G72" s="48">
        <v>5664.75</v>
      </c>
      <c r="H72" s="46">
        <v>3473.25</v>
      </c>
      <c r="I72" s="48">
        <v>4180</v>
      </c>
      <c r="J72" s="48"/>
      <c r="K72" s="63">
        <f t="shared" si="146"/>
        <v>62.5185</v>
      </c>
      <c r="L72" s="64">
        <f t="shared" si="147"/>
        <v>555.72</v>
      </c>
      <c r="M72" s="48">
        <f t="shared" si="148"/>
        <v>453.18</v>
      </c>
      <c r="N72" s="46">
        <f t="shared" si="149"/>
        <v>24.31275</v>
      </c>
      <c r="O72" s="48">
        <f t="shared" si="150"/>
        <v>209</v>
      </c>
      <c r="P72" s="48">
        <f t="shared" si="151"/>
        <v>0</v>
      </c>
      <c r="Q72" s="48">
        <f t="shared" si="152"/>
        <v>1304.73125</v>
      </c>
      <c r="R72" s="46">
        <f t="shared" si="153"/>
        <v>0</v>
      </c>
      <c r="S72" s="46">
        <f t="shared" si="154"/>
        <v>277.86</v>
      </c>
      <c r="T72" s="48">
        <f t="shared" si="155"/>
        <v>113.3</v>
      </c>
      <c r="U72" s="46">
        <f t="shared" si="156"/>
        <v>10.42</v>
      </c>
      <c r="V72" s="46">
        <v>0</v>
      </c>
      <c r="W72" s="48">
        <f t="shared" si="157"/>
        <v>209</v>
      </c>
      <c r="X72" s="48">
        <f t="shared" si="158"/>
        <v>0</v>
      </c>
      <c r="Y72" s="46">
        <f t="shared" si="159"/>
        <v>610.58</v>
      </c>
      <c r="Z72" s="46">
        <f t="shared" si="160"/>
        <v>1915.31125</v>
      </c>
      <c r="AA72" s="46"/>
      <c r="AB72" s="12" t="s">
        <v>68</v>
      </c>
      <c r="AC72" s="11">
        <f t="shared" ref="AC72:AE72" si="170">K72+R72</f>
        <v>62.5185</v>
      </c>
      <c r="AD72" s="11">
        <f t="shared" si="170"/>
        <v>833.58</v>
      </c>
      <c r="AE72" s="11">
        <f t="shared" si="170"/>
        <v>566.48</v>
      </c>
      <c r="AF72" s="11">
        <f t="shared" si="162"/>
        <v>34.73275</v>
      </c>
      <c r="AG72" s="11">
        <f t="shared" ref="AG72:AI72" si="171">O72+W72</f>
        <v>418</v>
      </c>
      <c r="AH72" s="11">
        <f t="shared" si="171"/>
        <v>0</v>
      </c>
      <c r="AI72" s="11">
        <f t="shared" si="171"/>
        <v>1915.31125</v>
      </c>
      <c r="AJ72" s="12" t="s">
        <v>32</v>
      </c>
    </row>
    <row r="73" s="9" customFormat="1" ht="16" customHeight="1" spans="1:36">
      <c r="A73" s="45">
        <f t="shared" si="145"/>
        <v>70</v>
      </c>
      <c r="B73" s="46" t="s">
        <v>230</v>
      </c>
      <c r="C73" s="47" t="s">
        <v>320</v>
      </c>
      <c r="D73" s="46" t="s">
        <v>321</v>
      </c>
      <c r="E73" s="46">
        <v>3473.25</v>
      </c>
      <c r="F73" s="46">
        <v>3473.25</v>
      </c>
      <c r="G73" s="48">
        <v>5664.75</v>
      </c>
      <c r="H73" s="46">
        <v>3473.25</v>
      </c>
      <c r="I73" s="48">
        <v>4180</v>
      </c>
      <c r="J73" s="48"/>
      <c r="K73" s="63">
        <f t="shared" si="146"/>
        <v>62.5185</v>
      </c>
      <c r="L73" s="64">
        <f t="shared" si="147"/>
        <v>555.72</v>
      </c>
      <c r="M73" s="48">
        <f t="shared" si="148"/>
        <v>453.18</v>
      </c>
      <c r="N73" s="46">
        <f t="shared" si="149"/>
        <v>24.31275</v>
      </c>
      <c r="O73" s="48">
        <f t="shared" si="150"/>
        <v>209</v>
      </c>
      <c r="P73" s="48">
        <f t="shared" si="151"/>
        <v>0</v>
      </c>
      <c r="Q73" s="48">
        <f t="shared" si="152"/>
        <v>1304.73125</v>
      </c>
      <c r="R73" s="46">
        <f t="shared" si="153"/>
        <v>0</v>
      </c>
      <c r="S73" s="46">
        <f t="shared" si="154"/>
        <v>277.86</v>
      </c>
      <c r="T73" s="48">
        <f t="shared" si="155"/>
        <v>113.3</v>
      </c>
      <c r="U73" s="46">
        <f t="shared" si="156"/>
        <v>10.42</v>
      </c>
      <c r="V73" s="46">
        <v>0</v>
      </c>
      <c r="W73" s="48">
        <f t="shared" si="157"/>
        <v>209</v>
      </c>
      <c r="X73" s="48">
        <f t="shared" si="158"/>
        <v>0</v>
      </c>
      <c r="Y73" s="46">
        <f t="shared" si="159"/>
        <v>610.58</v>
      </c>
      <c r="Z73" s="46">
        <f t="shared" si="160"/>
        <v>1915.31125</v>
      </c>
      <c r="AA73" s="46"/>
      <c r="AB73" s="12" t="s">
        <v>68</v>
      </c>
      <c r="AC73" s="11">
        <f t="shared" ref="AC73:AE73" si="172">K73+R73</f>
        <v>62.5185</v>
      </c>
      <c r="AD73" s="11">
        <f t="shared" si="172"/>
        <v>833.58</v>
      </c>
      <c r="AE73" s="11">
        <f t="shared" si="172"/>
        <v>566.48</v>
      </c>
      <c r="AF73" s="11">
        <f t="shared" si="162"/>
        <v>34.73275</v>
      </c>
      <c r="AG73" s="11">
        <f t="shared" ref="AG73:AI73" si="173">O73+W73</f>
        <v>418</v>
      </c>
      <c r="AH73" s="11">
        <f t="shared" si="173"/>
        <v>0</v>
      </c>
      <c r="AI73" s="11">
        <f t="shared" si="173"/>
        <v>1915.31125</v>
      </c>
      <c r="AJ73" s="12" t="s">
        <v>32</v>
      </c>
    </row>
    <row r="74" s="9" customFormat="1" ht="16" customHeight="1" spans="1:36">
      <c r="A74" s="45">
        <f t="shared" si="145"/>
        <v>71</v>
      </c>
      <c r="B74" s="46" t="s">
        <v>230</v>
      </c>
      <c r="C74" s="47" t="s">
        <v>322</v>
      </c>
      <c r="D74" s="345" t="s">
        <v>323</v>
      </c>
      <c r="E74" s="46">
        <v>3473.25</v>
      </c>
      <c r="F74" s="46">
        <v>3473.25</v>
      </c>
      <c r="G74" s="48">
        <v>5664.75</v>
      </c>
      <c r="H74" s="46">
        <v>3473.25</v>
      </c>
      <c r="I74" s="48">
        <v>3180</v>
      </c>
      <c r="J74" s="48"/>
      <c r="K74" s="63">
        <f t="shared" si="146"/>
        <v>62.5185</v>
      </c>
      <c r="L74" s="64">
        <f t="shared" si="147"/>
        <v>555.72</v>
      </c>
      <c r="M74" s="48">
        <f t="shared" si="148"/>
        <v>453.18</v>
      </c>
      <c r="N74" s="46">
        <f t="shared" si="149"/>
        <v>24.31275</v>
      </c>
      <c r="O74" s="48">
        <f t="shared" si="150"/>
        <v>159</v>
      </c>
      <c r="P74" s="48">
        <f t="shared" si="151"/>
        <v>0</v>
      </c>
      <c r="Q74" s="48">
        <f t="shared" si="152"/>
        <v>1254.73125</v>
      </c>
      <c r="R74" s="46">
        <f t="shared" si="153"/>
        <v>0</v>
      </c>
      <c r="S74" s="46">
        <f t="shared" si="154"/>
        <v>277.86</v>
      </c>
      <c r="T74" s="48">
        <f t="shared" si="155"/>
        <v>113.3</v>
      </c>
      <c r="U74" s="46">
        <f t="shared" si="156"/>
        <v>10.42</v>
      </c>
      <c r="V74" s="46">
        <v>0</v>
      </c>
      <c r="W74" s="48">
        <f t="shared" si="157"/>
        <v>159</v>
      </c>
      <c r="X74" s="48">
        <f t="shared" si="158"/>
        <v>0</v>
      </c>
      <c r="Y74" s="46">
        <f t="shared" si="159"/>
        <v>560.58</v>
      </c>
      <c r="Z74" s="46">
        <f t="shared" si="160"/>
        <v>1815.31125</v>
      </c>
      <c r="AA74" s="46"/>
      <c r="AB74" s="12" t="s">
        <v>68</v>
      </c>
      <c r="AC74" s="11">
        <f t="shared" ref="AC74:AE74" si="174">K74+R74</f>
        <v>62.5185</v>
      </c>
      <c r="AD74" s="11">
        <f t="shared" si="174"/>
        <v>833.58</v>
      </c>
      <c r="AE74" s="11">
        <f t="shared" si="174"/>
        <v>566.48</v>
      </c>
      <c r="AF74" s="11">
        <f t="shared" si="162"/>
        <v>34.73275</v>
      </c>
      <c r="AG74" s="11">
        <f t="shared" ref="AG74:AI74" si="175">O74+W74</f>
        <v>318</v>
      </c>
      <c r="AH74" s="11">
        <f t="shared" si="175"/>
        <v>0</v>
      </c>
      <c r="AI74" s="11">
        <f t="shared" si="175"/>
        <v>1815.31125</v>
      </c>
      <c r="AJ74" s="12" t="s">
        <v>32</v>
      </c>
    </row>
    <row r="75" s="9" customFormat="1" ht="16" customHeight="1" spans="1:36">
      <c r="A75" s="45">
        <f t="shared" si="145"/>
        <v>72</v>
      </c>
      <c r="B75" s="46" t="s">
        <v>230</v>
      </c>
      <c r="C75" s="47" t="s">
        <v>324</v>
      </c>
      <c r="D75" s="46" t="s">
        <v>325</v>
      </c>
      <c r="E75" s="46">
        <v>3473.25</v>
      </c>
      <c r="F75" s="46">
        <v>3473.25</v>
      </c>
      <c r="G75" s="48">
        <v>5664.75</v>
      </c>
      <c r="H75" s="46">
        <v>3473.25</v>
      </c>
      <c r="I75" s="48">
        <v>4180</v>
      </c>
      <c r="J75" s="48"/>
      <c r="K75" s="63">
        <f t="shared" si="146"/>
        <v>62.5185</v>
      </c>
      <c r="L75" s="64">
        <f t="shared" si="147"/>
        <v>555.72</v>
      </c>
      <c r="M75" s="48">
        <f t="shared" si="148"/>
        <v>453.18</v>
      </c>
      <c r="N75" s="46">
        <f t="shared" si="149"/>
        <v>24.31275</v>
      </c>
      <c r="O75" s="48">
        <f t="shared" si="150"/>
        <v>209</v>
      </c>
      <c r="P75" s="48">
        <f t="shared" si="151"/>
        <v>0</v>
      </c>
      <c r="Q75" s="48">
        <f t="shared" si="152"/>
        <v>1304.73125</v>
      </c>
      <c r="R75" s="46">
        <f t="shared" si="153"/>
        <v>0</v>
      </c>
      <c r="S75" s="46">
        <f t="shared" si="154"/>
        <v>277.86</v>
      </c>
      <c r="T75" s="48">
        <f t="shared" si="155"/>
        <v>113.3</v>
      </c>
      <c r="U75" s="46">
        <f t="shared" si="156"/>
        <v>10.42</v>
      </c>
      <c r="V75" s="46">
        <v>0</v>
      </c>
      <c r="W75" s="48">
        <f t="shared" si="157"/>
        <v>209</v>
      </c>
      <c r="X75" s="48">
        <f t="shared" si="158"/>
        <v>0</v>
      </c>
      <c r="Y75" s="46">
        <f t="shared" si="159"/>
        <v>610.58</v>
      </c>
      <c r="Z75" s="46">
        <f t="shared" si="160"/>
        <v>1915.31125</v>
      </c>
      <c r="AA75" s="46"/>
      <c r="AB75" s="12" t="s">
        <v>68</v>
      </c>
      <c r="AC75" s="11">
        <f t="shared" ref="AC75:AE75" si="176">K75+R75</f>
        <v>62.5185</v>
      </c>
      <c r="AD75" s="11">
        <f t="shared" si="176"/>
        <v>833.58</v>
      </c>
      <c r="AE75" s="11">
        <f t="shared" si="176"/>
        <v>566.48</v>
      </c>
      <c r="AF75" s="11">
        <f t="shared" si="162"/>
        <v>34.73275</v>
      </c>
      <c r="AG75" s="11">
        <f t="shared" ref="AG75:AI75" si="177">O75+W75</f>
        <v>418</v>
      </c>
      <c r="AH75" s="11">
        <f t="shared" si="177"/>
        <v>0</v>
      </c>
      <c r="AI75" s="11">
        <f t="shared" si="177"/>
        <v>1915.31125</v>
      </c>
      <c r="AJ75" s="12" t="s">
        <v>32</v>
      </c>
    </row>
    <row r="76" s="9" customFormat="1" ht="16" customHeight="1" spans="1:36">
      <c r="A76" s="45">
        <f t="shared" si="145"/>
        <v>73</v>
      </c>
      <c r="B76" s="46" t="s">
        <v>230</v>
      </c>
      <c r="C76" s="47" t="s">
        <v>326</v>
      </c>
      <c r="D76" s="343" t="s">
        <v>327</v>
      </c>
      <c r="E76" s="46">
        <v>3473.25</v>
      </c>
      <c r="F76" s="46">
        <v>3473.25</v>
      </c>
      <c r="G76" s="48">
        <v>5664.75</v>
      </c>
      <c r="H76" s="46">
        <v>3473.25</v>
      </c>
      <c r="I76" s="48">
        <v>1790</v>
      </c>
      <c r="J76" s="48"/>
      <c r="K76" s="63">
        <f t="shared" si="146"/>
        <v>62.5185</v>
      </c>
      <c r="L76" s="64">
        <f t="shared" si="147"/>
        <v>555.72</v>
      </c>
      <c r="M76" s="48">
        <f t="shared" si="148"/>
        <v>453.18</v>
      </c>
      <c r="N76" s="46">
        <f t="shared" si="149"/>
        <v>24.31275</v>
      </c>
      <c r="O76" s="48">
        <f t="shared" si="150"/>
        <v>89.5</v>
      </c>
      <c r="P76" s="48">
        <f t="shared" si="151"/>
        <v>0</v>
      </c>
      <c r="Q76" s="48">
        <f t="shared" si="152"/>
        <v>1185.23125</v>
      </c>
      <c r="R76" s="46">
        <f t="shared" si="153"/>
        <v>0</v>
      </c>
      <c r="S76" s="46">
        <f t="shared" si="154"/>
        <v>277.86</v>
      </c>
      <c r="T76" s="48">
        <f t="shared" si="155"/>
        <v>113.3</v>
      </c>
      <c r="U76" s="46">
        <f t="shared" si="156"/>
        <v>10.42</v>
      </c>
      <c r="V76" s="46">
        <v>0</v>
      </c>
      <c r="W76" s="48">
        <f t="shared" si="157"/>
        <v>89.5</v>
      </c>
      <c r="X76" s="48">
        <f t="shared" si="158"/>
        <v>0</v>
      </c>
      <c r="Y76" s="46">
        <f t="shared" si="159"/>
        <v>491.08</v>
      </c>
      <c r="Z76" s="46">
        <f t="shared" si="160"/>
        <v>1676.31125</v>
      </c>
      <c r="AA76" s="46"/>
      <c r="AB76" s="12" t="s">
        <v>57</v>
      </c>
      <c r="AC76" s="11">
        <f t="shared" ref="AC76:AE76" si="178">K76+R76</f>
        <v>62.5185</v>
      </c>
      <c r="AD76" s="11">
        <f t="shared" si="178"/>
        <v>833.58</v>
      </c>
      <c r="AE76" s="11">
        <f t="shared" si="178"/>
        <v>566.48</v>
      </c>
      <c r="AF76" s="11">
        <f t="shared" si="162"/>
        <v>34.73275</v>
      </c>
      <c r="AG76" s="11">
        <f t="shared" ref="AG76:AI76" si="179">O76+W76</f>
        <v>179</v>
      </c>
      <c r="AH76" s="11">
        <f t="shared" si="179"/>
        <v>0</v>
      </c>
      <c r="AI76" s="11">
        <f t="shared" si="179"/>
        <v>1676.31125</v>
      </c>
      <c r="AJ76" s="12" t="s">
        <v>32</v>
      </c>
    </row>
    <row r="77" s="9" customFormat="1" ht="16" customHeight="1" spans="1:36">
      <c r="A77" s="45">
        <f t="shared" si="145"/>
        <v>74</v>
      </c>
      <c r="B77" s="46" t="s">
        <v>328</v>
      </c>
      <c r="C77" s="47" t="s">
        <v>329</v>
      </c>
      <c r="D77" s="46" t="s">
        <v>330</v>
      </c>
      <c r="E77" s="46">
        <v>3473.25</v>
      </c>
      <c r="F77" s="46">
        <v>3473.25</v>
      </c>
      <c r="G77" s="48">
        <v>5664.75</v>
      </c>
      <c r="H77" s="46">
        <v>3473.25</v>
      </c>
      <c r="I77" s="48">
        <v>3180</v>
      </c>
      <c r="J77" s="48"/>
      <c r="K77" s="63">
        <f t="shared" si="146"/>
        <v>62.5185</v>
      </c>
      <c r="L77" s="64">
        <f t="shared" si="147"/>
        <v>555.72</v>
      </c>
      <c r="M77" s="48">
        <f t="shared" si="148"/>
        <v>453.18</v>
      </c>
      <c r="N77" s="46">
        <f t="shared" si="149"/>
        <v>24.31275</v>
      </c>
      <c r="O77" s="48">
        <f t="shared" si="150"/>
        <v>159</v>
      </c>
      <c r="P77" s="48">
        <f t="shared" si="151"/>
        <v>0</v>
      </c>
      <c r="Q77" s="48">
        <f t="shared" si="152"/>
        <v>1254.73125</v>
      </c>
      <c r="R77" s="46">
        <f t="shared" si="153"/>
        <v>0</v>
      </c>
      <c r="S77" s="46">
        <f t="shared" si="154"/>
        <v>277.86</v>
      </c>
      <c r="T77" s="48">
        <f t="shared" si="155"/>
        <v>113.3</v>
      </c>
      <c r="U77" s="46">
        <f t="shared" si="156"/>
        <v>10.42</v>
      </c>
      <c r="V77" s="46">
        <v>0</v>
      </c>
      <c r="W77" s="48">
        <f t="shared" si="157"/>
        <v>159</v>
      </c>
      <c r="X77" s="48">
        <f t="shared" si="158"/>
        <v>0</v>
      </c>
      <c r="Y77" s="46">
        <f t="shared" si="159"/>
        <v>560.58</v>
      </c>
      <c r="Z77" s="46">
        <f t="shared" si="160"/>
        <v>1815.31125</v>
      </c>
      <c r="AA77" s="46"/>
      <c r="AB77" s="12" t="s">
        <v>104</v>
      </c>
      <c r="AC77" s="11">
        <f t="shared" ref="AC77:AE77" si="180">K77+R77</f>
        <v>62.5185</v>
      </c>
      <c r="AD77" s="11">
        <f t="shared" si="180"/>
        <v>833.58</v>
      </c>
      <c r="AE77" s="11">
        <f t="shared" si="180"/>
        <v>566.48</v>
      </c>
      <c r="AF77" s="11">
        <f t="shared" si="162"/>
        <v>34.73275</v>
      </c>
      <c r="AG77" s="11">
        <f t="shared" ref="AG77:AI77" si="181">O77+W77</f>
        <v>318</v>
      </c>
      <c r="AH77" s="11">
        <f t="shared" si="181"/>
        <v>0</v>
      </c>
      <c r="AI77" s="11">
        <f t="shared" si="181"/>
        <v>1815.31125</v>
      </c>
      <c r="AJ77" s="12" t="s">
        <v>35</v>
      </c>
    </row>
    <row r="78" s="9" customFormat="1" ht="16" customHeight="1" spans="1:36">
      <c r="A78" s="45">
        <f t="shared" si="145"/>
        <v>75</v>
      </c>
      <c r="B78" s="46" t="s">
        <v>227</v>
      </c>
      <c r="C78" s="47" t="s">
        <v>331</v>
      </c>
      <c r="D78" s="46" t="s">
        <v>332</v>
      </c>
      <c r="E78" s="46">
        <v>3473.25</v>
      </c>
      <c r="F78" s="46">
        <v>3473.25</v>
      </c>
      <c r="G78" s="48">
        <v>5664.75</v>
      </c>
      <c r="H78" s="46">
        <v>3473.25</v>
      </c>
      <c r="I78" s="48">
        <v>3180</v>
      </c>
      <c r="J78" s="48"/>
      <c r="K78" s="63">
        <f t="shared" si="146"/>
        <v>62.5185</v>
      </c>
      <c r="L78" s="64">
        <f t="shared" si="147"/>
        <v>555.72</v>
      </c>
      <c r="M78" s="48">
        <f t="shared" si="148"/>
        <v>453.18</v>
      </c>
      <c r="N78" s="46">
        <f t="shared" si="149"/>
        <v>24.31275</v>
      </c>
      <c r="O78" s="48">
        <f t="shared" si="150"/>
        <v>159</v>
      </c>
      <c r="P78" s="48">
        <f t="shared" si="151"/>
        <v>0</v>
      </c>
      <c r="Q78" s="48">
        <f t="shared" si="152"/>
        <v>1254.73125</v>
      </c>
      <c r="R78" s="46">
        <f t="shared" si="153"/>
        <v>0</v>
      </c>
      <c r="S78" s="46">
        <f t="shared" si="154"/>
        <v>277.86</v>
      </c>
      <c r="T78" s="48">
        <f t="shared" si="155"/>
        <v>113.3</v>
      </c>
      <c r="U78" s="46">
        <f t="shared" si="156"/>
        <v>10.42</v>
      </c>
      <c r="V78" s="46">
        <v>0</v>
      </c>
      <c r="W78" s="48">
        <f t="shared" si="157"/>
        <v>159</v>
      </c>
      <c r="X78" s="48">
        <f t="shared" si="158"/>
        <v>0</v>
      </c>
      <c r="Y78" s="46">
        <f t="shared" si="159"/>
        <v>560.58</v>
      </c>
      <c r="Z78" s="46">
        <f t="shared" si="160"/>
        <v>1815.31125</v>
      </c>
      <c r="AA78" s="46"/>
      <c r="AB78" s="12" t="s">
        <v>101</v>
      </c>
      <c r="AC78" s="11">
        <f t="shared" ref="AC78:AE78" si="182">K78+R78</f>
        <v>62.5185</v>
      </c>
      <c r="AD78" s="11">
        <f t="shared" si="182"/>
        <v>833.58</v>
      </c>
      <c r="AE78" s="11">
        <f t="shared" si="182"/>
        <v>566.48</v>
      </c>
      <c r="AF78" s="11">
        <f t="shared" si="162"/>
        <v>34.73275</v>
      </c>
      <c r="AG78" s="11">
        <f t="shared" ref="AG78:AI78" si="183">O78+W78</f>
        <v>318</v>
      </c>
      <c r="AH78" s="11">
        <f t="shared" si="183"/>
        <v>0</v>
      </c>
      <c r="AI78" s="11">
        <f t="shared" si="183"/>
        <v>1815.31125</v>
      </c>
      <c r="AJ78" s="12" t="s">
        <v>34</v>
      </c>
    </row>
    <row r="79" s="9" customFormat="1" ht="16" customHeight="1" spans="1:36">
      <c r="A79" s="45">
        <f t="shared" si="145"/>
        <v>76</v>
      </c>
      <c r="B79" s="46" t="s">
        <v>230</v>
      </c>
      <c r="C79" s="47" t="s">
        <v>333</v>
      </c>
      <c r="D79" s="46" t="s">
        <v>334</v>
      </c>
      <c r="E79" s="46">
        <v>3473.25</v>
      </c>
      <c r="F79" s="46">
        <v>3473.25</v>
      </c>
      <c r="G79" s="48">
        <v>5664.75</v>
      </c>
      <c r="H79" s="46">
        <v>3473.25</v>
      </c>
      <c r="I79" s="48">
        <v>3180</v>
      </c>
      <c r="J79" s="48"/>
      <c r="K79" s="63">
        <f t="shared" si="146"/>
        <v>62.5185</v>
      </c>
      <c r="L79" s="64">
        <f t="shared" si="147"/>
        <v>555.72</v>
      </c>
      <c r="M79" s="48">
        <f t="shared" si="148"/>
        <v>453.18</v>
      </c>
      <c r="N79" s="46">
        <f t="shared" si="149"/>
        <v>24.31275</v>
      </c>
      <c r="O79" s="48">
        <f t="shared" si="150"/>
        <v>159</v>
      </c>
      <c r="P79" s="48">
        <f t="shared" si="151"/>
        <v>0</v>
      </c>
      <c r="Q79" s="48">
        <f t="shared" si="152"/>
        <v>1254.73125</v>
      </c>
      <c r="R79" s="46">
        <f t="shared" si="153"/>
        <v>0</v>
      </c>
      <c r="S79" s="46">
        <f t="shared" si="154"/>
        <v>277.86</v>
      </c>
      <c r="T79" s="48">
        <f t="shared" si="155"/>
        <v>113.3</v>
      </c>
      <c r="U79" s="46">
        <f t="shared" si="156"/>
        <v>10.42</v>
      </c>
      <c r="V79" s="46">
        <v>0</v>
      </c>
      <c r="W79" s="48">
        <f t="shared" si="157"/>
        <v>159</v>
      </c>
      <c r="X79" s="48">
        <f t="shared" si="158"/>
        <v>0</v>
      </c>
      <c r="Y79" s="46">
        <f t="shared" si="159"/>
        <v>560.58</v>
      </c>
      <c r="Z79" s="46">
        <f t="shared" si="160"/>
        <v>1815.31125</v>
      </c>
      <c r="AA79" s="46"/>
      <c r="AB79" s="12" t="s">
        <v>57</v>
      </c>
      <c r="AC79" s="11">
        <f t="shared" ref="AC79:AE79" si="184">K79+R79</f>
        <v>62.5185</v>
      </c>
      <c r="AD79" s="11">
        <f t="shared" si="184"/>
        <v>833.58</v>
      </c>
      <c r="AE79" s="11">
        <f t="shared" si="184"/>
        <v>566.48</v>
      </c>
      <c r="AF79" s="11">
        <f t="shared" si="162"/>
        <v>34.73275</v>
      </c>
      <c r="AG79" s="11">
        <f t="shared" ref="AG79:AI79" si="185">O79+W79</f>
        <v>318</v>
      </c>
      <c r="AH79" s="11">
        <f t="shared" si="185"/>
        <v>0</v>
      </c>
      <c r="AI79" s="11">
        <f t="shared" si="185"/>
        <v>1815.31125</v>
      </c>
      <c r="AJ79" s="12" t="s">
        <v>32</v>
      </c>
    </row>
    <row r="80" s="9" customFormat="1" ht="16" customHeight="1" spans="1:36">
      <c r="A80" s="45">
        <f t="shared" si="145"/>
        <v>77</v>
      </c>
      <c r="B80" s="46" t="s">
        <v>230</v>
      </c>
      <c r="C80" s="51" t="s">
        <v>335</v>
      </c>
      <c r="D80" s="52" t="s">
        <v>336</v>
      </c>
      <c r="E80" s="46">
        <v>3473.25</v>
      </c>
      <c r="F80" s="46">
        <v>3473.25</v>
      </c>
      <c r="G80" s="48">
        <v>5664.75</v>
      </c>
      <c r="H80" s="46">
        <v>3473.25</v>
      </c>
      <c r="I80" s="48">
        <v>3180</v>
      </c>
      <c r="J80" s="48"/>
      <c r="K80" s="63">
        <f t="shared" si="146"/>
        <v>62.5185</v>
      </c>
      <c r="L80" s="64">
        <f t="shared" si="147"/>
        <v>555.72</v>
      </c>
      <c r="M80" s="48">
        <f t="shared" si="148"/>
        <v>453.18</v>
      </c>
      <c r="N80" s="46">
        <f t="shared" si="149"/>
        <v>24.31275</v>
      </c>
      <c r="O80" s="48">
        <f t="shared" si="150"/>
        <v>159</v>
      </c>
      <c r="P80" s="48">
        <f t="shared" si="151"/>
        <v>0</v>
      </c>
      <c r="Q80" s="48">
        <f t="shared" si="152"/>
        <v>1254.73125</v>
      </c>
      <c r="R80" s="46">
        <f t="shared" si="153"/>
        <v>0</v>
      </c>
      <c r="S80" s="46">
        <f t="shared" si="154"/>
        <v>277.86</v>
      </c>
      <c r="T80" s="48">
        <f t="shared" si="155"/>
        <v>113.3</v>
      </c>
      <c r="U80" s="46">
        <f t="shared" si="156"/>
        <v>10.42</v>
      </c>
      <c r="V80" s="46">
        <v>0</v>
      </c>
      <c r="W80" s="48">
        <f t="shared" si="157"/>
        <v>159</v>
      </c>
      <c r="X80" s="48">
        <f t="shared" si="158"/>
        <v>0</v>
      </c>
      <c r="Y80" s="46">
        <f t="shared" si="159"/>
        <v>560.58</v>
      </c>
      <c r="Z80" s="46">
        <f t="shared" si="160"/>
        <v>1815.31125</v>
      </c>
      <c r="AA80" s="46"/>
      <c r="AB80" s="12" t="s">
        <v>57</v>
      </c>
      <c r="AC80" s="11">
        <f t="shared" ref="AC80:AE80" si="186">K80+R80</f>
        <v>62.5185</v>
      </c>
      <c r="AD80" s="11">
        <f t="shared" si="186"/>
        <v>833.58</v>
      </c>
      <c r="AE80" s="11">
        <f t="shared" si="186"/>
        <v>566.48</v>
      </c>
      <c r="AF80" s="11">
        <f t="shared" si="162"/>
        <v>34.73275</v>
      </c>
      <c r="AG80" s="11">
        <f t="shared" ref="AG80:AI80" si="187">O80+W80</f>
        <v>318</v>
      </c>
      <c r="AH80" s="11">
        <f t="shared" si="187"/>
        <v>0</v>
      </c>
      <c r="AI80" s="11">
        <f t="shared" si="187"/>
        <v>1815.31125</v>
      </c>
      <c r="AJ80" s="12" t="s">
        <v>32</v>
      </c>
    </row>
    <row r="81" s="9" customFormat="1" ht="16" customHeight="1" spans="1:36">
      <c r="A81" s="45">
        <f t="shared" si="145"/>
        <v>78</v>
      </c>
      <c r="B81" s="46" t="s">
        <v>337</v>
      </c>
      <c r="C81" s="51" t="s">
        <v>338</v>
      </c>
      <c r="D81" s="52" t="s">
        <v>339</v>
      </c>
      <c r="E81" s="46">
        <v>3473.25</v>
      </c>
      <c r="F81" s="46">
        <v>3473.25</v>
      </c>
      <c r="G81" s="48">
        <v>5664.75</v>
      </c>
      <c r="H81" s="46">
        <v>3473.25</v>
      </c>
      <c r="I81" s="48">
        <v>3180</v>
      </c>
      <c r="J81" s="48"/>
      <c r="K81" s="63">
        <f t="shared" si="146"/>
        <v>62.5185</v>
      </c>
      <c r="L81" s="64">
        <f t="shared" si="147"/>
        <v>555.72</v>
      </c>
      <c r="M81" s="48">
        <f t="shared" si="148"/>
        <v>453.18</v>
      </c>
      <c r="N81" s="46">
        <f t="shared" si="149"/>
        <v>24.31275</v>
      </c>
      <c r="O81" s="48">
        <f t="shared" si="150"/>
        <v>159</v>
      </c>
      <c r="P81" s="48">
        <f t="shared" si="151"/>
        <v>0</v>
      </c>
      <c r="Q81" s="48">
        <f t="shared" si="152"/>
        <v>1254.73125</v>
      </c>
      <c r="R81" s="46">
        <f t="shared" si="153"/>
        <v>0</v>
      </c>
      <c r="S81" s="46">
        <f t="shared" si="154"/>
        <v>277.86</v>
      </c>
      <c r="T81" s="48">
        <f t="shared" si="155"/>
        <v>113.3</v>
      </c>
      <c r="U81" s="46">
        <f t="shared" si="156"/>
        <v>10.42</v>
      </c>
      <c r="V81" s="46">
        <v>0</v>
      </c>
      <c r="W81" s="48">
        <f t="shared" si="157"/>
        <v>159</v>
      </c>
      <c r="X81" s="48">
        <f t="shared" si="158"/>
        <v>0</v>
      </c>
      <c r="Y81" s="46">
        <f t="shared" si="159"/>
        <v>560.58</v>
      </c>
      <c r="Z81" s="46">
        <f t="shared" si="160"/>
        <v>1815.31125</v>
      </c>
      <c r="AA81" s="46"/>
      <c r="AB81" s="12" t="s">
        <v>74</v>
      </c>
      <c r="AC81" s="11">
        <f t="shared" ref="AC81:AE81" si="188">K81+R81</f>
        <v>62.5185</v>
      </c>
      <c r="AD81" s="11">
        <f t="shared" si="188"/>
        <v>833.58</v>
      </c>
      <c r="AE81" s="11">
        <f t="shared" si="188"/>
        <v>566.48</v>
      </c>
      <c r="AF81" s="11">
        <f t="shared" si="162"/>
        <v>34.73275</v>
      </c>
      <c r="AG81" s="11">
        <f t="shared" ref="AG81:AI81" si="189">O81+W81</f>
        <v>318</v>
      </c>
      <c r="AH81" s="11">
        <f t="shared" si="189"/>
        <v>0</v>
      </c>
      <c r="AI81" s="11">
        <f t="shared" si="189"/>
        <v>1815.31125</v>
      </c>
      <c r="AJ81" s="12" t="s">
        <v>33</v>
      </c>
    </row>
    <row r="82" s="9" customFormat="1" ht="16" customHeight="1" spans="1:36">
      <c r="A82" s="45">
        <f t="shared" si="145"/>
        <v>79</v>
      </c>
      <c r="B82" s="46" t="s">
        <v>230</v>
      </c>
      <c r="C82" s="51" t="s">
        <v>340</v>
      </c>
      <c r="D82" s="52" t="s">
        <v>341</v>
      </c>
      <c r="E82" s="46">
        <v>3473.25</v>
      </c>
      <c r="F82" s="46">
        <v>3473.25</v>
      </c>
      <c r="G82" s="48">
        <v>5664.75</v>
      </c>
      <c r="H82" s="46">
        <v>3473.25</v>
      </c>
      <c r="I82" s="48">
        <v>3180</v>
      </c>
      <c r="J82" s="48"/>
      <c r="K82" s="63">
        <f t="shared" si="146"/>
        <v>62.5185</v>
      </c>
      <c r="L82" s="64">
        <f t="shared" si="147"/>
        <v>555.72</v>
      </c>
      <c r="M82" s="48">
        <f t="shared" si="148"/>
        <v>453.18</v>
      </c>
      <c r="N82" s="46">
        <f t="shared" si="149"/>
        <v>24.31275</v>
      </c>
      <c r="O82" s="48">
        <f t="shared" si="150"/>
        <v>159</v>
      </c>
      <c r="P82" s="48">
        <f t="shared" si="151"/>
        <v>0</v>
      </c>
      <c r="Q82" s="48">
        <f t="shared" si="152"/>
        <v>1254.73125</v>
      </c>
      <c r="R82" s="46">
        <f t="shared" si="153"/>
        <v>0</v>
      </c>
      <c r="S82" s="46">
        <f t="shared" si="154"/>
        <v>277.86</v>
      </c>
      <c r="T82" s="48">
        <f t="shared" si="155"/>
        <v>113.3</v>
      </c>
      <c r="U82" s="46">
        <f t="shared" si="156"/>
        <v>10.42</v>
      </c>
      <c r="V82" s="46">
        <v>0</v>
      </c>
      <c r="W82" s="48">
        <f t="shared" si="157"/>
        <v>159</v>
      </c>
      <c r="X82" s="48">
        <f t="shared" si="158"/>
        <v>0</v>
      </c>
      <c r="Y82" s="46">
        <f t="shared" si="159"/>
        <v>560.58</v>
      </c>
      <c r="Z82" s="46">
        <f t="shared" si="160"/>
        <v>1815.31125</v>
      </c>
      <c r="AA82" s="46"/>
      <c r="AB82" s="12" t="s">
        <v>57</v>
      </c>
      <c r="AC82" s="11">
        <f t="shared" ref="AC82:AE82" si="190">K82+R82</f>
        <v>62.5185</v>
      </c>
      <c r="AD82" s="11">
        <f t="shared" si="190"/>
        <v>833.58</v>
      </c>
      <c r="AE82" s="11">
        <f t="shared" si="190"/>
        <v>566.48</v>
      </c>
      <c r="AF82" s="11">
        <f t="shared" si="162"/>
        <v>34.73275</v>
      </c>
      <c r="AG82" s="11">
        <f t="shared" ref="AG82:AI82" si="191">O82+W82</f>
        <v>318</v>
      </c>
      <c r="AH82" s="11">
        <f t="shared" si="191"/>
        <v>0</v>
      </c>
      <c r="AI82" s="11">
        <f t="shared" si="191"/>
        <v>1815.31125</v>
      </c>
      <c r="AJ82" s="12" t="s">
        <v>32</v>
      </c>
    </row>
    <row r="83" s="9" customFormat="1" ht="16" customHeight="1" spans="1:36">
      <c r="A83" s="45">
        <f t="shared" si="145"/>
        <v>80</v>
      </c>
      <c r="B83" s="46" t="s">
        <v>230</v>
      </c>
      <c r="C83" s="51" t="s">
        <v>342</v>
      </c>
      <c r="D83" s="52" t="s">
        <v>343</v>
      </c>
      <c r="E83" s="46">
        <v>3473.25</v>
      </c>
      <c r="F83" s="46">
        <v>3473.25</v>
      </c>
      <c r="G83" s="48">
        <v>5664.75</v>
      </c>
      <c r="H83" s="46">
        <v>3473.25</v>
      </c>
      <c r="I83" s="48">
        <v>1790</v>
      </c>
      <c r="J83" s="48"/>
      <c r="K83" s="63">
        <f t="shared" si="146"/>
        <v>62.5185</v>
      </c>
      <c r="L83" s="64">
        <f t="shared" si="147"/>
        <v>555.72</v>
      </c>
      <c r="M83" s="48">
        <f t="shared" si="148"/>
        <v>453.18</v>
      </c>
      <c r="N83" s="46">
        <f t="shared" si="149"/>
        <v>24.31275</v>
      </c>
      <c r="O83" s="48">
        <f t="shared" si="150"/>
        <v>89.5</v>
      </c>
      <c r="P83" s="48">
        <f t="shared" si="151"/>
        <v>0</v>
      </c>
      <c r="Q83" s="48">
        <f t="shared" si="152"/>
        <v>1185.23125</v>
      </c>
      <c r="R83" s="46">
        <f t="shared" si="153"/>
        <v>0</v>
      </c>
      <c r="S83" s="46">
        <f t="shared" si="154"/>
        <v>277.86</v>
      </c>
      <c r="T83" s="48">
        <f t="shared" si="155"/>
        <v>113.3</v>
      </c>
      <c r="U83" s="46">
        <f t="shared" si="156"/>
        <v>10.42</v>
      </c>
      <c r="V83" s="46">
        <v>0</v>
      </c>
      <c r="W83" s="48">
        <f t="shared" si="157"/>
        <v>89.5</v>
      </c>
      <c r="X83" s="48">
        <f t="shared" si="158"/>
        <v>0</v>
      </c>
      <c r="Y83" s="46">
        <f t="shared" si="159"/>
        <v>491.08</v>
      </c>
      <c r="Z83" s="46">
        <f t="shared" si="160"/>
        <v>1676.31125</v>
      </c>
      <c r="AA83" s="46"/>
      <c r="AB83" s="12" t="s">
        <v>57</v>
      </c>
      <c r="AC83" s="11">
        <f t="shared" ref="AC83:AE83" si="192">K83+R83</f>
        <v>62.5185</v>
      </c>
      <c r="AD83" s="11">
        <f t="shared" si="192"/>
        <v>833.58</v>
      </c>
      <c r="AE83" s="11">
        <f t="shared" si="192"/>
        <v>566.48</v>
      </c>
      <c r="AF83" s="11">
        <f t="shared" si="162"/>
        <v>34.73275</v>
      </c>
      <c r="AG83" s="11">
        <f t="shared" ref="AG83:AI83" si="193">O83+W83</f>
        <v>179</v>
      </c>
      <c r="AH83" s="11">
        <f t="shared" si="193"/>
        <v>0</v>
      </c>
      <c r="AI83" s="11">
        <f t="shared" si="193"/>
        <v>1676.31125</v>
      </c>
      <c r="AJ83" s="12" t="s">
        <v>32</v>
      </c>
    </row>
    <row r="84" s="9" customFormat="1" ht="16" customHeight="1" spans="1:36">
      <c r="A84" s="45">
        <f t="shared" si="145"/>
        <v>81</v>
      </c>
      <c r="B84" s="46" t="s">
        <v>227</v>
      </c>
      <c r="C84" s="51" t="s">
        <v>344</v>
      </c>
      <c r="D84" s="344" t="s">
        <v>345</v>
      </c>
      <c r="E84" s="46">
        <v>3473.25</v>
      </c>
      <c r="F84" s="46">
        <v>3473.25</v>
      </c>
      <c r="G84" s="48">
        <v>5664.75</v>
      </c>
      <c r="H84" s="46">
        <v>3473.25</v>
      </c>
      <c r="I84" s="48">
        <v>3180</v>
      </c>
      <c r="J84" s="48"/>
      <c r="K84" s="63">
        <f t="shared" si="146"/>
        <v>62.5185</v>
      </c>
      <c r="L84" s="64">
        <f t="shared" si="147"/>
        <v>555.72</v>
      </c>
      <c r="M84" s="48">
        <f t="shared" si="148"/>
        <v>453.18</v>
      </c>
      <c r="N84" s="46">
        <f t="shared" si="149"/>
        <v>24.31275</v>
      </c>
      <c r="O84" s="48">
        <f t="shared" si="150"/>
        <v>159</v>
      </c>
      <c r="P84" s="48">
        <f t="shared" si="151"/>
        <v>0</v>
      </c>
      <c r="Q84" s="48">
        <f t="shared" si="152"/>
        <v>1254.73125</v>
      </c>
      <c r="R84" s="46">
        <f t="shared" si="153"/>
        <v>0</v>
      </c>
      <c r="S84" s="46">
        <f t="shared" si="154"/>
        <v>277.86</v>
      </c>
      <c r="T84" s="48">
        <f t="shared" si="155"/>
        <v>113.3</v>
      </c>
      <c r="U84" s="46">
        <f t="shared" si="156"/>
        <v>10.42</v>
      </c>
      <c r="V84" s="46">
        <v>0</v>
      </c>
      <c r="W84" s="48">
        <f t="shared" si="157"/>
        <v>159</v>
      </c>
      <c r="X84" s="48">
        <f t="shared" si="158"/>
        <v>0</v>
      </c>
      <c r="Y84" s="46">
        <f t="shared" si="159"/>
        <v>560.58</v>
      </c>
      <c r="Z84" s="46">
        <f t="shared" si="160"/>
        <v>1815.31125</v>
      </c>
      <c r="AA84" s="46"/>
      <c r="AB84" s="12" t="s">
        <v>101</v>
      </c>
      <c r="AC84" s="11">
        <f t="shared" ref="AC84:AE84" si="194">K84+R84</f>
        <v>62.5185</v>
      </c>
      <c r="AD84" s="11">
        <f t="shared" si="194"/>
        <v>833.58</v>
      </c>
      <c r="AE84" s="11">
        <f t="shared" si="194"/>
        <v>566.48</v>
      </c>
      <c r="AF84" s="11">
        <f t="shared" si="162"/>
        <v>34.73275</v>
      </c>
      <c r="AG84" s="11">
        <f t="shared" ref="AG84:AI84" si="195">O84+W84</f>
        <v>318</v>
      </c>
      <c r="AH84" s="11">
        <f t="shared" si="195"/>
        <v>0</v>
      </c>
      <c r="AI84" s="11">
        <f t="shared" si="195"/>
        <v>1815.31125</v>
      </c>
      <c r="AJ84" s="12" t="s">
        <v>34</v>
      </c>
    </row>
    <row r="85" s="9" customFormat="1" ht="16" customHeight="1" spans="1:36">
      <c r="A85" s="45">
        <f t="shared" si="145"/>
        <v>82</v>
      </c>
      <c r="B85" s="46" t="s">
        <v>328</v>
      </c>
      <c r="C85" s="47" t="s">
        <v>346</v>
      </c>
      <c r="D85" s="46" t="s">
        <v>347</v>
      </c>
      <c r="E85" s="46">
        <v>3473.25</v>
      </c>
      <c r="F85" s="46">
        <v>3473.25</v>
      </c>
      <c r="G85" s="48">
        <v>5664.75</v>
      </c>
      <c r="H85" s="46">
        <v>3473.25</v>
      </c>
      <c r="I85" s="48">
        <v>4180</v>
      </c>
      <c r="J85" s="48"/>
      <c r="K85" s="63">
        <f t="shared" si="146"/>
        <v>62.5185</v>
      </c>
      <c r="L85" s="64">
        <f t="shared" si="147"/>
        <v>555.72</v>
      </c>
      <c r="M85" s="48">
        <f t="shared" si="148"/>
        <v>453.18</v>
      </c>
      <c r="N85" s="46">
        <f t="shared" si="149"/>
        <v>24.31275</v>
      </c>
      <c r="O85" s="48">
        <f t="shared" si="150"/>
        <v>209</v>
      </c>
      <c r="P85" s="48">
        <f t="shared" si="151"/>
        <v>0</v>
      </c>
      <c r="Q85" s="48">
        <f t="shared" si="152"/>
        <v>1304.73125</v>
      </c>
      <c r="R85" s="46">
        <f t="shared" si="153"/>
        <v>0</v>
      </c>
      <c r="S85" s="46">
        <f t="shared" si="154"/>
        <v>277.86</v>
      </c>
      <c r="T85" s="48">
        <f t="shared" si="155"/>
        <v>113.3</v>
      </c>
      <c r="U85" s="46">
        <f t="shared" si="156"/>
        <v>10.42</v>
      </c>
      <c r="V85" s="46">
        <v>0</v>
      </c>
      <c r="W85" s="48">
        <f t="shared" si="157"/>
        <v>209</v>
      </c>
      <c r="X85" s="48">
        <f t="shared" si="158"/>
        <v>0</v>
      </c>
      <c r="Y85" s="46">
        <f t="shared" si="159"/>
        <v>610.58</v>
      </c>
      <c r="Z85" s="46">
        <f t="shared" si="160"/>
        <v>1915.31125</v>
      </c>
      <c r="AA85" s="46"/>
      <c r="AB85" s="12" t="s">
        <v>104</v>
      </c>
      <c r="AC85" s="11">
        <f t="shared" ref="AC85:AE85" si="196">K85+R85</f>
        <v>62.5185</v>
      </c>
      <c r="AD85" s="11">
        <f t="shared" si="196"/>
        <v>833.58</v>
      </c>
      <c r="AE85" s="11">
        <f t="shared" si="196"/>
        <v>566.48</v>
      </c>
      <c r="AF85" s="11">
        <f t="shared" si="162"/>
        <v>34.73275</v>
      </c>
      <c r="AG85" s="11">
        <f t="shared" ref="AG85:AI85" si="197">O85+W85</f>
        <v>418</v>
      </c>
      <c r="AH85" s="11">
        <f t="shared" si="197"/>
        <v>0</v>
      </c>
      <c r="AI85" s="11">
        <f t="shared" si="197"/>
        <v>1915.31125</v>
      </c>
      <c r="AJ85" s="12" t="s">
        <v>35</v>
      </c>
    </row>
    <row r="86" s="9" customFormat="1" ht="16" customHeight="1" spans="1:36">
      <c r="A86" s="45">
        <f t="shared" si="145"/>
        <v>83</v>
      </c>
      <c r="B86" s="46" t="s">
        <v>348</v>
      </c>
      <c r="C86" s="47" t="s">
        <v>349</v>
      </c>
      <c r="D86" s="46" t="s">
        <v>350</v>
      </c>
      <c r="E86" s="46">
        <v>3473.25</v>
      </c>
      <c r="F86" s="46">
        <v>3473.25</v>
      </c>
      <c r="G86" s="48">
        <v>5664.75</v>
      </c>
      <c r="H86" s="46">
        <v>3473.25</v>
      </c>
      <c r="I86" s="48">
        <v>3180</v>
      </c>
      <c r="J86" s="48"/>
      <c r="K86" s="63">
        <f t="shared" si="146"/>
        <v>62.5185</v>
      </c>
      <c r="L86" s="64">
        <f t="shared" si="147"/>
        <v>555.72</v>
      </c>
      <c r="M86" s="48">
        <f t="shared" si="148"/>
        <v>453.18</v>
      </c>
      <c r="N86" s="46">
        <f t="shared" si="149"/>
        <v>24.31275</v>
      </c>
      <c r="O86" s="48">
        <f t="shared" si="150"/>
        <v>159</v>
      </c>
      <c r="P86" s="48">
        <f t="shared" si="151"/>
        <v>0</v>
      </c>
      <c r="Q86" s="48">
        <f t="shared" si="152"/>
        <v>1254.73125</v>
      </c>
      <c r="R86" s="46">
        <f t="shared" si="153"/>
        <v>0</v>
      </c>
      <c r="S86" s="46">
        <f t="shared" si="154"/>
        <v>277.86</v>
      </c>
      <c r="T86" s="48">
        <f t="shared" si="155"/>
        <v>113.3</v>
      </c>
      <c r="U86" s="46">
        <f t="shared" si="156"/>
        <v>10.42</v>
      </c>
      <c r="V86" s="46">
        <v>0</v>
      </c>
      <c r="W86" s="48">
        <f t="shared" si="157"/>
        <v>159</v>
      </c>
      <c r="X86" s="48">
        <f t="shared" si="158"/>
        <v>0</v>
      </c>
      <c r="Y86" s="46">
        <f t="shared" si="159"/>
        <v>560.58</v>
      </c>
      <c r="Z86" s="46">
        <f t="shared" si="160"/>
        <v>1815.31125</v>
      </c>
      <c r="AA86" s="46"/>
      <c r="AB86" s="12" t="s">
        <v>119</v>
      </c>
      <c r="AC86" s="11">
        <f t="shared" ref="AC86:AE86" si="198">K86+R86</f>
        <v>62.5185</v>
      </c>
      <c r="AD86" s="11">
        <f t="shared" si="198"/>
        <v>833.58</v>
      </c>
      <c r="AE86" s="11">
        <f t="shared" si="198"/>
        <v>566.48</v>
      </c>
      <c r="AF86" s="11">
        <f t="shared" si="162"/>
        <v>34.73275</v>
      </c>
      <c r="AG86" s="11">
        <f t="shared" ref="AG86:AI86" si="199">O86+W86</f>
        <v>318</v>
      </c>
      <c r="AH86" s="11">
        <f t="shared" si="199"/>
        <v>0</v>
      </c>
      <c r="AI86" s="11">
        <f t="shared" si="199"/>
        <v>1815.31125</v>
      </c>
      <c r="AJ86" s="12" t="s">
        <v>36</v>
      </c>
    </row>
    <row r="87" s="9" customFormat="1" ht="16" customHeight="1" spans="1:36">
      <c r="A87" s="45">
        <f t="shared" si="145"/>
        <v>84</v>
      </c>
      <c r="B87" s="46" t="s">
        <v>176</v>
      </c>
      <c r="C87" s="47" t="s">
        <v>351</v>
      </c>
      <c r="D87" s="46" t="s">
        <v>352</v>
      </c>
      <c r="E87" s="46">
        <v>3473.25</v>
      </c>
      <c r="F87" s="46">
        <v>3473.25</v>
      </c>
      <c r="G87" s="48">
        <v>5664.75</v>
      </c>
      <c r="H87" s="46">
        <v>3473.25</v>
      </c>
      <c r="I87" s="48">
        <v>4180</v>
      </c>
      <c r="J87" s="48"/>
      <c r="K87" s="63">
        <f t="shared" si="146"/>
        <v>62.5185</v>
      </c>
      <c r="L87" s="64">
        <f t="shared" si="147"/>
        <v>555.72</v>
      </c>
      <c r="M87" s="48">
        <f t="shared" si="148"/>
        <v>453.18</v>
      </c>
      <c r="N87" s="46">
        <f t="shared" si="149"/>
        <v>24.31275</v>
      </c>
      <c r="O87" s="48">
        <f t="shared" si="150"/>
        <v>209</v>
      </c>
      <c r="P87" s="48">
        <f t="shared" si="151"/>
        <v>0</v>
      </c>
      <c r="Q87" s="48">
        <f t="shared" si="152"/>
        <v>1304.73125</v>
      </c>
      <c r="R87" s="46">
        <f t="shared" si="153"/>
        <v>0</v>
      </c>
      <c r="S87" s="46">
        <f t="shared" si="154"/>
        <v>277.86</v>
      </c>
      <c r="T87" s="48">
        <f t="shared" si="155"/>
        <v>113.3</v>
      </c>
      <c r="U87" s="46">
        <f t="shared" si="156"/>
        <v>10.42</v>
      </c>
      <c r="V87" s="46">
        <v>0</v>
      </c>
      <c r="W87" s="48">
        <f t="shared" si="157"/>
        <v>209</v>
      </c>
      <c r="X87" s="48">
        <f t="shared" si="158"/>
        <v>0</v>
      </c>
      <c r="Y87" s="46">
        <f t="shared" si="159"/>
        <v>610.58</v>
      </c>
      <c r="Z87" s="46">
        <f t="shared" si="160"/>
        <v>1915.31125</v>
      </c>
      <c r="AA87" s="46"/>
      <c r="AB87" s="12" t="s">
        <v>104</v>
      </c>
      <c r="AC87" s="11">
        <f t="shared" ref="AC87:AE87" si="200">K87+R87</f>
        <v>62.5185</v>
      </c>
      <c r="AD87" s="11">
        <f t="shared" si="200"/>
        <v>833.58</v>
      </c>
      <c r="AE87" s="11">
        <f t="shared" si="200"/>
        <v>566.48</v>
      </c>
      <c r="AF87" s="11">
        <f t="shared" si="162"/>
        <v>34.73275</v>
      </c>
      <c r="AG87" s="11">
        <f t="shared" ref="AG87:AI87" si="201">O87+W87</f>
        <v>418</v>
      </c>
      <c r="AH87" s="11">
        <f t="shared" si="201"/>
        <v>0</v>
      </c>
      <c r="AI87" s="11">
        <f t="shared" si="201"/>
        <v>1915.31125</v>
      </c>
      <c r="AJ87" s="12" t="s">
        <v>35</v>
      </c>
    </row>
    <row r="88" s="9" customFormat="1" ht="16" customHeight="1" spans="1:36">
      <c r="A88" s="45">
        <f t="shared" si="145"/>
        <v>85</v>
      </c>
      <c r="B88" s="46" t="s">
        <v>176</v>
      </c>
      <c r="C88" s="51" t="s">
        <v>353</v>
      </c>
      <c r="D88" s="52" t="s">
        <v>354</v>
      </c>
      <c r="E88" s="46">
        <v>3473.25</v>
      </c>
      <c r="F88" s="46">
        <v>3473.25</v>
      </c>
      <c r="G88" s="48">
        <v>5664.75</v>
      </c>
      <c r="H88" s="46">
        <v>3473.25</v>
      </c>
      <c r="I88" s="48">
        <v>3180</v>
      </c>
      <c r="J88" s="48"/>
      <c r="K88" s="63">
        <f t="shared" si="146"/>
        <v>62.5185</v>
      </c>
      <c r="L88" s="64">
        <f t="shared" si="147"/>
        <v>555.72</v>
      </c>
      <c r="M88" s="48">
        <f t="shared" si="148"/>
        <v>453.18</v>
      </c>
      <c r="N88" s="46">
        <f t="shared" si="149"/>
        <v>24.31275</v>
      </c>
      <c r="O88" s="48">
        <f t="shared" si="150"/>
        <v>159</v>
      </c>
      <c r="P88" s="48">
        <f t="shared" si="151"/>
        <v>0</v>
      </c>
      <c r="Q88" s="48">
        <f t="shared" si="152"/>
        <v>1254.73125</v>
      </c>
      <c r="R88" s="46">
        <f t="shared" si="153"/>
        <v>0</v>
      </c>
      <c r="S88" s="46">
        <f t="shared" si="154"/>
        <v>277.86</v>
      </c>
      <c r="T88" s="48">
        <f t="shared" si="155"/>
        <v>113.3</v>
      </c>
      <c r="U88" s="46">
        <f t="shared" si="156"/>
        <v>10.42</v>
      </c>
      <c r="V88" s="46">
        <v>0</v>
      </c>
      <c r="W88" s="48">
        <f t="shared" si="157"/>
        <v>159</v>
      </c>
      <c r="X88" s="48">
        <f t="shared" si="158"/>
        <v>0</v>
      </c>
      <c r="Y88" s="46">
        <f t="shared" si="159"/>
        <v>560.58</v>
      </c>
      <c r="Z88" s="46">
        <f t="shared" si="160"/>
        <v>1815.31125</v>
      </c>
      <c r="AA88" s="46"/>
      <c r="AB88" s="12" t="s">
        <v>104</v>
      </c>
      <c r="AC88" s="11">
        <f t="shared" ref="AC88:AE88" si="202">K88+R88</f>
        <v>62.5185</v>
      </c>
      <c r="AD88" s="11">
        <f t="shared" si="202"/>
        <v>833.58</v>
      </c>
      <c r="AE88" s="11">
        <f t="shared" si="202"/>
        <v>566.48</v>
      </c>
      <c r="AF88" s="11">
        <f t="shared" si="162"/>
        <v>34.73275</v>
      </c>
      <c r="AG88" s="11">
        <f t="shared" ref="AG88:AI88" si="203">O88+W88</f>
        <v>318</v>
      </c>
      <c r="AH88" s="11">
        <f t="shared" si="203"/>
        <v>0</v>
      </c>
      <c r="AI88" s="11">
        <f t="shared" si="203"/>
        <v>1815.31125</v>
      </c>
      <c r="AJ88" s="12" t="s">
        <v>35</v>
      </c>
    </row>
    <row r="89" s="9" customFormat="1" ht="16" customHeight="1" spans="1:36">
      <c r="A89" s="45">
        <f t="shared" si="145"/>
        <v>86</v>
      </c>
      <c r="B89" s="46" t="s">
        <v>176</v>
      </c>
      <c r="C89" s="51" t="s">
        <v>355</v>
      </c>
      <c r="D89" s="346" t="s">
        <v>356</v>
      </c>
      <c r="E89" s="46">
        <v>3473.25</v>
      </c>
      <c r="F89" s="46">
        <v>3473.25</v>
      </c>
      <c r="G89" s="48">
        <v>5664.75</v>
      </c>
      <c r="H89" s="46">
        <v>3473.25</v>
      </c>
      <c r="I89" s="48">
        <v>3180</v>
      </c>
      <c r="J89" s="48"/>
      <c r="K89" s="63">
        <f t="shared" si="146"/>
        <v>62.5185</v>
      </c>
      <c r="L89" s="64">
        <f t="shared" si="147"/>
        <v>555.72</v>
      </c>
      <c r="M89" s="48">
        <f t="shared" si="148"/>
        <v>453.18</v>
      </c>
      <c r="N89" s="46">
        <f t="shared" si="149"/>
        <v>24.31275</v>
      </c>
      <c r="O89" s="48">
        <f t="shared" si="150"/>
        <v>159</v>
      </c>
      <c r="P89" s="48">
        <f t="shared" si="151"/>
        <v>0</v>
      </c>
      <c r="Q89" s="48">
        <f t="shared" si="152"/>
        <v>1254.73125</v>
      </c>
      <c r="R89" s="46">
        <f t="shared" si="153"/>
        <v>0</v>
      </c>
      <c r="S89" s="46">
        <f t="shared" si="154"/>
        <v>277.86</v>
      </c>
      <c r="T89" s="48">
        <f t="shared" si="155"/>
        <v>113.3</v>
      </c>
      <c r="U89" s="46">
        <f t="shared" si="156"/>
        <v>10.42</v>
      </c>
      <c r="V89" s="46">
        <v>0</v>
      </c>
      <c r="W89" s="48">
        <f t="shared" si="157"/>
        <v>159</v>
      </c>
      <c r="X89" s="48">
        <f t="shared" si="158"/>
        <v>0</v>
      </c>
      <c r="Y89" s="46">
        <f t="shared" si="159"/>
        <v>560.58</v>
      </c>
      <c r="Z89" s="46">
        <f t="shared" si="160"/>
        <v>1815.31125</v>
      </c>
      <c r="AA89" s="46"/>
      <c r="AB89" s="12" t="s">
        <v>104</v>
      </c>
      <c r="AC89" s="11">
        <f t="shared" ref="AC89:AE89" si="204">K89+R89</f>
        <v>62.5185</v>
      </c>
      <c r="AD89" s="11">
        <f t="shared" si="204"/>
        <v>833.58</v>
      </c>
      <c r="AE89" s="11">
        <f t="shared" si="204"/>
        <v>566.48</v>
      </c>
      <c r="AF89" s="11">
        <f t="shared" si="162"/>
        <v>34.73275</v>
      </c>
      <c r="AG89" s="11">
        <f t="shared" ref="AG89:AI89" si="205">O89+W89</f>
        <v>318</v>
      </c>
      <c r="AH89" s="11">
        <f t="shared" si="205"/>
        <v>0</v>
      </c>
      <c r="AI89" s="11">
        <f t="shared" si="205"/>
        <v>1815.31125</v>
      </c>
      <c r="AJ89" s="12" t="s">
        <v>35</v>
      </c>
    </row>
    <row r="90" s="9" customFormat="1" ht="16" customHeight="1" spans="1:36">
      <c r="A90" s="45">
        <f t="shared" si="145"/>
        <v>87</v>
      </c>
      <c r="B90" s="46" t="s">
        <v>176</v>
      </c>
      <c r="C90" s="47" t="s">
        <v>357</v>
      </c>
      <c r="D90" s="46" t="s">
        <v>358</v>
      </c>
      <c r="E90" s="46">
        <v>3820</v>
      </c>
      <c r="F90" s="46">
        <v>3820</v>
      </c>
      <c r="G90" s="48">
        <v>5664.75</v>
      </c>
      <c r="H90" s="46">
        <v>3820</v>
      </c>
      <c r="I90" s="48">
        <v>4180</v>
      </c>
      <c r="J90" s="48"/>
      <c r="K90" s="63">
        <f t="shared" si="146"/>
        <v>68.76</v>
      </c>
      <c r="L90" s="64">
        <f t="shared" si="147"/>
        <v>611.2</v>
      </c>
      <c r="M90" s="48">
        <f t="shared" si="148"/>
        <v>453.18</v>
      </c>
      <c r="N90" s="46">
        <f t="shared" si="149"/>
        <v>26.74</v>
      </c>
      <c r="O90" s="48">
        <f t="shared" si="150"/>
        <v>209</v>
      </c>
      <c r="P90" s="48">
        <f t="shared" si="151"/>
        <v>0</v>
      </c>
      <c r="Q90" s="48">
        <f t="shared" si="152"/>
        <v>1368.88</v>
      </c>
      <c r="R90" s="46">
        <f t="shared" si="153"/>
        <v>0</v>
      </c>
      <c r="S90" s="46">
        <f t="shared" si="154"/>
        <v>305.6</v>
      </c>
      <c r="T90" s="48">
        <f t="shared" si="155"/>
        <v>113.3</v>
      </c>
      <c r="U90" s="46">
        <f t="shared" si="156"/>
        <v>11.46</v>
      </c>
      <c r="V90" s="46">
        <v>0</v>
      </c>
      <c r="W90" s="48">
        <f t="shared" si="157"/>
        <v>209</v>
      </c>
      <c r="X90" s="48">
        <f t="shared" si="158"/>
        <v>0</v>
      </c>
      <c r="Y90" s="46">
        <f t="shared" si="159"/>
        <v>639.36</v>
      </c>
      <c r="Z90" s="46">
        <f t="shared" si="160"/>
        <v>2008.24</v>
      </c>
      <c r="AA90" s="46"/>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5">
        <f t="shared" si="145"/>
        <v>88</v>
      </c>
      <c r="B91" s="46" t="s">
        <v>328</v>
      </c>
      <c r="C91" s="47" t="s">
        <v>359</v>
      </c>
      <c r="D91" s="46" t="s">
        <v>360</v>
      </c>
      <c r="E91" s="46">
        <v>3473.25</v>
      </c>
      <c r="F91" s="46">
        <v>3473.25</v>
      </c>
      <c r="G91" s="48">
        <v>5664.75</v>
      </c>
      <c r="H91" s="46">
        <v>3473.25</v>
      </c>
      <c r="I91" s="48">
        <v>4180</v>
      </c>
      <c r="J91" s="48"/>
      <c r="K91" s="63">
        <f t="shared" si="146"/>
        <v>62.5185</v>
      </c>
      <c r="L91" s="64">
        <f t="shared" si="147"/>
        <v>555.72</v>
      </c>
      <c r="M91" s="48">
        <f t="shared" si="148"/>
        <v>453.18</v>
      </c>
      <c r="N91" s="46">
        <f t="shared" si="149"/>
        <v>24.31275</v>
      </c>
      <c r="O91" s="48">
        <f t="shared" si="150"/>
        <v>209</v>
      </c>
      <c r="P91" s="48">
        <f t="shared" si="151"/>
        <v>0</v>
      </c>
      <c r="Q91" s="48">
        <f t="shared" si="152"/>
        <v>1304.73125</v>
      </c>
      <c r="R91" s="46">
        <f t="shared" si="153"/>
        <v>0</v>
      </c>
      <c r="S91" s="46">
        <f t="shared" si="154"/>
        <v>277.86</v>
      </c>
      <c r="T91" s="48">
        <f t="shared" si="155"/>
        <v>113.3</v>
      </c>
      <c r="U91" s="46">
        <f t="shared" si="156"/>
        <v>10.42</v>
      </c>
      <c r="V91" s="46">
        <v>0</v>
      </c>
      <c r="W91" s="48">
        <f t="shared" si="157"/>
        <v>209</v>
      </c>
      <c r="X91" s="48">
        <f t="shared" si="158"/>
        <v>0</v>
      </c>
      <c r="Y91" s="46">
        <f t="shared" si="159"/>
        <v>610.58</v>
      </c>
      <c r="Z91" s="46">
        <f t="shared" si="160"/>
        <v>1915.31125</v>
      </c>
      <c r="AA91" s="46"/>
      <c r="AB91" s="12" t="s">
        <v>104</v>
      </c>
      <c r="AC91" s="11">
        <f t="shared" ref="AC91:AE91" si="208">K91+R91</f>
        <v>62.5185</v>
      </c>
      <c r="AD91" s="11">
        <f t="shared" si="208"/>
        <v>833.58</v>
      </c>
      <c r="AE91" s="11">
        <f t="shared" si="208"/>
        <v>566.48</v>
      </c>
      <c r="AF91" s="11">
        <f t="shared" si="162"/>
        <v>34.73275</v>
      </c>
      <c r="AG91" s="11">
        <f t="shared" ref="AG91:AI91" si="209">O91+W91</f>
        <v>418</v>
      </c>
      <c r="AH91" s="11">
        <f t="shared" si="209"/>
        <v>0</v>
      </c>
      <c r="AI91" s="11">
        <f t="shared" si="209"/>
        <v>1915.31125</v>
      </c>
      <c r="AJ91" s="12" t="s">
        <v>35</v>
      </c>
    </row>
    <row r="92" s="9" customFormat="1" ht="16" customHeight="1" spans="1:36">
      <c r="A92" s="45">
        <f t="shared" si="145"/>
        <v>89</v>
      </c>
      <c r="B92" s="46" t="s">
        <v>230</v>
      </c>
      <c r="C92" s="51" t="s">
        <v>361</v>
      </c>
      <c r="D92" s="52" t="s">
        <v>362</v>
      </c>
      <c r="E92" s="46">
        <v>3473.25</v>
      </c>
      <c r="F92" s="46">
        <v>3473.25</v>
      </c>
      <c r="G92" s="48">
        <v>5664.75</v>
      </c>
      <c r="H92" s="46">
        <v>3473.25</v>
      </c>
      <c r="I92" s="48">
        <v>1790</v>
      </c>
      <c r="J92" s="48"/>
      <c r="K92" s="63">
        <f t="shared" si="146"/>
        <v>62.5185</v>
      </c>
      <c r="L92" s="64">
        <f t="shared" si="147"/>
        <v>555.72</v>
      </c>
      <c r="M92" s="48">
        <f t="shared" si="148"/>
        <v>453.18</v>
      </c>
      <c r="N92" s="46">
        <f t="shared" si="149"/>
        <v>24.31275</v>
      </c>
      <c r="O92" s="48">
        <f t="shared" si="150"/>
        <v>89.5</v>
      </c>
      <c r="P92" s="48">
        <f t="shared" si="151"/>
        <v>0</v>
      </c>
      <c r="Q92" s="48">
        <f t="shared" si="152"/>
        <v>1185.23125</v>
      </c>
      <c r="R92" s="46">
        <f t="shared" si="153"/>
        <v>0</v>
      </c>
      <c r="S92" s="46">
        <f t="shared" si="154"/>
        <v>277.86</v>
      </c>
      <c r="T92" s="48">
        <f t="shared" si="155"/>
        <v>113.3</v>
      </c>
      <c r="U92" s="46">
        <f t="shared" si="156"/>
        <v>10.42</v>
      </c>
      <c r="V92" s="46">
        <v>0</v>
      </c>
      <c r="W92" s="48">
        <f t="shared" si="157"/>
        <v>89.5</v>
      </c>
      <c r="X92" s="48">
        <f t="shared" si="158"/>
        <v>0</v>
      </c>
      <c r="Y92" s="46">
        <f t="shared" si="159"/>
        <v>491.08</v>
      </c>
      <c r="Z92" s="46">
        <f t="shared" si="160"/>
        <v>1676.31125</v>
      </c>
      <c r="AA92" s="46"/>
      <c r="AB92" s="12" t="s">
        <v>68</v>
      </c>
      <c r="AC92" s="11">
        <f t="shared" ref="AC92:AE92" si="210">K92+R92</f>
        <v>62.5185</v>
      </c>
      <c r="AD92" s="11">
        <f t="shared" si="210"/>
        <v>833.58</v>
      </c>
      <c r="AE92" s="11">
        <f t="shared" si="210"/>
        <v>566.48</v>
      </c>
      <c r="AF92" s="11">
        <f t="shared" si="162"/>
        <v>34.73275</v>
      </c>
      <c r="AG92" s="11">
        <f t="shared" ref="AG92:AI92" si="211">O92+W92</f>
        <v>179</v>
      </c>
      <c r="AH92" s="11">
        <f t="shared" si="211"/>
        <v>0</v>
      </c>
      <c r="AI92" s="11">
        <f t="shared" si="211"/>
        <v>1676.31125</v>
      </c>
      <c r="AJ92" s="12" t="s">
        <v>32</v>
      </c>
    </row>
    <row r="93" s="9" customFormat="1" ht="16" customHeight="1" spans="1:36">
      <c r="A93" s="45">
        <f t="shared" si="145"/>
        <v>90</v>
      </c>
      <c r="B93" s="46" t="s">
        <v>363</v>
      </c>
      <c r="C93" s="47" t="s">
        <v>364</v>
      </c>
      <c r="D93" s="46" t="s">
        <v>365</v>
      </c>
      <c r="E93" s="46">
        <v>3473.25</v>
      </c>
      <c r="F93" s="46">
        <v>3473.25</v>
      </c>
      <c r="G93" s="48">
        <v>5664.75</v>
      </c>
      <c r="H93" s="46">
        <v>3473.25</v>
      </c>
      <c r="I93" s="48">
        <v>1790</v>
      </c>
      <c r="J93" s="48"/>
      <c r="K93" s="63">
        <f t="shared" si="146"/>
        <v>62.5185</v>
      </c>
      <c r="L93" s="64">
        <f t="shared" si="147"/>
        <v>555.72</v>
      </c>
      <c r="M93" s="48">
        <f t="shared" si="148"/>
        <v>453.18</v>
      </c>
      <c r="N93" s="46">
        <f t="shared" si="149"/>
        <v>24.31275</v>
      </c>
      <c r="O93" s="48">
        <f t="shared" si="150"/>
        <v>89.5</v>
      </c>
      <c r="P93" s="48">
        <f t="shared" si="151"/>
        <v>0</v>
      </c>
      <c r="Q93" s="48">
        <f t="shared" si="152"/>
        <v>1185.23125</v>
      </c>
      <c r="R93" s="46">
        <f t="shared" si="153"/>
        <v>0</v>
      </c>
      <c r="S93" s="46">
        <f t="shared" si="154"/>
        <v>277.86</v>
      </c>
      <c r="T93" s="48">
        <f t="shared" si="155"/>
        <v>113.3</v>
      </c>
      <c r="U93" s="46">
        <f t="shared" si="156"/>
        <v>10.42</v>
      </c>
      <c r="V93" s="46">
        <v>0</v>
      </c>
      <c r="W93" s="48">
        <f t="shared" si="157"/>
        <v>89.5</v>
      </c>
      <c r="X93" s="48">
        <f t="shared" si="158"/>
        <v>0</v>
      </c>
      <c r="Y93" s="46">
        <f t="shared" si="159"/>
        <v>491.08</v>
      </c>
      <c r="Z93" s="46">
        <f t="shared" si="160"/>
        <v>1676.31125</v>
      </c>
      <c r="AA93" s="46"/>
      <c r="AB93" s="12" t="s">
        <v>71</v>
      </c>
      <c r="AC93" s="11">
        <f t="shared" ref="AC93:AE93" si="212">K93+R93</f>
        <v>62.5185</v>
      </c>
      <c r="AD93" s="11">
        <f t="shared" si="212"/>
        <v>833.58</v>
      </c>
      <c r="AE93" s="11">
        <f t="shared" si="212"/>
        <v>566.48</v>
      </c>
      <c r="AF93" s="11">
        <f t="shared" si="162"/>
        <v>34.73275</v>
      </c>
      <c r="AG93" s="11">
        <f t="shared" ref="AG93:AI93" si="213">O93+W93</f>
        <v>179</v>
      </c>
      <c r="AH93" s="11">
        <f t="shared" si="213"/>
        <v>0</v>
      </c>
      <c r="AI93" s="11">
        <f t="shared" si="213"/>
        <v>1676.31125</v>
      </c>
      <c r="AJ93" s="12" t="s">
        <v>33</v>
      </c>
    </row>
    <row r="94" s="9" customFormat="1" ht="16" customHeight="1" spans="1:36">
      <c r="A94" s="45">
        <f t="shared" si="145"/>
        <v>91</v>
      </c>
      <c r="B94" s="46" t="s">
        <v>363</v>
      </c>
      <c r="C94" s="47" t="s">
        <v>366</v>
      </c>
      <c r="D94" s="46" t="s">
        <v>367</v>
      </c>
      <c r="E94" s="46">
        <v>3473.25</v>
      </c>
      <c r="F94" s="46">
        <v>3473.25</v>
      </c>
      <c r="G94" s="48">
        <v>5664.75</v>
      </c>
      <c r="H94" s="46">
        <v>3473.25</v>
      </c>
      <c r="I94" s="48">
        <v>1790</v>
      </c>
      <c r="J94" s="48"/>
      <c r="K94" s="63">
        <f t="shared" si="146"/>
        <v>62.5185</v>
      </c>
      <c r="L94" s="64">
        <f t="shared" si="147"/>
        <v>555.72</v>
      </c>
      <c r="M94" s="48">
        <f t="shared" si="148"/>
        <v>453.18</v>
      </c>
      <c r="N94" s="46">
        <f t="shared" si="149"/>
        <v>24.31275</v>
      </c>
      <c r="O94" s="48">
        <f t="shared" si="150"/>
        <v>89.5</v>
      </c>
      <c r="P94" s="48">
        <f t="shared" si="151"/>
        <v>0</v>
      </c>
      <c r="Q94" s="48">
        <f t="shared" si="152"/>
        <v>1185.23125</v>
      </c>
      <c r="R94" s="46">
        <f t="shared" si="153"/>
        <v>0</v>
      </c>
      <c r="S94" s="46">
        <f t="shared" si="154"/>
        <v>277.86</v>
      </c>
      <c r="T94" s="48">
        <f t="shared" si="155"/>
        <v>113.3</v>
      </c>
      <c r="U94" s="46">
        <f t="shared" si="156"/>
        <v>10.42</v>
      </c>
      <c r="V94" s="46">
        <v>0</v>
      </c>
      <c r="W94" s="48">
        <f t="shared" si="157"/>
        <v>89.5</v>
      </c>
      <c r="X94" s="48">
        <f t="shared" si="158"/>
        <v>0</v>
      </c>
      <c r="Y94" s="46">
        <f t="shared" si="159"/>
        <v>491.08</v>
      </c>
      <c r="Z94" s="46">
        <f t="shared" si="160"/>
        <v>1676.31125</v>
      </c>
      <c r="AA94" s="46"/>
      <c r="AB94" s="12" t="s">
        <v>71</v>
      </c>
      <c r="AC94" s="11">
        <f t="shared" ref="AC94:AE94" si="214">K94+R94</f>
        <v>62.5185</v>
      </c>
      <c r="AD94" s="11">
        <f t="shared" si="214"/>
        <v>833.58</v>
      </c>
      <c r="AE94" s="11">
        <f t="shared" si="214"/>
        <v>566.48</v>
      </c>
      <c r="AF94" s="11">
        <f t="shared" si="162"/>
        <v>34.73275</v>
      </c>
      <c r="AG94" s="11">
        <f t="shared" ref="AG94:AI94" si="215">O94+W94</f>
        <v>179</v>
      </c>
      <c r="AH94" s="11">
        <f t="shared" si="215"/>
        <v>0</v>
      </c>
      <c r="AI94" s="11">
        <f t="shared" si="215"/>
        <v>1676.31125</v>
      </c>
      <c r="AJ94" s="12" t="s">
        <v>33</v>
      </c>
    </row>
    <row r="95" s="9" customFormat="1" ht="16" customHeight="1" spans="1:36">
      <c r="A95" s="45">
        <f t="shared" si="145"/>
        <v>92</v>
      </c>
      <c r="B95" s="46" t="s">
        <v>363</v>
      </c>
      <c r="C95" s="47" t="s">
        <v>368</v>
      </c>
      <c r="D95" s="46" t="s">
        <v>369</v>
      </c>
      <c r="E95" s="46">
        <v>3473.25</v>
      </c>
      <c r="F95" s="46">
        <v>3473.25</v>
      </c>
      <c r="G95" s="48">
        <v>5664.75</v>
      </c>
      <c r="H95" s="46">
        <v>3473.25</v>
      </c>
      <c r="I95" s="48">
        <v>1790</v>
      </c>
      <c r="J95" s="48"/>
      <c r="K95" s="63">
        <f t="shared" si="146"/>
        <v>62.5185</v>
      </c>
      <c r="L95" s="64">
        <f t="shared" si="147"/>
        <v>555.72</v>
      </c>
      <c r="M95" s="48">
        <f t="shared" si="148"/>
        <v>453.18</v>
      </c>
      <c r="N95" s="46">
        <f t="shared" si="149"/>
        <v>24.31275</v>
      </c>
      <c r="O95" s="48">
        <f t="shared" si="150"/>
        <v>89.5</v>
      </c>
      <c r="P95" s="48">
        <f t="shared" si="151"/>
        <v>0</v>
      </c>
      <c r="Q95" s="48">
        <f t="shared" si="152"/>
        <v>1185.23125</v>
      </c>
      <c r="R95" s="46">
        <f t="shared" si="153"/>
        <v>0</v>
      </c>
      <c r="S95" s="46">
        <f t="shared" si="154"/>
        <v>277.86</v>
      </c>
      <c r="T95" s="48">
        <f t="shared" si="155"/>
        <v>113.3</v>
      </c>
      <c r="U95" s="46">
        <f t="shared" si="156"/>
        <v>10.42</v>
      </c>
      <c r="V95" s="46">
        <v>0</v>
      </c>
      <c r="W95" s="48">
        <f t="shared" si="157"/>
        <v>89.5</v>
      </c>
      <c r="X95" s="48">
        <f t="shared" si="158"/>
        <v>0</v>
      </c>
      <c r="Y95" s="46">
        <f t="shared" si="159"/>
        <v>491.08</v>
      </c>
      <c r="Z95" s="46">
        <f t="shared" si="160"/>
        <v>1676.31125</v>
      </c>
      <c r="AA95" s="46"/>
      <c r="AB95" s="12" t="s">
        <v>71</v>
      </c>
      <c r="AC95" s="11">
        <f t="shared" ref="AC95:AE95" si="216">K95+R95</f>
        <v>62.5185</v>
      </c>
      <c r="AD95" s="11">
        <f t="shared" si="216"/>
        <v>833.58</v>
      </c>
      <c r="AE95" s="11">
        <f t="shared" si="216"/>
        <v>566.48</v>
      </c>
      <c r="AF95" s="11">
        <f t="shared" si="162"/>
        <v>34.73275</v>
      </c>
      <c r="AG95" s="11">
        <f t="shared" ref="AG95:AI95" si="217">O95+W95</f>
        <v>179</v>
      </c>
      <c r="AH95" s="11">
        <f t="shared" si="217"/>
        <v>0</v>
      </c>
      <c r="AI95" s="11">
        <f t="shared" si="217"/>
        <v>1676.31125</v>
      </c>
      <c r="AJ95" s="12" t="s">
        <v>33</v>
      </c>
    </row>
    <row r="96" s="9" customFormat="1" ht="16" customHeight="1" spans="1:36">
      <c r="A96" s="45">
        <f t="shared" si="145"/>
        <v>93</v>
      </c>
      <c r="B96" s="46" t="s">
        <v>363</v>
      </c>
      <c r="C96" s="47" t="s">
        <v>370</v>
      </c>
      <c r="D96" s="46" t="s">
        <v>371</v>
      </c>
      <c r="E96" s="46">
        <v>3473.25</v>
      </c>
      <c r="F96" s="46">
        <v>3473.25</v>
      </c>
      <c r="G96" s="48">
        <v>5664.75</v>
      </c>
      <c r="H96" s="46">
        <v>3473.25</v>
      </c>
      <c r="I96" s="48">
        <v>1790</v>
      </c>
      <c r="J96" s="48"/>
      <c r="K96" s="63">
        <f t="shared" si="146"/>
        <v>62.5185</v>
      </c>
      <c r="L96" s="64">
        <f t="shared" si="147"/>
        <v>555.72</v>
      </c>
      <c r="M96" s="48">
        <f t="shared" si="148"/>
        <v>453.18</v>
      </c>
      <c r="N96" s="46">
        <f t="shared" si="149"/>
        <v>24.31275</v>
      </c>
      <c r="O96" s="48">
        <f t="shared" si="150"/>
        <v>89.5</v>
      </c>
      <c r="P96" s="48">
        <f t="shared" si="151"/>
        <v>0</v>
      </c>
      <c r="Q96" s="48">
        <f t="shared" si="152"/>
        <v>1185.23125</v>
      </c>
      <c r="R96" s="46">
        <f t="shared" si="153"/>
        <v>0</v>
      </c>
      <c r="S96" s="46">
        <f t="shared" si="154"/>
        <v>277.86</v>
      </c>
      <c r="T96" s="48">
        <f t="shared" si="155"/>
        <v>113.3</v>
      </c>
      <c r="U96" s="46">
        <f t="shared" si="156"/>
        <v>10.42</v>
      </c>
      <c r="V96" s="46">
        <v>0</v>
      </c>
      <c r="W96" s="48">
        <f t="shared" si="157"/>
        <v>89.5</v>
      </c>
      <c r="X96" s="48">
        <f t="shared" si="158"/>
        <v>0</v>
      </c>
      <c r="Y96" s="46">
        <f t="shared" si="159"/>
        <v>491.08</v>
      </c>
      <c r="Z96" s="46">
        <f t="shared" si="160"/>
        <v>1676.31125</v>
      </c>
      <c r="AA96" s="46"/>
      <c r="AB96" s="12" t="s">
        <v>71</v>
      </c>
      <c r="AC96" s="11">
        <f t="shared" ref="AC96:AE96" si="218">K96+R96</f>
        <v>62.5185</v>
      </c>
      <c r="AD96" s="11">
        <f t="shared" si="218"/>
        <v>833.58</v>
      </c>
      <c r="AE96" s="11">
        <f t="shared" si="218"/>
        <v>566.48</v>
      </c>
      <c r="AF96" s="11">
        <f t="shared" si="162"/>
        <v>34.73275</v>
      </c>
      <c r="AG96" s="11">
        <f t="shared" ref="AG96:AI96" si="219">O96+W96</f>
        <v>179</v>
      </c>
      <c r="AH96" s="11">
        <f t="shared" si="219"/>
        <v>0</v>
      </c>
      <c r="AI96" s="11">
        <f t="shared" si="219"/>
        <v>1676.31125</v>
      </c>
      <c r="AJ96" s="12" t="s">
        <v>33</v>
      </c>
    </row>
    <row r="97" s="9" customFormat="1" ht="16" customHeight="1" spans="1:36">
      <c r="A97" s="45">
        <f t="shared" si="145"/>
        <v>94</v>
      </c>
      <c r="B97" s="46" t="s">
        <v>363</v>
      </c>
      <c r="C97" s="47" t="s">
        <v>372</v>
      </c>
      <c r="D97" s="46" t="s">
        <v>373</v>
      </c>
      <c r="E97" s="46">
        <v>3473.25</v>
      </c>
      <c r="F97" s="46">
        <v>3473.25</v>
      </c>
      <c r="G97" s="48">
        <v>5664.75</v>
      </c>
      <c r="H97" s="46">
        <v>3473.25</v>
      </c>
      <c r="I97" s="48">
        <v>1790</v>
      </c>
      <c r="J97" s="48"/>
      <c r="K97" s="63">
        <f t="shared" si="146"/>
        <v>62.5185</v>
      </c>
      <c r="L97" s="64">
        <f t="shared" si="147"/>
        <v>555.72</v>
      </c>
      <c r="M97" s="48">
        <f t="shared" si="148"/>
        <v>453.18</v>
      </c>
      <c r="N97" s="46">
        <f t="shared" si="149"/>
        <v>24.31275</v>
      </c>
      <c r="O97" s="48">
        <f t="shared" si="150"/>
        <v>89.5</v>
      </c>
      <c r="P97" s="48">
        <f t="shared" si="151"/>
        <v>0</v>
      </c>
      <c r="Q97" s="48">
        <f t="shared" si="152"/>
        <v>1185.23125</v>
      </c>
      <c r="R97" s="46">
        <f t="shared" si="153"/>
        <v>0</v>
      </c>
      <c r="S97" s="46">
        <f t="shared" si="154"/>
        <v>277.86</v>
      </c>
      <c r="T97" s="48">
        <f t="shared" si="155"/>
        <v>113.3</v>
      </c>
      <c r="U97" s="46">
        <f t="shared" si="156"/>
        <v>10.42</v>
      </c>
      <c r="V97" s="46">
        <v>0</v>
      </c>
      <c r="W97" s="48">
        <f t="shared" si="157"/>
        <v>89.5</v>
      </c>
      <c r="X97" s="48">
        <f t="shared" si="158"/>
        <v>0</v>
      </c>
      <c r="Y97" s="46">
        <f t="shared" si="159"/>
        <v>491.08</v>
      </c>
      <c r="Z97" s="46">
        <f t="shared" si="160"/>
        <v>1676.31125</v>
      </c>
      <c r="AA97" s="46"/>
      <c r="AB97" s="12" t="s">
        <v>71</v>
      </c>
      <c r="AC97" s="11">
        <f t="shared" ref="AC97:AE97" si="220">K97+R97</f>
        <v>62.5185</v>
      </c>
      <c r="AD97" s="11">
        <f t="shared" si="220"/>
        <v>833.58</v>
      </c>
      <c r="AE97" s="11">
        <f t="shared" si="220"/>
        <v>566.48</v>
      </c>
      <c r="AF97" s="11">
        <f t="shared" si="162"/>
        <v>34.73275</v>
      </c>
      <c r="AG97" s="11">
        <f t="shared" ref="AG97:AI97" si="221">O97+W97</f>
        <v>179</v>
      </c>
      <c r="AH97" s="11">
        <f t="shared" si="221"/>
        <v>0</v>
      </c>
      <c r="AI97" s="11">
        <f t="shared" si="221"/>
        <v>1676.31125</v>
      </c>
      <c r="AJ97" s="12" t="s">
        <v>33</v>
      </c>
    </row>
    <row r="98" s="9" customFormat="1" ht="16" customHeight="1" spans="1:36">
      <c r="A98" s="45">
        <f t="shared" si="145"/>
        <v>95</v>
      </c>
      <c r="B98" s="46" t="s">
        <v>363</v>
      </c>
      <c r="C98" s="47" t="s">
        <v>374</v>
      </c>
      <c r="D98" s="46" t="s">
        <v>375</v>
      </c>
      <c r="E98" s="46">
        <v>3473.25</v>
      </c>
      <c r="F98" s="46">
        <v>3473.25</v>
      </c>
      <c r="G98" s="48">
        <v>5664.75</v>
      </c>
      <c r="H98" s="46">
        <v>3473.25</v>
      </c>
      <c r="I98" s="48">
        <v>1790</v>
      </c>
      <c r="J98" s="48"/>
      <c r="K98" s="63">
        <f t="shared" si="146"/>
        <v>62.5185</v>
      </c>
      <c r="L98" s="64">
        <f t="shared" si="147"/>
        <v>555.72</v>
      </c>
      <c r="M98" s="48">
        <f t="shared" si="148"/>
        <v>453.18</v>
      </c>
      <c r="N98" s="46">
        <f t="shared" si="149"/>
        <v>24.31275</v>
      </c>
      <c r="O98" s="48">
        <f t="shared" si="150"/>
        <v>89.5</v>
      </c>
      <c r="P98" s="48">
        <f t="shared" si="151"/>
        <v>0</v>
      </c>
      <c r="Q98" s="48">
        <f t="shared" si="152"/>
        <v>1185.23125</v>
      </c>
      <c r="R98" s="46">
        <f t="shared" si="153"/>
        <v>0</v>
      </c>
      <c r="S98" s="46">
        <f t="shared" si="154"/>
        <v>277.86</v>
      </c>
      <c r="T98" s="48">
        <f t="shared" si="155"/>
        <v>113.3</v>
      </c>
      <c r="U98" s="46">
        <f t="shared" si="156"/>
        <v>10.42</v>
      </c>
      <c r="V98" s="46">
        <v>0</v>
      </c>
      <c r="W98" s="48">
        <f t="shared" si="157"/>
        <v>89.5</v>
      </c>
      <c r="X98" s="48">
        <f t="shared" si="158"/>
        <v>0</v>
      </c>
      <c r="Y98" s="46">
        <f t="shared" si="159"/>
        <v>491.08</v>
      </c>
      <c r="Z98" s="46">
        <f t="shared" si="160"/>
        <v>1676.31125</v>
      </c>
      <c r="AA98" s="46"/>
      <c r="AB98" s="12" t="s">
        <v>71</v>
      </c>
      <c r="AC98" s="11">
        <f t="shared" ref="AC98:AE98" si="222">K98+R98</f>
        <v>62.5185</v>
      </c>
      <c r="AD98" s="11">
        <f t="shared" si="222"/>
        <v>833.58</v>
      </c>
      <c r="AE98" s="11">
        <f t="shared" si="222"/>
        <v>566.48</v>
      </c>
      <c r="AF98" s="11">
        <f t="shared" si="162"/>
        <v>34.73275</v>
      </c>
      <c r="AG98" s="11">
        <f t="shared" ref="AG98:AI98" si="223">O98+W98</f>
        <v>179</v>
      </c>
      <c r="AH98" s="11">
        <f t="shared" si="223"/>
        <v>0</v>
      </c>
      <c r="AI98" s="11">
        <f t="shared" si="223"/>
        <v>1676.31125</v>
      </c>
      <c r="AJ98" s="12" t="s">
        <v>33</v>
      </c>
    </row>
    <row r="99" s="9" customFormat="1" ht="16" customHeight="1" spans="1:36">
      <c r="A99" s="45">
        <f t="shared" si="145"/>
        <v>96</v>
      </c>
      <c r="B99" s="46" t="s">
        <v>363</v>
      </c>
      <c r="C99" s="47" t="s">
        <v>376</v>
      </c>
      <c r="D99" s="46" t="s">
        <v>377</v>
      </c>
      <c r="E99" s="46">
        <v>3473.25</v>
      </c>
      <c r="F99" s="46">
        <v>3473.25</v>
      </c>
      <c r="G99" s="48">
        <v>5664.75</v>
      </c>
      <c r="H99" s="46">
        <v>3473.25</v>
      </c>
      <c r="I99" s="48">
        <v>0</v>
      </c>
      <c r="J99" s="48"/>
      <c r="K99" s="63">
        <f t="shared" si="146"/>
        <v>62.5185</v>
      </c>
      <c r="L99" s="64">
        <f t="shared" si="147"/>
        <v>555.72</v>
      </c>
      <c r="M99" s="48">
        <f t="shared" si="148"/>
        <v>453.18</v>
      </c>
      <c r="N99" s="46">
        <f t="shared" si="149"/>
        <v>24.31275</v>
      </c>
      <c r="O99" s="48">
        <f t="shared" si="150"/>
        <v>0</v>
      </c>
      <c r="P99" s="48">
        <f t="shared" si="151"/>
        <v>0</v>
      </c>
      <c r="Q99" s="48">
        <f t="shared" si="152"/>
        <v>1095.73125</v>
      </c>
      <c r="R99" s="46">
        <f t="shared" si="153"/>
        <v>0</v>
      </c>
      <c r="S99" s="46">
        <f t="shared" si="154"/>
        <v>277.86</v>
      </c>
      <c r="T99" s="48">
        <f t="shared" si="155"/>
        <v>113.3</v>
      </c>
      <c r="U99" s="46">
        <f t="shared" si="156"/>
        <v>10.42</v>
      </c>
      <c r="V99" s="46">
        <v>0</v>
      </c>
      <c r="W99" s="48">
        <f t="shared" si="157"/>
        <v>0</v>
      </c>
      <c r="X99" s="48">
        <f t="shared" si="158"/>
        <v>0</v>
      </c>
      <c r="Y99" s="46">
        <f t="shared" si="159"/>
        <v>401.58</v>
      </c>
      <c r="Z99" s="46">
        <f t="shared" si="160"/>
        <v>1497.31125</v>
      </c>
      <c r="AA99" s="46"/>
      <c r="AB99" s="12" t="s">
        <v>71</v>
      </c>
      <c r="AC99" s="11">
        <f t="shared" ref="AC99:AE99" si="224">K99+R99</f>
        <v>62.5185</v>
      </c>
      <c r="AD99" s="11">
        <f t="shared" si="224"/>
        <v>833.58</v>
      </c>
      <c r="AE99" s="11">
        <f t="shared" si="224"/>
        <v>566.48</v>
      </c>
      <c r="AF99" s="11">
        <f t="shared" si="162"/>
        <v>34.73275</v>
      </c>
      <c r="AG99" s="11">
        <f t="shared" ref="AG99:AI99" si="225">O99+W99</f>
        <v>0</v>
      </c>
      <c r="AH99" s="11">
        <f t="shared" si="225"/>
        <v>0</v>
      </c>
      <c r="AI99" s="11">
        <f t="shared" si="225"/>
        <v>1497.31125</v>
      </c>
      <c r="AJ99" s="12" t="s">
        <v>33</v>
      </c>
    </row>
    <row r="100" s="9" customFormat="1" ht="16" customHeight="1" spans="1:36">
      <c r="A100" s="45">
        <f t="shared" si="145"/>
        <v>97</v>
      </c>
      <c r="B100" s="46" t="s">
        <v>363</v>
      </c>
      <c r="C100" s="47" t="s">
        <v>378</v>
      </c>
      <c r="D100" s="46" t="s">
        <v>379</v>
      </c>
      <c r="E100" s="46">
        <v>3473.25</v>
      </c>
      <c r="F100" s="46">
        <v>3473.25</v>
      </c>
      <c r="G100" s="48">
        <v>5664.75</v>
      </c>
      <c r="H100" s="46">
        <v>3473.25</v>
      </c>
      <c r="I100" s="48">
        <v>1790</v>
      </c>
      <c r="J100" s="48"/>
      <c r="K100" s="63">
        <f t="shared" si="146"/>
        <v>62.5185</v>
      </c>
      <c r="L100" s="64">
        <f t="shared" si="147"/>
        <v>555.72</v>
      </c>
      <c r="M100" s="48">
        <f t="shared" si="148"/>
        <v>453.18</v>
      </c>
      <c r="N100" s="46">
        <f t="shared" si="149"/>
        <v>24.31275</v>
      </c>
      <c r="O100" s="48">
        <f t="shared" si="150"/>
        <v>89.5</v>
      </c>
      <c r="P100" s="48">
        <f t="shared" si="151"/>
        <v>0</v>
      </c>
      <c r="Q100" s="48">
        <f t="shared" si="152"/>
        <v>1185.23125</v>
      </c>
      <c r="R100" s="46">
        <f t="shared" si="153"/>
        <v>0</v>
      </c>
      <c r="S100" s="46">
        <f t="shared" si="154"/>
        <v>277.86</v>
      </c>
      <c r="T100" s="48">
        <f t="shared" si="155"/>
        <v>113.3</v>
      </c>
      <c r="U100" s="46">
        <f t="shared" si="156"/>
        <v>10.42</v>
      </c>
      <c r="V100" s="46">
        <v>0</v>
      </c>
      <c r="W100" s="48">
        <f t="shared" si="157"/>
        <v>89.5</v>
      </c>
      <c r="X100" s="48">
        <f t="shared" si="158"/>
        <v>0</v>
      </c>
      <c r="Y100" s="46">
        <f t="shared" si="159"/>
        <v>491.08</v>
      </c>
      <c r="Z100" s="46">
        <f t="shared" si="160"/>
        <v>1676.31125</v>
      </c>
      <c r="AA100" s="46"/>
      <c r="AB100" s="12" t="s">
        <v>71</v>
      </c>
      <c r="AC100" s="11">
        <f t="shared" ref="AC100:AE100" si="226">K100+R100</f>
        <v>62.5185</v>
      </c>
      <c r="AD100" s="11">
        <f t="shared" si="226"/>
        <v>833.58</v>
      </c>
      <c r="AE100" s="11">
        <f t="shared" si="226"/>
        <v>566.48</v>
      </c>
      <c r="AF100" s="11">
        <f t="shared" si="162"/>
        <v>34.73275</v>
      </c>
      <c r="AG100" s="11">
        <f t="shared" ref="AG100:AI100" si="227">O100+W100</f>
        <v>179</v>
      </c>
      <c r="AH100" s="11">
        <f t="shared" si="227"/>
        <v>0</v>
      </c>
      <c r="AI100" s="11">
        <f t="shared" si="227"/>
        <v>1676.31125</v>
      </c>
      <c r="AJ100" s="12" t="s">
        <v>33</v>
      </c>
    </row>
    <row r="101" s="9" customFormat="1" ht="16" customHeight="1" spans="1:36">
      <c r="A101" s="45">
        <f t="shared" si="145"/>
        <v>98</v>
      </c>
      <c r="B101" s="46" t="s">
        <v>363</v>
      </c>
      <c r="C101" s="47" t="s">
        <v>380</v>
      </c>
      <c r="D101" s="46" t="s">
        <v>381</v>
      </c>
      <c r="E101" s="46">
        <v>3473.25</v>
      </c>
      <c r="F101" s="46">
        <v>3473.25</v>
      </c>
      <c r="G101" s="48">
        <v>5664.75</v>
      </c>
      <c r="H101" s="46">
        <v>3473.25</v>
      </c>
      <c r="I101" s="48">
        <v>1790</v>
      </c>
      <c r="J101" s="48"/>
      <c r="K101" s="63">
        <f t="shared" si="146"/>
        <v>62.5185</v>
      </c>
      <c r="L101" s="64">
        <f t="shared" si="147"/>
        <v>555.72</v>
      </c>
      <c r="M101" s="48">
        <f t="shared" si="148"/>
        <v>453.18</v>
      </c>
      <c r="N101" s="46">
        <f t="shared" si="149"/>
        <v>24.31275</v>
      </c>
      <c r="O101" s="48">
        <f t="shared" si="150"/>
        <v>89.5</v>
      </c>
      <c r="P101" s="48">
        <f t="shared" si="151"/>
        <v>0</v>
      </c>
      <c r="Q101" s="48">
        <f t="shared" si="152"/>
        <v>1185.23125</v>
      </c>
      <c r="R101" s="46">
        <f t="shared" si="153"/>
        <v>0</v>
      </c>
      <c r="S101" s="46">
        <f t="shared" si="154"/>
        <v>277.86</v>
      </c>
      <c r="T101" s="48">
        <f t="shared" si="155"/>
        <v>113.3</v>
      </c>
      <c r="U101" s="46">
        <f t="shared" si="156"/>
        <v>10.42</v>
      </c>
      <c r="V101" s="46">
        <v>0</v>
      </c>
      <c r="W101" s="48">
        <f t="shared" si="157"/>
        <v>89.5</v>
      </c>
      <c r="X101" s="48">
        <f t="shared" si="158"/>
        <v>0</v>
      </c>
      <c r="Y101" s="46">
        <f t="shared" si="159"/>
        <v>491.08</v>
      </c>
      <c r="Z101" s="46">
        <f t="shared" si="160"/>
        <v>1676.31125</v>
      </c>
      <c r="AA101" s="46"/>
      <c r="AB101" s="12" t="s">
        <v>71</v>
      </c>
      <c r="AC101" s="11">
        <f t="shared" ref="AC101:AE101" si="228">K101+R101</f>
        <v>62.5185</v>
      </c>
      <c r="AD101" s="11">
        <f t="shared" si="228"/>
        <v>833.58</v>
      </c>
      <c r="AE101" s="11">
        <f t="shared" si="228"/>
        <v>566.48</v>
      </c>
      <c r="AF101" s="11">
        <f t="shared" si="162"/>
        <v>34.73275</v>
      </c>
      <c r="AG101" s="11">
        <f t="shared" ref="AG101:AI101" si="229">O101+W101</f>
        <v>179</v>
      </c>
      <c r="AH101" s="11">
        <f t="shared" si="229"/>
        <v>0</v>
      </c>
      <c r="AI101" s="11">
        <f t="shared" si="229"/>
        <v>1676.31125</v>
      </c>
      <c r="AJ101" s="12" t="s">
        <v>33</v>
      </c>
    </row>
    <row r="102" s="9" customFormat="1" ht="16" customHeight="1" spans="1:36">
      <c r="A102" s="45">
        <f t="shared" si="145"/>
        <v>99</v>
      </c>
      <c r="B102" s="46" t="s">
        <v>363</v>
      </c>
      <c r="C102" s="51" t="s">
        <v>382</v>
      </c>
      <c r="D102" s="52" t="s">
        <v>383</v>
      </c>
      <c r="E102" s="46">
        <v>3473.25</v>
      </c>
      <c r="F102" s="46">
        <v>0</v>
      </c>
      <c r="G102" s="48">
        <v>0</v>
      </c>
      <c r="H102" s="46">
        <v>0</v>
      </c>
      <c r="I102" s="48">
        <v>0</v>
      </c>
      <c r="J102" s="48"/>
      <c r="K102" s="63">
        <f t="shared" si="146"/>
        <v>62.5185</v>
      </c>
      <c r="L102" s="64">
        <f t="shared" si="147"/>
        <v>0</v>
      </c>
      <c r="M102" s="48">
        <f t="shared" si="148"/>
        <v>0</v>
      </c>
      <c r="N102" s="46">
        <f t="shared" si="149"/>
        <v>0</v>
      </c>
      <c r="O102" s="48">
        <f t="shared" si="150"/>
        <v>0</v>
      </c>
      <c r="P102" s="48">
        <f t="shared" si="151"/>
        <v>0</v>
      </c>
      <c r="Q102" s="48">
        <f t="shared" si="152"/>
        <v>62.5185</v>
      </c>
      <c r="R102" s="46">
        <f t="shared" si="153"/>
        <v>0</v>
      </c>
      <c r="S102" s="46">
        <f t="shared" si="154"/>
        <v>0</v>
      </c>
      <c r="T102" s="48">
        <f t="shared" si="155"/>
        <v>0</v>
      </c>
      <c r="U102" s="46">
        <f t="shared" si="156"/>
        <v>0</v>
      </c>
      <c r="V102" s="46">
        <v>0</v>
      </c>
      <c r="W102" s="48">
        <f t="shared" si="157"/>
        <v>0</v>
      </c>
      <c r="X102" s="48">
        <f t="shared" si="158"/>
        <v>0</v>
      </c>
      <c r="Y102" s="46">
        <f t="shared" si="159"/>
        <v>0</v>
      </c>
      <c r="Z102" s="46">
        <f t="shared" si="160"/>
        <v>62.5185</v>
      </c>
      <c r="AA102" s="46"/>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20" customFormat="1" ht="16" customHeight="1" spans="1:36">
      <c r="A103" s="57">
        <f t="shared" si="145"/>
        <v>100</v>
      </c>
      <c r="B103" s="58" t="s">
        <v>348</v>
      </c>
      <c r="C103" s="44" t="s">
        <v>384</v>
      </c>
      <c r="D103" s="58" t="s">
        <v>385</v>
      </c>
      <c r="E103" s="58">
        <v>3473.25</v>
      </c>
      <c r="F103" s="58">
        <v>0</v>
      </c>
      <c r="G103" s="60">
        <v>5664.75</v>
      </c>
      <c r="H103" s="58">
        <v>3473.25</v>
      </c>
      <c r="I103" s="60">
        <v>1790</v>
      </c>
      <c r="J103" s="60"/>
      <c r="K103" s="65">
        <f t="shared" si="146"/>
        <v>62.5185</v>
      </c>
      <c r="L103" s="66">
        <f t="shared" si="147"/>
        <v>0</v>
      </c>
      <c r="M103" s="60">
        <f t="shared" si="148"/>
        <v>453.18</v>
      </c>
      <c r="N103" s="58">
        <f t="shared" si="149"/>
        <v>24.31275</v>
      </c>
      <c r="O103" s="60">
        <f t="shared" si="150"/>
        <v>89.5</v>
      </c>
      <c r="P103" s="60">
        <f t="shared" si="151"/>
        <v>0</v>
      </c>
      <c r="Q103" s="60">
        <f t="shared" si="152"/>
        <v>629.51125</v>
      </c>
      <c r="R103" s="58">
        <f t="shared" si="153"/>
        <v>0</v>
      </c>
      <c r="S103" s="58">
        <f t="shared" si="154"/>
        <v>0</v>
      </c>
      <c r="T103" s="60">
        <f t="shared" si="155"/>
        <v>113.3</v>
      </c>
      <c r="U103" s="58">
        <f t="shared" si="156"/>
        <v>10.42</v>
      </c>
      <c r="V103" s="58">
        <v>0</v>
      </c>
      <c r="W103" s="60">
        <f t="shared" si="157"/>
        <v>89.5</v>
      </c>
      <c r="X103" s="60">
        <f t="shared" si="158"/>
        <v>0</v>
      </c>
      <c r="Y103" s="58">
        <f t="shared" si="159"/>
        <v>213.22</v>
      </c>
      <c r="Z103" s="58">
        <f t="shared" si="160"/>
        <v>842.73125</v>
      </c>
      <c r="AA103" s="58"/>
      <c r="AB103" s="16" t="s">
        <v>86</v>
      </c>
      <c r="AC103" s="15">
        <f t="shared" ref="AC103:AE103" si="232">K103+R103</f>
        <v>62.5185</v>
      </c>
      <c r="AD103" s="15">
        <f t="shared" si="232"/>
        <v>0</v>
      </c>
      <c r="AE103" s="15">
        <f t="shared" si="232"/>
        <v>566.48</v>
      </c>
      <c r="AF103" s="15">
        <f t="shared" si="162"/>
        <v>34.73275</v>
      </c>
      <c r="AG103" s="15">
        <f t="shared" ref="AG103:AI103" si="233">O103+W103</f>
        <v>179</v>
      </c>
      <c r="AH103" s="15">
        <f t="shared" si="233"/>
        <v>0</v>
      </c>
      <c r="AI103" s="15">
        <f t="shared" si="233"/>
        <v>842.73125</v>
      </c>
      <c r="AJ103" s="16" t="s">
        <v>33</v>
      </c>
    </row>
    <row r="104" s="9" customFormat="1" ht="16" customHeight="1" spans="1:36">
      <c r="A104" s="45">
        <f t="shared" si="145"/>
        <v>101</v>
      </c>
      <c r="B104" s="46" t="s">
        <v>348</v>
      </c>
      <c r="C104" s="47" t="s">
        <v>386</v>
      </c>
      <c r="D104" s="46" t="s">
        <v>387</v>
      </c>
      <c r="E104" s="46">
        <v>3473.25</v>
      </c>
      <c r="F104" s="46">
        <v>3473.25</v>
      </c>
      <c r="G104" s="48">
        <v>5664.75</v>
      </c>
      <c r="H104" s="46">
        <v>3473.25</v>
      </c>
      <c r="I104" s="48">
        <v>2544</v>
      </c>
      <c r="J104" s="48"/>
      <c r="K104" s="63">
        <f t="shared" si="146"/>
        <v>62.5185</v>
      </c>
      <c r="L104" s="64">
        <f t="shared" si="147"/>
        <v>555.72</v>
      </c>
      <c r="M104" s="48">
        <f t="shared" si="148"/>
        <v>453.18</v>
      </c>
      <c r="N104" s="46">
        <f t="shared" si="149"/>
        <v>24.31275</v>
      </c>
      <c r="O104" s="48">
        <f t="shared" si="150"/>
        <v>127.2</v>
      </c>
      <c r="P104" s="48">
        <f t="shared" si="151"/>
        <v>0</v>
      </c>
      <c r="Q104" s="48">
        <f t="shared" si="152"/>
        <v>1222.93125</v>
      </c>
      <c r="R104" s="46">
        <f t="shared" si="153"/>
        <v>0</v>
      </c>
      <c r="S104" s="46">
        <f t="shared" si="154"/>
        <v>277.86</v>
      </c>
      <c r="T104" s="48">
        <f t="shared" si="155"/>
        <v>113.3</v>
      </c>
      <c r="U104" s="46">
        <f t="shared" si="156"/>
        <v>10.42</v>
      </c>
      <c r="V104" s="46">
        <v>0</v>
      </c>
      <c r="W104" s="48">
        <f t="shared" si="157"/>
        <v>127.2</v>
      </c>
      <c r="X104" s="48">
        <f t="shared" si="158"/>
        <v>0</v>
      </c>
      <c r="Y104" s="46">
        <f t="shared" si="159"/>
        <v>528.78</v>
      </c>
      <c r="Z104" s="46">
        <f t="shared" si="160"/>
        <v>1751.71125</v>
      </c>
      <c r="AA104" s="46"/>
      <c r="AB104" s="12" t="s">
        <v>86</v>
      </c>
      <c r="AC104" s="11">
        <f t="shared" ref="AC104:AE104" si="234">K104+R104</f>
        <v>62.5185</v>
      </c>
      <c r="AD104" s="11">
        <f t="shared" si="234"/>
        <v>833.58</v>
      </c>
      <c r="AE104" s="11">
        <f t="shared" si="234"/>
        <v>566.48</v>
      </c>
      <c r="AF104" s="11">
        <f t="shared" si="162"/>
        <v>34.73275</v>
      </c>
      <c r="AG104" s="11">
        <f t="shared" ref="AG104:AI104" si="235">O104+W104</f>
        <v>254.4</v>
      </c>
      <c r="AH104" s="11">
        <f t="shared" si="235"/>
        <v>0</v>
      </c>
      <c r="AI104" s="11">
        <f t="shared" si="235"/>
        <v>1751.71125</v>
      </c>
      <c r="AJ104" s="12" t="s">
        <v>33</v>
      </c>
    </row>
    <row r="105" s="9" customFormat="1" ht="16" customHeight="1" spans="1:36">
      <c r="A105" s="45">
        <f t="shared" si="145"/>
        <v>102</v>
      </c>
      <c r="B105" s="46" t="s">
        <v>363</v>
      </c>
      <c r="C105" s="47" t="s">
        <v>388</v>
      </c>
      <c r="D105" s="46" t="s">
        <v>389</v>
      </c>
      <c r="E105" s="46">
        <v>3473.25</v>
      </c>
      <c r="F105" s="46">
        <v>3473.25</v>
      </c>
      <c r="G105" s="48">
        <v>5664.75</v>
      </c>
      <c r="H105" s="46">
        <v>3473.25</v>
      </c>
      <c r="I105" s="48">
        <v>2544</v>
      </c>
      <c r="J105" s="48"/>
      <c r="K105" s="63">
        <f t="shared" si="146"/>
        <v>62.5185</v>
      </c>
      <c r="L105" s="64">
        <f t="shared" si="147"/>
        <v>555.72</v>
      </c>
      <c r="M105" s="48">
        <f t="shared" si="148"/>
        <v>453.18</v>
      </c>
      <c r="N105" s="46">
        <f t="shared" si="149"/>
        <v>24.31275</v>
      </c>
      <c r="O105" s="48">
        <f t="shared" si="150"/>
        <v>127.2</v>
      </c>
      <c r="P105" s="48">
        <f t="shared" si="151"/>
        <v>0</v>
      </c>
      <c r="Q105" s="48">
        <f t="shared" si="152"/>
        <v>1222.93125</v>
      </c>
      <c r="R105" s="46">
        <f t="shared" si="153"/>
        <v>0</v>
      </c>
      <c r="S105" s="46">
        <f t="shared" si="154"/>
        <v>277.86</v>
      </c>
      <c r="T105" s="48">
        <f t="shared" si="155"/>
        <v>113.3</v>
      </c>
      <c r="U105" s="46">
        <f t="shared" si="156"/>
        <v>10.42</v>
      </c>
      <c r="V105" s="46">
        <v>0</v>
      </c>
      <c r="W105" s="48">
        <f t="shared" si="157"/>
        <v>127.2</v>
      </c>
      <c r="X105" s="48">
        <f t="shared" si="158"/>
        <v>0</v>
      </c>
      <c r="Y105" s="46">
        <f t="shared" si="159"/>
        <v>528.78</v>
      </c>
      <c r="Z105" s="46">
        <f t="shared" si="160"/>
        <v>1751.71125</v>
      </c>
      <c r="AA105" s="46"/>
      <c r="AB105" s="12" t="s">
        <v>71</v>
      </c>
      <c r="AC105" s="11">
        <f t="shared" ref="AC105:AE105" si="236">K105+R105</f>
        <v>62.5185</v>
      </c>
      <c r="AD105" s="11">
        <f t="shared" si="236"/>
        <v>833.58</v>
      </c>
      <c r="AE105" s="11">
        <f t="shared" si="236"/>
        <v>566.48</v>
      </c>
      <c r="AF105" s="11">
        <f t="shared" si="162"/>
        <v>34.73275</v>
      </c>
      <c r="AG105" s="11">
        <f t="shared" ref="AG105:AI105" si="237">O105+W105</f>
        <v>254.4</v>
      </c>
      <c r="AH105" s="11">
        <f t="shared" si="237"/>
        <v>0</v>
      </c>
      <c r="AI105" s="11">
        <f t="shared" si="237"/>
        <v>1751.71125</v>
      </c>
      <c r="AJ105" s="12" t="s">
        <v>33</v>
      </c>
    </row>
    <row r="106" s="9" customFormat="1" ht="16" customHeight="1" spans="1:36">
      <c r="A106" s="45">
        <f t="shared" si="145"/>
        <v>103</v>
      </c>
      <c r="B106" s="46" t="s">
        <v>348</v>
      </c>
      <c r="C106" s="47" t="s">
        <v>390</v>
      </c>
      <c r="D106" s="46" t="s">
        <v>391</v>
      </c>
      <c r="E106" s="46">
        <v>3473.25</v>
      </c>
      <c r="F106" s="46">
        <v>3473.25</v>
      </c>
      <c r="G106" s="48">
        <v>5664.75</v>
      </c>
      <c r="H106" s="46">
        <v>3473.25</v>
      </c>
      <c r="I106" s="48">
        <v>1790</v>
      </c>
      <c r="J106" s="48"/>
      <c r="K106" s="63">
        <f t="shared" si="146"/>
        <v>62.5185</v>
      </c>
      <c r="L106" s="64">
        <f t="shared" si="147"/>
        <v>555.72</v>
      </c>
      <c r="M106" s="48">
        <f t="shared" si="148"/>
        <v>453.18</v>
      </c>
      <c r="N106" s="46">
        <f t="shared" si="149"/>
        <v>24.31275</v>
      </c>
      <c r="O106" s="48">
        <f t="shared" si="150"/>
        <v>89.5</v>
      </c>
      <c r="P106" s="48">
        <f t="shared" si="151"/>
        <v>0</v>
      </c>
      <c r="Q106" s="48">
        <f t="shared" si="152"/>
        <v>1185.23125</v>
      </c>
      <c r="R106" s="46">
        <f t="shared" si="153"/>
        <v>0</v>
      </c>
      <c r="S106" s="46">
        <f t="shared" si="154"/>
        <v>277.86</v>
      </c>
      <c r="T106" s="48">
        <f t="shared" si="155"/>
        <v>113.3</v>
      </c>
      <c r="U106" s="46">
        <f t="shared" si="156"/>
        <v>10.42</v>
      </c>
      <c r="V106" s="46">
        <v>0</v>
      </c>
      <c r="W106" s="48">
        <f t="shared" si="157"/>
        <v>89.5</v>
      </c>
      <c r="X106" s="48">
        <f t="shared" si="158"/>
        <v>0</v>
      </c>
      <c r="Y106" s="46">
        <f t="shared" si="159"/>
        <v>491.08</v>
      </c>
      <c r="Z106" s="46">
        <f t="shared" si="160"/>
        <v>1676.31125</v>
      </c>
      <c r="AA106" s="46"/>
      <c r="AB106" s="12" t="s">
        <v>86</v>
      </c>
      <c r="AC106" s="11">
        <f t="shared" ref="AC106:AE106" si="238">K106+R106</f>
        <v>62.5185</v>
      </c>
      <c r="AD106" s="11">
        <f t="shared" si="238"/>
        <v>833.58</v>
      </c>
      <c r="AE106" s="11">
        <f t="shared" si="238"/>
        <v>566.48</v>
      </c>
      <c r="AF106" s="11">
        <f t="shared" si="162"/>
        <v>34.73275</v>
      </c>
      <c r="AG106" s="11">
        <f t="shared" ref="AG106:AI106" si="239">O106+W106</f>
        <v>179</v>
      </c>
      <c r="AH106" s="11">
        <f t="shared" si="239"/>
        <v>0</v>
      </c>
      <c r="AI106" s="11">
        <f t="shared" si="239"/>
        <v>1676.31125</v>
      </c>
      <c r="AJ106" s="12" t="s">
        <v>33</v>
      </c>
    </row>
    <row r="107" s="9" customFormat="1" ht="16" customHeight="1" spans="1:36">
      <c r="A107" s="45">
        <f t="shared" si="145"/>
        <v>104</v>
      </c>
      <c r="B107" s="46" t="s">
        <v>348</v>
      </c>
      <c r="C107" s="47" t="s">
        <v>392</v>
      </c>
      <c r="D107" s="46" t="s">
        <v>393</v>
      </c>
      <c r="E107" s="46">
        <v>3473.25</v>
      </c>
      <c r="F107" s="46">
        <v>3473.25</v>
      </c>
      <c r="G107" s="48">
        <v>5664.75</v>
      </c>
      <c r="H107" s="46">
        <v>3473.25</v>
      </c>
      <c r="I107" s="48">
        <v>2544</v>
      </c>
      <c r="J107" s="48"/>
      <c r="K107" s="63">
        <f t="shared" si="146"/>
        <v>62.5185</v>
      </c>
      <c r="L107" s="64">
        <f t="shared" si="147"/>
        <v>555.72</v>
      </c>
      <c r="M107" s="48">
        <f t="shared" si="148"/>
        <v>453.18</v>
      </c>
      <c r="N107" s="46">
        <f t="shared" si="149"/>
        <v>24.31275</v>
      </c>
      <c r="O107" s="48">
        <f t="shared" si="150"/>
        <v>127.2</v>
      </c>
      <c r="P107" s="48">
        <f t="shared" si="151"/>
        <v>0</v>
      </c>
      <c r="Q107" s="48">
        <f t="shared" si="152"/>
        <v>1222.93125</v>
      </c>
      <c r="R107" s="46">
        <f t="shared" si="153"/>
        <v>0</v>
      </c>
      <c r="S107" s="46">
        <f t="shared" si="154"/>
        <v>277.86</v>
      </c>
      <c r="T107" s="48">
        <f t="shared" si="155"/>
        <v>113.3</v>
      </c>
      <c r="U107" s="46">
        <f t="shared" si="156"/>
        <v>10.42</v>
      </c>
      <c r="V107" s="46">
        <v>0</v>
      </c>
      <c r="W107" s="48">
        <f t="shared" si="157"/>
        <v>127.2</v>
      </c>
      <c r="X107" s="48">
        <f t="shared" si="158"/>
        <v>0</v>
      </c>
      <c r="Y107" s="46">
        <f t="shared" si="159"/>
        <v>528.78</v>
      </c>
      <c r="Z107" s="46">
        <f t="shared" si="160"/>
        <v>1751.71125</v>
      </c>
      <c r="AA107" s="46"/>
      <c r="AB107" s="12" t="s">
        <v>86</v>
      </c>
      <c r="AC107" s="11">
        <f t="shared" ref="AC107:AE107" si="240">K107+R107</f>
        <v>62.5185</v>
      </c>
      <c r="AD107" s="11">
        <f t="shared" si="240"/>
        <v>833.58</v>
      </c>
      <c r="AE107" s="11">
        <f t="shared" si="240"/>
        <v>566.48</v>
      </c>
      <c r="AF107" s="11">
        <f t="shared" si="162"/>
        <v>34.73275</v>
      </c>
      <c r="AG107" s="11">
        <f t="shared" ref="AG107:AI107" si="241">O107+W107</f>
        <v>254.4</v>
      </c>
      <c r="AH107" s="11">
        <f t="shared" si="241"/>
        <v>0</v>
      </c>
      <c r="AI107" s="11">
        <f t="shared" si="241"/>
        <v>1751.71125</v>
      </c>
      <c r="AJ107" s="12" t="s">
        <v>33</v>
      </c>
    </row>
    <row r="108" s="9" customFormat="1" ht="16" customHeight="1" spans="1:36">
      <c r="A108" s="45">
        <f t="shared" si="145"/>
        <v>105</v>
      </c>
      <c r="B108" s="46" t="s">
        <v>348</v>
      </c>
      <c r="C108" s="47" t="s">
        <v>394</v>
      </c>
      <c r="D108" s="46" t="s">
        <v>395</v>
      </c>
      <c r="E108" s="46">
        <v>3473.25</v>
      </c>
      <c r="F108" s="46">
        <v>3473.25</v>
      </c>
      <c r="G108" s="48">
        <v>5664.75</v>
      </c>
      <c r="H108" s="46">
        <v>3473.25</v>
      </c>
      <c r="I108" s="48">
        <v>1790</v>
      </c>
      <c r="J108" s="48"/>
      <c r="K108" s="63">
        <f t="shared" si="146"/>
        <v>62.5185</v>
      </c>
      <c r="L108" s="64">
        <f t="shared" si="147"/>
        <v>555.72</v>
      </c>
      <c r="M108" s="48">
        <f t="shared" si="148"/>
        <v>453.18</v>
      </c>
      <c r="N108" s="46">
        <f t="shared" si="149"/>
        <v>24.31275</v>
      </c>
      <c r="O108" s="48">
        <f t="shared" si="150"/>
        <v>89.5</v>
      </c>
      <c r="P108" s="48">
        <f t="shared" si="151"/>
        <v>0</v>
      </c>
      <c r="Q108" s="48">
        <f t="shared" si="152"/>
        <v>1185.23125</v>
      </c>
      <c r="R108" s="46">
        <f t="shared" si="153"/>
        <v>0</v>
      </c>
      <c r="S108" s="46">
        <f t="shared" si="154"/>
        <v>277.86</v>
      </c>
      <c r="T108" s="48">
        <f t="shared" si="155"/>
        <v>113.3</v>
      </c>
      <c r="U108" s="46">
        <f t="shared" si="156"/>
        <v>10.42</v>
      </c>
      <c r="V108" s="46">
        <v>0</v>
      </c>
      <c r="W108" s="48">
        <f t="shared" si="157"/>
        <v>89.5</v>
      </c>
      <c r="X108" s="48">
        <f t="shared" si="158"/>
        <v>0</v>
      </c>
      <c r="Y108" s="46">
        <f t="shared" si="159"/>
        <v>491.08</v>
      </c>
      <c r="Z108" s="46">
        <f t="shared" si="160"/>
        <v>1676.31125</v>
      </c>
      <c r="AA108" s="46"/>
      <c r="AB108" s="12" t="s">
        <v>86</v>
      </c>
      <c r="AC108" s="11">
        <f t="shared" ref="AC108:AE108" si="242">K108+R108</f>
        <v>62.5185</v>
      </c>
      <c r="AD108" s="11">
        <f t="shared" si="242"/>
        <v>833.58</v>
      </c>
      <c r="AE108" s="11">
        <f t="shared" si="242"/>
        <v>566.48</v>
      </c>
      <c r="AF108" s="11">
        <f t="shared" si="162"/>
        <v>34.73275</v>
      </c>
      <c r="AG108" s="11">
        <f t="shared" ref="AG108:AI108" si="243">O108+W108</f>
        <v>179</v>
      </c>
      <c r="AH108" s="11">
        <f t="shared" si="243"/>
        <v>0</v>
      </c>
      <c r="AI108" s="11">
        <f t="shared" si="243"/>
        <v>1676.31125</v>
      </c>
      <c r="AJ108" s="12" t="s">
        <v>33</v>
      </c>
    </row>
    <row r="109" s="9" customFormat="1" ht="16" customHeight="1" spans="1:36">
      <c r="A109" s="45">
        <f t="shared" si="145"/>
        <v>106</v>
      </c>
      <c r="B109" s="46" t="s">
        <v>348</v>
      </c>
      <c r="C109" s="47" t="s">
        <v>396</v>
      </c>
      <c r="D109" s="46" t="s">
        <v>397</v>
      </c>
      <c r="E109" s="46">
        <v>3473.25</v>
      </c>
      <c r="F109" s="46">
        <v>3473.25</v>
      </c>
      <c r="G109" s="48">
        <v>5664.75</v>
      </c>
      <c r="H109" s="46">
        <v>3473.25</v>
      </c>
      <c r="I109" s="48">
        <v>2544</v>
      </c>
      <c r="J109" s="48"/>
      <c r="K109" s="63">
        <f t="shared" si="146"/>
        <v>62.5185</v>
      </c>
      <c r="L109" s="64">
        <f t="shared" si="147"/>
        <v>555.72</v>
      </c>
      <c r="M109" s="48">
        <f t="shared" si="148"/>
        <v>453.18</v>
      </c>
      <c r="N109" s="46">
        <f t="shared" si="149"/>
        <v>24.31275</v>
      </c>
      <c r="O109" s="48">
        <f t="shared" si="150"/>
        <v>127.2</v>
      </c>
      <c r="P109" s="48">
        <f t="shared" si="151"/>
        <v>0</v>
      </c>
      <c r="Q109" s="48">
        <f t="shared" si="152"/>
        <v>1222.93125</v>
      </c>
      <c r="R109" s="46">
        <f t="shared" si="153"/>
        <v>0</v>
      </c>
      <c r="S109" s="46">
        <f t="shared" si="154"/>
        <v>277.86</v>
      </c>
      <c r="T109" s="48">
        <f t="shared" si="155"/>
        <v>113.3</v>
      </c>
      <c r="U109" s="46">
        <f t="shared" si="156"/>
        <v>10.42</v>
      </c>
      <c r="V109" s="46">
        <v>0</v>
      </c>
      <c r="W109" s="48">
        <f t="shared" si="157"/>
        <v>127.2</v>
      </c>
      <c r="X109" s="48">
        <f t="shared" si="158"/>
        <v>0</v>
      </c>
      <c r="Y109" s="46">
        <f t="shared" si="159"/>
        <v>528.78</v>
      </c>
      <c r="Z109" s="46">
        <f t="shared" si="160"/>
        <v>1751.71125</v>
      </c>
      <c r="AA109" s="46"/>
      <c r="AB109" s="12" t="s">
        <v>86</v>
      </c>
      <c r="AC109" s="11">
        <f t="shared" ref="AC109:AE109" si="244">K109+R109</f>
        <v>62.5185</v>
      </c>
      <c r="AD109" s="11">
        <f t="shared" si="244"/>
        <v>833.58</v>
      </c>
      <c r="AE109" s="11">
        <f t="shared" si="244"/>
        <v>566.48</v>
      </c>
      <c r="AF109" s="11">
        <f t="shared" si="162"/>
        <v>34.73275</v>
      </c>
      <c r="AG109" s="11">
        <f t="shared" ref="AG109:AI109" si="245">O109+W109</f>
        <v>254.4</v>
      </c>
      <c r="AH109" s="11">
        <f t="shared" si="245"/>
        <v>0</v>
      </c>
      <c r="AI109" s="11">
        <f t="shared" si="245"/>
        <v>1751.71125</v>
      </c>
      <c r="AJ109" s="12" t="s">
        <v>33</v>
      </c>
    </row>
    <row r="110" s="9" customFormat="1" ht="16" customHeight="1" spans="1:36">
      <c r="A110" s="45">
        <f t="shared" si="145"/>
        <v>107</v>
      </c>
      <c r="B110" s="46" t="s">
        <v>348</v>
      </c>
      <c r="C110" s="47" t="s">
        <v>398</v>
      </c>
      <c r="D110" s="46" t="s">
        <v>399</v>
      </c>
      <c r="E110" s="46">
        <v>3473.25</v>
      </c>
      <c r="F110" s="46">
        <v>3473.25</v>
      </c>
      <c r="G110" s="48">
        <v>5664.75</v>
      </c>
      <c r="H110" s="46">
        <v>3473.25</v>
      </c>
      <c r="I110" s="48">
        <v>1790</v>
      </c>
      <c r="J110" s="48"/>
      <c r="K110" s="63">
        <f t="shared" si="146"/>
        <v>62.5185</v>
      </c>
      <c r="L110" s="64">
        <f t="shared" si="147"/>
        <v>555.72</v>
      </c>
      <c r="M110" s="48">
        <f t="shared" si="148"/>
        <v>453.18</v>
      </c>
      <c r="N110" s="46">
        <f t="shared" si="149"/>
        <v>24.31275</v>
      </c>
      <c r="O110" s="48">
        <f t="shared" si="150"/>
        <v>89.5</v>
      </c>
      <c r="P110" s="48">
        <f t="shared" si="151"/>
        <v>0</v>
      </c>
      <c r="Q110" s="48">
        <f t="shared" si="152"/>
        <v>1185.23125</v>
      </c>
      <c r="R110" s="46">
        <f t="shared" si="153"/>
        <v>0</v>
      </c>
      <c r="S110" s="46">
        <f t="shared" si="154"/>
        <v>277.86</v>
      </c>
      <c r="T110" s="48">
        <f t="shared" si="155"/>
        <v>113.3</v>
      </c>
      <c r="U110" s="46">
        <f t="shared" si="156"/>
        <v>10.42</v>
      </c>
      <c r="V110" s="46">
        <v>0</v>
      </c>
      <c r="W110" s="48">
        <f t="shared" si="157"/>
        <v>89.5</v>
      </c>
      <c r="X110" s="48">
        <f t="shared" si="158"/>
        <v>0</v>
      </c>
      <c r="Y110" s="46">
        <f t="shared" si="159"/>
        <v>491.08</v>
      </c>
      <c r="Z110" s="46">
        <f t="shared" si="160"/>
        <v>1676.31125</v>
      </c>
      <c r="AA110" s="46"/>
      <c r="AB110" s="12" t="s">
        <v>86</v>
      </c>
      <c r="AC110" s="11">
        <f t="shared" ref="AC110:AE110" si="246">K110+R110</f>
        <v>62.5185</v>
      </c>
      <c r="AD110" s="11">
        <f t="shared" si="246"/>
        <v>833.58</v>
      </c>
      <c r="AE110" s="11">
        <f t="shared" si="246"/>
        <v>566.48</v>
      </c>
      <c r="AF110" s="11">
        <f t="shared" si="162"/>
        <v>34.73275</v>
      </c>
      <c r="AG110" s="11">
        <f t="shared" ref="AG110:AI110" si="247">O110+W110</f>
        <v>179</v>
      </c>
      <c r="AH110" s="11">
        <f t="shared" si="247"/>
        <v>0</v>
      </c>
      <c r="AI110" s="11">
        <f t="shared" si="247"/>
        <v>1676.31125</v>
      </c>
      <c r="AJ110" s="12" t="s">
        <v>33</v>
      </c>
    </row>
    <row r="111" s="9" customFormat="1" ht="16" customHeight="1" spans="1:36">
      <c r="A111" s="45">
        <f t="shared" si="145"/>
        <v>108</v>
      </c>
      <c r="B111" s="46" t="s">
        <v>348</v>
      </c>
      <c r="C111" s="47" t="s">
        <v>400</v>
      </c>
      <c r="D111" s="46" t="s">
        <v>401</v>
      </c>
      <c r="E111" s="46">
        <v>3473.25</v>
      </c>
      <c r="F111" s="46">
        <v>3473.25</v>
      </c>
      <c r="G111" s="48">
        <v>5664.75</v>
      </c>
      <c r="H111" s="46">
        <v>3473.25</v>
      </c>
      <c r="I111" s="48">
        <v>1790</v>
      </c>
      <c r="J111" s="48"/>
      <c r="K111" s="63">
        <f t="shared" si="146"/>
        <v>62.5185</v>
      </c>
      <c r="L111" s="64">
        <f t="shared" si="147"/>
        <v>555.72</v>
      </c>
      <c r="M111" s="48">
        <f t="shared" si="148"/>
        <v>453.18</v>
      </c>
      <c r="N111" s="46">
        <f t="shared" si="149"/>
        <v>24.31275</v>
      </c>
      <c r="O111" s="48">
        <f t="shared" si="150"/>
        <v>89.5</v>
      </c>
      <c r="P111" s="48">
        <f t="shared" si="151"/>
        <v>0</v>
      </c>
      <c r="Q111" s="48">
        <f t="shared" si="152"/>
        <v>1185.23125</v>
      </c>
      <c r="R111" s="46">
        <f t="shared" si="153"/>
        <v>0</v>
      </c>
      <c r="S111" s="46">
        <f t="shared" si="154"/>
        <v>277.86</v>
      </c>
      <c r="T111" s="48">
        <f t="shared" si="155"/>
        <v>113.3</v>
      </c>
      <c r="U111" s="46">
        <f t="shared" si="156"/>
        <v>10.42</v>
      </c>
      <c r="V111" s="46">
        <v>0</v>
      </c>
      <c r="W111" s="48">
        <f t="shared" si="157"/>
        <v>89.5</v>
      </c>
      <c r="X111" s="48">
        <f t="shared" si="158"/>
        <v>0</v>
      </c>
      <c r="Y111" s="46">
        <f t="shared" si="159"/>
        <v>491.08</v>
      </c>
      <c r="Z111" s="46">
        <f t="shared" si="160"/>
        <v>1676.31125</v>
      </c>
      <c r="AA111" s="46"/>
      <c r="AB111" s="12" t="s">
        <v>86</v>
      </c>
      <c r="AC111" s="11">
        <f t="shared" ref="AC111:AE111" si="248">K111+R111</f>
        <v>62.5185</v>
      </c>
      <c r="AD111" s="11">
        <f t="shared" si="248"/>
        <v>833.58</v>
      </c>
      <c r="AE111" s="11">
        <f t="shared" si="248"/>
        <v>566.48</v>
      </c>
      <c r="AF111" s="11">
        <f t="shared" si="162"/>
        <v>34.73275</v>
      </c>
      <c r="AG111" s="11">
        <f t="shared" ref="AG111:AI111" si="249">O111+W111</f>
        <v>179</v>
      </c>
      <c r="AH111" s="11">
        <f t="shared" si="249"/>
        <v>0</v>
      </c>
      <c r="AI111" s="11">
        <f t="shared" si="249"/>
        <v>1676.31125</v>
      </c>
      <c r="AJ111" s="12" t="s">
        <v>33</v>
      </c>
    </row>
    <row r="112" s="9" customFormat="1" ht="16" customHeight="1" spans="1:36">
      <c r="A112" s="45">
        <f t="shared" si="145"/>
        <v>109</v>
      </c>
      <c r="B112" s="46" t="s">
        <v>348</v>
      </c>
      <c r="C112" s="47" t="s">
        <v>402</v>
      </c>
      <c r="D112" s="46" t="s">
        <v>403</v>
      </c>
      <c r="E112" s="46">
        <v>3473.25</v>
      </c>
      <c r="F112" s="46">
        <v>3473.25</v>
      </c>
      <c r="G112" s="48">
        <v>5664.75</v>
      </c>
      <c r="H112" s="46">
        <v>3473.25</v>
      </c>
      <c r="I112" s="48">
        <v>2544</v>
      </c>
      <c r="J112" s="48"/>
      <c r="K112" s="63">
        <f t="shared" si="146"/>
        <v>62.5185</v>
      </c>
      <c r="L112" s="64">
        <f t="shared" si="147"/>
        <v>555.72</v>
      </c>
      <c r="M112" s="48">
        <f t="shared" si="148"/>
        <v>453.18</v>
      </c>
      <c r="N112" s="46">
        <f t="shared" si="149"/>
        <v>24.31275</v>
      </c>
      <c r="O112" s="48">
        <f t="shared" si="150"/>
        <v>127.2</v>
      </c>
      <c r="P112" s="48">
        <f t="shared" si="151"/>
        <v>0</v>
      </c>
      <c r="Q112" s="48">
        <f t="shared" si="152"/>
        <v>1222.93125</v>
      </c>
      <c r="R112" s="46">
        <f t="shared" si="153"/>
        <v>0</v>
      </c>
      <c r="S112" s="46">
        <f t="shared" si="154"/>
        <v>277.86</v>
      </c>
      <c r="T112" s="48">
        <f t="shared" si="155"/>
        <v>113.3</v>
      </c>
      <c r="U112" s="46">
        <f t="shared" si="156"/>
        <v>10.42</v>
      </c>
      <c r="V112" s="46">
        <v>0</v>
      </c>
      <c r="W112" s="48">
        <f t="shared" si="157"/>
        <v>127.2</v>
      </c>
      <c r="X112" s="48">
        <f t="shared" si="158"/>
        <v>0</v>
      </c>
      <c r="Y112" s="46">
        <f t="shared" si="159"/>
        <v>528.78</v>
      </c>
      <c r="Z112" s="46">
        <f t="shared" si="160"/>
        <v>1751.71125</v>
      </c>
      <c r="AA112" s="46"/>
      <c r="AB112" s="12" t="s">
        <v>86</v>
      </c>
      <c r="AC112" s="11">
        <f t="shared" ref="AC112:AE112" si="250">K112+R112</f>
        <v>62.5185</v>
      </c>
      <c r="AD112" s="11">
        <f t="shared" si="250"/>
        <v>833.58</v>
      </c>
      <c r="AE112" s="11">
        <f t="shared" si="250"/>
        <v>566.48</v>
      </c>
      <c r="AF112" s="11">
        <f t="shared" si="162"/>
        <v>34.73275</v>
      </c>
      <c r="AG112" s="11">
        <f t="shared" ref="AG112:AI112" si="251">O112+W112</f>
        <v>254.4</v>
      </c>
      <c r="AH112" s="11">
        <f t="shared" si="251"/>
        <v>0</v>
      </c>
      <c r="AI112" s="11">
        <f t="shared" si="251"/>
        <v>1751.71125</v>
      </c>
      <c r="AJ112" s="12" t="s">
        <v>33</v>
      </c>
    </row>
    <row r="113" s="9" customFormat="1" ht="16" customHeight="1" spans="1:36">
      <c r="A113" s="45">
        <f t="shared" si="145"/>
        <v>110</v>
      </c>
      <c r="B113" s="46" t="s">
        <v>348</v>
      </c>
      <c r="C113" s="47" t="s">
        <v>404</v>
      </c>
      <c r="D113" s="46" t="s">
        <v>405</v>
      </c>
      <c r="E113" s="46">
        <v>3473.25</v>
      </c>
      <c r="F113" s="46">
        <v>3473.25</v>
      </c>
      <c r="G113" s="48">
        <v>5664.75</v>
      </c>
      <c r="H113" s="46">
        <v>3473.25</v>
      </c>
      <c r="I113" s="48">
        <v>1790</v>
      </c>
      <c r="J113" s="48"/>
      <c r="K113" s="63">
        <f t="shared" si="146"/>
        <v>62.5185</v>
      </c>
      <c r="L113" s="64">
        <f t="shared" si="147"/>
        <v>555.72</v>
      </c>
      <c r="M113" s="48">
        <f t="shared" si="148"/>
        <v>453.18</v>
      </c>
      <c r="N113" s="46">
        <f t="shared" si="149"/>
        <v>24.31275</v>
      </c>
      <c r="O113" s="48">
        <f t="shared" si="150"/>
        <v>89.5</v>
      </c>
      <c r="P113" s="48">
        <f t="shared" si="151"/>
        <v>0</v>
      </c>
      <c r="Q113" s="48">
        <f t="shared" si="152"/>
        <v>1185.23125</v>
      </c>
      <c r="R113" s="46">
        <f t="shared" si="153"/>
        <v>0</v>
      </c>
      <c r="S113" s="46">
        <f t="shared" si="154"/>
        <v>277.86</v>
      </c>
      <c r="T113" s="48">
        <f t="shared" si="155"/>
        <v>113.3</v>
      </c>
      <c r="U113" s="46">
        <f t="shared" si="156"/>
        <v>10.42</v>
      </c>
      <c r="V113" s="46">
        <v>0</v>
      </c>
      <c r="W113" s="48">
        <f t="shared" si="157"/>
        <v>89.5</v>
      </c>
      <c r="X113" s="48">
        <f t="shared" si="158"/>
        <v>0</v>
      </c>
      <c r="Y113" s="46">
        <f t="shared" si="159"/>
        <v>491.08</v>
      </c>
      <c r="Z113" s="46">
        <f t="shared" si="160"/>
        <v>1676.31125</v>
      </c>
      <c r="AA113" s="46"/>
      <c r="AB113" s="12" t="s">
        <v>86</v>
      </c>
      <c r="AC113" s="11">
        <f t="shared" ref="AC113:AE113" si="252">K113+R113</f>
        <v>62.5185</v>
      </c>
      <c r="AD113" s="11">
        <f t="shared" si="252"/>
        <v>833.58</v>
      </c>
      <c r="AE113" s="11">
        <f t="shared" si="252"/>
        <v>566.48</v>
      </c>
      <c r="AF113" s="11">
        <f t="shared" si="162"/>
        <v>34.73275</v>
      </c>
      <c r="AG113" s="11">
        <f t="shared" ref="AG113:AI113" si="253">O113+W113</f>
        <v>179</v>
      </c>
      <c r="AH113" s="11">
        <f t="shared" si="253"/>
        <v>0</v>
      </c>
      <c r="AI113" s="11">
        <f t="shared" si="253"/>
        <v>1676.31125</v>
      </c>
      <c r="AJ113" s="12" t="s">
        <v>33</v>
      </c>
    </row>
    <row r="114" s="9" customFormat="1" ht="16" customHeight="1" spans="1:36">
      <c r="A114" s="45">
        <f t="shared" si="145"/>
        <v>111</v>
      </c>
      <c r="B114" s="46" t="s">
        <v>348</v>
      </c>
      <c r="C114" s="47" t="s">
        <v>406</v>
      </c>
      <c r="D114" s="46" t="s">
        <v>407</v>
      </c>
      <c r="E114" s="46">
        <v>3473.25</v>
      </c>
      <c r="F114" s="46">
        <v>3473.25</v>
      </c>
      <c r="G114" s="48">
        <v>5664.75</v>
      </c>
      <c r="H114" s="46">
        <v>3473.25</v>
      </c>
      <c r="I114" s="48">
        <v>1790</v>
      </c>
      <c r="J114" s="48"/>
      <c r="K114" s="63">
        <f t="shared" si="146"/>
        <v>62.5185</v>
      </c>
      <c r="L114" s="64">
        <f t="shared" si="147"/>
        <v>555.72</v>
      </c>
      <c r="M114" s="48">
        <f t="shared" si="148"/>
        <v>453.18</v>
      </c>
      <c r="N114" s="46">
        <f t="shared" si="149"/>
        <v>24.31275</v>
      </c>
      <c r="O114" s="48">
        <f t="shared" si="150"/>
        <v>89.5</v>
      </c>
      <c r="P114" s="48">
        <f t="shared" si="151"/>
        <v>0</v>
      </c>
      <c r="Q114" s="48">
        <f t="shared" si="152"/>
        <v>1185.23125</v>
      </c>
      <c r="R114" s="46">
        <f t="shared" si="153"/>
        <v>0</v>
      </c>
      <c r="S114" s="46">
        <f t="shared" si="154"/>
        <v>277.86</v>
      </c>
      <c r="T114" s="48">
        <f t="shared" si="155"/>
        <v>113.3</v>
      </c>
      <c r="U114" s="46">
        <f t="shared" si="156"/>
        <v>10.42</v>
      </c>
      <c r="V114" s="46">
        <v>0</v>
      </c>
      <c r="W114" s="48">
        <f t="shared" si="157"/>
        <v>89.5</v>
      </c>
      <c r="X114" s="48">
        <f t="shared" si="158"/>
        <v>0</v>
      </c>
      <c r="Y114" s="46">
        <f t="shared" si="159"/>
        <v>491.08</v>
      </c>
      <c r="Z114" s="46">
        <f t="shared" si="160"/>
        <v>1676.31125</v>
      </c>
      <c r="AA114" s="46"/>
      <c r="AB114" s="12" t="s">
        <v>86</v>
      </c>
      <c r="AC114" s="11">
        <f t="shared" ref="AC114:AE114" si="254">K114+R114</f>
        <v>62.5185</v>
      </c>
      <c r="AD114" s="11">
        <f t="shared" si="254"/>
        <v>833.58</v>
      </c>
      <c r="AE114" s="11">
        <f t="shared" si="254"/>
        <v>566.48</v>
      </c>
      <c r="AF114" s="11">
        <f t="shared" si="162"/>
        <v>34.73275</v>
      </c>
      <c r="AG114" s="11">
        <f t="shared" ref="AG114:AI114" si="255">O114+W114</f>
        <v>179</v>
      </c>
      <c r="AH114" s="11">
        <f t="shared" si="255"/>
        <v>0</v>
      </c>
      <c r="AI114" s="11">
        <f t="shared" si="255"/>
        <v>1676.31125</v>
      </c>
      <c r="AJ114" s="12" t="s">
        <v>33</v>
      </c>
    </row>
    <row r="115" s="9" customFormat="1" ht="16" customHeight="1" spans="1:36">
      <c r="A115" s="45">
        <f t="shared" si="145"/>
        <v>112</v>
      </c>
      <c r="B115" s="46" t="s">
        <v>348</v>
      </c>
      <c r="C115" s="47" t="s">
        <v>408</v>
      </c>
      <c r="D115" s="46" t="s">
        <v>409</v>
      </c>
      <c r="E115" s="46">
        <v>3473.25</v>
      </c>
      <c r="F115" s="46">
        <v>3473.25</v>
      </c>
      <c r="G115" s="48">
        <v>5664.75</v>
      </c>
      <c r="H115" s="46">
        <v>3473.25</v>
      </c>
      <c r="I115" s="48">
        <v>1790</v>
      </c>
      <c r="J115" s="48"/>
      <c r="K115" s="63">
        <f t="shared" si="146"/>
        <v>62.5185</v>
      </c>
      <c r="L115" s="64">
        <f t="shared" si="147"/>
        <v>555.72</v>
      </c>
      <c r="M115" s="48">
        <f t="shared" si="148"/>
        <v>453.18</v>
      </c>
      <c r="N115" s="46">
        <f t="shared" si="149"/>
        <v>24.31275</v>
      </c>
      <c r="O115" s="48">
        <f t="shared" si="150"/>
        <v>89.5</v>
      </c>
      <c r="P115" s="48">
        <f t="shared" si="151"/>
        <v>0</v>
      </c>
      <c r="Q115" s="48">
        <f t="shared" si="152"/>
        <v>1185.23125</v>
      </c>
      <c r="R115" s="46">
        <f t="shared" si="153"/>
        <v>0</v>
      </c>
      <c r="S115" s="46">
        <f t="shared" si="154"/>
        <v>277.86</v>
      </c>
      <c r="T115" s="48">
        <f t="shared" si="155"/>
        <v>113.3</v>
      </c>
      <c r="U115" s="46">
        <f t="shared" si="156"/>
        <v>10.42</v>
      </c>
      <c r="V115" s="46">
        <v>0</v>
      </c>
      <c r="W115" s="48">
        <f t="shared" si="157"/>
        <v>89.5</v>
      </c>
      <c r="X115" s="48">
        <f t="shared" si="158"/>
        <v>0</v>
      </c>
      <c r="Y115" s="46">
        <f t="shared" si="159"/>
        <v>491.08</v>
      </c>
      <c r="Z115" s="46">
        <f t="shared" si="160"/>
        <v>1676.31125</v>
      </c>
      <c r="AA115" s="46"/>
      <c r="AB115" s="12" t="s">
        <v>86</v>
      </c>
      <c r="AC115" s="11">
        <f t="shared" ref="AC115:AE115" si="256">K115+R115</f>
        <v>62.5185</v>
      </c>
      <c r="AD115" s="11">
        <f t="shared" si="256"/>
        <v>833.58</v>
      </c>
      <c r="AE115" s="11">
        <f t="shared" si="256"/>
        <v>566.48</v>
      </c>
      <c r="AF115" s="11">
        <f t="shared" si="162"/>
        <v>34.73275</v>
      </c>
      <c r="AG115" s="11">
        <f t="shared" ref="AG115:AI115" si="257">O115+W115</f>
        <v>179</v>
      </c>
      <c r="AH115" s="11">
        <f t="shared" si="257"/>
        <v>0</v>
      </c>
      <c r="AI115" s="11">
        <f t="shared" si="257"/>
        <v>1676.31125</v>
      </c>
      <c r="AJ115" s="12" t="s">
        <v>33</v>
      </c>
    </row>
    <row r="116" s="9" customFormat="1" ht="16" customHeight="1" spans="1:36">
      <c r="A116" s="45">
        <f t="shared" si="145"/>
        <v>113</v>
      </c>
      <c r="B116" s="46" t="s">
        <v>348</v>
      </c>
      <c r="C116" s="47" t="s">
        <v>410</v>
      </c>
      <c r="D116" s="46" t="s">
        <v>411</v>
      </c>
      <c r="E116" s="46">
        <v>3473.25</v>
      </c>
      <c r="F116" s="46">
        <v>3473.25</v>
      </c>
      <c r="G116" s="48">
        <v>5664.75</v>
      </c>
      <c r="H116" s="46">
        <v>3473.25</v>
      </c>
      <c r="I116" s="48">
        <v>1790</v>
      </c>
      <c r="J116" s="48"/>
      <c r="K116" s="63">
        <f t="shared" si="146"/>
        <v>62.5185</v>
      </c>
      <c r="L116" s="64">
        <f t="shared" si="147"/>
        <v>555.72</v>
      </c>
      <c r="M116" s="48">
        <f t="shared" si="148"/>
        <v>453.18</v>
      </c>
      <c r="N116" s="46">
        <f t="shared" si="149"/>
        <v>24.31275</v>
      </c>
      <c r="O116" s="48">
        <f t="shared" si="150"/>
        <v>89.5</v>
      </c>
      <c r="P116" s="48">
        <f t="shared" si="151"/>
        <v>0</v>
      </c>
      <c r="Q116" s="48">
        <f t="shared" si="152"/>
        <v>1185.23125</v>
      </c>
      <c r="R116" s="46">
        <f t="shared" si="153"/>
        <v>0</v>
      </c>
      <c r="S116" s="46">
        <f t="shared" si="154"/>
        <v>277.86</v>
      </c>
      <c r="T116" s="48">
        <f t="shared" si="155"/>
        <v>113.3</v>
      </c>
      <c r="U116" s="46">
        <f t="shared" si="156"/>
        <v>10.42</v>
      </c>
      <c r="V116" s="46">
        <v>0</v>
      </c>
      <c r="W116" s="48">
        <f t="shared" si="157"/>
        <v>89.5</v>
      </c>
      <c r="X116" s="48">
        <f t="shared" si="158"/>
        <v>0</v>
      </c>
      <c r="Y116" s="46">
        <f t="shared" si="159"/>
        <v>491.08</v>
      </c>
      <c r="Z116" s="46">
        <f t="shared" si="160"/>
        <v>1676.31125</v>
      </c>
      <c r="AA116" s="46"/>
      <c r="AB116" s="12" t="s">
        <v>86</v>
      </c>
      <c r="AC116" s="11">
        <f t="shared" ref="AC116:AE116" si="258">K116+R116</f>
        <v>62.5185</v>
      </c>
      <c r="AD116" s="11">
        <f t="shared" si="258"/>
        <v>833.58</v>
      </c>
      <c r="AE116" s="11">
        <f t="shared" si="258"/>
        <v>566.48</v>
      </c>
      <c r="AF116" s="11">
        <f t="shared" si="162"/>
        <v>34.73275</v>
      </c>
      <c r="AG116" s="11">
        <f t="shared" ref="AG116:AI116" si="259">O116+W116</f>
        <v>179</v>
      </c>
      <c r="AH116" s="11">
        <f t="shared" si="259"/>
        <v>0</v>
      </c>
      <c r="AI116" s="11">
        <f t="shared" si="259"/>
        <v>1676.31125</v>
      </c>
      <c r="AJ116" s="12" t="s">
        <v>33</v>
      </c>
    </row>
    <row r="117" s="9" customFormat="1" ht="16" customHeight="1" spans="1:36">
      <c r="A117" s="45">
        <f t="shared" si="145"/>
        <v>114</v>
      </c>
      <c r="B117" s="46" t="s">
        <v>348</v>
      </c>
      <c r="C117" s="47" t="s">
        <v>412</v>
      </c>
      <c r="D117" s="46" t="s">
        <v>413</v>
      </c>
      <c r="E117" s="46">
        <v>3473.25</v>
      </c>
      <c r="F117" s="46">
        <v>3473.25</v>
      </c>
      <c r="G117" s="48">
        <v>5664.75</v>
      </c>
      <c r="H117" s="46">
        <v>3473.25</v>
      </c>
      <c r="I117" s="48">
        <v>1790</v>
      </c>
      <c r="J117" s="48"/>
      <c r="K117" s="63">
        <f t="shared" si="146"/>
        <v>62.5185</v>
      </c>
      <c r="L117" s="64">
        <f t="shared" si="147"/>
        <v>555.72</v>
      </c>
      <c r="M117" s="48">
        <f t="shared" si="148"/>
        <v>453.18</v>
      </c>
      <c r="N117" s="46">
        <f t="shared" si="149"/>
        <v>24.31275</v>
      </c>
      <c r="O117" s="48">
        <f t="shared" si="150"/>
        <v>89.5</v>
      </c>
      <c r="P117" s="48">
        <f t="shared" si="151"/>
        <v>0</v>
      </c>
      <c r="Q117" s="48">
        <f t="shared" si="152"/>
        <v>1185.23125</v>
      </c>
      <c r="R117" s="46">
        <f t="shared" si="153"/>
        <v>0</v>
      </c>
      <c r="S117" s="46">
        <f t="shared" si="154"/>
        <v>277.86</v>
      </c>
      <c r="T117" s="48">
        <f t="shared" si="155"/>
        <v>113.3</v>
      </c>
      <c r="U117" s="46">
        <f t="shared" si="156"/>
        <v>10.42</v>
      </c>
      <c r="V117" s="46">
        <v>0</v>
      </c>
      <c r="W117" s="48">
        <f t="shared" si="157"/>
        <v>89.5</v>
      </c>
      <c r="X117" s="48">
        <f t="shared" si="158"/>
        <v>0</v>
      </c>
      <c r="Y117" s="46">
        <f t="shared" si="159"/>
        <v>491.08</v>
      </c>
      <c r="Z117" s="46">
        <f t="shared" si="160"/>
        <v>1676.31125</v>
      </c>
      <c r="AA117" s="46"/>
      <c r="AB117" s="12" t="s">
        <v>86</v>
      </c>
      <c r="AC117" s="11">
        <f t="shared" ref="AC117:AE117" si="260">K117+R117</f>
        <v>62.5185</v>
      </c>
      <c r="AD117" s="11">
        <f t="shared" si="260"/>
        <v>833.58</v>
      </c>
      <c r="AE117" s="11">
        <f t="shared" si="260"/>
        <v>566.48</v>
      </c>
      <c r="AF117" s="11">
        <f t="shared" si="162"/>
        <v>34.73275</v>
      </c>
      <c r="AG117" s="11">
        <f t="shared" ref="AG117:AI117" si="261">O117+W117</f>
        <v>179</v>
      </c>
      <c r="AH117" s="11">
        <f t="shared" si="261"/>
        <v>0</v>
      </c>
      <c r="AI117" s="11">
        <f t="shared" si="261"/>
        <v>1676.31125</v>
      </c>
      <c r="AJ117" s="12" t="s">
        <v>33</v>
      </c>
    </row>
    <row r="118" s="9" customFormat="1" ht="16" customHeight="1" spans="1:36">
      <c r="A118" s="45">
        <f t="shared" si="145"/>
        <v>115</v>
      </c>
      <c r="B118" s="46" t="s">
        <v>348</v>
      </c>
      <c r="C118" s="47" t="s">
        <v>414</v>
      </c>
      <c r="D118" s="46" t="s">
        <v>415</v>
      </c>
      <c r="E118" s="46">
        <v>3473.25</v>
      </c>
      <c r="F118" s="46">
        <v>3473.25</v>
      </c>
      <c r="G118" s="48">
        <v>5664.75</v>
      </c>
      <c r="H118" s="46">
        <v>3473.25</v>
      </c>
      <c r="I118" s="48">
        <v>1790</v>
      </c>
      <c r="J118" s="48"/>
      <c r="K118" s="63">
        <f t="shared" si="146"/>
        <v>62.5185</v>
      </c>
      <c r="L118" s="64">
        <f t="shared" si="147"/>
        <v>555.72</v>
      </c>
      <c r="M118" s="48">
        <f t="shared" si="148"/>
        <v>453.18</v>
      </c>
      <c r="N118" s="46">
        <f t="shared" si="149"/>
        <v>24.31275</v>
      </c>
      <c r="O118" s="48">
        <f t="shared" si="150"/>
        <v>89.5</v>
      </c>
      <c r="P118" s="48">
        <f t="shared" si="151"/>
        <v>0</v>
      </c>
      <c r="Q118" s="48">
        <f t="shared" si="152"/>
        <v>1185.23125</v>
      </c>
      <c r="R118" s="46">
        <f t="shared" si="153"/>
        <v>0</v>
      </c>
      <c r="S118" s="46">
        <f t="shared" si="154"/>
        <v>277.86</v>
      </c>
      <c r="T118" s="48">
        <f t="shared" si="155"/>
        <v>113.3</v>
      </c>
      <c r="U118" s="46">
        <f t="shared" si="156"/>
        <v>10.42</v>
      </c>
      <c r="V118" s="46">
        <v>0</v>
      </c>
      <c r="W118" s="48">
        <f t="shared" si="157"/>
        <v>89.5</v>
      </c>
      <c r="X118" s="48">
        <f t="shared" si="158"/>
        <v>0</v>
      </c>
      <c r="Y118" s="46">
        <f t="shared" si="159"/>
        <v>491.08</v>
      </c>
      <c r="Z118" s="46">
        <f t="shared" si="160"/>
        <v>1676.31125</v>
      </c>
      <c r="AA118" s="46"/>
      <c r="AB118" s="12" t="s">
        <v>86</v>
      </c>
      <c r="AC118" s="11">
        <f t="shared" ref="AC118:AE118" si="262">K118+R118</f>
        <v>62.5185</v>
      </c>
      <c r="AD118" s="11">
        <f t="shared" si="262"/>
        <v>833.58</v>
      </c>
      <c r="AE118" s="11">
        <f t="shared" si="262"/>
        <v>566.48</v>
      </c>
      <c r="AF118" s="11">
        <f t="shared" si="162"/>
        <v>34.73275</v>
      </c>
      <c r="AG118" s="11">
        <f t="shared" ref="AG118:AI118" si="263">O118+W118</f>
        <v>179</v>
      </c>
      <c r="AH118" s="11">
        <f t="shared" si="263"/>
        <v>0</v>
      </c>
      <c r="AI118" s="11">
        <f t="shared" si="263"/>
        <v>1676.31125</v>
      </c>
      <c r="AJ118" s="12" t="s">
        <v>33</v>
      </c>
    </row>
    <row r="119" s="9" customFormat="1" ht="16" customHeight="1" spans="1:36">
      <c r="A119" s="45">
        <f t="shared" si="145"/>
        <v>116</v>
      </c>
      <c r="B119" s="46" t="s">
        <v>348</v>
      </c>
      <c r="C119" s="47" t="s">
        <v>416</v>
      </c>
      <c r="D119" s="46" t="s">
        <v>417</v>
      </c>
      <c r="E119" s="46">
        <v>3473.25</v>
      </c>
      <c r="F119" s="46">
        <v>3473.25</v>
      </c>
      <c r="G119" s="48">
        <v>5664.75</v>
      </c>
      <c r="H119" s="46">
        <v>3473.25</v>
      </c>
      <c r="I119" s="48">
        <v>1790</v>
      </c>
      <c r="J119" s="48"/>
      <c r="K119" s="63">
        <f t="shared" si="146"/>
        <v>62.5185</v>
      </c>
      <c r="L119" s="64">
        <f t="shared" si="147"/>
        <v>555.72</v>
      </c>
      <c r="M119" s="48">
        <f t="shared" si="148"/>
        <v>453.18</v>
      </c>
      <c r="N119" s="46">
        <f t="shared" si="149"/>
        <v>24.31275</v>
      </c>
      <c r="O119" s="48">
        <f t="shared" si="150"/>
        <v>89.5</v>
      </c>
      <c r="P119" s="48">
        <f t="shared" si="151"/>
        <v>0</v>
      </c>
      <c r="Q119" s="48">
        <f t="shared" si="152"/>
        <v>1185.23125</v>
      </c>
      <c r="R119" s="46">
        <f t="shared" si="153"/>
        <v>0</v>
      </c>
      <c r="S119" s="46">
        <f t="shared" si="154"/>
        <v>277.86</v>
      </c>
      <c r="T119" s="48">
        <f t="shared" si="155"/>
        <v>113.3</v>
      </c>
      <c r="U119" s="46">
        <f t="shared" si="156"/>
        <v>10.42</v>
      </c>
      <c r="V119" s="46">
        <v>0</v>
      </c>
      <c r="W119" s="48">
        <f t="shared" si="157"/>
        <v>89.5</v>
      </c>
      <c r="X119" s="48">
        <f t="shared" si="158"/>
        <v>0</v>
      </c>
      <c r="Y119" s="46">
        <f t="shared" si="159"/>
        <v>491.08</v>
      </c>
      <c r="Z119" s="46">
        <f t="shared" si="160"/>
        <v>1676.31125</v>
      </c>
      <c r="AA119" s="46"/>
      <c r="AB119" s="12" t="s">
        <v>86</v>
      </c>
      <c r="AC119" s="11">
        <f t="shared" ref="AC119:AE119" si="264">K119+R119</f>
        <v>62.5185</v>
      </c>
      <c r="AD119" s="11">
        <f t="shared" si="264"/>
        <v>833.58</v>
      </c>
      <c r="AE119" s="11">
        <f t="shared" si="264"/>
        <v>566.48</v>
      </c>
      <c r="AF119" s="11">
        <f t="shared" si="162"/>
        <v>34.73275</v>
      </c>
      <c r="AG119" s="11">
        <f t="shared" ref="AG119:AI119" si="265">O119+W119</f>
        <v>179</v>
      </c>
      <c r="AH119" s="11">
        <f t="shared" si="265"/>
        <v>0</v>
      </c>
      <c r="AI119" s="11">
        <f t="shared" si="265"/>
        <v>1676.31125</v>
      </c>
      <c r="AJ119" s="12" t="s">
        <v>33</v>
      </c>
    </row>
    <row r="120" s="9" customFormat="1" ht="16" customHeight="1" spans="1:36">
      <c r="A120" s="45">
        <f t="shared" si="145"/>
        <v>117</v>
      </c>
      <c r="B120" s="46" t="s">
        <v>348</v>
      </c>
      <c r="C120" s="47" t="s">
        <v>418</v>
      </c>
      <c r="D120" s="46" t="s">
        <v>419</v>
      </c>
      <c r="E120" s="46">
        <v>3473.25</v>
      </c>
      <c r="F120" s="46">
        <v>3473.25</v>
      </c>
      <c r="G120" s="48">
        <v>5664.75</v>
      </c>
      <c r="H120" s="46">
        <v>3473.25</v>
      </c>
      <c r="I120" s="48">
        <v>1790</v>
      </c>
      <c r="J120" s="48"/>
      <c r="K120" s="63">
        <f t="shared" si="146"/>
        <v>62.5185</v>
      </c>
      <c r="L120" s="64">
        <f t="shared" si="147"/>
        <v>555.72</v>
      </c>
      <c r="M120" s="48">
        <f t="shared" si="148"/>
        <v>453.18</v>
      </c>
      <c r="N120" s="46">
        <f t="shared" si="149"/>
        <v>24.31275</v>
      </c>
      <c r="O120" s="48">
        <f t="shared" si="150"/>
        <v>89.5</v>
      </c>
      <c r="P120" s="48">
        <f t="shared" si="151"/>
        <v>0</v>
      </c>
      <c r="Q120" s="48">
        <f t="shared" si="152"/>
        <v>1185.23125</v>
      </c>
      <c r="R120" s="46">
        <f t="shared" si="153"/>
        <v>0</v>
      </c>
      <c r="S120" s="46">
        <f t="shared" si="154"/>
        <v>277.86</v>
      </c>
      <c r="T120" s="48">
        <f t="shared" si="155"/>
        <v>113.3</v>
      </c>
      <c r="U120" s="46">
        <f t="shared" si="156"/>
        <v>10.42</v>
      </c>
      <c r="V120" s="46">
        <v>0</v>
      </c>
      <c r="W120" s="48">
        <f t="shared" si="157"/>
        <v>89.5</v>
      </c>
      <c r="X120" s="48">
        <f t="shared" si="158"/>
        <v>0</v>
      </c>
      <c r="Y120" s="46">
        <f t="shared" si="159"/>
        <v>491.08</v>
      </c>
      <c r="Z120" s="46">
        <f t="shared" si="160"/>
        <v>1676.31125</v>
      </c>
      <c r="AA120" s="46"/>
      <c r="AB120" s="12" t="s">
        <v>86</v>
      </c>
      <c r="AC120" s="11">
        <f t="shared" ref="AC120:AE120" si="266">K120+R120</f>
        <v>62.5185</v>
      </c>
      <c r="AD120" s="11">
        <f t="shared" si="266"/>
        <v>833.58</v>
      </c>
      <c r="AE120" s="11">
        <f t="shared" si="266"/>
        <v>566.48</v>
      </c>
      <c r="AF120" s="11">
        <f t="shared" si="162"/>
        <v>34.73275</v>
      </c>
      <c r="AG120" s="11">
        <f t="shared" ref="AG120:AI120" si="267">O120+W120</f>
        <v>179</v>
      </c>
      <c r="AH120" s="11">
        <f t="shared" si="267"/>
        <v>0</v>
      </c>
      <c r="AI120" s="11">
        <f t="shared" si="267"/>
        <v>1676.31125</v>
      </c>
      <c r="AJ120" s="12" t="s">
        <v>33</v>
      </c>
    </row>
    <row r="121" s="9" customFormat="1" ht="16" customHeight="1" spans="1:36">
      <c r="A121" s="45">
        <f t="shared" si="145"/>
        <v>118</v>
      </c>
      <c r="B121" s="46" t="s">
        <v>348</v>
      </c>
      <c r="C121" s="47" t="s">
        <v>420</v>
      </c>
      <c r="D121" s="46" t="s">
        <v>421</v>
      </c>
      <c r="E121" s="46">
        <v>3473.25</v>
      </c>
      <c r="F121" s="46">
        <v>3473.25</v>
      </c>
      <c r="G121" s="48">
        <v>5664.75</v>
      </c>
      <c r="H121" s="46">
        <v>3473.25</v>
      </c>
      <c r="I121" s="48">
        <v>1790</v>
      </c>
      <c r="J121" s="48"/>
      <c r="K121" s="63">
        <f t="shared" si="146"/>
        <v>62.5185</v>
      </c>
      <c r="L121" s="64">
        <f t="shared" si="147"/>
        <v>555.72</v>
      </c>
      <c r="M121" s="48">
        <f t="shared" si="148"/>
        <v>453.18</v>
      </c>
      <c r="N121" s="46">
        <f t="shared" si="149"/>
        <v>24.31275</v>
      </c>
      <c r="O121" s="48">
        <f t="shared" si="150"/>
        <v>89.5</v>
      </c>
      <c r="P121" s="48">
        <f t="shared" si="151"/>
        <v>0</v>
      </c>
      <c r="Q121" s="48">
        <f t="shared" si="152"/>
        <v>1185.23125</v>
      </c>
      <c r="R121" s="46">
        <f t="shared" si="153"/>
        <v>0</v>
      </c>
      <c r="S121" s="46">
        <f t="shared" si="154"/>
        <v>277.86</v>
      </c>
      <c r="T121" s="48">
        <f t="shared" si="155"/>
        <v>113.3</v>
      </c>
      <c r="U121" s="46">
        <f t="shared" si="156"/>
        <v>10.42</v>
      </c>
      <c r="V121" s="46">
        <v>0</v>
      </c>
      <c r="W121" s="48">
        <f t="shared" si="157"/>
        <v>89.5</v>
      </c>
      <c r="X121" s="48">
        <f t="shared" si="158"/>
        <v>0</v>
      </c>
      <c r="Y121" s="46">
        <f t="shared" si="159"/>
        <v>491.08</v>
      </c>
      <c r="Z121" s="46">
        <f t="shared" si="160"/>
        <v>1676.31125</v>
      </c>
      <c r="AA121" s="46"/>
      <c r="AB121" s="12" t="s">
        <v>86</v>
      </c>
      <c r="AC121" s="11">
        <f t="shared" ref="AC121:AE121" si="268">K121+R121</f>
        <v>62.5185</v>
      </c>
      <c r="AD121" s="11">
        <f t="shared" si="268"/>
        <v>833.58</v>
      </c>
      <c r="AE121" s="11">
        <f t="shared" si="268"/>
        <v>566.48</v>
      </c>
      <c r="AF121" s="11">
        <f t="shared" si="162"/>
        <v>34.73275</v>
      </c>
      <c r="AG121" s="11">
        <f t="shared" ref="AG121:AI121" si="269">O121+W121</f>
        <v>179</v>
      </c>
      <c r="AH121" s="11">
        <f t="shared" si="269"/>
        <v>0</v>
      </c>
      <c r="AI121" s="11">
        <f t="shared" si="269"/>
        <v>1676.31125</v>
      </c>
      <c r="AJ121" s="12" t="s">
        <v>33</v>
      </c>
    </row>
    <row r="122" s="9" customFormat="1" ht="16" customHeight="1" spans="1:36">
      <c r="A122" s="45">
        <f t="shared" si="145"/>
        <v>119</v>
      </c>
      <c r="B122" s="46" t="s">
        <v>348</v>
      </c>
      <c r="C122" s="47" t="s">
        <v>422</v>
      </c>
      <c r="D122" s="46" t="s">
        <v>423</v>
      </c>
      <c r="E122" s="46">
        <v>3473.25</v>
      </c>
      <c r="F122" s="46">
        <v>3473.25</v>
      </c>
      <c r="G122" s="48">
        <v>5664.75</v>
      </c>
      <c r="H122" s="46">
        <v>3473.25</v>
      </c>
      <c r="I122" s="48">
        <v>1790</v>
      </c>
      <c r="J122" s="48"/>
      <c r="K122" s="63">
        <f t="shared" si="146"/>
        <v>62.5185</v>
      </c>
      <c r="L122" s="64">
        <f t="shared" si="147"/>
        <v>555.72</v>
      </c>
      <c r="M122" s="48">
        <f t="shared" si="148"/>
        <v>453.18</v>
      </c>
      <c r="N122" s="46">
        <f t="shared" si="149"/>
        <v>24.31275</v>
      </c>
      <c r="O122" s="48">
        <f t="shared" si="150"/>
        <v>89.5</v>
      </c>
      <c r="P122" s="48">
        <f t="shared" si="151"/>
        <v>0</v>
      </c>
      <c r="Q122" s="48">
        <f t="shared" si="152"/>
        <v>1185.23125</v>
      </c>
      <c r="R122" s="46">
        <f t="shared" si="153"/>
        <v>0</v>
      </c>
      <c r="S122" s="46">
        <f t="shared" si="154"/>
        <v>277.86</v>
      </c>
      <c r="T122" s="48">
        <f t="shared" si="155"/>
        <v>113.3</v>
      </c>
      <c r="U122" s="46">
        <f t="shared" si="156"/>
        <v>10.42</v>
      </c>
      <c r="V122" s="46">
        <v>0</v>
      </c>
      <c r="W122" s="48">
        <f t="shared" si="157"/>
        <v>89.5</v>
      </c>
      <c r="X122" s="48">
        <f t="shared" si="158"/>
        <v>0</v>
      </c>
      <c r="Y122" s="46">
        <f t="shared" si="159"/>
        <v>491.08</v>
      </c>
      <c r="Z122" s="46">
        <f t="shared" si="160"/>
        <v>1676.31125</v>
      </c>
      <c r="AA122" s="46"/>
      <c r="AB122" s="12" t="s">
        <v>86</v>
      </c>
      <c r="AC122" s="11">
        <f t="shared" ref="AC122:AE122" si="270">K122+R122</f>
        <v>62.5185</v>
      </c>
      <c r="AD122" s="11">
        <f t="shared" si="270"/>
        <v>833.58</v>
      </c>
      <c r="AE122" s="11">
        <f t="shared" si="270"/>
        <v>566.48</v>
      </c>
      <c r="AF122" s="11">
        <f t="shared" si="162"/>
        <v>34.73275</v>
      </c>
      <c r="AG122" s="11">
        <f t="shared" ref="AG122:AI122" si="271">O122+W122</f>
        <v>179</v>
      </c>
      <c r="AH122" s="11">
        <f t="shared" si="271"/>
        <v>0</v>
      </c>
      <c r="AI122" s="11">
        <f t="shared" si="271"/>
        <v>1676.31125</v>
      </c>
      <c r="AJ122" s="12" t="s">
        <v>33</v>
      </c>
    </row>
    <row r="123" s="9" customFormat="1" ht="16" customHeight="1" spans="1:36">
      <c r="A123" s="45">
        <f t="shared" si="145"/>
        <v>120</v>
      </c>
      <c r="B123" s="46" t="s">
        <v>348</v>
      </c>
      <c r="C123" s="47" t="s">
        <v>424</v>
      </c>
      <c r="D123" s="345" t="s">
        <v>425</v>
      </c>
      <c r="E123" s="46">
        <v>3473.25</v>
      </c>
      <c r="F123" s="46">
        <v>3473.25</v>
      </c>
      <c r="G123" s="48">
        <v>5664.75</v>
      </c>
      <c r="H123" s="46">
        <v>3473.25</v>
      </c>
      <c r="I123" s="48">
        <v>1790</v>
      </c>
      <c r="J123" s="48"/>
      <c r="K123" s="63">
        <f t="shared" si="146"/>
        <v>62.5185</v>
      </c>
      <c r="L123" s="64">
        <f t="shared" si="147"/>
        <v>555.72</v>
      </c>
      <c r="M123" s="48">
        <f t="shared" si="148"/>
        <v>453.18</v>
      </c>
      <c r="N123" s="46">
        <f t="shared" si="149"/>
        <v>24.31275</v>
      </c>
      <c r="O123" s="48">
        <f t="shared" si="150"/>
        <v>89.5</v>
      </c>
      <c r="P123" s="48">
        <f t="shared" si="151"/>
        <v>0</v>
      </c>
      <c r="Q123" s="48">
        <f t="shared" si="152"/>
        <v>1185.23125</v>
      </c>
      <c r="R123" s="46">
        <f t="shared" si="153"/>
        <v>0</v>
      </c>
      <c r="S123" s="46">
        <f t="shared" si="154"/>
        <v>277.86</v>
      </c>
      <c r="T123" s="48">
        <f t="shared" si="155"/>
        <v>113.3</v>
      </c>
      <c r="U123" s="46">
        <f t="shared" si="156"/>
        <v>10.42</v>
      </c>
      <c r="V123" s="46">
        <v>0</v>
      </c>
      <c r="W123" s="48">
        <f t="shared" si="157"/>
        <v>89.5</v>
      </c>
      <c r="X123" s="48">
        <f t="shared" si="158"/>
        <v>0</v>
      </c>
      <c r="Y123" s="46">
        <f t="shared" si="159"/>
        <v>491.08</v>
      </c>
      <c r="Z123" s="46">
        <f t="shared" si="160"/>
        <v>1676.31125</v>
      </c>
      <c r="AA123" s="46"/>
      <c r="AB123" s="12" t="s">
        <v>86</v>
      </c>
      <c r="AC123" s="11">
        <f t="shared" ref="AC123:AE123" si="272">K123+R123</f>
        <v>62.5185</v>
      </c>
      <c r="AD123" s="11">
        <f t="shared" si="272"/>
        <v>833.58</v>
      </c>
      <c r="AE123" s="11">
        <f t="shared" si="272"/>
        <v>566.48</v>
      </c>
      <c r="AF123" s="11">
        <f t="shared" si="162"/>
        <v>34.73275</v>
      </c>
      <c r="AG123" s="11">
        <f t="shared" ref="AG123:AI123" si="273">O123+W123</f>
        <v>179</v>
      </c>
      <c r="AH123" s="11">
        <f t="shared" si="273"/>
        <v>0</v>
      </c>
      <c r="AI123" s="11">
        <f t="shared" si="273"/>
        <v>1676.31125</v>
      </c>
      <c r="AJ123" s="12" t="s">
        <v>33</v>
      </c>
    </row>
    <row r="124" s="9" customFormat="1" ht="16" customHeight="1" spans="1:36">
      <c r="A124" s="45">
        <f t="shared" si="145"/>
        <v>121</v>
      </c>
      <c r="B124" s="46" t="s">
        <v>348</v>
      </c>
      <c r="C124" s="47" t="s">
        <v>426</v>
      </c>
      <c r="D124" s="46" t="s">
        <v>427</v>
      </c>
      <c r="E124" s="46">
        <v>3473.25</v>
      </c>
      <c r="F124" s="46">
        <v>3473.25</v>
      </c>
      <c r="G124" s="48">
        <v>5664.75</v>
      </c>
      <c r="H124" s="46">
        <v>3473.25</v>
      </c>
      <c r="I124" s="48">
        <v>2544</v>
      </c>
      <c r="J124" s="48"/>
      <c r="K124" s="63">
        <f t="shared" si="146"/>
        <v>62.5185</v>
      </c>
      <c r="L124" s="64">
        <f t="shared" si="147"/>
        <v>555.72</v>
      </c>
      <c r="M124" s="48">
        <f t="shared" si="148"/>
        <v>453.18</v>
      </c>
      <c r="N124" s="46">
        <f t="shared" si="149"/>
        <v>24.31275</v>
      </c>
      <c r="O124" s="48">
        <f t="shared" si="150"/>
        <v>127.2</v>
      </c>
      <c r="P124" s="48">
        <f t="shared" si="151"/>
        <v>0</v>
      </c>
      <c r="Q124" s="48">
        <f t="shared" si="152"/>
        <v>1222.93125</v>
      </c>
      <c r="R124" s="46">
        <f t="shared" si="153"/>
        <v>0</v>
      </c>
      <c r="S124" s="46">
        <f t="shared" si="154"/>
        <v>277.86</v>
      </c>
      <c r="T124" s="48">
        <f t="shared" si="155"/>
        <v>113.3</v>
      </c>
      <c r="U124" s="46">
        <f t="shared" si="156"/>
        <v>10.42</v>
      </c>
      <c r="V124" s="46">
        <v>0</v>
      </c>
      <c r="W124" s="48">
        <f t="shared" si="157"/>
        <v>127.2</v>
      </c>
      <c r="X124" s="48">
        <f t="shared" si="158"/>
        <v>0</v>
      </c>
      <c r="Y124" s="46">
        <f t="shared" si="159"/>
        <v>528.78</v>
      </c>
      <c r="Z124" s="46">
        <f t="shared" si="160"/>
        <v>1751.71125</v>
      </c>
      <c r="AA124" s="46"/>
      <c r="AB124" s="12" t="s">
        <v>86</v>
      </c>
      <c r="AC124" s="11">
        <f t="shared" ref="AC124:AE124" si="274">K124+R124</f>
        <v>62.5185</v>
      </c>
      <c r="AD124" s="11">
        <f t="shared" si="274"/>
        <v>833.58</v>
      </c>
      <c r="AE124" s="11">
        <f t="shared" si="274"/>
        <v>566.48</v>
      </c>
      <c r="AF124" s="11">
        <f t="shared" si="162"/>
        <v>34.73275</v>
      </c>
      <c r="AG124" s="11">
        <f t="shared" ref="AG124:AI124" si="275">O124+W124</f>
        <v>254.4</v>
      </c>
      <c r="AH124" s="11">
        <f t="shared" si="275"/>
        <v>0</v>
      </c>
      <c r="AI124" s="11">
        <f t="shared" si="275"/>
        <v>1751.71125</v>
      </c>
      <c r="AJ124" s="12" t="s">
        <v>33</v>
      </c>
    </row>
    <row r="125" s="9" customFormat="1" ht="16" customHeight="1" spans="1:36">
      <c r="A125" s="45">
        <f t="shared" si="145"/>
        <v>122</v>
      </c>
      <c r="B125" s="46" t="s">
        <v>348</v>
      </c>
      <c r="C125" s="47" t="s">
        <v>428</v>
      </c>
      <c r="D125" s="46" t="s">
        <v>429</v>
      </c>
      <c r="E125" s="46">
        <v>3473.25</v>
      </c>
      <c r="F125" s="46">
        <v>3473.25</v>
      </c>
      <c r="G125" s="48">
        <v>5664.75</v>
      </c>
      <c r="H125" s="46">
        <v>3473.25</v>
      </c>
      <c r="I125" s="48">
        <v>1790</v>
      </c>
      <c r="J125" s="48"/>
      <c r="K125" s="63">
        <f t="shared" si="146"/>
        <v>62.5185</v>
      </c>
      <c r="L125" s="64">
        <f t="shared" si="147"/>
        <v>555.72</v>
      </c>
      <c r="M125" s="48">
        <f t="shared" si="148"/>
        <v>453.18</v>
      </c>
      <c r="N125" s="46">
        <f t="shared" si="149"/>
        <v>24.31275</v>
      </c>
      <c r="O125" s="48">
        <f t="shared" si="150"/>
        <v>89.5</v>
      </c>
      <c r="P125" s="48">
        <f t="shared" si="151"/>
        <v>0</v>
      </c>
      <c r="Q125" s="48">
        <f t="shared" si="152"/>
        <v>1185.23125</v>
      </c>
      <c r="R125" s="46">
        <f t="shared" si="153"/>
        <v>0</v>
      </c>
      <c r="S125" s="46">
        <f t="shared" si="154"/>
        <v>277.86</v>
      </c>
      <c r="T125" s="48">
        <f t="shared" si="155"/>
        <v>113.3</v>
      </c>
      <c r="U125" s="46">
        <f t="shared" si="156"/>
        <v>10.42</v>
      </c>
      <c r="V125" s="46">
        <v>0</v>
      </c>
      <c r="W125" s="48">
        <f t="shared" si="157"/>
        <v>89.5</v>
      </c>
      <c r="X125" s="48">
        <f t="shared" si="158"/>
        <v>0</v>
      </c>
      <c r="Y125" s="46">
        <f t="shared" si="159"/>
        <v>491.08</v>
      </c>
      <c r="Z125" s="46">
        <f t="shared" si="160"/>
        <v>1676.31125</v>
      </c>
      <c r="AA125" s="46"/>
      <c r="AB125" s="12" t="s">
        <v>86</v>
      </c>
      <c r="AC125" s="11">
        <f t="shared" ref="AC125:AE125" si="276">K125+R125</f>
        <v>62.5185</v>
      </c>
      <c r="AD125" s="11">
        <f t="shared" si="276"/>
        <v>833.58</v>
      </c>
      <c r="AE125" s="11">
        <f t="shared" si="276"/>
        <v>566.48</v>
      </c>
      <c r="AF125" s="11">
        <f t="shared" si="162"/>
        <v>34.73275</v>
      </c>
      <c r="AG125" s="11">
        <f t="shared" ref="AG125:AI125" si="277">O125+W125</f>
        <v>179</v>
      </c>
      <c r="AH125" s="11">
        <f t="shared" si="277"/>
        <v>0</v>
      </c>
      <c r="AI125" s="11">
        <f t="shared" si="277"/>
        <v>1676.31125</v>
      </c>
      <c r="AJ125" s="12" t="s">
        <v>33</v>
      </c>
    </row>
    <row r="126" s="9" customFormat="1" ht="16" customHeight="1" spans="1:36">
      <c r="A126" s="45">
        <f t="shared" si="145"/>
        <v>123</v>
      </c>
      <c r="B126" s="46" t="s">
        <v>348</v>
      </c>
      <c r="C126" s="47" t="s">
        <v>430</v>
      </c>
      <c r="D126" s="46" t="s">
        <v>431</v>
      </c>
      <c r="E126" s="46">
        <v>3473.25</v>
      </c>
      <c r="F126" s="46">
        <v>3473.25</v>
      </c>
      <c r="G126" s="48">
        <v>5664.75</v>
      </c>
      <c r="H126" s="46">
        <v>3473.25</v>
      </c>
      <c r="I126" s="48">
        <v>2544</v>
      </c>
      <c r="J126" s="48"/>
      <c r="K126" s="63">
        <f t="shared" si="146"/>
        <v>62.5185</v>
      </c>
      <c r="L126" s="64">
        <f t="shared" si="147"/>
        <v>555.72</v>
      </c>
      <c r="M126" s="48">
        <f t="shared" si="148"/>
        <v>453.18</v>
      </c>
      <c r="N126" s="46">
        <f t="shared" si="149"/>
        <v>24.31275</v>
      </c>
      <c r="O126" s="48">
        <f t="shared" si="150"/>
        <v>127.2</v>
      </c>
      <c r="P126" s="48">
        <f t="shared" si="151"/>
        <v>0</v>
      </c>
      <c r="Q126" s="48">
        <f t="shared" si="152"/>
        <v>1222.93125</v>
      </c>
      <c r="R126" s="46">
        <f t="shared" si="153"/>
        <v>0</v>
      </c>
      <c r="S126" s="46">
        <f t="shared" si="154"/>
        <v>277.86</v>
      </c>
      <c r="T126" s="48">
        <f t="shared" si="155"/>
        <v>113.3</v>
      </c>
      <c r="U126" s="46">
        <f t="shared" si="156"/>
        <v>10.42</v>
      </c>
      <c r="V126" s="46">
        <v>0</v>
      </c>
      <c r="W126" s="48">
        <f t="shared" si="157"/>
        <v>127.2</v>
      </c>
      <c r="X126" s="48">
        <f t="shared" si="158"/>
        <v>0</v>
      </c>
      <c r="Y126" s="46">
        <f t="shared" si="159"/>
        <v>528.78</v>
      </c>
      <c r="Z126" s="46">
        <f t="shared" si="160"/>
        <v>1751.71125</v>
      </c>
      <c r="AA126" s="46"/>
      <c r="AB126" s="12" t="s">
        <v>86</v>
      </c>
      <c r="AC126" s="11">
        <f t="shared" ref="AC126:AE126" si="278">K126+R126</f>
        <v>62.5185</v>
      </c>
      <c r="AD126" s="11">
        <f t="shared" si="278"/>
        <v>833.58</v>
      </c>
      <c r="AE126" s="11">
        <f t="shared" si="278"/>
        <v>566.48</v>
      </c>
      <c r="AF126" s="11">
        <f t="shared" si="162"/>
        <v>34.73275</v>
      </c>
      <c r="AG126" s="11">
        <f t="shared" ref="AG126:AI126" si="279">O126+W126</f>
        <v>254.4</v>
      </c>
      <c r="AH126" s="11">
        <f t="shared" si="279"/>
        <v>0</v>
      </c>
      <c r="AI126" s="11">
        <f t="shared" si="279"/>
        <v>1751.71125</v>
      </c>
      <c r="AJ126" s="12" t="s">
        <v>33</v>
      </c>
    </row>
    <row r="127" s="9" customFormat="1" ht="16" customHeight="1" spans="1:36">
      <c r="A127" s="45">
        <f t="shared" si="145"/>
        <v>124</v>
      </c>
      <c r="B127" s="46" t="s">
        <v>348</v>
      </c>
      <c r="C127" s="47" t="s">
        <v>432</v>
      </c>
      <c r="D127" s="46" t="s">
        <v>433</v>
      </c>
      <c r="E127" s="46">
        <v>3473.25</v>
      </c>
      <c r="F127" s="46">
        <v>3473.25</v>
      </c>
      <c r="G127" s="48">
        <v>5664.75</v>
      </c>
      <c r="H127" s="46">
        <v>3473.25</v>
      </c>
      <c r="I127" s="48">
        <v>2544</v>
      </c>
      <c r="J127" s="48"/>
      <c r="K127" s="63">
        <f t="shared" si="146"/>
        <v>62.5185</v>
      </c>
      <c r="L127" s="64">
        <f t="shared" si="147"/>
        <v>555.72</v>
      </c>
      <c r="M127" s="48">
        <f t="shared" si="148"/>
        <v>453.18</v>
      </c>
      <c r="N127" s="46">
        <f t="shared" si="149"/>
        <v>24.31275</v>
      </c>
      <c r="O127" s="48">
        <f t="shared" si="150"/>
        <v>127.2</v>
      </c>
      <c r="P127" s="48">
        <f t="shared" si="151"/>
        <v>0</v>
      </c>
      <c r="Q127" s="48">
        <f t="shared" si="152"/>
        <v>1222.93125</v>
      </c>
      <c r="R127" s="46">
        <f t="shared" si="153"/>
        <v>0</v>
      </c>
      <c r="S127" s="46">
        <f t="shared" si="154"/>
        <v>277.86</v>
      </c>
      <c r="T127" s="48">
        <f t="shared" si="155"/>
        <v>113.3</v>
      </c>
      <c r="U127" s="46">
        <f t="shared" si="156"/>
        <v>10.42</v>
      </c>
      <c r="V127" s="46">
        <v>0</v>
      </c>
      <c r="W127" s="48">
        <f t="shared" si="157"/>
        <v>127.2</v>
      </c>
      <c r="X127" s="48">
        <f t="shared" si="158"/>
        <v>0</v>
      </c>
      <c r="Y127" s="46">
        <f t="shared" si="159"/>
        <v>528.78</v>
      </c>
      <c r="Z127" s="46">
        <f t="shared" si="160"/>
        <v>1751.71125</v>
      </c>
      <c r="AA127" s="46"/>
      <c r="AB127" s="12" t="s">
        <v>86</v>
      </c>
      <c r="AC127" s="11">
        <f t="shared" ref="AC127:AE127" si="280">K127+R127</f>
        <v>62.5185</v>
      </c>
      <c r="AD127" s="11">
        <f t="shared" si="280"/>
        <v>833.58</v>
      </c>
      <c r="AE127" s="11">
        <f t="shared" si="280"/>
        <v>566.48</v>
      </c>
      <c r="AF127" s="11">
        <f t="shared" si="162"/>
        <v>34.73275</v>
      </c>
      <c r="AG127" s="11">
        <f t="shared" ref="AG127:AI127" si="281">O127+W127</f>
        <v>254.4</v>
      </c>
      <c r="AH127" s="11">
        <f t="shared" si="281"/>
        <v>0</v>
      </c>
      <c r="AI127" s="11">
        <f t="shared" si="281"/>
        <v>1751.71125</v>
      </c>
      <c r="AJ127" s="12" t="s">
        <v>33</v>
      </c>
    </row>
    <row r="128" s="9" customFormat="1" ht="16" customHeight="1" spans="1:36">
      <c r="A128" s="45">
        <f t="shared" si="145"/>
        <v>125</v>
      </c>
      <c r="B128" s="46" t="s">
        <v>348</v>
      </c>
      <c r="C128" s="47" t="s">
        <v>434</v>
      </c>
      <c r="D128" s="46" t="s">
        <v>435</v>
      </c>
      <c r="E128" s="46">
        <v>3473.25</v>
      </c>
      <c r="F128" s="46">
        <v>3473.25</v>
      </c>
      <c r="G128" s="48">
        <v>5664.75</v>
      </c>
      <c r="H128" s="46">
        <v>3473.25</v>
      </c>
      <c r="I128" s="48">
        <v>2544</v>
      </c>
      <c r="J128" s="48"/>
      <c r="K128" s="63">
        <f t="shared" si="146"/>
        <v>62.5185</v>
      </c>
      <c r="L128" s="64">
        <f t="shared" si="147"/>
        <v>555.72</v>
      </c>
      <c r="M128" s="48">
        <f t="shared" si="148"/>
        <v>453.18</v>
      </c>
      <c r="N128" s="46">
        <f t="shared" si="149"/>
        <v>24.31275</v>
      </c>
      <c r="O128" s="48">
        <f t="shared" si="150"/>
        <v>127.2</v>
      </c>
      <c r="P128" s="48">
        <f t="shared" si="151"/>
        <v>0</v>
      </c>
      <c r="Q128" s="48">
        <f t="shared" si="152"/>
        <v>1222.93125</v>
      </c>
      <c r="R128" s="46">
        <f t="shared" si="153"/>
        <v>0</v>
      </c>
      <c r="S128" s="46">
        <f t="shared" si="154"/>
        <v>277.86</v>
      </c>
      <c r="T128" s="48">
        <f t="shared" si="155"/>
        <v>113.3</v>
      </c>
      <c r="U128" s="46">
        <f t="shared" si="156"/>
        <v>10.42</v>
      </c>
      <c r="V128" s="46">
        <v>0</v>
      </c>
      <c r="W128" s="48">
        <f t="shared" si="157"/>
        <v>127.2</v>
      </c>
      <c r="X128" s="48">
        <f t="shared" si="158"/>
        <v>0</v>
      </c>
      <c r="Y128" s="46">
        <f t="shared" si="159"/>
        <v>528.78</v>
      </c>
      <c r="Z128" s="46">
        <f t="shared" si="160"/>
        <v>1751.71125</v>
      </c>
      <c r="AA128" s="46"/>
      <c r="AB128" s="12" t="s">
        <v>86</v>
      </c>
      <c r="AC128" s="11">
        <f t="shared" ref="AC128:AE128" si="282">K128+R128</f>
        <v>62.5185</v>
      </c>
      <c r="AD128" s="11">
        <f t="shared" si="282"/>
        <v>833.58</v>
      </c>
      <c r="AE128" s="11">
        <f t="shared" si="282"/>
        <v>566.48</v>
      </c>
      <c r="AF128" s="11">
        <f t="shared" si="162"/>
        <v>34.73275</v>
      </c>
      <c r="AG128" s="11">
        <f t="shared" ref="AG128:AI128" si="283">O128+W128</f>
        <v>254.4</v>
      </c>
      <c r="AH128" s="11">
        <f t="shared" si="283"/>
        <v>0</v>
      </c>
      <c r="AI128" s="11">
        <f t="shared" si="283"/>
        <v>1751.71125</v>
      </c>
      <c r="AJ128" s="12" t="s">
        <v>33</v>
      </c>
    </row>
    <row r="129" s="9" customFormat="1" ht="16" customHeight="1" spans="1:36">
      <c r="A129" s="45">
        <f t="shared" si="145"/>
        <v>126</v>
      </c>
      <c r="B129" s="46" t="s">
        <v>348</v>
      </c>
      <c r="C129" s="47" t="s">
        <v>436</v>
      </c>
      <c r="D129" s="46" t="s">
        <v>437</v>
      </c>
      <c r="E129" s="46">
        <v>3473.25</v>
      </c>
      <c r="F129" s="46">
        <v>3473.25</v>
      </c>
      <c r="G129" s="48">
        <v>5664.75</v>
      </c>
      <c r="H129" s="46">
        <v>3473.25</v>
      </c>
      <c r="I129" s="48">
        <v>3180</v>
      </c>
      <c r="J129" s="48"/>
      <c r="K129" s="63">
        <f t="shared" si="146"/>
        <v>62.5185</v>
      </c>
      <c r="L129" s="64">
        <f t="shared" si="147"/>
        <v>555.72</v>
      </c>
      <c r="M129" s="48">
        <f t="shared" si="148"/>
        <v>453.18</v>
      </c>
      <c r="N129" s="46">
        <f t="shared" si="149"/>
        <v>24.31275</v>
      </c>
      <c r="O129" s="48">
        <f t="shared" si="150"/>
        <v>159</v>
      </c>
      <c r="P129" s="48">
        <f t="shared" si="151"/>
        <v>0</v>
      </c>
      <c r="Q129" s="48">
        <f t="shared" si="152"/>
        <v>1254.73125</v>
      </c>
      <c r="R129" s="46">
        <f t="shared" si="153"/>
        <v>0</v>
      </c>
      <c r="S129" s="46">
        <f t="shared" si="154"/>
        <v>277.86</v>
      </c>
      <c r="T129" s="48">
        <f t="shared" si="155"/>
        <v>113.3</v>
      </c>
      <c r="U129" s="46">
        <f t="shared" si="156"/>
        <v>10.42</v>
      </c>
      <c r="V129" s="46">
        <v>0</v>
      </c>
      <c r="W129" s="48">
        <f t="shared" si="157"/>
        <v>159</v>
      </c>
      <c r="X129" s="48">
        <f t="shared" si="158"/>
        <v>0</v>
      </c>
      <c r="Y129" s="46">
        <f t="shared" si="159"/>
        <v>560.58</v>
      </c>
      <c r="Z129" s="46">
        <f t="shared" si="160"/>
        <v>1815.31125</v>
      </c>
      <c r="AA129" s="46"/>
      <c r="AB129" s="12" t="s">
        <v>86</v>
      </c>
      <c r="AC129" s="11">
        <f t="shared" ref="AC129:AE129" si="284">K129+R129</f>
        <v>62.5185</v>
      </c>
      <c r="AD129" s="11">
        <f t="shared" si="284"/>
        <v>833.58</v>
      </c>
      <c r="AE129" s="11">
        <f t="shared" si="284"/>
        <v>566.48</v>
      </c>
      <c r="AF129" s="11">
        <f t="shared" si="162"/>
        <v>34.73275</v>
      </c>
      <c r="AG129" s="11">
        <f t="shared" ref="AG129:AI129" si="285">O129+W129</f>
        <v>318</v>
      </c>
      <c r="AH129" s="11">
        <f t="shared" si="285"/>
        <v>0</v>
      </c>
      <c r="AI129" s="11">
        <f t="shared" si="285"/>
        <v>1815.31125</v>
      </c>
      <c r="AJ129" s="12" t="s">
        <v>33</v>
      </c>
    </row>
    <row r="130" s="9" customFormat="1" ht="16" customHeight="1" spans="1:36">
      <c r="A130" s="45">
        <f t="shared" si="145"/>
        <v>127</v>
      </c>
      <c r="B130" s="46" t="s">
        <v>348</v>
      </c>
      <c r="C130" s="47" t="s">
        <v>438</v>
      </c>
      <c r="D130" s="46" t="s">
        <v>439</v>
      </c>
      <c r="E130" s="46">
        <v>3473.25</v>
      </c>
      <c r="F130" s="46">
        <v>3473.25</v>
      </c>
      <c r="G130" s="48">
        <v>5664.75</v>
      </c>
      <c r="H130" s="46">
        <v>3473.25</v>
      </c>
      <c r="I130" s="48">
        <v>1790</v>
      </c>
      <c r="J130" s="48"/>
      <c r="K130" s="63">
        <f t="shared" si="146"/>
        <v>62.5185</v>
      </c>
      <c r="L130" s="64">
        <f t="shared" si="147"/>
        <v>555.72</v>
      </c>
      <c r="M130" s="48">
        <f t="shared" si="148"/>
        <v>453.18</v>
      </c>
      <c r="N130" s="46">
        <f t="shared" si="149"/>
        <v>24.31275</v>
      </c>
      <c r="O130" s="48">
        <f t="shared" si="150"/>
        <v>89.5</v>
      </c>
      <c r="P130" s="48">
        <f t="shared" si="151"/>
        <v>0</v>
      </c>
      <c r="Q130" s="48">
        <f t="shared" si="152"/>
        <v>1185.23125</v>
      </c>
      <c r="R130" s="46">
        <f t="shared" si="153"/>
        <v>0</v>
      </c>
      <c r="S130" s="46">
        <f t="shared" si="154"/>
        <v>277.86</v>
      </c>
      <c r="T130" s="48">
        <f t="shared" si="155"/>
        <v>113.3</v>
      </c>
      <c r="U130" s="46">
        <f t="shared" si="156"/>
        <v>10.42</v>
      </c>
      <c r="V130" s="46">
        <v>0</v>
      </c>
      <c r="W130" s="48">
        <f t="shared" si="157"/>
        <v>89.5</v>
      </c>
      <c r="X130" s="48">
        <f t="shared" si="158"/>
        <v>0</v>
      </c>
      <c r="Y130" s="46">
        <f t="shared" si="159"/>
        <v>491.08</v>
      </c>
      <c r="Z130" s="46">
        <f t="shared" si="160"/>
        <v>1676.31125</v>
      </c>
      <c r="AA130" s="46"/>
      <c r="AB130" s="12" t="s">
        <v>86</v>
      </c>
      <c r="AC130" s="11">
        <f t="shared" ref="AC130:AE130" si="286">K130+R130</f>
        <v>62.5185</v>
      </c>
      <c r="AD130" s="11">
        <f t="shared" si="286"/>
        <v>833.58</v>
      </c>
      <c r="AE130" s="11">
        <f t="shared" si="286"/>
        <v>566.48</v>
      </c>
      <c r="AF130" s="11">
        <f t="shared" si="162"/>
        <v>34.73275</v>
      </c>
      <c r="AG130" s="11">
        <f t="shared" ref="AG130:AI130" si="287">O130+W130</f>
        <v>179</v>
      </c>
      <c r="AH130" s="11">
        <f t="shared" si="287"/>
        <v>0</v>
      </c>
      <c r="AI130" s="11">
        <f t="shared" si="287"/>
        <v>1676.31125</v>
      </c>
      <c r="AJ130" s="12" t="s">
        <v>33</v>
      </c>
    </row>
    <row r="131" s="9" customFormat="1" ht="16" customHeight="1" spans="1:36">
      <c r="A131" s="45">
        <f t="shared" si="145"/>
        <v>128</v>
      </c>
      <c r="B131" s="46" t="s">
        <v>348</v>
      </c>
      <c r="C131" s="47" t="s">
        <v>440</v>
      </c>
      <c r="D131" s="55" t="s">
        <v>441</v>
      </c>
      <c r="E131" s="46">
        <v>3473.25</v>
      </c>
      <c r="F131" s="46">
        <v>3473.25</v>
      </c>
      <c r="G131" s="48">
        <v>5664.75</v>
      </c>
      <c r="H131" s="46">
        <v>3473.25</v>
      </c>
      <c r="I131" s="48">
        <v>0</v>
      </c>
      <c r="J131" s="48"/>
      <c r="K131" s="63">
        <f t="shared" si="146"/>
        <v>62.5185</v>
      </c>
      <c r="L131" s="64">
        <f t="shared" si="147"/>
        <v>555.72</v>
      </c>
      <c r="M131" s="48">
        <f t="shared" si="148"/>
        <v>453.18</v>
      </c>
      <c r="N131" s="46">
        <f t="shared" si="149"/>
        <v>24.31275</v>
      </c>
      <c r="O131" s="48">
        <f t="shared" si="150"/>
        <v>0</v>
      </c>
      <c r="P131" s="48">
        <f t="shared" si="151"/>
        <v>0</v>
      </c>
      <c r="Q131" s="48">
        <f t="shared" si="152"/>
        <v>1095.73125</v>
      </c>
      <c r="R131" s="46">
        <f t="shared" si="153"/>
        <v>0</v>
      </c>
      <c r="S131" s="46">
        <f t="shared" si="154"/>
        <v>277.86</v>
      </c>
      <c r="T131" s="48">
        <f t="shared" si="155"/>
        <v>113.3</v>
      </c>
      <c r="U131" s="46">
        <f t="shared" si="156"/>
        <v>10.42</v>
      </c>
      <c r="V131" s="46">
        <v>0</v>
      </c>
      <c r="W131" s="48">
        <f t="shared" si="157"/>
        <v>0</v>
      </c>
      <c r="X131" s="48">
        <f t="shared" si="158"/>
        <v>0</v>
      </c>
      <c r="Y131" s="46">
        <f t="shared" si="159"/>
        <v>401.58</v>
      </c>
      <c r="Z131" s="46">
        <f t="shared" si="160"/>
        <v>1497.31125</v>
      </c>
      <c r="AA131" s="46"/>
      <c r="AB131" s="12" t="s">
        <v>86</v>
      </c>
      <c r="AC131" s="11">
        <f t="shared" ref="AC131:AE131" si="288">K131+R131</f>
        <v>62.5185</v>
      </c>
      <c r="AD131" s="11">
        <f t="shared" si="288"/>
        <v>833.58</v>
      </c>
      <c r="AE131" s="11">
        <f t="shared" si="288"/>
        <v>566.48</v>
      </c>
      <c r="AF131" s="11">
        <f t="shared" si="162"/>
        <v>34.73275</v>
      </c>
      <c r="AG131" s="11">
        <f t="shared" ref="AG131:AI131" si="289">O131+W131</f>
        <v>0</v>
      </c>
      <c r="AH131" s="11">
        <f t="shared" si="289"/>
        <v>0</v>
      </c>
      <c r="AI131" s="11">
        <f t="shared" si="289"/>
        <v>1497.31125</v>
      </c>
      <c r="AJ131" s="12" t="s">
        <v>33</v>
      </c>
    </row>
    <row r="132" s="9" customFormat="1" ht="16" customHeight="1" spans="1:36">
      <c r="A132" s="45">
        <f t="shared" ref="A132:A195" si="290">ROW()-3</f>
        <v>129</v>
      </c>
      <c r="B132" s="46" t="s">
        <v>348</v>
      </c>
      <c r="C132" s="47" t="s">
        <v>442</v>
      </c>
      <c r="D132" s="347" t="s">
        <v>443</v>
      </c>
      <c r="E132" s="46">
        <v>3473.25</v>
      </c>
      <c r="F132" s="46">
        <v>3473.25</v>
      </c>
      <c r="G132" s="48">
        <v>5664.75</v>
      </c>
      <c r="H132" s="46">
        <v>3473.25</v>
      </c>
      <c r="I132" s="48">
        <v>1790</v>
      </c>
      <c r="J132" s="48"/>
      <c r="K132" s="63">
        <f t="shared" ref="K132:K195" si="291">E132*0.018</f>
        <v>62.5185</v>
      </c>
      <c r="L132" s="64">
        <f t="shared" ref="L132:L195" si="292">F132*0.16</f>
        <v>555.72</v>
      </c>
      <c r="M132" s="48">
        <f t="shared" ref="M132:M195" si="293">ROUND(G132*0.08,2)</f>
        <v>453.18</v>
      </c>
      <c r="N132" s="46">
        <f t="shared" ref="N132:N195" si="294">H132*0.007</f>
        <v>24.31275</v>
      </c>
      <c r="O132" s="48">
        <f t="shared" ref="O132:O195" si="295">I132*5%</f>
        <v>89.5</v>
      </c>
      <c r="P132" s="48">
        <f t="shared" ref="P132:P195" si="296">J132*50%</f>
        <v>0</v>
      </c>
      <c r="Q132" s="48">
        <f t="shared" ref="Q132:Q195" si="297">SUM(K132:P132)</f>
        <v>1185.23125</v>
      </c>
      <c r="R132" s="46">
        <f t="shared" ref="R132:R195" si="298">E132*0</f>
        <v>0</v>
      </c>
      <c r="S132" s="46">
        <f t="shared" ref="S132:S195" si="299">ROUND(F132*0.08,2)</f>
        <v>277.86</v>
      </c>
      <c r="T132" s="48">
        <f t="shared" ref="T132:T195" si="300">ROUND(G132*0.02,2)</f>
        <v>113.3</v>
      </c>
      <c r="U132" s="46">
        <f t="shared" ref="U132:U195" si="301">ROUND(H132*0.003,2)</f>
        <v>10.42</v>
      </c>
      <c r="V132" s="46">
        <v>0</v>
      </c>
      <c r="W132" s="48">
        <f t="shared" ref="W132:W195" si="302">I132*5%</f>
        <v>89.5</v>
      </c>
      <c r="X132" s="48">
        <f t="shared" ref="X132:X195" si="303">J132*50%</f>
        <v>0</v>
      </c>
      <c r="Y132" s="46">
        <f t="shared" ref="Y132:Y195" si="304">SUM(R132:X132)</f>
        <v>491.08</v>
      </c>
      <c r="Z132" s="46">
        <f t="shared" ref="Z132:Z195" si="305">Q132+Y132</f>
        <v>1676.31125</v>
      </c>
      <c r="AA132" s="46"/>
      <c r="AB132" s="12" t="s">
        <v>86</v>
      </c>
      <c r="AC132" s="11">
        <f t="shared" ref="AC132:AE132" si="306">K132+R132</f>
        <v>62.5185</v>
      </c>
      <c r="AD132" s="11">
        <f t="shared" si="306"/>
        <v>833.58</v>
      </c>
      <c r="AE132" s="11">
        <f t="shared" si="306"/>
        <v>566.48</v>
      </c>
      <c r="AF132" s="11">
        <f t="shared" ref="AF132:AF195" si="307">N132+U132+V132</f>
        <v>34.73275</v>
      </c>
      <c r="AG132" s="11">
        <f t="shared" ref="AG132:AI132" si="308">O132+W132</f>
        <v>179</v>
      </c>
      <c r="AH132" s="11">
        <f t="shared" si="308"/>
        <v>0</v>
      </c>
      <c r="AI132" s="11">
        <f t="shared" si="308"/>
        <v>1676.31125</v>
      </c>
      <c r="AJ132" s="12" t="s">
        <v>33</v>
      </c>
    </row>
    <row r="133" s="9" customFormat="1" ht="16" customHeight="1" spans="1:36">
      <c r="A133" s="45">
        <f t="shared" si="290"/>
        <v>130</v>
      </c>
      <c r="B133" s="46" t="s">
        <v>348</v>
      </c>
      <c r="C133" s="47" t="s">
        <v>444</v>
      </c>
      <c r="D133" s="347" t="s">
        <v>445</v>
      </c>
      <c r="E133" s="46">
        <v>3473.25</v>
      </c>
      <c r="F133" s="46">
        <v>3473.25</v>
      </c>
      <c r="G133" s="48">
        <v>0</v>
      </c>
      <c r="H133" s="46">
        <v>3473.25</v>
      </c>
      <c r="I133" s="48">
        <v>0</v>
      </c>
      <c r="J133" s="48"/>
      <c r="K133" s="63">
        <f t="shared" si="291"/>
        <v>62.5185</v>
      </c>
      <c r="L133" s="64">
        <f t="shared" si="292"/>
        <v>555.72</v>
      </c>
      <c r="M133" s="48">
        <f t="shared" si="293"/>
        <v>0</v>
      </c>
      <c r="N133" s="46">
        <f t="shared" si="294"/>
        <v>24.31275</v>
      </c>
      <c r="O133" s="48">
        <f t="shared" si="295"/>
        <v>0</v>
      </c>
      <c r="P133" s="48">
        <f t="shared" si="296"/>
        <v>0</v>
      </c>
      <c r="Q133" s="48">
        <f t="shared" si="297"/>
        <v>642.55125</v>
      </c>
      <c r="R133" s="46">
        <f t="shared" si="298"/>
        <v>0</v>
      </c>
      <c r="S133" s="46">
        <f t="shared" si="299"/>
        <v>277.86</v>
      </c>
      <c r="T133" s="48">
        <f t="shared" si="300"/>
        <v>0</v>
      </c>
      <c r="U133" s="46">
        <f t="shared" si="301"/>
        <v>10.42</v>
      </c>
      <c r="V133" s="46">
        <v>0</v>
      </c>
      <c r="W133" s="48">
        <f t="shared" si="302"/>
        <v>0</v>
      </c>
      <c r="X133" s="48">
        <f t="shared" si="303"/>
        <v>0</v>
      </c>
      <c r="Y133" s="46">
        <f t="shared" si="304"/>
        <v>288.28</v>
      </c>
      <c r="Z133" s="46">
        <f t="shared" si="305"/>
        <v>930.83125</v>
      </c>
      <c r="AA133" s="46"/>
      <c r="AB133" s="12" t="s">
        <v>86</v>
      </c>
      <c r="AC133" s="11">
        <f t="shared" ref="AC133:AE133" si="309">K133+R133</f>
        <v>62.5185</v>
      </c>
      <c r="AD133" s="11">
        <f t="shared" si="309"/>
        <v>833.58</v>
      </c>
      <c r="AE133" s="11">
        <f t="shared" si="309"/>
        <v>0</v>
      </c>
      <c r="AF133" s="11">
        <f t="shared" si="307"/>
        <v>34.73275</v>
      </c>
      <c r="AG133" s="11">
        <f t="shared" ref="AG133:AI133" si="310">O133+W133</f>
        <v>0</v>
      </c>
      <c r="AH133" s="11">
        <f t="shared" si="310"/>
        <v>0</v>
      </c>
      <c r="AI133" s="11">
        <f t="shared" si="310"/>
        <v>930.83125</v>
      </c>
      <c r="AJ133" s="12" t="s">
        <v>33</v>
      </c>
    </row>
    <row r="134" s="9" customFormat="1" ht="16" customHeight="1" spans="1:36">
      <c r="A134" s="45">
        <f t="shared" si="290"/>
        <v>131</v>
      </c>
      <c r="B134" s="46" t="s">
        <v>348</v>
      </c>
      <c r="C134" s="47" t="s">
        <v>446</v>
      </c>
      <c r="D134" s="75" t="s">
        <v>447</v>
      </c>
      <c r="E134" s="46">
        <v>3473.25</v>
      </c>
      <c r="F134" s="46">
        <v>3473.25</v>
      </c>
      <c r="G134" s="48">
        <v>5664.75</v>
      </c>
      <c r="H134" s="46">
        <v>3473.25</v>
      </c>
      <c r="I134" s="48">
        <v>1790</v>
      </c>
      <c r="J134" s="48"/>
      <c r="K134" s="63">
        <f t="shared" si="291"/>
        <v>62.5185</v>
      </c>
      <c r="L134" s="64">
        <f t="shared" si="292"/>
        <v>555.72</v>
      </c>
      <c r="M134" s="48">
        <f t="shared" si="293"/>
        <v>453.18</v>
      </c>
      <c r="N134" s="46">
        <f t="shared" si="294"/>
        <v>24.31275</v>
      </c>
      <c r="O134" s="48">
        <f t="shared" si="295"/>
        <v>89.5</v>
      </c>
      <c r="P134" s="48">
        <f t="shared" si="296"/>
        <v>0</v>
      </c>
      <c r="Q134" s="48">
        <f t="shared" si="297"/>
        <v>1185.23125</v>
      </c>
      <c r="R134" s="46">
        <f t="shared" si="298"/>
        <v>0</v>
      </c>
      <c r="S134" s="46">
        <f t="shared" si="299"/>
        <v>277.86</v>
      </c>
      <c r="T134" s="48">
        <f t="shared" si="300"/>
        <v>113.3</v>
      </c>
      <c r="U134" s="46">
        <f t="shared" si="301"/>
        <v>10.42</v>
      </c>
      <c r="V134" s="46">
        <v>0</v>
      </c>
      <c r="W134" s="48">
        <f t="shared" si="302"/>
        <v>89.5</v>
      </c>
      <c r="X134" s="48">
        <f t="shared" si="303"/>
        <v>0</v>
      </c>
      <c r="Y134" s="46">
        <f t="shared" si="304"/>
        <v>491.08</v>
      </c>
      <c r="Z134" s="46">
        <f t="shared" si="305"/>
        <v>1676.31125</v>
      </c>
      <c r="AA134" s="46"/>
      <c r="AB134" s="12" t="s">
        <v>86</v>
      </c>
      <c r="AC134" s="11">
        <f t="shared" ref="AC134:AE134" si="311">K134+R134</f>
        <v>62.5185</v>
      </c>
      <c r="AD134" s="11">
        <f t="shared" si="311"/>
        <v>833.58</v>
      </c>
      <c r="AE134" s="11">
        <f t="shared" si="311"/>
        <v>566.48</v>
      </c>
      <c r="AF134" s="11">
        <f t="shared" si="307"/>
        <v>34.73275</v>
      </c>
      <c r="AG134" s="11">
        <f t="shared" ref="AG134:AI134" si="312">O134+W134</f>
        <v>179</v>
      </c>
      <c r="AH134" s="11">
        <f t="shared" si="312"/>
        <v>0</v>
      </c>
      <c r="AI134" s="11">
        <f t="shared" si="312"/>
        <v>1676.31125</v>
      </c>
      <c r="AJ134" s="12" t="s">
        <v>33</v>
      </c>
    </row>
    <row r="135" s="9" customFormat="1" ht="16" customHeight="1" spans="1:36">
      <c r="A135" s="45">
        <f t="shared" si="290"/>
        <v>132</v>
      </c>
      <c r="B135" s="46" t="s">
        <v>363</v>
      </c>
      <c r="C135" s="47" t="s">
        <v>448</v>
      </c>
      <c r="D135" s="75" t="s">
        <v>449</v>
      </c>
      <c r="E135" s="46">
        <v>3473.25</v>
      </c>
      <c r="F135" s="46">
        <v>3473.25</v>
      </c>
      <c r="G135" s="48">
        <v>5664.75</v>
      </c>
      <c r="H135" s="46">
        <v>3473.25</v>
      </c>
      <c r="I135" s="48">
        <v>2544</v>
      </c>
      <c r="J135" s="48"/>
      <c r="K135" s="63">
        <f t="shared" si="291"/>
        <v>62.5185</v>
      </c>
      <c r="L135" s="64">
        <f t="shared" si="292"/>
        <v>555.72</v>
      </c>
      <c r="M135" s="48">
        <f t="shared" si="293"/>
        <v>453.18</v>
      </c>
      <c r="N135" s="46">
        <f t="shared" si="294"/>
        <v>24.31275</v>
      </c>
      <c r="O135" s="48">
        <f t="shared" si="295"/>
        <v>127.2</v>
      </c>
      <c r="P135" s="48">
        <f t="shared" si="296"/>
        <v>0</v>
      </c>
      <c r="Q135" s="48">
        <f t="shared" si="297"/>
        <v>1222.93125</v>
      </c>
      <c r="R135" s="46">
        <f t="shared" si="298"/>
        <v>0</v>
      </c>
      <c r="S135" s="46">
        <f t="shared" si="299"/>
        <v>277.86</v>
      </c>
      <c r="T135" s="48">
        <f t="shared" si="300"/>
        <v>113.3</v>
      </c>
      <c r="U135" s="46">
        <f t="shared" si="301"/>
        <v>10.42</v>
      </c>
      <c r="V135" s="46">
        <v>0</v>
      </c>
      <c r="W135" s="48">
        <f t="shared" si="302"/>
        <v>127.2</v>
      </c>
      <c r="X135" s="48">
        <f t="shared" si="303"/>
        <v>0</v>
      </c>
      <c r="Y135" s="46">
        <f t="shared" si="304"/>
        <v>528.78</v>
      </c>
      <c r="Z135" s="46">
        <f t="shared" si="305"/>
        <v>1751.71125</v>
      </c>
      <c r="AA135" s="46"/>
      <c r="AB135" s="12" t="s">
        <v>71</v>
      </c>
      <c r="AC135" s="11">
        <f t="shared" ref="AC135:AE135" si="313">K135+R135</f>
        <v>62.5185</v>
      </c>
      <c r="AD135" s="11">
        <f t="shared" si="313"/>
        <v>833.58</v>
      </c>
      <c r="AE135" s="11">
        <f t="shared" si="313"/>
        <v>566.48</v>
      </c>
      <c r="AF135" s="11">
        <f t="shared" si="307"/>
        <v>34.73275</v>
      </c>
      <c r="AG135" s="11">
        <f t="shared" ref="AG135:AI135" si="314">O135+W135</f>
        <v>254.4</v>
      </c>
      <c r="AH135" s="11">
        <f t="shared" si="314"/>
        <v>0</v>
      </c>
      <c r="AI135" s="11">
        <f t="shared" si="314"/>
        <v>1751.71125</v>
      </c>
      <c r="AJ135" s="12" t="s">
        <v>33</v>
      </c>
    </row>
    <row r="136" s="9" customFormat="1" ht="16" customHeight="1" spans="1:36">
      <c r="A136" s="45">
        <f t="shared" si="290"/>
        <v>133</v>
      </c>
      <c r="B136" s="46" t="s">
        <v>348</v>
      </c>
      <c r="C136" s="47" t="s">
        <v>450</v>
      </c>
      <c r="D136" s="75" t="s">
        <v>451</v>
      </c>
      <c r="E136" s="46">
        <v>3473.25</v>
      </c>
      <c r="F136" s="46">
        <v>3473.25</v>
      </c>
      <c r="G136" s="48">
        <v>5664.75</v>
      </c>
      <c r="H136" s="46">
        <v>3473.25</v>
      </c>
      <c r="I136" s="48">
        <v>2544</v>
      </c>
      <c r="J136" s="48"/>
      <c r="K136" s="63">
        <f t="shared" si="291"/>
        <v>62.5185</v>
      </c>
      <c r="L136" s="64">
        <f t="shared" si="292"/>
        <v>555.72</v>
      </c>
      <c r="M136" s="48">
        <f t="shared" si="293"/>
        <v>453.18</v>
      </c>
      <c r="N136" s="46">
        <f t="shared" si="294"/>
        <v>24.31275</v>
      </c>
      <c r="O136" s="48">
        <f t="shared" si="295"/>
        <v>127.2</v>
      </c>
      <c r="P136" s="48">
        <f t="shared" si="296"/>
        <v>0</v>
      </c>
      <c r="Q136" s="48">
        <f t="shared" si="297"/>
        <v>1222.93125</v>
      </c>
      <c r="R136" s="46">
        <f t="shared" si="298"/>
        <v>0</v>
      </c>
      <c r="S136" s="46">
        <f t="shared" si="299"/>
        <v>277.86</v>
      </c>
      <c r="T136" s="48">
        <f t="shared" si="300"/>
        <v>113.3</v>
      </c>
      <c r="U136" s="46">
        <f t="shared" si="301"/>
        <v>10.42</v>
      </c>
      <c r="V136" s="46">
        <v>0</v>
      </c>
      <c r="W136" s="48">
        <f t="shared" si="302"/>
        <v>127.2</v>
      </c>
      <c r="X136" s="48">
        <f t="shared" si="303"/>
        <v>0</v>
      </c>
      <c r="Y136" s="46">
        <f t="shared" si="304"/>
        <v>528.78</v>
      </c>
      <c r="Z136" s="46">
        <f t="shared" si="305"/>
        <v>1751.71125</v>
      </c>
      <c r="AA136" s="46"/>
      <c r="AB136" s="12" t="s">
        <v>86</v>
      </c>
      <c r="AC136" s="11">
        <f t="shared" ref="AC136:AE136" si="315">K136+R136</f>
        <v>62.5185</v>
      </c>
      <c r="AD136" s="11">
        <f t="shared" si="315"/>
        <v>833.58</v>
      </c>
      <c r="AE136" s="11">
        <f t="shared" si="315"/>
        <v>566.48</v>
      </c>
      <c r="AF136" s="11">
        <f t="shared" si="307"/>
        <v>34.73275</v>
      </c>
      <c r="AG136" s="11">
        <f t="shared" ref="AG136:AI136" si="316">O136+W136</f>
        <v>254.4</v>
      </c>
      <c r="AH136" s="11">
        <f t="shared" si="316"/>
        <v>0</v>
      </c>
      <c r="AI136" s="11">
        <f t="shared" si="316"/>
        <v>1751.71125</v>
      </c>
      <c r="AJ136" s="12" t="s">
        <v>33</v>
      </c>
    </row>
    <row r="137" s="9" customFormat="1" ht="16" customHeight="1" spans="1:36">
      <c r="A137" s="45">
        <f t="shared" si="290"/>
        <v>134</v>
      </c>
      <c r="B137" s="46" t="s">
        <v>173</v>
      </c>
      <c r="C137" s="51" t="s">
        <v>452</v>
      </c>
      <c r="D137" s="52" t="s">
        <v>453</v>
      </c>
      <c r="E137" s="46">
        <v>3473.25</v>
      </c>
      <c r="F137" s="46">
        <v>3473.25</v>
      </c>
      <c r="G137" s="48">
        <v>5664.75</v>
      </c>
      <c r="H137" s="46">
        <v>3473.25</v>
      </c>
      <c r="I137" s="48">
        <v>1790</v>
      </c>
      <c r="J137" s="48"/>
      <c r="K137" s="63">
        <f t="shared" si="291"/>
        <v>62.5185</v>
      </c>
      <c r="L137" s="64">
        <f t="shared" si="292"/>
        <v>555.72</v>
      </c>
      <c r="M137" s="48">
        <f t="shared" si="293"/>
        <v>453.18</v>
      </c>
      <c r="N137" s="46">
        <f t="shared" si="294"/>
        <v>24.31275</v>
      </c>
      <c r="O137" s="48">
        <f t="shared" si="295"/>
        <v>89.5</v>
      </c>
      <c r="P137" s="48">
        <f t="shared" si="296"/>
        <v>0</v>
      </c>
      <c r="Q137" s="48">
        <f t="shared" si="297"/>
        <v>1185.23125</v>
      </c>
      <c r="R137" s="46">
        <f t="shared" si="298"/>
        <v>0</v>
      </c>
      <c r="S137" s="46">
        <f t="shared" si="299"/>
        <v>277.86</v>
      </c>
      <c r="T137" s="48">
        <f t="shared" si="300"/>
        <v>113.3</v>
      </c>
      <c r="U137" s="46">
        <f t="shared" si="301"/>
        <v>10.42</v>
      </c>
      <c r="V137" s="46">
        <v>0</v>
      </c>
      <c r="W137" s="48">
        <f t="shared" si="302"/>
        <v>89.5</v>
      </c>
      <c r="X137" s="48">
        <f t="shared" si="303"/>
        <v>0</v>
      </c>
      <c r="Y137" s="46">
        <f t="shared" si="304"/>
        <v>491.08</v>
      </c>
      <c r="Z137" s="46">
        <f t="shared" si="305"/>
        <v>1676.31125</v>
      </c>
      <c r="AA137" s="46"/>
      <c r="AB137" s="12" t="s">
        <v>104</v>
      </c>
      <c r="AC137" s="11">
        <f t="shared" ref="AC137:AE137" si="317">K137+R137</f>
        <v>62.5185</v>
      </c>
      <c r="AD137" s="11">
        <f t="shared" si="317"/>
        <v>833.58</v>
      </c>
      <c r="AE137" s="11">
        <f t="shared" si="317"/>
        <v>566.48</v>
      </c>
      <c r="AF137" s="11">
        <f t="shared" si="307"/>
        <v>34.73275</v>
      </c>
      <c r="AG137" s="11">
        <f t="shared" ref="AG137:AI137" si="318">O137+W137</f>
        <v>179</v>
      </c>
      <c r="AH137" s="11">
        <f t="shared" si="318"/>
        <v>0</v>
      </c>
      <c r="AI137" s="11">
        <f t="shared" si="318"/>
        <v>1676.31125</v>
      </c>
      <c r="AJ137" s="12" t="s">
        <v>35</v>
      </c>
    </row>
    <row r="138" s="9" customFormat="1" ht="16" customHeight="1" spans="1:36">
      <c r="A138" s="45">
        <f t="shared" si="290"/>
        <v>135</v>
      </c>
      <c r="B138" s="46" t="s">
        <v>348</v>
      </c>
      <c r="C138" s="51" t="s">
        <v>454</v>
      </c>
      <c r="D138" s="52" t="s">
        <v>455</v>
      </c>
      <c r="E138" s="46">
        <v>3473.25</v>
      </c>
      <c r="F138" s="46">
        <v>3473.25</v>
      </c>
      <c r="G138" s="48">
        <v>5664.75</v>
      </c>
      <c r="H138" s="46">
        <v>3473.25</v>
      </c>
      <c r="I138" s="48">
        <v>1790</v>
      </c>
      <c r="J138" s="48"/>
      <c r="K138" s="63">
        <f t="shared" si="291"/>
        <v>62.5185</v>
      </c>
      <c r="L138" s="64">
        <f t="shared" si="292"/>
        <v>555.72</v>
      </c>
      <c r="M138" s="48">
        <f t="shared" si="293"/>
        <v>453.18</v>
      </c>
      <c r="N138" s="46">
        <f t="shared" si="294"/>
        <v>24.31275</v>
      </c>
      <c r="O138" s="48">
        <f t="shared" si="295"/>
        <v>89.5</v>
      </c>
      <c r="P138" s="48">
        <f t="shared" si="296"/>
        <v>0</v>
      </c>
      <c r="Q138" s="48">
        <f t="shared" si="297"/>
        <v>1185.23125</v>
      </c>
      <c r="R138" s="46">
        <f t="shared" si="298"/>
        <v>0</v>
      </c>
      <c r="S138" s="46">
        <f t="shared" si="299"/>
        <v>277.86</v>
      </c>
      <c r="T138" s="48">
        <f t="shared" si="300"/>
        <v>113.3</v>
      </c>
      <c r="U138" s="46">
        <f t="shared" si="301"/>
        <v>10.42</v>
      </c>
      <c r="V138" s="46">
        <v>0</v>
      </c>
      <c r="W138" s="48">
        <f t="shared" si="302"/>
        <v>89.5</v>
      </c>
      <c r="X138" s="48">
        <f t="shared" si="303"/>
        <v>0</v>
      </c>
      <c r="Y138" s="46">
        <f t="shared" si="304"/>
        <v>491.08</v>
      </c>
      <c r="Z138" s="46">
        <f t="shared" si="305"/>
        <v>1676.31125</v>
      </c>
      <c r="AA138" s="46"/>
      <c r="AB138" s="12" t="s">
        <v>86</v>
      </c>
      <c r="AC138" s="11">
        <f t="shared" ref="AC138:AE138" si="319">K138+R138</f>
        <v>62.5185</v>
      </c>
      <c r="AD138" s="11">
        <f t="shared" si="319"/>
        <v>833.58</v>
      </c>
      <c r="AE138" s="11">
        <f t="shared" si="319"/>
        <v>566.48</v>
      </c>
      <c r="AF138" s="11">
        <f t="shared" si="307"/>
        <v>34.73275</v>
      </c>
      <c r="AG138" s="11">
        <f t="shared" ref="AG138:AI138" si="320">O138+W138</f>
        <v>179</v>
      </c>
      <c r="AH138" s="11">
        <f t="shared" si="320"/>
        <v>0</v>
      </c>
      <c r="AI138" s="11">
        <f t="shared" si="320"/>
        <v>1676.31125</v>
      </c>
      <c r="AJ138" s="12" t="s">
        <v>33</v>
      </c>
    </row>
    <row r="139" s="9" customFormat="1" ht="16" customHeight="1" spans="1:36">
      <c r="A139" s="45">
        <f t="shared" si="290"/>
        <v>136</v>
      </c>
      <c r="B139" s="46" t="s">
        <v>363</v>
      </c>
      <c r="C139" s="51" t="s">
        <v>456</v>
      </c>
      <c r="D139" s="52" t="s">
        <v>457</v>
      </c>
      <c r="E139" s="46">
        <v>3473.25</v>
      </c>
      <c r="F139" s="46">
        <v>3473.25</v>
      </c>
      <c r="G139" s="48">
        <v>5664.75</v>
      </c>
      <c r="H139" s="46">
        <v>3473.25</v>
      </c>
      <c r="I139" s="48">
        <v>1790</v>
      </c>
      <c r="J139" s="48"/>
      <c r="K139" s="63">
        <f t="shared" si="291"/>
        <v>62.5185</v>
      </c>
      <c r="L139" s="64">
        <f t="shared" si="292"/>
        <v>555.72</v>
      </c>
      <c r="M139" s="48">
        <f t="shared" si="293"/>
        <v>453.18</v>
      </c>
      <c r="N139" s="46">
        <f t="shared" si="294"/>
        <v>24.31275</v>
      </c>
      <c r="O139" s="48">
        <f t="shared" si="295"/>
        <v>89.5</v>
      </c>
      <c r="P139" s="48">
        <f t="shared" si="296"/>
        <v>0</v>
      </c>
      <c r="Q139" s="48">
        <f t="shared" si="297"/>
        <v>1185.23125</v>
      </c>
      <c r="R139" s="46">
        <f t="shared" si="298"/>
        <v>0</v>
      </c>
      <c r="S139" s="46">
        <f t="shared" si="299"/>
        <v>277.86</v>
      </c>
      <c r="T139" s="48">
        <f t="shared" si="300"/>
        <v>113.3</v>
      </c>
      <c r="U139" s="46">
        <f t="shared" si="301"/>
        <v>10.42</v>
      </c>
      <c r="V139" s="46">
        <v>0</v>
      </c>
      <c r="W139" s="48">
        <f t="shared" si="302"/>
        <v>89.5</v>
      </c>
      <c r="X139" s="48">
        <f t="shared" si="303"/>
        <v>0</v>
      </c>
      <c r="Y139" s="46">
        <f t="shared" si="304"/>
        <v>491.08</v>
      </c>
      <c r="Z139" s="46">
        <f t="shared" si="305"/>
        <v>1676.31125</v>
      </c>
      <c r="AA139" s="46"/>
      <c r="AB139" s="12" t="s">
        <v>71</v>
      </c>
      <c r="AC139" s="11">
        <f t="shared" ref="AC139:AE139" si="321">K139+R139</f>
        <v>62.5185</v>
      </c>
      <c r="AD139" s="11">
        <f t="shared" si="321"/>
        <v>833.58</v>
      </c>
      <c r="AE139" s="11">
        <f t="shared" si="321"/>
        <v>566.48</v>
      </c>
      <c r="AF139" s="11">
        <f t="shared" si="307"/>
        <v>34.73275</v>
      </c>
      <c r="AG139" s="11">
        <f t="shared" ref="AG139:AI139" si="322">O139+W139</f>
        <v>179</v>
      </c>
      <c r="AH139" s="11">
        <f t="shared" si="322"/>
        <v>0</v>
      </c>
      <c r="AI139" s="11">
        <f t="shared" si="322"/>
        <v>1676.31125</v>
      </c>
      <c r="AJ139" s="12" t="s">
        <v>33</v>
      </c>
    </row>
    <row r="140" s="9" customFormat="1" ht="16" customHeight="1" spans="1:36">
      <c r="A140" s="45">
        <f t="shared" si="290"/>
        <v>137</v>
      </c>
      <c r="B140" s="46" t="s">
        <v>348</v>
      </c>
      <c r="C140" s="51" t="s">
        <v>458</v>
      </c>
      <c r="D140" s="52" t="s">
        <v>459</v>
      </c>
      <c r="E140" s="46">
        <v>3473.25</v>
      </c>
      <c r="F140" s="46">
        <v>3473.25</v>
      </c>
      <c r="G140" s="48">
        <v>5664.75</v>
      </c>
      <c r="H140" s="46">
        <v>3473.25</v>
      </c>
      <c r="I140" s="48">
        <v>1790</v>
      </c>
      <c r="J140" s="48"/>
      <c r="K140" s="63">
        <f t="shared" si="291"/>
        <v>62.5185</v>
      </c>
      <c r="L140" s="64">
        <f t="shared" si="292"/>
        <v>555.72</v>
      </c>
      <c r="M140" s="48">
        <f t="shared" si="293"/>
        <v>453.18</v>
      </c>
      <c r="N140" s="46">
        <f t="shared" si="294"/>
        <v>24.31275</v>
      </c>
      <c r="O140" s="48">
        <f t="shared" si="295"/>
        <v>89.5</v>
      </c>
      <c r="P140" s="48">
        <f t="shared" si="296"/>
        <v>0</v>
      </c>
      <c r="Q140" s="48">
        <f t="shared" si="297"/>
        <v>1185.23125</v>
      </c>
      <c r="R140" s="46">
        <f t="shared" si="298"/>
        <v>0</v>
      </c>
      <c r="S140" s="46">
        <f t="shared" si="299"/>
        <v>277.86</v>
      </c>
      <c r="T140" s="48">
        <f t="shared" si="300"/>
        <v>113.3</v>
      </c>
      <c r="U140" s="46">
        <f t="shared" si="301"/>
        <v>10.42</v>
      </c>
      <c r="V140" s="46">
        <v>0</v>
      </c>
      <c r="W140" s="48">
        <f t="shared" si="302"/>
        <v>89.5</v>
      </c>
      <c r="X140" s="48">
        <f t="shared" si="303"/>
        <v>0</v>
      </c>
      <c r="Y140" s="46">
        <f t="shared" si="304"/>
        <v>491.08</v>
      </c>
      <c r="Z140" s="46">
        <f t="shared" si="305"/>
        <v>1676.31125</v>
      </c>
      <c r="AA140" s="46"/>
      <c r="AB140" s="12" t="s">
        <v>86</v>
      </c>
      <c r="AC140" s="11">
        <f t="shared" ref="AC140:AE140" si="323">K140+R140</f>
        <v>62.5185</v>
      </c>
      <c r="AD140" s="11">
        <f t="shared" si="323"/>
        <v>833.58</v>
      </c>
      <c r="AE140" s="11">
        <f t="shared" si="323"/>
        <v>566.48</v>
      </c>
      <c r="AF140" s="11">
        <f t="shared" si="307"/>
        <v>34.73275</v>
      </c>
      <c r="AG140" s="11">
        <f t="shared" ref="AG140:AI140" si="324">O140+W140</f>
        <v>179</v>
      </c>
      <c r="AH140" s="11">
        <f t="shared" si="324"/>
        <v>0</v>
      </c>
      <c r="AI140" s="11">
        <f t="shared" si="324"/>
        <v>1676.31125</v>
      </c>
      <c r="AJ140" s="12" t="s">
        <v>33</v>
      </c>
    </row>
    <row r="141" s="9" customFormat="1" ht="16" customHeight="1" spans="1:36">
      <c r="A141" s="45">
        <f t="shared" si="290"/>
        <v>138</v>
      </c>
      <c r="B141" s="46" t="s">
        <v>363</v>
      </c>
      <c r="C141" s="47" t="s">
        <v>460</v>
      </c>
      <c r="D141" s="46" t="s">
        <v>461</v>
      </c>
      <c r="E141" s="46">
        <v>3473.25</v>
      </c>
      <c r="F141" s="46">
        <v>3473.25</v>
      </c>
      <c r="G141" s="48">
        <v>5664.75</v>
      </c>
      <c r="H141" s="46">
        <v>3473.25</v>
      </c>
      <c r="I141" s="48">
        <v>1790</v>
      </c>
      <c r="J141" s="48"/>
      <c r="K141" s="63">
        <f t="shared" si="291"/>
        <v>62.5185</v>
      </c>
      <c r="L141" s="64">
        <f t="shared" si="292"/>
        <v>555.72</v>
      </c>
      <c r="M141" s="48">
        <f t="shared" si="293"/>
        <v>453.18</v>
      </c>
      <c r="N141" s="46">
        <f t="shared" si="294"/>
        <v>24.31275</v>
      </c>
      <c r="O141" s="48">
        <f t="shared" si="295"/>
        <v>89.5</v>
      </c>
      <c r="P141" s="48">
        <f t="shared" si="296"/>
        <v>0</v>
      </c>
      <c r="Q141" s="48">
        <f t="shared" si="297"/>
        <v>1185.23125</v>
      </c>
      <c r="R141" s="46">
        <f t="shared" si="298"/>
        <v>0</v>
      </c>
      <c r="S141" s="46">
        <f t="shared" si="299"/>
        <v>277.86</v>
      </c>
      <c r="T141" s="48">
        <f t="shared" si="300"/>
        <v>113.3</v>
      </c>
      <c r="U141" s="46">
        <f t="shared" si="301"/>
        <v>10.42</v>
      </c>
      <c r="V141" s="46">
        <v>0</v>
      </c>
      <c r="W141" s="48">
        <f t="shared" si="302"/>
        <v>89.5</v>
      </c>
      <c r="X141" s="48">
        <f t="shared" si="303"/>
        <v>0</v>
      </c>
      <c r="Y141" s="46">
        <f t="shared" si="304"/>
        <v>491.08</v>
      </c>
      <c r="Z141" s="46">
        <f t="shared" si="305"/>
        <v>1676.31125</v>
      </c>
      <c r="AA141" s="46"/>
      <c r="AB141" s="12" t="s">
        <v>71</v>
      </c>
      <c r="AC141" s="11">
        <f t="shared" ref="AC141:AE141" si="325">K141+R141</f>
        <v>62.5185</v>
      </c>
      <c r="AD141" s="11">
        <f t="shared" si="325"/>
        <v>833.58</v>
      </c>
      <c r="AE141" s="11">
        <f t="shared" si="325"/>
        <v>566.48</v>
      </c>
      <c r="AF141" s="11">
        <f t="shared" si="307"/>
        <v>34.73275</v>
      </c>
      <c r="AG141" s="11">
        <f t="shared" ref="AG141:AI141" si="326">O141+W141</f>
        <v>179</v>
      </c>
      <c r="AH141" s="11">
        <f t="shared" si="326"/>
        <v>0</v>
      </c>
      <c r="AI141" s="11">
        <f t="shared" si="326"/>
        <v>1676.31125</v>
      </c>
      <c r="AJ141" s="12" t="s">
        <v>33</v>
      </c>
    </row>
    <row r="142" s="9" customFormat="1" ht="16" customHeight="1" spans="1:36">
      <c r="A142" s="45">
        <f t="shared" si="290"/>
        <v>139</v>
      </c>
      <c r="B142" s="46" t="s">
        <v>337</v>
      </c>
      <c r="C142" s="47" t="s">
        <v>462</v>
      </c>
      <c r="D142" s="46" t="s">
        <v>463</v>
      </c>
      <c r="E142" s="46">
        <v>3473.25</v>
      </c>
      <c r="F142" s="46">
        <v>3473.25</v>
      </c>
      <c r="G142" s="48">
        <v>5664.75</v>
      </c>
      <c r="H142" s="46">
        <v>3473.25</v>
      </c>
      <c r="I142" s="48">
        <v>1790</v>
      </c>
      <c r="J142" s="48"/>
      <c r="K142" s="63">
        <f t="shared" si="291"/>
        <v>62.5185</v>
      </c>
      <c r="L142" s="64">
        <f t="shared" si="292"/>
        <v>555.72</v>
      </c>
      <c r="M142" s="48">
        <f t="shared" si="293"/>
        <v>453.18</v>
      </c>
      <c r="N142" s="46">
        <f t="shared" si="294"/>
        <v>24.31275</v>
      </c>
      <c r="O142" s="48">
        <f t="shared" si="295"/>
        <v>89.5</v>
      </c>
      <c r="P142" s="48">
        <f t="shared" si="296"/>
        <v>0</v>
      </c>
      <c r="Q142" s="48">
        <f t="shared" si="297"/>
        <v>1185.23125</v>
      </c>
      <c r="R142" s="46">
        <f t="shared" si="298"/>
        <v>0</v>
      </c>
      <c r="S142" s="46">
        <f t="shared" si="299"/>
        <v>277.86</v>
      </c>
      <c r="T142" s="48">
        <f t="shared" si="300"/>
        <v>113.3</v>
      </c>
      <c r="U142" s="46">
        <f t="shared" si="301"/>
        <v>10.42</v>
      </c>
      <c r="V142" s="46">
        <v>0</v>
      </c>
      <c r="W142" s="48">
        <f t="shared" si="302"/>
        <v>89.5</v>
      </c>
      <c r="X142" s="48">
        <f t="shared" si="303"/>
        <v>0</v>
      </c>
      <c r="Y142" s="46">
        <f t="shared" si="304"/>
        <v>491.08</v>
      </c>
      <c r="Z142" s="46">
        <f t="shared" si="305"/>
        <v>1676.31125</v>
      </c>
      <c r="AA142" s="46"/>
      <c r="AB142" s="12" t="s">
        <v>74</v>
      </c>
      <c r="AC142" s="11">
        <f t="shared" ref="AC142:AE142" si="327">K142+R142</f>
        <v>62.5185</v>
      </c>
      <c r="AD142" s="11">
        <f t="shared" si="327"/>
        <v>833.58</v>
      </c>
      <c r="AE142" s="11">
        <f t="shared" si="327"/>
        <v>566.48</v>
      </c>
      <c r="AF142" s="11">
        <f t="shared" si="307"/>
        <v>34.73275</v>
      </c>
      <c r="AG142" s="11">
        <f t="shared" ref="AG142:AI142" si="328">O142+W142</f>
        <v>179</v>
      </c>
      <c r="AH142" s="11">
        <f t="shared" si="328"/>
        <v>0</v>
      </c>
      <c r="AI142" s="11">
        <f t="shared" si="328"/>
        <v>1676.31125</v>
      </c>
      <c r="AJ142" s="12" t="s">
        <v>33</v>
      </c>
    </row>
    <row r="143" s="9" customFormat="1" ht="16" customHeight="1" spans="1:36">
      <c r="A143" s="45">
        <f t="shared" si="290"/>
        <v>140</v>
      </c>
      <c r="B143" s="46" t="s">
        <v>337</v>
      </c>
      <c r="C143" s="47" t="s">
        <v>464</v>
      </c>
      <c r="D143" s="46" t="s">
        <v>465</v>
      </c>
      <c r="E143" s="46">
        <v>3473.25</v>
      </c>
      <c r="F143" s="46">
        <v>3473.25</v>
      </c>
      <c r="G143" s="48">
        <v>5664.75</v>
      </c>
      <c r="H143" s="46">
        <v>3473.25</v>
      </c>
      <c r="I143" s="48">
        <v>1790</v>
      </c>
      <c r="J143" s="48"/>
      <c r="K143" s="63">
        <f t="shared" si="291"/>
        <v>62.5185</v>
      </c>
      <c r="L143" s="64">
        <f t="shared" si="292"/>
        <v>555.72</v>
      </c>
      <c r="M143" s="48">
        <f t="shared" si="293"/>
        <v>453.18</v>
      </c>
      <c r="N143" s="46">
        <f t="shared" si="294"/>
        <v>24.31275</v>
      </c>
      <c r="O143" s="48">
        <f t="shared" si="295"/>
        <v>89.5</v>
      </c>
      <c r="P143" s="48">
        <f t="shared" si="296"/>
        <v>0</v>
      </c>
      <c r="Q143" s="48">
        <f t="shared" si="297"/>
        <v>1185.23125</v>
      </c>
      <c r="R143" s="46">
        <f t="shared" si="298"/>
        <v>0</v>
      </c>
      <c r="S143" s="46">
        <f t="shared" si="299"/>
        <v>277.86</v>
      </c>
      <c r="T143" s="48">
        <f t="shared" si="300"/>
        <v>113.3</v>
      </c>
      <c r="U143" s="46">
        <f t="shared" si="301"/>
        <v>10.42</v>
      </c>
      <c r="V143" s="46">
        <v>0</v>
      </c>
      <c r="W143" s="48">
        <f t="shared" si="302"/>
        <v>89.5</v>
      </c>
      <c r="X143" s="48">
        <f t="shared" si="303"/>
        <v>0</v>
      </c>
      <c r="Y143" s="46">
        <f t="shared" si="304"/>
        <v>491.08</v>
      </c>
      <c r="Z143" s="46">
        <f t="shared" si="305"/>
        <v>1676.31125</v>
      </c>
      <c r="AA143" s="46"/>
      <c r="AB143" s="12" t="s">
        <v>74</v>
      </c>
      <c r="AC143" s="11">
        <f t="shared" ref="AC143:AE143" si="329">K143+R143</f>
        <v>62.5185</v>
      </c>
      <c r="AD143" s="11">
        <f t="shared" si="329"/>
        <v>833.58</v>
      </c>
      <c r="AE143" s="11">
        <f t="shared" si="329"/>
        <v>566.48</v>
      </c>
      <c r="AF143" s="11">
        <f t="shared" si="307"/>
        <v>34.73275</v>
      </c>
      <c r="AG143" s="11">
        <f t="shared" ref="AG143:AI143" si="330">O143+W143</f>
        <v>179</v>
      </c>
      <c r="AH143" s="11">
        <f t="shared" si="330"/>
        <v>0</v>
      </c>
      <c r="AI143" s="11">
        <f t="shared" si="330"/>
        <v>1676.31125</v>
      </c>
      <c r="AJ143" s="12" t="s">
        <v>33</v>
      </c>
    </row>
    <row r="144" s="9" customFormat="1" ht="16" customHeight="1" spans="1:36">
      <c r="A144" s="45">
        <f t="shared" si="290"/>
        <v>141</v>
      </c>
      <c r="B144" s="46" t="s">
        <v>337</v>
      </c>
      <c r="C144" s="47" t="s">
        <v>466</v>
      </c>
      <c r="D144" s="46" t="s">
        <v>467</v>
      </c>
      <c r="E144" s="46">
        <v>3473.25</v>
      </c>
      <c r="F144" s="46">
        <v>3473.25</v>
      </c>
      <c r="G144" s="48">
        <v>5664.75</v>
      </c>
      <c r="H144" s="46">
        <v>3473.25</v>
      </c>
      <c r="I144" s="48">
        <v>1790</v>
      </c>
      <c r="J144" s="48"/>
      <c r="K144" s="63">
        <f t="shared" si="291"/>
        <v>62.5185</v>
      </c>
      <c r="L144" s="64">
        <f t="shared" si="292"/>
        <v>555.72</v>
      </c>
      <c r="M144" s="48">
        <f t="shared" si="293"/>
        <v>453.18</v>
      </c>
      <c r="N144" s="46">
        <f t="shared" si="294"/>
        <v>24.31275</v>
      </c>
      <c r="O144" s="48">
        <f t="shared" si="295"/>
        <v>89.5</v>
      </c>
      <c r="P144" s="48">
        <f t="shared" si="296"/>
        <v>0</v>
      </c>
      <c r="Q144" s="48">
        <f t="shared" si="297"/>
        <v>1185.23125</v>
      </c>
      <c r="R144" s="46">
        <f t="shared" si="298"/>
        <v>0</v>
      </c>
      <c r="S144" s="46">
        <f t="shared" si="299"/>
        <v>277.86</v>
      </c>
      <c r="T144" s="48">
        <f t="shared" si="300"/>
        <v>113.3</v>
      </c>
      <c r="U144" s="46">
        <f t="shared" si="301"/>
        <v>10.42</v>
      </c>
      <c r="V144" s="46">
        <v>0</v>
      </c>
      <c r="W144" s="48">
        <f t="shared" si="302"/>
        <v>89.5</v>
      </c>
      <c r="X144" s="48">
        <f t="shared" si="303"/>
        <v>0</v>
      </c>
      <c r="Y144" s="46">
        <f t="shared" si="304"/>
        <v>491.08</v>
      </c>
      <c r="Z144" s="46">
        <f t="shared" si="305"/>
        <v>1676.31125</v>
      </c>
      <c r="AA144" s="46"/>
      <c r="AB144" s="12" t="s">
        <v>74</v>
      </c>
      <c r="AC144" s="11">
        <f t="shared" ref="AC144:AE144" si="331">K144+R144</f>
        <v>62.5185</v>
      </c>
      <c r="AD144" s="11">
        <f t="shared" si="331"/>
        <v>833.58</v>
      </c>
      <c r="AE144" s="11">
        <f t="shared" si="331"/>
        <v>566.48</v>
      </c>
      <c r="AF144" s="11">
        <f t="shared" si="307"/>
        <v>34.73275</v>
      </c>
      <c r="AG144" s="11">
        <f t="shared" ref="AG144:AI144" si="332">O144+W144</f>
        <v>179</v>
      </c>
      <c r="AH144" s="11">
        <f t="shared" si="332"/>
        <v>0</v>
      </c>
      <c r="AI144" s="11">
        <f t="shared" si="332"/>
        <v>1676.31125</v>
      </c>
      <c r="AJ144" s="12" t="s">
        <v>33</v>
      </c>
    </row>
    <row r="145" s="9" customFormat="1" ht="16" customHeight="1" spans="1:36">
      <c r="A145" s="45">
        <f t="shared" si="290"/>
        <v>142</v>
      </c>
      <c r="B145" s="46" t="s">
        <v>337</v>
      </c>
      <c r="C145" s="47" t="s">
        <v>468</v>
      </c>
      <c r="D145" s="46" t="s">
        <v>469</v>
      </c>
      <c r="E145" s="46">
        <v>3473.25</v>
      </c>
      <c r="F145" s="46">
        <v>3473.25</v>
      </c>
      <c r="G145" s="48">
        <v>5664.75</v>
      </c>
      <c r="H145" s="46">
        <v>3473.25</v>
      </c>
      <c r="I145" s="48">
        <v>1790</v>
      </c>
      <c r="J145" s="48"/>
      <c r="K145" s="63">
        <f t="shared" si="291"/>
        <v>62.5185</v>
      </c>
      <c r="L145" s="64">
        <f t="shared" si="292"/>
        <v>555.72</v>
      </c>
      <c r="M145" s="48">
        <f t="shared" si="293"/>
        <v>453.18</v>
      </c>
      <c r="N145" s="46">
        <f t="shared" si="294"/>
        <v>24.31275</v>
      </c>
      <c r="O145" s="48">
        <f t="shared" si="295"/>
        <v>89.5</v>
      </c>
      <c r="P145" s="48">
        <f t="shared" si="296"/>
        <v>0</v>
      </c>
      <c r="Q145" s="48">
        <f t="shared" si="297"/>
        <v>1185.23125</v>
      </c>
      <c r="R145" s="46">
        <f t="shared" si="298"/>
        <v>0</v>
      </c>
      <c r="S145" s="46">
        <f t="shared" si="299"/>
        <v>277.86</v>
      </c>
      <c r="T145" s="48">
        <f t="shared" si="300"/>
        <v>113.3</v>
      </c>
      <c r="U145" s="46">
        <f t="shared" si="301"/>
        <v>10.42</v>
      </c>
      <c r="V145" s="46">
        <v>0</v>
      </c>
      <c r="W145" s="48">
        <f t="shared" si="302"/>
        <v>89.5</v>
      </c>
      <c r="X145" s="48">
        <f t="shared" si="303"/>
        <v>0</v>
      </c>
      <c r="Y145" s="46">
        <f t="shared" si="304"/>
        <v>491.08</v>
      </c>
      <c r="Z145" s="46">
        <f t="shared" si="305"/>
        <v>1676.31125</v>
      </c>
      <c r="AA145" s="46"/>
      <c r="AB145" s="12" t="s">
        <v>74</v>
      </c>
      <c r="AC145" s="11">
        <f t="shared" ref="AC145:AE145" si="333">K145+R145</f>
        <v>62.5185</v>
      </c>
      <c r="AD145" s="11">
        <f t="shared" si="333"/>
        <v>833.58</v>
      </c>
      <c r="AE145" s="11">
        <f t="shared" si="333"/>
        <v>566.48</v>
      </c>
      <c r="AF145" s="11">
        <f t="shared" si="307"/>
        <v>34.73275</v>
      </c>
      <c r="AG145" s="11">
        <f t="shared" ref="AG145:AI145" si="334">O145+W145</f>
        <v>179</v>
      </c>
      <c r="AH145" s="11">
        <f t="shared" si="334"/>
        <v>0</v>
      </c>
      <c r="AI145" s="11">
        <f t="shared" si="334"/>
        <v>1676.31125</v>
      </c>
      <c r="AJ145" s="12" t="s">
        <v>33</v>
      </c>
    </row>
    <row r="146" s="9" customFormat="1" ht="16" customHeight="1" spans="1:36">
      <c r="A146" s="45">
        <f t="shared" si="290"/>
        <v>143</v>
      </c>
      <c r="B146" s="46" t="s">
        <v>337</v>
      </c>
      <c r="C146" s="47" t="s">
        <v>470</v>
      </c>
      <c r="D146" s="46" t="s">
        <v>471</v>
      </c>
      <c r="E146" s="46">
        <v>3473.25</v>
      </c>
      <c r="F146" s="46">
        <v>3473.25</v>
      </c>
      <c r="G146" s="48">
        <v>5664.75</v>
      </c>
      <c r="H146" s="46">
        <v>3473.25</v>
      </c>
      <c r="I146" s="48">
        <v>1790</v>
      </c>
      <c r="J146" s="48"/>
      <c r="K146" s="63">
        <f t="shared" si="291"/>
        <v>62.5185</v>
      </c>
      <c r="L146" s="64">
        <f t="shared" si="292"/>
        <v>555.72</v>
      </c>
      <c r="M146" s="48">
        <f t="shared" si="293"/>
        <v>453.18</v>
      </c>
      <c r="N146" s="46">
        <f t="shared" si="294"/>
        <v>24.31275</v>
      </c>
      <c r="O146" s="48">
        <f t="shared" si="295"/>
        <v>89.5</v>
      </c>
      <c r="P146" s="48">
        <f t="shared" si="296"/>
        <v>0</v>
      </c>
      <c r="Q146" s="48">
        <f t="shared" si="297"/>
        <v>1185.23125</v>
      </c>
      <c r="R146" s="46">
        <f t="shared" si="298"/>
        <v>0</v>
      </c>
      <c r="S146" s="46">
        <f t="shared" si="299"/>
        <v>277.86</v>
      </c>
      <c r="T146" s="48">
        <f t="shared" si="300"/>
        <v>113.3</v>
      </c>
      <c r="U146" s="46">
        <f t="shared" si="301"/>
        <v>10.42</v>
      </c>
      <c r="V146" s="46">
        <v>0</v>
      </c>
      <c r="W146" s="48">
        <f t="shared" si="302"/>
        <v>89.5</v>
      </c>
      <c r="X146" s="48">
        <f t="shared" si="303"/>
        <v>0</v>
      </c>
      <c r="Y146" s="46">
        <f t="shared" si="304"/>
        <v>491.08</v>
      </c>
      <c r="Z146" s="46">
        <f t="shared" si="305"/>
        <v>1676.31125</v>
      </c>
      <c r="AA146" s="46"/>
      <c r="AB146" s="12" t="s">
        <v>74</v>
      </c>
      <c r="AC146" s="11">
        <f t="shared" ref="AC146:AE146" si="335">K146+R146</f>
        <v>62.5185</v>
      </c>
      <c r="AD146" s="11">
        <f t="shared" si="335"/>
        <v>833.58</v>
      </c>
      <c r="AE146" s="11">
        <f t="shared" si="335"/>
        <v>566.48</v>
      </c>
      <c r="AF146" s="11">
        <f t="shared" si="307"/>
        <v>34.73275</v>
      </c>
      <c r="AG146" s="11">
        <f t="shared" ref="AG146:AI146" si="336">O146+W146</f>
        <v>179</v>
      </c>
      <c r="AH146" s="11">
        <f t="shared" si="336"/>
        <v>0</v>
      </c>
      <c r="AI146" s="11">
        <f t="shared" si="336"/>
        <v>1676.31125</v>
      </c>
      <c r="AJ146" s="12" t="s">
        <v>33</v>
      </c>
    </row>
    <row r="147" s="9" customFormat="1" ht="16" customHeight="1" spans="1:36">
      <c r="A147" s="45">
        <f t="shared" si="290"/>
        <v>144</v>
      </c>
      <c r="B147" s="46" t="s">
        <v>337</v>
      </c>
      <c r="C147" s="47" t="s">
        <v>472</v>
      </c>
      <c r="D147" s="46" t="s">
        <v>473</v>
      </c>
      <c r="E147" s="46">
        <v>3473.25</v>
      </c>
      <c r="F147" s="46">
        <v>3473.25</v>
      </c>
      <c r="G147" s="48">
        <v>5664.75</v>
      </c>
      <c r="H147" s="46">
        <v>3473.25</v>
      </c>
      <c r="I147" s="48">
        <v>1790</v>
      </c>
      <c r="J147" s="48"/>
      <c r="K147" s="63">
        <f t="shared" si="291"/>
        <v>62.5185</v>
      </c>
      <c r="L147" s="64">
        <f t="shared" si="292"/>
        <v>555.72</v>
      </c>
      <c r="M147" s="48">
        <f t="shared" si="293"/>
        <v>453.18</v>
      </c>
      <c r="N147" s="46">
        <f t="shared" si="294"/>
        <v>24.31275</v>
      </c>
      <c r="O147" s="48">
        <f t="shared" si="295"/>
        <v>89.5</v>
      </c>
      <c r="P147" s="48">
        <f t="shared" si="296"/>
        <v>0</v>
      </c>
      <c r="Q147" s="48">
        <f t="shared" si="297"/>
        <v>1185.23125</v>
      </c>
      <c r="R147" s="46">
        <f t="shared" si="298"/>
        <v>0</v>
      </c>
      <c r="S147" s="46">
        <f t="shared" si="299"/>
        <v>277.86</v>
      </c>
      <c r="T147" s="48">
        <f t="shared" si="300"/>
        <v>113.3</v>
      </c>
      <c r="U147" s="46">
        <f t="shared" si="301"/>
        <v>10.42</v>
      </c>
      <c r="V147" s="46">
        <v>0</v>
      </c>
      <c r="W147" s="48">
        <f t="shared" si="302"/>
        <v>89.5</v>
      </c>
      <c r="X147" s="48">
        <f t="shared" si="303"/>
        <v>0</v>
      </c>
      <c r="Y147" s="46">
        <f t="shared" si="304"/>
        <v>491.08</v>
      </c>
      <c r="Z147" s="46">
        <f t="shared" si="305"/>
        <v>1676.31125</v>
      </c>
      <c r="AA147" s="46"/>
      <c r="AB147" s="12" t="s">
        <v>74</v>
      </c>
      <c r="AC147" s="11">
        <f t="shared" ref="AC147:AE147" si="337">K147+R147</f>
        <v>62.5185</v>
      </c>
      <c r="AD147" s="11">
        <f t="shared" si="337"/>
        <v>833.58</v>
      </c>
      <c r="AE147" s="11">
        <f t="shared" si="337"/>
        <v>566.48</v>
      </c>
      <c r="AF147" s="11">
        <f t="shared" si="307"/>
        <v>34.73275</v>
      </c>
      <c r="AG147" s="11">
        <f t="shared" ref="AG147:AI147" si="338">O147+W147</f>
        <v>179</v>
      </c>
      <c r="AH147" s="11">
        <f t="shared" si="338"/>
        <v>0</v>
      </c>
      <c r="AI147" s="11">
        <f t="shared" si="338"/>
        <v>1676.31125</v>
      </c>
      <c r="AJ147" s="12" t="s">
        <v>33</v>
      </c>
    </row>
    <row r="148" s="9" customFormat="1" ht="16" customHeight="1" spans="1:36">
      <c r="A148" s="45">
        <f t="shared" si="290"/>
        <v>145</v>
      </c>
      <c r="B148" s="46" t="s">
        <v>337</v>
      </c>
      <c r="C148" s="47" t="s">
        <v>474</v>
      </c>
      <c r="D148" s="46" t="s">
        <v>475</v>
      </c>
      <c r="E148" s="46">
        <v>3473.25</v>
      </c>
      <c r="F148" s="46">
        <v>3473.25</v>
      </c>
      <c r="G148" s="48">
        <v>5664.75</v>
      </c>
      <c r="H148" s="46">
        <v>3473.25</v>
      </c>
      <c r="I148" s="48">
        <v>1790</v>
      </c>
      <c r="J148" s="48"/>
      <c r="K148" s="63">
        <f t="shared" si="291"/>
        <v>62.5185</v>
      </c>
      <c r="L148" s="64">
        <f t="shared" si="292"/>
        <v>555.72</v>
      </c>
      <c r="M148" s="48">
        <f t="shared" si="293"/>
        <v>453.18</v>
      </c>
      <c r="N148" s="46">
        <f t="shared" si="294"/>
        <v>24.31275</v>
      </c>
      <c r="O148" s="48">
        <f t="shared" si="295"/>
        <v>89.5</v>
      </c>
      <c r="P148" s="48">
        <f t="shared" si="296"/>
        <v>0</v>
      </c>
      <c r="Q148" s="48">
        <f t="shared" si="297"/>
        <v>1185.23125</v>
      </c>
      <c r="R148" s="46">
        <f t="shared" si="298"/>
        <v>0</v>
      </c>
      <c r="S148" s="46">
        <f t="shared" si="299"/>
        <v>277.86</v>
      </c>
      <c r="T148" s="48">
        <f t="shared" si="300"/>
        <v>113.3</v>
      </c>
      <c r="U148" s="46">
        <f t="shared" si="301"/>
        <v>10.42</v>
      </c>
      <c r="V148" s="46">
        <v>0</v>
      </c>
      <c r="W148" s="48">
        <f t="shared" si="302"/>
        <v>89.5</v>
      </c>
      <c r="X148" s="48">
        <f t="shared" si="303"/>
        <v>0</v>
      </c>
      <c r="Y148" s="46">
        <f t="shared" si="304"/>
        <v>491.08</v>
      </c>
      <c r="Z148" s="46">
        <f t="shared" si="305"/>
        <v>1676.31125</v>
      </c>
      <c r="AA148" s="46"/>
      <c r="AB148" s="12" t="s">
        <v>74</v>
      </c>
      <c r="AC148" s="11">
        <f t="shared" ref="AC148:AE148" si="339">K148+R148</f>
        <v>62.5185</v>
      </c>
      <c r="AD148" s="11">
        <f t="shared" si="339"/>
        <v>833.58</v>
      </c>
      <c r="AE148" s="11">
        <f t="shared" si="339"/>
        <v>566.48</v>
      </c>
      <c r="AF148" s="11">
        <f t="shared" si="307"/>
        <v>34.73275</v>
      </c>
      <c r="AG148" s="11">
        <f t="shared" ref="AG148:AI148" si="340">O148+W148</f>
        <v>179</v>
      </c>
      <c r="AH148" s="11">
        <f t="shared" si="340"/>
        <v>0</v>
      </c>
      <c r="AI148" s="11">
        <f t="shared" si="340"/>
        <v>1676.31125</v>
      </c>
      <c r="AJ148" s="12" t="s">
        <v>33</v>
      </c>
    </row>
    <row r="149" s="9" customFormat="1" ht="16" customHeight="1" spans="1:36">
      <c r="A149" s="45">
        <f t="shared" si="290"/>
        <v>146</v>
      </c>
      <c r="B149" s="46" t="s">
        <v>337</v>
      </c>
      <c r="C149" s="47" t="s">
        <v>476</v>
      </c>
      <c r="D149" s="46" t="s">
        <v>477</v>
      </c>
      <c r="E149" s="46">
        <v>3473.25</v>
      </c>
      <c r="F149" s="46">
        <v>3473.25</v>
      </c>
      <c r="G149" s="48">
        <v>5664.75</v>
      </c>
      <c r="H149" s="46">
        <v>3473.25</v>
      </c>
      <c r="I149" s="48">
        <v>1790</v>
      </c>
      <c r="J149" s="48"/>
      <c r="K149" s="63">
        <f t="shared" si="291"/>
        <v>62.5185</v>
      </c>
      <c r="L149" s="64">
        <f t="shared" si="292"/>
        <v>555.72</v>
      </c>
      <c r="M149" s="48">
        <f t="shared" si="293"/>
        <v>453.18</v>
      </c>
      <c r="N149" s="46">
        <f t="shared" si="294"/>
        <v>24.31275</v>
      </c>
      <c r="O149" s="48">
        <f t="shared" si="295"/>
        <v>89.5</v>
      </c>
      <c r="P149" s="48">
        <f t="shared" si="296"/>
        <v>0</v>
      </c>
      <c r="Q149" s="48">
        <f t="shared" si="297"/>
        <v>1185.23125</v>
      </c>
      <c r="R149" s="46">
        <f t="shared" si="298"/>
        <v>0</v>
      </c>
      <c r="S149" s="46">
        <f t="shared" si="299"/>
        <v>277.86</v>
      </c>
      <c r="T149" s="48">
        <f t="shared" si="300"/>
        <v>113.3</v>
      </c>
      <c r="U149" s="46">
        <f t="shared" si="301"/>
        <v>10.42</v>
      </c>
      <c r="V149" s="46">
        <v>0</v>
      </c>
      <c r="W149" s="48">
        <f t="shared" si="302"/>
        <v>89.5</v>
      </c>
      <c r="X149" s="48">
        <f t="shared" si="303"/>
        <v>0</v>
      </c>
      <c r="Y149" s="46">
        <f t="shared" si="304"/>
        <v>491.08</v>
      </c>
      <c r="Z149" s="46">
        <f t="shared" si="305"/>
        <v>1676.31125</v>
      </c>
      <c r="AA149" s="46"/>
      <c r="AB149" s="12" t="s">
        <v>74</v>
      </c>
      <c r="AC149" s="11">
        <f t="shared" ref="AC149:AE149" si="341">K149+R149</f>
        <v>62.5185</v>
      </c>
      <c r="AD149" s="11">
        <f t="shared" si="341"/>
        <v>833.58</v>
      </c>
      <c r="AE149" s="11">
        <f t="shared" si="341"/>
        <v>566.48</v>
      </c>
      <c r="AF149" s="11">
        <f t="shared" si="307"/>
        <v>34.73275</v>
      </c>
      <c r="AG149" s="11">
        <f t="shared" ref="AG149:AI149" si="342">O149+W149</f>
        <v>179</v>
      </c>
      <c r="AH149" s="11">
        <f t="shared" si="342"/>
        <v>0</v>
      </c>
      <c r="AI149" s="11">
        <f t="shared" si="342"/>
        <v>1676.31125</v>
      </c>
      <c r="AJ149" s="12" t="s">
        <v>33</v>
      </c>
    </row>
    <row r="150" s="9" customFormat="1" ht="16" customHeight="1" spans="1:36">
      <c r="A150" s="45">
        <f t="shared" si="290"/>
        <v>147</v>
      </c>
      <c r="B150" s="46" t="s">
        <v>337</v>
      </c>
      <c r="C150" s="47" t="s">
        <v>478</v>
      </c>
      <c r="D150" s="46" t="s">
        <v>479</v>
      </c>
      <c r="E150" s="46">
        <v>3473.25</v>
      </c>
      <c r="F150" s="46">
        <v>3473.25</v>
      </c>
      <c r="G150" s="48">
        <v>5664.75</v>
      </c>
      <c r="H150" s="46">
        <v>3473.25</v>
      </c>
      <c r="I150" s="48">
        <v>1790</v>
      </c>
      <c r="J150" s="48"/>
      <c r="K150" s="63">
        <f t="shared" si="291"/>
        <v>62.5185</v>
      </c>
      <c r="L150" s="64">
        <f t="shared" si="292"/>
        <v>555.72</v>
      </c>
      <c r="M150" s="48">
        <f t="shared" si="293"/>
        <v>453.18</v>
      </c>
      <c r="N150" s="46">
        <f t="shared" si="294"/>
        <v>24.31275</v>
      </c>
      <c r="O150" s="48">
        <f t="shared" si="295"/>
        <v>89.5</v>
      </c>
      <c r="P150" s="48">
        <f t="shared" si="296"/>
        <v>0</v>
      </c>
      <c r="Q150" s="48">
        <f t="shared" si="297"/>
        <v>1185.23125</v>
      </c>
      <c r="R150" s="46">
        <f t="shared" si="298"/>
        <v>0</v>
      </c>
      <c r="S150" s="46">
        <f t="shared" si="299"/>
        <v>277.86</v>
      </c>
      <c r="T150" s="48">
        <f t="shared" si="300"/>
        <v>113.3</v>
      </c>
      <c r="U150" s="46">
        <f t="shared" si="301"/>
        <v>10.42</v>
      </c>
      <c r="V150" s="46">
        <v>0</v>
      </c>
      <c r="W150" s="48">
        <f t="shared" si="302"/>
        <v>89.5</v>
      </c>
      <c r="X150" s="48">
        <f t="shared" si="303"/>
        <v>0</v>
      </c>
      <c r="Y150" s="46">
        <f t="shared" si="304"/>
        <v>491.08</v>
      </c>
      <c r="Z150" s="46">
        <f t="shared" si="305"/>
        <v>1676.31125</v>
      </c>
      <c r="AA150" s="46"/>
      <c r="AB150" s="12" t="s">
        <v>74</v>
      </c>
      <c r="AC150" s="11">
        <f t="shared" ref="AC150:AE150" si="343">K150+R150</f>
        <v>62.5185</v>
      </c>
      <c r="AD150" s="11">
        <f t="shared" si="343"/>
        <v>833.58</v>
      </c>
      <c r="AE150" s="11">
        <f t="shared" si="343"/>
        <v>566.48</v>
      </c>
      <c r="AF150" s="11">
        <f t="shared" si="307"/>
        <v>34.73275</v>
      </c>
      <c r="AG150" s="11">
        <f t="shared" ref="AG150:AI150" si="344">O150+W150</f>
        <v>179</v>
      </c>
      <c r="AH150" s="11">
        <f t="shared" si="344"/>
        <v>0</v>
      </c>
      <c r="AI150" s="11">
        <f t="shared" si="344"/>
        <v>1676.31125</v>
      </c>
      <c r="AJ150" s="12" t="s">
        <v>33</v>
      </c>
    </row>
    <row r="151" s="9" customFormat="1" ht="16" customHeight="1" spans="1:36">
      <c r="A151" s="45">
        <f t="shared" si="290"/>
        <v>148</v>
      </c>
      <c r="B151" s="46" t="s">
        <v>337</v>
      </c>
      <c r="C151" s="47" t="s">
        <v>480</v>
      </c>
      <c r="D151" s="46" t="s">
        <v>481</v>
      </c>
      <c r="E151" s="46">
        <v>3473.25</v>
      </c>
      <c r="F151" s="46">
        <v>3473.25</v>
      </c>
      <c r="G151" s="48">
        <v>5664.75</v>
      </c>
      <c r="H151" s="46">
        <v>3473.25</v>
      </c>
      <c r="I151" s="48">
        <v>1790</v>
      </c>
      <c r="J151" s="48"/>
      <c r="K151" s="63">
        <f t="shared" si="291"/>
        <v>62.5185</v>
      </c>
      <c r="L151" s="64">
        <f t="shared" si="292"/>
        <v>555.72</v>
      </c>
      <c r="M151" s="48">
        <f t="shared" si="293"/>
        <v>453.18</v>
      </c>
      <c r="N151" s="46">
        <f t="shared" si="294"/>
        <v>24.31275</v>
      </c>
      <c r="O151" s="48">
        <f t="shared" si="295"/>
        <v>89.5</v>
      </c>
      <c r="P151" s="48">
        <f t="shared" si="296"/>
        <v>0</v>
      </c>
      <c r="Q151" s="48">
        <f t="shared" si="297"/>
        <v>1185.23125</v>
      </c>
      <c r="R151" s="46">
        <f t="shared" si="298"/>
        <v>0</v>
      </c>
      <c r="S151" s="46">
        <f t="shared" si="299"/>
        <v>277.86</v>
      </c>
      <c r="T151" s="48">
        <f t="shared" si="300"/>
        <v>113.3</v>
      </c>
      <c r="U151" s="46">
        <f t="shared" si="301"/>
        <v>10.42</v>
      </c>
      <c r="V151" s="46">
        <v>0</v>
      </c>
      <c r="W151" s="48">
        <f t="shared" si="302"/>
        <v>89.5</v>
      </c>
      <c r="X151" s="48">
        <f t="shared" si="303"/>
        <v>0</v>
      </c>
      <c r="Y151" s="46">
        <f t="shared" si="304"/>
        <v>491.08</v>
      </c>
      <c r="Z151" s="46">
        <f t="shared" si="305"/>
        <v>1676.31125</v>
      </c>
      <c r="AA151" s="46"/>
      <c r="AB151" s="12" t="s">
        <v>74</v>
      </c>
      <c r="AC151" s="11">
        <f t="shared" ref="AC151:AE151" si="345">K151+R151</f>
        <v>62.5185</v>
      </c>
      <c r="AD151" s="11">
        <f t="shared" si="345"/>
        <v>833.58</v>
      </c>
      <c r="AE151" s="11">
        <f t="shared" si="345"/>
        <v>566.48</v>
      </c>
      <c r="AF151" s="11">
        <f t="shared" si="307"/>
        <v>34.73275</v>
      </c>
      <c r="AG151" s="11">
        <f t="shared" ref="AG151:AI151" si="346">O151+W151</f>
        <v>179</v>
      </c>
      <c r="AH151" s="11">
        <f t="shared" si="346"/>
        <v>0</v>
      </c>
      <c r="AI151" s="11">
        <f t="shared" si="346"/>
        <v>1676.31125</v>
      </c>
      <c r="AJ151" s="12" t="s">
        <v>33</v>
      </c>
    </row>
    <row r="152" s="9" customFormat="1" ht="16" customHeight="1" spans="1:36">
      <c r="A152" s="45">
        <f t="shared" si="290"/>
        <v>149</v>
      </c>
      <c r="B152" s="46" t="s">
        <v>337</v>
      </c>
      <c r="C152" s="47" t="s">
        <v>482</v>
      </c>
      <c r="D152" s="345" t="s">
        <v>483</v>
      </c>
      <c r="E152" s="46">
        <v>3473.25</v>
      </c>
      <c r="F152" s="46">
        <v>3473.25</v>
      </c>
      <c r="G152" s="48">
        <v>5664.75</v>
      </c>
      <c r="H152" s="46">
        <v>3473.25</v>
      </c>
      <c r="I152" s="48">
        <v>1790</v>
      </c>
      <c r="J152" s="48"/>
      <c r="K152" s="63">
        <f t="shared" si="291"/>
        <v>62.5185</v>
      </c>
      <c r="L152" s="64">
        <f t="shared" si="292"/>
        <v>555.72</v>
      </c>
      <c r="M152" s="48">
        <f t="shared" si="293"/>
        <v>453.18</v>
      </c>
      <c r="N152" s="46">
        <f t="shared" si="294"/>
        <v>24.31275</v>
      </c>
      <c r="O152" s="48">
        <f t="shared" si="295"/>
        <v>89.5</v>
      </c>
      <c r="P152" s="48">
        <f t="shared" si="296"/>
        <v>0</v>
      </c>
      <c r="Q152" s="48">
        <f t="shared" si="297"/>
        <v>1185.23125</v>
      </c>
      <c r="R152" s="46">
        <f t="shared" si="298"/>
        <v>0</v>
      </c>
      <c r="S152" s="46">
        <f t="shared" si="299"/>
        <v>277.86</v>
      </c>
      <c r="T152" s="48">
        <f t="shared" si="300"/>
        <v>113.3</v>
      </c>
      <c r="U152" s="46">
        <f t="shared" si="301"/>
        <v>10.42</v>
      </c>
      <c r="V152" s="46">
        <v>0</v>
      </c>
      <c r="W152" s="48">
        <f t="shared" si="302"/>
        <v>89.5</v>
      </c>
      <c r="X152" s="48">
        <f t="shared" si="303"/>
        <v>0</v>
      </c>
      <c r="Y152" s="46">
        <f t="shared" si="304"/>
        <v>491.08</v>
      </c>
      <c r="Z152" s="46">
        <f t="shared" si="305"/>
        <v>1676.31125</v>
      </c>
      <c r="AA152" s="46"/>
      <c r="AB152" s="12" t="s">
        <v>74</v>
      </c>
      <c r="AC152" s="11">
        <f t="shared" ref="AC152:AE152" si="347">K152+R152</f>
        <v>62.5185</v>
      </c>
      <c r="AD152" s="11">
        <f t="shared" si="347"/>
        <v>833.58</v>
      </c>
      <c r="AE152" s="11">
        <f t="shared" si="347"/>
        <v>566.48</v>
      </c>
      <c r="AF152" s="11">
        <f t="shared" si="307"/>
        <v>34.73275</v>
      </c>
      <c r="AG152" s="11">
        <f t="shared" ref="AG152:AI152" si="348">O152+W152</f>
        <v>179</v>
      </c>
      <c r="AH152" s="11">
        <f t="shared" si="348"/>
        <v>0</v>
      </c>
      <c r="AI152" s="11">
        <f t="shared" si="348"/>
        <v>1676.31125</v>
      </c>
      <c r="AJ152" s="12" t="s">
        <v>33</v>
      </c>
    </row>
    <row r="153" s="9" customFormat="1" ht="16" customHeight="1" spans="1:36">
      <c r="A153" s="45">
        <f t="shared" si="290"/>
        <v>150</v>
      </c>
      <c r="B153" s="46" t="s">
        <v>484</v>
      </c>
      <c r="C153" s="51" t="s">
        <v>485</v>
      </c>
      <c r="D153" s="76" t="s">
        <v>486</v>
      </c>
      <c r="E153" s="46">
        <v>3473.25</v>
      </c>
      <c r="F153" s="46">
        <v>3473.25</v>
      </c>
      <c r="G153" s="48">
        <v>5664.75</v>
      </c>
      <c r="H153" s="46">
        <v>3473.25</v>
      </c>
      <c r="I153" s="48">
        <v>1790</v>
      </c>
      <c r="J153" s="48"/>
      <c r="K153" s="63">
        <f t="shared" si="291"/>
        <v>62.5185</v>
      </c>
      <c r="L153" s="64">
        <f t="shared" si="292"/>
        <v>555.72</v>
      </c>
      <c r="M153" s="48">
        <f t="shared" si="293"/>
        <v>453.18</v>
      </c>
      <c r="N153" s="46">
        <f t="shared" si="294"/>
        <v>24.31275</v>
      </c>
      <c r="O153" s="48">
        <f t="shared" si="295"/>
        <v>89.5</v>
      </c>
      <c r="P153" s="48">
        <f t="shared" si="296"/>
        <v>0</v>
      </c>
      <c r="Q153" s="48">
        <f t="shared" si="297"/>
        <v>1185.23125</v>
      </c>
      <c r="R153" s="46">
        <f t="shared" si="298"/>
        <v>0</v>
      </c>
      <c r="S153" s="46">
        <f t="shared" si="299"/>
        <v>277.86</v>
      </c>
      <c r="T153" s="48">
        <f t="shared" si="300"/>
        <v>113.3</v>
      </c>
      <c r="U153" s="46">
        <f t="shared" si="301"/>
        <v>10.42</v>
      </c>
      <c r="V153" s="46">
        <v>0</v>
      </c>
      <c r="W153" s="48">
        <f t="shared" si="302"/>
        <v>89.5</v>
      </c>
      <c r="X153" s="48">
        <f t="shared" si="303"/>
        <v>0</v>
      </c>
      <c r="Y153" s="46">
        <f t="shared" si="304"/>
        <v>491.08</v>
      </c>
      <c r="Z153" s="46">
        <f t="shared" si="305"/>
        <v>1676.31125</v>
      </c>
      <c r="AA153" s="78"/>
      <c r="AB153" s="12" t="s">
        <v>77</v>
      </c>
      <c r="AC153" s="11">
        <f t="shared" ref="AC153:AE153" si="349">K153+R153</f>
        <v>62.5185</v>
      </c>
      <c r="AD153" s="11">
        <f t="shared" si="349"/>
        <v>833.58</v>
      </c>
      <c r="AE153" s="11">
        <f t="shared" si="349"/>
        <v>566.48</v>
      </c>
      <c r="AF153" s="11">
        <f t="shared" si="307"/>
        <v>34.73275</v>
      </c>
      <c r="AG153" s="11">
        <f t="shared" ref="AG153:AI153" si="350">O153+W153</f>
        <v>179</v>
      </c>
      <c r="AH153" s="11">
        <f t="shared" si="350"/>
        <v>0</v>
      </c>
      <c r="AI153" s="11">
        <f t="shared" si="350"/>
        <v>1676.31125</v>
      </c>
      <c r="AJ153" s="12" t="s">
        <v>33</v>
      </c>
    </row>
    <row r="154" s="9" customFormat="1" ht="16" customHeight="1" spans="1:36">
      <c r="A154" s="45">
        <f t="shared" si="290"/>
        <v>151</v>
      </c>
      <c r="B154" s="46" t="s">
        <v>337</v>
      </c>
      <c r="C154" s="51" t="s">
        <v>487</v>
      </c>
      <c r="D154" s="348" t="s">
        <v>488</v>
      </c>
      <c r="E154" s="46">
        <v>3473.25</v>
      </c>
      <c r="F154" s="46">
        <v>3473.25</v>
      </c>
      <c r="G154" s="48">
        <v>5664.75</v>
      </c>
      <c r="H154" s="46">
        <v>3473.25</v>
      </c>
      <c r="I154" s="48">
        <v>1790</v>
      </c>
      <c r="J154" s="105"/>
      <c r="K154" s="63">
        <f t="shared" si="291"/>
        <v>62.5185</v>
      </c>
      <c r="L154" s="64">
        <f t="shared" si="292"/>
        <v>555.72</v>
      </c>
      <c r="M154" s="48">
        <f t="shared" si="293"/>
        <v>453.18</v>
      </c>
      <c r="N154" s="46">
        <f t="shared" si="294"/>
        <v>24.31275</v>
      </c>
      <c r="O154" s="48">
        <f t="shared" si="295"/>
        <v>89.5</v>
      </c>
      <c r="P154" s="48">
        <f t="shared" si="296"/>
        <v>0</v>
      </c>
      <c r="Q154" s="48">
        <f t="shared" si="297"/>
        <v>1185.23125</v>
      </c>
      <c r="R154" s="46">
        <f t="shared" si="298"/>
        <v>0</v>
      </c>
      <c r="S154" s="46">
        <f t="shared" si="299"/>
        <v>277.86</v>
      </c>
      <c r="T154" s="48">
        <f t="shared" si="300"/>
        <v>113.3</v>
      </c>
      <c r="U154" s="46">
        <f t="shared" si="301"/>
        <v>10.42</v>
      </c>
      <c r="V154" s="46">
        <v>0</v>
      </c>
      <c r="W154" s="48">
        <f t="shared" si="302"/>
        <v>89.5</v>
      </c>
      <c r="X154" s="48">
        <f t="shared" si="303"/>
        <v>0</v>
      </c>
      <c r="Y154" s="46">
        <f t="shared" si="304"/>
        <v>491.08</v>
      </c>
      <c r="Z154" s="46">
        <f t="shared" si="305"/>
        <v>1676.31125</v>
      </c>
      <c r="AA154" s="78"/>
      <c r="AB154" s="12" t="s">
        <v>74</v>
      </c>
      <c r="AC154" s="11">
        <f t="shared" ref="AC154:AE154" si="351">K154+R154</f>
        <v>62.5185</v>
      </c>
      <c r="AD154" s="11">
        <f t="shared" si="351"/>
        <v>833.58</v>
      </c>
      <c r="AE154" s="11">
        <f t="shared" si="351"/>
        <v>566.48</v>
      </c>
      <c r="AF154" s="11">
        <f t="shared" si="307"/>
        <v>34.73275</v>
      </c>
      <c r="AG154" s="11">
        <f t="shared" ref="AG154:AI154" si="352">O154+W154</f>
        <v>179</v>
      </c>
      <c r="AH154" s="11">
        <f t="shared" si="352"/>
        <v>0</v>
      </c>
      <c r="AI154" s="11">
        <f t="shared" si="352"/>
        <v>1676.31125</v>
      </c>
      <c r="AJ154" s="12" t="s">
        <v>33</v>
      </c>
    </row>
    <row r="155" s="9" customFormat="1" ht="16" customHeight="1" spans="1:36">
      <c r="A155" s="45">
        <f t="shared" si="290"/>
        <v>152</v>
      </c>
      <c r="B155" s="46" t="s">
        <v>337</v>
      </c>
      <c r="C155" s="42" t="s">
        <v>489</v>
      </c>
      <c r="D155" s="55" t="s">
        <v>490</v>
      </c>
      <c r="E155" s="46">
        <v>3473.25</v>
      </c>
      <c r="F155" s="46">
        <v>0</v>
      </c>
      <c r="G155" s="48">
        <v>5664.75</v>
      </c>
      <c r="H155" s="46">
        <v>3473.25</v>
      </c>
      <c r="I155" s="48">
        <v>0</v>
      </c>
      <c r="J155" s="48"/>
      <c r="K155" s="63">
        <f t="shared" si="291"/>
        <v>62.5185</v>
      </c>
      <c r="L155" s="64">
        <f t="shared" si="292"/>
        <v>0</v>
      </c>
      <c r="M155" s="48">
        <f t="shared" si="293"/>
        <v>453.18</v>
      </c>
      <c r="N155" s="46">
        <f t="shared" si="294"/>
        <v>24.31275</v>
      </c>
      <c r="O155" s="48">
        <f t="shared" si="295"/>
        <v>0</v>
      </c>
      <c r="P155" s="48">
        <f t="shared" si="296"/>
        <v>0</v>
      </c>
      <c r="Q155" s="48">
        <f t="shared" si="297"/>
        <v>540.01125</v>
      </c>
      <c r="R155" s="46">
        <f t="shared" si="298"/>
        <v>0</v>
      </c>
      <c r="S155" s="46">
        <f t="shared" si="299"/>
        <v>0</v>
      </c>
      <c r="T155" s="48">
        <f t="shared" si="300"/>
        <v>113.3</v>
      </c>
      <c r="U155" s="46">
        <f t="shared" si="301"/>
        <v>10.42</v>
      </c>
      <c r="V155" s="46">
        <v>0</v>
      </c>
      <c r="W155" s="48">
        <f t="shared" si="302"/>
        <v>0</v>
      </c>
      <c r="X155" s="48">
        <f t="shared" si="303"/>
        <v>0</v>
      </c>
      <c r="Y155" s="46">
        <f t="shared" si="304"/>
        <v>123.72</v>
      </c>
      <c r="Z155" s="46">
        <f t="shared" si="305"/>
        <v>663.73125</v>
      </c>
      <c r="AA155" s="78"/>
      <c r="AB155" s="12" t="s">
        <v>74</v>
      </c>
      <c r="AC155" s="11">
        <f t="shared" ref="AC155:AE155" si="353">K155+R155</f>
        <v>62.5185</v>
      </c>
      <c r="AD155" s="11">
        <f t="shared" si="353"/>
        <v>0</v>
      </c>
      <c r="AE155" s="11">
        <f t="shared" si="353"/>
        <v>566.48</v>
      </c>
      <c r="AF155" s="11">
        <f t="shared" si="307"/>
        <v>34.73275</v>
      </c>
      <c r="AG155" s="11">
        <f t="shared" ref="AG155:AI155" si="354">O155+W155</f>
        <v>0</v>
      </c>
      <c r="AH155" s="11">
        <f t="shared" si="354"/>
        <v>0</v>
      </c>
      <c r="AI155" s="11">
        <f t="shared" si="354"/>
        <v>663.73125</v>
      </c>
      <c r="AJ155" s="12" t="s">
        <v>33</v>
      </c>
    </row>
    <row r="156" s="9" customFormat="1" ht="16" customHeight="1" spans="1:36">
      <c r="A156" s="45">
        <f t="shared" si="290"/>
        <v>153</v>
      </c>
      <c r="B156" s="46" t="s">
        <v>484</v>
      </c>
      <c r="C156" s="47" t="s">
        <v>491</v>
      </c>
      <c r="D156" s="46" t="s">
        <v>492</v>
      </c>
      <c r="E156" s="46">
        <v>3473.25</v>
      </c>
      <c r="F156" s="46">
        <v>3473.25</v>
      </c>
      <c r="G156" s="48">
        <v>5664.75</v>
      </c>
      <c r="H156" s="46">
        <v>3473.25</v>
      </c>
      <c r="I156" s="48">
        <v>1790</v>
      </c>
      <c r="J156" s="48"/>
      <c r="K156" s="63">
        <f t="shared" si="291"/>
        <v>62.5185</v>
      </c>
      <c r="L156" s="64">
        <f t="shared" si="292"/>
        <v>555.72</v>
      </c>
      <c r="M156" s="48">
        <f t="shared" si="293"/>
        <v>453.18</v>
      </c>
      <c r="N156" s="46">
        <f t="shared" si="294"/>
        <v>24.31275</v>
      </c>
      <c r="O156" s="48">
        <f t="shared" si="295"/>
        <v>89.5</v>
      </c>
      <c r="P156" s="48">
        <f t="shared" si="296"/>
        <v>0</v>
      </c>
      <c r="Q156" s="48">
        <f t="shared" si="297"/>
        <v>1185.23125</v>
      </c>
      <c r="R156" s="46">
        <f t="shared" si="298"/>
        <v>0</v>
      </c>
      <c r="S156" s="46">
        <f t="shared" si="299"/>
        <v>277.86</v>
      </c>
      <c r="T156" s="48">
        <f t="shared" si="300"/>
        <v>113.3</v>
      </c>
      <c r="U156" s="46">
        <f t="shared" si="301"/>
        <v>10.42</v>
      </c>
      <c r="V156" s="46">
        <v>0</v>
      </c>
      <c r="W156" s="48">
        <f t="shared" si="302"/>
        <v>89.5</v>
      </c>
      <c r="X156" s="48">
        <f t="shared" si="303"/>
        <v>0</v>
      </c>
      <c r="Y156" s="46">
        <f t="shared" si="304"/>
        <v>491.08</v>
      </c>
      <c r="Z156" s="46">
        <f t="shared" si="305"/>
        <v>1676.31125</v>
      </c>
      <c r="AA156" s="46"/>
      <c r="AB156" s="12" t="s">
        <v>77</v>
      </c>
      <c r="AC156" s="11">
        <f t="shared" ref="AC156:AE156" si="355">K156+R156</f>
        <v>62.5185</v>
      </c>
      <c r="AD156" s="11">
        <f t="shared" si="355"/>
        <v>833.58</v>
      </c>
      <c r="AE156" s="11">
        <f t="shared" si="355"/>
        <v>566.48</v>
      </c>
      <c r="AF156" s="11">
        <f t="shared" si="307"/>
        <v>34.73275</v>
      </c>
      <c r="AG156" s="11">
        <f t="shared" ref="AG156:AI156" si="356">O156+W156</f>
        <v>179</v>
      </c>
      <c r="AH156" s="11">
        <f t="shared" si="356"/>
        <v>0</v>
      </c>
      <c r="AI156" s="11">
        <f t="shared" si="356"/>
        <v>1676.31125</v>
      </c>
      <c r="AJ156" s="12" t="s">
        <v>33</v>
      </c>
    </row>
    <row r="157" s="9" customFormat="1" ht="16" customHeight="1" spans="1:36">
      <c r="A157" s="45">
        <f t="shared" si="290"/>
        <v>154</v>
      </c>
      <c r="B157" s="46" t="s">
        <v>484</v>
      </c>
      <c r="C157" s="47" t="s">
        <v>493</v>
      </c>
      <c r="D157" s="46" t="s">
        <v>494</v>
      </c>
      <c r="E157" s="46">
        <v>3473.25</v>
      </c>
      <c r="F157" s="46">
        <v>3473.25</v>
      </c>
      <c r="G157" s="48">
        <v>5664.75</v>
      </c>
      <c r="H157" s="46">
        <v>3473.25</v>
      </c>
      <c r="I157" s="48">
        <v>1790</v>
      </c>
      <c r="J157" s="48"/>
      <c r="K157" s="63">
        <f t="shared" si="291"/>
        <v>62.5185</v>
      </c>
      <c r="L157" s="64">
        <f t="shared" si="292"/>
        <v>555.72</v>
      </c>
      <c r="M157" s="48">
        <f t="shared" si="293"/>
        <v>453.18</v>
      </c>
      <c r="N157" s="46">
        <f t="shared" si="294"/>
        <v>24.31275</v>
      </c>
      <c r="O157" s="48">
        <f t="shared" si="295"/>
        <v>89.5</v>
      </c>
      <c r="P157" s="48">
        <f t="shared" si="296"/>
        <v>0</v>
      </c>
      <c r="Q157" s="48">
        <f t="shared" si="297"/>
        <v>1185.23125</v>
      </c>
      <c r="R157" s="46">
        <f t="shared" si="298"/>
        <v>0</v>
      </c>
      <c r="S157" s="46">
        <f t="shared" si="299"/>
        <v>277.86</v>
      </c>
      <c r="T157" s="48">
        <f t="shared" si="300"/>
        <v>113.3</v>
      </c>
      <c r="U157" s="46">
        <f t="shared" si="301"/>
        <v>10.42</v>
      </c>
      <c r="V157" s="46">
        <v>0</v>
      </c>
      <c r="W157" s="48">
        <f t="shared" si="302"/>
        <v>89.5</v>
      </c>
      <c r="X157" s="48">
        <f t="shared" si="303"/>
        <v>0</v>
      </c>
      <c r="Y157" s="46">
        <f t="shared" si="304"/>
        <v>491.08</v>
      </c>
      <c r="Z157" s="46">
        <f t="shared" si="305"/>
        <v>1676.31125</v>
      </c>
      <c r="AA157" s="46"/>
      <c r="AB157" s="12" t="s">
        <v>77</v>
      </c>
      <c r="AC157" s="11">
        <f t="shared" ref="AC157:AE157" si="357">K157+R157</f>
        <v>62.5185</v>
      </c>
      <c r="AD157" s="11">
        <f t="shared" si="357"/>
        <v>833.58</v>
      </c>
      <c r="AE157" s="11">
        <f t="shared" si="357"/>
        <v>566.48</v>
      </c>
      <c r="AF157" s="11">
        <f t="shared" si="307"/>
        <v>34.73275</v>
      </c>
      <c r="AG157" s="11">
        <f t="shared" ref="AG157:AI157" si="358">O157+W157</f>
        <v>179</v>
      </c>
      <c r="AH157" s="11">
        <f t="shared" si="358"/>
        <v>0</v>
      </c>
      <c r="AI157" s="11">
        <f t="shared" si="358"/>
        <v>1676.31125</v>
      </c>
      <c r="AJ157" s="12" t="s">
        <v>33</v>
      </c>
    </row>
    <row r="158" s="9" customFormat="1" ht="16" customHeight="1" spans="1:36">
      <c r="A158" s="45">
        <f t="shared" si="290"/>
        <v>155</v>
      </c>
      <c r="B158" s="46" t="s">
        <v>484</v>
      </c>
      <c r="C158" s="47" t="s">
        <v>495</v>
      </c>
      <c r="D158" s="46" t="s">
        <v>496</v>
      </c>
      <c r="E158" s="46">
        <v>3473.25</v>
      </c>
      <c r="F158" s="46">
        <v>3473.25</v>
      </c>
      <c r="G158" s="48">
        <v>5664.75</v>
      </c>
      <c r="H158" s="46">
        <v>3473.25</v>
      </c>
      <c r="I158" s="48">
        <v>1790</v>
      </c>
      <c r="J158" s="48"/>
      <c r="K158" s="63">
        <f t="shared" si="291"/>
        <v>62.5185</v>
      </c>
      <c r="L158" s="64">
        <f t="shared" si="292"/>
        <v>555.72</v>
      </c>
      <c r="M158" s="48">
        <f t="shared" si="293"/>
        <v>453.18</v>
      </c>
      <c r="N158" s="46">
        <f t="shared" si="294"/>
        <v>24.31275</v>
      </c>
      <c r="O158" s="48">
        <f t="shared" si="295"/>
        <v>89.5</v>
      </c>
      <c r="P158" s="48">
        <f t="shared" si="296"/>
        <v>0</v>
      </c>
      <c r="Q158" s="48">
        <f t="shared" si="297"/>
        <v>1185.23125</v>
      </c>
      <c r="R158" s="46">
        <f t="shared" si="298"/>
        <v>0</v>
      </c>
      <c r="S158" s="46">
        <f t="shared" si="299"/>
        <v>277.86</v>
      </c>
      <c r="T158" s="48">
        <f t="shared" si="300"/>
        <v>113.3</v>
      </c>
      <c r="U158" s="46">
        <f t="shared" si="301"/>
        <v>10.42</v>
      </c>
      <c r="V158" s="46">
        <v>0</v>
      </c>
      <c r="W158" s="48">
        <f t="shared" si="302"/>
        <v>89.5</v>
      </c>
      <c r="X158" s="48">
        <f t="shared" si="303"/>
        <v>0</v>
      </c>
      <c r="Y158" s="46">
        <f t="shared" si="304"/>
        <v>491.08</v>
      </c>
      <c r="Z158" s="46">
        <f t="shared" si="305"/>
        <v>1676.31125</v>
      </c>
      <c r="AA158" s="46"/>
      <c r="AB158" s="12" t="s">
        <v>77</v>
      </c>
      <c r="AC158" s="11">
        <f t="shared" ref="AC158:AE158" si="359">K158+R158</f>
        <v>62.5185</v>
      </c>
      <c r="AD158" s="11">
        <f t="shared" si="359"/>
        <v>833.58</v>
      </c>
      <c r="AE158" s="11">
        <f t="shared" si="359"/>
        <v>566.48</v>
      </c>
      <c r="AF158" s="11">
        <f t="shared" si="307"/>
        <v>34.73275</v>
      </c>
      <c r="AG158" s="11">
        <f t="shared" ref="AG158:AI158" si="360">O158+W158</f>
        <v>179</v>
      </c>
      <c r="AH158" s="11">
        <f t="shared" si="360"/>
        <v>0</v>
      </c>
      <c r="AI158" s="11">
        <f t="shared" si="360"/>
        <v>1676.31125</v>
      </c>
      <c r="AJ158" s="12" t="s">
        <v>33</v>
      </c>
    </row>
    <row r="159" s="9" customFormat="1" ht="16" customHeight="1" spans="1:36">
      <c r="A159" s="45">
        <f t="shared" si="290"/>
        <v>156</v>
      </c>
      <c r="B159" s="46" t="s">
        <v>484</v>
      </c>
      <c r="C159" s="47" t="s">
        <v>497</v>
      </c>
      <c r="D159" s="46" t="s">
        <v>498</v>
      </c>
      <c r="E159" s="46">
        <v>3473.25</v>
      </c>
      <c r="F159" s="46">
        <v>3473.25</v>
      </c>
      <c r="G159" s="48">
        <v>5664.75</v>
      </c>
      <c r="H159" s="46">
        <v>3473.25</v>
      </c>
      <c r="I159" s="48">
        <v>1790</v>
      </c>
      <c r="J159" s="48"/>
      <c r="K159" s="63">
        <f t="shared" si="291"/>
        <v>62.5185</v>
      </c>
      <c r="L159" s="64">
        <f t="shared" si="292"/>
        <v>555.72</v>
      </c>
      <c r="M159" s="48">
        <f t="shared" si="293"/>
        <v>453.18</v>
      </c>
      <c r="N159" s="46">
        <f t="shared" si="294"/>
        <v>24.31275</v>
      </c>
      <c r="O159" s="48">
        <f t="shared" si="295"/>
        <v>89.5</v>
      </c>
      <c r="P159" s="48">
        <f t="shared" si="296"/>
        <v>0</v>
      </c>
      <c r="Q159" s="48">
        <f t="shared" si="297"/>
        <v>1185.23125</v>
      </c>
      <c r="R159" s="46">
        <f t="shared" si="298"/>
        <v>0</v>
      </c>
      <c r="S159" s="46">
        <f t="shared" si="299"/>
        <v>277.86</v>
      </c>
      <c r="T159" s="48">
        <f t="shared" si="300"/>
        <v>113.3</v>
      </c>
      <c r="U159" s="46">
        <f t="shared" si="301"/>
        <v>10.42</v>
      </c>
      <c r="V159" s="46">
        <v>0</v>
      </c>
      <c r="W159" s="48">
        <f t="shared" si="302"/>
        <v>89.5</v>
      </c>
      <c r="X159" s="48">
        <f t="shared" si="303"/>
        <v>0</v>
      </c>
      <c r="Y159" s="46">
        <f t="shared" si="304"/>
        <v>491.08</v>
      </c>
      <c r="Z159" s="46">
        <f t="shared" si="305"/>
        <v>1676.31125</v>
      </c>
      <c r="AA159" s="46"/>
      <c r="AB159" s="12" t="s">
        <v>77</v>
      </c>
      <c r="AC159" s="11">
        <f t="shared" ref="AC159:AE159" si="361">K159+R159</f>
        <v>62.5185</v>
      </c>
      <c r="AD159" s="11">
        <f t="shared" si="361"/>
        <v>833.58</v>
      </c>
      <c r="AE159" s="11">
        <f t="shared" si="361"/>
        <v>566.48</v>
      </c>
      <c r="AF159" s="11">
        <f t="shared" si="307"/>
        <v>34.73275</v>
      </c>
      <c r="AG159" s="11">
        <f t="shared" ref="AG159:AI159" si="362">O159+W159</f>
        <v>179</v>
      </c>
      <c r="AH159" s="11">
        <f t="shared" si="362"/>
        <v>0</v>
      </c>
      <c r="AI159" s="11">
        <f t="shared" si="362"/>
        <v>1676.31125</v>
      </c>
      <c r="AJ159" s="12" t="s">
        <v>33</v>
      </c>
    </row>
    <row r="160" s="9" customFormat="1" ht="16" customHeight="1" spans="1:36">
      <c r="A160" s="45">
        <f t="shared" si="290"/>
        <v>157</v>
      </c>
      <c r="B160" s="46" t="s">
        <v>289</v>
      </c>
      <c r="C160" s="47" t="s">
        <v>499</v>
      </c>
      <c r="D160" s="46" t="s">
        <v>500</v>
      </c>
      <c r="E160" s="46">
        <v>3473.25</v>
      </c>
      <c r="F160" s="46">
        <v>3473.25</v>
      </c>
      <c r="G160" s="48">
        <v>5664.75</v>
      </c>
      <c r="H160" s="46">
        <v>3473.25</v>
      </c>
      <c r="I160" s="48">
        <v>1790</v>
      </c>
      <c r="J160" s="48"/>
      <c r="K160" s="63">
        <f t="shared" si="291"/>
        <v>62.5185</v>
      </c>
      <c r="L160" s="64">
        <f t="shared" si="292"/>
        <v>555.72</v>
      </c>
      <c r="M160" s="48">
        <f t="shared" si="293"/>
        <v>453.18</v>
      </c>
      <c r="N160" s="46">
        <f t="shared" si="294"/>
        <v>24.31275</v>
      </c>
      <c r="O160" s="48">
        <f t="shared" si="295"/>
        <v>89.5</v>
      </c>
      <c r="P160" s="48">
        <f t="shared" si="296"/>
        <v>0</v>
      </c>
      <c r="Q160" s="48">
        <f t="shared" si="297"/>
        <v>1185.23125</v>
      </c>
      <c r="R160" s="46">
        <f t="shared" si="298"/>
        <v>0</v>
      </c>
      <c r="S160" s="46">
        <f t="shared" si="299"/>
        <v>277.86</v>
      </c>
      <c r="T160" s="48">
        <f t="shared" si="300"/>
        <v>113.3</v>
      </c>
      <c r="U160" s="46">
        <f t="shared" si="301"/>
        <v>10.42</v>
      </c>
      <c r="V160" s="46">
        <v>0</v>
      </c>
      <c r="W160" s="48">
        <f t="shared" si="302"/>
        <v>89.5</v>
      </c>
      <c r="X160" s="48">
        <f t="shared" si="303"/>
        <v>0</v>
      </c>
      <c r="Y160" s="46">
        <f t="shared" si="304"/>
        <v>491.08</v>
      </c>
      <c r="Z160" s="46">
        <f t="shared" si="305"/>
        <v>1676.31125</v>
      </c>
      <c r="AA160" s="46"/>
      <c r="AB160" s="12" t="s">
        <v>80</v>
      </c>
      <c r="AC160" s="11">
        <f t="shared" ref="AC160:AE160" si="363">K160+R160</f>
        <v>62.5185</v>
      </c>
      <c r="AD160" s="11">
        <f t="shared" si="363"/>
        <v>833.58</v>
      </c>
      <c r="AE160" s="11">
        <f t="shared" si="363"/>
        <v>566.48</v>
      </c>
      <c r="AF160" s="11">
        <f t="shared" si="307"/>
        <v>34.73275</v>
      </c>
      <c r="AG160" s="11">
        <f t="shared" ref="AG160:AI160" si="364">O160+W160</f>
        <v>179</v>
      </c>
      <c r="AH160" s="11">
        <f t="shared" si="364"/>
        <v>0</v>
      </c>
      <c r="AI160" s="11">
        <f t="shared" si="364"/>
        <v>1676.31125</v>
      </c>
      <c r="AJ160" s="12" t="s">
        <v>33</v>
      </c>
    </row>
    <row r="161" s="9" customFormat="1" ht="16" customHeight="1" spans="1:36">
      <c r="A161" s="45">
        <f t="shared" si="290"/>
        <v>158</v>
      </c>
      <c r="B161" s="46" t="s">
        <v>289</v>
      </c>
      <c r="C161" s="47" t="s">
        <v>501</v>
      </c>
      <c r="D161" s="46" t="s">
        <v>502</v>
      </c>
      <c r="E161" s="46">
        <v>3473.25</v>
      </c>
      <c r="F161" s="46">
        <v>3473.25</v>
      </c>
      <c r="G161" s="48">
        <v>5664.75</v>
      </c>
      <c r="H161" s="46">
        <v>3473.25</v>
      </c>
      <c r="I161" s="48">
        <v>1790</v>
      </c>
      <c r="J161" s="48"/>
      <c r="K161" s="63">
        <f t="shared" si="291"/>
        <v>62.5185</v>
      </c>
      <c r="L161" s="64">
        <f t="shared" si="292"/>
        <v>555.72</v>
      </c>
      <c r="M161" s="48">
        <f t="shared" si="293"/>
        <v>453.18</v>
      </c>
      <c r="N161" s="46">
        <f t="shared" si="294"/>
        <v>24.31275</v>
      </c>
      <c r="O161" s="48">
        <f t="shared" si="295"/>
        <v>89.5</v>
      </c>
      <c r="P161" s="48">
        <f t="shared" si="296"/>
        <v>0</v>
      </c>
      <c r="Q161" s="48">
        <f t="shared" si="297"/>
        <v>1185.23125</v>
      </c>
      <c r="R161" s="46">
        <f t="shared" si="298"/>
        <v>0</v>
      </c>
      <c r="S161" s="46">
        <f t="shared" si="299"/>
        <v>277.86</v>
      </c>
      <c r="T161" s="48">
        <f t="shared" si="300"/>
        <v>113.3</v>
      </c>
      <c r="U161" s="46">
        <f t="shared" si="301"/>
        <v>10.42</v>
      </c>
      <c r="V161" s="46">
        <v>0</v>
      </c>
      <c r="W161" s="48">
        <f t="shared" si="302"/>
        <v>89.5</v>
      </c>
      <c r="X161" s="48">
        <f t="shared" si="303"/>
        <v>0</v>
      </c>
      <c r="Y161" s="46">
        <f t="shared" si="304"/>
        <v>491.08</v>
      </c>
      <c r="Z161" s="46">
        <f t="shared" si="305"/>
        <v>1676.31125</v>
      </c>
      <c r="AA161" s="46"/>
      <c r="AB161" s="12" t="s">
        <v>80</v>
      </c>
      <c r="AC161" s="11">
        <f t="shared" ref="AC161:AE161" si="365">K161+R161</f>
        <v>62.5185</v>
      </c>
      <c r="AD161" s="11">
        <f t="shared" si="365"/>
        <v>833.58</v>
      </c>
      <c r="AE161" s="11">
        <f t="shared" si="365"/>
        <v>566.48</v>
      </c>
      <c r="AF161" s="11">
        <f t="shared" si="307"/>
        <v>34.73275</v>
      </c>
      <c r="AG161" s="11">
        <f t="shared" ref="AG161:AI161" si="366">O161+W161</f>
        <v>179</v>
      </c>
      <c r="AH161" s="11">
        <f t="shared" si="366"/>
        <v>0</v>
      </c>
      <c r="AI161" s="11">
        <f t="shared" si="366"/>
        <v>1676.31125</v>
      </c>
      <c r="AJ161" s="12" t="s">
        <v>33</v>
      </c>
    </row>
    <row r="162" s="9" customFormat="1" ht="16" customHeight="1" spans="1:36">
      <c r="A162" s="45">
        <f t="shared" si="290"/>
        <v>159</v>
      </c>
      <c r="B162" s="46" t="s">
        <v>289</v>
      </c>
      <c r="C162" s="47" t="s">
        <v>503</v>
      </c>
      <c r="D162" s="46" t="s">
        <v>504</v>
      </c>
      <c r="E162" s="46">
        <v>3473.25</v>
      </c>
      <c r="F162" s="46">
        <v>3473.25</v>
      </c>
      <c r="G162" s="48">
        <v>5664.75</v>
      </c>
      <c r="H162" s="46">
        <v>3473.25</v>
      </c>
      <c r="I162" s="48">
        <v>1790</v>
      </c>
      <c r="J162" s="48"/>
      <c r="K162" s="63">
        <f t="shared" si="291"/>
        <v>62.5185</v>
      </c>
      <c r="L162" s="64">
        <f t="shared" si="292"/>
        <v>555.72</v>
      </c>
      <c r="M162" s="48">
        <f t="shared" si="293"/>
        <v>453.18</v>
      </c>
      <c r="N162" s="46">
        <f t="shared" si="294"/>
        <v>24.31275</v>
      </c>
      <c r="O162" s="48">
        <f t="shared" si="295"/>
        <v>89.5</v>
      </c>
      <c r="P162" s="48">
        <f t="shared" si="296"/>
        <v>0</v>
      </c>
      <c r="Q162" s="48">
        <f t="shared" si="297"/>
        <v>1185.23125</v>
      </c>
      <c r="R162" s="46">
        <f t="shared" si="298"/>
        <v>0</v>
      </c>
      <c r="S162" s="46">
        <f t="shared" si="299"/>
        <v>277.86</v>
      </c>
      <c r="T162" s="48">
        <f t="shared" si="300"/>
        <v>113.3</v>
      </c>
      <c r="U162" s="46">
        <f t="shared" si="301"/>
        <v>10.42</v>
      </c>
      <c r="V162" s="46">
        <v>0</v>
      </c>
      <c r="W162" s="48">
        <f t="shared" si="302"/>
        <v>89.5</v>
      </c>
      <c r="X162" s="48">
        <f t="shared" si="303"/>
        <v>0</v>
      </c>
      <c r="Y162" s="46">
        <f t="shared" si="304"/>
        <v>491.08</v>
      </c>
      <c r="Z162" s="46">
        <f t="shared" si="305"/>
        <v>1676.31125</v>
      </c>
      <c r="AA162" s="46"/>
      <c r="AB162" s="12" t="s">
        <v>80</v>
      </c>
      <c r="AC162" s="11">
        <f t="shared" ref="AC162:AE162" si="367">K162+R162</f>
        <v>62.5185</v>
      </c>
      <c r="AD162" s="11">
        <f t="shared" si="367"/>
        <v>833.58</v>
      </c>
      <c r="AE162" s="11">
        <f t="shared" si="367"/>
        <v>566.48</v>
      </c>
      <c r="AF162" s="11">
        <f t="shared" si="307"/>
        <v>34.73275</v>
      </c>
      <c r="AG162" s="11">
        <f t="shared" ref="AG162:AI162" si="368">O162+W162</f>
        <v>179</v>
      </c>
      <c r="AH162" s="11">
        <f t="shared" si="368"/>
        <v>0</v>
      </c>
      <c r="AI162" s="11">
        <f t="shared" si="368"/>
        <v>1676.31125</v>
      </c>
      <c r="AJ162" s="12" t="s">
        <v>33</v>
      </c>
    </row>
    <row r="163" s="9" customFormat="1" ht="16" customHeight="1" spans="1:36">
      <c r="A163" s="45">
        <f t="shared" si="290"/>
        <v>160</v>
      </c>
      <c r="B163" s="46" t="s">
        <v>289</v>
      </c>
      <c r="C163" s="47" t="s">
        <v>505</v>
      </c>
      <c r="D163" s="46" t="s">
        <v>506</v>
      </c>
      <c r="E163" s="46">
        <v>3473.25</v>
      </c>
      <c r="F163" s="46">
        <v>3473.25</v>
      </c>
      <c r="G163" s="48">
        <v>5664.75</v>
      </c>
      <c r="H163" s="46">
        <v>3473.25</v>
      </c>
      <c r="I163" s="48">
        <v>1790</v>
      </c>
      <c r="J163" s="48"/>
      <c r="K163" s="63">
        <f t="shared" si="291"/>
        <v>62.5185</v>
      </c>
      <c r="L163" s="64">
        <f t="shared" si="292"/>
        <v>555.72</v>
      </c>
      <c r="M163" s="48">
        <f t="shared" si="293"/>
        <v>453.18</v>
      </c>
      <c r="N163" s="46">
        <f t="shared" si="294"/>
        <v>24.31275</v>
      </c>
      <c r="O163" s="48">
        <f t="shared" si="295"/>
        <v>89.5</v>
      </c>
      <c r="P163" s="48">
        <f t="shared" si="296"/>
        <v>0</v>
      </c>
      <c r="Q163" s="48">
        <f t="shared" si="297"/>
        <v>1185.23125</v>
      </c>
      <c r="R163" s="46">
        <f t="shared" si="298"/>
        <v>0</v>
      </c>
      <c r="S163" s="46">
        <f t="shared" si="299"/>
        <v>277.86</v>
      </c>
      <c r="T163" s="48">
        <f t="shared" si="300"/>
        <v>113.3</v>
      </c>
      <c r="U163" s="46">
        <f t="shared" si="301"/>
        <v>10.42</v>
      </c>
      <c r="V163" s="46">
        <v>0</v>
      </c>
      <c r="W163" s="48">
        <f t="shared" si="302"/>
        <v>89.5</v>
      </c>
      <c r="X163" s="48">
        <f t="shared" si="303"/>
        <v>0</v>
      </c>
      <c r="Y163" s="46">
        <f t="shared" si="304"/>
        <v>491.08</v>
      </c>
      <c r="Z163" s="46">
        <f t="shared" si="305"/>
        <v>1676.31125</v>
      </c>
      <c r="AA163" s="46"/>
      <c r="AB163" s="12" t="s">
        <v>80</v>
      </c>
      <c r="AC163" s="11">
        <f t="shared" ref="AC163:AE163" si="369">K163+R163</f>
        <v>62.5185</v>
      </c>
      <c r="AD163" s="11">
        <f t="shared" si="369"/>
        <v>833.58</v>
      </c>
      <c r="AE163" s="11">
        <f t="shared" si="369"/>
        <v>566.48</v>
      </c>
      <c r="AF163" s="11">
        <f t="shared" si="307"/>
        <v>34.73275</v>
      </c>
      <c r="AG163" s="11">
        <f t="shared" ref="AG163:AI163" si="370">O163+W163</f>
        <v>179</v>
      </c>
      <c r="AH163" s="11">
        <f t="shared" si="370"/>
        <v>0</v>
      </c>
      <c r="AI163" s="11">
        <f t="shared" si="370"/>
        <v>1676.31125</v>
      </c>
      <c r="AJ163" s="12" t="s">
        <v>33</v>
      </c>
    </row>
    <row r="164" s="9" customFormat="1" ht="16" customHeight="1" spans="1:36">
      <c r="A164" s="45">
        <f t="shared" si="290"/>
        <v>161</v>
      </c>
      <c r="B164" s="46" t="s">
        <v>289</v>
      </c>
      <c r="C164" s="51" t="s">
        <v>507</v>
      </c>
      <c r="D164" s="52" t="s">
        <v>508</v>
      </c>
      <c r="E164" s="46">
        <v>3473.25</v>
      </c>
      <c r="F164" s="46">
        <v>3473.25</v>
      </c>
      <c r="G164" s="48">
        <v>5664.75</v>
      </c>
      <c r="H164" s="46">
        <v>3473.25</v>
      </c>
      <c r="I164" s="48">
        <v>1790</v>
      </c>
      <c r="J164" s="48"/>
      <c r="K164" s="63">
        <f t="shared" si="291"/>
        <v>62.5185</v>
      </c>
      <c r="L164" s="64">
        <f t="shared" si="292"/>
        <v>555.72</v>
      </c>
      <c r="M164" s="48">
        <f t="shared" si="293"/>
        <v>453.18</v>
      </c>
      <c r="N164" s="46">
        <f t="shared" si="294"/>
        <v>24.31275</v>
      </c>
      <c r="O164" s="48">
        <f t="shared" si="295"/>
        <v>89.5</v>
      </c>
      <c r="P164" s="48">
        <f t="shared" si="296"/>
        <v>0</v>
      </c>
      <c r="Q164" s="48">
        <f t="shared" si="297"/>
        <v>1185.23125</v>
      </c>
      <c r="R164" s="46">
        <f t="shared" si="298"/>
        <v>0</v>
      </c>
      <c r="S164" s="46">
        <f t="shared" si="299"/>
        <v>277.86</v>
      </c>
      <c r="T164" s="48">
        <f t="shared" si="300"/>
        <v>113.3</v>
      </c>
      <c r="U164" s="46">
        <f t="shared" si="301"/>
        <v>10.42</v>
      </c>
      <c r="V164" s="46">
        <v>0</v>
      </c>
      <c r="W164" s="48">
        <f t="shared" si="302"/>
        <v>89.5</v>
      </c>
      <c r="X164" s="48">
        <f t="shared" si="303"/>
        <v>0</v>
      </c>
      <c r="Y164" s="46">
        <f t="shared" si="304"/>
        <v>491.08</v>
      </c>
      <c r="Z164" s="46">
        <f t="shared" si="305"/>
        <v>1676.31125</v>
      </c>
      <c r="AA164" s="78"/>
      <c r="AB164" s="12" t="s">
        <v>80</v>
      </c>
      <c r="AC164" s="11">
        <f t="shared" ref="AC164:AE164" si="371">K164+R164</f>
        <v>62.5185</v>
      </c>
      <c r="AD164" s="11">
        <f t="shared" si="371"/>
        <v>833.58</v>
      </c>
      <c r="AE164" s="11">
        <f t="shared" si="371"/>
        <v>566.48</v>
      </c>
      <c r="AF164" s="11">
        <f t="shared" si="307"/>
        <v>34.73275</v>
      </c>
      <c r="AG164" s="11">
        <f t="shared" ref="AG164:AI164" si="372">O164+W164</f>
        <v>179</v>
      </c>
      <c r="AH164" s="11">
        <f t="shared" si="372"/>
        <v>0</v>
      </c>
      <c r="AI164" s="11">
        <f t="shared" si="372"/>
        <v>1676.31125</v>
      </c>
      <c r="AJ164" s="12" t="s">
        <v>33</v>
      </c>
    </row>
    <row r="165" s="9" customFormat="1" ht="16" customHeight="1" spans="1:36">
      <c r="A165" s="45">
        <f t="shared" si="290"/>
        <v>162</v>
      </c>
      <c r="B165" s="46" t="s">
        <v>509</v>
      </c>
      <c r="C165" s="47" t="s">
        <v>510</v>
      </c>
      <c r="D165" s="46" t="s">
        <v>511</v>
      </c>
      <c r="E165" s="46">
        <v>3473.25</v>
      </c>
      <c r="F165" s="46">
        <v>3473.25</v>
      </c>
      <c r="G165" s="48">
        <v>5664.75</v>
      </c>
      <c r="H165" s="46">
        <v>3473.25</v>
      </c>
      <c r="I165" s="48">
        <v>1790</v>
      </c>
      <c r="J165" s="48"/>
      <c r="K165" s="63">
        <f t="shared" si="291"/>
        <v>62.5185</v>
      </c>
      <c r="L165" s="64">
        <f t="shared" si="292"/>
        <v>555.72</v>
      </c>
      <c r="M165" s="48">
        <f t="shared" si="293"/>
        <v>453.18</v>
      </c>
      <c r="N165" s="46">
        <f t="shared" si="294"/>
        <v>24.31275</v>
      </c>
      <c r="O165" s="48">
        <f t="shared" si="295"/>
        <v>89.5</v>
      </c>
      <c r="P165" s="48">
        <f t="shared" si="296"/>
        <v>0</v>
      </c>
      <c r="Q165" s="48">
        <f t="shared" si="297"/>
        <v>1185.23125</v>
      </c>
      <c r="R165" s="46">
        <f t="shared" si="298"/>
        <v>0</v>
      </c>
      <c r="S165" s="46">
        <f t="shared" si="299"/>
        <v>277.86</v>
      </c>
      <c r="T165" s="48">
        <f t="shared" si="300"/>
        <v>113.3</v>
      </c>
      <c r="U165" s="46">
        <f t="shared" si="301"/>
        <v>10.42</v>
      </c>
      <c r="V165" s="46">
        <v>0</v>
      </c>
      <c r="W165" s="48">
        <f t="shared" si="302"/>
        <v>89.5</v>
      </c>
      <c r="X165" s="48">
        <f t="shared" si="303"/>
        <v>0</v>
      </c>
      <c r="Y165" s="46">
        <f t="shared" si="304"/>
        <v>491.08</v>
      </c>
      <c r="Z165" s="46">
        <f t="shared" si="305"/>
        <v>1676.31125</v>
      </c>
      <c r="AA165" s="46"/>
      <c r="AB165" s="12" t="s">
        <v>83</v>
      </c>
      <c r="AC165" s="11">
        <f t="shared" ref="AC165:AE165" si="373">K165+R165</f>
        <v>62.5185</v>
      </c>
      <c r="AD165" s="11">
        <f t="shared" si="373"/>
        <v>833.58</v>
      </c>
      <c r="AE165" s="11">
        <f t="shared" si="373"/>
        <v>566.48</v>
      </c>
      <c r="AF165" s="11">
        <f t="shared" si="307"/>
        <v>34.73275</v>
      </c>
      <c r="AG165" s="11">
        <f t="shared" ref="AG165:AI165" si="374">O165+W165</f>
        <v>179</v>
      </c>
      <c r="AH165" s="11">
        <f t="shared" si="374"/>
        <v>0</v>
      </c>
      <c r="AI165" s="11">
        <f t="shared" si="374"/>
        <v>1676.31125</v>
      </c>
      <c r="AJ165" s="12" t="s">
        <v>33</v>
      </c>
    </row>
    <row r="166" s="9" customFormat="1" ht="16" customHeight="1" spans="1:36">
      <c r="A166" s="45">
        <f t="shared" si="290"/>
        <v>163</v>
      </c>
      <c r="B166" s="46" t="s">
        <v>509</v>
      </c>
      <c r="C166" s="47" t="s">
        <v>512</v>
      </c>
      <c r="D166" s="46" t="s">
        <v>513</v>
      </c>
      <c r="E166" s="46">
        <v>3473.25</v>
      </c>
      <c r="F166" s="46">
        <v>3473.25</v>
      </c>
      <c r="G166" s="48">
        <v>5664.75</v>
      </c>
      <c r="H166" s="46">
        <v>3473.25</v>
      </c>
      <c r="I166" s="48">
        <v>1790</v>
      </c>
      <c r="J166" s="48"/>
      <c r="K166" s="63">
        <f t="shared" si="291"/>
        <v>62.5185</v>
      </c>
      <c r="L166" s="64">
        <f t="shared" si="292"/>
        <v>555.72</v>
      </c>
      <c r="M166" s="48">
        <f t="shared" si="293"/>
        <v>453.18</v>
      </c>
      <c r="N166" s="46">
        <f t="shared" si="294"/>
        <v>24.31275</v>
      </c>
      <c r="O166" s="48">
        <f t="shared" si="295"/>
        <v>89.5</v>
      </c>
      <c r="P166" s="48">
        <f t="shared" si="296"/>
        <v>0</v>
      </c>
      <c r="Q166" s="48">
        <f t="shared" si="297"/>
        <v>1185.23125</v>
      </c>
      <c r="R166" s="46">
        <f t="shared" si="298"/>
        <v>0</v>
      </c>
      <c r="S166" s="46">
        <f t="shared" si="299"/>
        <v>277.86</v>
      </c>
      <c r="T166" s="48">
        <f t="shared" si="300"/>
        <v>113.3</v>
      </c>
      <c r="U166" s="46">
        <f t="shared" si="301"/>
        <v>10.42</v>
      </c>
      <c r="V166" s="46">
        <v>0</v>
      </c>
      <c r="W166" s="48">
        <f t="shared" si="302"/>
        <v>89.5</v>
      </c>
      <c r="X166" s="48">
        <f t="shared" si="303"/>
        <v>0</v>
      </c>
      <c r="Y166" s="46">
        <f t="shared" si="304"/>
        <v>491.08</v>
      </c>
      <c r="Z166" s="46">
        <f t="shared" si="305"/>
        <v>1676.31125</v>
      </c>
      <c r="AA166" s="46"/>
      <c r="AB166" s="12" t="s">
        <v>83</v>
      </c>
      <c r="AC166" s="11">
        <f t="shared" ref="AC166:AE166" si="375">K166+R166</f>
        <v>62.5185</v>
      </c>
      <c r="AD166" s="11">
        <f t="shared" si="375"/>
        <v>833.58</v>
      </c>
      <c r="AE166" s="11">
        <f t="shared" si="375"/>
        <v>566.48</v>
      </c>
      <c r="AF166" s="11">
        <f t="shared" si="307"/>
        <v>34.73275</v>
      </c>
      <c r="AG166" s="11">
        <f t="shared" ref="AG166:AI166" si="376">O166+W166</f>
        <v>179</v>
      </c>
      <c r="AH166" s="11">
        <f t="shared" si="376"/>
        <v>0</v>
      </c>
      <c r="AI166" s="11">
        <f t="shared" si="376"/>
        <v>1676.31125</v>
      </c>
      <c r="AJ166" s="12" t="s">
        <v>33</v>
      </c>
    </row>
    <row r="167" s="9" customFormat="1" ht="16" customHeight="1" spans="1:36">
      <c r="A167" s="45">
        <f t="shared" si="290"/>
        <v>164</v>
      </c>
      <c r="B167" s="46" t="s">
        <v>509</v>
      </c>
      <c r="C167" s="47" t="s">
        <v>514</v>
      </c>
      <c r="D167" s="46" t="s">
        <v>515</v>
      </c>
      <c r="E167" s="46">
        <v>3473.25</v>
      </c>
      <c r="F167" s="46">
        <v>3473.25</v>
      </c>
      <c r="G167" s="48">
        <v>5664.75</v>
      </c>
      <c r="H167" s="46">
        <v>3473.25</v>
      </c>
      <c r="I167" s="48">
        <v>1790</v>
      </c>
      <c r="J167" s="48"/>
      <c r="K167" s="63">
        <f t="shared" si="291"/>
        <v>62.5185</v>
      </c>
      <c r="L167" s="64">
        <f t="shared" si="292"/>
        <v>555.72</v>
      </c>
      <c r="M167" s="48">
        <f t="shared" si="293"/>
        <v>453.18</v>
      </c>
      <c r="N167" s="46">
        <f t="shared" si="294"/>
        <v>24.31275</v>
      </c>
      <c r="O167" s="48">
        <f t="shared" si="295"/>
        <v>89.5</v>
      </c>
      <c r="P167" s="48">
        <f t="shared" si="296"/>
        <v>0</v>
      </c>
      <c r="Q167" s="48">
        <f t="shared" si="297"/>
        <v>1185.23125</v>
      </c>
      <c r="R167" s="46">
        <f t="shared" si="298"/>
        <v>0</v>
      </c>
      <c r="S167" s="46">
        <f t="shared" si="299"/>
        <v>277.86</v>
      </c>
      <c r="T167" s="48">
        <f t="shared" si="300"/>
        <v>113.3</v>
      </c>
      <c r="U167" s="46">
        <f t="shared" si="301"/>
        <v>10.42</v>
      </c>
      <c r="V167" s="46">
        <v>0</v>
      </c>
      <c r="W167" s="48">
        <f t="shared" si="302"/>
        <v>89.5</v>
      </c>
      <c r="X167" s="48">
        <f t="shared" si="303"/>
        <v>0</v>
      </c>
      <c r="Y167" s="46">
        <f t="shared" si="304"/>
        <v>491.08</v>
      </c>
      <c r="Z167" s="46">
        <f t="shared" si="305"/>
        <v>1676.31125</v>
      </c>
      <c r="AA167" s="46"/>
      <c r="AB167" s="12" t="s">
        <v>83</v>
      </c>
      <c r="AC167" s="11">
        <f t="shared" ref="AC167:AE167" si="377">K167+R167</f>
        <v>62.5185</v>
      </c>
      <c r="AD167" s="11">
        <f t="shared" si="377"/>
        <v>833.58</v>
      </c>
      <c r="AE167" s="11">
        <f t="shared" si="377"/>
        <v>566.48</v>
      </c>
      <c r="AF167" s="11">
        <f t="shared" si="307"/>
        <v>34.73275</v>
      </c>
      <c r="AG167" s="11">
        <f t="shared" ref="AG167:AI167" si="378">O167+W167</f>
        <v>179</v>
      </c>
      <c r="AH167" s="11">
        <f t="shared" si="378"/>
        <v>0</v>
      </c>
      <c r="AI167" s="11">
        <f t="shared" si="378"/>
        <v>1676.31125</v>
      </c>
      <c r="AJ167" s="12" t="s">
        <v>33</v>
      </c>
    </row>
    <row r="168" s="9" customFormat="1" ht="16" customHeight="1" spans="1:36">
      <c r="A168" s="45">
        <f t="shared" si="290"/>
        <v>165</v>
      </c>
      <c r="B168" s="46" t="s">
        <v>509</v>
      </c>
      <c r="C168" s="47" t="s">
        <v>516</v>
      </c>
      <c r="D168" s="46" t="s">
        <v>517</v>
      </c>
      <c r="E168" s="46">
        <v>3473.25</v>
      </c>
      <c r="F168" s="46">
        <v>3473.25</v>
      </c>
      <c r="G168" s="48">
        <v>5664.75</v>
      </c>
      <c r="H168" s="46">
        <v>3473.25</v>
      </c>
      <c r="I168" s="48">
        <v>1790</v>
      </c>
      <c r="J168" s="48"/>
      <c r="K168" s="63">
        <f t="shared" si="291"/>
        <v>62.5185</v>
      </c>
      <c r="L168" s="64">
        <f t="shared" si="292"/>
        <v>555.72</v>
      </c>
      <c r="M168" s="48">
        <f t="shared" si="293"/>
        <v>453.18</v>
      </c>
      <c r="N168" s="46">
        <f t="shared" si="294"/>
        <v>24.31275</v>
      </c>
      <c r="O168" s="48">
        <f t="shared" si="295"/>
        <v>89.5</v>
      </c>
      <c r="P168" s="48">
        <f t="shared" si="296"/>
        <v>0</v>
      </c>
      <c r="Q168" s="48">
        <f t="shared" si="297"/>
        <v>1185.23125</v>
      </c>
      <c r="R168" s="46">
        <f t="shared" si="298"/>
        <v>0</v>
      </c>
      <c r="S168" s="46">
        <f t="shared" si="299"/>
        <v>277.86</v>
      </c>
      <c r="T168" s="48">
        <f t="shared" si="300"/>
        <v>113.3</v>
      </c>
      <c r="U168" s="46">
        <f t="shared" si="301"/>
        <v>10.42</v>
      </c>
      <c r="V168" s="46">
        <v>0</v>
      </c>
      <c r="W168" s="48">
        <f t="shared" si="302"/>
        <v>89.5</v>
      </c>
      <c r="X168" s="48">
        <f t="shared" si="303"/>
        <v>0</v>
      </c>
      <c r="Y168" s="46">
        <f t="shared" si="304"/>
        <v>491.08</v>
      </c>
      <c r="Z168" s="46">
        <f t="shared" si="305"/>
        <v>1676.31125</v>
      </c>
      <c r="AA168" s="46"/>
      <c r="AB168" s="12" t="s">
        <v>83</v>
      </c>
      <c r="AC168" s="11">
        <f t="shared" ref="AC168:AE168" si="379">K168+R168</f>
        <v>62.5185</v>
      </c>
      <c r="AD168" s="11">
        <f t="shared" si="379"/>
        <v>833.58</v>
      </c>
      <c r="AE168" s="11">
        <f t="shared" si="379"/>
        <v>566.48</v>
      </c>
      <c r="AF168" s="11">
        <f t="shared" si="307"/>
        <v>34.73275</v>
      </c>
      <c r="AG168" s="11">
        <f t="shared" ref="AG168:AI168" si="380">O168+W168</f>
        <v>179</v>
      </c>
      <c r="AH168" s="11">
        <f t="shared" si="380"/>
        <v>0</v>
      </c>
      <c r="AI168" s="11">
        <f t="shared" si="380"/>
        <v>1676.31125</v>
      </c>
      <c r="AJ168" s="12" t="s">
        <v>33</v>
      </c>
    </row>
    <row r="169" s="9" customFormat="1" ht="16" customHeight="1" spans="1:36">
      <c r="A169" s="45">
        <f t="shared" si="290"/>
        <v>166</v>
      </c>
      <c r="B169" s="46" t="s">
        <v>509</v>
      </c>
      <c r="C169" s="47" t="s">
        <v>518</v>
      </c>
      <c r="D169" s="46" t="s">
        <v>519</v>
      </c>
      <c r="E169" s="46">
        <v>3473.25</v>
      </c>
      <c r="F169" s="46">
        <v>3473.25</v>
      </c>
      <c r="G169" s="48">
        <v>5664.75</v>
      </c>
      <c r="H169" s="46">
        <v>3473.25</v>
      </c>
      <c r="I169" s="48">
        <v>1790</v>
      </c>
      <c r="J169" s="48"/>
      <c r="K169" s="63">
        <f t="shared" si="291"/>
        <v>62.5185</v>
      </c>
      <c r="L169" s="64">
        <f t="shared" si="292"/>
        <v>555.72</v>
      </c>
      <c r="M169" s="48">
        <f t="shared" si="293"/>
        <v>453.18</v>
      </c>
      <c r="N169" s="46">
        <f t="shared" si="294"/>
        <v>24.31275</v>
      </c>
      <c r="O169" s="48">
        <f t="shared" si="295"/>
        <v>89.5</v>
      </c>
      <c r="P169" s="48">
        <f t="shared" si="296"/>
        <v>0</v>
      </c>
      <c r="Q169" s="48">
        <f t="shared" si="297"/>
        <v>1185.23125</v>
      </c>
      <c r="R169" s="46">
        <f t="shared" si="298"/>
        <v>0</v>
      </c>
      <c r="S169" s="46">
        <f t="shared" si="299"/>
        <v>277.86</v>
      </c>
      <c r="T169" s="48">
        <f t="shared" si="300"/>
        <v>113.3</v>
      </c>
      <c r="U169" s="46">
        <f t="shared" si="301"/>
        <v>10.42</v>
      </c>
      <c r="V169" s="46">
        <v>0</v>
      </c>
      <c r="W169" s="48">
        <f t="shared" si="302"/>
        <v>89.5</v>
      </c>
      <c r="X169" s="48">
        <f t="shared" si="303"/>
        <v>0</v>
      </c>
      <c r="Y169" s="46">
        <f t="shared" si="304"/>
        <v>491.08</v>
      </c>
      <c r="Z169" s="46">
        <f t="shared" si="305"/>
        <v>1676.31125</v>
      </c>
      <c r="AA169" s="46"/>
      <c r="AB169" s="12" t="s">
        <v>83</v>
      </c>
      <c r="AC169" s="11">
        <f t="shared" ref="AC169:AE169" si="381">K169+R169</f>
        <v>62.5185</v>
      </c>
      <c r="AD169" s="11">
        <f t="shared" si="381"/>
        <v>833.58</v>
      </c>
      <c r="AE169" s="11">
        <f t="shared" si="381"/>
        <v>566.48</v>
      </c>
      <c r="AF169" s="11">
        <f t="shared" si="307"/>
        <v>34.73275</v>
      </c>
      <c r="AG169" s="11">
        <f t="shared" ref="AG169:AI169" si="382">O169+W169</f>
        <v>179</v>
      </c>
      <c r="AH169" s="11">
        <f t="shared" si="382"/>
        <v>0</v>
      </c>
      <c r="AI169" s="11">
        <f t="shared" si="382"/>
        <v>1676.31125</v>
      </c>
      <c r="AJ169" s="12" t="s">
        <v>33</v>
      </c>
    </row>
    <row r="170" s="9" customFormat="1" ht="16" customHeight="1" spans="1:36">
      <c r="A170" s="45">
        <f t="shared" si="290"/>
        <v>167</v>
      </c>
      <c r="B170" s="46" t="s">
        <v>509</v>
      </c>
      <c r="C170" s="47" t="s">
        <v>520</v>
      </c>
      <c r="D170" s="46" t="s">
        <v>521</v>
      </c>
      <c r="E170" s="46">
        <v>3473.25</v>
      </c>
      <c r="F170" s="46">
        <v>3473.25</v>
      </c>
      <c r="G170" s="48">
        <v>5664.75</v>
      </c>
      <c r="H170" s="46">
        <v>3473.25</v>
      </c>
      <c r="I170" s="48">
        <v>1790</v>
      </c>
      <c r="J170" s="48"/>
      <c r="K170" s="63">
        <f t="shared" si="291"/>
        <v>62.5185</v>
      </c>
      <c r="L170" s="64">
        <f t="shared" si="292"/>
        <v>555.72</v>
      </c>
      <c r="M170" s="48">
        <f t="shared" si="293"/>
        <v>453.18</v>
      </c>
      <c r="N170" s="46">
        <f t="shared" si="294"/>
        <v>24.31275</v>
      </c>
      <c r="O170" s="48">
        <f t="shared" si="295"/>
        <v>89.5</v>
      </c>
      <c r="P170" s="48">
        <f t="shared" si="296"/>
        <v>0</v>
      </c>
      <c r="Q170" s="48">
        <f t="shared" si="297"/>
        <v>1185.23125</v>
      </c>
      <c r="R170" s="46">
        <f t="shared" si="298"/>
        <v>0</v>
      </c>
      <c r="S170" s="46">
        <f t="shared" si="299"/>
        <v>277.86</v>
      </c>
      <c r="T170" s="48">
        <f t="shared" si="300"/>
        <v>113.3</v>
      </c>
      <c r="U170" s="46">
        <f t="shared" si="301"/>
        <v>10.42</v>
      </c>
      <c r="V170" s="46">
        <v>0</v>
      </c>
      <c r="W170" s="48">
        <f t="shared" si="302"/>
        <v>89.5</v>
      </c>
      <c r="X170" s="48">
        <f t="shared" si="303"/>
        <v>0</v>
      </c>
      <c r="Y170" s="46">
        <f t="shared" si="304"/>
        <v>491.08</v>
      </c>
      <c r="Z170" s="46">
        <f t="shared" si="305"/>
        <v>1676.31125</v>
      </c>
      <c r="AA170" s="46"/>
      <c r="AB170" s="12" t="s">
        <v>83</v>
      </c>
      <c r="AC170" s="11">
        <f t="shared" ref="AC170:AE170" si="383">K170+R170</f>
        <v>62.5185</v>
      </c>
      <c r="AD170" s="11">
        <f t="shared" si="383"/>
        <v>833.58</v>
      </c>
      <c r="AE170" s="11">
        <f t="shared" si="383"/>
        <v>566.48</v>
      </c>
      <c r="AF170" s="11">
        <f t="shared" si="307"/>
        <v>34.73275</v>
      </c>
      <c r="AG170" s="11">
        <f t="shared" ref="AG170:AI170" si="384">O170+W170</f>
        <v>179</v>
      </c>
      <c r="AH170" s="11">
        <f t="shared" si="384"/>
        <v>0</v>
      </c>
      <c r="AI170" s="11">
        <f t="shared" si="384"/>
        <v>1676.31125</v>
      </c>
      <c r="AJ170" s="12" t="s">
        <v>33</v>
      </c>
    </row>
    <row r="171" s="9" customFormat="1" ht="16" customHeight="1" spans="1:36">
      <c r="A171" s="45">
        <f t="shared" si="290"/>
        <v>168</v>
      </c>
      <c r="B171" s="46" t="s">
        <v>509</v>
      </c>
      <c r="C171" s="47" t="s">
        <v>522</v>
      </c>
      <c r="D171" s="46" t="s">
        <v>523</v>
      </c>
      <c r="E171" s="46">
        <v>3473.25</v>
      </c>
      <c r="F171" s="46">
        <v>3473.25</v>
      </c>
      <c r="G171" s="48">
        <v>5664.75</v>
      </c>
      <c r="H171" s="46">
        <v>3473.25</v>
      </c>
      <c r="I171" s="48">
        <v>1790</v>
      </c>
      <c r="J171" s="48"/>
      <c r="K171" s="63">
        <f t="shared" si="291"/>
        <v>62.5185</v>
      </c>
      <c r="L171" s="64">
        <f t="shared" si="292"/>
        <v>555.72</v>
      </c>
      <c r="M171" s="48">
        <f t="shared" si="293"/>
        <v>453.18</v>
      </c>
      <c r="N171" s="46">
        <f t="shared" si="294"/>
        <v>24.31275</v>
      </c>
      <c r="O171" s="48">
        <f t="shared" si="295"/>
        <v>89.5</v>
      </c>
      <c r="P171" s="48">
        <f t="shared" si="296"/>
        <v>0</v>
      </c>
      <c r="Q171" s="48">
        <f t="shared" si="297"/>
        <v>1185.23125</v>
      </c>
      <c r="R171" s="46">
        <f t="shared" si="298"/>
        <v>0</v>
      </c>
      <c r="S171" s="46">
        <f t="shared" si="299"/>
        <v>277.86</v>
      </c>
      <c r="T171" s="48">
        <f t="shared" si="300"/>
        <v>113.3</v>
      </c>
      <c r="U171" s="46">
        <f t="shared" si="301"/>
        <v>10.42</v>
      </c>
      <c r="V171" s="46">
        <v>0</v>
      </c>
      <c r="W171" s="48">
        <f t="shared" si="302"/>
        <v>89.5</v>
      </c>
      <c r="X171" s="48">
        <f t="shared" si="303"/>
        <v>0</v>
      </c>
      <c r="Y171" s="46">
        <f t="shared" si="304"/>
        <v>491.08</v>
      </c>
      <c r="Z171" s="46">
        <f t="shared" si="305"/>
        <v>1676.31125</v>
      </c>
      <c r="AA171" s="46"/>
      <c r="AB171" s="12" t="s">
        <v>83</v>
      </c>
      <c r="AC171" s="11">
        <f t="shared" ref="AC171:AE171" si="385">K171+R171</f>
        <v>62.5185</v>
      </c>
      <c r="AD171" s="11">
        <f t="shared" si="385"/>
        <v>833.58</v>
      </c>
      <c r="AE171" s="11">
        <f t="shared" si="385"/>
        <v>566.48</v>
      </c>
      <c r="AF171" s="11">
        <f t="shared" si="307"/>
        <v>34.73275</v>
      </c>
      <c r="AG171" s="11">
        <f t="shared" ref="AG171:AI171" si="386">O171+W171</f>
        <v>179</v>
      </c>
      <c r="AH171" s="11">
        <f t="shared" si="386"/>
        <v>0</v>
      </c>
      <c r="AI171" s="11">
        <f t="shared" si="386"/>
        <v>1676.31125</v>
      </c>
      <c r="AJ171" s="12" t="s">
        <v>33</v>
      </c>
    </row>
    <row r="172" s="9" customFormat="1" ht="16" customHeight="1" spans="1:36">
      <c r="A172" s="45">
        <f t="shared" si="290"/>
        <v>169</v>
      </c>
      <c r="B172" s="46" t="s">
        <v>509</v>
      </c>
      <c r="C172" s="47" t="s">
        <v>524</v>
      </c>
      <c r="D172" s="46" t="s">
        <v>525</v>
      </c>
      <c r="E172" s="46">
        <v>3473.25</v>
      </c>
      <c r="F172" s="46">
        <v>3473.25</v>
      </c>
      <c r="G172" s="48">
        <v>5664.75</v>
      </c>
      <c r="H172" s="46">
        <v>3473.25</v>
      </c>
      <c r="I172" s="48">
        <v>1790</v>
      </c>
      <c r="J172" s="48"/>
      <c r="K172" s="63">
        <f t="shared" si="291"/>
        <v>62.5185</v>
      </c>
      <c r="L172" s="64">
        <f t="shared" si="292"/>
        <v>555.72</v>
      </c>
      <c r="M172" s="48">
        <f t="shared" si="293"/>
        <v>453.18</v>
      </c>
      <c r="N172" s="46">
        <f t="shared" si="294"/>
        <v>24.31275</v>
      </c>
      <c r="O172" s="48">
        <f t="shared" si="295"/>
        <v>89.5</v>
      </c>
      <c r="P172" s="48">
        <f t="shared" si="296"/>
        <v>0</v>
      </c>
      <c r="Q172" s="48">
        <f t="shared" si="297"/>
        <v>1185.23125</v>
      </c>
      <c r="R172" s="46">
        <f t="shared" si="298"/>
        <v>0</v>
      </c>
      <c r="S172" s="46">
        <f t="shared" si="299"/>
        <v>277.86</v>
      </c>
      <c r="T172" s="48">
        <f t="shared" si="300"/>
        <v>113.3</v>
      </c>
      <c r="U172" s="46">
        <f t="shared" si="301"/>
        <v>10.42</v>
      </c>
      <c r="V172" s="46">
        <v>0</v>
      </c>
      <c r="W172" s="48">
        <f t="shared" si="302"/>
        <v>89.5</v>
      </c>
      <c r="X172" s="48">
        <f t="shared" si="303"/>
        <v>0</v>
      </c>
      <c r="Y172" s="46">
        <f t="shared" si="304"/>
        <v>491.08</v>
      </c>
      <c r="Z172" s="46">
        <f t="shared" si="305"/>
        <v>1676.31125</v>
      </c>
      <c r="AA172" s="46"/>
      <c r="AB172" s="12" t="s">
        <v>83</v>
      </c>
      <c r="AC172" s="11">
        <f t="shared" ref="AC172:AE172" si="387">K172+R172</f>
        <v>62.5185</v>
      </c>
      <c r="AD172" s="11">
        <f t="shared" si="387"/>
        <v>833.58</v>
      </c>
      <c r="AE172" s="11">
        <f t="shared" si="387"/>
        <v>566.48</v>
      </c>
      <c r="AF172" s="11">
        <f t="shared" si="307"/>
        <v>34.73275</v>
      </c>
      <c r="AG172" s="11">
        <f t="shared" ref="AG172:AI172" si="388">O172+W172</f>
        <v>179</v>
      </c>
      <c r="AH172" s="11">
        <f t="shared" si="388"/>
        <v>0</v>
      </c>
      <c r="AI172" s="11">
        <f t="shared" si="388"/>
        <v>1676.31125</v>
      </c>
      <c r="AJ172" s="12" t="s">
        <v>33</v>
      </c>
    </row>
    <row r="173" s="9" customFormat="1" ht="16" customHeight="1" spans="1:36">
      <c r="A173" s="45">
        <f t="shared" si="290"/>
        <v>170</v>
      </c>
      <c r="B173" s="46" t="s">
        <v>509</v>
      </c>
      <c r="C173" s="47" t="s">
        <v>526</v>
      </c>
      <c r="D173" s="46" t="s">
        <v>527</v>
      </c>
      <c r="E173" s="46">
        <v>3473.25</v>
      </c>
      <c r="F173" s="46">
        <v>3473.25</v>
      </c>
      <c r="G173" s="48">
        <v>5664.75</v>
      </c>
      <c r="H173" s="46">
        <v>3473.25</v>
      </c>
      <c r="I173" s="48">
        <v>1790</v>
      </c>
      <c r="J173" s="48"/>
      <c r="K173" s="63">
        <f t="shared" si="291"/>
        <v>62.5185</v>
      </c>
      <c r="L173" s="64">
        <f t="shared" si="292"/>
        <v>555.72</v>
      </c>
      <c r="M173" s="48">
        <f t="shared" si="293"/>
        <v>453.18</v>
      </c>
      <c r="N173" s="46">
        <f t="shared" si="294"/>
        <v>24.31275</v>
      </c>
      <c r="O173" s="48">
        <f t="shared" si="295"/>
        <v>89.5</v>
      </c>
      <c r="P173" s="48">
        <f t="shared" si="296"/>
        <v>0</v>
      </c>
      <c r="Q173" s="48">
        <f t="shared" si="297"/>
        <v>1185.23125</v>
      </c>
      <c r="R173" s="46">
        <f t="shared" si="298"/>
        <v>0</v>
      </c>
      <c r="S173" s="46">
        <f t="shared" si="299"/>
        <v>277.86</v>
      </c>
      <c r="T173" s="48">
        <f t="shared" si="300"/>
        <v>113.3</v>
      </c>
      <c r="U173" s="46">
        <f t="shared" si="301"/>
        <v>10.42</v>
      </c>
      <c r="V173" s="46">
        <v>0</v>
      </c>
      <c r="W173" s="48">
        <f t="shared" si="302"/>
        <v>89.5</v>
      </c>
      <c r="X173" s="48">
        <f t="shared" si="303"/>
        <v>0</v>
      </c>
      <c r="Y173" s="46">
        <f t="shared" si="304"/>
        <v>491.08</v>
      </c>
      <c r="Z173" s="46">
        <f t="shared" si="305"/>
        <v>1676.31125</v>
      </c>
      <c r="AA173" s="46"/>
      <c r="AB173" s="12" t="s">
        <v>83</v>
      </c>
      <c r="AC173" s="11">
        <f t="shared" ref="AC173:AE173" si="389">K173+R173</f>
        <v>62.5185</v>
      </c>
      <c r="AD173" s="11">
        <f t="shared" si="389"/>
        <v>833.58</v>
      </c>
      <c r="AE173" s="11">
        <f t="shared" si="389"/>
        <v>566.48</v>
      </c>
      <c r="AF173" s="11">
        <f t="shared" si="307"/>
        <v>34.73275</v>
      </c>
      <c r="AG173" s="11">
        <f t="shared" ref="AG173:AI173" si="390">O173+W173</f>
        <v>179</v>
      </c>
      <c r="AH173" s="11">
        <f t="shared" si="390"/>
        <v>0</v>
      </c>
      <c r="AI173" s="11">
        <f t="shared" si="390"/>
        <v>1676.31125</v>
      </c>
      <c r="AJ173" s="12" t="s">
        <v>33</v>
      </c>
    </row>
    <row r="174" s="9" customFormat="1" ht="16" customHeight="1" spans="1:36">
      <c r="A174" s="45">
        <f t="shared" si="290"/>
        <v>171</v>
      </c>
      <c r="B174" s="46" t="s">
        <v>509</v>
      </c>
      <c r="C174" s="47" t="s">
        <v>528</v>
      </c>
      <c r="D174" s="46" t="s">
        <v>529</v>
      </c>
      <c r="E174" s="46">
        <v>3473.25</v>
      </c>
      <c r="F174" s="46">
        <v>3473.25</v>
      </c>
      <c r="G174" s="48">
        <v>5664.75</v>
      </c>
      <c r="H174" s="46">
        <v>3473.25</v>
      </c>
      <c r="I174" s="48">
        <v>1790</v>
      </c>
      <c r="J174" s="48"/>
      <c r="K174" s="63">
        <f t="shared" si="291"/>
        <v>62.5185</v>
      </c>
      <c r="L174" s="64">
        <f t="shared" si="292"/>
        <v>555.72</v>
      </c>
      <c r="M174" s="48">
        <f t="shared" si="293"/>
        <v>453.18</v>
      </c>
      <c r="N174" s="46">
        <f t="shared" si="294"/>
        <v>24.31275</v>
      </c>
      <c r="O174" s="48">
        <f t="shared" si="295"/>
        <v>89.5</v>
      </c>
      <c r="P174" s="48">
        <f t="shared" si="296"/>
        <v>0</v>
      </c>
      <c r="Q174" s="48">
        <f t="shared" si="297"/>
        <v>1185.23125</v>
      </c>
      <c r="R174" s="46">
        <f t="shared" si="298"/>
        <v>0</v>
      </c>
      <c r="S174" s="46">
        <f t="shared" si="299"/>
        <v>277.86</v>
      </c>
      <c r="T174" s="48">
        <f t="shared" si="300"/>
        <v>113.3</v>
      </c>
      <c r="U174" s="46">
        <f t="shared" si="301"/>
        <v>10.42</v>
      </c>
      <c r="V174" s="46">
        <v>0</v>
      </c>
      <c r="W174" s="48">
        <f t="shared" si="302"/>
        <v>89.5</v>
      </c>
      <c r="X174" s="48">
        <f t="shared" si="303"/>
        <v>0</v>
      </c>
      <c r="Y174" s="46">
        <f t="shared" si="304"/>
        <v>491.08</v>
      </c>
      <c r="Z174" s="46">
        <f t="shared" si="305"/>
        <v>1676.31125</v>
      </c>
      <c r="AA174" s="46"/>
      <c r="AB174" s="12" t="s">
        <v>83</v>
      </c>
      <c r="AC174" s="11">
        <f t="shared" ref="AC174:AE174" si="391">K174+R174</f>
        <v>62.5185</v>
      </c>
      <c r="AD174" s="11">
        <f t="shared" si="391"/>
        <v>833.58</v>
      </c>
      <c r="AE174" s="11">
        <f t="shared" si="391"/>
        <v>566.48</v>
      </c>
      <c r="AF174" s="11">
        <f t="shared" si="307"/>
        <v>34.73275</v>
      </c>
      <c r="AG174" s="11">
        <f t="shared" ref="AG174:AI174" si="392">O174+W174</f>
        <v>179</v>
      </c>
      <c r="AH174" s="11">
        <f t="shared" si="392"/>
        <v>0</v>
      </c>
      <c r="AI174" s="11">
        <f t="shared" si="392"/>
        <v>1676.31125</v>
      </c>
      <c r="AJ174" s="12" t="s">
        <v>33</v>
      </c>
    </row>
    <row r="175" s="9" customFormat="1" ht="16" customHeight="1" spans="1:36">
      <c r="A175" s="45">
        <f t="shared" si="290"/>
        <v>172</v>
      </c>
      <c r="B175" s="46" t="s">
        <v>509</v>
      </c>
      <c r="C175" s="47" t="s">
        <v>530</v>
      </c>
      <c r="D175" s="46" t="s">
        <v>531</v>
      </c>
      <c r="E175" s="46">
        <v>3473.25</v>
      </c>
      <c r="F175" s="46">
        <v>3473.25</v>
      </c>
      <c r="G175" s="48">
        <v>5664.75</v>
      </c>
      <c r="H175" s="46">
        <v>3473.25</v>
      </c>
      <c r="I175" s="48">
        <v>1790</v>
      </c>
      <c r="J175" s="48"/>
      <c r="K175" s="63">
        <f t="shared" si="291"/>
        <v>62.5185</v>
      </c>
      <c r="L175" s="64">
        <f t="shared" si="292"/>
        <v>555.72</v>
      </c>
      <c r="M175" s="48">
        <f t="shared" si="293"/>
        <v>453.18</v>
      </c>
      <c r="N175" s="46">
        <f t="shared" si="294"/>
        <v>24.31275</v>
      </c>
      <c r="O175" s="48">
        <f t="shared" si="295"/>
        <v>89.5</v>
      </c>
      <c r="P175" s="48">
        <f t="shared" si="296"/>
        <v>0</v>
      </c>
      <c r="Q175" s="48">
        <f t="shared" si="297"/>
        <v>1185.23125</v>
      </c>
      <c r="R175" s="46">
        <f t="shared" si="298"/>
        <v>0</v>
      </c>
      <c r="S175" s="46">
        <f t="shared" si="299"/>
        <v>277.86</v>
      </c>
      <c r="T175" s="48">
        <f t="shared" si="300"/>
        <v>113.3</v>
      </c>
      <c r="U175" s="46">
        <f t="shared" si="301"/>
        <v>10.42</v>
      </c>
      <c r="V175" s="46">
        <v>0</v>
      </c>
      <c r="W175" s="48">
        <f t="shared" si="302"/>
        <v>89.5</v>
      </c>
      <c r="X175" s="48">
        <f t="shared" si="303"/>
        <v>0</v>
      </c>
      <c r="Y175" s="46">
        <f t="shared" si="304"/>
        <v>491.08</v>
      </c>
      <c r="Z175" s="46">
        <f t="shared" si="305"/>
        <v>1676.31125</v>
      </c>
      <c r="AA175" s="46"/>
      <c r="AB175" s="12" t="s">
        <v>83</v>
      </c>
      <c r="AC175" s="11">
        <f t="shared" ref="AC175:AE175" si="393">K175+R175</f>
        <v>62.5185</v>
      </c>
      <c r="AD175" s="11">
        <f t="shared" si="393"/>
        <v>833.58</v>
      </c>
      <c r="AE175" s="11">
        <f t="shared" si="393"/>
        <v>566.48</v>
      </c>
      <c r="AF175" s="11">
        <f t="shared" si="307"/>
        <v>34.73275</v>
      </c>
      <c r="AG175" s="11">
        <f t="shared" ref="AG175:AI175" si="394">O175+W175</f>
        <v>179</v>
      </c>
      <c r="AH175" s="11">
        <f t="shared" si="394"/>
        <v>0</v>
      </c>
      <c r="AI175" s="11">
        <f t="shared" si="394"/>
        <v>1676.31125</v>
      </c>
      <c r="AJ175" s="12" t="s">
        <v>33</v>
      </c>
    </row>
    <row r="176" s="9" customFormat="1" ht="16" customHeight="1" spans="1:36">
      <c r="A176" s="45">
        <f t="shared" si="290"/>
        <v>173</v>
      </c>
      <c r="B176" s="46" t="s">
        <v>509</v>
      </c>
      <c r="C176" s="47" t="s">
        <v>532</v>
      </c>
      <c r="D176" s="46" t="s">
        <v>533</v>
      </c>
      <c r="E176" s="46">
        <v>3473.25</v>
      </c>
      <c r="F176" s="46">
        <v>3473.25</v>
      </c>
      <c r="G176" s="48">
        <v>5664.75</v>
      </c>
      <c r="H176" s="46">
        <v>3473.25</v>
      </c>
      <c r="I176" s="48">
        <v>1790</v>
      </c>
      <c r="J176" s="48"/>
      <c r="K176" s="63">
        <f t="shared" si="291"/>
        <v>62.5185</v>
      </c>
      <c r="L176" s="64">
        <f t="shared" si="292"/>
        <v>555.72</v>
      </c>
      <c r="M176" s="48">
        <f t="shared" si="293"/>
        <v>453.18</v>
      </c>
      <c r="N176" s="46">
        <f t="shared" si="294"/>
        <v>24.31275</v>
      </c>
      <c r="O176" s="48">
        <f t="shared" si="295"/>
        <v>89.5</v>
      </c>
      <c r="P176" s="48">
        <f t="shared" si="296"/>
        <v>0</v>
      </c>
      <c r="Q176" s="48">
        <f t="shared" si="297"/>
        <v>1185.23125</v>
      </c>
      <c r="R176" s="46">
        <f t="shared" si="298"/>
        <v>0</v>
      </c>
      <c r="S176" s="46">
        <f t="shared" si="299"/>
        <v>277.86</v>
      </c>
      <c r="T176" s="48">
        <f t="shared" si="300"/>
        <v>113.3</v>
      </c>
      <c r="U176" s="46">
        <f t="shared" si="301"/>
        <v>10.42</v>
      </c>
      <c r="V176" s="46">
        <v>0</v>
      </c>
      <c r="W176" s="48">
        <f t="shared" si="302"/>
        <v>89.5</v>
      </c>
      <c r="X176" s="48">
        <f t="shared" si="303"/>
        <v>0</v>
      </c>
      <c r="Y176" s="46">
        <f t="shared" si="304"/>
        <v>491.08</v>
      </c>
      <c r="Z176" s="46">
        <f t="shared" si="305"/>
        <v>1676.31125</v>
      </c>
      <c r="AA176" s="46"/>
      <c r="AB176" s="12" t="s">
        <v>83</v>
      </c>
      <c r="AC176" s="11">
        <f t="shared" ref="AC176:AE176" si="395">K176+R176</f>
        <v>62.5185</v>
      </c>
      <c r="AD176" s="11">
        <f t="shared" si="395"/>
        <v>833.58</v>
      </c>
      <c r="AE176" s="11">
        <f t="shared" si="395"/>
        <v>566.48</v>
      </c>
      <c r="AF176" s="11">
        <f t="shared" si="307"/>
        <v>34.73275</v>
      </c>
      <c r="AG176" s="11">
        <f t="shared" ref="AG176:AI176" si="396">O176+W176</f>
        <v>179</v>
      </c>
      <c r="AH176" s="11">
        <f t="shared" si="396"/>
        <v>0</v>
      </c>
      <c r="AI176" s="11">
        <f t="shared" si="396"/>
        <v>1676.31125</v>
      </c>
      <c r="AJ176" s="12" t="s">
        <v>33</v>
      </c>
    </row>
    <row r="177" s="9" customFormat="1" ht="16" customHeight="1" spans="1:36">
      <c r="A177" s="45">
        <f t="shared" si="290"/>
        <v>174</v>
      </c>
      <c r="B177" s="46" t="s">
        <v>509</v>
      </c>
      <c r="C177" s="47" t="s">
        <v>534</v>
      </c>
      <c r="D177" s="46" t="s">
        <v>535</v>
      </c>
      <c r="E177" s="46">
        <v>3473.25</v>
      </c>
      <c r="F177" s="46">
        <v>3473.25</v>
      </c>
      <c r="G177" s="48">
        <v>5664.75</v>
      </c>
      <c r="H177" s="46">
        <v>3473.25</v>
      </c>
      <c r="I177" s="48">
        <v>1790</v>
      </c>
      <c r="J177" s="48"/>
      <c r="K177" s="63">
        <f t="shared" si="291"/>
        <v>62.5185</v>
      </c>
      <c r="L177" s="64">
        <f t="shared" si="292"/>
        <v>555.72</v>
      </c>
      <c r="M177" s="48">
        <f t="shared" si="293"/>
        <v>453.18</v>
      </c>
      <c r="N177" s="46">
        <f t="shared" si="294"/>
        <v>24.31275</v>
      </c>
      <c r="O177" s="48">
        <f t="shared" si="295"/>
        <v>89.5</v>
      </c>
      <c r="P177" s="48">
        <f t="shared" si="296"/>
        <v>0</v>
      </c>
      <c r="Q177" s="48">
        <f t="shared" si="297"/>
        <v>1185.23125</v>
      </c>
      <c r="R177" s="46">
        <f t="shared" si="298"/>
        <v>0</v>
      </c>
      <c r="S177" s="46">
        <f t="shared" si="299"/>
        <v>277.86</v>
      </c>
      <c r="T177" s="48">
        <f t="shared" si="300"/>
        <v>113.3</v>
      </c>
      <c r="U177" s="46">
        <f t="shared" si="301"/>
        <v>10.42</v>
      </c>
      <c r="V177" s="46">
        <v>0</v>
      </c>
      <c r="W177" s="48">
        <f t="shared" si="302"/>
        <v>89.5</v>
      </c>
      <c r="X177" s="48">
        <f t="shared" si="303"/>
        <v>0</v>
      </c>
      <c r="Y177" s="46">
        <f t="shared" si="304"/>
        <v>491.08</v>
      </c>
      <c r="Z177" s="46">
        <f t="shared" si="305"/>
        <v>1676.31125</v>
      </c>
      <c r="AA177" s="46"/>
      <c r="AB177" s="12" t="s">
        <v>83</v>
      </c>
      <c r="AC177" s="11">
        <f t="shared" ref="AC177:AE177" si="397">K177+R177</f>
        <v>62.5185</v>
      </c>
      <c r="AD177" s="11">
        <f t="shared" si="397"/>
        <v>833.58</v>
      </c>
      <c r="AE177" s="11">
        <f t="shared" si="397"/>
        <v>566.48</v>
      </c>
      <c r="AF177" s="11">
        <f t="shared" si="307"/>
        <v>34.73275</v>
      </c>
      <c r="AG177" s="11">
        <f t="shared" ref="AG177:AI177" si="398">O177+W177</f>
        <v>179</v>
      </c>
      <c r="AH177" s="11">
        <f t="shared" si="398"/>
        <v>0</v>
      </c>
      <c r="AI177" s="11">
        <f t="shared" si="398"/>
        <v>1676.31125</v>
      </c>
      <c r="AJ177" s="12" t="s">
        <v>33</v>
      </c>
    </row>
    <row r="178" s="9" customFormat="1" ht="16" customHeight="1" spans="1:36">
      <c r="A178" s="45">
        <f t="shared" si="290"/>
        <v>175</v>
      </c>
      <c r="B178" s="46" t="s">
        <v>509</v>
      </c>
      <c r="C178" s="47" t="s">
        <v>536</v>
      </c>
      <c r="D178" s="46" t="s">
        <v>537</v>
      </c>
      <c r="E178" s="46">
        <v>3473.25</v>
      </c>
      <c r="F178" s="46">
        <v>3473.25</v>
      </c>
      <c r="G178" s="48">
        <v>5664.75</v>
      </c>
      <c r="H178" s="46">
        <v>3473.25</v>
      </c>
      <c r="I178" s="48">
        <v>1790</v>
      </c>
      <c r="J178" s="48"/>
      <c r="K178" s="63">
        <f t="shared" si="291"/>
        <v>62.5185</v>
      </c>
      <c r="L178" s="64">
        <f t="shared" si="292"/>
        <v>555.72</v>
      </c>
      <c r="M178" s="48">
        <f t="shared" si="293"/>
        <v>453.18</v>
      </c>
      <c r="N178" s="46">
        <f t="shared" si="294"/>
        <v>24.31275</v>
      </c>
      <c r="O178" s="48">
        <f t="shared" si="295"/>
        <v>89.5</v>
      </c>
      <c r="P178" s="48">
        <f t="shared" si="296"/>
        <v>0</v>
      </c>
      <c r="Q178" s="48">
        <f t="shared" si="297"/>
        <v>1185.23125</v>
      </c>
      <c r="R178" s="46">
        <f t="shared" si="298"/>
        <v>0</v>
      </c>
      <c r="S178" s="46">
        <f t="shared" si="299"/>
        <v>277.86</v>
      </c>
      <c r="T178" s="48">
        <f t="shared" si="300"/>
        <v>113.3</v>
      </c>
      <c r="U178" s="46">
        <f t="shared" si="301"/>
        <v>10.42</v>
      </c>
      <c r="V178" s="46">
        <v>0</v>
      </c>
      <c r="W178" s="48">
        <f t="shared" si="302"/>
        <v>89.5</v>
      </c>
      <c r="X178" s="48">
        <f t="shared" si="303"/>
        <v>0</v>
      </c>
      <c r="Y178" s="46">
        <f t="shared" si="304"/>
        <v>491.08</v>
      </c>
      <c r="Z178" s="46">
        <f t="shared" si="305"/>
        <v>1676.31125</v>
      </c>
      <c r="AA178" s="46"/>
      <c r="AB178" s="12" t="s">
        <v>83</v>
      </c>
      <c r="AC178" s="11">
        <f t="shared" ref="AC178:AE178" si="399">K178+R178</f>
        <v>62.5185</v>
      </c>
      <c r="AD178" s="11">
        <f t="shared" si="399"/>
        <v>833.58</v>
      </c>
      <c r="AE178" s="11">
        <f t="shared" si="399"/>
        <v>566.48</v>
      </c>
      <c r="AF178" s="11">
        <f t="shared" si="307"/>
        <v>34.73275</v>
      </c>
      <c r="AG178" s="11">
        <f t="shared" ref="AG178:AI178" si="400">O178+W178</f>
        <v>179</v>
      </c>
      <c r="AH178" s="11">
        <f t="shared" si="400"/>
        <v>0</v>
      </c>
      <c r="AI178" s="11">
        <f t="shared" si="400"/>
        <v>1676.31125</v>
      </c>
      <c r="AJ178" s="12" t="s">
        <v>33</v>
      </c>
    </row>
    <row r="179" s="9" customFormat="1" ht="16" customHeight="1" spans="1:36">
      <c r="A179" s="45">
        <f t="shared" si="290"/>
        <v>176</v>
      </c>
      <c r="B179" s="46" t="s">
        <v>509</v>
      </c>
      <c r="C179" s="47" t="s">
        <v>538</v>
      </c>
      <c r="D179" s="46" t="s">
        <v>539</v>
      </c>
      <c r="E179" s="46">
        <v>3473.25</v>
      </c>
      <c r="F179" s="46">
        <v>3473.25</v>
      </c>
      <c r="G179" s="48">
        <v>5664.75</v>
      </c>
      <c r="H179" s="46">
        <v>3473.25</v>
      </c>
      <c r="I179" s="48">
        <v>1790</v>
      </c>
      <c r="J179" s="48"/>
      <c r="K179" s="63">
        <f t="shared" si="291"/>
        <v>62.5185</v>
      </c>
      <c r="L179" s="64">
        <f t="shared" si="292"/>
        <v>555.72</v>
      </c>
      <c r="M179" s="48">
        <f t="shared" si="293"/>
        <v>453.18</v>
      </c>
      <c r="N179" s="46">
        <f t="shared" si="294"/>
        <v>24.31275</v>
      </c>
      <c r="O179" s="48">
        <f t="shared" si="295"/>
        <v>89.5</v>
      </c>
      <c r="P179" s="48">
        <f t="shared" si="296"/>
        <v>0</v>
      </c>
      <c r="Q179" s="48">
        <f t="shared" si="297"/>
        <v>1185.23125</v>
      </c>
      <c r="R179" s="46">
        <f t="shared" si="298"/>
        <v>0</v>
      </c>
      <c r="S179" s="46">
        <f t="shared" si="299"/>
        <v>277.86</v>
      </c>
      <c r="T179" s="48">
        <f t="shared" si="300"/>
        <v>113.3</v>
      </c>
      <c r="U179" s="46">
        <f t="shared" si="301"/>
        <v>10.42</v>
      </c>
      <c r="V179" s="46">
        <v>0</v>
      </c>
      <c r="W179" s="48">
        <f t="shared" si="302"/>
        <v>89.5</v>
      </c>
      <c r="X179" s="48">
        <f t="shared" si="303"/>
        <v>0</v>
      </c>
      <c r="Y179" s="46">
        <f t="shared" si="304"/>
        <v>491.08</v>
      </c>
      <c r="Z179" s="46">
        <f t="shared" si="305"/>
        <v>1676.31125</v>
      </c>
      <c r="AA179" s="46"/>
      <c r="AB179" s="12" t="s">
        <v>83</v>
      </c>
      <c r="AC179" s="11">
        <f t="shared" ref="AC179:AE179" si="401">K179+R179</f>
        <v>62.5185</v>
      </c>
      <c r="AD179" s="11">
        <f t="shared" si="401"/>
        <v>833.58</v>
      </c>
      <c r="AE179" s="11">
        <f t="shared" si="401"/>
        <v>566.48</v>
      </c>
      <c r="AF179" s="11">
        <f t="shared" si="307"/>
        <v>34.73275</v>
      </c>
      <c r="AG179" s="11">
        <f t="shared" ref="AG179:AI179" si="402">O179+W179</f>
        <v>179</v>
      </c>
      <c r="AH179" s="11">
        <f t="shared" si="402"/>
        <v>0</v>
      </c>
      <c r="AI179" s="11">
        <f t="shared" si="402"/>
        <v>1676.31125</v>
      </c>
      <c r="AJ179" s="12" t="s">
        <v>33</v>
      </c>
    </row>
    <row r="180" s="9" customFormat="1" ht="16" customHeight="1" spans="1:36">
      <c r="A180" s="45">
        <f t="shared" si="290"/>
        <v>177</v>
      </c>
      <c r="B180" s="46" t="s">
        <v>509</v>
      </c>
      <c r="C180" s="47" t="s">
        <v>540</v>
      </c>
      <c r="D180" s="46" t="s">
        <v>541</v>
      </c>
      <c r="E180" s="46">
        <v>3473.25</v>
      </c>
      <c r="F180" s="46">
        <v>3473.25</v>
      </c>
      <c r="G180" s="48">
        <v>5664.75</v>
      </c>
      <c r="H180" s="46">
        <v>3473.25</v>
      </c>
      <c r="I180" s="48">
        <v>1790</v>
      </c>
      <c r="J180" s="48"/>
      <c r="K180" s="63">
        <f t="shared" si="291"/>
        <v>62.5185</v>
      </c>
      <c r="L180" s="64">
        <f t="shared" si="292"/>
        <v>555.72</v>
      </c>
      <c r="M180" s="48">
        <f t="shared" si="293"/>
        <v>453.18</v>
      </c>
      <c r="N180" s="46">
        <f t="shared" si="294"/>
        <v>24.31275</v>
      </c>
      <c r="O180" s="48">
        <f t="shared" si="295"/>
        <v>89.5</v>
      </c>
      <c r="P180" s="48">
        <f t="shared" si="296"/>
        <v>0</v>
      </c>
      <c r="Q180" s="48">
        <f t="shared" si="297"/>
        <v>1185.23125</v>
      </c>
      <c r="R180" s="46">
        <f t="shared" si="298"/>
        <v>0</v>
      </c>
      <c r="S180" s="46">
        <f t="shared" si="299"/>
        <v>277.86</v>
      </c>
      <c r="T180" s="48">
        <f t="shared" si="300"/>
        <v>113.3</v>
      </c>
      <c r="U180" s="46">
        <f t="shared" si="301"/>
        <v>10.42</v>
      </c>
      <c r="V180" s="46">
        <v>0</v>
      </c>
      <c r="W180" s="48">
        <f t="shared" si="302"/>
        <v>89.5</v>
      </c>
      <c r="X180" s="48">
        <f t="shared" si="303"/>
        <v>0</v>
      </c>
      <c r="Y180" s="46">
        <f t="shared" si="304"/>
        <v>491.08</v>
      </c>
      <c r="Z180" s="46">
        <f t="shared" si="305"/>
        <v>1676.31125</v>
      </c>
      <c r="AA180" s="46"/>
      <c r="AB180" s="12" t="s">
        <v>83</v>
      </c>
      <c r="AC180" s="11">
        <f t="shared" ref="AC180:AE180" si="403">K180+R180</f>
        <v>62.5185</v>
      </c>
      <c r="AD180" s="11">
        <f t="shared" si="403"/>
        <v>833.58</v>
      </c>
      <c r="AE180" s="11">
        <f t="shared" si="403"/>
        <v>566.48</v>
      </c>
      <c r="AF180" s="11">
        <f t="shared" si="307"/>
        <v>34.73275</v>
      </c>
      <c r="AG180" s="11">
        <f t="shared" ref="AG180:AI180" si="404">O180+W180</f>
        <v>179</v>
      </c>
      <c r="AH180" s="11">
        <f t="shared" si="404"/>
        <v>0</v>
      </c>
      <c r="AI180" s="11">
        <f t="shared" si="404"/>
        <v>1676.31125</v>
      </c>
      <c r="AJ180" s="12" t="s">
        <v>33</v>
      </c>
    </row>
    <row r="181" s="9" customFormat="1" ht="16" customHeight="1" spans="1:36">
      <c r="A181" s="45">
        <f t="shared" si="290"/>
        <v>178</v>
      </c>
      <c r="B181" s="46" t="s">
        <v>509</v>
      </c>
      <c r="C181" s="47" t="s">
        <v>542</v>
      </c>
      <c r="D181" s="46" t="s">
        <v>543</v>
      </c>
      <c r="E181" s="46">
        <v>3473.25</v>
      </c>
      <c r="F181" s="46">
        <v>3473.25</v>
      </c>
      <c r="G181" s="48">
        <v>5664.75</v>
      </c>
      <c r="H181" s="46">
        <v>3473.25</v>
      </c>
      <c r="I181" s="48">
        <v>1790</v>
      </c>
      <c r="J181" s="48"/>
      <c r="K181" s="63">
        <f t="shared" si="291"/>
        <v>62.5185</v>
      </c>
      <c r="L181" s="64">
        <f t="shared" si="292"/>
        <v>555.72</v>
      </c>
      <c r="M181" s="48">
        <f t="shared" si="293"/>
        <v>453.18</v>
      </c>
      <c r="N181" s="46">
        <f t="shared" si="294"/>
        <v>24.31275</v>
      </c>
      <c r="O181" s="48">
        <f t="shared" si="295"/>
        <v>89.5</v>
      </c>
      <c r="P181" s="48">
        <f t="shared" si="296"/>
        <v>0</v>
      </c>
      <c r="Q181" s="48">
        <f t="shared" si="297"/>
        <v>1185.23125</v>
      </c>
      <c r="R181" s="46">
        <f t="shared" si="298"/>
        <v>0</v>
      </c>
      <c r="S181" s="46">
        <f t="shared" si="299"/>
        <v>277.86</v>
      </c>
      <c r="T181" s="48">
        <f t="shared" si="300"/>
        <v>113.3</v>
      </c>
      <c r="U181" s="46">
        <f t="shared" si="301"/>
        <v>10.42</v>
      </c>
      <c r="V181" s="46">
        <v>0</v>
      </c>
      <c r="W181" s="48">
        <f t="shared" si="302"/>
        <v>89.5</v>
      </c>
      <c r="X181" s="48">
        <f t="shared" si="303"/>
        <v>0</v>
      </c>
      <c r="Y181" s="46">
        <f t="shared" si="304"/>
        <v>491.08</v>
      </c>
      <c r="Z181" s="46">
        <f t="shared" si="305"/>
        <v>1676.31125</v>
      </c>
      <c r="AA181" s="46"/>
      <c r="AB181" s="12" t="s">
        <v>83</v>
      </c>
      <c r="AC181" s="11">
        <f t="shared" ref="AC181:AE181" si="405">K181+R181</f>
        <v>62.5185</v>
      </c>
      <c r="AD181" s="11">
        <f t="shared" si="405"/>
        <v>833.58</v>
      </c>
      <c r="AE181" s="11">
        <f t="shared" si="405"/>
        <v>566.48</v>
      </c>
      <c r="AF181" s="11">
        <f t="shared" si="307"/>
        <v>34.73275</v>
      </c>
      <c r="AG181" s="11">
        <f t="shared" ref="AG181:AI181" si="406">O181+W181</f>
        <v>179</v>
      </c>
      <c r="AH181" s="11">
        <f t="shared" si="406"/>
        <v>0</v>
      </c>
      <c r="AI181" s="11">
        <f t="shared" si="406"/>
        <v>1676.31125</v>
      </c>
      <c r="AJ181" s="12" t="s">
        <v>33</v>
      </c>
    </row>
    <row r="182" s="9" customFormat="1" ht="16" customHeight="1" spans="1:36">
      <c r="A182" s="45">
        <f t="shared" si="290"/>
        <v>179</v>
      </c>
      <c r="B182" s="46" t="s">
        <v>509</v>
      </c>
      <c r="C182" s="47" t="s">
        <v>544</v>
      </c>
      <c r="D182" s="46" t="s">
        <v>545</v>
      </c>
      <c r="E182" s="46">
        <v>3473.25</v>
      </c>
      <c r="F182" s="46">
        <v>3473.25</v>
      </c>
      <c r="G182" s="48">
        <v>5664.75</v>
      </c>
      <c r="H182" s="46">
        <v>3473.25</v>
      </c>
      <c r="I182" s="48">
        <v>1790</v>
      </c>
      <c r="J182" s="48"/>
      <c r="K182" s="63">
        <f t="shared" si="291"/>
        <v>62.5185</v>
      </c>
      <c r="L182" s="64">
        <f t="shared" si="292"/>
        <v>555.72</v>
      </c>
      <c r="M182" s="48">
        <f t="shared" si="293"/>
        <v>453.18</v>
      </c>
      <c r="N182" s="46">
        <f t="shared" si="294"/>
        <v>24.31275</v>
      </c>
      <c r="O182" s="48">
        <f t="shared" si="295"/>
        <v>89.5</v>
      </c>
      <c r="P182" s="48">
        <f t="shared" si="296"/>
        <v>0</v>
      </c>
      <c r="Q182" s="48">
        <f t="shared" si="297"/>
        <v>1185.23125</v>
      </c>
      <c r="R182" s="46">
        <f t="shared" si="298"/>
        <v>0</v>
      </c>
      <c r="S182" s="46">
        <f t="shared" si="299"/>
        <v>277.86</v>
      </c>
      <c r="T182" s="48">
        <f t="shared" si="300"/>
        <v>113.3</v>
      </c>
      <c r="U182" s="46">
        <f t="shared" si="301"/>
        <v>10.42</v>
      </c>
      <c r="V182" s="46">
        <v>0</v>
      </c>
      <c r="W182" s="48">
        <f t="shared" si="302"/>
        <v>89.5</v>
      </c>
      <c r="X182" s="48">
        <f t="shared" si="303"/>
        <v>0</v>
      </c>
      <c r="Y182" s="46">
        <f t="shared" si="304"/>
        <v>491.08</v>
      </c>
      <c r="Z182" s="46">
        <f t="shared" si="305"/>
        <v>1676.31125</v>
      </c>
      <c r="AA182" s="46"/>
      <c r="AB182" s="12" t="s">
        <v>83</v>
      </c>
      <c r="AC182" s="11">
        <f t="shared" ref="AC182:AE182" si="407">K182+R182</f>
        <v>62.5185</v>
      </c>
      <c r="AD182" s="11">
        <f t="shared" si="407"/>
        <v>833.58</v>
      </c>
      <c r="AE182" s="11">
        <f t="shared" si="407"/>
        <v>566.48</v>
      </c>
      <c r="AF182" s="11">
        <f t="shared" si="307"/>
        <v>34.73275</v>
      </c>
      <c r="AG182" s="11">
        <f t="shared" ref="AG182:AI182" si="408">O182+W182</f>
        <v>179</v>
      </c>
      <c r="AH182" s="11">
        <f t="shared" si="408"/>
        <v>0</v>
      </c>
      <c r="AI182" s="11">
        <f t="shared" si="408"/>
        <v>1676.31125</v>
      </c>
      <c r="AJ182" s="12" t="s">
        <v>33</v>
      </c>
    </row>
    <row r="183" s="9" customFormat="1" ht="16" customHeight="1" spans="1:36">
      <c r="A183" s="45">
        <f t="shared" si="290"/>
        <v>180</v>
      </c>
      <c r="B183" s="46" t="s">
        <v>509</v>
      </c>
      <c r="C183" s="47" t="s">
        <v>546</v>
      </c>
      <c r="D183" s="46" t="s">
        <v>547</v>
      </c>
      <c r="E183" s="46">
        <v>3473.25</v>
      </c>
      <c r="F183" s="46">
        <v>3473.25</v>
      </c>
      <c r="G183" s="48">
        <v>5664.75</v>
      </c>
      <c r="H183" s="46">
        <v>3473.25</v>
      </c>
      <c r="I183" s="48">
        <v>1790</v>
      </c>
      <c r="J183" s="48"/>
      <c r="K183" s="63">
        <f t="shared" si="291"/>
        <v>62.5185</v>
      </c>
      <c r="L183" s="64">
        <f t="shared" si="292"/>
        <v>555.72</v>
      </c>
      <c r="M183" s="48">
        <f t="shared" si="293"/>
        <v>453.18</v>
      </c>
      <c r="N183" s="46">
        <f t="shared" si="294"/>
        <v>24.31275</v>
      </c>
      <c r="O183" s="48">
        <f t="shared" si="295"/>
        <v>89.5</v>
      </c>
      <c r="P183" s="48">
        <f t="shared" si="296"/>
        <v>0</v>
      </c>
      <c r="Q183" s="48">
        <f t="shared" si="297"/>
        <v>1185.23125</v>
      </c>
      <c r="R183" s="46">
        <f t="shared" si="298"/>
        <v>0</v>
      </c>
      <c r="S183" s="46">
        <f t="shared" si="299"/>
        <v>277.86</v>
      </c>
      <c r="T183" s="48">
        <f t="shared" si="300"/>
        <v>113.3</v>
      </c>
      <c r="U183" s="46">
        <f t="shared" si="301"/>
        <v>10.42</v>
      </c>
      <c r="V183" s="46">
        <v>0</v>
      </c>
      <c r="W183" s="48">
        <f t="shared" si="302"/>
        <v>89.5</v>
      </c>
      <c r="X183" s="48">
        <f t="shared" si="303"/>
        <v>0</v>
      </c>
      <c r="Y183" s="46">
        <f t="shared" si="304"/>
        <v>491.08</v>
      </c>
      <c r="Z183" s="46">
        <f t="shared" si="305"/>
        <v>1676.31125</v>
      </c>
      <c r="AA183" s="46"/>
      <c r="AB183" s="12" t="s">
        <v>83</v>
      </c>
      <c r="AC183" s="11">
        <f t="shared" ref="AC183:AE183" si="409">K183+R183</f>
        <v>62.5185</v>
      </c>
      <c r="AD183" s="11">
        <f t="shared" si="409"/>
        <v>833.58</v>
      </c>
      <c r="AE183" s="11">
        <f t="shared" si="409"/>
        <v>566.48</v>
      </c>
      <c r="AF183" s="11">
        <f t="shared" si="307"/>
        <v>34.73275</v>
      </c>
      <c r="AG183" s="11">
        <f t="shared" ref="AG183:AI183" si="410">O183+W183</f>
        <v>179</v>
      </c>
      <c r="AH183" s="11">
        <f t="shared" si="410"/>
        <v>0</v>
      </c>
      <c r="AI183" s="11">
        <f t="shared" si="410"/>
        <v>1676.31125</v>
      </c>
      <c r="AJ183" s="12" t="s">
        <v>33</v>
      </c>
    </row>
    <row r="184" s="9" customFormat="1" ht="16" customHeight="1" spans="1:36">
      <c r="A184" s="45">
        <f t="shared" si="290"/>
        <v>181</v>
      </c>
      <c r="B184" s="46" t="s">
        <v>509</v>
      </c>
      <c r="C184" s="47" t="s">
        <v>548</v>
      </c>
      <c r="D184" s="46" t="s">
        <v>549</v>
      </c>
      <c r="E184" s="46">
        <v>3473.25</v>
      </c>
      <c r="F184" s="46">
        <v>3473.25</v>
      </c>
      <c r="G184" s="48">
        <v>5664.75</v>
      </c>
      <c r="H184" s="46">
        <v>3473.25</v>
      </c>
      <c r="I184" s="48">
        <v>1790</v>
      </c>
      <c r="J184" s="48"/>
      <c r="K184" s="63">
        <f t="shared" si="291"/>
        <v>62.5185</v>
      </c>
      <c r="L184" s="64">
        <f t="shared" si="292"/>
        <v>555.72</v>
      </c>
      <c r="M184" s="48">
        <f t="shared" si="293"/>
        <v>453.18</v>
      </c>
      <c r="N184" s="46">
        <f t="shared" si="294"/>
        <v>24.31275</v>
      </c>
      <c r="O184" s="48">
        <f t="shared" si="295"/>
        <v>89.5</v>
      </c>
      <c r="P184" s="48">
        <f t="shared" si="296"/>
        <v>0</v>
      </c>
      <c r="Q184" s="48">
        <f t="shared" si="297"/>
        <v>1185.23125</v>
      </c>
      <c r="R184" s="46">
        <f t="shared" si="298"/>
        <v>0</v>
      </c>
      <c r="S184" s="46">
        <f t="shared" si="299"/>
        <v>277.86</v>
      </c>
      <c r="T184" s="48">
        <f t="shared" si="300"/>
        <v>113.3</v>
      </c>
      <c r="U184" s="46">
        <f t="shared" si="301"/>
        <v>10.42</v>
      </c>
      <c r="V184" s="46">
        <v>0</v>
      </c>
      <c r="W184" s="48">
        <f t="shared" si="302"/>
        <v>89.5</v>
      </c>
      <c r="X184" s="48">
        <f t="shared" si="303"/>
        <v>0</v>
      </c>
      <c r="Y184" s="46">
        <f t="shared" si="304"/>
        <v>491.08</v>
      </c>
      <c r="Z184" s="46">
        <f t="shared" si="305"/>
        <v>1676.31125</v>
      </c>
      <c r="AA184" s="46"/>
      <c r="AB184" s="12" t="s">
        <v>83</v>
      </c>
      <c r="AC184" s="11">
        <f t="shared" ref="AC184:AE184" si="411">K184+R184</f>
        <v>62.5185</v>
      </c>
      <c r="AD184" s="11">
        <f t="shared" si="411"/>
        <v>833.58</v>
      </c>
      <c r="AE184" s="11">
        <f t="shared" si="411"/>
        <v>566.48</v>
      </c>
      <c r="AF184" s="11">
        <f t="shared" si="307"/>
        <v>34.73275</v>
      </c>
      <c r="AG184" s="11">
        <f t="shared" ref="AG184:AI184" si="412">O184+W184</f>
        <v>179</v>
      </c>
      <c r="AH184" s="11">
        <f t="shared" si="412"/>
        <v>0</v>
      </c>
      <c r="AI184" s="11">
        <f t="shared" si="412"/>
        <v>1676.31125</v>
      </c>
      <c r="AJ184" s="12" t="s">
        <v>33</v>
      </c>
    </row>
    <row r="185" s="9" customFormat="1" ht="16" customHeight="1" spans="1:36">
      <c r="A185" s="45">
        <f t="shared" si="290"/>
        <v>182</v>
      </c>
      <c r="B185" s="46" t="s">
        <v>509</v>
      </c>
      <c r="C185" s="47" t="s">
        <v>550</v>
      </c>
      <c r="D185" s="46" t="s">
        <v>551</v>
      </c>
      <c r="E185" s="46">
        <v>3473.25</v>
      </c>
      <c r="F185" s="46">
        <v>3473.25</v>
      </c>
      <c r="G185" s="48">
        <v>5664.75</v>
      </c>
      <c r="H185" s="46">
        <v>3473.25</v>
      </c>
      <c r="I185" s="48">
        <v>1790</v>
      </c>
      <c r="J185" s="48"/>
      <c r="K185" s="63">
        <f t="shared" si="291"/>
        <v>62.5185</v>
      </c>
      <c r="L185" s="64">
        <f t="shared" si="292"/>
        <v>555.72</v>
      </c>
      <c r="M185" s="48">
        <f t="shared" si="293"/>
        <v>453.18</v>
      </c>
      <c r="N185" s="46">
        <f t="shared" si="294"/>
        <v>24.31275</v>
      </c>
      <c r="O185" s="48">
        <f t="shared" si="295"/>
        <v>89.5</v>
      </c>
      <c r="P185" s="48">
        <f t="shared" si="296"/>
        <v>0</v>
      </c>
      <c r="Q185" s="48">
        <f t="shared" si="297"/>
        <v>1185.23125</v>
      </c>
      <c r="R185" s="46">
        <f t="shared" si="298"/>
        <v>0</v>
      </c>
      <c r="S185" s="46">
        <f t="shared" si="299"/>
        <v>277.86</v>
      </c>
      <c r="T185" s="48">
        <f t="shared" si="300"/>
        <v>113.3</v>
      </c>
      <c r="U185" s="46">
        <f t="shared" si="301"/>
        <v>10.42</v>
      </c>
      <c r="V185" s="46">
        <v>0</v>
      </c>
      <c r="W185" s="48">
        <f t="shared" si="302"/>
        <v>89.5</v>
      </c>
      <c r="X185" s="48">
        <f t="shared" si="303"/>
        <v>0</v>
      </c>
      <c r="Y185" s="46">
        <f t="shared" si="304"/>
        <v>491.08</v>
      </c>
      <c r="Z185" s="46">
        <f t="shared" si="305"/>
        <v>1676.31125</v>
      </c>
      <c r="AA185" s="46"/>
      <c r="AB185" s="12" t="s">
        <v>83</v>
      </c>
      <c r="AC185" s="11">
        <f t="shared" ref="AC185:AE185" si="413">K185+R185</f>
        <v>62.5185</v>
      </c>
      <c r="AD185" s="11">
        <f t="shared" si="413"/>
        <v>833.58</v>
      </c>
      <c r="AE185" s="11">
        <f t="shared" si="413"/>
        <v>566.48</v>
      </c>
      <c r="AF185" s="11">
        <f t="shared" si="307"/>
        <v>34.73275</v>
      </c>
      <c r="AG185" s="11">
        <f t="shared" ref="AG185:AI185" si="414">O185+W185</f>
        <v>179</v>
      </c>
      <c r="AH185" s="11">
        <f t="shared" si="414"/>
        <v>0</v>
      </c>
      <c r="AI185" s="11">
        <f t="shared" si="414"/>
        <v>1676.31125</v>
      </c>
      <c r="AJ185" s="12" t="s">
        <v>33</v>
      </c>
    </row>
    <row r="186" s="9" customFormat="1" ht="16" customHeight="1" spans="1:36">
      <c r="A186" s="45">
        <f t="shared" si="290"/>
        <v>183</v>
      </c>
      <c r="B186" s="46" t="s">
        <v>509</v>
      </c>
      <c r="C186" s="47" t="s">
        <v>552</v>
      </c>
      <c r="D186" s="46" t="s">
        <v>553</v>
      </c>
      <c r="E186" s="46">
        <v>3473.25</v>
      </c>
      <c r="F186" s="46">
        <v>3473.25</v>
      </c>
      <c r="G186" s="48">
        <v>5664.75</v>
      </c>
      <c r="H186" s="46">
        <v>3473.25</v>
      </c>
      <c r="I186" s="48">
        <v>1790</v>
      </c>
      <c r="J186" s="48"/>
      <c r="K186" s="63">
        <f t="shared" si="291"/>
        <v>62.5185</v>
      </c>
      <c r="L186" s="64">
        <f t="shared" si="292"/>
        <v>555.72</v>
      </c>
      <c r="M186" s="48">
        <f t="shared" si="293"/>
        <v>453.18</v>
      </c>
      <c r="N186" s="46">
        <f t="shared" si="294"/>
        <v>24.31275</v>
      </c>
      <c r="O186" s="48">
        <f t="shared" si="295"/>
        <v>89.5</v>
      </c>
      <c r="P186" s="48">
        <f t="shared" si="296"/>
        <v>0</v>
      </c>
      <c r="Q186" s="48">
        <f t="shared" si="297"/>
        <v>1185.23125</v>
      </c>
      <c r="R186" s="46">
        <f t="shared" si="298"/>
        <v>0</v>
      </c>
      <c r="S186" s="46">
        <f t="shared" si="299"/>
        <v>277.86</v>
      </c>
      <c r="T186" s="48">
        <f t="shared" si="300"/>
        <v>113.3</v>
      </c>
      <c r="U186" s="46">
        <f t="shared" si="301"/>
        <v>10.42</v>
      </c>
      <c r="V186" s="46">
        <v>0</v>
      </c>
      <c r="W186" s="48">
        <f t="shared" si="302"/>
        <v>89.5</v>
      </c>
      <c r="X186" s="48">
        <f t="shared" si="303"/>
        <v>0</v>
      </c>
      <c r="Y186" s="46">
        <f t="shared" si="304"/>
        <v>491.08</v>
      </c>
      <c r="Z186" s="46">
        <f t="shared" si="305"/>
        <v>1676.31125</v>
      </c>
      <c r="AA186" s="46"/>
      <c r="AB186" s="12" t="s">
        <v>83</v>
      </c>
      <c r="AC186" s="11">
        <f t="shared" ref="AC186:AE186" si="415">K186+R186</f>
        <v>62.5185</v>
      </c>
      <c r="AD186" s="11">
        <f t="shared" si="415"/>
        <v>833.58</v>
      </c>
      <c r="AE186" s="11">
        <f t="shared" si="415"/>
        <v>566.48</v>
      </c>
      <c r="AF186" s="11">
        <f t="shared" si="307"/>
        <v>34.73275</v>
      </c>
      <c r="AG186" s="11">
        <f t="shared" ref="AG186:AI186" si="416">O186+W186</f>
        <v>179</v>
      </c>
      <c r="AH186" s="11">
        <f t="shared" si="416"/>
        <v>0</v>
      </c>
      <c r="AI186" s="11">
        <f t="shared" si="416"/>
        <v>1676.31125</v>
      </c>
      <c r="AJ186" s="12" t="s">
        <v>33</v>
      </c>
    </row>
    <row r="187" s="9" customFormat="1" ht="16" customHeight="1" spans="1:36">
      <c r="A187" s="45">
        <f t="shared" si="290"/>
        <v>184</v>
      </c>
      <c r="B187" s="46" t="s">
        <v>509</v>
      </c>
      <c r="C187" s="47" t="s">
        <v>554</v>
      </c>
      <c r="D187" s="46" t="s">
        <v>555</v>
      </c>
      <c r="E187" s="46">
        <v>3473.25</v>
      </c>
      <c r="F187" s="46">
        <v>3473.25</v>
      </c>
      <c r="G187" s="48">
        <v>5664.75</v>
      </c>
      <c r="H187" s="46">
        <v>3473.25</v>
      </c>
      <c r="I187" s="48">
        <v>1790</v>
      </c>
      <c r="J187" s="48"/>
      <c r="K187" s="63">
        <f t="shared" si="291"/>
        <v>62.5185</v>
      </c>
      <c r="L187" s="64">
        <f t="shared" si="292"/>
        <v>555.72</v>
      </c>
      <c r="M187" s="48">
        <f t="shared" si="293"/>
        <v>453.18</v>
      </c>
      <c r="N187" s="46">
        <f t="shared" si="294"/>
        <v>24.31275</v>
      </c>
      <c r="O187" s="48">
        <f t="shared" si="295"/>
        <v>89.5</v>
      </c>
      <c r="P187" s="48">
        <f t="shared" si="296"/>
        <v>0</v>
      </c>
      <c r="Q187" s="48">
        <f t="shared" si="297"/>
        <v>1185.23125</v>
      </c>
      <c r="R187" s="46">
        <f t="shared" si="298"/>
        <v>0</v>
      </c>
      <c r="S187" s="46">
        <f t="shared" si="299"/>
        <v>277.86</v>
      </c>
      <c r="T187" s="48">
        <f t="shared" si="300"/>
        <v>113.3</v>
      </c>
      <c r="U187" s="46">
        <f t="shared" si="301"/>
        <v>10.42</v>
      </c>
      <c r="V187" s="46">
        <v>0</v>
      </c>
      <c r="W187" s="48">
        <f t="shared" si="302"/>
        <v>89.5</v>
      </c>
      <c r="X187" s="48">
        <f t="shared" si="303"/>
        <v>0</v>
      </c>
      <c r="Y187" s="46">
        <f t="shared" si="304"/>
        <v>491.08</v>
      </c>
      <c r="Z187" s="46">
        <f t="shared" si="305"/>
        <v>1676.31125</v>
      </c>
      <c r="AA187" s="46"/>
      <c r="AB187" s="12" t="s">
        <v>83</v>
      </c>
      <c r="AC187" s="11">
        <f t="shared" ref="AC187:AE187" si="417">K187+R187</f>
        <v>62.5185</v>
      </c>
      <c r="AD187" s="11">
        <f t="shared" si="417"/>
        <v>833.58</v>
      </c>
      <c r="AE187" s="11">
        <f t="shared" si="417"/>
        <v>566.48</v>
      </c>
      <c r="AF187" s="11">
        <f t="shared" si="307"/>
        <v>34.73275</v>
      </c>
      <c r="AG187" s="11">
        <f t="shared" ref="AG187:AI187" si="418">O187+W187</f>
        <v>179</v>
      </c>
      <c r="AH187" s="11">
        <f t="shared" si="418"/>
        <v>0</v>
      </c>
      <c r="AI187" s="11">
        <f t="shared" si="418"/>
        <v>1676.31125</v>
      </c>
      <c r="AJ187" s="12" t="s">
        <v>33</v>
      </c>
    </row>
    <row r="188" s="9" customFormat="1" ht="16" customHeight="1" spans="1:36">
      <c r="A188" s="45">
        <f t="shared" si="290"/>
        <v>185</v>
      </c>
      <c r="B188" s="46" t="s">
        <v>509</v>
      </c>
      <c r="C188" s="51" t="s">
        <v>556</v>
      </c>
      <c r="D188" s="55" t="s">
        <v>557</v>
      </c>
      <c r="E188" s="46">
        <v>3473.25</v>
      </c>
      <c r="F188" s="46">
        <v>3473.25</v>
      </c>
      <c r="G188" s="48">
        <v>5664.75</v>
      </c>
      <c r="H188" s="46">
        <v>3473.25</v>
      </c>
      <c r="I188" s="48">
        <v>1790</v>
      </c>
      <c r="J188" s="48"/>
      <c r="K188" s="63">
        <f t="shared" si="291"/>
        <v>62.5185</v>
      </c>
      <c r="L188" s="64">
        <f t="shared" si="292"/>
        <v>555.72</v>
      </c>
      <c r="M188" s="48">
        <f t="shared" si="293"/>
        <v>453.18</v>
      </c>
      <c r="N188" s="46">
        <f t="shared" si="294"/>
        <v>24.31275</v>
      </c>
      <c r="O188" s="48">
        <f t="shared" si="295"/>
        <v>89.5</v>
      </c>
      <c r="P188" s="48">
        <f t="shared" si="296"/>
        <v>0</v>
      </c>
      <c r="Q188" s="48">
        <f t="shared" si="297"/>
        <v>1185.23125</v>
      </c>
      <c r="R188" s="46">
        <f t="shared" si="298"/>
        <v>0</v>
      </c>
      <c r="S188" s="46">
        <f t="shared" si="299"/>
        <v>277.86</v>
      </c>
      <c r="T188" s="48">
        <f t="shared" si="300"/>
        <v>113.3</v>
      </c>
      <c r="U188" s="46">
        <f t="shared" si="301"/>
        <v>10.42</v>
      </c>
      <c r="V188" s="46">
        <v>0</v>
      </c>
      <c r="W188" s="48">
        <f t="shared" si="302"/>
        <v>89.5</v>
      </c>
      <c r="X188" s="48">
        <f t="shared" si="303"/>
        <v>0</v>
      </c>
      <c r="Y188" s="46">
        <f t="shared" si="304"/>
        <v>491.08</v>
      </c>
      <c r="Z188" s="46">
        <f t="shared" si="305"/>
        <v>1676.31125</v>
      </c>
      <c r="AA188" s="46"/>
      <c r="AB188" s="12" t="s">
        <v>83</v>
      </c>
      <c r="AC188" s="11">
        <f t="shared" ref="AC188:AE188" si="419">K188+R188</f>
        <v>62.5185</v>
      </c>
      <c r="AD188" s="11">
        <f t="shared" si="419"/>
        <v>833.58</v>
      </c>
      <c r="AE188" s="11">
        <f t="shared" si="419"/>
        <v>566.48</v>
      </c>
      <c r="AF188" s="11">
        <f t="shared" si="307"/>
        <v>34.73275</v>
      </c>
      <c r="AG188" s="11">
        <f t="shared" ref="AG188:AI188" si="420">O188+W188</f>
        <v>179</v>
      </c>
      <c r="AH188" s="11">
        <f t="shared" si="420"/>
        <v>0</v>
      </c>
      <c r="AI188" s="11">
        <f t="shared" si="420"/>
        <v>1676.31125</v>
      </c>
      <c r="AJ188" s="12" t="s">
        <v>33</v>
      </c>
    </row>
    <row r="189" s="9" customFormat="1" ht="16" customHeight="1" spans="1:36">
      <c r="A189" s="45">
        <f t="shared" si="290"/>
        <v>186</v>
      </c>
      <c r="B189" s="46" t="s">
        <v>558</v>
      </c>
      <c r="C189" s="47" t="s">
        <v>559</v>
      </c>
      <c r="D189" s="46" t="s">
        <v>560</v>
      </c>
      <c r="E189" s="46">
        <v>3473.25</v>
      </c>
      <c r="F189" s="46">
        <v>3473.25</v>
      </c>
      <c r="G189" s="48">
        <v>5664.75</v>
      </c>
      <c r="H189" s="46">
        <v>3473.25</v>
      </c>
      <c r="I189" s="48">
        <v>1790</v>
      </c>
      <c r="J189" s="48"/>
      <c r="K189" s="63">
        <f t="shared" si="291"/>
        <v>62.5185</v>
      </c>
      <c r="L189" s="64">
        <f t="shared" si="292"/>
        <v>555.72</v>
      </c>
      <c r="M189" s="48">
        <f t="shared" si="293"/>
        <v>453.18</v>
      </c>
      <c r="N189" s="46">
        <f t="shared" si="294"/>
        <v>24.31275</v>
      </c>
      <c r="O189" s="48">
        <f t="shared" si="295"/>
        <v>89.5</v>
      </c>
      <c r="P189" s="48">
        <f t="shared" si="296"/>
        <v>0</v>
      </c>
      <c r="Q189" s="48">
        <f t="shared" si="297"/>
        <v>1185.23125</v>
      </c>
      <c r="R189" s="46">
        <f t="shared" si="298"/>
        <v>0</v>
      </c>
      <c r="S189" s="46">
        <f t="shared" si="299"/>
        <v>277.86</v>
      </c>
      <c r="T189" s="48">
        <f t="shared" si="300"/>
        <v>113.3</v>
      </c>
      <c r="U189" s="46">
        <f t="shared" si="301"/>
        <v>10.42</v>
      </c>
      <c r="V189" s="46">
        <v>0</v>
      </c>
      <c r="W189" s="48">
        <f t="shared" si="302"/>
        <v>89.5</v>
      </c>
      <c r="X189" s="48">
        <f t="shared" si="303"/>
        <v>0</v>
      </c>
      <c r="Y189" s="46">
        <f t="shared" si="304"/>
        <v>491.08</v>
      </c>
      <c r="Z189" s="46">
        <f t="shared" si="305"/>
        <v>1676.31125</v>
      </c>
      <c r="AA189" s="46"/>
      <c r="AB189" s="12" t="s">
        <v>98</v>
      </c>
      <c r="AC189" s="11">
        <f t="shared" ref="AC189:AE189" si="421">K189+R189</f>
        <v>62.5185</v>
      </c>
      <c r="AD189" s="11">
        <f t="shared" si="421"/>
        <v>833.58</v>
      </c>
      <c r="AE189" s="11">
        <f t="shared" si="421"/>
        <v>566.48</v>
      </c>
      <c r="AF189" s="11">
        <f t="shared" si="307"/>
        <v>34.73275</v>
      </c>
      <c r="AG189" s="11">
        <f t="shared" ref="AG189:AI189" si="422">O189+W189</f>
        <v>179</v>
      </c>
      <c r="AH189" s="11">
        <f t="shared" si="422"/>
        <v>0</v>
      </c>
      <c r="AI189" s="11">
        <f t="shared" si="422"/>
        <v>1676.31125</v>
      </c>
      <c r="AJ189" s="12" t="s">
        <v>33</v>
      </c>
    </row>
    <row r="190" s="9" customFormat="1" ht="16" customHeight="1" spans="1:36">
      <c r="A190" s="45">
        <f t="shared" si="290"/>
        <v>187</v>
      </c>
      <c r="B190" s="46" t="s">
        <v>558</v>
      </c>
      <c r="C190" s="47" t="s">
        <v>561</v>
      </c>
      <c r="D190" s="46" t="s">
        <v>562</v>
      </c>
      <c r="E190" s="46">
        <v>3473.25</v>
      </c>
      <c r="F190" s="46">
        <v>3473.25</v>
      </c>
      <c r="G190" s="48">
        <v>5664.75</v>
      </c>
      <c r="H190" s="46">
        <v>3473.25</v>
      </c>
      <c r="I190" s="48">
        <v>1790</v>
      </c>
      <c r="J190" s="48"/>
      <c r="K190" s="63">
        <f t="shared" si="291"/>
        <v>62.5185</v>
      </c>
      <c r="L190" s="64">
        <f t="shared" si="292"/>
        <v>555.72</v>
      </c>
      <c r="M190" s="48">
        <f t="shared" si="293"/>
        <v>453.18</v>
      </c>
      <c r="N190" s="46">
        <f t="shared" si="294"/>
        <v>24.31275</v>
      </c>
      <c r="O190" s="48">
        <f t="shared" si="295"/>
        <v>89.5</v>
      </c>
      <c r="P190" s="48">
        <f t="shared" si="296"/>
        <v>0</v>
      </c>
      <c r="Q190" s="48">
        <f t="shared" si="297"/>
        <v>1185.23125</v>
      </c>
      <c r="R190" s="46">
        <f t="shared" si="298"/>
        <v>0</v>
      </c>
      <c r="S190" s="46">
        <f t="shared" si="299"/>
        <v>277.86</v>
      </c>
      <c r="T190" s="48">
        <f t="shared" si="300"/>
        <v>113.3</v>
      </c>
      <c r="U190" s="46">
        <f t="shared" si="301"/>
        <v>10.42</v>
      </c>
      <c r="V190" s="46">
        <v>0</v>
      </c>
      <c r="W190" s="48">
        <f t="shared" si="302"/>
        <v>89.5</v>
      </c>
      <c r="X190" s="48">
        <f t="shared" si="303"/>
        <v>0</v>
      </c>
      <c r="Y190" s="46">
        <f t="shared" si="304"/>
        <v>491.08</v>
      </c>
      <c r="Z190" s="46">
        <f t="shared" si="305"/>
        <v>1676.31125</v>
      </c>
      <c r="AA190" s="46"/>
      <c r="AB190" s="12" t="s">
        <v>98</v>
      </c>
      <c r="AC190" s="11">
        <f t="shared" ref="AC190:AE190" si="423">K190+R190</f>
        <v>62.5185</v>
      </c>
      <c r="AD190" s="11">
        <f t="shared" si="423"/>
        <v>833.58</v>
      </c>
      <c r="AE190" s="11">
        <f t="shared" si="423"/>
        <v>566.48</v>
      </c>
      <c r="AF190" s="11">
        <f t="shared" si="307"/>
        <v>34.73275</v>
      </c>
      <c r="AG190" s="11">
        <f t="shared" ref="AG190:AI190" si="424">O190+W190</f>
        <v>179</v>
      </c>
      <c r="AH190" s="11">
        <f t="shared" si="424"/>
        <v>0</v>
      </c>
      <c r="AI190" s="11">
        <f t="shared" si="424"/>
        <v>1676.31125</v>
      </c>
      <c r="AJ190" s="12" t="s">
        <v>33</v>
      </c>
    </row>
    <row r="191" s="9" customFormat="1" ht="16" customHeight="1" spans="1:36">
      <c r="A191" s="45">
        <f t="shared" si="290"/>
        <v>188</v>
      </c>
      <c r="B191" s="46" t="s">
        <v>558</v>
      </c>
      <c r="C191" s="47" t="s">
        <v>563</v>
      </c>
      <c r="D191" s="46" t="s">
        <v>564</v>
      </c>
      <c r="E191" s="46">
        <v>3473.25</v>
      </c>
      <c r="F191" s="46">
        <v>3473.25</v>
      </c>
      <c r="G191" s="48">
        <v>5664.75</v>
      </c>
      <c r="H191" s="46">
        <v>3473.25</v>
      </c>
      <c r="I191" s="48">
        <v>1790</v>
      </c>
      <c r="J191" s="48"/>
      <c r="K191" s="63">
        <f t="shared" si="291"/>
        <v>62.5185</v>
      </c>
      <c r="L191" s="64">
        <f t="shared" si="292"/>
        <v>555.72</v>
      </c>
      <c r="M191" s="48">
        <f t="shared" si="293"/>
        <v>453.18</v>
      </c>
      <c r="N191" s="46">
        <f t="shared" si="294"/>
        <v>24.31275</v>
      </c>
      <c r="O191" s="48">
        <f t="shared" si="295"/>
        <v>89.5</v>
      </c>
      <c r="P191" s="48">
        <f t="shared" si="296"/>
        <v>0</v>
      </c>
      <c r="Q191" s="48">
        <f t="shared" si="297"/>
        <v>1185.23125</v>
      </c>
      <c r="R191" s="46">
        <f t="shared" si="298"/>
        <v>0</v>
      </c>
      <c r="S191" s="46">
        <f t="shared" si="299"/>
        <v>277.86</v>
      </c>
      <c r="T191" s="48">
        <f t="shared" si="300"/>
        <v>113.3</v>
      </c>
      <c r="U191" s="46">
        <f t="shared" si="301"/>
        <v>10.42</v>
      </c>
      <c r="V191" s="46">
        <v>0</v>
      </c>
      <c r="W191" s="48">
        <f t="shared" si="302"/>
        <v>89.5</v>
      </c>
      <c r="X191" s="48">
        <f t="shared" si="303"/>
        <v>0</v>
      </c>
      <c r="Y191" s="46">
        <f t="shared" si="304"/>
        <v>491.08</v>
      </c>
      <c r="Z191" s="46">
        <f t="shared" si="305"/>
        <v>1676.31125</v>
      </c>
      <c r="AA191" s="46"/>
      <c r="AB191" s="12" t="s">
        <v>98</v>
      </c>
      <c r="AC191" s="11">
        <f t="shared" ref="AC191:AE191" si="425">K191+R191</f>
        <v>62.5185</v>
      </c>
      <c r="AD191" s="11">
        <f t="shared" si="425"/>
        <v>833.58</v>
      </c>
      <c r="AE191" s="11">
        <f t="shared" si="425"/>
        <v>566.48</v>
      </c>
      <c r="AF191" s="11">
        <f t="shared" si="307"/>
        <v>34.73275</v>
      </c>
      <c r="AG191" s="11">
        <f t="shared" ref="AG191:AI191" si="426">O191+W191</f>
        <v>179</v>
      </c>
      <c r="AH191" s="11">
        <f t="shared" si="426"/>
        <v>0</v>
      </c>
      <c r="AI191" s="11">
        <f t="shared" si="426"/>
        <v>1676.31125</v>
      </c>
      <c r="AJ191" s="12" t="s">
        <v>33</v>
      </c>
    </row>
    <row r="192" s="9" customFormat="1" ht="16" customHeight="1" spans="1:36">
      <c r="A192" s="45">
        <f t="shared" si="290"/>
        <v>189</v>
      </c>
      <c r="B192" s="46" t="s">
        <v>558</v>
      </c>
      <c r="C192" s="47" t="s">
        <v>565</v>
      </c>
      <c r="D192" s="46" t="s">
        <v>566</v>
      </c>
      <c r="E192" s="46">
        <v>3473.25</v>
      </c>
      <c r="F192" s="46">
        <v>3473.25</v>
      </c>
      <c r="G192" s="48">
        <v>5664.75</v>
      </c>
      <c r="H192" s="46">
        <v>3473.25</v>
      </c>
      <c r="I192" s="48">
        <v>4180</v>
      </c>
      <c r="J192" s="48"/>
      <c r="K192" s="63">
        <f t="shared" si="291"/>
        <v>62.5185</v>
      </c>
      <c r="L192" s="64">
        <f t="shared" si="292"/>
        <v>555.72</v>
      </c>
      <c r="M192" s="48">
        <f t="shared" si="293"/>
        <v>453.18</v>
      </c>
      <c r="N192" s="46">
        <f t="shared" si="294"/>
        <v>24.31275</v>
      </c>
      <c r="O192" s="48">
        <f t="shared" si="295"/>
        <v>209</v>
      </c>
      <c r="P192" s="48">
        <f t="shared" si="296"/>
        <v>0</v>
      </c>
      <c r="Q192" s="48">
        <f t="shared" si="297"/>
        <v>1304.73125</v>
      </c>
      <c r="R192" s="46">
        <f t="shared" si="298"/>
        <v>0</v>
      </c>
      <c r="S192" s="46">
        <f t="shared" si="299"/>
        <v>277.86</v>
      </c>
      <c r="T192" s="48">
        <f t="shared" si="300"/>
        <v>113.3</v>
      </c>
      <c r="U192" s="46">
        <f t="shared" si="301"/>
        <v>10.42</v>
      </c>
      <c r="V192" s="46">
        <v>0</v>
      </c>
      <c r="W192" s="48">
        <f t="shared" si="302"/>
        <v>209</v>
      </c>
      <c r="X192" s="48">
        <f t="shared" si="303"/>
        <v>0</v>
      </c>
      <c r="Y192" s="46">
        <f t="shared" si="304"/>
        <v>610.58</v>
      </c>
      <c r="Z192" s="46">
        <f t="shared" si="305"/>
        <v>1915.31125</v>
      </c>
      <c r="AA192" s="46"/>
      <c r="AB192" s="12" t="s">
        <v>98</v>
      </c>
      <c r="AC192" s="11">
        <f t="shared" ref="AC192:AE192" si="427">K192+R192</f>
        <v>62.5185</v>
      </c>
      <c r="AD192" s="11">
        <f t="shared" si="427"/>
        <v>833.58</v>
      </c>
      <c r="AE192" s="11">
        <f t="shared" si="427"/>
        <v>566.48</v>
      </c>
      <c r="AF192" s="11">
        <f t="shared" si="307"/>
        <v>34.73275</v>
      </c>
      <c r="AG192" s="11">
        <f t="shared" ref="AG192:AI192" si="428">O192+W192</f>
        <v>418</v>
      </c>
      <c r="AH192" s="11">
        <f t="shared" si="428"/>
        <v>0</v>
      </c>
      <c r="AI192" s="11">
        <f t="shared" si="428"/>
        <v>1915.31125</v>
      </c>
      <c r="AJ192" s="12" t="s">
        <v>33</v>
      </c>
    </row>
    <row r="193" s="9" customFormat="1" ht="16" customHeight="1" spans="1:36">
      <c r="A193" s="45">
        <f t="shared" si="290"/>
        <v>190</v>
      </c>
      <c r="B193" s="46" t="s">
        <v>558</v>
      </c>
      <c r="C193" s="47" t="s">
        <v>567</v>
      </c>
      <c r="D193" s="46" t="s">
        <v>568</v>
      </c>
      <c r="E193" s="46">
        <v>3473.25</v>
      </c>
      <c r="F193" s="46">
        <v>3473.25</v>
      </c>
      <c r="G193" s="48">
        <v>5664.75</v>
      </c>
      <c r="H193" s="46">
        <v>3473.25</v>
      </c>
      <c r="I193" s="48">
        <v>4180</v>
      </c>
      <c r="J193" s="48"/>
      <c r="K193" s="63">
        <f t="shared" si="291"/>
        <v>62.5185</v>
      </c>
      <c r="L193" s="64">
        <f t="shared" si="292"/>
        <v>555.72</v>
      </c>
      <c r="M193" s="48">
        <f t="shared" si="293"/>
        <v>453.18</v>
      </c>
      <c r="N193" s="46">
        <f t="shared" si="294"/>
        <v>24.31275</v>
      </c>
      <c r="O193" s="48">
        <f t="shared" si="295"/>
        <v>209</v>
      </c>
      <c r="P193" s="48">
        <f t="shared" si="296"/>
        <v>0</v>
      </c>
      <c r="Q193" s="48">
        <f t="shared" si="297"/>
        <v>1304.73125</v>
      </c>
      <c r="R193" s="46">
        <f t="shared" si="298"/>
        <v>0</v>
      </c>
      <c r="S193" s="46">
        <f t="shared" si="299"/>
        <v>277.86</v>
      </c>
      <c r="T193" s="48">
        <f t="shared" si="300"/>
        <v>113.3</v>
      </c>
      <c r="U193" s="46">
        <f t="shared" si="301"/>
        <v>10.42</v>
      </c>
      <c r="V193" s="46">
        <v>0</v>
      </c>
      <c r="W193" s="48">
        <f t="shared" si="302"/>
        <v>209</v>
      </c>
      <c r="X193" s="48">
        <f t="shared" si="303"/>
        <v>0</v>
      </c>
      <c r="Y193" s="46">
        <f t="shared" si="304"/>
        <v>610.58</v>
      </c>
      <c r="Z193" s="46">
        <f t="shared" si="305"/>
        <v>1915.31125</v>
      </c>
      <c r="AA193" s="46"/>
      <c r="AB193" s="12" t="s">
        <v>98</v>
      </c>
      <c r="AC193" s="11">
        <f t="shared" ref="AC193:AE193" si="429">K193+R193</f>
        <v>62.5185</v>
      </c>
      <c r="AD193" s="11">
        <f t="shared" si="429"/>
        <v>833.58</v>
      </c>
      <c r="AE193" s="11">
        <f t="shared" si="429"/>
        <v>566.48</v>
      </c>
      <c r="AF193" s="11">
        <f t="shared" si="307"/>
        <v>34.73275</v>
      </c>
      <c r="AG193" s="11">
        <f t="shared" ref="AG193:AI193" si="430">O193+W193</f>
        <v>418</v>
      </c>
      <c r="AH193" s="11">
        <f t="shared" si="430"/>
        <v>0</v>
      </c>
      <c r="AI193" s="11">
        <f t="shared" si="430"/>
        <v>1915.31125</v>
      </c>
      <c r="AJ193" s="12" t="s">
        <v>33</v>
      </c>
    </row>
    <row r="194" s="9" customFormat="1" ht="16" customHeight="1" spans="1:36">
      <c r="A194" s="45">
        <f t="shared" si="290"/>
        <v>191</v>
      </c>
      <c r="B194" s="46" t="s">
        <v>558</v>
      </c>
      <c r="C194" s="47" t="s">
        <v>569</v>
      </c>
      <c r="D194" s="46" t="s">
        <v>570</v>
      </c>
      <c r="E194" s="46">
        <v>3473.25</v>
      </c>
      <c r="F194" s="46">
        <v>3473.25</v>
      </c>
      <c r="G194" s="48">
        <v>5664.75</v>
      </c>
      <c r="H194" s="46">
        <v>3473.25</v>
      </c>
      <c r="I194" s="48">
        <v>4180</v>
      </c>
      <c r="J194" s="48"/>
      <c r="K194" s="63">
        <f t="shared" si="291"/>
        <v>62.5185</v>
      </c>
      <c r="L194" s="64">
        <f t="shared" si="292"/>
        <v>555.72</v>
      </c>
      <c r="M194" s="48">
        <f t="shared" si="293"/>
        <v>453.18</v>
      </c>
      <c r="N194" s="46">
        <f t="shared" si="294"/>
        <v>24.31275</v>
      </c>
      <c r="O194" s="48">
        <f t="shared" si="295"/>
        <v>209</v>
      </c>
      <c r="P194" s="48">
        <f t="shared" si="296"/>
        <v>0</v>
      </c>
      <c r="Q194" s="48">
        <f t="shared" si="297"/>
        <v>1304.73125</v>
      </c>
      <c r="R194" s="46">
        <f t="shared" si="298"/>
        <v>0</v>
      </c>
      <c r="S194" s="46">
        <f t="shared" si="299"/>
        <v>277.86</v>
      </c>
      <c r="T194" s="48">
        <f t="shared" si="300"/>
        <v>113.3</v>
      </c>
      <c r="U194" s="46">
        <f t="shared" si="301"/>
        <v>10.42</v>
      </c>
      <c r="V194" s="46">
        <v>0</v>
      </c>
      <c r="W194" s="48">
        <f t="shared" si="302"/>
        <v>209</v>
      </c>
      <c r="X194" s="48">
        <f t="shared" si="303"/>
        <v>0</v>
      </c>
      <c r="Y194" s="46">
        <f t="shared" si="304"/>
        <v>610.58</v>
      </c>
      <c r="Z194" s="46">
        <f t="shared" si="305"/>
        <v>1915.31125</v>
      </c>
      <c r="AA194" s="46"/>
      <c r="AB194" s="12" t="s">
        <v>98</v>
      </c>
      <c r="AC194" s="11">
        <f t="shared" ref="AC194:AE194" si="431">K194+R194</f>
        <v>62.5185</v>
      </c>
      <c r="AD194" s="11">
        <f t="shared" si="431"/>
        <v>833.58</v>
      </c>
      <c r="AE194" s="11">
        <f t="shared" si="431"/>
        <v>566.48</v>
      </c>
      <c r="AF194" s="11">
        <f t="shared" si="307"/>
        <v>34.73275</v>
      </c>
      <c r="AG194" s="11">
        <f t="shared" ref="AG194:AI194" si="432">O194+W194</f>
        <v>418</v>
      </c>
      <c r="AH194" s="11">
        <f t="shared" si="432"/>
        <v>0</v>
      </c>
      <c r="AI194" s="11">
        <f t="shared" si="432"/>
        <v>1915.31125</v>
      </c>
      <c r="AJ194" s="12" t="s">
        <v>33</v>
      </c>
    </row>
    <row r="195" s="9" customFormat="1" ht="16" customHeight="1" spans="1:36">
      <c r="A195" s="45">
        <f t="shared" si="290"/>
        <v>192</v>
      </c>
      <c r="B195" s="46" t="s">
        <v>233</v>
      </c>
      <c r="C195" s="47" t="s">
        <v>571</v>
      </c>
      <c r="D195" s="46" t="s">
        <v>572</v>
      </c>
      <c r="E195" s="46">
        <v>3473.25</v>
      </c>
      <c r="F195" s="46">
        <v>3473.25</v>
      </c>
      <c r="G195" s="48">
        <v>5664.75</v>
      </c>
      <c r="H195" s="46">
        <v>3473.25</v>
      </c>
      <c r="I195" s="48">
        <v>4180</v>
      </c>
      <c r="J195" s="48"/>
      <c r="K195" s="63">
        <f t="shared" si="291"/>
        <v>62.5185</v>
      </c>
      <c r="L195" s="64">
        <f t="shared" si="292"/>
        <v>555.72</v>
      </c>
      <c r="M195" s="48">
        <f t="shared" si="293"/>
        <v>453.18</v>
      </c>
      <c r="N195" s="46">
        <f t="shared" si="294"/>
        <v>24.31275</v>
      </c>
      <c r="O195" s="48">
        <f t="shared" si="295"/>
        <v>209</v>
      </c>
      <c r="P195" s="48">
        <f t="shared" si="296"/>
        <v>0</v>
      </c>
      <c r="Q195" s="48">
        <f t="shared" si="297"/>
        <v>1304.73125</v>
      </c>
      <c r="R195" s="46">
        <f t="shared" si="298"/>
        <v>0</v>
      </c>
      <c r="S195" s="46">
        <f t="shared" si="299"/>
        <v>277.86</v>
      </c>
      <c r="T195" s="48">
        <f t="shared" si="300"/>
        <v>113.3</v>
      </c>
      <c r="U195" s="46">
        <f t="shared" si="301"/>
        <v>10.42</v>
      </c>
      <c r="V195" s="46">
        <v>0</v>
      </c>
      <c r="W195" s="48">
        <f t="shared" si="302"/>
        <v>209</v>
      </c>
      <c r="X195" s="48">
        <f t="shared" si="303"/>
        <v>0</v>
      </c>
      <c r="Y195" s="46">
        <f t="shared" si="304"/>
        <v>610.58</v>
      </c>
      <c r="Z195" s="46">
        <f t="shared" si="305"/>
        <v>1915.31125</v>
      </c>
      <c r="AA195" s="46"/>
      <c r="AB195" s="12" t="s">
        <v>101</v>
      </c>
      <c r="AC195" s="11">
        <f t="shared" ref="AC195:AE195" si="433">K195+R195</f>
        <v>62.5185</v>
      </c>
      <c r="AD195" s="11">
        <f t="shared" si="433"/>
        <v>833.58</v>
      </c>
      <c r="AE195" s="11">
        <f t="shared" si="433"/>
        <v>566.48</v>
      </c>
      <c r="AF195" s="11">
        <f t="shared" si="307"/>
        <v>34.73275</v>
      </c>
      <c r="AG195" s="11">
        <f t="shared" ref="AG195:AI195" si="434">O195+W195</f>
        <v>418</v>
      </c>
      <c r="AH195" s="11">
        <f t="shared" si="434"/>
        <v>0</v>
      </c>
      <c r="AI195" s="11">
        <f t="shared" si="434"/>
        <v>1915.31125</v>
      </c>
      <c r="AJ195" s="12" t="s">
        <v>34</v>
      </c>
    </row>
    <row r="196" s="9" customFormat="1" ht="16" customHeight="1" spans="1:36">
      <c r="A196" s="45">
        <f t="shared" ref="A196:A259" si="435">ROW()-3</f>
        <v>193</v>
      </c>
      <c r="B196" s="46" t="s">
        <v>558</v>
      </c>
      <c r="C196" s="47" t="s">
        <v>573</v>
      </c>
      <c r="D196" s="46" t="s">
        <v>574</v>
      </c>
      <c r="E196" s="46">
        <v>3473.25</v>
      </c>
      <c r="F196" s="46">
        <v>3473.25</v>
      </c>
      <c r="G196" s="48">
        <v>5664.75</v>
      </c>
      <c r="H196" s="46">
        <v>3473.25</v>
      </c>
      <c r="I196" s="48">
        <v>4180</v>
      </c>
      <c r="J196" s="48"/>
      <c r="K196" s="63">
        <f t="shared" ref="K196:K259" si="436">E196*0.018</f>
        <v>62.5185</v>
      </c>
      <c r="L196" s="64">
        <f t="shared" ref="L196:L259" si="437">F196*0.16</f>
        <v>555.72</v>
      </c>
      <c r="M196" s="48">
        <f t="shared" ref="M196:M259" si="438">ROUND(G196*0.08,2)</f>
        <v>453.18</v>
      </c>
      <c r="N196" s="46">
        <f t="shared" ref="N196:N259" si="439">H196*0.007</f>
        <v>24.31275</v>
      </c>
      <c r="O196" s="48">
        <f t="shared" ref="O196:O259" si="440">I196*5%</f>
        <v>209</v>
      </c>
      <c r="P196" s="48">
        <f t="shared" ref="P196:P259" si="441">J196*50%</f>
        <v>0</v>
      </c>
      <c r="Q196" s="48">
        <f t="shared" ref="Q196:Q259" si="442">SUM(K196:P196)</f>
        <v>1304.73125</v>
      </c>
      <c r="R196" s="46">
        <f t="shared" ref="R196:R259" si="443">E196*0</f>
        <v>0</v>
      </c>
      <c r="S196" s="46">
        <f t="shared" ref="S196:S259" si="444">ROUND(F196*0.08,2)</f>
        <v>277.86</v>
      </c>
      <c r="T196" s="48">
        <f t="shared" ref="T196:T259" si="445">ROUND(G196*0.02,2)</f>
        <v>113.3</v>
      </c>
      <c r="U196" s="46">
        <f t="shared" ref="U196:U259" si="446">ROUND(H196*0.003,2)</f>
        <v>10.42</v>
      </c>
      <c r="V196" s="46">
        <v>0</v>
      </c>
      <c r="W196" s="48">
        <f t="shared" ref="W196:W259" si="447">I196*5%</f>
        <v>209</v>
      </c>
      <c r="X196" s="48">
        <f t="shared" ref="X196:X259" si="448">J196*50%</f>
        <v>0</v>
      </c>
      <c r="Y196" s="46">
        <f t="shared" ref="Y196:Y259" si="449">SUM(R196:X196)</f>
        <v>610.58</v>
      </c>
      <c r="Z196" s="46">
        <f t="shared" ref="Z196:Z259" si="450">Q196+Y196</f>
        <v>1915.31125</v>
      </c>
      <c r="AA196" s="46"/>
      <c r="AB196" s="12" t="s">
        <v>98</v>
      </c>
      <c r="AC196" s="11">
        <f t="shared" ref="AC196:AE196" si="451">K196+R196</f>
        <v>62.5185</v>
      </c>
      <c r="AD196" s="11">
        <f t="shared" si="451"/>
        <v>833.58</v>
      </c>
      <c r="AE196" s="11">
        <f t="shared" si="451"/>
        <v>566.48</v>
      </c>
      <c r="AF196" s="11">
        <f t="shared" ref="AF196:AF259" si="452">N196+U196+V196</f>
        <v>34.73275</v>
      </c>
      <c r="AG196" s="11">
        <f t="shared" ref="AG196:AI196" si="453">O196+W196</f>
        <v>418</v>
      </c>
      <c r="AH196" s="11">
        <f t="shared" si="453"/>
        <v>0</v>
      </c>
      <c r="AI196" s="11">
        <f t="shared" si="453"/>
        <v>1915.31125</v>
      </c>
      <c r="AJ196" s="12" t="s">
        <v>33</v>
      </c>
    </row>
    <row r="197" s="9" customFormat="1" ht="16" customHeight="1" spans="1:36">
      <c r="A197" s="45">
        <f t="shared" si="435"/>
        <v>194</v>
      </c>
      <c r="B197" s="46" t="s">
        <v>558</v>
      </c>
      <c r="C197" s="47" t="s">
        <v>575</v>
      </c>
      <c r="D197" s="46" t="s">
        <v>576</v>
      </c>
      <c r="E197" s="46">
        <v>3473.25</v>
      </c>
      <c r="F197" s="46">
        <v>3473.25</v>
      </c>
      <c r="G197" s="48">
        <v>5664.75</v>
      </c>
      <c r="H197" s="46">
        <v>3473.25</v>
      </c>
      <c r="I197" s="48">
        <v>4180</v>
      </c>
      <c r="J197" s="48"/>
      <c r="K197" s="63">
        <f t="shared" si="436"/>
        <v>62.5185</v>
      </c>
      <c r="L197" s="64">
        <f t="shared" si="437"/>
        <v>555.72</v>
      </c>
      <c r="M197" s="48">
        <f t="shared" si="438"/>
        <v>453.18</v>
      </c>
      <c r="N197" s="46">
        <f t="shared" si="439"/>
        <v>24.31275</v>
      </c>
      <c r="O197" s="48">
        <f t="shared" si="440"/>
        <v>209</v>
      </c>
      <c r="P197" s="48">
        <f t="shared" si="441"/>
        <v>0</v>
      </c>
      <c r="Q197" s="48">
        <f t="shared" si="442"/>
        <v>1304.73125</v>
      </c>
      <c r="R197" s="46">
        <f t="shared" si="443"/>
        <v>0</v>
      </c>
      <c r="S197" s="46">
        <f t="shared" si="444"/>
        <v>277.86</v>
      </c>
      <c r="T197" s="48">
        <f t="shared" si="445"/>
        <v>113.3</v>
      </c>
      <c r="U197" s="46">
        <f t="shared" si="446"/>
        <v>10.42</v>
      </c>
      <c r="V197" s="46">
        <v>0</v>
      </c>
      <c r="W197" s="48">
        <f t="shared" si="447"/>
        <v>209</v>
      </c>
      <c r="X197" s="48">
        <f t="shared" si="448"/>
        <v>0</v>
      </c>
      <c r="Y197" s="46">
        <f t="shared" si="449"/>
        <v>610.58</v>
      </c>
      <c r="Z197" s="46">
        <f t="shared" si="450"/>
        <v>1915.31125</v>
      </c>
      <c r="AA197" s="46"/>
      <c r="AB197" s="12" t="s">
        <v>98</v>
      </c>
      <c r="AC197" s="11">
        <f t="shared" ref="AC197:AE197" si="454">K197+R197</f>
        <v>62.5185</v>
      </c>
      <c r="AD197" s="11">
        <f t="shared" si="454"/>
        <v>833.58</v>
      </c>
      <c r="AE197" s="11">
        <f t="shared" si="454"/>
        <v>566.48</v>
      </c>
      <c r="AF197" s="11">
        <f t="shared" si="452"/>
        <v>34.73275</v>
      </c>
      <c r="AG197" s="11">
        <f t="shared" ref="AG197:AI197" si="455">O197+W197</f>
        <v>418</v>
      </c>
      <c r="AH197" s="11">
        <f t="shared" si="455"/>
        <v>0</v>
      </c>
      <c r="AI197" s="11">
        <f t="shared" si="455"/>
        <v>1915.31125</v>
      </c>
      <c r="AJ197" s="12" t="s">
        <v>33</v>
      </c>
    </row>
    <row r="198" s="9" customFormat="1" ht="16" customHeight="1" spans="1:36">
      <c r="A198" s="45">
        <f t="shared" si="435"/>
        <v>195</v>
      </c>
      <c r="B198" s="46" t="s">
        <v>558</v>
      </c>
      <c r="C198" s="47" t="s">
        <v>577</v>
      </c>
      <c r="D198" s="46" t="s">
        <v>578</v>
      </c>
      <c r="E198" s="46">
        <v>3473.25</v>
      </c>
      <c r="F198" s="46">
        <v>3473.25</v>
      </c>
      <c r="G198" s="48">
        <v>5664.75</v>
      </c>
      <c r="H198" s="46">
        <v>3473.25</v>
      </c>
      <c r="I198" s="48">
        <v>1790</v>
      </c>
      <c r="J198" s="48"/>
      <c r="K198" s="63">
        <f t="shared" si="436"/>
        <v>62.5185</v>
      </c>
      <c r="L198" s="64">
        <f t="shared" si="437"/>
        <v>555.72</v>
      </c>
      <c r="M198" s="48">
        <f t="shared" si="438"/>
        <v>453.18</v>
      </c>
      <c r="N198" s="46">
        <f t="shared" si="439"/>
        <v>24.31275</v>
      </c>
      <c r="O198" s="48">
        <f t="shared" si="440"/>
        <v>89.5</v>
      </c>
      <c r="P198" s="48">
        <f t="shared" si="441"/>
        <v>0</v>
      </c>
      <c r="Q198" s="48">
        <f t="shared" si="442"/>
        <v>1185.23125</v>
      </c>
      <c r="R198" s="46">
        <f t="shared" si="443"/>
        <v>0</v>
      </c>
      <c r="S198" s="46">
        <f t="shared" si="444"/>
        <v>277.86</v>
      </c>
      <c r="T198" s="48">
        <f t="shared" si="445"/>
        <v>113.3</v>
      </c>
      <c r="U198" s="46">
        <f t="shared" si="446"/>
        <v>10.42</v>
      </c>
      <c r="V198" s="46">
        <v>0</v>
      </c>
      <c r="W198" s="48">
        <f t="shared" si="447"/>
        <v>89.5</v>
      </c>
      <c r="X198" s="48">
        <f t="shared" si="448"/>
        <v>0</v>
      </c>
      <c r="Y198" s="46">
        <f t="shared" si="449"/>
        <v>491.08</v>
      </c>
      <c r="Z198" s="46">
        <f t="shared" si="450"/>
        <v>1676.31125</v>
      </c>
      <c r="AA198" s="46"/>
      <c r="AB198" s="12" t="s">
        <v>98</v>
      </c>
      <c r="AC198" s="11">
        <f t="shared" ref="AC198:AE198" si="456">K198+R198</f>
        <v>62.5185</v>
      </c>
      <c r="AD198" s="11">
        <f t="shared" si="456"/>
        <v>833.58</v>
      </c>
      <c r="AE198" s="11">
        <f t="shared" si="456"/>
        <v>566.48</v>
      </c>
      <c r="AF198" s="11">
        <f t="shared" si="452"/>
        <v>34.73275</v>
      </c>
      <c r="AG198" s="11">
        <f t="shared" ref="AG198:AI198" si="457">O198+W198</f>
        <v>179</v>
      </c>
      <c r="AH198" s="11">
        <f t="shared" si="457"/>
        <v>0</v>
      </c>
      <c r="AI198" s="11">
        <f t="shared" si="457"/>
        <v>1676.31125</v>
      </c>
      <c r="AJ198" s="12" t="s">
        <v>33</v>
      </c>
    </row>
    <row r="199" s="9" customFormat="1" ht="16" customHeight="1" spans="1:36">
      <c r="A199" s="45">
        <f t="shared" si="435"/>
        <v>196</v>
      </c>
      <c r="B199" s="46" t="s">
        <v>230</v>
      </c>
      <c r="C199" s="47" t="s">
        <v>579</v>
      </c>
      <c r="D199" s="46" t="s">
        <v>580</v>
      </c>
      <c r="E199" s="46">
        <v>3473.25</v>
      </c>
      <c r="F199" s="46">
        <v>3473.25</v>
      </c>
      <c r="G199" s="48">
        <v>5664.75</v>
      </c>
      <c r="H199" s="46">
        <v>3473.25</v>
      </c>
      <c r="I199" s="48">
        <v>1790</v>
      </c>
      <c r="J199" s="48"/>
      <c r="K199" s="63">
        <f t="shared" si="436"/>
        <v>62.5185</v>
      </c>
      <c r="L199" s="64">
        <f t="shared" si="437"/>
        <v>555.72</v>
      </c>
      <c r="M199" s="48">
        <f t="shared" si="438"/>
        <v>453.18</v>
      </c>
      <c r="N199" s="46">
        <f t="shared" si="439"/>
        <v>24.31275</v>
      </c>
      <c r="O199" s="48">
        <f t="shared" si="440"/>
        <v>89.5</v>
      </c>
      <c r="P199" s="48">
        <f t="shared" si="441"/>
        <v>0</v>
      </c>
      <c r="Q199" s="48">
        <f t="shared" si="442"/>
        <v>1185.23125</v>
      </c>
      <c r="R199" s="46">
        <f t="shared" si="443"/>
        <v>0</v>
      </c>
      <c r="S199" s="46">
        <f t="shared" si="444"/>
        <v>277.86</v>
      </c>
      <c r="T199" s="48">
        <f t="shared" si="445"/>
        <v>113.3</v>
      </c>
      <c r="U199" s="46">
        <f t="shared" si="446"/>
        <v>10.42</v>
      </c>
      <c r="V199" s="46">
        <v>0</v>
      </c>
      <c r="W199" s="48">
        <f t="shared" si="447"/>
        <v>89.5</v>
      </c>
      <c r="X199" s="48">
        <f t="shared" si="448"/>
        <v>0</v>
      </c>
      <c r="Y199" s="46">
        <f t="shared" si="449"/>
        <v>491.08</v>
      </c>
      <c r="Z199" s="46">
        <f t="shared" si="450"/>
        <v>1676.31125</v>
      </c>
      <c r="AA199" s="46"/>
      <c r="AB199" s="12" t="s">
        <v>68</v>
      </c>
      <c r="AC199" s="11">
        <f t="shared" ref="AC199:AE199" si="458">K199+R199</f>
        <v>62.5185</v>
      </c>
      <c r="AD199" s="11">
        <f t="shared" si="458"/>
        <v>833.58</v>
      </c>
      <c r="AE199" s="11">
        <f t="shared" si="458"/>
        <v>566.48</v>
      </c>
      <c r="AF199" s="11">
        <f t="shared" si="452"/>
        <v>34.73275</v>
      </c>
      <c r="AG199" s="11">
        <f t="shared" ref="AG199:AI199" si="459">O199+W199</f>
        <v>179</v>
      </c>
      <c r="AH199" s="11">
        <f t="shared" si="459"/>
        <v>0</v>
      </c>
      <c r="AI199" s="11">
        <f t="shared" si="459"/>
        <v>1676.31125</v>
      </c>
      <c r="AJ199" s="12" t="s">
        <v>32</v>
      </c>
    </row>
    <row r="200" s="9" customFormat="1" ht="16" customHeight="1" spans="1:36">
      <c r="A200" s="45">
        <f t="shared" si="435"/>
        <v>197</v>
      </c>
      <c r="B200" s="46" t="s">
        <v>558</v>
      </c>
      <c r="C200" s="47" t="s">
        <v>581</v>
      </c>
      <c r="D200" s="343" t="s">
        <v>582</v>
      </c>
      <c r="E200" s="46">
        <v>3473.25</v>
      </c>
      <c r="F200" s="46">
        <v>3473.25</v>
      </c>
      <c r="G200" s="48">
        <v>5664.75</v>
      </c>
      <c r="H200" s="46">
        <v>3473.25</v>
      </c>
      <c r="I200" s="48">
        <v>1790</v>
      </c>
      <c r="J200" s="48"/>
      <c r="K200" s="63">
        <f t="shared" si="436"/>
        <v>62.5185</v>
      </c>
      <c r="L200" s="64">
        <f t="shared" si="437"/>
        <v>555.72</v>
      </c>
      <c r="M200" s="48">
        <f t="shared" si="438"/>
        <v>453.18</v>
      </c>
      <c r="N200" s="46">
        <f t="shared" si="439"/>
        <v>24.31275</v>
      </c>
      <c r="O200" s="48">
        <f t="shared" si="440"/>
        <v>89.5</v>
      </c>
      <c r="P200" s="48">
        <f t="shared" si="441"/>
        <v>0</v>
      </c>
      <c r="Q200" s="48">
        <f t="shared" si="442"/>
        <v>1185.23125</v>
      </c>
      <c r="R200" s="46">
        <f t="shared" si="443"/>
        <v>0</v>
      </c>
      <c r="S200" s="46">
        <f t="shared" si="444"/>
        <v>277.86</v>
      </c>
      <c r="T200" s="48">
        <f t="shared" si="445"/>
        <v>113.3</v>
      </c>
      <c r="U200" s="46">
        <f t="shared" si="446"/>
        <v>10.42</v>
      </c>
      <c r="V200" s="46">
        <v>0</v>
      </c>
      <c r="W200" s="48">
        <f t="shared" si="447"/>
        <v>89.5</v>
      </c>
      <c r="X200" s="48">
        <f t="shared" si="448"/>
        <v>0</v>
      </c>
      <c r="Y200" s="46">
        <f t="shared" si="449"/>
        <v>491.08</v>
      </c>
      <c r="Z200" s="46">
        <f t="shared" si="450"/>
        <v>1676.31125</v>
      </c>
      <c r="AA200" s="46"/>
      <c r="AB200" s="12" t="s">
        <v>98</v>
      </c>
      <c r="AC200" s="11">
        <f t="shared" ref="AC200:AE200" si="460">K200+R200</f>
        <v>62.5185</v>
      </c>
      <c r="AD200" s="11">
        <f t="shared" si="460"/>
        <v>833.58</v>
      </c>
      <c r="AE200" s="11">
        <f t="shared" si="460"/>
        <v>566.48</v>
      </c>
      <c r="AF200" s="11">
        <f t="shared" si="452"/>
        <v>34.73275</v>
      </c>
      <c r="AG200" s="11">
        <f t="shared" ref="AG200:AI200" si="461">O200+W200</f>
        <v>179</v>
      </c>
      <c r="AH200" s="11">
        <f t="shared" si="461"/>
        <v>0</v>
      </c>
      <c r="AI200" s="11">
        <f t="shared" si="461"/>
        <v>1676.31125</v>
      </c>
      <c r="AJ200" s="12" t="s">
        <v>33</v>
      </c>
    </row>
    <row r="201" s="9" customFormat="1" ht="16" customHeight="1" spans="1:36">
      <c r="A201" s="45">
        <f t="shared" si="435"/>
        <v>198</v>
      </c>
      <c r="B201" s="46" t="s">
        <v>558</v>
      </c>
      <c r="C201" s="47" t="s">
        <v>583</v>
      </c>
      <c r="D201" s="46" t="s">
        <v>584</v>
      </c>
      <c r="E201" s="46">
        <v>3473.25</v>
      </c>
      <c r="F201" s="46">
        <v>3473.25</v>
      </c>
      <c r="G201" s="48">
        <v>5664.75</v>
      </c>
      <c r="H201" s="46">
        <v>3473.25</v>
      </c>
      <c r="I201" s="48">
        <v>3180</v>
      </c>
      <c r="J201" s="48"/>
      <c r="K201" s="63">
        <f t="shared" si="436"/>
        <v>62.5185</v>
      </c>
      <c r="L201" s="64">
        <f t="shared" si="437"/>
        <v>555.72</v>
      </c>
      <c r="M201" s="48">
        <f t="shared" si="438"/>
        <v>453.18</v>
      </c>
      <c r="N201" s="46">
        <f t="shared" si="439"/>
        <v>24.31275</v>
      </c>
      <c r="O201" s="48">
        <f t="shared" si="440"/>
        <v>159</v>
      </c>
      <c r="P201" s="48">
        <f t="shared" si="441"/>
        <v>0</v>
      </c>
      <c r="Q201" s="48">
        <f t="shared" si="442"/>
        <v>1254.73125</v>
      </c>
      <c r="R201" s="46">
        <f t="shared" si="443"/>
        <v>0</v>
      </c>
      <c r="S201" s="46">
        <f t="shared" si="444"/>
        <v>277.86</v>
      </c>
      <c r="T201" s="48">
        <f t="shared" si="445"/>
        <v>113.3</v>
      </c>
      <c r="U201" s="46">
        <f t="shared" si="446"/>
        <v>10.42</v>
      </c>
      <c r="V201" s="46">
        <v>0</v>
      </c>
      <c r="W201" s="48">
        <f t="shared" si="447"/>
        <v>159</v>
      </c>
      <c r="X201" s="48">
        <f t="shared" si="448"/>
        <v>0</v>
      </c>
      <c r="Y201" s="46">
        <f t="shared" si="449"/>
        <v>560.58</v>
      </c>
      <c r="Z201" s="46">
        <f t="shared" si="450"/>
        <v>1815.31125</v>
      </c>
      <c r="AA201" s="46"/>
      <c r="AB201" s="12" t="s">
        <v>98</v>
      </c>
      <c r="AC201" s="11">
        <f t="shared" ref="AC201:AE201" si="462">K201+R201</f>
        <v>62.5185</v>
      </c>
      <c r="AD201" s="11">
        <f t="shared" si="462"/>
        <v>833.58</v>
      </c>
      <c r="AE201" s="11">
        <f t="shared" si="462"/>
        <v>566.48</v>
      </c>
      <c r="AF201" s="11">
        <f t="shared" si="452"/>
        <v>34.73275</v>
      </c>
      <c r="AG201" s="11">
        <f t="shared" ref="AG201:AI201" si="463">O201+W201</f>
        <v>318</v>
      </c>
      <c r="AH201" s="11">
        <f t="shared" si="463"/>
        <v>0</v>
      </c>
      <c r="AI201" s="11">
        <f t="shared" si="463"/>
        <v>1815.31125</v>
      </c>
      <c r="AJ201" s="12" t="s">
        <v>33</v>
      </c>
    </row>
    <row r="202" s="9" customFormat="1" ht="16" customHeight="1" spans="1:36">
      <c r="A202" s="45">
        <f t="shared" si="435"/>
        <v>199</v>
      </c>
      <c r="B202" s="46" t="s">
        <v>558</v>
      </c>
      <c r="C202" s="47" t="s">
        <v>585</v>
      </c>
      <c r="D202" s="349" t="s">
        <v>586</v>
      </c>
      <c r="E202" s="46">
        <v>3473.25</v>
      </c>
      <c r="F202" s="46">
        <v>3473.25</v>
      </c>
      <c r="G202" s="48">
        <v>5664.75</v>
      </c>
      <c r="H202" s="46">
        <v>3473.25</v>
      </c>
      <c r="I202" s="48">
        <v>1790</v>
      </c>
      <c r="J202" s="48"/>
      <c r="K202" s="63">
        <f t="shared" si="436"/>
        <v>62.5185</v>
      </c>
      <c r="L202" s="64">
        <f t="shared" si="437"/>
        <v>555.72</v>
      </c>
      <c r="M202" s="48">
        <f t="shared" si="438"/>
        <v>453.18</v>
      </c>
      <c r="N202" s="46">
        <f t="shared" si="439"/>
        <v>24.31275</v>
      </c>
      <c r="O202" s="48">
        <f t="shared" si="440"/>
        <v>89.5</v>
      </c>
      <c r="P202" s="48">
        <f t="shared" si="441"/>
        <v>0</v>
      </c>
      <c r="Q202" s="48">
        <f t="shared" si="442"/>
        <v>1185.23125</v>
      </c>
      <c r="R202" s="46">
        <f t="shared" si="443"/>
        <v>0</v>
      </c>
      <c r="S202" s="46">
        <f t="shared" si="444"/>
        <v>277.86</v>
      </c>
      <c r="T202" s="48">
        <f t="shared" si="445"/>
        <v>113.3</v>
      </c>
      <c r="U202" s="46">
        <f t="shared" si="446"/>
        <v>10.42</v>
      </c>
      <c r="V202" s="46">
        <v>0</v>
      </c>
      <c r="W202" s="48">
        <f t="shared" si="447"/>
        <v>89.5</v>
      </c>
      <c r="X202" s="48">
        <f t="shared" si="448"/>
        <v>0</v>
      </c>
      <c r="Y202" s="46">
        <f t="shared" si="449"/>
        <v>491.08</v>
      </c>
      <c r="Z202" s="46">
        <f t="shared" si="450"/>
        <v>1676.31125</v>
      </c>
      <c r="AA202" s="46"/>
      <c r="AB202" s="12" t="s">
        <v>98</v>
      </c>
      <c r="AC202" s="11">
        <f t="shared" ref="AC202:AE202" si="464">K202+R202</f>
        <v>62.5185</v>
      </c>
      <c r="AD202" s="11">
        <f t="shared" si="464"/>
        <v>833.58</v>
      </c>
      <c r="AE202" s="11">
        <f t="shared" si="464"/>
        <v>566.48</v>
      </c>
      <c r="AF202" s="11">
        <f t="shared" si="452"/>
        <v>34.73275</v>
      </c>
      <c r="AG202" s="11">
        <f t="shared" ref="AG202:AI202" si="465">O202+W202</f>
        <v>179</v>
      </c>
      <c r="AH202" s="11">
        <f t="shared" si="465"/>
        <v>0</v>
      </c>
      <c r="AI202" s="11">
        <f t="shared" si="465"/>
        <v>1676.31125</v>
      </c>
      <c r="AJ202" s="12" t="s">
        <v>33</v>
      </c>
    </row>
    <row r="203" s="9" customFormat="1" ht="16" customHeight="1" spans="1:36">
      <c r="A203" s="45">
        <f t="shared" si="435"/>
        <v>200</v>
      </c>
      <c r="B203" s="46" t="s">
        <v>558</v>
      </c>
      <c r="C203" s="51" t="s">
        <v>587</v>
      </c>
      <c r="D203" s="52" t="s">
        <v>588</v>
      </c>
      <c r="E203" s="46">
        <v>3473.25</v>
      </c>
      <c r="F203" s="46">
        <v>3473.25</v>
      </c>
      <c r="G203" s="48">
        <v>5664.75</v>
      </c>
      <c r="H203" s="46">
        <v>3473.25</v>
      </c>
      <c r="I203" s="48">
        <v>0</v>
      </c>
      <c r="J203" s="48"/>
      <c r="K203" s="63">
        <f t="shared" si="436"/>
        <v>62.5185</v>
      </c>
      <c r="L203" s="64">
        <f t="shared" si="437"/>
        <v>555.72</v>
      </c>
      <c r="M203" s="48">
        <f t="shared" si="438"/>
        <v>453.18</v>
      </c>
      <c r="N203" s="46">
        <f t="shared" si="439"/>
        <v>24.31275</v>
      </c>
      <c r="O203" s="48">
        <f t="shared" si="440"/>
        <v>0</v>
      </c>
      <c r="P203" s="48">
        <f t="shared" si="441"/>
        <v>0</v>
      </c>
      <c r="Q203" s="48">
        <f t="shared" si="442"/>
        <v>1095.73125</v>
      </c>
      <c r="R203" s="46">
        <f t="shared" si="443"/>
        <v>0</v>
      </c>
      <c r="S203" s="46">
        <f t="shared" si="444"/>
        <v>277.86</v>
      </c>
      <c r="T203" s="48">
        <f t="shared" si="445"/>
        <v>113.3</v>
      </c>
      <c r="U203" s="46">
        <f t="shared" si="446"/>
        <v>10.42</v>
      </c>
      <c r="V203" s="46">
        <v>0</v>
      </c>
      <c r="W203" s="48">
        <f t="shared" si="447"/>
        <v>0</v>
      </c>
      <c r="X203" s="48">
        <f t="shared" si="448"/>
        <v>0</v>
      </c>
      <c r="Y203" s="46">
        <f t="shared" si="449"/>
        <v>401.58</v>
      </c>
      <c r="Z203" s="46">
        <f t="shared" si="450"/>
        <v>1497.31125</v>
      </c>
      <c r="AA203" s="46"/>
      <c r="AB203" s="12" t="s">
        <v>98</v>
      </c>
      <c r="AC203" s="11">
        <f t="shared" ref="AC203:AE203" si="466">K203+R203</f>
        <v>62.5185</v>
      </c>
      <c r="AD203" s="11">
        <f t="shared" si="466"/>
        <v>833.58</v>
      </c>
      <c r="AE203" s="11">
        <f t="shared" si="466"/>
        <v>566.48</v>
      </c>
      <c r="AF203" s="11">
        <f t="shared" si="452"/>
        <v>34.73275</v>
      </c>
      <c r="AG203" s="11">
        <f t="shared" ref="AG203:AI203" si="467">O203+W203</f>
        <v>0</v>
      </c>
      <c r="AH203" s="11">
        <f t="shared" si="467"/>
        <v>0</v>
      </c>
      <c r="AI203" s="11">
        <f t="shared" si="467"/>
        <v>1497.31125</v>
      </c>
      <c r="AJ203" s="12" t="s">
        <v>33</v>
      </c>
    </row>
    <row r="204" s="9" customFormat="1" ht="16" customHeight="1" spans="1:36">
      <c r="A204" s="45">
        <f t="shared" si="435"/>
        <v>201</v>
      </c>
      <c r="B204" s="46" t="s">
        <v>558</v>
      </c>
      <c r="C204" s="51" t="s">
        <v>589</v>
      </c>
      <c r="D204" s="52" t="s">
        <v>590</v>
      </c>
      <c r="E204" s="46">
        <v>3473.25</v>
      </c>
      <c r="F204" s="46">
        <v>3473.25</v>
      </c>
      <c r="G204" s="48">
        <v>5664.75</v>
      </c>
      <c r="H204" s="46">
        <v>3473.25</v>
      </c>
      <c r="I204" s="48">
        <v>1790</v>
      </c>
      <c r="J204" s="48"/>
      <c r="K204" s="63">
        <f t="shared" si="436"/>
        <v>62.5185</v>
      </c>
      <c r="L204" s="64">
        <f t="shared" si="437"/>
        <v>555.72</v>
      </c>
      <c r="M204" s="48">
        <f t="shared" si="438"/>
        <v>453.18</v>
      </c>
      <c r="N204" s="46">
        <f t="shared" si="439"/>
        <v>24.31275</v>
      </c>
      <c r="O204" s="48">
        <f t="shared" si="440"/>
        <v>89.5</v>
      </c>
      <c r="P204" s="48">
        <f t="shared" si="441"/>
        <v>0</v>
      </c>
      <c r="Q204" s="48">
        <f t="shared" si="442"/>
        <v>1185.23125</v>
      </c>
      <c r="R204" s="46">
        <f t="shared" si="443"/>
        <v>0</v>
      </c>
      <c r="S204" s="46">
        <f t="shared" si="444"/>
        <v>277.86</v>
      </c>
      <c r="T204" s="48">
        <f t="shared" si="445"/>
        <v>113.3</v>
      </c>
      <c r="U204" s="46">
        <f t="shared" si="446"/>
        <v>10.42</v>
      </c>
      <c r="V204" s="46">
        <v>0</v>
      </c>
      <c r="W204" s="48">
        <f t="shared" si="447"/>
        <v>89.5</v>
      </c>
      <c r="X204" s="48">
        <f t="shared" si="448"/>
        <v>0</v>
      </c>
      <c r="Y204" s="46">
        <f t="shared" si="449"/>
        <v>491.08</v>
      </c>
      <c r="Z204" s="46">
        <f t="shared" si="450"/>
        <v>1676.31125</v>
      </c>
      <c r="AA204" s="46"/>
      <c r="AB204" s="12" t="s">
        <v>98</v>
      </c>
      <c r="AC204" s="11">
        <f t="shared" ref="AC204:AE204" si="468">K204+R204</f>
        <v>62.5185</v>
      </c>
      <c r="AD204" s="11">
        <f t="shared" si="468"/>
        <v>833.58</v>
      </c>
      <c r="AE204" s="11">
        <f t="shared" si="468"/>
        <v>566.48</v>
      </c>
      <c r="AF204" s="11">
        <f t="shared" si="452"/>
        <v>34.73275</v>
      </c>
      <c r="AG204" s="11">
        <f t="shared" ref="AG204:AI204" si="469">O204+W204</f>
        <v>179</v>
      </c>
      <c r="AH204" s="11">
        <f t="shared" si="469"/>
        <v>0</v>
      </c>
      <c r="AI204" s="11">
        <f t="shared" si="469"/>
        <v>1676.31125</v>
      </c>
      <c r="AJ204" s="12" t="s">
        <v>33</v>
      </c>
    </row>
    <row r="205" s="9" customFormat="1" ht="16" customHeight="1" spans="1:36">
      <c r="A205" s="45">
        <f t="shared" si="435"/>
        <v>202</v>
      </c>
      <c r="B205" s="46" t="s">
        <v>558</v>
      </c>
      <c r="C205" s="51" t="s">
        <v>591</v>
      </c>
      <c r="D205" s="52" t="s">
        <v>592</v>
      </c>
      <c r="E205" s="46">
        <v>3473.25</v>
      </c>
      <c r="F205" s="46">
        <v>3473.25</v>
      </c>
      <c r="G205" s="48">
        <v>5664.75</v>
      </c>
      <c r="H205" s="46">
        <v>3473.25</v>
      </c>
      <c r="I205" s="48">
        <v>1790</v>
      </c>
      <c r="J205" s="48"/>
      <c r="K205" s="63">
        <f t="shared" si="436"/>
        <v>62.5185</v>
      </c>
      <c r="L205" s="64">
        <f t="shared" si="437"/>
        <v>555.72</v>
      </c>
      <c r="M205" s="48">
        <f t="shared" si="438"/>
        <v>453.18</v>
      </c>
      <c r="N205" s="46">
        <f t="shared" si="439"/>
        <v>24.31275</v>
      </c>
      <c r="O205" s="48">
        <f t="shared" si="440"/>
        <v>89.5</v>
      </c>
      <c r="P205" s="48">
        <f t="shared" si="441"/>
        <v>0</v>
      </c>
      <c r="Q205" s="48">
        <f t="shared" si="442"/>
        <v>1185.23125</v>
      </c>
      <c r="R205" s="46">
        <f t="shared" si="443"/>
        <v>0</v>
      </c>
      <c r="S205" s="46">
        <f t="shared" si="444"/>
        <v>277.86</v>
      </c>
      <c r="T205" s="48">
        <f t="shared" si="445"/>
        <v>113.3</v>
      </c>
      <c r="U205" s="46">
        <f t="shared" si="446"/>
        <v>10.42</v>
      </c>
      <c r="V205" s="46">
        <v>0</v>
      </c>
      <c r="W205" s="48">
        <f t="shared" si="447"/>
        <v>89.5</v>
      </c>
      <c r="X205" s="48">
        <f t="shared" si="448"/>
        <v>0</v>
      </c>
      <c r="Y205" s="46">
        <f t="shared" si="449"/>
        <v>491.08</v>
      </c>
      <c r="Z205" s="46">
        <f t="shared" si="450"/>
        <v>1676.31125</v>
      </c>
      <c r="AA205" s="46"/>
      <c r="AB205" s="12" t="s">
        <v>98</v>
      </c>
      <c r="AC205" s="11">
        <f t="shared" ref="AC205:AE205" si="470">K205+R205</f>
        <v>62.5185</v>
      </c>
      <c r="AD205" s="11">
        <f t="shared" si="470"/>
        <v>833.58</v>
      </c>
      <c r="AE205" s="11">
        <f t="shared" si="470"/>
        <v>566.48</v>
      </c>
      <c r="AF205" s="11">
        <f t="shared" si="452"/>
        <v>34.73275</v>
      </c>
      <c r="AG205" s="11">
        <f t="shared" ref="AG205:AI205" si="471">O205+W205</f>
        <v>179</v>
      </c>
      <c r="AH205" s="11">
        <f t="shared" si="471"/>
        <v>0</v>
      </c>
      <c r="AI205" s="11">
        <f t="shared" si="471"/>
        <v>1676.31125</v>
      </c>
      <c r="AJ205" s="12" t="s">
        <v>33</v>
      </c>
    </row>
    <row r="206" s="9" customFormat="1" ht="16" customHeight="1" spans="1:36">
      <c r="A206" s="45">
        <f t="shared" si="435"/>
        <v>203</v>
      </c>
      <c r="B206" s="46" t="s">
        <v>558</v>
      </c>
      <c r="C206" s="51" t="s">
        <v>593</v>
      </c>
      <c r="D206" s="52" t="s">
        <v>594</v>
      </c>
      <c r="E206" s="46">
        <v>3473.25</v>
      </c>
      <c r="F206" s="46">
        <v>3473.25</v>
      </c>
      <c r="G206" s="48">
        <v>5664.75</v>
      </c>
      <c r="H206" s="46">
        <v>3473.25</v>
      </c>
      <c r="I206" s="48">
        <v>1790</v>
      </c>
      <c r="J206" s="48"/>
      <c r="K206" s="63">
        <f t="shared" si="436"/>
        <v>62.5185</v>
      </c>
      <c r="L206" s="64">
        <f t="shared" si="437"/>
        <v>555.72</v>
      </c>
      <c r="M206" s="48">
        <f t="shared" si="438"/>
        <v>453.18</v>
      </c>
      <c r="N206" s="46">
        <f t="shared" si="439"/>
        <v>24.31275</v>
      </c>
      <c r="O206" s="48">
        <f t="shared" si="440"/>
        <v>89.5</v>
      </c>
      <c r="P206" s="48">
        <f t="shared" si="441"/>
        <v>0</v>
      </c>
      <c r="Q206" s="48">
        <f t="shared" si="442"/>
        <v>1185.23125</v>
      </c>
      <c r="R206" s="46">
        <f t="shared" si="443"/>
        <v>0</v>
      </c>
      <c r="S206" s="46">
        <f t="shared" si="444"/>
        <v>277.86</v>
      </c>
      <c r="T206" s="48">
        <f t="shared" si="445"/>
        <v>113.3</v>
      </c>
      <c r="U206" s="46">
        <f t="shared" si="446"/>
        <v>10.42</v>
      </c>
      <c r="V206" s="46">
        <v>0</v>
      </c>
      <c r="W206" s="48">
        <f t="shared" si="447"/>
        <v>89.5</v>
      </c>
      <c r="X206" s="48">
        <f t="shared" si="448"/>
        <v>0</v>
      </c>
      <c r="Y206" s="46">
        <f t="shared" si="449"/>
        <v>491.08</v>
      </c>
      <c r="Z206" s="46">
        <f t="shared" si="450"/>
        <v>1676.31125</v>
      </c>
      <c r="AA206" s="46"/>
      <c r="AB206" s="12" t="s">
        <v>98</v>
      </c>
      <c r="AC206" s="11">
        <f t="shared" ref="AC206:AE206" si="472">K206+R206</f>
        <v>62.5185</v>
      </c>
      <c r="AD206" s="11">
        <f t="shared" si="472"/>
        <v>833.58</v>
      </c>
      <c r="AE206" s="11">
        <f t="shared" si="472"/>
        <v>566.48</v>
      </c>
      <c r="AF206" s="11">
        <f t="shared" si="452"/>
        <v>34.73275</v>
      </c>
      <c r="AG206" s="11">
        <f t="shared" ref="AG206:AI206" si="473">O206+W206</f>
        <v>179</v>
      </c>
      <c r="AH206" s="11">
        <f t="shared" si="473"/>
        <v>0</v>
      </c>
      <c r="AI206" s="11">
        <f t="shared" si="473"/>
        <v>1676.31125</v>
      </c>
      <c r="AJ206" s="12" t="s">
        <v>33</v>
      </c>
    </row>
    <row r="207" s="9" customFormat="1" ht="16" customHeight="1" spans="1:36">
      <c r="A207" s="45">
        <f t="shared" si="435"/>
        <v>204</v>
      </c>
      <c r="B207" s="46" t="s">
        <v>558</v>
      </c>
      <c r="C207" s="51" t="s">
        <v>595</v>
      </c>
      <c r="D207" s="52" t="s">
        <v>596</v>
      </c>
      <c r="E207" s="46">
        <v>3473.25</v>
      </c>
      <c r="F207" s="46">
        <v>3473.25</v>
      </c>
      <c r="G207" s="48">
        <v>5664.75</v>
      </c>
      <c r="H207" s="46">
        <v>3473.25</v>
      </c>
      <c r="I207" s="48">
        <v>1790</v>
      </c>
      <c r="J207" s="96"/>
      <c r="K207" s="63">
        <f t="shared" si="436"/>
        <v>62.5185</v>
      </c>
      <c r="L207" s="64">
        <f t="shared" si="437"/>
        <v>555.72</v>
      </c>
      <c r="M207" s="48">
        <f t="shared" si="438"/>
        <v>453.18</v>
      </c>
      <c r="N207" s="46">
        <f t="shared" si="439"/>
        <v>24.31275</v>
      </c>
      <c r="O207" s="48">
        <f t="shared" si="440"/>
        <v>89.5</v>
      </c>
      <c r="P207" s="48">
        <f t="shared" si="441"/>
        <v>0</v>
      </c>
      <c r="Q207" s="48">
        <f t="shared" si="442"/>
        <v>1185.23125</v>
      </c>
      <c r="R207" s="46">
        <f t="shared" si="443"/>
        <v>0</v>
      </c>
      <c r="S207" s="46">
        <f t="shared" si="444"/>
        <v>277.86</v>
      </c>
      <c r="T207" s="48">
        <f t="shared" si="445"/>
        <v>113.3</v>
      </c>
      <c r="U207" s="46">
        <f t="shared" si="446"/>
        <v>10.42</v>
      </c>
      <c r="V207" s="46">
        <v>0</v>
      </c>
      <c r="W207" s="48">
        <f t="shared" si="447"/>
        <v>89.5</v>
      </c>
      <c r="X207" s="48">
        <f t="shared" si="448"/>
        <v>0</v>
      </c>
      <c r="Y207" s="46">
        <f t="shared" si="449"/>
        <v>491.08</v>
      </c>
      <c r="Z207" s="46">
        <f t="shared" si="450"/>
        <v>1676.31125</v>
      </c>
      <c r="AA207" s="46"/>
      <c r="AB207" s="12" t="s">
        <v>98</v>
      </c>
      <c r="AC207" s="11">
        <f t="shared" ref="AC207:AE207" si="474">K207+R207</f>
        <v>62.5185</v>
      </c>
      <c r="AD207" s="11">
        <f t="shared" si="474"/>
        <v>833.58</v>
      </c>
      <c r="AE207" s="11">
        <f t="shared" si="474"/>
        <v>566.48</v>
      </c>
      <c r="AF207" s="11">
        <f t="shared" si="452"/>
        <v>34.73275</v>
      </c>
      <c r="AG207" s="11">
        <f t="shared" ref="AG207:AI207" si="475">O207+W207</f>
        <v>179</v>
      </c>
      <c r="AH207" s="11">
        <f t="shared" si="475"/>
        <v>0</v>
      </c>
      <c r="AI207" s="11">
        <f t="shared" si="475"/>
        <v>1676.31125</v>
      </c>
      <c r="AJ207" s="12" t="s">
        <v>33</v>
      </c>
    </row>
    <row r="208" s="9" customFormat="1" ht="16" customHeight="1" spans="1:36">
      <c r="A208" s="45">
        <f t="shared" si="435"/>
        <v>205</v>
      </c>
      <c r="B208" s="46" t="s">
        <v>558</v>
      </c>
      <c r="C208" s="51" t="s">
        <v>597</v>
      </c>
      <c r="D208" s="52" t="s">
        <v>598</v>
      </c>
      <c r="E208" s="46">
        <v>3473.25</v>
      </c>
      <c r="F208" s="46">
        <v>3473.25</v>
      </c>
      <c r="G208" s="48">
        <v>5664.75</v>
      </c>
      <c r="H208" s="46">
        <v>3473.25</v>
      </c>
      <c r="I208" s="48">
        <v>1790</v>
      </c>
      <c r="J208" s="91"/>
      <c r="K208" s="89">
        <f t="shared" si="436"/>
        <v>62.5185</v>
      </c>
      <c r="L208" s="90">
        <f t="shared" si="437"/>
        <v>555.72</v>
      </c>
      <c r="M208" s="91">
        <f t="shared" si="438"/>
        <v>453.18</v>
      </c>
      <c r="N208" s="92">
        <f t="shared" si="439"/>
        <v>24.31275</v>
      </c>
      <c r="O208" s="91">
        <f t="shared" si="440"/>
        <v>89.5</v>
      </c>
      <c r="P208" s="91">
        <f t="shared" si="441"/>
        <v>0</v>
      </c>
      <c r="Q208" s="48">
        <f t="shared" si="442"/>
        <v>1185.23125</v>
      </c>
      <c r="R208" s="92">
        <f t="shared" si="443"/>
        <v>0</v>
      </c>
      <c r="S208" s="92">
        <f t="shared" si="444"/>
        <v>277.86</v>
      </c>
      <c r="T208" s="91">
        <f t="shared" si="445"/>
        <v>113.3</v>
      </c>
      <c r="U208" s="92">
        <f t="shared" si="446"/>
        <v>10.42</v>
      </c>
      <c r="V208" s="46">
        <v>0</v>
      </c>
      <c r="W208" s="91">
        <f t="shared" si="447"/>
        <v>89.5</v>
      </c>
      <c r="X208" s="91">
        <f t="shared" si="448"/>
        <v>0</v>
      </c>
      <c r="Y208" s="46">
        <f t="shared" si="449"/>
        <v>491.08</v>
      </c>
      <c r="Z208" s="46">
        <f t="shared" si="450"/>
        <v>1676.31125</v>
      </c>
      <c r="AA208" s="46"/>
      <c r="AB208" s="12" t="s">
        <v>98</v>
      </c>
      <c r="AC208" s="11">
        <f t="shared" ref="AC208:AE208" si="476">K208+R208</f>
        <v>62.5185</v>
      </c>
      <c r="AD208" s="11">
        <f t="shared" si="476"/>
        <v>833.58</v>
      </c>
      <c r="AE208" s="11">
        <f t="shared" si="476"/>
        <v>566.48</v>
      </c>
      <c r="AF208" s="11">
        <f t="shared" si="452"/>
        <v>34.73275</v>
      </c>
      <c r="AG208" s="11">
        <f t="shared" ref="AG208:AI208" si="477">O208+W208</f>
        <v>179</v>
      </c>
      <c r="AH208" s="11">
        <f t="shared" si="477"/>
        <v>0</v>
      </c>
      <c r="AI208" s="11">
        <f t="shared" si="477"/>
        <v>1676.31125</v>
      </c>
      <c r="AJ208" s="12" t="s">
        <v>33</v>
      </c>
    </row>
    <row r="209" s="9" customFormat="1" ht="16" customHeight="1" spans="1:36">
      <c r="A209" s="45">
        <f t="shared" si="435"/>
        <v>206</v>
      </c>
      <c r="B209" s="46" t="s">
        <v>558</v>
      </c>
      <c r="C209" s="51" t="s">
        <v>599</v>
      </c>
      <c r="D209" s="52" t="s">
        <v>600</v>
      </c>
      <c r="E209" s="46">
        <v>3473.25</v>
      </c>
      <c r="F209" s="46">
        <v>3473.25</v>
      </c>
      <c r="G209" s="48">
        <v>5664.75</v>
      </c>
      <c r="H209" s="46">
        <v>3473.25</v>
      </c>
      <c r="I209" s="48">
        <v>1790</v>
      </c>
      <c r="J209" s="96"/>
      <c r="K209" s="63">
        <f t="shared" si="436"/>
        <v>62.5185</v>
      </c>
      <c r="L209" s="64">
        <f t="shared" si="437"/>
        <v>555.72</v>
      </c>
      <c r="M209" s="48">
        <f t="shared" si="438"/>
        <v>453.18</v>
      </c>
      <c r="N209" s="46">
        <f t="shared" si="439"/>
        <v>24.31275</v>
      </c>
      <c r="O209" s="48">
        <f t="shared" si="440"/>
        <v>89.5</v>
      </c>
      <c r="P209" s="48">
        <f t="shared" si="441"/>
        <v>0</v>
      </c>
      <c r="Q209" s="48">
        <f t="shared" si="442"/>
        <v>1185.23125</v>
      </c>
      <c r="R209" s="46">
        <f t="shared" si="443"/>
        <v>0</v>
      </c>
      <c r="S209" s="46">
        <f t="shared" si="444"/>
        <v>277.86</v>
      </c>
      <c r="T209" s="48">
        <f t="shared" si="445"/>
        <v>113.3</v>
      </c>
      <c r="U209" s="46">
        <f t="shared" si="446"/>
        <v>10.42</v>
      </c>
      <c r="V209" s="46">
        <v>0</v>
      </c>
      <c r="W209" s="48">
        <f t="shared" si="447"/>
        <v>89.5</v>
      </c>
      <c r="X209" s="48">
        <f t="shared" si="448"/>
        <v>0</v>
      </c>
      <c r="Y209" s="46">
        <f t="shared" si="449"/>
        <v>491.08</v>
      </c>
      <c r="Z209" s="46">
        <f t="shared" si="450"/>
        <v>1676.31125</v>
      </c>
      <c r="AA209" s="46"/>
      <c r="AB209" s="12" t="s">
        <v>98</v>
      </c>
      <c r="AC209" s="11">
        <f t="shared" ref="AC209:AE209" si="478">K209+R209</f>
        <v>62.5185</v>
      </c>
      <c r="AD209" s="11">
        <f t="shared" si="478"/>
        <v>833.58</v>
      </c>
      <c r="AE209" s="11">
        <f t="shared" si="478"/>
        <v>566.48</v>
      </c>
      <c r="AF209" s="11">
        <f t="shared" si="452"/>
        <v>34.73275</v>
      </c>
      <c r="AG209" s="11">
        <f t="shared" ref="AG209:AI209" si="479">O209+W209</f>
        <v>179</v>
      </c>
      <c r="AH209" s="11">
        <f t="shared" si="479"/>
        <v>0</v>
      </c>
      <c r="AI209" s="11">
        <f t="shared" si="479"/>
        <v>1676.31125</v>
      </c>
      <c r="AJ209" s="12" t="s">
        <v>33</v>
      </c>
    </row>
    <row r="210" s="9" customFormat="1" ht="16" customHeight="1" spans="1:36">
      <c r="A210" s="45">
        <f t="shared" si="435"/>
        <v>207</v>
      </c>
      <c r="B210" s="46" t="s">
        <v>558</v>
      </c>
      <c r="C210" s="51" t="s">
        <v>601</v>
      </c>
      <c r="D210" s="55" t="s">
        <v>602</v>
      </c>
      <c r="E210" s="46">
        <v>3473.25</v>
      </c>
      <c r="F210" s="46">
        <v>3473.25</v>
      </c>
      <c r="G210" s="48">
        <v>5664.75</v>
      </c>
      <c r="H210" s="46">
        <v>3473.25</v>
      </c>
      <c r="I210" s="48">
        <v>1790</v>
      </c>
      <c r="J210" s="96"/>
      <c r="K210" s="63">
        <f t="shared" si="436"/>
        <v>62.5185</v>
      </c>
      <c r="L210" s="64">
        <f t="shared" si="437"/>
        <v>555.72</v>
      </c>
      <c r="M210" s="48">
        <f t="shared" si="438"/>
        <v>453.18</v>
      </c>
      <c r="N210" s="46">
        <f t="shared" si="439"/>
        <v>24.31275</v>
      </c>
      <c r="O210" s="48">
        <f t="shared" si="440"/>
        <v>89.5</v>
      </c>
      <c r="P210" s="48">
        <f t="shared" si="441"/>
        <v>0</v>
      </c>
      <c r="Q210" s="48">
        <f t="shared" si="442"/>
        <v>1185.23125</v>
      </c>
      <c r="R210" s="46">
        <f t="shared" si="443"/>
        <v>0</v>
      </c>
      <c r="S210" s="46">
        <f t="shared" si="444"/>
        <v>277.86</v>
      </c>
      <c r="T210" s="48">
        <f t="shared" si="445"/>
        <v>113.3</v>
      </c>
      <c r="U210" s="46">
        <f t="shared" si="446"/>
        <v>10.42</v>
      </c>
      <c r="V210" s="46">
        <v>0</v>
      </c>
      <c r="W210" s="48">
        <f t="shared" si="447"/>
        <v>89.5</v>
      </c>
      <c r="X210" s="48">
        <f t="shared" si="448"/>
        <v>0</v>
      </c>
      <c r="Y210" s="46">
        <f t="shared" si="449"/>
        <v>491.08</v>
      </c>
      <c r="Z210" s="46">
        <f t="shared" si="450"/>
        <v>1676.31125</v>
      </c>
      <c r="AA210" s="46"/>
      <c r="AB210" s="12" t="s">
        <v>98</v>
      </c>
      <c r="AC210" s="11">
        <f t="shared" ref="AC210:AE210" si="480">K210+R210</f>
        <v>62.5185</v>
      </c>
      <c r="AD210" s="11">
        <f t="shared" si="480"/>
        <v>833.58</v>
      </c>
      <c r="AE210" s="11">
        <f t="shared" si="480"/>
        <v>566.48</v>
      </c>
      <c r="AF210" s="11">
        <f t="shared" si="452"/>
        <v>34.73275</v>
      </c>
      <c r="AG210" s="11">
        <f t="shared" ref="AG210:AI210" si="481">O210+W210</f>
        <v>179</v>
      </c>
      <c r="AH210" s="11">
        <f t="shared" si="481"/>
        <v>0</v>
      </c>
      <c r="AI210" s="11">
        <f t="shared" si="481"/>
        <v>1676.31125</v>
      </c>
      <c r="AJ210" s="12" t="s">
        <v>33</v>
      </c>
    </row>
    <row r="211" s="9" customFormat="1" ht="16" customHeight="1" spans="1:36">
      <c r="A211" s="45">
        <f t="shared" si="435"/>
        <v>208</v>
      </c>
      <c r="B211" s="46" t="s">
        <v>558</v>
      </c>
      <c r="C211" s="51" t="s">
        <v>603</v>
      </c>
      <c r="D211" s="55" t="s">
        <v>604</v>
      </c>
      <c r="E211" s="46">
        <v>3473.25</v>
      </c>
      <c r="F211" s="46">
        <v>3473.25</v>
      </c>
      <c r="G211" s="48">
        <v>5664.75</v>
      </c>
      <c r="H211" s="46">
        <v>3473.25</v>
      </c>
      <c r="I211" s="48">
        <v>0</v>
      </c>
      <c r="J211" s="96"/>
      <c r="K211" s="63">
        <f t="shared" si="436"/>
        <v>62.5185</v>
      </c>
      <c r="L211" s="64">
        <f t="shared" si="437"/>
        <v>555.72</v>
      </c>
      <c r="M211" s="48">
        <f t="shared" si="438"/>
        <v>453.18</v>
      </c>
      <c r="N211" s="46">
        <f t="shared" si="439"/>
        <v>24.31275</v>
      </c>
      <c r="O211" s="48">
        <f t="shared" si="440"/>
        <v>0</v>
      </c>
      <c r="P211" s="48">
        <f t="shared" si="441"/>
        <v>0</v>
      </c>
      <c r="Q211" s="48">
        <f t="shared" si="442"/>
        <v>1095.73125</v>
      </c>
      <c r="R211" s="46">
        <f t="shared" si="443"/>
        <v>0</v>
      </c>
      <c r="S211" s="46">
        <f t="shared" si="444"/>
        <v>277.86</v>
      </c>
      <c r="T211" s="48">
        <f t="shared" si="445"/>
        <v>113.3</v>
      </c>
      <c r="U211" s="46">
        <f t="shared" si="446"/>
        <v>10.42</v>
      </c>
      <c r="V211" s="46">
        <v>0</v>
      </c>
      <c r="W211" s="48">
        <f t="shared" si="447"/>
        <v>0</v>
      </c>
      <c r="X211" s="48">
        <f t="shared" si="448"/>
        <v>0</v>
      </c>
      <c r="Y211" s="46">
        <f t="shared" si="449"/>
        <v>401.58</v>
      </c>
      <c r="Z211" s="46">
        <f t="shared" si="450"/>
        <v>1497.31125</v>
      </c>
      <c r="AA211" s="46"/>
      <c r="AB211" s="12" t="s">
        <v>98</v>
      </c>
      <c r="AC211" s="11">
        <f t="shared" ref="AC211:AE211" si="482">K211+R211</f>
        <v>62.5185</v>
      </c>
      <c r="AD211" s="11">
        <f t="shared" si="482"/>
        <v>833.58</v>
      </c>
      <c r="AE211" s="11">
        <f t="shared" si="482"/>
        <v>566.48</v>
      </c>
      <c r="AF211" s="11">
        <f t="shared" si="452"/>
        <v>34.73275</v>
      </c>
      <c r="AG211" s="11">
        <f t="shared" ref="AG211:AI211" si="483">O211+W211</f>
        <v>0</v>
      </c>
      <c r="AH211" s="11">
        <f t="shared" si="483"/>
        <v>0</v>
      </c>
      <c r="AI211" s="11">
        <f t="shared" si="483"/>
        <v>1497.31125</v>
      </c>
      <c r="AJ211" s="12" t="s">
        <v>33</v>
      </c>
    </row>
    <row r="212" s="9" customFormat="1" ht="16" customHeight="1" spans="1:36">
      <c r="A212" s="45">
        <f t="shared" si="435"/>
        <v>209</v>
      </c>
      <c r="B212" s="46" t="s">
        <v>233</v>
      </c>
      <c r="C212" s="51" t="s">
        <v>605</v>
      </c>
      <c r="D212" s="344" t="s">
        <v>606</v>
      </c>
      <c r="E212" s="46">
        <v>3473.25</v>
      </c>
      <c r="F212" s="46">
        <v>3473.25</v>
      </c>
      <c r="G212" s="48">
        <v>5664.75</v>
      </c>
      <c r="H212" s="46">
        <v>3473.25</v>
      </c>
      <c r="I212" s="48">
        <v>3180</v>
      </c>
      <c r="J212" s="96"/>
      <c r="K212" s="63">
        <f t="shared" si="436"/>
        <v>62.5185</v>
      </c>
      <c r="L212" s="64">
        <f t="shared" si="437"/>
        <v>555.72</v>
      </c>
      <c r="M212" s="48">
        <f t="shared" si="438"/>
        <v>453.18</v>
      </c>
      <c r="N212" s="46">
        <f t="shared" si="439"/>
        <v>24.31275</v>
      </c>
      <c r="O212" s="48">
        <f t="shared" si="440"/>
        <v>159</v>
      </c>
      <c r="P212" s="48">
        <f t="shared" si="441"/>
        <v>0</v>
      </c>
      <c r="Q212" s="48">
        <f t="shared" si="442"/>
        <v>1254.73125</v>
      </c>
      <c r="R212" s="46">
        <f t="shared" si="443"/>
        <v>0</v>
      </c>
      <c r="S212" s="46">
        <f t="shared" si="444"/>
        <v>277.86</v>
      </c>
      <c r="T212" s="48">
        <f t="shared" si="445"/>
        <v>113.3</v>
      </c>
      <c r="U212" s="46">
        <f t="shared" si="446"/>
        <v>10.42</v>
      </c>
      <c r="V212" s="46">
        <v>0</v>
      </c>
      <c r="W212" s="48">
        <f t="shared" si="447"/>
        <v>159</v>
      </c>
      <c r="X212" s="48">
        <f t="shared" si="448"/>
        <v>0</v>
      </c>
      <c r="Y212" s="46">
        <f t="shared" si="449"/>
        <v>560.58</v>
      </c>
      <c r="Z212" s="46">
        <f t="shared" si="450"/>
        <v>1815.31125</v>
      </c>
      <c r="AA212" s="46"/>
      <c r="AB212" s="12" t="s">
        <v>101</v>
      </c>
      <c r="AC212" s="11">
        <f t="shared" ref="AC212:AE212" si="484">K212+R212</f>
        <v>62.5185</v>
      </c>
      <c r="AD212" s="11">
        <f t="shared" si="484"/>
        <v>833.58</v>
      </c>
      <c r="AE212" s="11">
        <f t="shared" si="484"/>
        <v>566.48</v>
      </c>
      <c r="AF212" s="11">
        <f t="shared" si="452"/>
        <v>34.73275</v>
      </c>
      <c r="AG212" s="11">
        <f t="shared" ref="AG212:AI212" si="485">O212+W212</f>
        <v>318</v>
      </c>
      <c r="AH212" s="11">
        <f t="shared" si="485"/>
        <v>0</v>
      </c>
      <c r="AI212" s="11">
        <f t="shared" si="485"/>
        <v>1815.31125</v>
      </c>
      <c r="AJ212" s="12" t="s">
        <v>34</v>
      </c>
    </row>
    <row r="213" s="9" customFormat="1" ht="16" customHeight="1" spans="1:36">
      <c r="A213" s="45">
        <f t="shared" si="435"/>
        <v>210</v>
      </c>
      <c r="B213" s="46" t="s">
        <v>558</v>
      </c>
      <c r="C213" s="51" t="s">
        <v>607</v>
      </c>
      <c r="D213" s="55" t="s">
        <v>608</v>
      </c>
      <c r="E213" s="46">
        <v>3473.25</v>
      </c>
      <c r="F213" s="46">
        <v>3473.25</v>
      </c>
      <c r="G213" s="48">
        <v>5664.75</v>
      </c>
      <c r="H213" s="46">
        <v>3473.25</v>
      </c>
      <c r="I213" s="48">
        <v>1790</v>
      </c>
      <c r="J213" s="48"/>
      <c r="K213" s="63">
        <f t="shared" si="436"/>
        <v>62.5185</v>
      </c>
      <c r="L213" s="64">
        <f t="shared" si="437"/>
        <v>555.72</v>
      </c>
      <c r="M213" s="48">
        <f t="shared" si="438"/>
        <v>453.18</v>
      </c>
      <c r="N213" s="46">
        <f t="shared" si="439"/>
        <v>24.31275</v>
      </c>
      <c r="O213" s="48">
        <f t="shared" si="440"/>
        <v>89.5</v>
      </c>
      <c r="P213" s="48">
        <f t="shared" si="441"/>
        <v>0</v>
      </c>
      <c r="Q213" s="48">
        <f t="shared" si="442"/>
        <v>1185.23125</v>
      </c>
      <c r="R213" s="46">
        <f t="shared" si="443"/>
        <v>0</v>
      </c>
      <c r="S213" s="46">
        <f t="shared" si="444"/>
        <v>277.86</v>
      </c>
      <c r="T213" s="48">
        <f t="shared" si="445"/>
        <v>113.3</v>
      </c>
      <c r="U213" s="46">
        <f t="shared" si="446"/>
        <v>10.42</v>
      </c>
      <c r="V213" s="46">
        <v>0</v>
      </c>
      <c r="W213" s="48">
        <f t="shared" si="447"/>
        <v>89.5</v>
      </c>
      <c r="X213" s="48">
        <f t="shared" si="448"/>
        <v>0</v>
      </c>
      <c r="Y213" s="46">
        <f t="shared" si="449"/>
        <v>491.08</v>
      </c>
      <c r="Z213" s="46">
        <f t="shared" si="450"/>
        <v>1676.31125</v>
      </c>
      <c r="AA213" s="46"/>
      <c r="AB213" s="12" t="s">
        <v>98</v>
      </c>
      <c r="AC213" s="11">
        <f t="shared" ref="AC213:AE213" si="486">K213+R213</f>
        <v>62.5185</v>
      </c>
      <c r="AD213" s="11">
        <f t="shared" si="486"/>
        <v>833.58</v>
      </c>
      <c r="AE213" s="11">
        <f t="shared" si="486"/>
        <v>566.48</v>
      </c>
      <c r="AF213" s="11">
        <f t="shared" si="452"/>
        <v>34.73275</v>
      </c>
      <c r="AG213" s="11">
        <f t="shared" ref="AG213:AI213" si="487">O213+W213</f>
        <v>179</v>
      </c>
      <c r="AH213" s="11">
        <f t="shared" si="487"/>
        <v>0</v>
      </c>
      <c r="AI213" s="11">
        <f t="shared" si="487"/>
        <v>1676.31125</v>
      </c>
      <c r="AJ213" s="12" t="s">
        <v>33</v>
      </c>
    </row>
    <row r="214" s="9" customFormat="1" ht="16" customHeight="1" spans="1:36">
      <c r="A214" s="45">
        <f t="shared" si="435"/>
        <v>211</v>
      </c>
      <c r="B214" s="46" t="s">
        <v>272</v>
      </c>
      <c r="C214" s="79" t="s">
        <v>609</v>
      </c>
      <c r="D214" s="80" t="s">
        <v>610</v>
      </c>
      <c r="E214" s="48">
        <v>3820</v>
      </c>
      <c r="F214" s="48">
        <v>3820</v>
      </c>
      <c r="G214" s="48">
        <v>5664.75</v>
      </c>
      <c r="H214" s="48">
        <v>3820</v>
      </c>
      <c r="I214" s="48">
        <v>4180</v>
      </c>
      <c r="J214" s="48"/>
      <c r="K214" s="93">
        <f t="shared" si="436"/>
        <v>68.76</v>
      </c>
      <c r="L214" s="94">
        <f t="shared" si="437"/>
        <v>611.2</v>
      </c>
      <c r="M214" s="48">
        <f t="shared" si="438"/>
        <v>453.18</v>
      </c>
      <c r="N214" s="48">
        <f t="shared" si="439"/>
        <v>26.74</v>
      </c>
      <c r="O214" s="48">
        <f t="shared" si="440"/>
        <v>209</v>
      </c>
      <c r="P214" s="48">
        <f t="shared" si="441"/>
        <v>0</v>
      </c>
      <c r="Q214" s="48">
        <f t="shared" si="442"/>
        <v>1368.88</v>
      </c>
      <c r="R214" s="46">
        <f t="shared" si="443"/>
        <v>0</v>
      </c>
      <c r="S214" s="48">
        <f t="shared" si="444"/>
        <v>305.6</v>
      </c>
      <c r="T214" s="48">
        <f t="shared" si="445"/>
        <v>113.3</v>
      </c>
      <c r="U214" s="48">
        <f t="shared" si="446"/>
        <v>11.46</v>
      </c>
      <c r="V214" s="46">
        <v>0</v>
      </c>
      <c r="W214" s="48">
        <f t="shared" si="447"/>
        <v>209</v>
      </c>
      <c r="X214" s="48">
        <f t="shared" si="448"/>
        <v>0</v>
      </c>
      <c r="Y214" s="46">
        <f t="shared" si="449"/>
        <v>639.36</v>
      </c>
      <c r="Z214" s="48">
        <f t="shared" si="450"/>
        <v>2008.24</v>
      </c>
      <c r="AA214" s="48"/>
      <c r="AB214" s="12" t="s">
        <v>128</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45">
        <f t="shared" si="435"/>
        <v>212</v>
      </c>
      <c r="B215" s="46" t="s">
        <v>337</v>
      </c>
      <c r="C215" s="79" t="s">
        <v>611</v>
      </c>
      <c r="D215" s="81" t="s">
        <v>612</v>
      </c>
      <c r="E215" s="48">
        <v>3473.25</v>
      </c>
      <c r="F215" s="48">
        <v>3473.25</v>
      </c>
      <c r="G215" s="48">
        <v>5664.75</v>
      </c>
      <c r="H215" s="48">
        <v>3473.25</v>
      </c>
      <c r="I215" s="48">
        <v>1790</v>
      </c>
      <c r="J215" s="48"/>
      <c r="K215" s="93">
        <f t="shared" si="436"/>
        <v>62.5185</v>
      </c>
      <c r="L215" s="94">
        <f t="shared" si="437"/>
        <v>555.72</v>
      </c>
      <c r="M215" s="48">
        <f t="shared" si="438"/>
        <v>453.18</v>
      </c>
      <c r="N215" s="48">
        <f t="shared" si="439"/>
        <v>24.31275</v>
      </c>
      <c r="O215" s="48">
        <f t="shared" si="440"/>
        <v>89.5</v>
      </c>
      <c r="P215" s="48">
        <f t="shared" si="441"/>
        <v>0</v>
      </c>
      <c r="Q215" s="48">
        <f t="shared" si="442"/>
        <v>1185.23125</v>
      </c>
      <c r="R215" s="46">
        <f t="shared" si="443"/>
        <v>0</v>
      </c>
      <c r="S215" s="48">
        <f t="shared" si="444"/>
        <v>277.86</v>
      </c>
      <c r="T215" s="48">
        <f t="shared" si="445"/>
        <v>113.3</v>
      </c>
      <c r="U215" s="48">
        <f t="shared" si="446"/>
        <v>10.42</v>
      </c>
      <c r="V215" s="46">
        <v>0</v>
      </c>
      <c r="W215" s="48">
        <f t="shared" si="447"/>
        <v>89.5</v>
      </c>
      <c r="X215" s="48">
        <f t="shared" si="448"/>
        <v>0</v>
      </c>
      <c r="Y215" s="46">
        <f t="shared" si="449"/>
        <v>491.08</v>
      </c>
      <c r="Z215" s="48">
        <f t="shared" si="450"/>
        <v>1676.31125</v>
      </c>
      <c r="AA215" s="48"/>
      <c r="AB215" s="12" t="s">
        <v>74</v>
      </c>
      <c r="AC215" s="11">
        <f t="shared" ref="AC215:AE215" si="490">K215+R215</f>
        <v>62.5185</v>
      </c>
      <c r="AD215" s="11">
        <f t="shared" si="490"/>
        <v>833.58</v>
      </c>
      <c r="AE215" s="11">
        <f t="shared" si="490"/>
        <v>566.48</v>
      </c>
      <c r="AF215" s="11">
        <f t="shared" si="452"/>
        <v>34.73275</v>
      </c>
      <c r="AG215" s="11">
        <f t="shared" ref="AG215:AI215" si="491">O215+W215</f>
        <v>179</v>
      </c>
      <c r="AH215" s="11">
        <f t="shared" si="491"/>
        <v>0</v>
      </c>
      <c r="AI215" s="11">
        <f t="shared" si="491"/>
        <v>1676.31125</v>
      </c>
      <c r="AJ215" s="12" t="s">
        <v>33</v>
      </c>
    </row>
    <row r="216" s="9" customFormat="1" ht="16" customHeight="1" spans="1:36">
      <c r="A216" s="45">
        <f t="shared" si="435"/>
        <v>213</v>
      </c>
      <c r="B216" s="46" t="s">
        <v>289</v>
      </c>
      <c r="C216" s="79" t="s">
        <v>613</v>
      </c>
      <c r="D216" s="81" t="s">
        <v>614</v>
      </c>
      <c r="E216" s="48">
        <v>3473.25</v>
      </c>
      <c r="F216" s="48">
        <v>3473.25</v>
      </c>
      <c r="G216" s="48">
        <v>5664.75</v>
      </c>
      <c r="H216" s="48">
        <v>3473.25</v>
      </c>
      <c r="I216" s="48">
        <v>1790</v>
      </c>
      <c r="J216" s="48"/>
      <c r="K216" s="93">
        <f t="shared" si="436"/>
        <v>62.5185</v>
      </c>
      <c r="L216" s="94">
        <f t="shared" si="437"/>
        <v>555.72</v>
      </c>
      <c r="M216" s="48">
        <f t="shared" si="438"/>
        <v>453.18</v>
      </c>
      <c r="N216" s="48">
        <f t="shared" si="439"/>
        <v>24.31275</v>
      </c>
      <c r="O216" s="48">
        <f t="shared" si="440"/>
        <v>89.5</v>
      </c>
      <c r="P216" s="48">
        <f t="shared" si="441"/>
        <v>0</v>
      </c>
      <c r="Q216" s="48">
        <f t="shared" si="442"/>
        <v>1185.23125</v>
      </c>
      <c r="R216" s="46">
        <f t="shared" si="443"/>
        <v>0</v>
      </c>
      <c r="S216" s="48">
        <f t="shared" si="444"/>
        <v>277.86</v>
      </c>
      <c r="T216" s="48">
        <f t="shared" si="445"/>
        <v>113.3</v>
      </c>
      <c r="U216" s="48">
        <f t="shared" si="446"/>
        <v>10.42</v>
      </c>
      <c r="V216" s="46">
        <v>0</v>
      </c>
      <c r="W216" s="48">
        <f t="shared" si="447"/>
        <v>89.5</v>
      </c>
      <c r="X216" s="48">
        <f t="shared" si="448"/>
        <v>0</v>
      </c>
      <c r="Y216" s="46">
        <f t="shared" si="449"/>
        <v>491.08</v>
      </c>
      <c r="Z216" s="48">
        <f t="shared" si="450"/>
        <v>1676.31125</v>
      </c>
      <c r="AA216" s="48"/>
      <c r="AB216" s="12" t="s">
        <v>80</v>
      </c>
      <c r="AC216" s="11">
        <f t="shared" ref="AC216:AE216" si="492">K216+R216</f>
        <v>62.5185</v>
      </c>
      <c r="AD216" s="11">
        <f t="shared" si="492"/>
        <v>833.58</v>
      </c>
      <c r="AE216" s="11">
        <f t="shared" si="492"/>
        <v>566.48</v>
      </c>
      <c r="AF216" s="11">
        <f t="shared" si="452"/>
        <v>34.73275</v>
      </c>
      <c r="AG216" s="11">
        <f t="shared" ref="AG216:AI216" si="493">O216+W216</f>
        <v>179</v>
      </c>
      <c r="AH216" s="11">
        <f t="shared" si="493"/>
        <v>0</v>
      </c>
      <c r="AI216" s="11">
        <f t="shared" si="493"/>
        <v>1676.31125</v>
      </c>
      <c r="AJ216" s="12" t="s">
        <v>33</v>
      </c>
    </row>
    <row r="217" s="9" customFormat="1" ht="16" customHeight="1" spans="1:36">
      <c r="A217" s="45">
        <f t="shared" si="435"/>
        <v>214</v>
      </c>
      <c r="B217" s="46" t="s">
        <v>363</v>
      </c>
      <c r="C217" s="79" t="s">
        <v>615</v>
      </c>
      <c r="D217" s="80" t="s">
        <v>616</v>
      </c>
      <c r="E217" s="48">
        <v>3473.25</v>
      </c>
      <c r="F217" s="48">
        <v>3473.25</v>
      </c>
      <c r="G217" s="48">
        <v>5664.75</v>
      </c>
      <c r="H217" s="48">
        <v>3473.25</v>
      </c>
      <c r="I217" s="48">
        <v>1790</v>
      </c>
      <c r="J217" s="91"/>
      <c r="K217" s="178">
        <f t="shared" si="436"/>
        <v>62.5185</v>
      </c>
      <c r="L217" s="179">
        <f t="shared" si="437"/>
        <v>555.72</v>
      </c>
      <c r="M217" s="91">
        <f t="shared" si="438"/>
        <v>453.18</v>
      </c>
      <c r="N217" s="91">
        <f t="shared" si="439"/>
        <v>24.31275</v>
      </c>
      <c r="O217" s="91">
        <f t="shared" si="440"/>
        <v>89.5</v>
      </c>
      <c r="P217" s="91">
        <f t="shared" si="441"/>
        <v>0</v>
      </c>
      <c r="Q217" s="48">
        <f t="shared" si="442"/>
        <v>1185.23125</v>
      </c>
      <c r="R217" s="92">
        <f t="shared" si="443"/>
        <v>0</v>
      </c>
      <c r="S217" s="91">
        <f t="shared" si="444"/>
        <v>277.86</v>
      </c>
      <c r="T217" s="91">
        <f t="shared" si="445"/>
        <v>113.3</v>
      </c>
      <c r="U217" s="91">
        <f t="shared" si="446"/>
        <v>10.42</v>
      </c>
      <c r="V217" s="46">
        <v>0</v>
      </c>
      <c r="W217" s="91">
        <f t="shared" si="447"/>
        <v>89.5</v>
      </c>
      <c r="X217" s="91">
        <f t="shared" si="448"/>
        <v>0</v>
      </c>
      <c r="Y217" s="46">
        <f t="shared" si="449"/>
        <v>491.08</v>
      </c>
      <c r="Z217" s="48">
        <f t="shared" si="450"/>
        <v>1676.31125</v>
      </c>
      <c r="AA217" s="48"/>
      <c r="AB217" s="12" t="s">
        <v>71</v>
      </c>
      <c r="AC217" s="11">
        <f t="shared" ref="AC217:AE217" si="494">K217+R217</f>
        <v>62.5185</v>
      </c>
      <c r="AD217" s="11">
        <f t="shared" si="494"/>
        <v>833.58</v>
      </c>
      <c r="AE217" s="11">
        <f t="shared" si="494"/>
        <v>566.48</v>
      </c>
      <c r="AF217" s="11">
        <f t="shared" si="452"/>
        <v>34.73275</v>
      </c>
      <c r="AG217" s="11">
        <f t="shared" ref="AG217:AI217" si="495">O217+W217</f>
        <v>179</v>
      </c>
      <c r="AH217" s="11">
        <f t="shared" si="495"/>
        <v>0</v>
      </c>
      <c r="AI217" s="11">
        <f t="shared" si="495"/>
        <v>1676.31125</v>
      </c>
      <c r="AJ217" s="12" t="s">
        <v>33</v>
      </c>
    </row>
    <row r="218" s="9" customFormat="1" ht="16" customHeight="1" spans="1:36">
      <c r="A218" s="45">
        <f t="shared" si="435"/>
        <v>215</v>
      </c>
      <c r="B218" s="46" t="s">
        <v>363</v>
      </c>
      <c r="C218" s="79" t="s">
        <v>617</v>
      </c>
      <c r="D218" s="80" t="s">
        <v>618</v>
      </c>
      <c r="E218" s="48">
        <v>3473.25</v>
      </c>
      <c r="F218" s="48">
        <v>3473.25</v>
      </c>
      <c r="G218" s="48">
        <v>5664.75</v>
      </c>
      <c r="H218" s="48">
        <v>3473.25</v>
      </c>
      <c r="I218" s="48">
        <v>1790</v>
      </c>
      <c r="J218" s="96"/>
      <c r="K218" s="93">
        <f t="shared" si="436"/>
        <v>62.5185</v>
      </c>
      <c r="L218" s="94">
        <f t="shared" si="437"/>
        <v>555.72</v>
      </c>
      <c r="M218" s="48">
        <f t="shared" si="438"/>
        <v>453.18</v>
      </c>
      <c r="N218" s="48">
        <f t="shared" si="439"/>
        <v>24.31275</v>
      </c>
      <c r="O218" s="48">
        <f t="shared" si="440"/>
        <v>89.5</v>
      </c>
      <c r="P218" s="48">
        <f t="shared" si="441"/>
        <v>0</v>
      </c>
      <c r="Q218" s="48">
        <f t="shared" si="442"/>
        <v>1185.23125</v>
      </c>
      <c r="R218" s="46">
        <f t="shared" si="443"/>
        <v>0</v>
      </c>
      <c r="S218" s="48">
        <f t="shared" si="444"/>
        <v>277.86</v>
      </c>
      <c r="T218" s="48">
        <f t="shared" si="445"/>
        <v>113.3</v>
      </c>
      <c r="U218" s="48">
        <f t="shared" si="446"/>
        <v>10.42</v>
      </c>
      <c r="V218" s="46">
        <v>0</v>
      </c>
      <c r="W218" s="48">
        <f t="shared" si="447"/>
        <v>89.5</v>
      </c>
      <c r="X218" s="48">
        <f t="shared" si="448"/>
        <v>0</v>
      </c>
      <c r="Y218" s="46">
        <f t="shared" si="449"/>
        <v>491.08</v>
      </c>
      <c r="Z218" s="48">
        <f t="shared" si="450"/>
        <v>1676.31125</v>
      </c>
      <c r="AA218" s="48"/>
      <c r="AB218" s="12" t="s">
        <v>71</v>
      </c>
      <c r="AC218" s="11">
        <f t="shared" ref="AC218:AE218" si="496">K218+R218</f>
        <v>62.5185</v>
      </c>
      <c r="AD218" s="11">
        <f t="shared" si="496"/>
        <v>833.58</v>
      </c>
      <c r="AE218" s="11">
        <f t="shared" si="496"/>
        <v>566.48</v>
      </c>
      <c r="AF218" s="11">
        <f t="shared" si="452"/>
        <v>34.73275</v>
      </c>
      <c r="AG218" s="11">
        <f t="shared" ref="AG218:AI218" si="497">O218+W218</f>
        <v>179</v>
      </c>
      <c r="AH218" s="11">
        <f t="shared" si="497"/>
        <v>0</v>
      </c>
      <c r="AI218" s="11">
        <f t="shared" si="497"/>
        <v>1676.31125</v>
      </c>
      <c r="AJ218" s="12" t="s">
        <v>33</v>
      </c>
    </row>
    <row r="219" s="9" customFormat="1" ht="16" customHeight="1" spans="1:36">
      <c r="A219" s="45">
        <f t="shared" si="435"/>
        <v>216</v>
      </c>
      <c r="B219" s="46" t="s">
        <v>363</v>
      </c>
      <c r="C219" s="79" t="s">
        <v>619</v>
      </c>
      <c r="D219" s="80" t="s">
        <v>620</v>
      </c>
      <c r="E219" s="48">
        <v>3473.25</v>
      </c>
      <c r="F219" s="48">
        <v>3473.25</v>
      </c>
      <c r="G219" s="48">
        <v>5664.75</v>
      </c>
      <c r="H219" s="48">
        <v>3473.25</v>
      </c>
      <c r="I219" s="48">
        <v>1790</v>
      </c>
      <c r="J219" s="96"/>
      <c r="K219" s="93">
        <f t="shared" si="436"/>
        <v>62.5185</v>
      </c>
      <c r="L219" s="94">
        <f t="shared" si="437"/>
        <v>555.72</v>
      </c>
      <c r="M219" s="48">
        <f t="shared" si="438"/>
        <v>453.18</v>
      </c>
      <c r="N219" s="48">
        <f t="shared" si="439"/>
        <v>24.31275</v>
      </c>
      <c r="O219" s="48">
        <f t="shared" si="440"/>
        <v>89.5</v>
      </c>
      <c r="P219" s="48">
        <f t="shared" si="441"/>
        <v>0</v>
      </c>
      <c r="Q219" s="48">
        <f t="shared" si="442"/>
        <v>1185.23125</v>
      </c>
      <c r="R219" s="46">
        <f t="shared" si="443"/>
        <v>0</v>
      </c>
      <c r="S219" s="48">
        <f t="shared" si="444"/>
        <v>277.86</v>
      </c>
      <c r="T219" s="48">
        <f t="shared" si="445"/>
        <v>113.3</v>
      </c>
      <c r="U219" s="48">
        <f t="shared" si="446"/>
        <v>10.42</v>
      </c>
      <c r="V219" s="46">
        <v>0</v>
      </c>
      <c r="W219" s="48">
        <f t="shared" si="447"/>
        <v>89.5</v>
      </c>
      <c r="X219" s="48">
        <f t="shared" si="448"/>
        <v>0</v>
      </c>
      <c r="Y219" s="46">
        <f t="shared" si="449"/>
        <v>491.08</v>
      </c>
      <c r="Z219" s="48">
        <f t="shared" si="450"/>
        <v>1676.31125</v>
      </c>
      <c r="AA219" s="48"/>
      <c r="AB219" s="12" t="s">
        <v>71</v>
      </c>
      <c r="AC219" s="11">
        <f t="shared" ref="AC219:AE219" si="498">K219+R219</f>
        <v>62.5185</v>
      </c>
      <c r="AD219" s="11">
        <f t="shared" si="498"/>
        <v>833.58</v>
      </c>
      <c r="AE219" s="11">
        <f t="shared" si="498"/>
        <v>566.48</v>
      </c>
      <c r="AF219" s="11">
        <f t="shared" si="452"/>
        <v>34.73275</v>
      </c>
      <c r="AG219" s="11">
        <f t="shared" ref="AG219:AI219" si="499">O219+W219</f>
        <v>179</v>
      </c>
      <c r="AH219" s="11">
        <f t="shared" si="499"/>
        <v>0</v>
      </c>
      <c r="AI219" s="11">
        <f t="shared" si="499"/>
        <v>1676.31125</v>
      </c>
      <c r="AJ219" s="12" t="s">
        <v>33</v>
      </c>
    </row>
    <row r="220" s="9" customFormat="1" ht="16" customHeight="1" spans="1:36">
      <c r="A220" s="45">
        <f t="shared" si="435"/>
        <v>217</v>
      </c>
      <c r="B220" s="46" t="s">
        <v>558</v>
      </c>
      <c r="C220" s="79" t="s">
        <v>621</v>
      </c>
      <c r="D220" s="80" t="s">
        <v>622</v>
      </c>
      <c r="E220" s="48">
        <v>3473.25</v>
      </c>
      <c r="F220" s="48">
        <v>3473.25</v>
      </c>
      <c r="G220" s="48">
        <v>5664.75</v>
      </c>
      <c r="H220" s="48">
        <v>3473.25</v>
      </c>
      <c r="I220" s="48">
        <v>1790</v>
      </c>
      <c r="J220" s="91"/>
      <c r="K220" s="178">
        <f t="shared" si="436"/>
        <v>62.5185</v>
      </c>
      <c r="L220" s="179">
        <f t="shared" si="437"/>
        <v>555.72</v>
      </c>
      <c r="M220" s="91">
        <f t="shared" si="438"/>
        <v>453.18</v>
      </c>
      <c r="N220" s="91">
        <f t="shared" si="439"/>
        <v>24.31275</v>
      </c>
      <c r="O220" s="91">
        <f t="shared" si="440"/>
        <v>89.5</v>
      </c>
      <c r="P220" s="91">
        <f t="shared" si="441"/>
        <v>0</v>
      </c>
      <c r="Q220" s="48">
        <f t="shared" si="442"/>
        <v>1185.23125</v>
      </c>
      <c r="R220" s="92">
        <f t="shared" si="443"/>
        <v>0</v>
      </c>
      <c r="S220" s="91">
        <f t="shared" si="444"/>
        <v>277.86</v>
      </c>
      <c r="T220" s="91">
        <f t="shared" si="445"/>
        <v>113.3</v>
      </c>
      <c r="U220" s="91">
        <f t="shared" si="446"/>
        <v>10.42</v>
      </c>
      <c r="V220" s="46">
        <v>0</v>
      </c>
      <c r="W220" s="91">
        <f t="shared" si="447"/>
        <v>89.5</v>
      </c>
      <c r="X220" s="91">
        <f t="shared" si="448"/>
        <v>0</v>
      </c>
      <c r="Y220" s="46">
        <f t="shared" si="449"/>
        <v>491.08</v>
      </c>
      <c r="Z220" s="48">
        <f t="shared" si="450"/>
        <v>1676.31125</v>
      </c>
      <c r="AA220" s="48"/>
      <c r="AB220" s="12" t="s">
        <v>98</v>
      </c>
      <c r="AC220" s="11">
        <f t="shared" ref="AC220:AE220" si="500">K220+R220</f>
        <v>62.5185</v>
      </c>
      <c r="AD220" s="11">
        <f t="shared" si="500"/>
        <v>833.58</v>
      </c>
      <c r="AE220" s="11">
        <f t="shared" si="500"/>
        <v>566.48</v>
      </c>
      <c r="AF220" s="11">
        <f t="shared" si="452"/>
        <v>34.73275</v>
      </c>
      <c r="AG220" s="11">
        <f t="shared" ref="AG220:AI220" si="501">O220+W220</f>
        <v>179</v>
      </c>
      <c r="AH220" s="11">
        <f t="shared" si="501"/>
        <v>0</v>
      </c>
      <c r="AI220" s="11">
        <f t="shared" si="501"/>
        <v>1676.31125</v>
      </c>
      <c r="AJ220" s="12" t="s">
        <v>33</v>
      </c>
    </row>
    <row r="221" s="21" customFormat="1" ht="16" customHeight="1" spans="1:36">
      <c r="A221" s="45">
        <f t="shared" si="435"/>
        <v>218</v>
      </c>
      <c r="B221" s="46" t="s">
        <v>558</v>
      </c>
      <c r="C221" s="79" t="s">
        <v>623</v>
      </c>
      <c r="D221" s="80" t="s">
        <v>624</v>
      </c>
      <c r="E221" s="48">
        <v>3473.25</v>
      </c>
      <c r="F221" s="48">
        <v>3473.25</v>
      </c>
      <c r="G221" s="48">
        <v>5664.75</v>
      </c>
      <c r="H221" s="48">
        <v>3473.25</v>
      </c>
      <c r="I221" s="48">
        <v>1790</v>
      </c>
      <c r="J221" s="96"/>
      <c r="K221" s="93">
        <f t="shared" si="436"/>
        <v>62.5185</v>
      </c>
      <c r="L221" s="94">
        <f t="shared" si="437"/>
        <v>555.72</v>
      </c>
      <c r="M221" s="48">
        <f t="shared" si="438"/>
        <v>453.18</v>
      </c>
      <c r="N221" s="48">
        <f t="shared" si="439"/>
        <v>24.31275</v>
      </c>
      <c r="O221" s="48">
        <f t="shared" si="440"/>
        <v>89.5</v>
      </c>
      <c r="P221" s="48">
        <f t="shared" si="441"/>
        <v>0</v>
      </c>
      <c r="Q221" s="48">
        <f t="shared" si="442"/>
        <v>1185.23125</v>
      </c>
      <c r="R221" s="46">
        <f t="shared" si="443"/>
        <v>0</v>
      </c>
      <c r="S221" s="48">
        <f t="shared" si="444"/>
        <v>277.86</v>
      </c>
      <c r="T221" s="48">
        <f t="shared" si="445"/>
        <v>113.3</v>
      </c>
      <c r="U221" s="48">
        <f t="shared" si="446"/>
        <v>10.42</v>
      </c>
      <c r="V221" s="46">
        <v>0</v>
      </c>
      <c r="W221" s="48">
        <f t="shared" si="447"/>
        <v>89.5</v>
      </c>
      <c r="X221" s="48">
        <f t="shared" si="448"/>
        <v>0</v>
      </c>
      <c r="Y221" s="46">
        <f t="shared" si="449"/>
        <v>491.08</v>
      </c>
      <c r="Z221" s="48">
        <f t="shared" si="450"/>
        <v>1676.31125</v>
      </c>
      <c r="AA221" s="48"/>
      <c r="AB221" s="12" t="s">
        <v>98</v>
      </c>
      <c r="AC221" s="11">
        <f t="shared" ref="AC221:AE221" si="502">K221+R221</f>
        <v>62.5185</v>
      </c>
      <c r="AD221" s="11">
        <f t="shared" si="502"/>
        <v>833.58</v>
      </c>
      <c r="AE221" s="11">
        <f t="shared" si="502"/>
        <v>566.48</v>
      </c>
      <c r="AF221" s="11">
        <f t="shared" si="452"/>
        <v>34.73275</v>
      </c>
      <c r="AG221" s="11">
        <f t="shared" ref="AG221:AI221" si="503">O221+W221</f>
        <v>179</v>
      </c>
      <c r="AH221" s="11">
        <f t="shared" si="503"/>
        <v>0</v>
      </c>
      <c r="AI221" s="11">
        <f t="shared" si="503"/>
        <v>1676.31125</v>
      </c>
      <c r="AJ221" s="12" t="s">
        <v>33</v>
      </c>
    </row>
    <row r="222" s="21" customFormat="1" ht="16" customHeight="1" spans="1:36">
      <c r="A222" s="45">
        <f t="shared" si="435"/>
        <v>219</v>
      </c>
      <c r="B222" s="46" t="s">
        <v>625</v>
      </c>
      <c r="C222" s="79" t="s">
        <v>626</v>
      </c>
      <c r="D222" s="80" t="s">
        <v>627</v>
      </c>
      <c r="E222" s="48">
        <v>3473.25</v>
      </c>
      <c r="F222" s="48">
        <v>3473.25</v>
      </c>
      <c r="G222" s="48">
        <v>5664.75</v>
      </c>
      <c r="H222" s="48">
        <v>3473.25</v>
      </c>
      <c r="I222" s="48">
        <v>3180</v>
      </c>
      <c r="J222" s="96"/>
      <c r="K222" s="93">
        <f t="shared" si="436"/>
        <v>62.5185</v>
      </c>
      <c r="L222" s="94">
        <f t="shared" si="437"/>
        <v>555.72</v>
      </c>
      <c r="M222" s="48">
        <f t="shared" si="438"/>
        <v>453.18</v>
      </c>
      <c r="N222" s="48">
        <f t="shared" si="439"/>
        <v>24.31275</v>
      </c>
      <c r="O222" s="48">
        <f t="shared" si="440"/>
        <v>159</v>
      </c>
      <c r="P222" s="48">
        <f t="shared" si="441"/>
        <v>0</v>
      </c>
      <c r="Q222" s="48">
        <f t="shared" si="442"/>
        <v>1254.73125</v>
      </c>
      <c r="R222" s="46">
        <f t="shared" si="443"/>
        <v>0</v>
      </c>
      <c r="S222" s="48">
        <f t="shared" si="444"/>
        <v>277.86</v>
      </c>
      <c r="T222" s="48">
        <f t="shared" si="445"/>
        <v>113.3</v>
      </c>
      <c r="U222" s="48">
        <f t="shared" si="446"/>
        <v>10.42</v>
      </c>
      <c r="V222" s="46">
        <v>0</v>
      </c>
      <c r="W222" s="48">
        <f t="shared" si="447"/>
        <v>159</v>
      </c>
      <c r="X222" s="48">
        <f t="shared" si="448"/>
        <v>0</v>
      </c>
      <c r="Y222" s="46">
        <f t="shared" si="449"/>
        <v>560.58</v>
      </c>
      <c r="Z222" s="48">
        <f t="shared" si="450"/>
        <v>1815.31125</v>
      </c>
      <c r="AA222" s="48"/>
      <c r="AB222" s="12" t="s">
        <v>101</v>
      </c>
      <c r="AC222" s="11">
        <f t="shared" ref="AC222:AE222" si="504">K222+R222</f>
        <v>62.5185</v>
      </c>
      <c r="AD222" s="11">
        <f t="shared" si="504"/>
        <v>833.58</v>
      </c>
      <c r="AE222" s="11">
        <f t="shared" si="504"/>
        <v>566.48</v>
      </c>
      <c r="AF222" s="11">
        <f t="shared" si="452"/>
        <v>34.73275</v>
      </c>
      <c r="AG222" s="11">
        <f t="shared" ref="AG222:AI222" si="505">O222+W222</f>
        <v>318</v>
      </c>
      <c r="AH222" s="11">
        <f t="shared" si="505"/>
        <v>0</v>
      </c>
      <c r="AI222" s="11">
        <f t="shared" si="505"/>
        <v>1815.31125</v>
      </c>
      <c r="AJ222" s="12" t="s">
        <v>34</v>
      </c>
    </row>
    <row r="223" s="9" customFormat="1" ht="16" customHeight="1" spans="1:36">
      <c r="A223" s="45">
        <f t="shared" si="435"/>
        <v>220</v>
      </c>
      <c r="B223" s="46" t="s">
        <v>558</v>
      </c>
      <c r="C223" s="312" t="s">
        <v>628</v>
      </c>
      <c r="D223" s="350" t="s">
        <v>629</v>
      </c>
      <c r="E223" s="48">
        <v>3473.25</v>
      </c>
      <c r="F223" s="48">
        <v>0</v>
      </c>
      <c r="G223" s="48">
        <v>5664.75</v>
      </c>
      <c r="H223" s="48">
        <v>3473.25</v>
      </c>
      <c r="I223" s="48">
        <v>1790</v>
      </c>
      <c r="J223" s="91"/>
      <c r="K223" s="178">
        <f t="shared" si="436"/>
        <v>62.5185</v>
      </c>
      <c r="L223" s="179">
        <f t="shared" si="437"/>
        <v>0</v>
      </c>
      <c r="M223" s="91">
        <f t="shared" si="438"/>
        <v>453.18</v>
      </c>
      <c r="N223" s="91">
        <f t="shared" si="439"/>
        <v>24.31275</v>
      </c>
      <c r="O223" s="91">
        <f t="shared" si="440"/>
        <v>89.5</v>
      </c>
      <c r="P223" s="91">
        <f t="shared" si="441"/>
        <v>0</v>
      </c>
      <c r="Q223" s="48">
        <f t="shared" si="442"/>
        <v>629.51125</v>
      </c>
      <c r="R223" s="92">
        <f t="shared" si="443"/>
        <v>0</v>
      </c>
      <c r="S223" s="91">
        <f t="shared" si="444"/>
        <v>0</v>
      </c>
      <c r="T223" s="91">
        <f t="shared" si="445"/>
        <v>113.3</v>
      </c>
      <c r="U223" s="91">
        <f t="shared" si="446"/>
        <v>10.42</v>
      </c>
      <c r="V223" s="46">
        <v>0</v>
      </c>
      <c r="W223" s="91">
        <f t="shared" si="447"/>
        <v>89.5</v>
      </c>
      <c r="X223" s="91">
        <f t="shared" si="448"/>
        <v>0</v>
      </c>
      <c r="Y223" s="46">
        <f t="shared" si="449"/>
        <v>213.22</v>
      </c>
      <c r="Z223" s="48">
        <f t="shared" si="450"/>
        <v>842.73125</v>
      </c>
      <c r="AA223" s="48"/>
      <c r="AB223" s="12" t="s">
        <v>101</v>
      </c>
      <c r="AC223" s="11">
        <f t="shared" ref="AC223:AE223" si="506">K223+R223</f>
        <v>62.5185</v>
      </c>
      <c r="AD223" s="11">
        <f t="shared" si="506"/>
        <v>0</v>
      </c>
      <c r="AE223" s="11">
        <f t="shared" si="506"/>
        <v>566.48</v>
      </c>
      <c r="AF223" s="11">
        <f t="shared" si="452"/>
        <v>34.73275</v>
      </c>
      <c r="AG223" s="11">
        <f t="shared" ref="AG223:AI223" si="507">O223+W223</f>
        <v>179</v>
      </c>
      <c r="AH223" s="11">
        <f t="shared" si="507"/>
        <v>0</v>
      </c>
      <c r="AI223" s="11">
        <f t="shared" si="507"/>
        <v>842.73125</v>
      </c>
      <c r="AJ223" s="12" t="s">
        <v>34</v>
      </c>
    </row>
    <row r="224" s="21" customFormat="1" ht="16" customHeight="1" spans="1:36">
      <c r="A224" s="45">
        <f t="shared" si="435"/>
        <v>221</v>
      </c>
      <c r="B224" s="46" t="s">
        <v>328</v>
      </c>
      <c r="C224" s="79" t="s">
        <v>630</v>
      </c>
      <c r="D224" s="80" t="s">
        <v>631</v>
      </c>
      <c r="E224" s="48">
        <v>3820</v>
      </c>
      <c r="F224" s="48">
        <v>3820</v>
      </c>
      <c r="G224" s="48">
        <v>5664.75</v>
      </c>
      <c r="H224" s="48">
        <v>3820</v>
      </c>
      <c r="I224" s="48">
        <v>4180</v>
      </c>
      <c r="J224" s="96"/>
      <c r="K224" s="93">
        <f t="shared" si="436"/>
        <v>68.76</v>
      </c>
      <c r="L224" s="94">
        <f t="shared" si="437"/>
        <v>611.2</v>
      </c>
      <c r="M224" s="48">
        <f t="shared" si="438"/>
        <v>453.18</v>
      </c>
      <c r="N224" s="48">
        <f t="shared" si="439"/>
        <v>26.74</v>
      </c>
      <c r="O224" s="48">
        <f t="shared" si="440"/>
        <v>209</v>
      </c>
      <c r="P224" s="48">
        <f t="shared" si="441"/>
        <v>0</v>
      </c>
      <c r="Q224" s="48">
        <f t="shared" si="442"/>
        <v>1368.88</v>
      </c>
      <c r="R224" s="46">
        <f t="shared" si="443"/>
        <v>0</v>
      </c>
      <c r="S224" s="48">
        <f t="shared" si="444"/>
        <v>305.6</v>
      </c>
      <c r="T224" s="48">
        <f t="shared" si="445"/>
        <v>113.3</v>
      </c>
      <c r="U224" s="48">
        <f t="shared" si="446"/>
        <v>11.46</v>
      </c>
      <c r="V224" s="46">
        <v>0</v>
      </c>
      <c r="W224" s="48">
        <f t="shared" si="447"/>
        <v>209</v>
      </c>
      <c r="X224" s="48">
        <f t="shared" si="448"/>
        <v>0</v>
      </c>
      <c r="Y224" s="46">
        <f t="shared" si="449"/>
        <v>639.36</v>
      </c>
      <c r="Z224" s="48">
        <f t="shared" si="450"/>
        <v>2008.24</v>
      </c>
      <c r="AA224" s="48"/>
      <c r="AB224" s="12" t="s">
        <v>104</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21" customFormat="1" ht="16" customHeight="1" spans="1:36">
      <c r="A225" s="45">
        <f t="shared" si="435"/>
        <v>222</v>
      </c>
      <c r="B225" s="46" t="s">
        <v>53</v>
      </c>
      <c r="C225" s="82" t="s">
        <v>632</v>
      </c>
      <c r="D225" s="46" t="s">
        <v>633</v>
      </c>
      <c r="E225" s="46">
        <v>3473.25</v>
      </c>
      <c r="F225" s="46">
        <v>3473.25</v>
      </c>
      <c r="G225" s="48">
        <v>5664.75</v>
      </c>
      <c r="H225" s="46">
        <v>3473.25</v>
      </c>
      <c r="I225" s="48">
        <v>4180</v>
      </c>
      <c r="J225" s="96"/>
      <c r="K225" s="63">
        <f t="shared" si="436"/>
        <v>62.5185</v>
      </c>
      <c r="L225" s="64">
        <f t="shared" si="437"/>
        <v>555.72</v>
      </c>
      <c r="M225" s="48">
        <f t="shared" si="438"/>
        <v>453.18</v>
      </c>
      <c r="N225" s="46">
        <f t="shared" si="439"/>
        <v>24.31275</v>
      </c>
      <c r="O225" s="48">
        <f t="shared" si="440"/>
        <v>209</v>
      </c>
      <c r="P225" s="48">
        <f t="shared" si="441"/>
        <v>0</v>
      </c>
      <c r="Q225" s="48">
        <f t="shared" si="442"/>
        <v>1304.73125</v>
      </c>
      <c r="R225" s="46">
        <f t="shared" si="443"/>
        <v>0</v>
      </c>
      <c r="S225" s="46">
        <f t="shared" si="444"/>
        <v>277.86</v>
      </c>
      <c r="T225" s="48">
        <f t="shared" si="445"/>
        <v>113.3</v>
      </c>
      <c r="U225" s="46">
        <f t="shared" si="446"/>
        <v>10.42</v>
      </c>
      <c r="V225" s="46">
        <v>0</v>
      </c>
      <c r="W225" s="48">
        <f t="shared" si="447"/>
        <v>209</v>
      </c>
      <c r="X225" s="48">
        <f t="shared" si="448"/>
        <v>0</v>
      </c>
      <c r="Y225" s="46">
        <f t="shared" si="449"/>
        <v>610.58</v>
      </c>
      <c r="Z225" s="46">
        <f t="shared" si="450"/>
        <v>1915.31125</v>
      </c>
      <c r="AA225" s="46"/>
      <c r="AB225" s="12" t="s">
        <v>54</v>
      </c>
      <c r="AC225" s="11">
        <f t="shared" ref="AC225:AE225" si="510">K225+R225</f>
        <v>62.5185</v>
      </c>
      <c r="AD225" s="11">
        <f t="shared" si="510"/>
        <v>833.58</v>
      </c>
      <c r="AE225" s="11">
        <f t="shared" si="510"/>
        <v>566.48</v>
      </c>
      <c r="AF225" s="11">
        <f t="shared" si="452"/>
        <v>34.73275</v>
      </c>
      <c r="AG225" s="11">
        <f t="shared" ref="AG225:AI225" si="511">O225+W225</f>
        <v>418</v>
      </c>
      <c r="AH225" s="11">
        <f t="shared" si="511"/>
        <v>0</v>
      </c>
      <c r="AI225" s="11">
        <f t="shared" si="511"/>
        <v>1915.31125</v>
      </c>
      <c r="AJ225" s="12" t="s">
        <v>32</v>
      </c>
    </row>
    <row r="226" s="21" customFormat="1" ht="16" customHeight="1" spans="1:36">
      <c r="A226" s="45">
        <f t="shared" si="435"/>
        <v>223</v>
      </c>
      <c r="B226" s="46" t="s">
        <v>210</v>
      </c>
      <c r="C226" s="82" t="s">
        <v>634</v>
      </c>
      <c r="D226" s="46" t="s">
        <v>635</v>
      </c>
      <c r="E226" s="46">
        <v>3473.25</v>
      </c>
      <c r="F226" s="46">
        <v>3473.25</v>
      </c>
      <c r="G226" s="48">
        <v>5664.75</v>
      </c>
      <c r="H226" s="46">
        <v>3473.25</v>
      </c>
      <c r="I226" s="48">
        <v>4180</v>
      </c>
      <c r="J226" s="96"/>
      <c r="K226" s="63">
        <f t="shared" si="436"/>
        <v>62.5185</v>
      </c>
      <c r="L226" s="64">
        <f t="shared" si="437"/>
        <v>555.72</v>
      </c>
      <c r="M226" s="48">
        <f t="shared" si="438"/>
        <v>453.18</v>
      </c>
      <c r="N226" s="46">
        <f t="shared" si="439"/>
        <v>24.31275</v>
      </c>
      <c r="O226" s="48">
        <f t="shared" si="440"/>
        <v>209</v>
      </c>
      <c r="P226" s="48">
        <f t="shared" si="441"/>
        <v>0</v>
      </c>
      <c r="Q226" s="48">
        <f t="shared" si="442"/>
        <v>1304.73125</v>
      </c>
      <c r="R226" s="46">
        <f t="shared" si="443"/>
        <v>0</v>
      </c>
      <c r="S226" s="46">
        <f t="shared" si="444"/>
        <v>277.86</v>
      </c>
      <c r="T226" s="48">
        <f t="shared" si="445"/>
        <v>113.3</v>
      </c>
      <c r="U226" s="46">
        <f t="shared" si="446"/>
        <v>10.42</v>
      </c>
      <c r="V226" s="46">
        <v>0</v>
      </c>
      <c r="W226" s="48">
        <f t="shared" si="447"/>
        <v>209</v>
      </c>
      <c r="X226" s="48">
        <f t="shared" si="448"/>
        <v>0</v>
      </c>
      <c r="Y226" s="46">
        <f t="shared" si="449"/>
        <v>610.58</v>
      </c>
      <c r="Z226" s="46">
        <f t="shared" si="450"/>
        <v>1915.31125</v>
      </c>
      <c r="AA226" s="46"/>
      <c r="AB226" s="12" t="s">
        <v>49</v>
      </c>
      <c r="AC226" s="11">
        <f t="shared" ref="AC226:AE226" si="512">K226+R226</f>
        <v>62.5185</v>
      </c>
      <c r="AD226" s="11">
        <f t="shared" si="512"/>
        <v>833.58</v>
      </c>
      <c r="AE226" s="11">
        <f t="shared" si="512"/>
        <v>566.48</v>
      </c>
      <c r="AF226" s="11">
        <f t="shared" si="452"/>
        <v>34.73275</v>
      </c>
      <c r="AG226" s="11">
        <f t="shared" ref="AG226:AI226" si="513">O226+W226</f>
        <v>418</v>
      </c>
      <c r="AH226" s="11">
        <f t="shared" si="513"/>
        <v>0</v>
      </c>
      <c r="AI226" s="11">
        <f t="shared" si="513"/>
        <v>1915.31125</v>
      </c>
      <c r="AJ226" s="12" t="s">
        <v>32</v>
      </c>
    </row>
    <row r="227" s="21" customFormat="1" ht="16" customHeight="1" spans="1:36">
      <c r="A227" s="45">
        <f t="shared" si="435"/>
        <v>224</v>
      </c>
      <c r="B227" s="46" t="s">
        <v>176</v>
      </c>
      <c r="C227" s="56" t="s">
        <v>636</v>
      </c>
      <c r="D227" s="83" t="s">
        <v>637</v>
      </c>
      <c r="E227" s="46">
        <v>3473.25</v>
      </c>
      <c r="F227" s="46">
        <v>3473.25</v>
      </c>
      <c r="G227" s="48">
        <v>5664.75</v>
      </c>
      <c r="H227" s="46">
        <v>3473.25</v>
      </c>
      <c r="I227" s="48">
        <v>3180</v>
      </c>
      <c r="J227" s="96"/>
      <c r="K227" s="63">
        <f t="shared" si="436"/>
        <v>62.5185</v>
      </c>
      <c r="L227" s="64">
        <f t="shared" si="437"/>
        <v>555.72</v>
      </c>
      <c r="M227" s="48">
        <f t="shared" si="438"/>
        <v>453.18</v>
      </c>
      <c r="N227" s="46">
        <f t="shared" si="439"/>
        <v>24.31275</v>
      </c>
      <c r="O227" s="48">
        <f t="shared" si="440"/>
        <v>159</v>
      </c>
      <c r="P227" s="48">
        <f t="shared" si="441"/>
        <v>0</v>
      </c>
      <c r="Q227" s="48">
        <f t="shared" si="442"/>
        <v>1254.73125</v>
      </c>
      <c r="R227" s="46">
        <f t="shared" si="443"/>
        <v>0</v>
      </c>
      <c r="S227" s="46">
        <f t="shared" si="444"/>
        <v>277.86</v>
      </c>
      <c r="T227" s="48">
        <f t="shared" si="445"/>
        <v>113.3</v>
      </c>
      <c r="U227" s="46">
        <f t="shared" si="446"/>
        <v>10.42</v>
      </c>
      <c r="V227" s="46">
        <v>0</v>
      </c>
      <c r="W227" s="48">
        <f t="shared" si="447"/>
        <v>159</v>
      </c>
      <c r="X227" s="48">
        <f t="shared" si="448"/>
        <v>0</v>
      </c>
      <c r="Y227" s="46">
        <f t="shared" si="449"/>
        <v>560.58</v>
      </c>
      <c r="Z227" s="46">
        <f t="shared" si="450"/>
        <v>1815.31125</v>
      </c>
      <c r="AA227" s="46"/>
      <c r="AB227" s="12" t="s">
        <v>104</v>
      </c>
      <c r="AC227" s="11">
        <f t="shared" ref="AC227:AE227" si="514">K227+R227</f>
        <v>62.5185</v>
      </c>
      <c r="AD227" s="11">
        <f t="shared" si="514"/>
        <v>833.58</v>
      </c>
      <c r="AE227" s="11">
        <f t="shared" si="514"/>
        <v>566.48</v>
      </c>
      <c r="AF227" s="11">
        <f t="shared" si="452"/>
        <v>34.73275</v>
      </c>
      <c r="AG227" s="11">
        <f t="shared" ref="AG227:AI227" si="515">O227+W227</f>
        <v>318</v>
      </c>
      <c r="AH227" s="11">
        <f t="shared" si="515"/>
        <v>0</v>
      </c>
      <c r="AI227" s="11">
        <f t="shared" si="515"/>
        <v>1815.31125</v>
      </c>
      <c r="AJ227" s="12" t="s">
        <v>35</v>
      </c>
    </row>
    <row r="228" s="21" customFormat="1" ht="16" customHeight="1" spans="1:36">
      <c r="A228" s="45">
        <f t="shared" si="435"/>
        <v>225</v>
      </c>
      <c r="B228" s="46" t="s">
        <v>173</v>
      </c>
      <c r="C228" s="56" t="s">
        <v>638</v>
      </c>
      <c r="D228" s="83" t="s">
        <v>639</v>
      </c>
      <c r="E228" s="46">
        <v>3473.25</v>
      </c>
      <c r="F228" s="46">
        <v>3473.25</v>
      </c>
      <c r="G228" s="48">
        <v>5664.75</v>
      </c>
      <c r="H228" s="46">
        <v>3473.25</v>
      </c>
      <c r="I228" s="48">
        <v>3180</v>
      </c>
      <c r="J228" s="48"/>
      <c r="K228" s="63">
        <f t="shared" si="436"/>
        <v>62.5185</v>
      </c>
      <c r="L228" s="64">
        <f t="shared" si="437"/>
        <v>555.72</v>
      </c>
      <c r="M228" s="48">
        <f t="shared" si="438"/>
        <v>453.18</v>
      </c>
      <c r="N228" s="46">
        <f t="shared" si="439"/>
        <v>24.31275</v>
      </c>
      <c r="O228" s="48">
        <f t="shared" si="440"/>
        <v>159</v>
      </c>
      <c r="P228" s="48">
        <f t="shared" si="441"/>
        <v>0</v>
      </c>
      <c r="Q228" s="48">
        <f t="shared" si="442"/>
        <v>1254.73125</v>
      </c>
      <c r="R228" s="46">
        <f t="shared" si="443"/>
        <v>0</v>
      </c>
      <c r="S228" s="46">
        <f t="shared" si="444"/>
        <v>277.86</v>
      </c>
      <c r="T228" s="48">
        <f t="shared" si="445"/>
        <v>113.3</v>
      </c>
      <c r="U228" s="46">
        <f t="shared" si="446"/>
        <v>10.42</v>
      </c>
      <c r="V228" s="46">
        <v>0</v>
      </c>
      <c r="W228" s="48">
        <f t="shared" si="447"/>
        <v>159</v>
      </c>
      <c r="X228" s="48">
        <f t="shared" si="448"/>
        <v>0</v>
      </c>
      <c r="Y228" s="46">
        <f t="shared" si="449"/>
        <v>560.58</v>
      </c>
      <c r="Z228" s="46">
        <f t="shared" si="450"/>
        <v>1815.31125</v>
      </c>
      <c r="AA228" s="46"/>
      <c r="AB228" s="12" t="s">
        <v>104</v>
      </c>
      <c r="AC228" s="11">
        <f t="shared" ref="AC228:AE228" si="516">K228+R228</f>
        <v>62.5185</v>
      </c>
      <c r="AD228" s="11">
        <f t="shared" si="516"/>
        <v>833.58</v>
      </c>
      <c r="AE228" s="11">
        <f t="shared" si="516"/>
        <v>566.48</v>
      </c>
      <c r="AF228" s="11">
        <f t="shared" si="452"/>
        <v>34.73275</v>
      </c>
      <c r="AG228" s="11">
        <f t="shared" ref="AG228:AI228" si="517">O228+W228</f>
        <v>318</v>
      </c>
      <c r="AH228" s="11">
        <f t="shared" si="517"/>
        <v>0</v>
      </c>
      <c r="AI228" s="11">
        <f t="shared" si="517"/>
        <v>1815.31125</v>
      </c>
      <c r="AJ228" s="12" t="s">
        <v>35</v>
      </c>
    </row>
    <row r="229" s="21" customFormat="1" ht="16" customHeight="1" spans="1:36">
      <c r="A229" s="45">
        <f t="shared" si="435"/>
        <v>226</v>
      </c>
      <c r="B229" s="46" t="s">
        <v>640</v>
      </c>
      <c r="C229" s="56" t="s">
        <v>641</v>
      </c>
      <c r="D229" s="83" t="s">
        <v>642</v>
      </c>
      <c r="E229" s="46">
        <v>3473.25</v>
      </c>
      <c r="F229" s="46">
        <v>3473.25</v>
      </c>
      <c r="G229" s="48">
        <v>5664.75</v>
      </c>
      <c r="H229" s="46">
        <v>3473.25</v>
      </c>
      <c r="I229" s="48">
        <v>3180</v>
      </c>
      <c r="J229" s="48"/>
      <c r="K229" s="63">
        <f t="shared" si="436"/>
        <v>62.5185</v>
      </c>
      <c r="L229" s="64">
        <f t="shared" si="437"/>
        <v>555.72</v>
      </c>
      <c r="M229" s="48">
        <f t="shared" si="438"/>
        <v>453.18</v>
      </c>
      <c r="N229" s="46">
        <f t="shared" si="439"/>
        <v>24.31275</v>
      </c>
      <c r="O229" s="48">
        <f t="shared" si="440"/>
        <v>159</v>
      </c>
      <c r="P229" s="48">
        <f t="shared" si="441"/>
        <v>0</v>
      </c>
      <c r="Q229" s="48">
        <f t="shared" si="442"/>
        <v>1254.73125</v>
      </c>
      <c r="R229" s="46">
        <f t="shared" si="443"/>
        <v>0</v>
      </c>
      <c r="S229" s="46">
        <f t="shared" si="444"/>
        <v>277.86</v>
      </c>
      <c r="T229" s="48">
        <f t="shared" si="445"/>
        <v>113.3</v>
      </c>
      <c r="U229" s="46">
        <f t="shared" si="446"/>
        <v>10.42</v>
      </c>
      <c r="V229" s="46">
        <v>0</v>
      </c>
      <c r="W229" s="48">
        <f t="shared" si="447"/>
        <v>159</v>
      </c>
      <c r="X229" s="48">
        <f t="shared" si="448"/>
        <v>0</v>
      </c>
      <c r="Y229" s="46">
        <f t="shared" si="449"/>
        <v>560.58</v>
      </c>
      <c r="Z229" s="46">
        <f t="shared" si="450"/>
        <v>1815.31125</v>
      </c>
      <c r="AA229" s="46"/>
      <c r="AB229" s="12" t="s">
        <v>95</v>
      </c>
      <c r="AC229" s="11">
        <f t="shared" ref="AC229:AE229" si="518">K229+R229</f>
        <v>62.5185</v>
      </c>
      <c r="AD229" s="11">
        <f t="shared" si="518"/>
        <v>833.58</v>
      </c>
      <c r="AE229" s="11">
        <f t="shared" si="518"/>
        <v>566.48</v>
      </c>
      <c r="AF229" s="11">
        <f t="shared" si="452"/>
        <v>34.73275</v>
      </c>
      <c r="AG229" s="11">
        <f t="shared" ref="AG229:AI229" si="519">O229+W229</f>
        <v>318</v>
      </c>
      <c r="AH229" s="11">
        <f t="shared" si="519"/>
        <v>0</v>
      </c>
      <c r="AI229" s="11">
        <f t="shared" si="519"/>
        <v>1815.31125</v>
      </c>
      <c r="AJ229" s="12" t="s">
        <v>33</v>
      </c>
    </row>
    <row r="230" s="21" customFormat="1" ht="16" customHeight="1" spans="1:36">
      <c r="A230" s="45">
        <f t="shared" si="435"/>
        <v>227</v>
      </c>
      <c r="B230" s="46" t="s">
        <v>328</v>
      </c>
      <c r="C230" s="56" t="s">
        <v>643</v>
      </c>
      <c r="D230" s="83" t="s">
        <v>644</v>
      </c>
      <c r="E230" s="46">
        <v>3473.25</v>
      </c>
      <c r="F230" s="46">
        <v>3473.25</v>
      </c>
      <c r="G230" s="48">
        <v>5664.75</v>
      </c>
      <c r="H230" s="46">
        <v>3473.25</v>
      </c>
      <c r="I230" s="48">
        <v>4180</v>
      </c>
      <c r="J230" s="48"/>
      <c r="K230" s="63">
        <f t="shared" si="436"/>
        <v>62.5185</v>
      </c>
      <c r="L230" s="64">
        <f t="shared" si="437"/>
        <v>555.72</v>
      </c>
      <c r="M230" s="48">
        <f t="shared" si="438"/>
        <v>453.18</v>
      </c>
      <c r="N230" s="46">
        <f t="shared" si="439"/>
        <v>24.31275</v>
      </c>
      <c r="O230" s="48">
        <f t="shared" si="440"/>
        <v>209</v>
      </c>
      <c r="P230" s="48">
        <f t="shared" si="441"/>
        <v>0</v>
      </c>
      <c r="Q230" s="48">
        <f t="shared" si="442"/>
        <v>1304.73125</v>
      </c>
      <c r="R230" s="46">
        <f t="shared" si="443"/>
        <v>0</v>
      </c>
      <c r="S230" s="46">
        <f t="shared" si="444"/>
        <v>277.86</v>
      </c>
      <c r="T230" s="48">
        <f t="shared" si="445"/>
        <v>113.3</v>
      </c>
      <c r="U230" s="46">
        <f t="shared" si="446"/>
        <v>10.42</v>
      </c>
      <c r="V230" s="46">
        <v>0</v>
      </c>
      <c r="W230" s="48">
        <f t="shared" si="447"/>
        <v>209</v>
      </c>
      <c r="X230" s="48">
        <f t="shared" si="448"/>
        <v>0</v>
      </c>
      <c r="Y230" s="46">
        <f t="shared" si="449"/>
        <v>610.58</v>
      </c>
      <c r="Z230" s="46">
        <f t="shared" si="450"/>
        <v>1915.31125</v>
      </c>
      <c r="AA230" s="46"/>
      <c r="AB230" s="12" t="s">
        <v>104</v>
      </c>
      <c r="AC230" s="11">
        <f t="shared" ref="AC230:AE230" si="520">K230+R230</f>
        <v>62.5185</v>
      </c>
      <c r="AD230" s="11">
        <f t="shared" si="520"/>
        <v>833.58</v>
      </c>
      <c r="AE230" s="11">
        <f t="shared" si="520"/>
        <v>566.48</v>
      </c>
      <c r="AF230" s="11">
        <f t="shared" si="452"/>
        <v>34.73275</v>
      </c>
      <c r="AG230" s="11">
        <f t="shared" ref="AG230:AI230" si="521">O230+W230</f>
        <v>418</v>
      </c>
      <c r="AH230" s="11">
        <f t="shared" si="521"/>
        <v>0</v>
      </c>
      <c r="AI230" s="11">
        <f t="shared" si="521"/>
        <v>1915.31125</v>
      </c>
      <c r="AJ230" s="12" t="s">
        <v>35</v>
      </c>
    </row>
    <row r="231" s="21" customFormat="1" ht="16" customHeight="1" spans="1:36">
      <c r="A231" s="45">
        <f t="shared" si="435"/>
        <v>228</v>
      </c>
      <c r="B231" s="46" t="s">
        <v>230</v>
      </c>
      <c r="C231" s="56" t="s">
        <v>645</v>
      </c>
      <c r="D231" s="83" t="s">
        <v>646</v>
      </c>
      <c r="E231" s="46">
        <v>3473.25</v>
      </c>
      <c r="F231" s="46">
        <v>3473.25</v>
      </c>
      <c r="G231" s="48">
        <v>5664.75</v>
      </c>
      <c r="H231" s="46">
        <v>3473.25</v>
      </c>
      <c r="I231" s="48">
        <v>1790</v>
      </c>
      <c r="J231" s="48"/>
      <c r="K231" s="63">
        <f t="shared" si="436"/>
        <v>62.5185</v>
      </c>
      <c r="L231" s="64">
        <f t="shared" si="437"/>
        <v>555.72</v>
      </c>
      <c r="M231" s="48">
        <f t="shared" si="438"/>
        <v>453.18</v>
      </c>
      <c r="N231" s="46">
        <f t="shared" si="439"/>
        <v>24.31275</v>
      </c>
      <c r="O231" s="48">
        <f t="shared" si="440"/>
        <v>89.5</v>
      </c>
      <c r="P231" s="48">
        <f t="shared" si="441"/>
        <v>0</v>
      </c>
      <c r="Q231" s="48">
        <f t="shared" si="442"/>
        <v>1185.23125</v>
      </c>
      <c r="R231" s="46">
        <f t="shared" si="443"/>
        <v>0</v>
      </c>
      <c r="S231" s="46">
        <f t="shared" si="444"/>
        <v>277.86</v>
      </c>
      <c r="T231" s="48">
        <f t="shared" si="445"/>
        <v>113.3</v>
      </c>
      <c r="U231" s="46">
        <f t="shared" si="446"/>
        <v>10.42</v>
      </c>
      <c r="V231" s="46">
        <v>0</v>
      </c>
      <c r="W231" s="48">
        <f t="shared" si="447"/>
        <v>89.5</v>
      </c>
      <c r="X231" s="48">
        <f t="shared" si="448"/>
        <v>0</v>
      </c>
      <c r="Y231" s="46">
        <f t="shared" si="449"/>
        <v>491.08</v>
      </c>
      <c r="Z231" s="46">
        <f t="shared" si="450"/>
        <v>1676.31125</v>
      </c>
      <c r="AA231" s="46"/>
      <c r="AB231" s="12" t="s">
        <v>60</v>
      </c>
      <c r="AC231" s="11">
        <f t="shared" ref="AC231:AE231" si="522">K231+R231</f>
        <v>62.5185</v>
      </c>
      <c r="AD231" s="11">
        <f t="shared" si="522"/>
        <v>833.58</v>
      </c>
      <c r="AE231" s="11">
        <f t="shared" si="522"/>
        <v>566.48</v>
      </c>
      <c r="AF231" s="11">
        <f t="shared" si="452"/>
        <v>34.73275</v>
      </c>
      <c r="AG231" s="11">
        <f t="shared" ref="AG231:AI231" si="523">O231+W231</f>
        <v>179</v>
      </c>
      <c r="AH231" s="11">
        <f t="shared" si="523"/>
        <v>0</v>
      </c>
      <c r="AI231" s="11">
        <f t="shared" si="523"/>
        <v>1676.31125</v>
      </c>
      <c r="AJ231" s="12" t="s">
        <v>32</v>
      </c>
    </row>
    <row r="232" s="21" customFormat="1" ht="16" customHeight="1" spans="1:36">
      <c r="A232" s="45">
        <f t="shared" si="435"/>
        <v>229</v>
      </c>
      <c r="B232" s="46" t="s">
        <v>227</v>
      </c>
      <c r="C232" s="56" t="s">
        <v>647</v>
      </c>
      <c r="D232" s="83" t="s">
        <v>648</v>
      </c>
      <c r="E232" s="46">
        <v>3473.25</v>
      </c>
      <c r="F232" s="46">
        <v>3473.25</v>
      </c>
      <c r="G232" s="48">
        <v>5664.75</v>
      </c>
      <c r="H232" s="46">
        <v>3473.25</v>
      </c>
      <c r="I232" s="48">
        <v>3180</v>
      </c>
      <c r="J232" s="48"/>
      <c r="K232" s="63">
        <f t="shared" si="436"/>
        <v>62.5185</v>
      </c>
      <c r="L232" s="64">
        <f t="shared" si="437"/>
        <v>555.72</v>
      </c>
      <c r="M232" s="48">
        <f t="shared" si="438"/>
        <v>453.18</v>
      </c>
      <c r="N232" s="46">
        <f t="shared" si="439"/>
        <v>24.31275</v>
      </c>
      <c r="O232" s="48">
        <f t="shared" si="440"/>
        <v>159</v>
      </c>
      <c r="P232" s="48">
        <f t="shared" si="441"/>
        <v>0</v>
      </c>
      <c r="Q232" s="48">
        <f t="shared" si="442"/>
        <v>1254.73125</v>
      </c>
      <c r="R232" s="46">
        <f t="shared" si="443"/>
        <v>0</v>
      </c>
      <c r="S232" s="46">
        <f t="shared" si="444"/>
        <v>277.86</v>
      </c>
      <c r="T232" s="48">
        <f t="shared" si="445"/>
        <v>113.3</v>
      </c>
      <c r="U232" s="46">
        <f t="shared" si="446"/>
        <v>10.42</v>
      </c>
      <c r="V232" s="46">
        <v>0</v>
      </c>
      <c r="W232" s="48">
        <f t="shared" si="447"/>
        <v>159</v>
      </c>
      <c r="X232" s="48">
        <f t="shared" si="448"/>
        <v>0</v>
      </c>
      <c r="Y232" s="46">
        <f t="shared" si="449"/>
        <v>560.58</v>
      </c>
      <c r="Z232" s="46">
        <f t="shared" si="450"/>
        <v>1815.31125</v>
      </c>
      <c r="AA232" s="46"/>
      <c r="AB232" s="12" t="s">
        <v>101</v>
      </c>
      <c r="AC232" s="11">
        <f t="shared" ref="AC232:AE232" si="524">K232+R232</f>
        <v>62.5185</v>
      </c>
      <c r="AD232" s="11">
        <f t="shared" si="524"/>
        <v>833.58</v>
      </c>
      <c r="AE232" s="11">
        <f t="shared" si="524"/>
        <v>566.48</v>
      </c>
      <c r="AF232" s="11">
        <f t="shared" si="452"/>
        <v>34.73275</v>
      </c>
      <c r="AG232" s="11">
        <f t="shared" ref="AG232:AI232" si="525">O232+W232</f>
        <v>318</v>
      </c>
      <c r="AH232" s="11">
        <f t="shared" si="525"/>
        <v>0</v>
      </c>
      <c r="AI232" s="11">
        <f t="shared" si="525"/>
        <v>1815.31125</v>
      </c>
      <c r="AJ232" s="12" t="s">
        <v>34</v>
      </c>
    </row>
    <row r="233" s="9" customFormat="1" ht="16" customHeight="1" spans="1:36">
      <c r="A233" s="45">
        <f t="shared" si="435"/>
        <v>230</v>
      </c>
      <c r="B233" s="46" t="s">
        <v>230</v>
      </c>
      <c r="C233" s="56" t="s">
        <v>649</v>
      </c>
      <c r="D233" s="46" t="s">
        <v>650</v>
      </c>
      <c r="E233" s="46">
        <v>3473.25</v>
      </c>
      <c r="F233" s="46">
        <v>3473.25</v>
      </c>
      <c r="G233" s="48">
        <v>5664.75</v>
      </c>
      <c r="H233" s="46">
        <v>3473.25</v>
      </c>
      <c r="I233" s="48">
        <v>3180</v>
      </c>
      <c r="J233" s="48"/>
      <c r="K233" s="63">
        <f t="shared" si="436"/>
        <v>62.5185</v>
      </c>
      <c r="L233" s="64">
        <f t="shared" si="437"/>
        <v>555.72</v>
      </c>
      <c r="M233" s="48">
        <f t="shared" si="438"/>
        <v>453.18</v>
      </c>
      <c r="N233" s="46">
        <f t="shared" si="439"/>
        <v>24.31275</v>
      </c>
      <c r="O233" s="48">
        <f t="shared" si="440"/>
        <v>159</v>
      </c>
      <c r="P233" s="48">
        <f t="shared" si="441"/>
        <v>0</v>
      </c>
      <c r="Q233" s="48">
        <f t="shared" si="442"/>
        <v>1254.73125</v>
      </c>
      <c r="R233" s="46">
        <f t="shared" si="443"/>
        <v>0</v>
      </c>
      <c r="S233" s="46">
        <f t="shared" si="444"/>
        <v>277.86</v>
      </c>
      <c r="T233" s="48">
        <f t="shared" si="445"/>
        <v>113.3</v>
      </c>
      <c r="U233" s="46">
        <f t="shared" si="446"/>
        <v>10.42</v>
      </c>
      <c r="V233" s="46">
        <v>0</v>
      </c>
      <c r="W233" s="48">
        <f t="shared" si="447"/>
        <v>159</v>
      </c>
      <c r="X233" s="48">
        <f t="shared" si="448"/>
        <v>0</v>
      </c>
      <c r="Y233" s="46">
        <f t="shared" si="449"/>
        <v>560.58</v>
      </c>
      <c r="Z233" s="46">
        <f t="shared" si="450"/>
        <v>1815.31125</v>
      </c>
      <c r="AA233" s="46"/>
      <c r="AB233" s="12" t="s">
        <v>60</v>
      </c>
      <c r="AC233" s="11">
        <f t="shared" ref="AC233:AE233" si="526">K233+R233</f>
        <v>62.5185</v>
      </c>
      <c r="AD233" s="11">
        <f t="shared" si="526"/>
        <v>833.58</v>
      </c>
      <c r="AE233" s="11">
        <f t="shared" si="526"/>
        <v>566.48</v>
      </c>
      <c r="AF233" s="11">
        <f t="shared" si="452"/>
        <v>34.73275</v>
      </c>
      <c r="AG233" s="11">
        <f t="shared" ref="AG233:AI233" si="527">O233+W233</f>
        <v>318</v>
      </c>
      <c r="AH233" s="11">
        <f t="shared" si="527"/>
        <v>0</v>
      </c>
      <c r="AI233" s="11">
        <f t="shared" si="527"/>
        <v>1815.31125</v>
      </c>
      <c r="AJ233" s="12" t="s">
        <v>32</v>
      </c>
    </row>
    <row r="234" s="9" customFormat="1" ht="16" customHeight="1" spans="1:36">
      <c r="A234" s="45">
        <f t="shared" si="435"/>
        <v>231</v>
      </c>
      <c r="B234" s="46" t="s">
        <v>230</v>
      </c>
      <c r="C234" s="56" t="s">
        <v>651</v>
      </c>
      <c r="D234" s="46" t="s">
        <v>652</v>
      </c>
      <c r="E234" s="46">
        <v>3473.25</v>
      </c>
      <c r="F234" s="46">
        <v>3473.25</v>
      </c>
      <c r="G234" s="48">
        <v>5664.75</v>
      </c>
      <c r="H234" s="46">
        <v>3473.25</v>
      </c>
      <c r="I234" s="48">
        <v>3180</v>
      </c>
      <c r="J234" s="48"/>
      <c r="K234" s="63">
        <f t="shared" si="436"/>
        <v>62.5185</v>
      </c>
      <c r="L234" s="64">
        <f t="shared" si="437"/>
        <v>555.72</v>
      </c>
      <c r="M234" s="48">
        <f t="shared" si="438"/>
        <v>453.18</v>
      </c>
      <c r="N234" s="46">
        <f t="shared" si="439"/>
        <v>24.31275</v>
      </c>
      <c r="O234" s="48">
        <f t="shared" si="440"/>
        <v>159</v>
      </c>
      <c r="P234" s="48">
        <f t="shared" si="441"/>
        <v>0</v>
      </c>
      <c r="Q234" s="48">
        <f t="shared" si="442"/>
        <v>1254.73125</v>
      </c>
      <c r="R234" s="46">
        <f t="shared" si="443"/>
        <v>0</v>
      </c>
      <c r="S234" s="46">
        <f t="shared" si="444"/>
        <v>277.86</v>
      </c>
      <c r="T234" s="48">
        <f t="shared" si="445"/>
        <v>113.3</v>
      </c>
      <c r="U234" s="46">
        <f t="shared" si="446"/>
        <v>10.42</v>
      </c>
      <c r="V234" s="46">
        <v>0</v>
      </c>
      <c r="W234" s="48">
        <f t="shared" si="447"/>
        <v>159</v>
      </c>
      <c r="X234" s="48">
        <f t="shared" si="448"/>
        <v>0</v>
      </c>
      <c r="Y234" s="46">
        <f t="shared" si="449"/>
        <v>560.58</v>
      </c>
      <c r="Z234" s="46">
        <f t="shared" si="450"/>
        <v>1815.31125</v>
      </c>
      <c r="AA234" s="46"/>
      <c r="AB234" s="12" t="s">
        <v>60</v>
      </c>
      <c r="AC234" s="11">
        <f t="shared" ref="AC234:AE234" si="528">K234+R234</f>
        <v>62.5185</v>
      </c>
      <c r="AD234" s="11">
        <f t="shared" si="528"/>
        <v>833.58</v>
      </c>
      <c r="AE234" s="11">
        <f t="shared" si="528"/>
        <v>566.48</v>
      </c>
      <c r="AF234" s="11">
        <f t="shared" si="452"/>
        <v>34.73275</v>
      </c>
      <c r="AG234" s="11">
        <f t="shared" ref="AG234:AI234" si="529">O234+W234</f>
        <v>318</v>
      </c>
      <c r="AH234" s="11">
        <f t="shared" si="529"/>
        <v>0</v>
      </c>
      <c r="AI234" s="11">
        <f t="shared" si="529"/>
        <v>1815.31125</v>
      </c>
      <c r="AJ234" s="12" t="s">
        <v>32</v>
      </c>
    </row>
    <row r="235" s="9" customFormat="1" ht="16" customHeight="1" spans="1:36">
      <c r="A235" s="45">
        <f t="shared" si="435"/>
        <v>232</v>
      </c>
      <c r="B235" s="46" t="s">
        <v>653</v>
      </c>
      <c r="C235" s="56" t="s">
        <v>654</v>
      </c>
      <c r="D235" s="46" t="s">
        <v>655</v>
      </c>
      <c r="E235" s="46">
        <v>3820</v>
      </c>
      <c r="F235" s="46">
        <v>3820</v>
      </c>
      <c r="G235" s="48">
        <v>5664.75</v>
      </c>
      <c r="H235" s="46">
        <v>3820</v>
      </c>
      <c r="I235" s="48">
        <v>4180</v>
      </c>
      <c r="J235" s="48"/>
      <c r="K235" s="63">
        <f t="shared" si="436"/>
        <v>68.76</v>
      </c>
      <c r="L235" s="64">
        <f t="shared" si="437"/>
        <v>611.2</v>
      </c>
      <c r="M235" s="48">
        <f t="shared" si="438"/>
        <v>453.18</v>
      </c>
      <c r="N235" s="46">
        <f t="shared" si="439"/>
        <v>26.74</v>
      </c>
      <c r="O235" s="48">
        <f t="shared" si="440"/>
        <v>209</v>
      </c>
      <c r="P235" s="48">
        <f t="shared" si="441"/>
        <v>0</v>
      </c>
      <c r="Q235" s="48">
        <f t="shared" si="442"/>
        <v>1368.88</v>
      </c>
      <c r="R235" s="46">
        <f t="shared" si="443"/>
        <v>0</v>
      </c>
      <c r="S235" s="46">
        <f t="shared" si="444"/>
        <v>305.6</v>
      </c>
      <c r="T235" s="48">
        <f t="shared" si="445"/>
        <v>113.3</v>
      </c>
      <c r="U235" s="46">
        <f t="shared" si="446"/>
        <v>11.46</v>
      </c>
      <c r="V235" s="46">
        <v>0</v>
      </c>
      <c r="W235" s="48">
        <f t="shared" si="447"/>
        <v>209</v>
      </c>
      <c r="X235" s="48">
        <f t="shared" si="448"/>
        <v>0</v>
      </c>
      <c r="Y235" s="46">
        <f t="shared" si="449"/>
        <v>639.36</v>
      </c>
      <c r="Z235" s="46">
        <f t="shared" si="450"/>
        <v>2008.24</v>
      </c>
      <c r="AA235" s="46"/>
      <c r="AB235" s="12" t="s">
        <v>60</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45">
        <f t="shared" si="435"/>
        <v>233</v>
      </c>
      <c r="B236" s="46" t="s">
        <v>625</v>
      </c>
      <c r="C236" s="56" t="s">
        <v>656</v>
      </c>
      <c r="D236" s="46" t="s">
        <v>657</v>
      </c>
      <c r="E236" s="46">
        <v>3820</v>
      </c>
      <c r="F236" s="46">
        <v>3820</v>
      </c>
      <c r="G236" s="48">
        <v>5664.75</v>
      </c>
      <c r="H236" s="46">
        <v>3820</v>
      </c>
      <c r="I236" s="48">
        <v>4180</v>
      </c>
      <c r="J236" s="48"/>
      <c r="K236" s="63">
        <f t="shared" si="436"/>
        <v>68.76</v>
      </c>
      <c r="L236" s="64">
        <f t="shared" si="437"/>
        <v>611.2</v>
      </c>
      <c r="M236" s="48">
        <f t="shared" si="438"/>
        <v>453.18</v>
      </c>
      <c r="N236" s="46">
        <f t="shared" si="439"/>
        <v>26.74</v>
      </c>
      <c r="O236" s="48">
        <f t="shared" si="440"/>
        <v>209</v>
      </c>
      <c r="P236" s="48">
        <f t="shared" si="441"/>
        <v>0</v>
      </c>
      <c r="Q236" s="48">
        <f t="shared" si="442"/>
        <v>1368.88</v>
      </c>
      <c r="R236" s="46">
        <f t="shared" si="443"/>
        <v>0</v>
      </c>
      <c r="S236" s="46">
        <f t="shared" si="444"/>
        <v>305.6</v>
      </c>
      <c r="T236" s="48">
        <f t="shared" si="445"/>
        <v>113.3</v>
      </c>
      <c r="U236" s="46">
        <f t="shared" si="446"/>
        <v>11.46</v>
      </c>
      <c r="V236" s="46">
        <v>0</v>
      </c>
      <c r="W236" s="48">
        <f t="shared" si="447"/>
        <v>209</v>
      </c>
      <c r="X236" s="48">
        <f t="shared" si="448"/>
        <v>0</v>
      </c>
      <c r="Y236" s="46">
        <f t="shared" si="449"/>
        <v>639.36</v>
      </c>
      <c r="Z236" s="46">
        <f t="shared" si="450"/>
        <v>2008.24</v>
      </c>
      <c r="AA236" s="46"/>
      <c r="AB236" s="12" t="s">
        <v>101</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45">
        <f t="shared" si="435"/>
        <v>234</v>
      </c>
      <c r="B237" s="46" t="s">
        <v>233</v>
      </c>
      <c r="C237" s="56" t="s">
        <v>658</v>
      </c>
      <c r="D237" s="46" t="s">
        <v>659</v>
      </c>
      <c r="E237" s="46">
        <v>3473.25</v>
      </c>
      <c r="F237" s="46">
        <v>3473.25</v>
      </c>
      <c r="G237" s="48">
        <v>5664.75</v>
      </c>
      <c r="H237" s="46">
        <v>3473.25</v>
      </c>
      <c r="I237" s="48">
        <v>3180</v>
      </c>
      <c r="J237" s="48"/>
      <c r="K237" s="63">
        <f t="shared" si="436"/>
        <v>62.5185</v>
      </c>
      <c r="L237" s="64">
        <f t="shared" si="437"/>
        <v>555.72</v>
      </c>
      <c r="M237" s="48">
        <f t="shared" si="438"/>
        <v>453.18</v>
      </c>
      <c r="N237" s="46">
        <f t="shared" si="439"/>
        <v>24.31275</v>
      </c>
      <c r="O237" s="48">
        <f t="shared" si="440"/>
        <v>159</v>
      </c>
      <c r="P237" s="48">
        <f t="shared" si="441"/>
        <v>0</v>
      </c>
      <c r="Q237" s="48">
        <f t="shared" si="442"/>
        <v>1254.73125</v>
      </c>
      <c r="R237" s="46">
        <f t="shared" si="443"/>
        <v>0</v>
      </c>
      <c r="S237" s="46">
        <f t="shared" si="444"/>
        <v>277.86</v>
      </c>
      <c r="T237" s="48">
        <f t="shared" si="445"/>
        <v>113.3</v>
      </c>
      <c r="U237" s="46">
        <f t="shared" si="446"/>
        <v>10.42</v>
      </c>
      <c r="V237" s="46">
        <v>0</v>
      </c>
      <c r="W237" s="48">
        <f t="shared" si="447"/>
        <v>159</v>
      </c>
      <c r="X237" s="48">
        <f t="shared" si="448"/>
        <v>0</v>
      </c>
      <c r="Y237" s="46">
        <f t="shared" si="449"/>
        <v>560.58</v>
      </c>
      <c r="Z237" s="46">
        <f t="shared" si="450"/>
        <v>1815.31125</v>
      </c>
      <c r="AA237" s="46"/>
      <c r="AB237" s="12" t="s">
        <v>101</v>
      </c>
      <c r="AC237" s="11">
        <f t="shared" ref="AC237:AE237" si="534">K237+R237</f>
        <v>62.5185</v>
      </c>
      <c r="AD237" s="11">
        <f t="shared" si="534"/>
        <v>833.58</v>
      </c>
      <c r="AE237" s="11">
        <f t="shared" si="534"/>
        <v>566.48</v>
      </c>
      <c r="AF237" s="11">
        <f t="shared" si="452"/>
        <v>34.73275</v>
      </c>
      <c r="AG237" s="11">
        <f t="shared" ref="AG237:AI237" si="535">O237+W237</f>
        <v>318</v>
      </c>
      <c r="AH237" s="11">
        <f t="shared" si="535"/>
        <v>0</v>
      </c>
      <c r="AI237" s="11">
        <f t="shared" si="535"/>
        <v>1815.31125</v>
      </c>
      <c r="AJ237" s="12" t="s">
        <v>34</v>
      </c>
    </row>
    <row r="238" s="9" customFormat="1" ht="16" customHeight="1" spans="1:36">
      <c r="A238" s="45">
        <f t="shared" si="435"/>
        <v>235</v>
      </c>
      <c r="B238" s="46" t="s">
        <v>233</v>
      </c>
      <c r="C238" s="56" t="s">
        <v>660</v>
      </c>
      <c r="D238" s="46" t="s">
        <v>661</v>
      </c>
      <c r="E238" s="46">
        <v>3473.25</v>
      </c>
      <c r="F238" s="46">
        <v>3473.25</v>
      </c>
      <c r="G238" s="48">
        <v>5664.75</v>
      </c>
      <c r="H238" s="46">
        <v>3473.25</v>
      </c>
      <c r="I238" s="48">
        <v>3180</v>
      </c>
      <c r="J238" s="48"/>
      <c r="K238" s="63">
        <f t="shared" si="436"/>
        <v>62.5185</v>
      </c>
      <c r="L238" s="64">
        <f t="shared" si="437"/>
        <v>555.72</v>
      </c>
      <c r="M238" s="48">
        <f t="shared" si="438"/>
        <v>453.18</v>
      </c>
      <c r="N238" s="46">
        <f t="shared" si="439"/>
        <v>24.31275</v>
      </c>
      <c r="O238" s="48">
        <f t="shared" si="440"/>
        <v>159</v>
      </c>
      <c r="P238" s="48">
        <f t="shared" si="441"/>
        <v>0</v>
      </c>
      <c r="Q238" s="48">
        <f t="shared" si="442"/>
        <v>1254.73125</v>
      </c>
      <c r="R238" s="46">
        <f t="shared" si="443"/>
        <v>0</v>
      </c>
      <c r="S238" s="46">
        <f t="shared" si="444"/>
        <v>277.86</v>
      </c>
      <c r="T238" s="48">
        <f t="shared" si="445"/>
        <v>113.3</v>
      </c>
      <c r="U238" s="46">
        <f t="shared" si="446"/>
        <v>10.42</v>
      </c>
      <c r="V238" s="46">
        <v>0</v>
      </c>
      <c r="W238" s="48">
        <f t="shared" si="447"/>
        <v>159</v>
      </c>
      <c r="X238" s="48">
        <f t="shared" si="448"/>
        <v>0</v>
      </c>
      <c r="Y238" s="46">
        <f t="shared" si="449"/>
        <v>560.58</v>
      </c>
      <c r="Z238" s="46">
        <f t="shared" si="450"/>
        <v>1815.31125</v>
      </c>
      <c r="AA238" s="46"/>
      <c r="AB238" s="12" t="s">
        <v>101</v>
      </c>
      <c r="AC238" s="11">
        <f t="shared" ref="AC238:AE238" si="536">K238+R238</f>
        <v>62.5185</v>
      </c>
      <c r="AD238" s="11">
        <f t="shared" si="536"/>
        <v>833.58</v>
      </c>
      <c r="AE238" s="11">
        <f t="shared" si="536"/>
        <v>566.48</v>
      </c>
      <c r="AF238" s="11">
        <f t="shared" si="452"/>
        <v>34.73275</v>
      </c>
      <c r="AG238" s="11">
        <f t="shared" ref="AG238:AI238" si="537">O238+W238</f>
        <v>318</v>
      </c>
      <c r="AH238" s="11">
        <f t="shared" si="537"/>
        <v>0</v>
      </c>
      <c r="AI238" s="11">
        <f t="shared" si="537"/>
        <v>1815.31125</v>
      </c>
      <c r="AJ238" s="12" t="s">
        <v>34</v>
      </c>
    </row>
    <row r="239" s="9" customFormat="1" ht="16" customHeight="1" spans="1:36">
      <c r="A239" s="45">
        <f t="shared" si="435"/>
        <v>236</v>
      </c>
      <c r="B239" s="46" t="s">
        <v>227</v>
      </c>
      <c r="C239" s="56" t="s">
        <v>662</v>
      </c>
      <c r="D239" s="46" t="s">
        <v>663</v>
      </c>
      <c r="E239" s="46">
        <v>3473.25</v>
      </c>
      <c r="F239" s="46">
        <v>3473.25</v>
      </c>
      <c r="G239" s="48">
        <v>5664.75</v>
      </c>
      <c r="H239" s="46">
        <v>3473.25</v>
      </c>
      <c r="I239" s="48">
        <v>3180</v>
      </c>
      <c r="J239" s="48"/>
      <c r="K239" s="63">
        <f t="shared" si="436"/>
        <v>62.5185</v>
      </c>
      <c r="L239" s="64">
        <f t="shared" si="437"/>
        <v>555.72</v>
      </c>
      <c r="M239" s="48">
        <f t="shared" si="438"/>
        <v>453.18</v>
      </c>
      <c r="N239" s="46">
        <f t="shared" si="439"/>
        <v>24.31275</v>
      </c>
      <c r="O239" s="48">
        <f t="shared" si="440"/>
        <v>159</v>
      </c>
      <c r="P239" s="48">
        <f t="shared" si="441"/>
        <v>0</v>
      </c>
      <c r="Q239" s="48">
        <f t="shared" si="442"/>
        <v>1254.73125</v>
      </c>
      <c r="R239" s="46">
        <f t="shared" si="443"/>
        <v>0</v>
      </c>
      <c r="S239" s="46">
        <f t="shared" si="444"/>
        <v>277.86</v>
      </c>
      <c r="T239" s="48">
        <f t="shared" si="445"/>
        <v>113.3</v>
      </c>
      <c r="U239" s="46">
        <f t="shared" si="446"/>
        <v>10.42</v>
      </c>
      <c r="V239" s="46">
        <v>0</v>
      </c>
      <c r="W239" s="48">
        <f t="shared" si="447"/>
        <v>159</v>
      </c>
      <c r="X239" s="48">
        <f t="shared" si="448"/>
        <v>0</v>
      </c>
      <c r="Y239" s="46">
        <f t="shared" si="449"/>
        <v>560.58</v>
      </c>
      <c r="Z239" s="46">
        <f t="shared" si="450"/>
        <v>1815.31125</v>
      </c>
      <c r="AA239" s="46"/>
      <c r="AB239" s="12" t="s">
        <v>101</v>
      </c>
      <c r="AC239" s="11">
        <f t="shared" ref="AC239:AE239" si="538">K239+R239</f>
        <v>62.5185</v>
      </c>
      <c r="AD239" s="11">
        <f t="shared" si="538"/>
        <v>833.58</v>
      </c>
      <c r="AE239" s="11">
        <f t="shared" si="538"/>
        <v>566.48</v>
      </c>
      <c r="AF239" s="11">
        <f t="shared" si="452"/>
        <v>34.73275</v>
      </c>
      <c r="AG239" s="11">
        <f t="shared" ref="AG239:AI239" si="539">O239+W239</f>
        <v>318</v>
      </c>
      <c r="AH239" s="11">
        <f t="shared" si="539"/>
        <v>0</v>
      </c>
      <c r="AI239" s="11">
        <f t="shared" si="539"/>
        <v>1815.31125</v>
      </c>
      <c r="AJ239" s="12" t="s">
        <v>34</v>
      </c>
    </row>
    <row r="240" s="9" customFormat="1" ht="16" customHeight="1" spans="1:36">
      <c r="A240" s="45">
        <f t="shared" si="435"/>
        <v>237</v>
      </c>
      <c r="B240" s="46" t="s">
        <v>173</v>
      </c>
      <c r="C240" s="56" t="s">
        <v>664</v>
      </c>
      <c r="D240" s="46" t="s">
        <v>665</v>
      </c>
      <c r="E240" s="46">
        <v>3473.25</v>
      </c>
      <c r="F240" s="46">
        <v>3473.25</v>
      </c>
      <c r="G240" s="48">
        <v>5664.75</v>
      </c>
      <c r="H240" s="46">
        <v>3473.25</v>
      </c>
      <c r="I240" s="48">
        <v>3180</v>
      </c>
      <c r="J240" s="48"/>
      <c r="K240" s="63">
        <f t="shared" si="436"/>
        <v>62.5185</v>
      </c>
      <c r="L240" s="64">
        <f t="shared" si="437"/>
        <v>555.72</v>
      </c>
      <c r="M240" s="48">
        <f t="shared" si="438"/>
        <v>453.18</v>
      </c>
      <c r="N240" s="46">
        <f t="shared" si="439"/>
        <v>24.31275</v>
      </c>
      <c r="O240" s="48">
        <f t="shared" si="440"/>
        <v>159</v>
      </c>
      <c r="P240" s="48">
        <f t="shared" si="441"/>
        <v>0</v>
      </c>
      <c r="Q240" s="48">
        <f t="shared" si="442"/>
        <v>1254.73125</v>
      </c>
      <c r="R240" s="46">
        <f t="shared" si="443"/>
        <v>0</v>
      </c>
      <c r="S240" s="46">
        <f t="shared" si="444"/>
        <v>277.86</v>
      </c>
      <c r="T240" s="48">
        <f t="shared" si="445"/>
        <v>113.3</v>
      </c>
      <c r="U240" s="46">
        <f t="shared" si="446"/>
        <v>10.42</v>
      </c>
      <c r="V240" s="46">
        <v>0</v>
      </c>
      <c r="W240" s="48">
        <f t="shared" si="447"/>
        <v>159</v>
      </c>
      <c r="X240" s="48">
        <f t="shared" si="448"/>
        <v>0</v>
      </c>
      <c r="Y240" s="46">
        <f t="shared" si="449"/>
        <v>560.58</v>
      </c>
      <c r="Z240" s="46">
        <f t="shared" si="450"/>
        <v>1815.31125</v>
      </c>
      <c r="AA240" s="46"/>
      <c r="AB240" s="12" t="s">
        <v>104</v>
      </c>
      <c r="AC240" s="11">
        <f t="shared" ref="AC240:AE240" si="540">K240+R240</f>
        <v>62.5185</v>
      </c>
      <c r="AD240" s="11">
        <f t="shared" si="540"/>
        <v>833.58</v>
      </c>
      <c r="AE240" s="11">
        <f t="shared" si="540"/>
        <v>566.48</v>
      </c>
      <c r="AF240" s="11">
        <f t="shared" si="452"/>
        <v>34.73275</v>
      </c>
      <c r="AG240" s="11">
        <f t="shared" ref="AG240:AI240" si="541">O240+W240</f>
        <v>318</v>
      </c>
      <c r="AH240" s="11">
        <f t="shared" si="541"/>
        <v>0</v>
      </c>
      <c r="AI240" s="11">
        <f t="shared" si="541"/>
        <v>1815.31125</v>
      </c>
      <c r="AJ240" s="12" t="s">
        <v>35</v>
      </c>
    </row>
    <row r="241" s="9" customFormat="1" ht="16" customHeight="1" spans="1:36">
      <c r="A241" s="45">
        <f t="shared" si="435"/>
        <v>238</v>
      </c>
      <c r="B241" s="46" t="s">
        <v>328</v>
      </c>
      <c r="C241" s="56" t="s">
        <v>666</v>
      </c>
      <c r="D241" s="46" t="s">
        <v>667</v>
      </c>
      <c r="E241" s="46">
        <v>3473.25</v>
      </c>
      <c r="F241" s="46">
        <v>3473.25</v>
      </c>
      <c r="G241" s="48">
        <v>5664.75</v>
      </c>
      <c r="H241" s="46">
        <v>3473.25</v>
      </c>
      <c r="I241" s="48">
        <v>4180</v>
      </c>
      <c r="J241" s="48"/>
      <c r="K241" s="63">
        <f t="shared" si="436"/>
        <v>62.5185</v>
      </c>
      <c r="L241" s="64">
        <f t="shared" si="437"/>
        <v>555.72</v>
      </c>
      <c r="M241" s="48">
        <f t="shared" si="438"/>
        <v>453.18</v>
      </c>
      <c r="N241" s="46">
        <f t="shared" si="439"/>
        <v>24.31275</v>
      </c>
      <c r="O241" s="48">
        <f t="shared" si="440"/>
        <v>209</v>
      </c>
      <c r="P241" s="48">
        <f t="shared" si="441"/>
        <v>0</v>
      </c>
      <c r="Q241" s="48">
        <f t="shared" si="442"/>
        <v>1304.73125</v>
      </c>
      <c r="R241" s="46">
        <f t="shared" si="443"/>
        <v>0</v>
      </c>
      <c r="S241" s="46">
        <f t="shared" si="444"/>
        <v>277.86</v>
      </c>
      <c r="T241" s="48">
        <f t="shared" si="445"/>
        <v>113.3</v>
      </c>
      <c r="U241" s="46">
        <f t="shared" si="446"/>
        <v>10.42</v>
      </c>
      <c r="V241" s="46">
        <v>0</v>
      </c>
      <c r="W241" s="48">
        <f t="shared" si="447"/>
        <v>209</v>
      </c>
      <c r="X241" s="48">
        <f t="shared" si="448"/>
        <v>0</v>
      </c>
      <c r="Y241" s="46">
        <f t="shared" si="449"/>
        <v>610.58</v>
      </c>
      <c r="Z241" s="46">
        <f t="shared" si="450"/>
        <v>1915.31125</v>
      </c>
      <c r="AA241" s="46"/>
      <c r="AB241" s="12" t="s">
        <v>104</v>
      </c>
      <c r="AC241" s="11">
        <f t="shared" ref="AC241:AE241" si="542">K241+R241</f>
        <v>62.5185</v>
      </c>
      <c r="AD241" s="11">
        <f t="shared" si="542"/>
        <v>833.58</v>
      </c>
      <c r="AE241" s="11">
        <f t="shared" si="542"/>
        <v>566.48</v>
      </c>
      <c r="AF241" s="11">
        <f t="shared" si="452"/>
        <v>34.73275</v>
      </c>
      <c r="AG241" s="11">
        <f t="shared" ref="AG241:AI241" si="543">O241+W241</f>
        <v>418</v>
      </c>
      <c r="AH241" s="11">
        <f t="shared" si="543"/>
        <v>0</v>
      </c>
      <c r="AI241" s="11">
        <f t="shared" si="543"/>
        <v>1915.31125</v>
      </c>
      <c r="AJ241" s="12" t="s">
        <v>35</v>
      </c>
    </row>
    <row r="242" s="9" customFormat="1" ht="16" customHeight="1" spans="1:36">
      <c r="A242" s="45">
        <f t="shared" si="435"/>
        <v>239</v>
      </c>
      <c r="B242" s="46" t="s">
        <v>328</v>
      </c>
      <c r="C242" s="56" t="s">
        <v>668</v>
      </c>
      <c r="D242" s="343" t="s">
        <v>669</v>
      </c>
      <c r="E242" s="46">
        <v>3473.25</v>
      </c>
      <c r="F242" s="46">
        <v>3473.25</v>
      </c>
      <c r="G242" s="48">
        <v>5664.75</v>
      </c>
      <c r="H242" s="46">
        <v>3473.25</v>
      </c>
      <c r="I242" s="48">
        <v>4180</v>
      </c>
      <c r="J242" s="48"/>
      <c r="K242" s="63">
        <f t="shared" si="436"/>
        <v>62.5185</v>
      </c>
      <c r="L242" s="64">
        <f t="shared" si="437"/>
        <v>555.72</v>
      </c>
      <c r="M242" s="48">
        <f t="shared" si="438"/>
        <v>453.18</v>
      </c>
      <c r="N242" s="46">
        <f t="shared" si="439"/>
        <v>24.31275</v>
      </c>
      <c r="O242" s="48">
        <f t="shared" si="440"/>
        <v>209</v>
      </c>
      <c r="P242" s="48">
        <f t="shared" si="441"/>
        <v>0</v>
      </c>
      <c r="Q242" s="48">
        <f t="shared" si="442"/>
        <v>1304.73125</v>
      </c>
      <c r="R242" s="46">
        <f t="shared" si="443"/>
        <v>0</v>
      </c>
      <c r="S242" s="46">
        <f t="shared" si="444"/>
        <v>277.86</v>
      </c>
      <c r="T242" s="48">
        <f t="shared" si="445"/>
        <v>113.3</v>
      </c>
      <c r="U242" s="46">
        <f t="shared" si="446"/>
        <v>10.42</v>
      </c>
      <c r="V242" s="46">
        <v>0</v>
      </c>
      <c r="W242" s="48">
        <f t="shared" si="447"/>
        <v>209</v>
      </c>
      <c r="X242" s="48">
        <f t="shared" si="448"/>
        <v>0</v>
      </c>
      <c r="Y242" s="46">
        <f t="shared" si="449"/>
        <v>610.58</v>
      </c>
      <c r="Z242" s="46">
        <f t="shared" si="450"/>
        <v>1915.31125</v>
      </c>
      <c r="AA242" s="46"/>
      <c r="AB242" s="12" t="s">
        <v>104</v>
      </c>
      <c r="AC242" s="11">
        <f t="shared" ref="AC242:AE242" si="544">K242+R242</f>
        <v>62.5185</v>
      </c>
      <c r="AD242" s="11">
        <f t="shared" si="544"/>
        <v>833.58</v>
      </c>
      <c r="AE242" s="11">
        <f t="shared" si="544"/>
        <v>566.48</v>
      </c>
      <c r="AF242" s="11">
        <f t="shared" si="452"/>
        <v>34.73275</v>
      </c>
      <c r="AG242" s="11">
        <f t="shared" ref="AG242:AI242" si="545">O242+W242</f>
        <v>418</v>
      </c>
      <c r="AH242" s="11">
        <f t="shared" si="545"/>
        <v>0</v>
      </c>
      <c r="AI242" s="11">
        <f t="shared" si="545"/>
        <v>1915.31125</v>
      </c>
      <c r="AJ242" s="12" t="s">
        <v>35</v>
      </c>
    </row>
    <row r="243" s="9" customFormat="1" ht="16" customHeight="1" spans="1:36">
      <c r="A243" s="45">
        <f t="shared" si="435"/>
        <v>240</v>
      </c>
      <c r="B243" s="46" t="s">
        <v>670</v>
      </c>
      <c r="C243" s="56" t="s">
        <v>671</v>
      </c>
      <c r="D243" s="46" t="s">
        <v>672</v>
      </c>
      <c r="E243" s="46">
        <v>3473.25</v>
      </c>
      <c r="F243" s="46">
        <v>3473.25</v>
      </c>
      <c r="G243" s="48">
        <v>5664.75</v>
      </c>
      <c r="H243" s="46">
        <v>3473.25</v>
      </c>
      <c r="I243" s="48">
        <v>1790</v>
      </c>
      <c r="J243" s="48"/>
      <c r="K243" s="63">
        <f t="shared" si="436"/>
        <v>62.5185</v>
      </c>
      <c r="L243" s="64">
        <f t="shared" si="437"/>
        <v>555.72</v>
      </c>
      <c r="M243" s="48">
        <f t="shared" si="438"/>
        <v>453.18</v>
      </c>
      <c r="N243" s="46">
        <f t="shared" si="439"/>
        <v>24.31275</v>
      </c>
      <c r="O243" s="48">
        <f t="shared" si="440"/>
        <v>89.5</v>
      </c>
      <c r="P243" s="48">
        <f t="shared" si="441"/>
        <v>0</v>
      </c>
      <c r="Q243" s="48">
        <f t="shared" si="442"/>
        <v>1185.23125</v>
      </c>
      <c r="R243" s="46">
        <f t="shared" si="443"/>
        <v>0</v>
      </c>
      <c r="S243" s="46">
        <f t="shared" si="444"/>
        <v>277.86</v>
      </c>
      <c r="T243" s="48">
        <f t="shared" si="445"/>
        <v>113.3</v>
      </c>
      <c r="U243" s="46">
        <f t="shared" si="446"/>
        <v>10.42</v>
      </c>
      <c r="V243" s="46">
        <v>0</v>
      </c>
      <c r="W243" s="48">
        <f t="shared" si="447"/>
        <v>89.5</v>
      </c>
      <c r="X243" s="48">
        <f t="shared" si="448"/>
        <v>0</v>
      </c>
      <c r="Y243" s="46">
        <f t="shared" si="449"/>
        <v>491.08</v>
      </c>
      <c r="Z243" s="46">
        <f t="shared" si="450"/>
        <v>1676.31125</v>
      </c>
      <c r="AA243" s="46"/>
      <c r="AB243" s="12" t="s">
        <v>92</v>
      </c>
      <c r="AC243" s="11">
        <f t="shared" ref="AC243:AE243" si="546">K243+R243</f>
        <v>62.5185</v>
      </c>
      <c r="AD243" s="11">
        <f t="shared" si="546"/>
        <v>833.58</v>
      </c>
      <c r="AE243" s="11">
        <f t="shared" si="546"/>
        <v>566.48</v>
      </c>
      <c r="AF243" s="11">
        <f t="shared" si="452"/>
        <v>34.73275</v>
      </c>
      <c r="AG243" s="11">
        <f t="shared" ref="AG243:AI243" si="547">O243+W243</f>
        <v>179</v>
      </c>
      <c r="AH243" s="11">
        <f t="shared" si="547"/>
        <v>0</v>
      </c>
      <c r="AI243" s="11">
        <f t="shared" si="547"/>
        <v>1676.31125</v>
      </c>
      <c r="AJ243" s="12" t="s">
        <v>33</v>
      </c>
    </row>
    <row r="244" s="9" customFormat="1" ht="16" customHeight="1" spans="1:36">
      <c r="A244" s="45">
        <f t="shared" si="435"/>
        <v>241</v>
      </c>
      <c r="B244" s="46" t="s">
        <v>670</v>
      </c>
      <c r="C244" s="56" t="s">
        <v>673</v>
      </c>
      <c r="D244" s="46" t="s">
        <v>674</v>
      </c>
      <c r="E244" s="46">
        <v>3473.25</v>
      </c>
      <c r="F244" s="46">
        <v>3473.25</v>
      </c>
      <c r="G244" s="48">
        <v>5664.75</v>
      </c>
      <c r="H244" s="46">
        <v>3473.25</v>
      </c>
      <c r="I244" s="48">
        <v>1790</v>
      </c>
      <c r="J244" s="48"/>
      <c r="K244" s="63">
        <f t="shared" si="436"/>
        <v>62.5185</v>
      </c>
      <c r="L244" s="64">
        <f t="shared" si="437"/>
        <v>555.72</v>
      </c>
      <c r="M244" s="48">
        <f t="shared" si="438"/>
        <v>453.18</v>
      </c>
      <c r="N244" s="46">
        <f t="shared" si="439"/>
        <v>24.31275</v>
      </c>
      <c r="O244" s="48">
        <f t="shared" si="440"/>
        <v>89.5</v>
      </c>
      <c r="P244" s="48">
        <f t="shared" si="441"/>
        <v>0</v>
      </c>
      <c r="Q244" s="48">
        <f t="shared" si="442"/>
        <v>1185.23125</v>
      </c>
      <c r="R244" s="46">
        <f t="shared" si="443"/>
        <v>0</v>
      </c>
      <c r="S244" s="46">
        <f t="shared" si="444"/>
        <v>277.86</v>
      </c>
      <c r="T244" s="48">
        <f t="shared" si="445"/>
        <v>113.3</v>
      </c>
      <c r="U244" s="46">
        <f t="shared" si="446"/>
        <v>10.42</v>
      </c>
      <c r="V244" s="46">
        <v>0</v>
      </c>
      <c r="W244" s="48">
        <f t="shared" si="447"/>
        <v>89.5</v>
      </c>
      <c r="X244" s="48">
        <f t="shared" si="448"/>
        <v>0</v>
      </c>
      <c r="Y244" s="46">
        <f t="shared" si="449"/>
        <v>491.08</v>
      </c>
      <c r="Z244" s="46">
        <f t="shared" si="450"/>
        <v>1676.31125</v>
      </c>
      <c r="AA244" s="46"/>
      <c r="AB244" s="12" t="s">
        <v>92</v>
      </c>
      <c r="AC244" s="11">
        <f t="shared" ref="AC244:AE244" si="548">K244+R244</f>
        <v>62.5185</v>
      </c>
      <c r="AD244" s="11">
        <f t="shared" si="548"/>
        <v>833.58</v>
      </c>
      <c r="AE244" s="11">
        <f t="shared" si="548"/>
        <v>566.48</v>
      </c>
      <c r="AF244" s="11">
        <f t="shared" si="452"/>
        <v>34.73275</v>
      </c>
      <c r="AG244" s="11">
        <f t="shared" ref="AG244:AI244" si="549">O244+W244</f>
        <v>179</v>
      </c>
      <c r="AH244" s="11">
        <f t="shared" si="549"/>
        <v>0</v>
      </c>
      <c r="AI244" s="11">
        <f t="shared" si="549"/>
        <v>1676.31125</v>
      </c>
      <c r="AJ244" s="12" t="s">
        <v>33</v>
      </c>
    </row>
    <row r="245" s="9" customFormat="1" ht="16" customHeight="1" spans="1:36">
      <c r="A245" s="45">
        <f t="shared" si="435"/>
        <v>242</v>
      </c>
      <c r="B245" s="46" t="s">
        <v>670</v>
      </c>
      <c r="C245" s="56" t="s">
        <v>675</v>
      </c>
      <c r="D245" s="46" t="s">
        <v>676</v>
      </c>
      <c r="E245" s="46">
        <v>3473.25</v>
      </c>
      <c r="F245" s="46">
        <v>3473.25</v>
      </c>
      <c r="G245" s="48">
        <v>5664.75</v>
      </c>
      <c r="H245" s="46">
        <v>3473.25</v>
      </c>
      <c r="I245" s="48">
        <v>3180</v>
      </c>
      <c r="J245" s="48"/>
      <c r="K245" s="63">
        <f t="shared" si="436"/>
        <v>62.5185</v>
      </c>
      <c r="L245" s="64">
        <f t="shared" si="437"/>
        <v>555.72</v>
      </c>
      <c r="M245" s="48">
        <f t="shared" si="438"/>
        <v>453.18</v>
      </c>
      <c r="N245" s="46">
        <f t="shared" si="439"/>
        <v>24.31275</v>
      </c>
      <c r="O245" s="48">
        <f t="shared" si="440"/>
        <v>159</v>
      </c>
      <c r="P245" s="48">
        <f t="shared" si="441"/>
        <v>0</v>
      </c>
      <c r="Q245" s="48">
        <f t="shared" si="442"/>
        <v>1254.73125</v>
      </c>
      <c r="R245" s="46">
        <f t="shared" si="443"/>
        <v>0</v>
      </c>
      <c r="S245" s="46">
        <f t="shared" si="444"/>
        <v>277.86</v>
      </c>
      <c r="T245" s="48">
        <f t="shared" si="445"/>
        <v>113.3</v>
      </c>
      <c r="U245" s="46">
        <f t="shared" si="446"/>
        <v>10.42</v>
      </c>
      <c r="V245" s="46">
        <v>0</v>
      </c>
      <c r="W245" s="48">
        <f t="shared" si="447"/>
        <v>159</v>
      </c>
      <c r="X245" s="48">
        <f t="shared" si="448"/>
        <v>0</v>
      </c>
      <c r="Y245" s="46">
        <f t="shared" si="449"/>
        <v>560.58</v>
      </c>
      <c r="Z245" s="46">
        <f t="shared" si="450"/>
        <v>1815.31125</v>
      </c>
      <c r="AA245" s="46"/>
      <c r="AB245" s="12" t="s">
        <v>92</v>
      </c>
      <c r="AC245" s="11">
        <f t="shared" ref="AC245:AE245" si="550">K245+R245</f>
        <v>62.5185</v>
      </c>
      <c r="AD245" s="11">
        <f t="shared" si="550"/>
        <v>833.58</v>
      </c>
      <c r="AE245" s="11">
        <f t="shared" si="550"/>
        <v>566.48</v>
      </c>
      <c r="AF245" s="11">
        <f t="shared" si="452"/>
        <v>34.73275</v>
      </c>
      <c r="AG245" s="11">
        <f t="shared" ref="AG245:AI245" si="551">O245+W245</f>
        <v>318</v>
      </c>
      <c r="AH245" s="11">
        <f t="shared" si="551"/>
        <v>0</v>
      </c>
      <c r="AI245" s="11">
        <f t="shared" si="551"/>
        <v>1815.31125</v>
      </c>
      <c r="AJ245" s="12" t="s">
        <v>33</v>
      </c>
    </row>
    <row r="246" s="9" customFormat="1" ht="16" customHeight="1" spans="1:36">
      <c r="A246" s="45">
        <f t="shared" si="435"/>
        <v>243</v>
      </c>
      <c r="B246" s="46" t="s">
        <v>670</v>
      </c>
      <c r="C246" s="56" t="s">
        <v>677</v>
      </c>
      <c r="D246" s="46" t="s">
        <v>678</v>
      </c>
      <c r="E246" s="46">
        <v>3473.25</v>
      </c>
      <c r="F246" s="46">
        <v>3473.25</v>
      </c>
      <c r="G246" s="48">
        <v>5664.75</v>
      </c>
      <c r="H246" s="46">
        <v>3473.25</v>
      </c>
      <c r="I246" s="48">
        <v>1790</v>
      </c>
      <c r="J246" s="48"/>
      <c r="K246" s="63">
        <f t="shared" si="436"/>
        <v>62.5185</v>
      </c>
      <c r="L246" s="64">
        <f t="shared" si="437"/>
        <v>555.72</v>
      </c>
      <c r="M246" s="48">
        <f t="shared" si="438"/>
        <v>453.18</v>
      </c>
      <c r="N246" s="46">
        <f t="shared" si="439"/>
        <v>24.31275</v>
      </c>
      <c r="O246" s="48">
        <f t="shared" si="440"/>
        <v>89.5</v>
      </c>
      <c r="P246" s="48">
        <f t="shared" si="441"/>
        <v>0</v>
      </c>
      <c r="Q246" s="48">
        <f t="shared" si="442"/>
        <v>1185.23125</v>
      </c>
      <c r="R246" s="46">
        <f t="shared" si="443"/>
        <v>0</v>
      </c>
      <c r="S246" s="46">
        <f t="shared" si="444"/>
        <v>277.86</v>
      </c>
      <c r="T246" s="48">
        <f t="shared" si="445"/>
        <v>113.3</v>
      </c>
      <c r="U246" s="46">
        <f t="shared" si="446"/>
        <v>10.42</v>
      </c>
      <c r="V246" s="46">
        <v>0</v>
      </c>
      <c r="W246" s="48">
        <f t="shared" si="447"/>
        <v>89.5</v>
      </c>
      <c r="X246" s="48">
        <f t="shared" si="448"/>
        <v>0</v>
      </c>
      <c r="Y246" s="46">
        <f t="shared" si="449"/>
        <v>491.08</v>
      </c>
      <c r="Z246" s="46">
        <f t="shared" si="450"/>
        <v>1676.31125</v>
      </c>
      <c r="AA246" s="46"/>
      <c r="AB246" s="12" t="s">
        <v>92</v>
      </c>
      <c r="AC246" s="11">
        <f t="shared" ref="AC246:AE246" si="552">K246+R246</f>
        <v>62.5185</v>
      </c>
      <c r="AD246" s="11">
        <f t="shared" si="552"/>
        <v>833.58</v>
      </c>
      <c r="AE246" s="11">
        <f t="shared" si="552"/>
        <v>566.48</v>
      </c>
      <c r="AF246" s="11">
        <f t="shared" si="452"/>
        <v>34.73275</v>
      </c>
      <c r="AG246" s="11">
        <f t="shared" ref="AG246:AI246" si="553">O246+W246</f>
        <v>179</v>
      </c>
      <c r="AH246" s="11">
        <f t="shared" si="553"/>
        <v>0</v>
      </c>
      <c r="AI246" s="11">
        <f t="shared" si="553"/>
        <v>1676.31125</v>
      </c>
      <c r="AJ246" s="12" t="s">
        <v>33</v>
      </c>
    </row>
    <row r="247" s="9" customFormat="1" ht="16" customHeight="1" spans="1:36">
      <c r="A247" s="45">
        <f t="shared" si="435"/>
        <v>244</v>
      </c>
      <c r="B247" s="46" t="s">
        <v>670</v>
      </c>
      <c r="C247" s="56" t="s">
        <v>679</v>
      </c>
      <c r="D247" s="46" t="s">
        <v>680</v>
      </c>
      <c r="E247" s="46">
        <v>3473.25</v>
      </c>
      <c r="F247" s="46">
        <v>3473.25</v>
      </c>
      <c r="G247" s="48">
        <v>5664.75</v>
      </c>
      <c r="H247" s="46">
        <v>3473.25</v>
      </c>
      <c r="I247" s="48">
        <v>3180</v>
      </c>
      <c r="J247" s="48"/>
      <c r="K247" s="63">
        <f t="shared" si="436"/>
        <v>62.5185</v>
      </c>
      <c r="L247" s="64">
        <f t="shared" si="437"/>
        <v>555.72</v>
      </c>
      <c r="M247" s="48">
        <f t="shared" si="438"/>
        <v>453.18</v>
      </c>
      <c r="N247" s="46">
        <f t="shared" si="439"/>
        <v>24.31275</v>
      </c>
      <c r="O247" s="48">
        <f t="shared" si="440"/>
        <v>159</v>
      </c>
      <c r="P247" s="48">
        <f t="shared" si="441"/>
        <v>0</v>
      </c>
      <c r="Q247" s="48">
        <f t="shared" si="442"/>
        <v>1254.73125</v>
      </c>
      <c r="R247" s="46">
        <f t="shared" si="443"/>
        <v>0</v>
      </c>
      <c r="S247" s="46">
        <f t="shared" si="444"/>
        <v>277.86</v>
      </c>
      <c r="T247" s="48">
        <f t="shared" si="445"/>
        <v>113.3</v>
      </c>
      <c r="U247" s="46">
        <f t="shared" si="446"/>
        <v>10.42</v>
      </c>
      <c r="V247" s="46">
        <v>0</v>
      </c>
      <c r="W247" s="48">
        <f t="shared" si="447"/>
        <v>159</v>
      </c>
      <c r="X247" s="48">
        <f t="shared" si="448"/>
        <v>0</v>
      </c>
      <c r="Y247" s="46">
        <f t="shared" si="449"/>
        <v>560.58</v>
      </c>
      <c r="Z247" s="46">
        <f t="shared" si="450"/>
        <v>1815.31125</v>
      </c>
      <c r="AA247" s="46"/>
      <c r="AB247" s="12" t="s">
        <v>92</v>
      </c>
      <c r="AC247" s="11">
        <f t="shared" ref="AC247:AE247" si="554">K247+R247</f>
        <v>62.5185</v>
      </c>
      <c r="AD247" s="11">
        <f t="shared" si="554"/>
        <v>833.58</v>
      </c>
      <c r="AE247" s="11">
        <f t="shared" si="554"/>
        <v>566.48</v>
      </c>
      <c r="AF247" s="11">
        <f t="shared" si="452"/>
        <v>34.73275</v>
      </c>
      <c r="AG247" s="11">
        <f t="shared" ref="AG247:AI247" si="555">O247+W247</f>
        <v>318</v>
      </c>
      <c r="AH247" s="11">
        <f t="shared" si="555"/>
        <v>0</v>
      </c>
      <c r="AI247" s="11">
        <f t="shared" si="555"/>
        <v>1815.31125</v>
      </c>
      <c r="AJ247" s="12" t="s">
        <v>33</v>
      </c>
    </row>
    <row r="248" s="9" customFormat="1" ht="16" customHeight="1" spans="1:36">
      <c r="A248" s="45">
        <f t="shared" si="435"/>
        <v>245</v>
      </c>
      <c r="B248" s="46" t="s">
        <v>640</v>
      </c>
      <c r="C248" s="84" t="s">
        <v>681</v>
      </c>
      <c r="D248" s="46" t="s">
        <v>682</v>
      </c>
      <c r="E248" s="46">
        <v>3473.25</v>
      </c>
      <c r="F248" s="46">
        <v>3473.25</v>
      </c>
      <c r="G248" s="48">
        <v>5664.75</v>
      </c>
      <c r="H248" s="46">
        <v>3473.25</v>
      </c>
      <c r="I248" s="48">
        <v>1790</v>
      </c>
      <c r="J248" s="48"/>
      <c r="K248" s="63">
        <f t="shared" si="436"/>
        <v>62.5185</v>
      </c>
      <c r="L248" s="64">
        <f t="shared" si="437"/>
        <v>555.72</v>
      </c>
      <c r="M248" s="48">
        <f t="shared" si="438"/>
        <v>453.18</v>
      </c>
      <c r="N248" s="46">
        <f t="shared" si="439"/>
        <v>24.31275</v>
      </c>
      <c r="O248" s="48">
        <f t="shared" si="440"/>
        <v>89.5</v>
      </c>
      <c r="P248" s="48">
        <f t="shared" si="441"/>
        <v>0</v>
      </c>
      <c r="Q248" s="48">
        <f t="shared" si="442"/>
        <v>1185.23125</v>
      </c>
      <c r="R248" s="46">
        <f t="shared" si="443"/>
        <v>0</v>
      </c>
      <c r="S248" s="46">
        <f t="shared" si="444"/>
        <v>277.86</v>
      </c>
      <c r="T248" s="48">
        <f t="shared" si="445"/>
        <v>113.3</v>
      </c>
      <c r="U248" s="46">
        <f t="shared" si="446"/>
        <v>10.42</v>
      </c>
      <c r="V248" s="46">
        <v>0</v>
      </c>
      <c r="W248" s="48">
        <f t="shared" si="447"/>
        <v>89.5</v>
      </c>
      <c r="X248" s="48">
        <f t="shared" si="448"/>
        <v>0</v>
      </c>
      <c r="Y248" s="46">
        <f t="shared" si="449"/>
        <v>491.08</v>
      </c>
      <c r="Z248" s="46">
        <f t="shared" si="450"/>
        <v>1676.31125</v>
      </c>
      <c r="AA248" s="46"/>
      <c r="AB248" s="12" t="s">
        <v>95</v>
      </c>
      <c r="AC248" s="11">
        <f t="shared" ref="AC248:AE248" si="556">K248+R248</f>
        <v>62.5185</v>
      </c>
      <c r="AD248" s="11">
        <f t="shared" si="556"/>
        <v>833.58</v>
      </c>
      <c r="AE248" s="11">
        <f t="shared" si="556"/>
        <v>566.48</v>
      </c>
      <c r="AF248" s="11">
        <f t="shared" si="452"/>
        <v>34.73275</v>
      </c>
      <c r="AG248" s="11">
        <f t="shared" ref="AG248:AI248" si="557">O248+W248</f>
        <v>179</v>
      </c>
      <c r="AH248" s="11">
        <f t="shared" si="557"/>
        <v>0</v>
      </c>
      <c r="AI248" s="11">
        <f t="shared" si="557"/>
        <v>1676.31125</v>
      </c>
      <c r="AJ248" s="12" t="s">
        <v>33</v>
      </c>
    </row>
    <row r="249" s="9" customFormat="1" ht="16" customHeight="1" spans="1:36">
      <c r="A249" s="45">
        <f t="shared" si="435"/>
        <v>246</v>
      </c>
      <c r="B249" s="46" t="s">
        <v>640</v>
      </c>
      <c r="C249" s="56" t="s">
        <v>683</v>
      </c>
      <c r="D249" s="46" t="s">
        <v>684</v>
      </c>
      <c r="E249" s="46">
        <v>3473.25</v>
      </c>
      <c r="F249" s="46">
        <v>3473.25</v>
      </c>
      <c r="G249" s="48">
        <v>5664.75</v>
      </c>
      <c r="H249" s="46">
        <v>3473.25</v>
      </c>
      <c r="I249" s="48">
        <v>1790</v>
      </c>
      <c r="J249" s="48"/>
      <c r="K249" s="63">
        <f t="shared" si="436"/>
        <v>62.5185</v>
      </c>
      <c r="L249" s="64">
        <f t="shared" si="437"/>
        <v>555.72</v>
      </c>
      <c r="M249" s="48">
        <f t="shared" si="438"/>
        <v>453.18</v>
      </c>
      <c r="N249" s="46">
        <f t="shared" si="439"/>
        <v>24.31275</v>
      </c>
      <c r="O249" s="48">
        <f t="shared" si="440"/>
        <v>89.5</v>
      </c>
      <c r="P249" s="48">
        <f t="shared" si="441"/>
        <v>0</v>
      </c>
      <c r="Q249" s="48">
        <f t="shared" si="442"/>
        <v>1185.23125</v>
      </c>
      <c r="R249" s="46">
        <f t="shared" si="443"/>
        <v>0</v>
      </c>
      <c r="S249" s="46">
        <f t="shared" si="444"/>
        <v>277.86</v>
      </c>
      <c r="T249" s="48">
        <f t="shared" si="445"/>
        <v>113.3</v>
      </c>
      <c r="U249" s="46">
        <f t="shared" si="446"/>
        <v>10.42</v>
      </c>
      <c r="V249" s="46">
        <v>0</v>
      </c>
      <c r="W249" s="48">
        <f t="shared" si="447"/>
        <v>89.5</v>
      </c>
      <c r="X249" s="48">
        <f t="shared" si="448"/>
        <v>0</v>
      </c>
      <c r="Y249" s="46">
        <f t="shared" si="449"/>
        <v>491.08</v>
      </c>
      <c r="Z249" s="46">
        <f t="shared" si="450"/>
        <v>1676.31125</v>
      </c>
      <c r="AA249" s="46"/>
      <c r="AB249" s="12" t="s">
        <v>95</v>
      </c>
      <c r="AC249" s="11">
        <f t="shared" ref="AC249:AE249" si="558">K249+R249</f>
        <v>62.5185</v>
      </c>
      <c r="AD249" s="11">
        <f t="shared" si="558"/>
        <v>833.58</v>
      </c>
      <c r="AE249" s="11">
        <f t="shared" si="558"/>
        <v>566.48</v>
      </c>
      <c r="AF249" s="11">
        <f t="shared" si="452"/>
        <v>34.73275</v>
      </c>
      <c r="AG249" s="11">
        <f t="shared" ref="AG249:AI249" si="559">O249+W249</f>
        <v>179</v>
      </c>
      <c r="AH249" s="11">
        <f t="shared" si="559"/>
        <v>0</v>
      </c>
      <c r="AI249" s="11">
        <f t="shared" si="559"/>
        <v>1676.31125</v>
      </c>
      <c r="AJ249" s="12" t="s">
        <v>33</v>
      </c>
    </row>
    <row r="250" s="9" customFormat="1" ht="16" customHeight="1" spans="1:36">
      <c r="A250" s="45">
        <f t="shared" si="435"/>
        <v>247</v>
      </c>
      <c r="B250" s="46" t="s">
        <v>685</v>
      </c>
      <c r="C250" s="56" t="s">
        <v>686</v>
      </c>
      <c r="D250" s="46" t="s">
        <v>687</v>
      </c>
      <c r="E250" s="46">
        <v>3473.25</v>
      </c>
      <c r="F250" s="46">
        <v>3473.25</v>
      </c>
      <c r="G250" s="48">
        <v>5664.75</v>
      </c>
      <c r="H250" s="46">
        <v>3473.25</v>
      </c>
      <c r="I250" s="48">
        <v>1790</v>
      </c>
      <c r="J250" s="48"/>
      <c r="K250" s="63">
        <f t="shared" si="436"/>
        <v>62.5185</v>
      </c>
      <c r="L250" s="64">
        <f t="shared" si="437"/>
        <v>555.72</v>
      </c>
      <c r="M250" s="48">
        <f t="shared" si="438"/>
        <v>453.18</v>
      </c>
      <c r="N250" s="46">
        <f t="shared" si="439"/>
        <v>24.31275</v>
      </c>
      <c r="O250" s="48">
        <f t="shared" si="440"/>
        <v>89.5</v>
      </c>
      <c r="P250" s="48">
        <f t="shared" si="441"/>
        <v>0</v>
      </c>
      <c r="Q250" s="48">
        <f t="shared" si="442"/>
        <v>1185.23125</v>
      </c>
      <c r="R250" s="46">
        <f t="shared" si="443"/>
        <v>0</v>
      </c>
      <c r="S250" s="46">
        <f t="shared" si="444"/>
        <v>277.86</v>
      </c>
      <c r="T250" s="48">
        <f t="shared" si="445"/>
        <v>113.3</v>
      </c>
      <c r="U250" s="46">
        <f t="shared" si="446"/>
        <v>10.42</v>
      </c>
      <c r="V250" s="46">
        <v>0</v>
      </c>
      <c r="W250" s="48">
        <f t="shared" si="447"/>
        <v>89.5</v>
      </c>
      <c r="X250" s="48">
        <f t="shared" si="448"/>
        <v>0</v>
      </c>
      <c r="Y250" s="46">
        <f t="shared" si="449"/>
        <v>491.08</v>
      </c>
      <c r="Z250" s="46">
        <f t="shared" si="450"/>
        <v>1676.31125</v>
      </c>
      <c r="AA250" s="46"/>
      <c r="AB250" s="12" t="s">
        <v>89</v>
      </c>
      <c r="AC250" s="11">
        <f t="shared" ref="AC250:AE250" si="560">K250+R250</f>
        <v>62.5185</v>
      </c>
      <c r="AD250" s="11">
        <f t="shared" si="560"/>
        <v>833.58</v>
      </c>
      <c r="AE250" s="11">
        <f t="shared" si="560"/>
        <v>566.48</v>
      </c>
      <c r="AF250" s="11">
        <f t="shared" si="452"/>
        <v>34.73275</v>
      </c>
      <c r="AG250" s="11">
        <f t="shared" ref="AG250:AI250" si="561">O250+W250</f>
        <v>179</v>
      </c>
      <c r="AH250" s="11">
        <f t="shared" si="561"/>
        <v>0</v>
      </c>
      <c r="AI250" s="11">
        <f t="shared" si="561"/>
        <v>1676.31125</v>
      </c>
      <c r="AJ250" s="12" t="s">
        <v>33</v>
      </c>
    </row>
    <row r="251" s="9" customFormat="1" ht="16" customHeight="1" spans="1:36">
      <c r="A251" s="45">
        <f t="shared" si="435"/>
        <v>248</v>
      </c>
      <c r="B251" s="46" t="s">
        <v>685</v>
      </c>
      <c r="C251" s="56" t="s">
        <v>688</v>
      </c>
      <c r="D251" s="46" t="s">
        <v>689</v>
      </c>
      <c r="E251" s="46">
        <v>3473.25</v>
      </c>
      <c r="F251" s="46">
        <v>3473.25</v>
      </c>
      <c r="G251" s="48">
        <v>5664.75</v>
      </c>
      <c r="H251" s="46">
        <v>3473.25</v>
      </c>
      <c r="I251" s="48">
        <v>1790</v>
      </c>
      <c r="J251" s="48"/>
      <c r="K251" s="63">
        <f t="shared" si="436"/>
        <v>62.5185</v>
      </c>
      <c r="L251" s="64">
        <f t="shared" si="437"/>
        <v>555.72</v>
      </c>
      <c r="M251" s="48">
        <f t="shared" si="438"/>
        <v>453.18</v>
      </c>
      <c r="N251" s="46">
        <f t="shared" si="439"/>
        <v>24.31275</v>
      </c>
      <c r="O251" s="48">
        <f t="shared" si="440"/>
        <v>89.5</v>
      </c>
      <c r="P251" s="48">
        <f t="shared" si="441"/>
        <v>0</v>
      </c>
      <c r="Q251" s="48">
        <f t="shared" si="442"/>
        <v>1185.23125</v>
      </c>
      <c r="R251" s="46">
        <f t="shared" si="443"/>
        <v>0</v>
      </c>
      <c r="S251" s="46">
        <f t="shared" si="444"/>
        <v>277.86</v>
      </c>
      <c r="T251" s="48">
        <f t="shared" si="445"/>
        <v>113.3</v>
      </c>
      <c r="U251" s="46">
        <f t="shared" si="446"/>
        <v>10.42</v>
      </c>
      <c r="V251" s="46">
        <v>0</v>
      </c>
      <c r="W251" s="48">
        <f t="shared" si="447"/>
        <v>89.5</v>
      </c>
      <c r="X251" s="48">
        <f t="shared" si="448"/>
        <v>0</v>
      </c>
      <c r="Y251" s="46">
        <f t="shared" si="449"/>
        <v>491.08</v>
      </c>
      <c r="Z251" s="46">
        <f t="shared" si="450"/>
        <v>1676.31125</v>
      </c>
      <c r="AA251" s="46"/>
      <c r="AB251" s="12" t="s">
        <v>89</v>
      </c>
      <c r="AC251" s="11">
        <f t="shared" ref="AC251:AE251" si="562">K251+R251</f>
        <v>62.5185</v>
      </c>
      <c r="AD251" s="11">
        <f t="shared" si="562"/>
        <v>833.58</v>
      </c>
      <c r="AE251" s="11">
        <f t="shared" si="562"/>
        <v>566.48</v>
      </c>
      <c r="AF251" s="11">
        <f t="shared" si="452"/>
        <v>34.73275</v>
      </c>
      <c r="AG251" s="11">
        <f t="shared" ref="AG251:AI251" si="563">O251+W251</f>
        <v>179</v>
      </c>
      <c r="AH251" s="11">
        <f t="shared" si="563"/>
        <v>0</v>
      </c>
      <c r="AI251" s="11">
        <f t="shared" si="563"/>
        <v>1676.31125</v>
      </c>
      <c r="AJ251" s="12" t="s">
        <v>33</v>
      </c>
    </row>
    <row r="252" s="9" customFormat="1" ht="16" customHeight="1" spans="1:36">
      <c r="A252" s="45">
        <f t="shared" si="435"/>
        <v>249</v>
      </c>
      <c r="B252" s="46" t="s">
        <v>558</v>
      </c>
      <c r="C252" s="56" t="s">
        <v>690</v>
      </c>
      <c r="D252" s="46" t="s">
        <v>691</v>
      </c>
      <c r="E252" s="46">
        <v>3473.25</v>
      </c>
      <c r="F252" s="46">
        <v>3473.25</v>
      </c>
      <c r="G252" s="48">
        <v>5664.75</v>
      </c>
      <c r="H252" s="46">
        <v>3473.25</v>
      </c>
      <c r="I252" s="48">
        <v>1790</v>
      </c>
      <c r="J252" s="48"/>
      <c r="K252" s="63">
        <f t="shared" si="436"/>
        <v>62.5185</v>
      </c>
      <c r="L252" s="64">
        <f t="shared" si="437"/>
        <v>555.72</v>
      </c>
      <c r="M252" s="48">
        <f t="shared" si="438"/>
        <v>453.18</v>
      </c>
      <c r="N252" s="46">
        <f t="shared" si="439"/>
        <v>24.31275</v>
      </c>
      <c r="O252" s="48">
        <f t="shared" si="440"/>
        <v>89.5</v>
      </c>
      <c r="P252" s="48">
        <f t="shared" si="441"/>
        <v>0</v>
      </c>
      <c r="Q252" s="48">
        <f t="shared" si="442"/>
        <v>1185.23125</v>
      </c>
      <c r="R252" s="46">
        <f t="shared" si="443"/>
        <v>0</v>
      </c>
      <c r="S252" s="46">
        <f t="shared" si="444"/>
        <v>277.86</v>
      </c>
      <c r="T252" s="48">
        <f t="shared" si="445"/>
        <v>113.3</v>
      </c>
      <c r="U252" s="46">
        <f t="shared" si="446"/>
        <v>10.42</v>
      </c>
      <c r="V252" s="46">
        <v>0</v>
      </c>
      <c r="W252" s="48">
        <f t="shared" si="447"/>
        <v>89.5</v>
      </c>
      <c r="X252" s="48">
        <f t="shared" si="448"/>
        <v>0</v>
      </c>
      <c r="Y252" s="46">
        <f t="shared" si="449"/>
        <v>491.08</v>
      </c>
      <c r="Z252" s="46">
        <f t="shared" si="450"/>
        <v>1676.31125</v>
      </c>
      <c r="AA252" s="46"/>
      <c r="AB252" s="12" t="s">
        <v>98</v>
      </c>
      <c r="AC252" s="11">
        <f t="shared" ref="AC252:AE252" si="564">K252+R252</f>
        <v>62.5185</v>
      </c>
      <c r="AD252" s="11">
        <f t="shared" si="564"/>
        <v>833.58</v>
      </c>
      <c r="AE252" s="11">
        <f t="shared" si="564"/>
        <v>566.48</v>
      </c>
      <c r="AF252" s="11">
        <f t="shared" si="452"/>
        <v>34.73275</v>
      </c>
      <c r="AG252" s="11">
        <f t="shared" ref="AG252:AI252" si="565">O252+W252</f>
        <v>179</v>
      </c>
      <c r="AH252" s="11">
        <f t="shared" si="565"/>
        <v>0</v>
      </c>
      <c r="AI252" s="11">
        <f t="shared" si="565"/>
        <v>1676.31125</v>
      </c>
      <c r="AJ252" s="12" t="s">
        <v>33</v>
      </c>
    </row>
    <row r="253" s="9" customFormat="1" ht="16" customHeight="1" spans="1:36">
      <c r="A253" s="45">
        <f t="shared" si="435"/>
        <v>250</v>
      </c>
      <c r="B253" s="46" t="s">
        <v>685</v>
      </c>
      <c r="C253" s="56" t="s">
        <v>692</v>
      </c>
      <c r="D253" s="46" t="s">
        <v>693</v>
      </c>
      <c r="E253" s="46">
        <v>3473.25</v>
      </c>
      <c r="F253" s="46">
        <v>3473.25</v>
      </c>
      <c r="G253" s="48">
        <v>5664.75</v>
      </c>
      <c r="H253" s="46">
        <v>3473.25</v>
      </c>
      <c r="I253" s="48">
        <v>1790</v>
      </c>
      <c r="J253" s="48"/>
      <c r="K253" s="63">
        <f t="shared" si="436"/>
        <v>62.5185</v>
      </c>
      <c r="L253" s="64">
        <f t="shared" si="437"/>
        <v>555.72</v>
      </c>
      <c r="M253" s="48">
        <f t="shared" si="438"/>
        <v>453.18</v>
      </c>
      <c r="N253" s="46">
        <f t="shared" si="439"/>
        <v>24.31275</v>
      </c>
      <c r="O253" s="48">
        <f t="shared" si="440"/>
        <v>89.5</v>
      </c>
      <c r="P253" s="48">
        <f t="shared" si="441"/>
        <v>0</v>
      </c>
      <c r="Q253" s="48">
        <f t="shared" si="442"/>
        <v>1185.23125</v>
      </c>
      <c r="R253" s="46">
        <f t="shared" si="443"/>
        <v>0</v>
      </c>
      <c r="S253" s="46">
        <f t="shared" si="444"/>
        <v>277.86</v>
      </c>
      <c r="T253" s="48">
        <f t="shared" si="445"/>
        <v>113.3</v>
      </c>
      <c r="U253" s="46">
        <f t="shared" si="446"/>
        <v>10.42</v>
      </c>
      <c r="V253" s="46">
        <v>0</v>
      </c>
      <c r="W253" s="48">
        <f t="shared" si="447"/>
        <v>89.5</v>
      </c>
      <c r="X253" s="48">
        <f t="shared" si="448"/>
        <v>0</v>
      </c>
      <c r="Y253" s="46">
        <f t="shared" si="449"/>
        <v>491.08</v>
      </c>
      <c r="Z253" s="46">
        <f t="shared" si="450"/>
        <v>1676.31125</v>
      </c>
      <c r="AA253" s="46"/>
      <c r="AB253" s="12" t="s">
        <v>89</v>
      </c>
      <c r="AC253" s="11">
        <f t="shared" ref="AC253:AE253" si="566">K253+R253</f>
        <v>62.5185</v>
      </c>
      <c r="AD253" s="11">
        <f t="shared" si="566"/>
        <v>833.58</v>
      </c>
      <c r="AE253" s="11">
        <f t="shared" si="566"/>
        <v>566.48</v>
      </c>
      <c r="AF253" s="11">
        <f t="shared" si="452"/>
        <v>34.73275</v>
      </c>
      <c r="AG253" s="11">
        <f t="shared" ref="AG253:AI253" si="567">O253+W253</f>
        <v>179</v>
      </c>
      <c r="AH253" s="11">
        <f t="shared" si="567"/>
        <v>0</v>
      </c>
      <c r="AI253" s="11">
        <f t="shared" si="567"/>
        <v>1676.31125</v>
      </c>
      <c r="AJ253" s="12" t="s">
        <v>33</v>
      </c>
    </row>
    <row r="254" s="9" customFormat="1" ht="16" customHeight="1" spans="1:36">
      <c r="A254" s="45">
        <f t="shared" si="435"/>
        <v>251</v>
      </c>
      <c r="B254" s="46" t="s">
        <v>685</v>
      </c>
      <c r="C254" s="56" t="s">
        <v>694</v>
      </c>
      <c r="D254" s="46" t="s">
        <v>695</v>
      </c>
      <c r="E254" s="46">
        <v>3473.25</v>
      </c>
      <c r="F254" s="46">
        <v>3473.25</v>
      </c>
      <c r="G254" s="48">
        <v>5664.75</v>
      </c>
      <c r="H254" s="46">
        <v>3473.25</v>
      </c>
      <c r="I254" s="48">
        <v>1790</v>
      </c>
      <c r="J254" s="48"/>
      <c r="K254" s="63">
        <f t="shared" si="436"/>
        <v>62.5185</v>
      </c>
      <c r="L254" s="64">
        <f t="shared" si="437"/>
        <v>555.72</v>
      </c>
      <c r="M254" s="48">
        <f t="shared" si="438"/>
        <v>453.18</v>
      </c>
      <c r="N254" s="46">
        <f t="shared" si="439"/>
        <v>24.31275</v>
      </c>
      <c r="O254" s="48">
        <f t="shared" si="440"/>
        <v>89.5</v>
      </c>
      <c r="P254" s="48">
        <f t="shared" si="441"/>
        <v>0</v>
      </c>
      <c r="Q254" s="48">
        <f t="shared" si="442"/>
        <v>1185.23125</v>
      </c>
      <c r="R254" s="46">
        <f t="shared" si="443"/>
        <v>0</v>
      </c>
      <c r="S254" s="46">
        <f t="shared" si="444"/>
        <v>277.86</v>
      </c>
      <c r="T254" s="48">
        <f t="shared" si="445"/>
        <v>113.3</v>
      </c>
      <c r="U254" s="46">
        <f t="shared" si="446"/>
        <v>10.42</v>
      </c>
      <c r="V254" s="46">
        <v>0</v>
      </c>
      <c r="W254" s="48">
        <f t="shared" si="447"/>
        <v>89.5</v>
      </c>
      <c r="X254" s="48">
        <f t="shared" si="448"/>
        <v>0</v>
      </c>
      <c r="Y254" s="46">
        <f t="shared" si="449"/>
        <v>491.08</v>
      </c>
      <c r="Z254" s="46">
        <f t="shared" si="450"/>
        <v>1676.31125</v>
      </c>
      <c r="AA254" s="46"/>
      <c r="AB254" s="12" t="s">
        <v>89</v>
      </c>
      <c r="AC254" s="11">
        <f t="shared" ref="AC254:AE254" si="568">K254+R254</f>
        <v>62.5185</v>
      </c>
      <c r="AD254" s="11">
        <f t="shared" si="568"/>
        <v>833.58</v>
      </c>
      <c r="AE254" s="11">
        <f t="shared" si="568"/>
        <v>566.48</v>
      </c>
      <c r="AF254" s="11">
        <f t="shared" si="452"/>
        <v>34.73275</v>
      </c>
      <c r="AG254" s="11">
        <f t="shared" ref="AG254:AI254" si="569">O254+W254</f>
        <v>179</v>
      </c>
      <c r="AH254" s="11">
        <f t="shared" si="569"/>
        <v>0</v>
      </c>
      <c r="AI254" s="11">
        <f t="shared" si="569"/>
        <v>1676.31125</v>
      </c>
      <c r="AJ254" s="12" t="s">
        <v>33</v>
      </c>
    </row>
    <row r="255" s="9" customFormat="1" ht="16" customHeight="1" spans="1:36">
      <c r="A255" s="45">
        <f t="shared" si="435"/>
        <v>252</v>
      </c>
      <c r="B255" s="46" t="s">
        <v>685</v>
      </c>
      <c r="C255" s="56" t="s">
        <v>696</v>
      </c>
      <c r="D255" s="46" t="s">
        <v>697</v>
      </c>
      <c r="E255" s="46">
        <v>3473.25</v>
      </c>
      <c r="F255" s="46">
        <v>3473.25</v>
      </c>
      <c r="G255" s="48">
        <v>5664.75</v>
      </c>
      <c r="H255" s="46">
        <v>3473.25</v>
      </c>
      <c r="I255" s="48">
        <v>1790</v>
      </c>
      <c r="J255" s="48"/>
      <c r="K255" s="63">
        <f t="shared" si="436"/>
        <v>62.5185</v>
      </c>
      <c r="L255" s="64">
        <f t="shared" si="437"/>
        <v>555.72</v>
      </c>
      <c r="M255" s="48">
        <f t="shared" si="438"/>
        <v>453.18</v>
      </c>
      <c r="N255" s="46">
        <f t="shared" si="439"/>
        <v>24.31275</v>
      </c>
      <c r="O255" s="48">
        <f t="shared" si="440"/>
        <v>89.5</v>
      </c>
      <c r="P255" s="48">
        <f t="shared" si="441"/>
        <v>0</v>
      </c>
      <c r="Q255" s="48">
        <f t="shared" si="442"/>
        <v>1185.23125</v>
      </c>
      <c r="R255" s="92">
        <f t="shared" si="443"/>
        <v>0</v>
      </c>
      <c r="S255" s="92">
        <f t="shared" si="444"/>
        <v>277.86</v>
      </c>
      <c r="T255" s="91">
        <f t="shared" si="445"/>
        <v>113.3</v>
      </c>
      <c r="U255" s="92">
        <f t="shared" si="446"/>
        <v>10.42</v>
      </c>
      <c r="V255" s="46">
        <v>0</v>
      </c>
      <c r="W255" s="91">
        <f t="shared" si="447"/>
        <v>89.5</v>
      </c>
      <c r="X255" s="91">
        <f t="shared" si="448"/>
        <v>0</v>
      </c>
      <c r="Y255" s="46">
        <f t="shared" si="449"/>
        <v>491.08</v>
      </c>
      <c r="Z255" s="46">
        <f t="shared" si="450"/>
        <v>1676.31125</v>
      </c>
      <c r="AA255" s="46"/>
      <c r="AB255" s="12" t="s">
        <v>89</v>
      </c>
      <c r="AC255" s="11">
        <f t="shared" ref="AC255:AE255" si="570">K255+R255</f>
        <v>62.5185</v>
      </c>
      <c r="AD255" s="11">
        <f t="shared" si="570"/>
        <v>833.58</v>
      </c>
      <c r="AE255" s="11">
        <f t="shared" si="570"/>
        <v>566.48</v>
      </c>
      <c r="AF255" s="11">
        <f t="shared" si="452"/>
        <v>34.73275</v>
      </c>
      <c r="AG255" s="11">
        <f t="shared" ref="AG255:AI255" si="571">O255+W255</f>
        <v>179</v>
      </c>
      <c r="AH255" s="11">
        <f t="shared" si="571"/>
        <v>0</v>
      </c>
      <c r="AI255" s="11">
        <f t="shared" si="571"/>
        <v>1676.31125</v>
      </c>
      <c r="AJ255" s="12" t="s">
        <v>33</v>
      </c>
    </row>
    <row r="256" s="9" customFormat="1" ht="16" customHeight="1" spans="1:36">
      <c r="A256" s="45">
        <f t="shared" si="435"/>
        <v>253</v>
      </c>
      <c r="B256" s="46" t="s">
        <v>685</v>
      </c>
      <c r="C256" s="56" t="s">
        <v>698</v>
      </c>
      <c r="D256" s="46" t="s">
        <v>699</v>
      </c>
      <c r="E256" s="46">
        <v>3473.25</v>
      </c>
      <c r="F256" s="46">
        <v>3473.25</v>
      </c>
      <c r="G256" s="48">
        <v>5664.75</v>
      </c>
      <c r="H256" s="46">
        <v>3473.25</v>
      </c>
      <c r="I256" s="48">
        <v>1790</v>
      </c>
      <c r="J256" s="48"/>
      <c r="K256" s="63">
        <f t="shared" si="436"/>
        <v>62.5185</v>
      </c>
      <c r="L256" s="64">
        <f t="shared" si="437"/>
        <v>555.72</v>
      </c>
      <c r="M256" s="48">
        <f t="shared" si="438"/>
        <v>453.18</v>
      </c>
      <c r="N256" s="46">
        <f t="shared" si="439"/>
        <v>24.31275</v>
      </c>
      <c r="O256" s="48">
        <f t="shared" si="440"/>
        <v>89.5</v>
      </c>
      <c r="P256" s="48">
        <f t="shared" si="441"/>
        <v>0</v>
      </c>
      <c r="Q256" s="48">
        <f t="shared" si="442"/>
        <v>1185.23125</v>
      </c>
      <c r="R256" s="46">
        <f t="shared" si="443"/>
        <v>0</v>
      </c>
      <c r="S256" s="46">
        <f t="shared" si="444"/>
        <v>277.86</v>
      </c>
      <c r="T256" s="48">
        <f t="shared" si="445"/>
        <v>113.3</v>
      </c>
      <c r="U256" s="46">
        <f t="shared" si="446"/>
        <v>10.42</v>
      </c>
      <c r="V256" s="46">
        <v>0</v>
      </c>
      <c r="W256" s="48">
        <f t="shared" si="447"/>
        <v>89.5</v>
      </c>
      <c r="X256" s="48">
        <f t="shared" si="448"/>
        <v>0</v>
      </c>
      <c r="Y256" s="46">
        <f t="shared" si="449"/>
        <v>491.08</v>
      </c>
      <c r="Z256" s="46">
        <f t="shared" si="450"/>
        <v>1676.31125</v>
      </c>
      <c r="AA256" s="46"/>
      <c r="AB256" s="12" t="s">
        <v>89</v>
      </c>
      <c r="AC256" s="11">
        <f t="shared" ref="AC256:AE256" si="572">K256+R256</f>
        <v>62.5185</v>
      </c>
      <c r="AD256" s="11">
        <f t="shared" si="572"/>
        <v>833.58</v>
      </c>
      <c r="AE256" s="11">
        <f t="shared" si="572"/>
        <v>566.48</v>
      </c>
      <c r="AF256" s="11">
        <f t="shared" si="452"/>
        <v>34.73275</v>
      </c>
      <c r="AG256" s="11">
        <f t="shared" ref="AG256:AI256" si="573">O256+W256</f>
        <v>179</v>
      </c>
      <c r="AH256" s="11">
        <f t="shared" si="573"/>
        <v>0</v>
      </c>
      <c r="AI256" s="11">
        <f t="shared" si="573"/>
        <v>1676.31125</v>
      </c>
      <c r="AJ256" s="12" t="s">
        <v>33</v>
      </c>
    </row>
    <row r="257" s="9" customFormat="1" ht="16" customHeight="1" spans="1:36">
      <c r="A257" s="45">
        <f t="shared" si="435"/>
        <v>254</v>
      </c>
      <c r="B257" s="46" t="s">
        <v>685</v>
      </c>
      <c r="C257" s="56" t="s">
        <v>700</v>
      </c>
      <c r="D257" s="46" t="s">
        <v>701</v>
      </c>
      <c r="E257" s="46">
        <v>3473.25</v>
      </c>
      <c r="F257" s="46">
        <v>3473.25</v>
      </c>
      <c r="G257" s="48">
        <v>5664.75</v>
      </c>
      <c r="H257" s="46">
        <v>3473.25</v>
      </c>
      <c r="I257" s="48">
        <v>1790</v>
      </c>
      <c r="J257" s="48"/>
      <c r="K257" s="63">
        <f t="shared" si="436"/>
        <v>62.5185</v>
      </c>
      <c r="L257" s="64">
        <f t="shared" si="437"/>
        <v>555.72</v>
      </c>
      <c r="M257" s="48">
        <f t="shared" si="438"/>
        <v>453.18</v>
      </c>
      <c r="N257" s="46">
        <f t="shared" si="439"/>
        <v>24.31275</v>
      </c>
      <c r="O257" s="48">
        <f t="shared" si="440"/>
        <v>89.5</v>
      </c>
      <c r="P257" s="48">
        <f t="shared" si="441"/>
        <v>0</v>
      </c>
      <c r="Q257" s="48">
        <f t="shared" si="442"/>
        <v>1185.23125</v>
      </c>
      <c r="R257" s="46">
        <f t="shared" si="443"/>
        <v>0</v>
      </c>
      <c r="S257" s="46">
        <f t="shared" si="444"/>
        <v>277.86</v>
      </c>
      <c r="T257" s="48">
        <f t="shared" si="445"/>
        <v>113.3</v>
      </c>
      <c r="U257" s="46">
        <f t="shared" si="446"/>
        <v>10.42</v>
      </c>
      <c r="V257" s="46">
        <v>0</v>
      </c>
      <c r="W257" s="48">
        <f t="shared" si="447"/>
        <v>89.5</v>
      </c>
      <c r="X257" s="48">
        <f t="shared" si="448"/>
        <v>0</v>
      </c>
      <c r="Y257" s="46">
        <f t="shared" si="449"/>
        <v>491.08</v>
      </c>
      <c r="Z257" s="46">
        <f t="shared" si="450"/>
        <v>1676.31125</v>
      </c>
      <c r="AA257" s="46"/>
      <c r="AB257" s="12" t="s">
        <v>89</v>
      </c>
      <c r="AC257" s="11">
        <f t="shared" ref="AC257:AE257" si="574">K257+R257</f>
        <v>62.5185</v>
      </c>
      <c r="AD257" s="11">
        <f t="shared" si="574"/>
        <v>833.58</v>
      </c>
      <c r="AE257" s="11">
        <f t="shared" si="574"/>
        <v>566.48</v>
      </c>
      <c r="AF257" s="11">
        <f t="shared" si="452"/>
        <v>34.73275</v>
      </c>
      <c r="AG257" s="11">
        <f t="shared" ref="AG257:AI257" si="575">O257+W257</f>
        <v>179</v>
      </c>
      <c r="AH257" s="11">
        <f t="shared" si="575"/>
        <v>0</v>
      </c>
      <c r="AI257" s="11">
        <f t="shared" si="575"/>
        <v>1676.31125</v>
      </c>
      <c r="AJ257" s="12" t="s">
        <v>33</v>
      </c>
    </row>
    <row r="258" s="9" customFormat="1" ht="16" customHeight="1" spans="1:36">
      <c r="A258" s="45">
        <f t="shared" si="435"/>
        <v>255</v>
      </c>
      <c r="B258" s="46" t="s">
        <v>685</v>
      </c>
      <c r="C258" s="56" t="s">
        <v>702</v>
      </c>
      <c r="D258" s="46" t="s">
        <v>703</v>
      </c>
      <c r="E258" s="46">
        <v>3473.25</v>
      </c>
      <c r="F258" s="46">
        <v>3473.25</v>
      </c>
      <c r="G258" s="48">
        <v>5664.75</v>
      </c>
      <c r="H258" s="46">
        <v>3473.25</v>
      </c>
      <c r="I258" s="48">
        <v>1790</v>
      </c>
      <c r="J258" s="48"/>
      <c r="K258" s="63">
        <f t="shared" si="436"/>
        <v>62.5185</v>
      </c>
      <c r="L258" s="64">
        <f t="shared" si="437"/>
        <v>555.72</v>
      </c>
      <c r="M258" s="48">
        <f t="shared" si="438"/>
        <v>453.18</v>
      </c>
      <c r="N258" s="46">
        <f t="shared" si="439"/>
        <v>24.31275</v>
      </c>
      <c r="O258" s="48">
        <f t="shared" si="440"/>
        <v>89.5</v>
      </c>
      <c r="P258" s="48">
        <f t="shared" si="441"/>
        <v>0</v>
      </c>
      <c r="Q258" s="48">
        <f t="shared" si="442"/>
        <v>1185.23125</v>
      </c>
      <c r="R258" s="46">
        <f t="shared" si="443"/>
        <v>0</v>
      </c>
      <c r="S258" s="46">
        <f t="shared" si="444"/>
        <v>277.86</v>
      </c>
      <c r="T258" s="48">
        <f t="shared" si="445"/>
        <v>113.3</v>
      </c>
      <c r="U258" s="46">
        <f t="shared" si="446"/>
        <v>10.42</v>
      </c>
      <c r="V258" s="46">
        <v>0</v>
      </c>
      <c r="W258" s="48">
        <f t="shared" si="447"/>
        <v>89.5</v>
      </c>
      <c r="X258" s="48">
        <f t="shared" si="448"/>
        <v>0</v>
      </c>
      <c r="Y258" s="46">
        <f t="shared" si="449"/>
        <v>491.08</v>
      </c>
      <c r="Z258" s="46">
        <f t="shared" si="450"/>
        <v>1676.31125</v>
      </c>
      <c r="AA258" s="46"/>
      <c r="AB258" s="12" t="s">
        <v>89</v>
      </c>
      <c r="AC258" s="11">
        <f t="shared" ref="AC258:AE258" si="576">K258+R258</f>
        <v>62.5185</v>
      </c>
      <c r="AD258" s="11">
        <f t="shared" si="576"/>
        <v>833.58</v>
      </c>
      <c r="AE258" s="11">
        <f t="shared" si="576"/>
        <v>566.48</v>
      </c>
      <c r="AF258" s="11">
        <f t="shared" si="452"/>
        <v>34.73275</v>
      </c>
      <c r="AG258" s="11">
        <f t="shared" ref="AG258:AI258" si="577">O258+W258</f>
        <v>179</v>
      </c>
      <c r="AH258" s="11">
        <f t="shared" si="577"/>
        <v>0</v>
      </c>
      <c r="AI258" s="11">
        <f t="shared" si="577"/>
        <v>1676.31125</v>
      </c>
      <c r="AJ258" s="12" t="s">
        <v>33</v>
      </c>
    </row>
    <row r="259" s="9" customFormat="1" ht="16" customHeight="1" spans="1:36">
      <c r="A259" s="45">
        <f t="shared" si="435"/>
        <v>256</v>
      </c>
      <c r="B259" s="46" t="s">
        <v>558</v>
      </c>
      <c r="C259" s="56" t="s">
        <v>704</v>
      </c>
      <c r="D259" s="46" t="s">
        <v>705</v>
      </c>
      <c r="E259" s="46">
        <v>3473.25</v>
      </c>
      <c r="F259" s="46">
        <v>3473.25</v>
      </c>
      <c r="G259" s="48">
        <v>5664.75</v>
      </c>
      <c r="H259" s="46">
        <v>3473.25</v>
      </c>
      <c r="I259" s="48">
        <v>3180</v>
      </c>
      <c r="J259" s="48"/>
      <c r="K259" s="63">
        <f t="shared" si="436"/>
        <v>62.5185</v>
      </c>
      <c r="L259" s="64">
        <f t="shared" si="437"/>
        <v>555.72</v>
      </c>
      <c r="M259" s="48">
        <f t="shared" si="438"/>
        <v>453.18</v>
      </c>
      <c r="N259" s="46">
        <f t="shared" si="439"/>
        <v>24.31275</v>
      </c>
      <c r="O259" s="48">
        <f t="shared" si="440"/>
        <v>159</v>
      </c>
      <c r="P259" s="48">
        <f t="shared" si="441"/>
        <v>0</v>
      </c>
      <c r="Q259" s="48">
        <f t="shared" si="442"/>
        <v>1254.73125</v>
      </c>
      <c r="R259" s="46">
        <f t="shared" si="443"/>
        <v>0</v>
      </c>
      <c r="S259" s="46">
        <f t="shared" si="444"/>
        <v>277.86</v>
      </c>
      <c r="T259" s="48">
        <f t="shared" si="445"/>
        <v>113.3</v>
      </c>
      <c r="U259" s="46">
        <f t="shared" si="446"/>
        <v>10.42</v>
      </c>
      <c r="V259" s="46">
        <v>0</v>
      </c>
      <c r="W259" s="48">
        <f t="shared" si="447"/>
        <v>159</v>
      </c>
      <c r="X259" s="48">
        <f t="shared" si="448"/>
        <v>0</v>
      </c>
      <c r="Y259" s="46">
        <f t="shared" si="449"/>
        <v>560.58</v>
      </c>
      <c r="Z259" s="46">
        <f t="shared" si="450"/>
        <v>1815.31125</v>
      </c>
      <c r="AA259" s="46"/>
      <c r="AB259" s="12" t="s">
        <v>98</v>
      </c>
      <c r="AC259" s="11">
        <f t="shared" ref="AC259:AE259" si="578">K259+R259</f>
        <v>62.5185</v>
      </c>
      <c r="AD259" s="11">
        <f t="shared" si="578"/>
        <v>833.58</v>
      </c>
      <c r="AE259" s="11">
        <f t="shared" si="578"/>
        <v>566.48</v>
      </c>
      <c r="AF259" s="11">
        <f t="shared" si="452"/>
        <v>34.73275</v>
      </c>
      <c r="AG259" s="11">
        <f t="shared" ref="AG259:AI259" si="579">O259+W259</f>
        <v>318</v>
      </c>
      <c r="AH259" s="11">
        <f t="shared" si="579"/>
        <v>0</v>
      </c>
      <c r="AI259" s="11">
        <f t="shared" si="579"/>
        <v>1815.31125</v>
      </c>
      <c r="AJ259" s="12" t="s">
        <v>33</v>
      </c>
    </row>
    <row r="260" s="9" customFormat="1" ht="16" customHeight="1" spans="1:36">
      <c r="A260" s="45">
        <f t="shared" ref="A260:A323" si="580">ROW()-3</f>
        <v>257</v>
      </c>
      <c r="B260" s="46" t="s">
        <v>685</v>
      </c>
      <c r="C260" s="56" t="s">
        <v>706</v>
      </c>
      <c r="D260" s="46" t="s">
        <v>707</v>
      </c>
      <c r="E260" s="46">
        <v>3473.25</v>
      </c>
      <c r="F260" s="46">
        <v>3473.25</v>
      </c>
      <c r="G260" s="48">
        <v>5664.75</v>
      </c>
      <c r="H260" s="46">
        <v>3473.25</v>
      </c>
      <c r="I260" s="48">
        <v>1790</v>
      </c>
      <c r="J260" s="48"/>
      <c r="K260" s="63">
        <f t="shared" ref="K260:K323" si="581">E260*0.018</f>
        <v>62.5185</v>
      </c>
      <c r="L260" s="64">
        <f t="shared" ref="L260:L323" si="582">F260*0.16</f>
        <v>555.72</v>
      </c>
      <c r="M260" s="48">
        <f t="shared" ref="M260:M323" si="583">ROUND(G260*0.08,2)</f>
        <v>453.18</v>
      </c>
      <c r="N260" s="46">
        <f t="shared" ref="N260:N323" si="584">H260*0.007</f>
        <v>24.31275</v>
      </c>
      <c r="O260" s="48">
        <f t="shared" ref="O260:O323" si="585">I260*5%</f>
        <v>89.5</v>
      </c>
      <c r="P260" s="48">
        <f t="shared" ref="P260:P323" si="586">J260*50%</f>
        <v>0</v>
      </c>
      <c r="Q260" s="48">
        <f t="shared" ref="Q260:Q323" si="587">SUM(K260:P260)</f>
        <v>1185.23125</v>
      </c>
      <c r="R260" s="46">
        <f t="shared" ref="R260:R323" si="588">E260*0</f>
        <v>0</v>
      </c>
      <c r="S260" s="46">
        <f t="shared" ref="S260:S323" si="589">ROUND(F260*0.08,2)</f>
        <v>277.86</v>
      </c>
      <c r="T260" s="48">
        <f t="shared" ref="T260:T323" si="590">ROUND(G260*0.02,2)</f>
        <v>113.3</v>
      </c>
      <c r="U260" s="46">
        <f t="shared" ref="U260:U323" si="591">ROUND(H260*0.003,2)</f>
        <v>10.42</v>
      </c>
      <c r="V260" s="46">
        <v>0</v>
      </c>
      <c r="W260" s="48">
        <f t="shared" ref="W260:W323" si="592">I260*5%</f>
        <v>89.5</v>
      </c>
      <c r="X260" s="48">
        <f t="shared" ref="X260:X323" si="593">J260*50%</f>
        <v>0</v>
      </c>
      <c r="Y260" s="46">
        <f t="shared" ref="Y260:Y323" si="594">SUM(R260:X260)</f>
        <v>491.08</v>
      </c>
      <c r="Z260" s="46">
        <f t="shared" ref="Z260:Z323" si="595">Q260+Y260</f>
        <v>1676.31125</v>
      </c>
      <c r="AA260" s="46"/>
      <c r="AB260" s="12" t="s">
        <v>89</v>
      </c>
      <c r="AC260" s="11">
        <f t="shared" ref="AC260:AE260" si="596">K260+R260</f>
        <v>62.5185</v>
      </c>
      <c r="AD260" s="11">
        <f t="shared" si="596"/>
        <v>833.58</v>
      </c>
      <c r="AE260" s="11">
        <f t="shared" si="596"/>
        <v>566.48</v>
      </c>
      <c r="AF260" s="11">
        <f t="shared" ref="AF260:AF323" si="597">N260+U260+V260</f>
        <v>34.73275</v>
      </c>
      <c r="AG260" s="11">
        <f t="shared" ref="AG260:AI260" si="598">O260+W260</f>
        <v>179</v>
      </c>
      <c r="AH260" s="11">
        <f t="shared" si="598"/>
        <v>0</v>
      </c>
      <c r="AI260" s="11">
        <f t="shared" si="598"/>
        <v>1676.31125</v>
      </c>
      <c r="AJ260" s="12" t="s">
        <v>33</v>
      </c>
    </row>
    <row r="261" s="9" customFormat="1" ht="16" customHeight="1" spans="1:36">
      <c r="A261" s="45">
        <f t="shared" si="580"/>
        <v>258</v>
      </c>
      <c r="B261" s="46" t="s">
        <v>685</v>
      </c>
      <c r="C261" s="56" t="s">
        <v>708</v>
      </c>
      <c r="D261" s="46" t="s">
        <v>709</v>
      </c>
      <c r="E261" s="46">
        <v>3473.25</v>
      </c>
      <c r="F261" s="46">
        <v>3473.25</v>
      </c>
      <c r="G261" s="48">
        <v>5664.75</v>
      </c>
      <c r="H261" s="46">
        <v>3473.25</v>
      </c>
      <c r="I261" s="48">
        <v>1790</v>
      </c>
      <c r="J261" s="48"/>
      <c r="K261" s="63">
        <f t="shared" si="581"/>
        <v>62.5185</v>
      </c>
      <c r="L261" s="64">
        <f t="shared" si="582"/>
        <v>555.72</v>
      </c>
      <c r="M261" s="48">
        <f t="shared" si="583"/>
        <v>453.18</v>
      </c>
      <c r="N261" s="46">
        <f t="shared" si="584"/>
        <v>24.31275</v>
      </c>
      <c r="O261" s="48">
        <f t="shared" si="585"/>
        <v>89.5</v>
      </c>
      <c r="P261" s="48">
        <f t="shared" si="586"/>
        <v>0</v>
      </c>
      <c r="Q261" s="48">
        <f t="shared" si="587"/>
        <v>1185.23125</v>
      </c>
      <c r="R261" s="46">
        <f t="shared" si="588"/>
        <v>0</v>
      </c>
      <c r="S261" s="46">
        <f t="shared" si="589"/>
        <v>277.86</v>
      </c>
      <c r="T261" s="48">
        <f t="shared" si="590"/>
        <v>113.3</v>
      </c>
      <c r="U261" s="46">
        <f t="shared" si="591"/>
        <v>10.42</v>
      </c>
      <c r="V261" s="46">
        <v>0</v>
      </c>
      <c r="W261" s="48">
        <f t="shared" si="592"/>
        <v>89.5</v>
      </c>
      <c r="X261" s="48">
        <f t="shared" si="593"/>
        <v>0</v>
      </c>
      <c r="Y261" s="46">
        <f t="shared" si="594"/>
        <v>491.08</v>
      </c>
      <c r="Z261" s="46">
        <f t="shared" si="595"/>
        <v>1676.31125</v>
      </c>
      <c r="AA261" s="46"/>
      <c r="AB261" s="12" t="s">
        <v>89</v>
      </c>
      <c r="AC261" s="11">
        <f t="shared" ref="AC261:AE261" si="599">K261+R261</f>
        <v>62.5185</v>
      </c>
      <c r="AD261" s="11">
        <f t="shared" si="599"/>
        <v>833.58</v>
      </c>
      <c r="AE261" s="11">
        <f t="shared" si="599"/>
        <v>566.48</v>
      </c>
      <c r="AF261" s="11">
        <f t="shared" si="597"/>
        <v>34.73275</v>
      </c>
      <c r="AG261" s="11">
        <f t="shared" ref="AG261:AI261" si="600">O261+W261</f>
        <v>179</v>
      </c>
      <c r="AH261" s="11">
        <f t="shared" si="600"/>
        <v>0</v>
      </c>
      <c r="AI261" s="11">
        <f t="shared" si="600"/>
        <v>1676.31125</v>
      </c>
      <c r="AJ261" s="12" t="s">
        <v>33</v>
      </c>
    </row>
    <row r="262" s="9" customFormat="1" ht="16" customHeight="1" spans="1:36">
      <c r="A262" s="45">
        <f t="shared" si="580"/>
        <v>259</v>
      </c>
      <c r="B262" s="46" t="s">
        <v>685</v>
      </c>
      <c r="C262" s="56" t="s">
        <v>710</v>
      </c>
      <c r="D262" s="46" t="s">
        <v>711</v>
      </c>
      <c r="E262" s="46">
        <v>3473.25</v>
      </c>
      <c r="F262" s="46">
        <v>3473.25</v>
      </c>
      <c r="G262" s="48">
        <v>5664.75</v>
      </c>
      <c r="H262" s="46">
        <v>3473.25</v>
      </c>
      <c r="I262" s="48">
        <v>1790</v>
      </c>
      <c r="J262" s="48"/>
      <c r="K262" s="63">
        <f t="shared" si="581"/>
        <v>62.5185</v>
      </c>
      <c r="L262" s="64">
        <f t="shared" si="582"/>
        <v>555.72</v>
      </c>
      <c r="M262" s="48">
        <f t="shared" si="583"/>
        <v>453.18</v>
      </c>
      <c r="N262" s="46">
        <f t="shared" si="584"/>
        <v>24.31275</v>
      </c>
      <c r="O262" s="48">
        <f t="shared" si="585"/>
        <v>89.5</v>
      </c>
      <c r="P262" s="48">
        <f t="shared" si="586"/>
        <v>0</v>
      </c>
      <c r="Q262" s="48">
        <f t="shared" si="587"/>
        <v>1185.23125</v>
      </c>
      <c r="R262" s="46">
        <f t="shared" si="588"/>
        <v>0</v>
      </c>
      <c r="S262" s="46">
        <f t="shared" si="589"/>
        <v>277.86</v>
      </c>
      <c r="T262" s="48">
        <f t="shared" si="590"/>
        <v>113.3</v>
      </c>
      <c r="U262" s="46">
        <f t="shared" si="591"/>
        <v>10.42</v>
      </c>
      <c r="V262" s="46">
        <v>0</v>
      </c>
      <c r="W262" s="48">
        <f t="shared" si="592"/>
        <v>89.5</v>
      </c>
      <c r="X262" s="48">
        <f t="shared" si="593"/>
        <v>0</v>
      </c>
      <c r="Y262" s="46">
        <f t="shared" si="594"/>
        <v>491.08</v>
      </c>
      <c r="Z262" s="46">
        <f t="shared" si="595"/>
        <v>1676.31125</v>
      </c>
      <c r="AA262" s="46"/>
      <c r="AB262" s="12" t="s">
        <v>89</v>
      </c>
      <c r="AC262" s="11">
        <f t="shared" ref="AC262:AE262" si="601">K262+R262</f>
        <v>62.5185</v>
      </c>
      <c r="AD262" s="11">
        <f t="shared" si="601"/>
        <v>833.58</v>
      </c>
      <c r="AE262" s="11">
        <f t="shared" si="601"/>
        <v>566.48</v>
      </c>
      <c r="AF262" s="11">
        <f t="shared" si="597"/>
        <v>34.73275</v>
      </c>
      <c r="AG262" s="11">
        <f t="shared" ref="AG262:AI262" si="602">O262+W262</f>
        <v>179</v>
      </c>
      <c r="AH262" s="11">
        <f t="shared" si="602"/>
        <v>0</v>
      </c>
      <c r="AI262" s="11">
        <f t="shared" si="602"/>
        <v>1676.31125</v>
      </c>
      <c r="AJ262" s="12" t="s">
        <v>33</v>
      </c>
    </row>
    <row r="263" s="9" customFormat="1" ht="16" customHeight="1" spans="1:36">
      <c r="A263" s="45">
        <f t="shared" si="580"/>
        <v>260</v>
      </c>
      <c r="B263" s="46" t="s">
        <v>685</v>
      </c>
      <c r="C263" s="56" t="s">
        <v>712</v>
      </c>
      <c r="D263" s="46" t="s">
        <v>713</v>
      </c>
      <c r="E263" s="46">
        <v>3473.25</v>
      </c>
      <c r="F263" s="46">
        <v>3473.25</v>
      </c>
      <c r="G263" s="48">
        <v>5664.75</v>
      </c>
      <c r="H263" s="46">
        <v>3473.25</v>
      </c>
      <c r="I263" s="48">
        <v>1790</v>
      </c>
      <c r="J263" s="48"/>
      <c r="K263" s="63">
        <f t="shared" si="581"/>
        <v>62.5185</v>
      </c>
      <c r="L263" s="64">
        <f t="shared" si="582"/>
        <v>555.72</v>
      </c>
      <c r="M263" s="48">
        <f t="shared" si="583"/>
        <v>453.18</v>
      </c>
      <c r="N263" s="46">
        <f t="shared" si="584"/>
        <v>24.31275</v>
      </c>
      <c r="O263" s="48">
        <f t="shared" si="585"/>
        <v>89.5</v>
      </c>
      <c r="P263" s="48">
        <f t="shared" si="586"/>
        <v>0</v>
      </c>
      <c r="Q263" s="48">
        <f t="shared" si="587"/>
        <v>1185.23125</v>
      </c>
      <c r="R263" s="46">
        <f t="shared" si="588"/>
        <v>0</v>
      </c>
      <c r="S263" s="46">
        <f t="shared" si="589"/>
        <v>277.86</v>
      </c>
      <c r="T263" s="48">
        <f t="shared" si="590"/>
        <v>113.3</v>
      </c>
      <c r="U263" s="46">
        <f t="shared" si="591"/>
        <v>10.42</v>
      </c>
      <c r="V263" s="46">
        <v>0</v>
      </c>
      <c r="W263" s="48">
        <f t="shared" si="592"/>
        <v>89.5</v>
      </c>
      <c r="X263" s="48">
        <f t="shared" si="593"/>
        <v>0</v>
      </c>
      <c r="Y263" s="46">
        <f t="shared" si="594"/>
        <v>491.08</v>
      </c>
      <c r="Z263" s="46">
        <f t="shared" si="595"/>
        <v>1676.31125</v>
      </c>
      <c r="AA263" s="46"/>
      <c r="AB263" s="12" t="s">
        <v>89</v>
      </c>
      <c r="AC263" s="11">
        <f t="shared" ref="AC263:AE263" si="603">K263+R263</f>
        <v>62.5185</v>
      </c>
      <c r="AD263" s="11">
        <f t="shared" si="603"/>
        <v>833.58</v>
      </c>
      <c r="AE263" s="11">
        <f t="shared" si="603"/>
        <v>566.48</v>
      </c>
      <c r="AF263" s="11">
        <f t="shared" si="597"/>
        <v>34.73275</v>
      </c>
      <c r="AG263" s="11">
        <f t="shared" ref="AG263:AI263" si="604">O263+W263</f>
        <v>179</v>
      </c>
      <c r="AH263" s="11">
        <f t="shared" si="604"/>
        <v>0</v>
      </c>
      <c r="AI263" s="11">
        <f t="shared" si="604"/>
        <v>1676.31125</v>
      </c>
      <c r="AJ263" s="12" t="s">
        <v>33</v>
      </c>
    </row>
    <row r="264" s="9" customFormat="1" ht="16" customHeight="1" spans="1:36">
      <c r="A264" s="45">
        <f t="shared" si="580"/>
        <v>261</v>
      </c>
      <c r="B264" s="46" t="s">
        <v>685</v>
      </c>
      <c r="C264" s="56" t="s">
        <v>714</v>
      </c>
      <c r="D264" s="46" t="s">
        <v>715</v>
      </c>
      <c r="E264" s="46">
        <v>3473.25</v>
      </c>
      <c r="F264" s="46">
        <v>3473.25</v>
      </c>
      <c r="G264" s="48">
        <v>5664.75</v>
      </c>
      <c r="H264" s="46">
        <v>3473.25</v>
      </c>
      <c r="I264" s="48">
        <v>1790</v>
      </c>
      <c r="J264" s="48"/>
      <c r="K264" s="63">
        <f t="shared" si="581"/>
        <v>62.5185</v>
      </c>
      <c r="L264" s="64">
        <f t="shared" si="582"/>
        <v>555.72</v>
      </c>
      <c r="M264" s="48">
        <f t="shared" si="583"/>
        <v>453.18</v>
      </c>
      <c r="N264" s="46">
        <f t="shared" si="584"/>
        <v>24.31275</v>
      </c>
      <c r="O264" s="48">
        <f t="shared" si="585"/>
        <v>89.5</v>
      </c>
      <c r="P264" s="48">
        <f t="shared" si="586"/>
        <v>0</v>
      </c>
      <c r="Q264" s="48">
        <f t="shared" si="587"/>
        <v>1185.23125</v>
      </c>
      <c r="R264" s="46">
        <f t="shared" si="588"/>
        <v>0</v>
      </c>
      <c r="S264" s="46">
        <f t="shared" si="589"/>
        <v>277.86</v>
      </c>
      <c r="T264" s="48">
        <f t="shared" si="590"/>
        <v>113.3</v>
      </c>
      <c r="U264" s="46">
        <f t="shared" si="591"/>
        <v>10.42</v>
      </c>
      <c r="V264" s="46">
        <v>0</v>
      </c>
      <c r="W264" s="48">
        <f t="shared" si="592"/>
        <v>89.5</v>
      </c>
      <c r="X264" s="48">
        <f t="shared" si="593"/>
        <v>0</v>
      </c>
      <c r="Y264" s="46">
        <f t="shared" si="594"/>
        <v>491.08</v>
      </c>
      <c r="Z264" s="46">
        <f t="shared" si="595"/>
        <v>1676.31125</v>
      </c>
      <c r="AA264" s="46"/>
      <c r="AB264" s="12" t="s">
        <v>89</v>
      </c>
      <c r="AC264" s="11">
        <f t="shared" ref="AC264:AE264" si="605">K264+R264</f>
        <v>62.5185</v>
      </c>
      <c r="AD264" s="11">
        <f t="shared" si="605"/>
        <v>833.58</v>
      </c>
      <c r="AE264" s="11">
        <f t="shared" si="605"/>
        <v>566.48</v>
      </c>
      <c r="AF264" s="11">
        <f t="shared" si="597"/>
        <v>34.73275</v>
      </c>
      <c r="AG264" s="11">
        <f t="shared" ref="AG264:AI264" si="606">O264+W264</f>
        <v>179</v>
      </c>
      <c r="AH264" s="11">
        <f t="shared" si="606"/>
        <v>0</v>
      </c>
      <c r="AI264" s="11">
        <f t="shared" si="606"/>
        <v>1676.31125</v>
      </c>
      <c r="AJ264" s="12" t="s">
        <v>33</v>
      </c>
    </row>
    <row r="265" s="9" customFormat="1" ht="16" customHeight="1" spans="1:36">
      <c r="A265" s="45">
        <f t="shared" si="580"/>
        <v>262</v>
      </c>
      <c r="B265" s="46" t="s">
        <v>685</v>
      </c>
      <c r="C265" s="36" t="s">
        <v>716</v>
      </c>
      <c r="D265" s="46" t="s">
        <v>717</v>
      </c>
      <c r="E265" s="46">
        <v>3473.25</v>
      </c>
      <c r="F265" s="46">
        <v>0</v>
      </c>
      <c r="G265" s="48">
        <v>5664.75</v>
      </c>
      <c r="H265" s="46">
        <v>3473.25</v>
      </c>
      <c r="I265" s="48">
        <v>0</v>
      </c>
      <c r="J265" s="48"/>
      <c r="K265" s="63">
        <f t="shared" si="581"/>
        <v>62.5185</v>
      </c>
      <c r="L265" s="64">
        <f t="shared" si="582"/>
        <v>0</v>
      </c>
      <c r="M265" s="48">
        <f t="shared" si="583"/>
        <v>453.18</v>
      </c>
      <c r="N265" s="46">
        <f t="shared" si="584"/>
        <v>24.31275</v>
      </c>
      <c r="O265" s="48">
        <f t="shared" si="585"/>
        <v>0</v>
      </c>
      <c r="P265" s="48">
        <f t="shared" si="586"/>
        <v>0</v>
      </c>
      <c r="Q265" s="48">
        <f t="shared" si="587"/>
        <v>540.01125</v>
      </c>
      <c r="R265" s="46">
        <f t="shared" si="588"/>
        <v>0</v>
      </c>
      <c r="S265" s="46">
        <f t="shared" si="589"/>
        <v>0</v>
      </c>
      <c r="T265" s="48">
        <f t="shared" si="590"/>
        <v>113.3</v>
      </c>
      <c r="U265" s="46">
        <f t="shared" si="591"/>
        <v>10.42</v>
      </c>
      <c r="V265" s="46">
        <v>0</v>
      </c>
      <c r="W265" s="48">
        <f t="shared" si="592"/>
        <v>0</v>
      </c>
      <c r="X265" s="48">
        <f t="shared" si="593"/>
        <v>0</v>
      </c>
      <c r="Y265" s="46">
        <f t="shared" si="594"/>
        <v>123.72</v>
      </c>
      <c r="Z265" s="46">
        <f t="shared" si="595"/>
        <v>663.73125</v>
      </c>
      <c r="AA265" s="46"/>
      <c r="AB265" s="12" t="s">
        <v>89</v>
      </c>
      <c r="AC265" s="11">
        <f t="shared" ref="AC265:AE265" si="607">K265+R265</f>
        <v>62.5185</v>
      </c>
      <c r="AD265" s="11">
        <f t="shared" si="607"/>
        <v>0</v>
      </c>
      <c r="AE265" s="11">
        <f t="shared" si="607"/>
        <v>566.48</v>
      </c>
      <c r="AF265" s="11">
        <f t="shared" si="597"/>
        <v>34.73275</v>
      </c>
      <c r="AG265" s="11">
        <f t="shared" ref="AG265:AI265" si="608">O265+W265</f>
        <v>0</v>
      </c>
      <c r="AH265" s="11">
        <f t="shared" si="608"/>
        <v>0</v>
      </c>
      <c r="AI265" s="11">
        <f t="shared" si="608"/>
        <v>663.73125</v>
      </c>
      <c r="AJ265" s="12" t="s">
        <v>33</v>
      </c>
    </row>
    <row r="266" s="9" customFormat="1" ht="16" customHeight="1" spans="1:36">
      <c r="A266" s="45">
        <f t="shared" si="580"/>
        <v>263</v>
      </c>
      <c r="B266" s="46" t="s">
        <v>685</v>
      </c>
      <c r="C266" s="36" t="s">
        <v>718</v>
      </c>
      <c r="D266" s="46" t="s">
        <v>719</v>
      </c>
      <c r="E266" s="46">
        <v>3473.25</v>
      </c>
      <c r="F266" s="46">
        <v>0</v>
      </c>
      <c r="G266" s="48">
        <v>5664.75</v>
      </c>
      <c r="H266" s="46">
        <v>3473.25</v>
      </c>
      <c r="I266" s="48">
        <v>0</v>
      </c>
      <c r="J266" s="48"/>
      <c r="K266" s="63">
        <f t="shared" si="581"/>
        <v>62.5185</v>
      </c>
      <c r="L266" s="64">
        <f t="shared" si="582"/>
        <v>0</v>
      </c>
      <c r="M266" s="48">
        <f t="shared" si="583"/>
        <v>453.18</v>
      </c>
      <c r="N266" s="46">
        <f t="shared" si="584"/>
        <v>24.31275</v>
      </c>
      <c r="O266" s="48">
        <f t="shared" si="585"/>
        <v>0</v>
      </c>
      <c r="P266" s="48">
        <f t="shared" si="586"/>
        <v>0</v>
      </c>
      <c r="Q266" s="48">
        <f t="shared" si="587"/>
        <v>540.01125</v>
      </c>
      <c r="R266" s="46">
        <f t="shared" si="588"/>
        <v>0</v>
      </c>
      <c r="S266" s="46">
        <f t="shared" si="589"/>
        <v>0</v>
      </c>
      <c r="T266" s="48">
        <f t="shared" si="590"/>
        <v>113.3</v>
      </c>
      <c r="U266" s="46">
        <f t="shared" si="591"/>
        <v>10.42</v>
      </c>
      <c r="V266" s="46">
        <v>0</v>
      </c>
      <c r="W266" s="48">
        <f t="shared" si="592"/>
        <v>0</v>
      </c>
      <c r="X266" s="48">
        <f t="shared" si="593"/>
        <v>0</v>
      </c>
      <c r="Y266" s="46">
        <f t="shared" si="594"/>
        <v>123.72</v>
      </c>
      <c r="Z266" s="46">
        <f t="shared" si="595"/>
        <v>663.73125</v>
      </c>
      <c r="AA266" s="46"/>
      <c r="AB266" s="12" t="s">
        <v>89</v>
      </c>
      <c r="AC266" s="11">
        <f t="shared" ref="AC266:AE266" si="609">K266+R266</f>
        <v>62.5185</v>
      </c>
      <c r="AD266" s="11">
        <f t="shared" si="609"/>
        <v>0</v>
      </c>
      <c r="AE266" s="11">
        <f t="shared" si="609"/>
        <v>566.48</v>
      </c>
      <c r="AF266" s="11">
        <f t="shared" si="597"/>
        <v>34.73275</v>
      </c>
      <c r="AG266" s="11">
        <f t="shared" ref="AG266:AI266" si="610">O266+W266</f>
        <v>0</v>
      </c>
      <c r="AH266" s="11">
        <f t="shared" si="610"/>
        <v>0</v>
      </c>
      <c r="AI266" s="11">
        <f t="shared" si="610"/>
        <v>663.73125</v>
      </c>
      <c r="AJ266" s="12" t="s">
        <v>33</v>
      </c>
    </row>
    <row r="267" s="9" customFormat="1" ht="16" customHeight="1" spans="1:36">
      <c r="A267" s="45">
        <f t="shared" si="580"/>
        <v>264</v>
      </c>
      <c r="B267" s="46" t="s">
        <v>685</v>
      </c>
      <c r="C267" s="56" t="s">
        <v>720</v>
      </c>
      <c r="D267" s="46" t="s">
        <v>721</v>
      </c>
      <c r="E267" s="46">
        <v>3473.25</v>
      </c>
      <c r="F267" s="46">
        <v>3473.25</v>
      </c>
      <c r="G267" s="48">
        <v>5664.75</v>
      </c>
      <c r="H267" s="46">
        <v>3473.25</v>
      </c>
      <c r="I267" s="48">
        <v>1790</v>
      </c>
      <c r="J267" s="48"/>
      <c r="K267" s="63">
        <f t="shared" si="581"/>
        <v>62.5185</v>
      </c>
      <c r="L267" s="64">
        <f t="shared" si="582"/>
        <v>555.72</v>
      </c>
      <c r="M267" s="48">
        <f t="shared" si="583"/>
        <v>453.18</v>
      </c>
      <c r="N267" s="46">
        <f t="shared" si="584"/>
        <v>24.31275</v>
      </c>
      <c r="O267" s="48">
        <f t="shared" si="585"/>
        <v>89.5</v>
      </c>
      <c r="P267" s="48">
        <f t="shared" si="586"/>
        <v>0</v>
      </c>
      <c r="Q267" s="48">
        <f t="shared" si="587"/>
        <v>1185.23125</v>
      </c>
      <c r="R267" s="46">
        <f t="shared" si="588"/>
        <v>0</v>
      </c>
      <c r="S267" s="46">
        <f t="shared" si="589"/>
        <v>277.86</v>
      </c>
      <c r="T267" s="48">
        <f t="shared" si="590"/>
        <v>113.3</v>
      </c>
      <c r="U267" s="46">
        <f t="shared" si="591"/>
        <v>10.42</v>
      </c>
      <c r="V267" s="46">
        <v>0</v>
      </c>
      <c r="W267" s="48">
        <f t="shared" si="592"/>
        <v>89.5</v>
      </c>
      <c r="X267" s="48">
        <f t="shared" si="593"/>
        <v>0</v>
      </c>
      <c r="Y267" s="46">
        <f t="shared" si="594"/>
        <v>491.08</v>
      </c>
      <c r="Z267" s="46">
        <f t="shared" si="595"/>
        <v>1676.31125</v>
      </c>
      <c r="AA267" s="46"/>
      <c r="AB267" s="12" t="s">
        <v>89</v>
      </c>
      <c r="AC267" s="11">
        <f t="shared" ref="AC267:AE267" si="611">K267+R267</f>
        <v>62.5185</v>
      </c>
      <c r="AD267" s="11">
        <f t="shared" si="611"/>
        <v>833.58</v>
      </c>
      <c r="AE267" s="11">
        <f t="shared" si="611"/>
        <v>566.48</v>
      </c>
      <c r="AF267" s="11">
        <f t="shared" si="597"/>
        <v>34.73275</v>
      </c>
      <c r="AG267" s="11">
        <f t="shared" ref="AG267:AI267" si="612">O267+W267</f>
        <v>179</v>
      </c>
      <c r="AH267" s="11">
        <f t="shared" si="612"/>
        <v>0</v>
      </c>
      <c r="AI267" s="11">
        <f t="shared" si="612"/>
        <v>1676.31125</v>
      </c>
      <c r="AJ267" s="12" t="s">
        <v>33</v>
      </c>
    </row>
    <row r="268" s="9" customFormat="1" ht="16" customHeight="1" spans="1:36">
      <c r="A268" s="45">
        <f t="shared" si="580"/>
        <v>265</v>
      </c>
      <c r="B268" s="46" t="s">
        <v>685</v>
      </c>
      <c r="C268" s="56" t="s">
        <v>722</v>
      </c>
      <c r="D268" s="46" t="s">
        <v>723</v>
      </c>
      <c r="E268" s="46">
        <v>3473.25</v>
      </c>
      <c r="F268" s="46">
        <v>3473.25</v>
      </c>
      <c r="G268" s="48">
        <v>5664.75</v>
      </c>
      <c r="H268" s="46">
        <v>3473.25</v>
      </c>
      <c r="I268" s="48">
        <v>1790</v>
      </c>
      <c r="J268" s="48"/>
      <c r="K268" s="63">
        <f t="shared" si="581"/>
        <v>62.5185</v>
      </c>
      <c r="L268" s="64">
        <f t="shared" si="582"/>
        <v>555.72</v>
      </c>
      <c r="M268" s="48">
        <f t="shared" si="583"/>
        <v>453.18</v>
      </c>
      <c r="N268" s="46">
        <f t="shared" si="584"/>
        <v>24.31275</v>
      </c>
      <c r="O268" s="48">
        <f t="shared" si="585"/>
        <v>89.5</v>
      </c>
      <c r="P268" s="48">
        <f t="shared" si="586"/>
        <v>0</v>
      </c>
      <c r="Q268" s="48">
        <f t="shared" si="587"/>
        <v>1185.23125</v>
      </c>
      <c r="R268" s="46">
        <f t="shared" si="588"/>
        <v>0</v>
      </c>
      <c r="S268" s="46">
        <f t="shared" si="589"/>
        <v>277.86</v>
      </c>
      <c r="T268" s="48">
        <f t="shared" si="590"/>
        <v>113.3</v>
      </c>
      <c r="U268" s="46">
        <f t="shared" si="591"/>
        <v>10.42</v>
      </c>
      <c r="V268" s="46">
        <v>0</v>
      </c>
      <c r="W268" s="48">
        <f t="shared" si="592"/>
        <v>89.5</v>
      </c>
      <c r="X268" s="48">
        <f t="shared" si="593"/>
        <v>0</v>
      </c>
      <c r="Y268" s="46">
        <f t="shared" si="594"/>
        <v>491.08</v>
      </c>
      <c r="Z268" s="46">
        <f t="shared" si="595"/>
        <v>1676.31125</v>
      </c>
      <c r="AA268" s="46"/>
      <c r="AB268" s="12" t="s">
        <v>89</v>
      </c>
      <c r="AC268" s="11">
        <f t="shared" ref="AC268:AE268" si="613">K268+R268</f>
        <v>62.5185</v>
      </c>
      <c r="AD268" s="11">
        <f t="shared" si="613"/>
        <v>833.58</v>
      </c>
      <c r="AE268" s="11">
        <f t="shared" si="613"/>
        <v>566.48</v>
      </c>
      <c r="AF268" s="11">
        <f t="shared" si="597"/>
        <v>34.73275</v>
      </c>
      <c r="AG268" s="11">
        <f t="shared" ref="AG268:AI268" si="614">O268+W268</f>
        <v>179</v>
      </c>
      <c r="AH268" s="11">
        <f t="shared" si="614"/>
        <v>0</v>
      </c>
      <c r="AI268" s="11">
        <f t="shared" si="614"/>
        <v>1676.31125</v>
      </c>
      <c r="AJ268" s="12" t="s">
        <v>33</v>
      </c>
    </row>
    <row r="269" s="9" customFormat="1" ht="16" customHeight="1" spans="1:36">
      <c r="A269" s="45">
        <f t="shared" si="580"/>
        <v>266</v>
      </c>
      <c r="B269" s="46" t="s">
        <v>685</v>
      </c>
      <c r="C269" s="56" t="s">
        <v>724</v>
      </c>
      <c r="D269" s="46" t="s">
        <v>725</v>
      </c>
      <c r="E269" s="46">
        <v>3473.25</v>
      </c>
      <c r="F269" s="46">
        <v>3473.25</v>
      </c>
      <c r="G269" s="48">
        <v>5664.75</v>
      </c>
      <c r="H269" s="46">
        <v>3473.25</v>
      </c>
      <c r="I269" s="48">
        <v>1790</v>
      </c>
      <c r="J269" s="48"/>
      <c r="K269" s="63">
        <f t="shared" si="581"/>
        <v>62.5185</v>
      </c>
      <c r="L269" s="64">
        <f t="shared" si="582"/>
        <v>555.72</v>
      </c>
      <c r="M269" s="48">
        <f t="shared" si="583"/>
        <v>453.18</v>
      </c>
      <c r="N269" s="46">
        <f t="shared" si="584"/>
        <v>24.31275</v>
      </c>
      <c r="O269" s="48">
        <f t="shared" si="585"/>
        <v>89.5</v>
      </c>
      <c r="P269" s="48">
        <f t="shared" si="586"/>
        <v>0</v>
      </c>
      <c r="Q269" s="48">
        <f t="shared" si="587"/>
        <v>1185.23125</v>
      </c>
      <c r="R269" s="46">
        <f t="shared" si="588"/>
        <v>0</v>
      </c>
      <c r="S269" s="46">
        <f t="shared" si="589"/>
        <v>277.86</v>
      </c>
      <c r="T269" s="48">
        <f t="shared" si="590"/>
        <v>113.3</v>
      </c>
      <c r="U269" s="46">
        <f t="shared" si="591"/>
        <v>10.42</v>
      </c>
      <c r="V269" s="46">
        <v>0</v>
      </c>
      <c r="W269" s="48">
        <f t="shared" si="592"/>
        <v>89.5</v>
      </c>
      <c r="X269" s="48">
        <f t="shared" si="593"/>
        <v>0</v>
      </c>
      <c r="Y269" s="46">
        <f t="shared" si="594"/>
        <v>491.08</v>
      </c>
      <c r="Z269" s="46">
        <f t="shared" si="595"/>
        <v>1676.31125</v>
      </c>
      <c r="AA269" s="46"/>
      <c r="AB269" s="12" t="s">
        <v>89</v>
      </c>
      <c r="AC269" s="11">
        <f t="shared" ref="AC269:AE269" si="615">K269+R269</f>
        <v>62.5185</v>
      </c>
      <c r="AD269" s="11">
        <f t="shared" si="615"/>
        <v>833.58</v>
      </c>
      <c r="AE269" s="11">
        <f t="shared" si="615"/>
        <v>566.48</v>
      </c>
      <c r="AF269" s="11">
        <f t="shared" si="597"/>
        <v>34.73275</v>
      </c>
      <c r="AG269" s="11">
        <f t="shared" ref="AG269:AI269" si="616">O269+W269</f>
        <v>179</v>
      </c>
      <c r="AH269" s="11">
        <f t="shared" si="616"/>
        <v>0</v>
      </c>
      <c r="AI269" s="11">
        <f t="shared" si="616"/>
        <v>1676.31125</v>
      </c>
      <c r="AJ269" s="12" t="s">
        <v>33</v>
      </c>
    </row>
    <row r="270" s="9" customFormat="1" ht="16" customHeight="1" spans="1:36">
      <c r="A270" s="45">
        <f t="shared" si="580"/>
        <v>267</v>
      </c>
      <c r="B270" s="46" t="s">
        <v>230</v>
      </c>
      <c r="C270" s="56" t="s">
        <v>726</v>
      </c>
      <c r="D270" s="46" t="s">
        <v>727</v>
      </c>
      <c r="E270" s="46">
        <v>3473.25</v>
      </c>
      <c r="F270" s="46">
        <v>3473.25</v>
      </c>
      <c r="G270" s="48">
        <v>5664.75</v>
      </c>
      <c r="H270" s="46">
        <v>3473.25</v>
      </c>
      <c r="I270" s="48">
        <v>3180</v>
      </c>
      <c r="J270" s="48"/>
      <c r="K270" s="63">
        <f t="shared" si="581"/>
        <v>62.5185</v>
      </c>
      <c r="L270" s="64">
        <f t="shared" si="582"/>
        <v>555.72</v>
      </c>
      <c r="M270" s="48">
        <f t="shared" si="583"/>
        <v>453.18</v>
      </c>
      <c r="N270" s="46">
        <f t="shared" si="584"/>
        <v>24.31275</v>
      </c>
      <c r="O270" s="48">
        <f t="shared" si="585"/>
        <v>159</v>
      </c>
      <c r="P270" s="48">
        <f t="shared" si="586"/>
        <v>0</v>
      </c>
      <c r="Q270" s="48">
        <f t="shared" si="587"/>
        <v>1254.73125</v>
      </c>
      <c r="R270" s="46">
        <f t="shared" si="588"/>
        <v>0</v>
      </c>
      <c r="S270" s="46">
        <f t="shared" si="589"/>
        <v>277.86</v>
      </c>
      <c r="T270" s="48">
        <f t="shared" si="590"/>
        <v>113.3</v>
      </c>
      <c r="U270" s="46">
        <f t="shared" si="591"/>
        <v>10.42</v>
      </c>
      <c r="V270" s="46">
        <v>0</v>
      </c>
      <c r="W270" s="48">
        <f t="shared" si="592"/>
        <v>159</v>
      </c>
      <c r="X270" s="48">
        <f t="shared" si="593"/>
        <v>0</v>
      </c>
      <c r="Y270" s="46">
        <f t="shared" si="594"/>
        <v>560.58</v>
      </c>
      <c r="Z270" s="46">
        <f t="shared" si="595"/>
        <v>1815.31125</v>
      </c>
      <c r="AA270" s="46"/>
      <c r="AB270" s="12" t="s">
        <v>60</v>
      </c>
      <c r="AC270" s="11">
        <f t="shared" ref="AC270:AE270" si="617">K270+R270</f>
        <v>62.5185</v>
      </c>
      <c r="AD270" s="11">
        <f t="shared" si="617"/>
        <v>833.58</v>
      </c>
      <c r="AE270" s="11">
        <f t="shared" si="617"/>
        <v>566.48</v>
      </c>
      <c r="AF270" s="11">
        <f t="shared" si="597"/>
        <v>34.73275</v>
      </c>
      <c r="AG270" s="11">
        <f t="shared" ref="AG270:AI270" si="618">O270+W270</f>
        <v>318</v>
      </c>
      <c r="AH270" s="11">
        <f t="shared" si="618"/>
        <v>0</v>
      </c>
      <c r="AI270" s="11">
        <f t="shared" si="618"/>
        <v>1815.31125</v>
      </c>
      <c r="AJ270" s="12" t="s">
        <v>32</v>
      </c>
    </row>
    <row r="271" s="9" customFormat="1" ht="16" customHeight="1" spans="1:36">
      <c r="A271" s="45">
        <f t="shared" si="580"/>
        <v>268</v>
      </c>
      <c r="B271" s="46" t="s">
        <v>210</v>
      </c>
      <c r="C271" s="56" t="s">
        <v>728</v>
      </c>
      <c r="D271" s="46" t="s">
        <v>729</v>
      </c>
      <c r="E271" s="46">
        <v>3473.25</v>
      </c>
      <c r="F271" s="46">
        <v>3473.25</v>
      </c>
      <c r="G271" s="48">
        <v>5664.75</v>
      </c>
      <c r="H271" s="46">
        <v>3473.25</v>
      </c>
      <c r="I271" s="48">
        <v>3180</v>
      </c>
      <c r="J271" s="48"/>
      <c r="K271" s="63">
        <f t="shared" si="581"/>
        <v>62.5185</v>
      </c>
      <c r="L271" s="64">
        <f t="shared" si="582"/>
        <v>555.72</v>
      </c>
      <c r="M271" s="48">
        <f t="shared" si="583"/>
        <v>453.18</v>
      </c>
      <c r="N271" s="46">
        <f t="shared" si="584"/>
        <v>24.31275</v>
      </c>
      <c r="O271" s="48">
        <f t="shared" si="585"/>
        <v>159</v>
      </c>
      <c r="P271" s="48">
        <f t="shared" si="586"/>
        <v>0</v>
      </c>
      <c r="Q271" s="48">
        <f t="shared" si="587"/>
        <v>1254.73125</v>
      </c>
      <c r="R271" s="46">
        <f t="shared" si="588"/>
        <v>0</v>
      </c>
      <c r="S271" s="46">
        <f t="shared" si="589"/>
        <v>277.86</v>
      </c>
      <c r="T271" s="48">
        <f t="shared" si="590"/>
        <v>113.3</v>
      </c>
      <c r="U271" s="46">
        <f t="shared" si="591"/>
        <v>10.42</v>
      </c>
      <c r="V271" s="46">
        <v>0</v>
      </c>
      <c r="W271" s="48">
        <f t="shared" si="592"/>
        <v>159</v>
      </c>
      <c r="X271" s="48">
        <f t="shared" si="593"/>
        <v>0</v>
      </c>
      <c r="Y271" s="46">
        <f t="shared" si="594"/>
        <v>560.58</v>
      </c>
      <c r="Z271" s="46">
        <f t="shared" si="595"/>
        <v>1815.31125</v>
      </c>
      <c r="AA271" s="46"/>
      <c r="AB271" s="12" t="s">
        <v>48</v>
      </c>
      <c r="AC271" s="11">
        <f t="shared" ref="AC271:AE271" si="619">K271+R271</f>
        <v>62.5185</v>
      </c>
      <c r="AD271" s="11">
        <f t="shared" si="619"/>
        <v>833.58</v>
      </c>
      <c r="AE271" s="11">
        <f t="shared" si="619"/>
        <v>566.48</v>
      </c>
      <c r="AF271" s="11">
        <f t="shared" si="597"/>
        <v>34.73275</v>
      </c>
      <c r="AG271" s="11">
        <f t="shared" ref="AG271:AI271" si="620">O271+W271</f>
        <v>318</v>
      </c>
      <c r="AH271" s="11">
        <f t="shared" si="620"/>
        <v>0</v>
      </c>
      <c r="AI271" s="11">
        <f t="shared" si="620"/>
        <v>1815.31125</v>
      </c>
      <c r="AJ271" s="12" t="s">
        <v>31</v>
      </c>
    </row>
    <row r="272" s="9" customFormat="1" ht="16" customHeight="1" spans="1:36">
      <c r="A272" s="45">
        <f t="shared" si="580"/>
        <v>269</v>
      </c>
      <c r="B272" s="46" t="s">
        <v>640</v>
      </c>
      <c r="C272" s="56" t="s">
        <v>730</v>
      </c>
      <c r="D272" s="46" t="s">
        <v>731</v>
      </c>
      <c r="E272" s="46">
        <v>3473.25</v>
      </c>
      <c r="F272" s="46">
        <v>3473.25</v>
      </c>
      <c r="G272" s="48">
        <v>5664.75</v>
      </c>
      <c r="H272" s="46">
        <v>3473.25</v>
      </c>
      <c r="I272" s="48">
        <v>1790</v>
      </c>
      <c r="J272" s="48"/>
      <c r="K272" s="63">
        <f t="shared" si="581"/>
        <v>62.5185</v>
      </c>
      <c r="L272" s="64">
        <f t="shared" si="582"/>
        <v>555.72</v>
      </c>
      <c r="M272" s="48">
        <f t="shared" si="583"/>
        <v>453.18</v>
      </c>
      <c r="N272" s="46">
        <f t="shared" si="584"/>
        <v>24.31275</v>
      </c>
      <c r="O272" s="48">
        <f t="shared" si="585"/>
        <v>89.5</v>
      </c>
      <c r="P272" s="48">
        <f t="shared" si="586"/>
        <v>0</v>
      </c>
      <c r="Q272" s="48">
        <f t="shared" si="587"/>
        <v>1185.23125</v>
      </c>
      <c r="R272" s="46">
        <f t="shared" si="588"/>
        <v>0</v>
      </c>
      <c r="S272" s="46">
        <f t="shared" si="589"/>
        <v>277.86</v>
      </c>
      <c r="T272" s="48">
        <f t="shared" si="590"/>
        <v>113.3</v>
      </c>
      <c r="U272" s="46">
        <f t="shared" si="591"/>
        <v>10.42</v>
      </c>
      <c r="V272" s="46">
        <v>0</v>
      </c>
      <c r="W272" s="48">
        <f t="shared" si="592"/>
        <v>89.5</v>
      </c>
      <c r="X272" s="48">
        <f t="shared" si="593"/>
        <v>0</v>
      </c>
      <c r="Y272" s="46">
        <f t="shared" si="594"/>
        <v>491.08</v>
      </c>
      <c r="Z272" s="46">
        <f t="shared" si="595"/>
        <v>1676.31125</v>
      </c>
      <c r="AA272" s="46"/>
      <c r="AB272" s="12" t="s">
        <v>95</v>
      </c>
      <c r="AC272" s="11">
        <f t="shared" ref="AC272:AE272" si="621">K272+R272</f>
        <v>62.5185</v>
      </c>
      <c r="AD272" s="11">
        <f t="shared" si="621"/>
        <v>833.58</v>
      </c>
      <c r="AE272" s="11">
        <f t="shared" si="621"/>
        <v>566.48</v>
      </c>
      <c r="AF272" s="11">
        <f t="shared" si="597"/>
        <v>34.73275</v>
      </c>
      <c r="AG272" s="11">
        <f t="shared" ref="AG272:AI272" si="622">O272+W272</f>
        <v>179</v>
      </c>
      <c r="AH272" s="11">
        <f t="shared" si="622"/>
        <v>0</v>
      </c>
      <c r="AI272" s="11">
        <f t="shared" si="622"/>
        <v>1676.31125</v>
      </c>
      <c r="AJ272" s="12" t="s">
        <v>33</v>
      </c>
    </row>
    <row r="273" s="9" customFormat="1" ht="16" customHeight="1" spans="1:36">
      <c r="A273" s="45">
        <f t="shared" si="580"/>
        <v>270</v>
      </c>
      <c r="B273" s="46" t="s">
        <v>685</v>
      </c>
      <c r="C273" s="56" t="s">
        <v>732</v>
      </c>
      <c r="D273" s="46" t="s">
        <v>733</v>
      </c>
      <c r="E273" s="46">
        <v>3473.25</v>
      </c>
      <c r="F273" s="46">
        <v>3473.25</v>
      </c>
      <c r="G273" s="48">
        <v>5664.75</v>
      </c>
      <c r="H273" s="46">
        <v>3473.25</v>
      </c>
      <c r="I273" s="48">
        <v>1790</v>
      </c>
      <c r="J273" s="48"/>
      <c r="K273" s="63">
        <f t="shared" si="581"/>
        <v>62.5185</v>
      </c>
      <c r="L273" s="64">
        <f t="shared" si="582"/>
        <v>555.72</v>
      </c>
      <c r="M273" s="48">
        <f t="shared" si="583"/>
        <v>453.18</v>
      </c>
      <c r="N273" s="46">
        <f t="shared" si="584"/>
        <v>24.31275</v>
      </c>
      <c r="O273" s="48">
        <f t="shared" si="585"/>
        <v>89.5</v>
      </c>
      <c r="P273" s="48">
        <f t="shared" si="586"/>
        <v>0</v>
      </c>
      <c r="Q273" s="48">
        <f t="shared" si="587"/>
        <v>1185.23125</v>
      </c>
      <c r="R273" s="46">
        <f t="shared" si="588"/>
        <v>0</v>
      </c>
      <c r="S273" s="46">
        <f t="shared" si="589"/>
        <v>277.86</v>
      </c>
      <c r="T273" s="48">
        <f t="shared" si="590"/>
        <v>113.3</v>
      </c>
      <c r="U273" s="46">
        <f t="shared" si="591"/>
        <v>10.42</v>
      </c>
      <c r="V273" s="46">
        <v>0</v>
      </c>
      <c r="W273" s="48">
        <f t="shared" si="592"/>
        <v>89.5</v>
      </c>
      <c r="X273" s="48">
        <f t="shared" si="593"/>
        <v>0</v>
      </c>
      <c r="Y273" s="46">
        <f t="shared" si="594"/>
        <v>491.08</v>
      </c>
      <c r="Z273" s="46">
        <f t="shared" si="595"/>
        <v>1676.31125</v>
      </c>
      <c r="AA273" s="46"/>
      <c r="AB273" s="12" t="s">
        <v>89</v>
      </c>
      <c r="AC273" s="11">
        <f t="shared" ref="AC273:AE273" si="623">K273+R273</f>
        <v>62.5185</v>
      </c>
      <c r="AD273" s="11">
        <f t="shared" si="623"/>
        <v>833.58</v>
      </c>
      <c r="AE273" s="11">
        <f t="shared" si="623"/>
        <v>566.48</v>
      </c>
      <c r="AF273" s="11">
        <f t="shared" si="597"/>
        <v>34.73275</v>
      </c>
      <c r="AG273" s="11">
        <f t="shared" ref="AG273:AI273" si="624">O273+W273</f>
        <v>179</v>
      </c>
      <c r="AH273" s="11">
        <f t="shared" si="624"/>
        <v>0</v>
      </c>
      <c r="AI273" s="11">
        <f t="shared" si="624"/>
        <v>1676.31125</v>
      </c>
      <c r="AJ273" s="12" t="s">
        <v>33</v>
      </c>
    </row>
    <row r="274" s="9" customFormat="1" ht="16" customHeight="1" spans="1:36">
      <c r="A274" s="45">
        <f t="shared" si="580"/>
        <v>271</v>
      </c>
      <c r="B274" s="46" t="s">
        <v>685</v>
      </c>
      <c r="C274" s="56" t="s">
        <v>734</v>
      </c>
      <c r="D274" s="46" t="s">
        <v>735</v>
      </c>
      <c r="E274" s="46">
        <v>3473.25</v>
      </c>
      <c r="F274" s="46">
        <v>3473.25</v>
      </c>
      <c r="G274" s="48">
        <v>5664.75</v>
      </c>
      <c r="H274" s="46">
        <v>3473.25</v>
      </c>
      <c r="I274" s="48">
        <v>1790</v>
      </c>
      <c r="J274" s="48"/>
      <c r="K274" s="63">
        <f t="shared" si="581"/>
        <v>62.5185</v>
      </c>
      <c r="L274" s="64">
        <f t="shared" si="582"/>
        <v>555.72</v>
      </c>
      <c r="M274" s="48">
        <f t="shared" si="583"/>
        <v>453.18</v>
      </c>
      <c r="N274" s="46">
        <f t="shared" si="584"/>
        <v>24.31275</v>
      </c>
      <c r="O274" s="48">
        <f t="shared" si="585"/>
        <v>89.5</v>
      </c>
      <c r="P274" s="48">
        <f t="shared" si="586"/>
        <v>0</v>
      </c>
      <c r="Q274" s="48">
        <f t="shared" si="587"/>
        <v>1185.23125</v>
      </c>
      <c r="R274" s="46">
        <f t="shared" si="588"/>
        <v>0</v>
      </c>
      <c r="S274" s="46">
        <f t="shared" si="589"/>
        <v>277.86</v>
      </c>
      <c r="T274" s="48">
        <f t="shared" si="590"/>
        <v>113.3</v>
      </c>
      <c r="U274" s="46">
        <f t="shared" si="591"/>
        <v>10.42</v>
      </c>
      <c r="V274" s="46">
        <v>0</v>
      </c>
      <c r="W274" s="48">
        <f t="shared" si="592"/>
        <v>89.5</v>
      </c>
      <c r="X274" s="48">
        <f t="shared" si="593"/>
        <v>0</v>
      </c>
      <c r="Y274" s="46">
        <f t="shared" si="594"/>
        <v>491.08</v>
      </c>
      <c r="Z274" s="46">
        <f t="shared" si="595"/>
        <v>1676.31125</v>
      </c>
      <c r="AA274" s="46"/>
      <c r="AB274" s="12" t="s">
        <v>89</v>
      </c>
      <c r="AC274" s="11">
        <f t="shared" ref="AC274:AE274" si="625">K274+R274</f>
        <v>62.5185</v>
      </c>
      <c r="AD274" s="11">
        <f t="shared" si="625"/>
        <v>833.58</v>
      </c>
      <c r="AE274" s="11">
        <f t="shared" si="625"/>
        <v>566.48</v>
      </c>
      <c r="AF274" s="11">
        <f t="shared" si="597"/>
        <v>34.73275</v>
      </c>
      <c r="AG274" s="11">
        <f t="shared" ref="AG274:AI274" si="626">O274+W274</f>
        <v>179</v>
      </c>
      <c r="AH274" s="11">
        <f t="shared" si="626"/>
        <v>0</v>
      </c>
      <c r="AI274" s="11">
        <f t="shared" si="626"/>
        <v>1676.31125</v>
      </c>
      <c r="AJ274" s="12" t="s">
        <v>33</v>
      </c>
    </row>
    <row r="275" s="9" customFormat="1" ht="16" customHeight="1" spans="1:36">
      <c r="A275" s="45">
        <f t="shared" si="580"/>
        <v>272</v>
      </c>
      <c r="B275" s="46" t="s">
        <v>685</v>
      </c>
      <c r="C275" s="85" t="s">
        <v>736</v>
      </c>
      <c r="D275" s="46" t="s">
        <v>737</v>
      </c>
      <c r="E275" s="46">
        <v>3473.25</v>
      </c>
      <c r="F275" s="46">
        <v>3473.25</v>
      </c>
      <c r="G275" s="48">
        <v>5664.75</v>
      </c>
      <c r="H275" s="46">
        <v>3473.25</v>
      </c>
      <c r="I275" s="48">
        <v>1790</v>
      </c>
      <c r="J275" s="48"/>
      <c r="K275" s="63">
        <f t="shared" si="581"/>
        <v>62.5185</v>
      </c>
      <c r="L275" s="64">
        <f t="shared" si="582"/>
        <v>555.72</v>
      </c>
      <c r="M275" s="48">
        <f t="shared" si="583"/>
        <v>453.18</v>
      </c>
      <c r="N275" s="46">
        <f t="shared" si="584"/>
        <v>24.31275</v>
      </c>
      <c r="O275" s="48">
        <f t="shared" si="585"/>
        <v>89.5</v>
      </c>
      <c r="P275" s="48">
        <f t="shared" si="586"/>
        <v>0</v>
      </c>
      <c r="Q275" s="48">
        <f t="shared" si="587"/>
        <v>1185.23125</v>
      </c>
      <c r="R275" s="46">
        <f t="shared" si="588"/>
        <v>0</v>
      </c>
      <c r="S275" s="46">
        <f t="shared" si="589"/>
        <v>277.86</v>
      </c>
      <c r="T275" s="48">
        <f t="shared" si="590"/>
        <v>113.3</v>
      </c>
      <c r="U275" s="46">
        <f t="shared" si="591"/>
        <v>10.42</v>
      </c>
      <c r="V275" s="46">
        <v>0</v>
      </c>
      <c r="W275" s="48">
        <f t="shared" si="592"/>
        <v>89.5</v>
      </c>
      <c r="X275" s="48">
        <f t="shared" si="593"/>
        <v>0</v>
      </c>
      <c r="Y275" s="46">
        <f t="shared" si="594"/>
        <v>491.08</v>
      </c>
      <c r="Z275" s="46">
        <f t="shared" si="595"/>
        <v>1676.31125</v>
      </c>
      <c r="AA275" s="46"/>
      <c r="AB275" s="12" t="s">
        <v>89</v>
      </c>
      <c r="AC275" s="11">
        <f t="shared" ref="AC275:AE275" si="627">K275+R275</f>
        <v>62.5185</v>
      </c>
      <c r="AD275" s="11">
        <f t="shared" si="627"/>
        <v>833.58</v>
      </c>
      <c r="AE275" s="11">
        <f t="shared" si="627"/>
        <v>566.48</v>
      </c>
      <c r="AF275" s="11">
        <f t="shared" si="597"/>
        <v>34.73275</v>
      </c>
      <c r="AG275" s="11">
        <f t="shared" ref="AG275:AI275" si="628">O275+W275</f>
        <v>179</v>
      </c>
      <c r="AH275" s="11">
        <f t="shared" si="628"/>
        <v>0</v>
      </c>
      <c r="AI275" s="11">
        <f t="shared" si="628"/>
        <v>1676.31125</v>
      </c>
      <c r="AJ275" s="12" t="s">
        <v>33</v>
      </c>
    </row>
    <row r="276" s="9" customFormat="1" ht="16" customHeight="1" spans="1:36">
      <c r="A276" s="45">
        <f t="shared" si="580"/>
        <v>273</v>
      </c>
      <c r="B276" s="46" t="s">
        <v>640</v>
      </c>
      <c r="C276" s="51" t="s">
        <v>738</v>
      </c>
      <c r="D276" s="55" t="s">
        <v>739</v>
      </c>
      <c r="E276" s="46">
        <v>3473.25</v>
      </c>
      <c r="F276" s="46">
        <v>3473.25</v>
      </c>
      <c r="G276" s="48">
        <v>5664.75</v>
      </c>
      <c r="H276" s="46">
        <v>3473.25</v>
      </c>
      <c r="I276" s="48">
        <v>1790</v>
      </c>
      <c r="J276" s="48"/>
      <c r="K276" s="63">
        <f t="shared" si="581"/>
        <v>62.5185</v>
      </c>
      <c r="L276" s="64">
        <f t="shared" si="582"/>
        <v>555.72</v>
      </c>
      <c r="M276" s="48">
        <f t="shared" si="583"/>
        <v>453.18</v>
      </c>
      <c r="N276" s="46">
        <f t="shared" si="584"/>
        <v>24.31275</v>
      </c>
      <c r="O276" s="48">
        <f t="shared" si="585"/>
        <v>89.5</v>
      </c>
      <c r="P276" s="48">
        <f t="shared" si="586"/>
        <v>0</v>
      </c>
      <c r="Q276" s="48">
        <f t="shared" si="587"/>
        <v>1185.23125</v>
      </c>
      <c r="R276" s="46">
        <f t="shared" si="588"/>
        <v>0</v>
      </c>
      <c r="S276" s="46">
        <f t="shared" si="589"/>
        <v>277.86</v>
      </c>
      <c r="T276" s="48">
        <f t="shared" si="590"/>
        <v>113.3</v>
      </c>
      <c r="U276" s="46">
        <f t="shared" si="591"/>
        <v>10.42</v>
      </c>
      <c r="V276" s="46">
        <v>0</v>
      </c>
      <c r="W276" s="48">
        <f t="shared" si="592"/>
        <v>89.5</v>
      </c>
      <c r="X276" s="48">
        <f t="shared" si="593"/>
        <v>0</v>
      </c>
      <c r="Y276" s="46">
        <f t="shared" si="594"/>
        <v>491.08</v>
      </c>
      <c r="Z276" s="46">
        <f t="shared" si="595"/>
        <v>1676.31125</v>
      </c>
      <c r="AA276" s="46"/>
      <c r="AB276" s="12" t="s">
        <v>95</v>
      </c>
      <c r="AC276" s="11">
        <f t="shared" ref="AC276:AE276" si="629">K276+R276</f>
        <v>62.5185</v>
      </c>
      <c r="AD276" s="11">
        <f t="shared" si="629"/>
        <v>833.58</v>
      </c>
      <c r="AE276" s="11">
        <f t="shared" si="629"/>
        <v>566.48</v>
      </c>
      <c r="AF276" s="11">
        <f t="shared" si="597"/>
        <v>34.73275</v>
      </c>
      <c r="AG276" s="11">
        <f t="shared" ref="AG276:AI276" si="630">O276+W276</f>
        <v>179</v>
      </c>
      <c r="AH276" s="11">
        <f t="shared" si="630"/>
        <v>0</v>
      </c>
      <c r="AI276" s="11">
        <f t="shared" si="630"/>
        <v>1676.31125</v>
      </c>
      <c r="AJ276" s="12" t="s">
        <v>33</v>
      </c>
    </row>
    <row r="277" s="9" customFormat="1" ht="16" customHeight="1" spans="1:36">
      <c r="A277" s="45">
        <f t="shared" si="580"/>
        <v>274</v>
      </c>
      <c r="B277" s="46" t="s">
        <v>685</v>
      </c>
      <c r="C277" s="51" t="s">
        <v>740</v>
      </c>
      <c r="D277" s="55" t="s">
        <v>741</v>
      </c>
      <c r="E277" s="46">
        <v>3473.25</v>
      </c>
      <c r="F277" s="46">
        <v>3473.25</v>
      </c>
      <c r="G277" s="48">
        <v>5664.75</v>
      </c>
      <c r="H277" s="46">
        <v>3473.25</v>
      </c>
      <c r="I277" s="48">
        <v>1790</v>
      </c>
      <c r="J277" s="48"/>
      <c r="K277" s="63">
        <f t="shared" si="581"/>
        <v>62.5185</v>
      </c>
      <c r="L277" s="64">
        <f t="shared" si="582"/>
        <v>555.72</v>
      </c>
      <c r="M277" s="48">
        <f t="shared" si="583"/>
        <v>453.18</v>
      </c>
      <c r="N277" s="46">
        <f t="shared" si="584"/>
        <v>24.31275</v>
      </c>
      <c r="O277" s="48">
        <f t="shared" si="585"/>
        <v>89.5</v>
      </c>
      <c r="P277" s="48">
        <f t="shared" si="586"/>
        <v>0</v>
      </c>
      <c r="Q277" s="48">
        <f t="shared" si="587"/>
        <v>1185.23125</v>
      </c>
      <c r="R277" s="46">
        <f t="shared" si="588"/>
        <v>0</v>
      </c>
      <c r="S277" s="46">
        <f t="shared" si="589"/>
        <v>277.86</v>
      </c>
      <c r="T277" s="48">
        <f t="shared" si="590"/>
        <v>113.3</v>
      </c>
      <c r="U277" s="46">
        <f t="shared" si="591"/>
        <v>10.42</v>
      </c>
      <c r="V277" s="46">
        <v>0</v>
      </c>
      <c r="W277" s="48">
        <f t="shared" si="592"/>
        <v>89.5</v>
      </c>
      <c r="X277" s="48">
        <f t="shared" si="593"/>
        <v>0</v>
      </c>
      <c r="Y277" s="46">
        <f t="shared" si="594"/>
        <v>491.08</v>
      </c>
      <c r="Z277" s="46">
        <f t="shared" si="595"/>
        <v>1676.31125</v>
      </c>
      <c r="AA277" s="46"/>
      <c r="AB277" s="12" t="s">
        <v>89</v>
      </c>
      <c r="AC277" s="11">
        <f t="shared" ref="AC277:AE277" si="631">K277+R277</f>
        <v>62.5185</v>
      </c>
      <c r="AD277" s="11">
        <f t="shared" si="631"/>
        <v>833.58</v>
      </c>
      <c r="AE277" s="11">
        <f t="shared" si="631"/>
        <v>566.48</v>
      </c>
      <c r="AF277" s="11">
        <f t="shared" si="597"/>
        <v>34.73275</v>
      </c>
      <c r="AG277" s="11">
        <f t="shared" ref="AG277:AI277" si="632">O277+W277</f>
        <v>179</v>
      </c>
      <c r="AH277" s="11">
        <f t="shared" si="632"/>
        <v>0</v>
      </c>
      <c r="AI277" s="11">
        <f t="shared" si="632"/>
        <v>1676.31125</v>
      </c>
      <c r="AJ277" s="12" t="s">
        <v>33</v>
      </c>
    </row>
    <row r="278" s="9" customFormat="1" ht="16" customHeight="1" spans="1:36">
      <c r="A278" s="45">
        <f t="shared" si="580"/>
        <v>275</v>
      </c>
      <c r="B278" s="46" t="s">
        <v>230</v>
      </c>
      <c r="C278" s="86" t="s">
        <v>742</v>
      </c>
      <c r="D278" s="87" t="s">
        <v>743</v>
      </c>
      <c r="E278" s="46">
        <v>3473.25</v>
      </c>
      <c r="F278" s="46">
        <v>3473.25</v>
      </c>
      <c r="G278" s="48">
        <v>5664.75</v>
      </c>
      <c r="H278" s="46">
        <v>3473.25</v>
      </c>
      <c r="I278" s="48">
        <v>3180</v>
      </c>
      <c r="J278" s="48"/>
      <c r="K278" s="63">
        <f t="shared" si="581"/>
        <v>62.5185</v>
      </c>
      <c r="L278" s="64">
        <f t="shared" si="582"/>
        <v>555.72</v>
      </c>
      <c r="M278" s="48">
        <f t="shared" si="583"/>
        <v>453.18</v>
      </c>
      <c r="N278" s="46">
        <f t="shared" si="584"/>
        <v>24.31275</v>
      </c>
      <c r="O278" s="48">
        <f t="shared" si="585"/>
        <v>159</v>
      </c>
      <c r="P278" s="48">
        <f t="shared" si="586"/>
        <v>0</v>
      </c>
      <c r="Q278" s="48">
        <f t="shared" si="587"/>
        <v>1254.73125</v>
      </c>
      <c r="R278" s="46">
        <f t="shared" si="588"/>
        <v>0</v>
      </c>
      <c r="S278" s="46">
        <f t="shared" si="589"/>
        <v>277.86</v>
      </c>
      <c r="T278" s="48">
        <f t="shared" si="590"/>
        <v>113.3</v>
      </c>
      <c r="U278" s="46">
        <f t="shared" si="591"/>
        <v>10.42</v>
      </c>
      <c r="V278" s="46">
        <v>0</v>
      </c>
      <c r="W278" s="48">
        <f t="shared" si="592"/>
        <v>159</v>
      </c>
      <c r="X278" s="48">
        <f t="shared" si="593"/>
        <v>0</v>
      </c>
      <c r="Y278" s="46">
        <f t="shared" si="594"/>
        <v>560.58</v>
      </c>
      <c r="Z278" s="46">
        <f t="shared" si="595"/>
        <v>1815.31125</v>
      </c>
      <c r="AA278" s="46"/>
      <c r="AB278" s="12" t="s">
        <v>60</v>
      </c>
      <c r="AC278" s="11">
        <f t="shared" ref="AC278:AE278" si="633">K278+R278</f>
        <v>62.5185</v>
      </c>
      <c r="AD278" s="11">
        <f t="shared" si="633"/>
        <v>833.58</v>
      </c>
      <c r="AE278" s="11">
        <f t="shared" si="633"/>
        <v>566.48</v>
      </c>
      <c r="AF278" s="11">
        <f t="shared" si="597"/>
        <v>34.73275</v>
      </c>
      <c r="AG278" s="11">
        <f t="shared" ref="AG278:AI278" si="634">O278+W278</f>
        <v>318</v>
      </c>
      <c r="AH278" s="11">
        <f t="shared" si="634"/>
        <v>0</v>
      </c>
      <c r="AI278" s="11">
        <f t="shared" si="634"/>
        <v>1815.31125</v>
      </c>
      <c r="AJ278" s="12" t="s">
        <v>32</v>
      </c>
    </row>
    <row r="279" s="9" customFormat="1" ht="16" customHeight="1" spans="1:36">
      <c r="A279" s="45">
        <f t="shared" si="580"/>
        <v>276</v>
      </c>
      <c r="B279" s="46" t="s">
        <v>685</v>
      </c>
      <c r="C279" s="51" t="s">
        <v>744</v>
      </c>
      <c r="D279" s="88" t="s">
        <v>745</v>
      </c>
      <c r="E279" s="46">
        <v>3473.25</v>
      </c>
      <c r="F279" s="46">
        <v>3473.25</v>
      </c>
      <c r="G279" s="48">
        <v>5664.75</v>
      </c>
      <c r="H279" s="46">
        <v>3473.25</v>
      </c>
      <c r="I279" s="48">
        <v>1790</v>
      </c>
      <c r="J279" s="48"/>
      <c r="K279" s="63">
        <f t="shared" si="581"/>
        <v>62.5185</v>
      </c>
      <c r="L279" s="64">
        <f t="shared" si="582"/>
        <v>555.72</v>
      </c>
      <c r="M279" s="48">
        <f t="shared" si="583"/>
        <v>453.18</v>
      </c>
      <c r="N279" s="46">
        <f t="shared" si="584"/>
        <v>24.31275</v>
      </c>
      <c r="O279" s="48">
        <f t="shared" si="585"/>
        <v>89.5</v>
      </c>
      <c r="P279" s="48">
        <f t="shared" si="586"/>
        <v>0</v>
      </c>
      <c r="Q279" s="48">
        <f t="shared" si="587"/>
        <v>1185.23125</v>
      </c>
      <c r="R279" s="46">
        <f t="shared" si="588"/>
        <v>0</v>
      </c>
      <c r="S279" s="46">
        <f t="shared" si="589"/>
        <v>277.86</v>
      </c>
      <c r="T279" s="48">
        <f t="shared" si="590"/>
        <v>113.3</v>
      </c>
      <c r="U279" s="46">
        <f t="shared" si="591"/>
        <v>10.42</v>
      </c>
      <c r="V279" s="46">
        <v>0</v>
      </c>
      <c r="W279" s="48">
        <f t="shared" si="592"/>
        <v>89.5</v>
      </c>
      <c r="X279" s="48">
        <f t="shared" si="593"/>
        <v>0</v>
      </c>
      <c r="Y279" s="46">
        <f t="shared" si="594"/>
        <v>491.08</v>
      </c>
      <c r="Z279" s="46">
        <f t="shared" si="595"/>
        <v>1676.31125</v>
      </c>
      <c r="AA279" s="46"/>
      <c r="AB279" s="12" t="s">
        <v>89</v>
      </c>
      <c r="AC279" s="11">
        <f t="shared" ref="AC279:AE279" si="635">K279+R279</f>
        <v>62.5185</v>
      </c>
      <c r="AD279" s="11">
        <f t="shared" si="635"/>
        <v>833.58</v>
      </c>
      <c r="AE279" s="11">
        <f t="shared" si="635"/>
        <v>566.48</v>
      </c>
      <c r="AF279" s="11">
        <f t="shared" si="597"/>
        <v>34.73275</v>
      </c>
      <c r="AG279" s="11">
        <f t="shared" ref="AG279:AI279" si="636">O279+W279</f>
        <v>179</v>
      </c>
      <c r="AH279" s="11">
        <f t="shared" si="636"/>
        <v>0</v>
      </c>
      <c r="AI279" s="11">
        <f t="shared" si="636"/>
        <v>1676.31125</v>
      </c>
      <c r="AJ279" s="12" t="s">
        <v>33</v>
      </c>
    </row>
    <row r="280" s="9" customFormat="1" ht="16" customHeight="1" spans="1:36">
      <c r="A280" s="45">
        <f t="shared" si="580"/>
        <v>277</v>
      </c>
      <c r="B280" s="46" t="s">
        <v>640</v>
      </c>
      <c r="C280" s="51" t="s">
        <v>746</v>
      </c>
      <c r="D280" s="88" t="s">
        <v>747</v>
      </c>
      <c r="E280" s="46">
        <v>3473.25</v>
      </c>
      <c r="F280" s="46">
        <v>3473.25</v>
      </c>
      <c r="G280" s="48">
        <v>5664.75</v>
      </c>
      <c r="H280" s="46">
        <v>3473.25</v>
      </c>
      <c r="I280" s="48">
        <v>1790</v>
      </c>
      <c r="J280" s="48"/>
      <c r="K280" s="63">
        <f t="shared" si="581"/>
        <v>62.5185</v>
      </c>
      <c r="L280" s="64">
        <f t="shared" si="582"/>
        <v>555.72</v>
      </c>
      <c r="M280" s="48">
        <f t="shared" si="583"/>
        <v>453.18</v>
      </c>
      <c r="N280" s="46">
        <f t="shared" si="584"/>
        <v>24.31275</v>
      </c>
      <c r="O280" s="48">
        <f t="shared" si="585"/>
        <v>89.5</v>
      </c>
      <c r="P280" s="48">
        <f t="shared" si="586"/>
        <v>0</v>
      </c>
      <c r="Q280" s="48">
        <f t="shared" si="587"/>
        <v>1185.23125</v>
      </c>
      <c r="R280" s="46">
        <f t="shared" si="588"/>
        <v>0</v>
      </c>
      <c r="S280" s="46">
        <f t="shared" si="589"/>
        <v>277.86</v>
      </c>
      <c r="T280" s="48">
        <f t="shared" si="590"/>
        <v>113.3</v>
      </c>
      <c r="U280" s="46">
        <f t="shared" si="591"/>
        <v>10.42</v>
      </c>
      <c r="V280" s="46">
        <v>0</v>
      </c>
      <c r="W280" s="48">
        <f t="shared" si="592"/>
        <v>89.5</v>
      </c>
      <c r="X280" s="48">
        <f t="shared" si="593"/>
        <v>0</v>
      </c>
      <c r="Y280" s="46">
        <f t="shared" si="594"/>
        <v>491.08</v>
      </c>
      <c r="Z280" s="46">
        <f t="shared" si="595"/>
        <v>1676.31125</v>
      </c>
      <c r="AA280" s="46"/>
      <c r="AB280" s="12" t="s">
        <v>95</v>
      </c>
      <c r="AC280" s="11">
        <f t="shared" ref="AC280:AE280" si="637">K280+R280</f>
        <v>62.5185</v>
      </c>
      <c r="AD280" s="11">
        <f t="shared" si="637"/>
        <v>833.58</v>
      </c>
      <c r="AE280" s="11">
        <f t="shared" si="637"/>
        <v>566.48</v>
      </c>
      <c r="AF280" s="11">
        <f t="shared" si="597"/>
        <v>34.73275</v>
      </c>
      <c r="AG280" s="11">
        <f t="shared" ref="AG280:AI280" si="638">O280+W280</f>
        <v>179</v>
      </c>
      <c r="AH280" s="11">
        <f t="shared" si="638"/>
        <v>0</v>
      </c>
      <c r="AI280" s="11">
        <f t="shared" si="638"/>
        <v>1676.31125</v>
      </c>
      <c r="AJ280" s="12" t="s">
        <v>33</v>
      </c>
    </row>
    <row r="281" s="20" customFormat="1" ht="16" customHeight="1" spans="1:36">
      <c r="A281" s="57">
        <f t="shared" si="580"/>
        <v>278</v>
      </c>
      <c r="B281" s="58" t="s">
        <v>210</v>
      </c>
      <c r="C281" s="283" t="s">
        <v>748</v>
      </c>
      <c r="D281" s="308" t="s">
        <v>749</v>
      </c>
      <c r="E281" s="58">
        <v>3473.25</v>
      </c>
      <c r="F281" s="35">
        <v>3473.25</v>
      </c>
      <c r="G281" s="60">
        <v>5664.75</v>
      </c>
      <c r="H281" s="58">
        <v>3473.25</v>
      </c>
      <c r="I281" s="60">
        <v>0</v>
      </c>
      <c r="J281" s="60"/>
      <c r="K281" s="65">
        <f t="shared" si="581"/>
        <v>62.5185</v>
      </c>
      <c r="L281" s="66">
        <f t="shared" si="582"/>
        <v>555.72</v>
      </c>
      <c r="M281" s="60">
        <f t="shared" si="583"/>
        <v>453.18</v>
      </c>
      <c r="N281" s="58">
        <f t="shared" si="584"/>
        <v>24.31275</v>
      </c>
      <c r="O281" s="60">
        <f t="shared" si="585"/>
        <v>0</v>
      </c>
      <c r="P281" s="60">
        <f t="shared" si="586"/>
        <v>0</v>
      </c>
      <c r="Q281" s="60">
        <f t="shared" si="587"/>
        <v>1095.73125</v>
      </c>
      <c r="R281" s="58">
        <f t="shared" si="588"/>
        <v>0</v>
      </c>
      <c r="S281" s="58">
        <f t="shared" si="589"/>
        <v>277.86</v>
      </c>
      <c r="T281" s="60">
        <f t="shared" si="590"/>
        <v>113.3</v>
      </c>
      <c r="U281" s="58">
        <f t="shared" si="591"/>
        <v>10.42</v>
      </c>
      <c r="V281" s="58">
        <v>0</v>
      </c>
      <c r="W281" s="60">
        <f t="shared" si="592"/>
        <v>0</v>
      </c>
      <c r="X281" s="60">
        <f t="shared" si="593"/>
        <v>0</v>
      </c>
      <c r="Y281" s="58">
        <f t="shared" si="594"/>
        <v>401.58</v>
      </c>
      <c r="Z281" s="58">
        <f t="shared" si="595"/>
        <v>1497.31125</v>
      </c>
      <c r="AA281" s="58"/>
      <c r="AB281" s="16" t="s">
        <v>49</v>
      </c>
      <c r="AC281" s="15">
        <f t="shared" ref="AC281:AE281" si="639">K281+R281</f>
        <v>62.5185</v>
      </c>
      <c r="AD281" s="15">
        <f t="shared" si="639"/>
        <v>833.58</v>
      </c>
      <c r="AE281" s="15">
        <f t="shared" si="639"/>
        <v>566.48</v>
      </c>
      <c r="AF281" s="15">
        <f t="shared" si="597"/>
        <v>34.73275</v>
      </c>
      <c r="AG281" s="15">
        <f t="shared" ref="AG281:AI281" si="640">O281+W281</f>
        <v>0</v>
      </c>
      <c r="AH281" s="15">
        <f t="shared" si="640"/>
        <v>0</v>
      </c>
      <c r="AI281" s="15">
        <f t="shared" si="640"/>
        <v>1497.31125</v>
      </c>
      <c r="AJ281" s="16" t="s">
        <v>32</v>
      </c>
    </row>
    <row r="282" s="20" customFormat="1" ht="16" customHeight="1" spans="1:36">
      <c r="A282" s="57">
        <f t="shared" si="580"/>
        <v>279</v>
      </c>
      <c r="B282" s="58" t="s">
        <v>210</v>
      </c>
      <c r="C282" s="283" t="s">
        <v>750</v>
      </c>
      <c r="D282" s="308" t="s">
        <v>751</v>
      </c>
      <c r="E282" s="58">
        <v>3473.25</v>
      </c>
      <c r="F282" s="35">
        <v>3473.25</v>
      </c>
      <c r="G282" s="60">
        <v>5664.75</v>
      </c>
      <c r="H282" s="58">
        <v>3473.25</v>
      </c>
      <c r="I282" s="60">
        <v>0</v>
      </c>
      <c r="J282" s="60"/>
      <c r="K282" s="65">
        <f t="shared" si="581"/>
        <v>62.5185</v>
      </c>
      <c r="L282" s="66">
        <f t="shared" si="582"/>
        <v>555.72</v>
      </c>
      <c r="M282" s="60">
        <f t="shared" si="583"/>
        <v>453.18</v>
      </c>
      <c r="N282" s="58">
        <f t="shared" si="584"/>
        <v>24.31275</v>
      </c>
      <c r="O282" s="60">
        <f t="shared" si="585"/>
        <v>0</v>
      </c>
      <c r="P282" s="60">
        <f t="shared" si="586"/>
        <v>0</v>
      </c>
      <c r="Q282" s="60">
        <f t="shared" si="587"/>
        <v>1095.73125</v>
      </c>
      <c r="R282" s="58">
        <f t="shared" si="588"/>
        <v>0</v>
      </c>
      <c r="S282" s="58">
        <f t="shared" si="589"/>
        <v>277.86</v>
      </c>
      <c r="T282" s="60">
        <f t="shared" si="590"/>
        <v>113.3</v>
      </c>
      <c r="U282" s="58">
        <f t="shared" si="591"/>
        <v>10.42</v>
      </c>
      <c r="V282" s="58">
        <v>0</v>
      </c>
      <c r="W282" s="60">
        <f t="shared" si="592"/>
        <v>0</v>
      </c>
      <c r="X282" s="60">
        <f t="shared" si="593"/>
        <v>0</v>
      </c>
      <c r="Y282" s="58">
        <f t="shared" si="594"/>
        <v>401.58</v>
      </c>
      <c r="Z282" s="58">
        <f t="shared" si="595"/>
        <v>1497.31125</v>
      </c>
      <c r="AA282" s="58"/>
      <c r="AB282" s="16" t="s">
        <v>49</v>
      </c>
      <c r="AC282" s="15">
        <f t="shared" ref="AC282:AE282" si="641">K282+R282</f>
        <v>62.5185</v>
      </c>
      <c r="AD282" s="15">
        <f t="shared" si="641"/>
        <v>833.58</v>
      </c>
      <c r="AE282" s="15">
        <f t="shared" si="641"/>
        <v>566.48</v>
      </c>
      <c r="AF282" s="15">
        <f t="shared" si="597"/>
        <v>34.73275</v>
      </c>
      <c r="AG282" s="15">
        <f t="shared" ref="AG282:AI282" si="642">O282+W282</f>
        <v>0</v>
      </c>
      <c r="AH282" s="15">
        <f t="shared" si="642"/>
        <v>0</v>
      </c>
      <c r="AI282" s="15">
        <f t="shared" si="642"/>
        <v>1497.31125</v>
      </c>
      <c r="AJ282" s="16" t="s">
        <v>32</v>
      </c>
    </row>
    <row r="283" s="20" customFormat="1" ht="16" customHeight="1" spans="1:36">
      <c r="A283" s="57">
        <f t="shared" si="580"/>
        <v>280</v>
      </c>
      <c r="B283" s="58" t="s">
        <v>210</v>
      </c>
      <c r="C283" s="283" t="s">
        <v>752</v>
      </c>
      <c r="D283" s="308" t="s">
        <v>753</v>
      </c>
      <c r="E283" s="58">
        <v>3473.25</v>
      </c>
      <c r="F283" s="35">
        <v>3473.25</v>
      </c>
      <c r="G283" s="60">
        <v>5664.75</v>
      </c>
      <c r="H283" s="58">
        <v>3473.25</v>
      </c>
      <c r="I283" s="60">
        <v>0</v>
      </c>
      <c r="J283" s="60"/>
      <c r="K283" s="65">
        <f t="shared" si="581"/>
        <v>62.5185</v>
      </c>
      <c r="L283" s="66">
        <f t="shared" si="582"/>
        <v>555.72</v>
      </c>
      <c r="M283" s="60">
        <f t="shared" si="583"/>
        <v>453.18</v>
      </c>
      <c r="N283" s="58">
        <f t="shared" si="584"/>
        <v>24.31275</v>
      </c>
      <c r="O283" s="60">
        <f t="shared" si="585"/>
        <v>0</v>
      </c>
      <c r="P283" s="60">
        <f t="shared" si="586"/>
        <v>0</v>
      </c>
      <c r="Q283" s="60">
        <f t="shared" si="587"/>
        <v>1095.73125</v>
      </c>
      <c r="R283" s="58">
        <f t="shared" si="588"/>
        <v>0</v>
      </c>
      <c r="S283" s="58">
        <f t="shared" si="589"/>
        <v>277.86</v>
      </c>
      <c r="T283" s="60">
        <f t="shared" si="590"/>
        <v>113.3</v>
      </c>
      <c r="U283" s="58">
        <f t="shared" si="591"/>
        <v>10.42</v>
      </c>
      <c r="V283" s="58">
        <v>0</v>
      </c>
      <c r="W283" s="60">
        <f t="shared" si="592"/>
        <v>0</v>
      </c>
      <c r="X283" s="60">
        <f t="shared" si="593"/>
        <v>0</v>
      </c>
      <c r="Y283" s="58">
        <f t="shared" si="594"/>
        <v>401.58</v>
      </c>
      <c r="Z283" s="58">
        <f t="shared" si="595"/>
        <v>1497.31125</v>
      </c>
      <c r="AA283" s="58"/>
      <c r="AB283" s="16" t="s">
        <v>49</v>
      </c>
      <c r="AC283" s="15">
        <f t="shared" ref="AC283:AE283" si="643">K283+R283</f>
        <v>62.5185</v>
      </c>
      <c r="AD283" s="15">
        <f t="shared" si="643"/>
        <v>833.58</v>
      </c>
      <c r="AE283" s="15">
        <f t="shared" si="643"/>
        <v>566.48</v>
      </c>
      <c r="AF283" s="15">
        <f t="shared" si="597"/>
        <v>34.73275</v>
      </c>
      <c r="AG283" s="15">
        <f t="shared" ref="AG283:AI283" si="644">O283+W283</f>
        <v>0</v>
      </c>
      <c r="AH283" s="15">
        <f t="shared" si="644"/>
        <v>0</v>
      </c>
      <c r="AI283" s="15">
        <f t="shared" si="644"/>
        <v>1497.31125</v>
      </c>
      <c r="AJ283" s="16" t="s">
        <v>32</v>
      </c>
    </row>
    <row r="284" s="9" customFormat="1" ht="16" customHeight="1" spans="1:36">
      <c r="A284" s="45">
        <f t="shared" si="580"/>
        <v>281</v>
      </c>
      <c r="B284" s="46" t="s">
        <v>558</v>
      </c>
      <c r="C284" s="42" t="s">
        <v>754</v>
      </c>
      <c r="D284" s="346" t="s">
        <v>755</v>
      </c>
      <c r="E284" s="46">
        <v>3473.25</v>
      </c>
      <c r="F284" s="46">
        <v>0</v>
      </c>
      <c r="G284" s="48">
        <v>5664.75</v>
      </c>
      <c r="H284" s="46">
        <v>3473.25</v>
      </c>
      <c r="I284" s="48">
        <v>4180</v>
      </c>
      <c r="J284" s="48"/>
      <c r="K284" s="63">
        <f t="shared" si="581"/>
        <v>62.5185</v>
      </c>
      <c r="L284" s="64">
        <f t="shared" si="582"/>
        <v>0</v>
      </c>
      <c r="M284" s="48">
        <f t="shared" si="583"/>
        <v>453.18</v>
      </c>
      <c r="N284" s="46">
        <f t="shared" si="584"/>
        <v>24.31275</v>
      </c>
      <c r="O284" s="48">
        <f t="shared" si="585"/>
        <v>209</v>
      </c>
      <c r="P284" s="48">
        <f t="shared" si="586"/>
        <v>0</v>
      </c>
      <c r="Q284" s="48">
        <f t="shared" si="587"/>
        <v>749.01125</v>
      </c>
      <c r="R284" s="46">
        <f t="shared" si="588"/>
        <v>0</v>
      </c>
      <c r="S284" s="46">
        <f t="shared" si="589"/>
        <v>0</v>
      </c>
      <c r="T284" s="48">
        <f t="shared" si="590"/>
        <v>113.3</v>
      </c>
      <c r="U284" s="46">
        <f t="shared" si="591"/>
        <v>10.42</v>
      </c>
      <c r="V284" s="46">
        <v>0</v>
      </c>
      <c r="W284" s="48">
        <f t="shared" si="592"/>
        <v>209</v>
      </c>
      <c r="X284" s="48">
        <f t="shared" si="593"/>
        <v>0</v>
      </c>
      <c r="Y284" s="46">
        <f t="shared" si="594"/>
        <v>332.72</v>
      </c>
      <c r="Z284" s="46">
        <f t="shared" si="595"/>
        <v>1081.73125</v>
      </c>
      <c r="AA284" s="46"/>
      <c r="AB284" s="12" t="s">
        <v>98</v>
      </c>
      <c r="AC284" s="11">
        <f t="shared" ref="AC284:AE284" si="645">K284+R284</f>
        <v>62.5185</v>
      </c>
      <c r="AD284" s="11">
        <f t="shared" si="645"/>
        <v>0</v>
      </c>
      <c r="AE284" s="11">
        <f t="shared" si="645"/>
        <v>566.48</v>
      </c>
      <c r="AF284" s="11">
        <f t="shared" si="597"/>
        <v>34.73275</v>
      </c>
      <c r="AG284" s="11">
        <f t="shared" ref="AG284:AI284" si="646">O284+W284</f>
        <v>418</v>
      </c>
      <c r="AH284" s="11">
        <f t="shared" si="646"/>
        <v>0</v>
      </c>
      <c r="AI284" s="11">
        <f t="shared" si="646"/>
        <v>1081.73125</v>
      </c>
      <c r="AJ284" s="12" t="s">
        <v>33</v>
      </c>
    </row>
    <row r="285" s="9" customFormat="1" ht="16" customHeight="1" spans="1:36">
      <c r="A285" s="45">
        <f t="shared" si="580"/>
        <v>282</v>
      </c>
      <c r="B285" s="46" t="s">
        <v>328</v>
      </c>
      <c r="C285" s="42" t="s">
        <v>756</v>
      </c>
      <c r="D285" s="346" t="s">
        <v>757</v>
      </c>
      <c r="E285" s="46">
        <v>3473.25</v>
      </c>
      <c r="F285" s="46">
        <v>0</v>
      </c>
      <c r="G285" s="48">
        <v>5664.75</v>
      </c>
      <c r="H285" s="46">
        <v>3473.25</v>
      </c>
      <c r="I285" s="48">
        <v>4180</v>
      </c>
      <c r="J285" s="48"/>
      <c r="K285" s="63">
        <f t="shared" si="581"/>
        <v>62.5185</v>
      </c>
      <c r="L285" s="64">
        <f t="shared" si="582"/>
        <v>0</v>
      </c>
      <c r="M285" s="48">
        <f t="shared" si="583"/>
        <v>453.18</v>
      </c>
      <c r="N285" s="46">
        <f t="shared" si="584"/>
        <v>24.31275</v>
      </c>
      <c r="O285" s="48">
        <f t="shared" si="585"/>
        <v>209</v>
      </c>
      <c r="P285" s="48">
        <f t="shared" si="586"/>
        <v>0</v>
      </c>
      <c r="Q285" s="48">
        <f t="shared" si="587"/>
        <v>749.01125</v>
      </c>
      <c r="R285" s="46">
        <f t="shared" si="588"/>
        <v>0</v>
      </c>
      <c r="S285" s="46">
        <f t="shared" si="589"/>
        <v>0</v>
      </c>
      <c r="T285" s="48">
        <f t="shared" si="590"/>
        <v>113.3</v>
      </c>
      <c r="U285" s="46">
        <f t="shared" si="591"/>
        <v>10.42</v>
      </c>
      <c r="V285" s="46">
        <v>0</v>
      </c>
      <c r="W285" s="48">
        <f t="shared" si="592"/>
        <v>209</v>
      </c>
      <c r="X285" s="48">
        <f t="shared" si="593"/>
        <v>0</v>
      </c>
      <c r="Y285" s="46">
        <f t="shared" si="594"/>
        <v>332.72</v>
      </c>
      <c r="Z285" s="46">
        <f t="shared" si="595"/>
        <v>1081.73125</v>
      </c>
      <c r="AA285" s="46"/>
      <c r="AB285" s="12" t="s">
        <v>104</v>
      </c>
      <c r="AC285" s="11">
        <f t="shared" ref="AC285:AE285" si="647">K285+R285</f>
        <v>62.5185</v>
      </c>
      <c r="AD285" s="11">
        <f t="shared" si="647"/>
        <v>0</v>
      </c>
      <c r="AE285" s="11">
        <f t="shared" si="647"/>
        <v>566.48</v>
      </c>
      <c r="AF285" s="11">
        <f t="shared" si="597"/>
        <v>34.73275</v>
      </c>
      <c r="AG285" s="11">
        <f t="shared" ref="AG285:AI285" si="648">O285+W285</f>
        <v>418</v>
      </c>
      <c r="AH285" s="11">
        <f t="shared" si="648"/>
        <v>0</v>
      </c>
      <c r="AI285" s="11">
        <f t="shared" si="648"/>
        <v>1081.73125</v>
      </c>
      <c r="AJ285" s="12" t="s">
        <v>35</v>
      </c>
    </row>
    <row r="286" s="9" customFormat="1" ht="16" customHeight="1" spans="1:36">
      <c r="A286" s="45">
        <f t="shared" si="580"/>
        <v>283</v>
      </c>
      <c r="B286" s="46" t="s">
        <v>558</v>
      </c>
      <c r="C286" s="51" t="s">
        <v>758</v>
      </c>
      <c r="D286" s="76" t="s">
        <v>759</v>
      </c>
      <c r="E286" s="95">
        <v>3473.25</v>
      </c>
      <c r="F286" s="95">
        <v>3473.25</v>
      </c>
      <c r="G286" s="96">
        <v>5664.75</v>
      </c>
      <c r="H286" s="95">
        <v>3473.25</v>
      </c>
      <c r="I286" s="96">
        <v>1790</v>
      </c>
      <c r="J286" s="96"/>
      <c r="K286" s="63">
        <f t="shared" si="581"/>
        <v>62.5185</v>
      </c>
      <c r="L286" s="64">
        <f t="shared" si="582"/>
        <v>555.72</v>
      </c>
      <c r="M286" s="48">
        <f t="shared" si="583"/>
        <v>453.18</v>
      </c>
      <c r="N286" s="46">
        <f t="shared" si="584"/>
        <v>24.31275</v>
      </c>
      <c r="O286" s="48">
        <f t="shared" si="585"/>
        <v>89.5</v>
      </c>
      <c r="P286" s="48">
        <f t="shared" si="586"/>
        <v>0</v>
      </c>
      <c r="Q286" s="48">
        <f t="shared" si="587"/>
        <v>1185.23125</v>
      </c>
      <c r="R286" s="46">
        <f t="shared" si="588"/>
        <v>0</v>
      </c>
      <c r="S286" s="46">
        <f t="shared" si="589"/>
        <v>277.86</v>
      </c>
      <c r="T286" s="48">
        <f t="shared" si="590"/>
        <v>113.3</v>
      </c>
      <c r="U286" s="46">
        <f t="shared" si="591"/>
        <v>10.42</v>
      </c>
      <c r="V286" s="46">
        <v>0</v>
      </c>
      <c r="W286" s="48">
        <f t="shared" si="592"/>
        <v>89.5</v>
      </c>
      <c r="X286" s="48">
        <f t="shared" si="593"/>
        <v>0</v>
      </c>
      <c r="Y286" s="46">
        <f t="shared" si="594"/>
        <v>491.08</v>
      </c>
      <c r="Z286" s="46">
        <f t="shared" si="595"/>
        <v>1676.31125</v>
      </c>
      <c r="AA286" s="46"/>
      <c r="AB286" s="12" t="s">
        <v>98</v>
      </c>
      <c r="AC286" s="11">
        <f t="shared" ref="AC286:AE286" si="649">K286+R286</f>
        <v>62.5185</v>
      </c>
      <c r="AD286" s="11">
        <f t="shared" si="649"/>
        <v>833.58</v>
      </c>
      <c r="AE286" s="11">
        <f t="shared" si="649"/>
        <v>566.48</v>
      </c>
      <c r="AF286" s="11">
        <f t="shared" si="597"/>
        <v>34.73275</v>
      </c>
      <c r="AG286" s="11">
        <f t="shared" ref="AG286:AI286" si="650">O286+W286</f>
        <v>179</v>
      </c>
      <c r="AH286" s="11">
        <f t="shared" si="650"/>
        <v>0</v>
      </c>
      <c r="AI286" s="11">
        <f t="shared" si="650"/>
        <v>1676.31125</v>
      </c>
      <c r="AJ286" s="12" t="s">
        <v>33</v>
      </c>
    </row>
    <row r="287" s="9" customFormat="1" ht="16" customHeight="1" spans="1:36">
      <c r="A287" s="45">
        <f t="shared" si="580"/>
        <v>284</v>
      </c>
      <c r="B287" s="46" t="s">
        <v>210</v>
      </c>
      <c r="C287" s="51" t="s">
        <v>760</v>
      </c>
      <c r="D287" s="348" t="s">
        <v>761</v>
      </c>
      <c r="E287" s="95">
        <v>3473.25</v>
      </c>
      <c r="F287" s="95">
        <v>3473.25</v>
      </c>
      <c r="G287" s="96">
        <v>5664.75</v>
      </c>
      <c r="H287" s="95">
        <v>3473.25</v>
      </c>
      <c r="I287" s="96">
        <v>3180</v>
      </c>
      <c r="J287" s="96"/>
      <c r="K287" s="63">
        <f t="shared" si="581"/>
        <v>62.5185</v>
      </c>
      <c r="L287" s="64">
        <f t="shared" si="582"/>
        <v>555.72</v>
      </c>
      <c r="M287" s="48">
        <f t="shared" si="583"/>
        <v>453.18</v>
      </c>
      <c r="N287" s="46">
        <f t="shared" si="584"/>
        <v>24.31275</v>
      </c>
      <c r="O287" s="48">
        <f t="shared" si="585"/>
        <v>159</v>
      </c>
      <c r="P287" s="48">
        <f t="shared" si="586"/>
        <v>0</v>
      </c>
      <c r="Q287" s="48">
        <f t="shared" si="587"/>
        <v>1254.73125</v>
      </c>
      <c r="R287" s="46">
        <f t="shared" si="588"/>
        <v>0</v>
      </c>
      <c r="S287" s="46">
        <f t="shared" si="589"/>
        <v>277.86</v>
      </c>
      <c r="T287" s="48">
        <f t="shared" si="590"/>
        <v>113.3</v>
      </c>
      <c r="U287" s="46">
        <f t="shared" si="591"/>
        <v>10.42</v>
      </c>
      <c r="V287" s="46">
        <v>0</v>
      </c>
      <c r="W287" s="48">
        <f t="shared" si="592"/>
        <v>159</v>
      </c>
      <c r="X287" s="48">
        <f t="shared" si="593"/>
        <v>0</v>
      </c>
      <c r="Y287" s="46">
        <f t="shared" si="594"/>
        <v>560.58</v>
      </c>
      <c r="Z287" s="46">
        <f t="shared" si="595"/>
        <v>1815.31125</v>
      </c>
      <c r="AA287" s="46"/>
      <c r="AB287" s="12" t="s">
        <v>48</v>
      </c>
      <c r="AC287" s="11">
        <f t="shared" ref="AC287:AE287" si="651">K287+R287</f>
        <v>62.5185</v>
      </c>
      <c r="AD287" s="11">
        <f t="shared" si="651"/>
        <v>833.58</v>
      </c>
      <c r="AE287" s="11">
        <f t="shared" si="651"/>
        <v>566.48</v>
      </c>
      <c r="AF287" s="11">
        <f t="shared" si="597"/>
        <v>34.73275</v>
      </c>
      <c r="AG287" s="11">
        <f t="shared" ref="AG287:AI287" si="652">O287+W287</f>
        <v>318</v>
      </c>
      <c r="AH287" s="11">
        <f t="shared" si="652"/>
        <v>0</v>
      </c>
      <c r="AI287" s="11">
        <f t="shared" si="652"/>
        <v>1815.31125</v>
      </c>
      <c r="AJ287" s="12" t="s">
        <v>31</v>
      </c>
    </row>
    <row r="288" s="9" customFormat="1" ht="16" customHeight="1" spans="1:36">
      <c r="A288" s="45">
        <f t="shared" si="580"/>
        <v>285</v>
      </c>
      <c r="B288" s="46" t="s">
        <v>230</v>
      </c>
      <c r="C288" s="79" t="s">
        <v>762</v>
      </c>
      <c r="D288" s="55" t="s">
        <v>763</v>
      </c>
      <c r="E288" s="95">
        <v>3473.25</v>
      </c>
      <c r="F288" s="95">
        <v>3473.25</v>
      </c>
      <c r="G288" s="96">
        <v>5664.75</v>
      </c>
      <c r="H288" s="95">
        <v>3473.25</v>
      </c>
      <c r="I288" s="48">
        <v>3180</v>
      </c>
      <c r="J288" s="96"/>
      <c r="K288" s="63">
        <f t="shared" si="581"/>
        <v>62.5185</v>
      </c>
      <c r="L288" s="64">
        <f t="shared" si="582"/>
        <v>555.72</v>
      </c>
      <c r="M288" s="48">
        <f t="shared" si="583"/>
        <v>453.18</v>
      </c>
      <c r="N288" s="46">
        <f t="shared" si="584"/>
        <v>24.31275</v>
      </c>
      <c r="O288" s="48">
        <f t="shared" si="585"/>
        <v>159</v>
      </c>
      <c r="P288" s="48">
        <f t="shared" si="586"/>
        <v>0</v>
      </c>
      <c r="Q288" s="48">
        <f t="shared" si="587"/>
        <v>1254.73125</v>
      </c>
      <c r="R288" s="46">
        <f t="shared" si="588"/>
        <v>0</v>
      </c>
      <c r="S288" s="46">
        <f t="shared" si="589"/>
        <v>277.86</v>
      </c>
      <c r="T288" s="48">
        <f t="shared" si="590"/>
        <v>113.3</v>
      </c>
      <c r="U288" s="46">
        <f t="shared" si="591"/>
        <v>10.42</v>
      </c>
      <c r="V288" s="46">
        <v>0</v>
      </c>
      <c r="W288" s="48">
        <f t="shared" si="592"/>
        <v>159</v>
      </c>
      <c r="X288" s="48">
        <f t="shared" si="593"/>
        <v>0</v>
      </c>
      <c r="Y288" s="46">
        <f t="shared" si="594"/>
        <v>560.58</v>
      </c>
      <c r="Z288" s="46">
        <f t="shared" si="595"/>
        <v>1815.31125</v>
      </c>
      <c r="AA288" s="46"/>
      <c r="AB288" s="12" t="s">
        <v>60</v>
      </c>
      <c r="AC288" s="11">
        <f t="shared" ref="AC288:AE288" si="653">K288+R288</f>
        <v>62.5185</v>
      </c>
      <c r="AD288" s="11">
        <f t="shared" si="653"/>
        <v>833.58</v>
      </c>
      <c r="AE288" s="11">
        <f t="shared" si="653"/>
        <v>566.48</v>
      </c>
      <c r="AF288" s="11">
        <f t="shared" si="597"/>
        <v>34.73275</v>
      </c>
      <c r="AG288" s="11">
        <f t="shared" ref="AG288:AI288" si="654">O288+W288</f>
        <v>318</v>
      </c>
      <c r="AH288" s="11">
        <f t="shared" si="654"/>
        <v>0</v>
      </c>
      <c r="AI288" s="11">
        <f t="shared" si="654"/>
        <v>1815.31125</v>
      </c>
      <c r="AJ288" s="12" t="s">
        <v>32</v>
      </c>
    </row>
    <row r="289" s="9" customFormat="1" ht="16" customHeight="1" spans="1:36">
      <c r="A289" s="45">
        <f t="shared" si="580"/>
        <v>286</v>
      </c>
      <c r="B289" s="46" t="s">
        <v>230</v>
      </c>
      <c r="C289" s="79" t="s">
        <v>764</v>
      </c>
      <c r="D289" s="55" t="s">
        <v>765</v>
      </c>
      <c r="E289" s="95">
        <v>3473.25</v>
      </c>
      <c r="F289" s="95">
        <v>3473.25</v>
      </c>
      <c r="G289" s="96">
        <v>5664.75</v>
      </c>
      <c r="H289" s="95">
        <v>3473.25</v>
      </c>
      <c r="I289" s="48">
        <v>3180</v>
      </c>
      <c r="J289" s="96"/>
      <c r="K289" s="63">
        <f t="shared" si="581"/>
        <v>62.5185</v>
      </c>
      <c r="L289" s="64">
        <f t="shared" si="582"/>
        <v>555.72</v>
      </c>
      <c r="M289" s="48">
        <f t="shared" si="583"/>
        <v>453.18</v>
      </c>
      <c r="N289" s="46">
        <f t="shared" si="584"/>
        <v>24.31275</v>
      </c>
      <c r="O289" s="48">
        <f t="shared" si="585"/>
        <v>159</v>
      </c>
      <c r="P289" s="48">
        <f t="shared" si="586"/>
        <v>0</v>
      </c>
      <c r="Q289" s="48">
        <f t="shared" si="587"/>
        <v>1254.73125</v>
      </c>
      <c r="R289" s="46">
        <f t="shared" si="588"/>
        <v>0</v>
      </c>
      <c r="S289" s="46">
        <f t="shared" si="589"/>
        <v>277.86</v>
      </c>
      <c r="T289" s="48">
        <f t="shared" si="590"/>
        <v>113.3</v>
      </c>
      <c r="U289" s="46">
        <f t="shared" si="591"/>
        <v>10.42</v>
      </c>
      <c r="V289" s="46">
        <v>0</v>
      </c>
      <c r="W289" s="48">
        <f t="shared" si="592"/>
        <v>159</v>
      </c>
      <c r="X289" s="48">
        <f t="shared" si="593"/>
        <v>0</v>
      </c>
      <c r="Y289" s="46">
        <f t="shared" si="594"/>
        <v>560.58</v>
      </c>
      <c r="Z289" s="46">
        <f t="shared" si="595"/>
        <v>1815.31125</v>
      </c>
      <c r="AA289" s="46"/>
      <c r="AB289" s="12" t="s">
        <v>60</v>
      </c>
      <c r="AC289" s="11">
        <f t="shared" ref="AC289:AE289" si="655">K289+R289</f>
        <v>62.5185</v>
      </c>
      <c r="AD289" s="11">
        <f t="shared" si="655"/>
        <v>833.58</v>
      </c>
      <c r="AE289" s="11">
        <f t="shared" si="655"/>
        <v>566.48</v>
      </c>
      <c r="AF289" s="11">
        <f t="shared" si="597"/>
        <v>34.73275</v>
      </c>
      <c r="AG289" s="11">
        <f t="shared" ref="AG289:AI289" si="656">O289+W289</f>
        <v>318</v>
      </c>
      <c r="AH289" s="11">
        <f t="shared" si="656"/>
        <v>0</v>
      </c>
      <c r="AI289" s="11">
        <f t="shared" si="656"/>
        <v>1815.31125</v>
      </c>
      <c r="AJ289" s="12" t="s">
        <v>32</v>
      </c>
    </row>
    <row r="290" s="9" customFormat="1" ht="16" customHeight="1" spans="1:36">
      <c r="A290" s="45">
        <f t="shared" si="580"/>
        <v>287</v>
      </c>
      <c r="B290" s="46" t="s">
        <v>230</v>
      </c>
      <c r="C290" s="79" t="s">
        <v>766</v>
      </c>
      <c r="D290" s="81" t="s">
        <v>767</v>
      </c>
      <c r="E290" s="96">
        <v>3473.25</v>
      </c>
      <c r="F290" s="96">
        <v>3473.25</v>
      </c>
      <c r="G290" s="96">
        <v>5664.75</v>
      </c>
      <c r="H290" s="96">
        <v>3473.25</v>
      </c>
      <c r="I290" s="48">
        <v>3180</v>
      </c>
      <c r="J290" s="96"/>
      <c r="K290" s="93">
        <f t="shared" si="581"/>
        <v>62.5185</v>
      </c>
      <c r="L290" s="94">
        <f t="shared" si="582"/>
        <v>555.72</v>
      </c>
      <c r="M290" s="48">
        <f t="shared" si="583"/>
        <v>453.18</v>
      </c>
      <c r="N290" s="48">
        <f t="shared" si="584"/>
        <v>24.31275</v>
      </c>
      <c r="O290" s="48">
        <f t="shared" si="585"/>
        <v>159</v>
      </c>
      <c r="P290" s="48">
        <f t="shared" si="586"/>
        <v>0</v>
      </c>
      <c r="Q290" s="48">
        <f t="shared" si="587"/>
        <v>1254.73125</v>
      </c>
      <c r="R290" s="46">
        <f t="shared" si="588"/>
        <v>0</v>
      </c>
      <c r="S290" s="48">
        <f t="shared" si="589"/>
        <v>277.86</v>
      </c>
      <c r="T290" s="48">
        <f t="shared" si="590"/>
        <v>113.3</v>
      </c>
      <c r="U290" s="48">
        <f t="shared" si="591"/>
        <v>10.42</v>
      </c>
      <c r="V290" s="46">
        <v>0</v>
      </c>
      <c r="W290" s="48">
        <f t="shared" si="592"/>
        <v>159</v>
      </c>
      <c r="X290" s="48">
        <f t="shared" si="593"/>
        <v>0</v>
      </c>
      <c r="Y290" s="46">
        <f t="shared" si="594"/>
        <v>560.58</v>
      </c>
      <c r="Z290" s="48">
        <f t="shared" si="595"/>
        <v>1815.31125</v>
      </c>
      <c r="AA290" s="48"/>
      <c r="AB290" s="12" t="s">
        <v>57</v>
      </c>
      <c r="AC290" s="11">
        <f t="shared" ref="AC290:AE290" si="657">K290+R290</f>
        <v>62.5185</v>
      </c>
      <c r="AD290" s="11">
        <f t="shared" si="657"/>
        <v>833.58</v>
      </c>
      <c r="AE290" s="11">
        <f t="shared" si="657"/>
        <v>566.48</v>
      </c>
      <c r="AF290" s="11">
        <f t="shared" si="597"/>
        <v>34.73275</v>
      </c>
      <c r="AG290" s="11">
        <f t="shared" ref="AG290:AI290" si="658">O290+W290</f>
        <v>318</v>
      </c>
      <c r="AH290" s="11">
        <f t="shared" si="658"/>
        <v>0</v>
      </c>
      <c r="AI290" s="11">
        <f t="shared" si="658"/>
        <v>1815.31125</v>
      </c>
      <c r="AJ290" s="12" t="s">
        <v>32</v>
      </c>
    </row>
    <row r="291" s="9" customFormat="1" ht="16" customHeight="1" spans="1:36">
      <c r="A291" s="45">
        <f t="shared" si="580"/>
        <v>288</v>
      </c>
      <c r="B291" s="46" t="s">
        <v>509</v>
      </c>
      <c r="C291" s="51" t="s">
        <v>768</v>
      </c>
      <c r="D291" s="348" t="s">
        <v>769</v>
      </c>
      <c r="E291" s="95">
        <v>3473.25</v>
      </c>
      <c r="F291" s="95">
        <v>3473.25</v>
      </c>
      <c r="G291" s="96">
        <v>5664.75</v>
      </c>
      <c r="H291" s="95">
        <v>3473.25</v>
      </c>
      <c r="I291" s="48">
        <v>1790</v>
      </c>
      <c r="J291" s="96"/>
      <c r="K291" s="63">
        <f t="shared" si="581"/>
        <v>62.5185</v>
      </c>
      <c r="L291" s="64">
        <f t="shared" si="582"/>
        <v>555.72</v>
      </c>
      <c r="M291" s="48">
        <f t="shared" si="583"/>
        <v>453.18</v>
      </c>
      <c r="N291" s="46">
        <f t="shared" si="584"/>
        <v>24.31275</v>
      </c>
      <c r="O291" s="48">
        <f t="shared" si="585"/>
        <v>89.5</v>
      </c>
      <c r="P291" s="48">
        <f t="shared" si="586"/>
        <v>0</v>
      </c>
      <c r="Q291" s="48">
        <f t="shared" si="587"/>
        <v>1185.23125</v>
      </c>
      <c r="R291" s="46">
        <f t="shared" si="588"/>
        <v>0</v>
      </c>
      <c r="S291" s="46">
        <f t="shared" si="589"/>
        <v>277.86</v>
      </c>
      <c r="T291" s="48">
        <f t="shared" si="590"/>
        <v>113.3</v>
      </c>
      <c r="U291" s="46">
        <f t="shared" si="591"/>
        <v>10.42</v>
      </c>
      <c r="V291" s="46">
        <v>0</v>
      </c>
      <c r="W291" s="48">
        <f t="shared" si="592"/>
        <v>89.5</v>
      </c>
      <c r="X291" s="48">
        <f t="shared" si="593"/>
        <v>0</v>
      </c>
      <c r="Y291" s="46">
        <f t="shared" si="594"/>
        <v>491.08</v>
      </c>
      <c r="Z291" s="46">
        <f t="shared" si="595"/>
        <v>1676.31125</v>
      </c>
      <c r="AA291" s="46"/>
      <c r="AB291" s="12" t="s">
        <v>83</v>
      </c>
      <c r="AC291" s="11">
        <f t="shared" ref="AC291:AE291" si="659">K291+R291</f>
        <v>62.5185</v>
      </c>
      <c r="AD291" s="11">
        <f t="shared" si="659"/>
        <v>833.58</v>
      </c>
      <c r="AE291" s="11">
        <f t="shared" si="659"/>
        <v>566.48</v>
      </c>
      <c r="AF291" s="11">
        <f t="shared" si="597"/>
        <v>34.73275</v>
      </c>
      <c r="AG291" s="11">
        <f t="shared" ref="AG291:AI291" si="660">O291+W291</f>
        <v>179</v>
      </c>
      <c r="AH291" s="11">
        <f t="shared" si="660"/>
        <v>0</v>
      </c>
      <c r="AI291" s="11">
        <f t="shared" si="660"/>
        <v>1676.31125</v>
      </c>
      <c r="AJ291" s="12" t="s">
        <v>33</v>
      </c>
    </row>
    <row r="292" s="9" customFormat="1" ht="16" customHeight="1" spans="1:36">
      <c r="A292" s="45">
        <f t="shared" si="580"/>
        <v>289</v>
      </c>
      <c r="B292" s="46" t="s">
        <v>337</v>
      </c>
      <c r="C292" s="51" t="s">
        <v>770</v>
      </c>
      <c r="D292" s="348" t="s">
        <v>771</v>
      </c>
      <c r="E292" s="95">
        <v>3473.25</v>
      </c>
      <c r="F292" s="95">
        <v>3473.25</v>
      </c>
      <c r="G292" s="96">
        <v>5664.75</v>
      </c>
      <c r="H292" s="95">
        <v>3473.25</v>
      </c>
      <c r="I292" s="48">
        <v>1790</v>
      </c>
      <c r="J292" s="96"/>
      <c r="K292" s="63">
        <f t="shared" si="581"/>
        <v>62.5185</v>
      </c>
      <c r="L292" s="64">
        <f t="shared" si="582"/>
        <v>555.72</v>
      </c>
      <c r="M292" s="48">
        <f t="shared" si="583"/>
        <v>453.18</v>
      </c>
      <c r="N292" s="46">
        <f t="shared" si="584"/>
        <v>24.31275</v>
      </c>
      <c r="O292" s="48">
        <f t="shared" si="585"/>
        <v>89.5</v>
      </c>
      <c r="P292" s="48">
        <f t="shared" si="586"/>
        <v>0</v>
      </c>
      <c r="Q292" s="48">
        <f t="shared" si="587"/>
        <v>1185.23125</v>
      </c>
      <c r="R292" s="46">
        <f t="shared" si="588"/>
        <v>0</v>
      </c>
      <c r="S292" s="46">
        <f t="shared" si="589"/>
        <v>277.86</v>
      </c>
      <c r="T292" s="48">
        <f t="shared" si="590"/>
        <v>113.3</v>
      </c>
      <c r="U292" s="46">
        <f t="shared" si="591"/>
        <v>10.42</v>
      </c>
      <c r="V292" s="46">
        <v>0</v>
      </c>
      <c r="W292" s="48">
        <f t="shared" si="592"/>
        <v>89.5</v>
      </c>
      <c r="X292" s="48">
        <f t="shared" si="593"/>
        <v>0</v>
      </c>
      <c r="Y292" s="46">
        <f t="shared" si="594"/>
        <v>491.08</v>
      </c>
      <c r="Z292" s="46">
        <f t="shared" si="595"/>
        <v>1676.31125</v>
      </c>
      <c r="AA292" s="46"/>
      <c r="AB292" s="12" t="s">
        <v>74</v>
      </c>
      <c r="AC292" s="11">
        <f t="shared" ref="AC292:AE292" si="661">K292+R292</f>
        <v>62.5185</v>
      </c>
      <c r="AD292" s="11">
        <f t="shared" si="661"/>
        <v>833.58</v>
      </c>
      <c r="AE292" s="11">
        <f t="shared" si="661"/>
        <v>566.48</v>
      </c>
      <c r="AF292" s="11">
        <f t="shared" si="597"/>
        <v>34.73275</v>
      </c>
      <c r="AG292" s="11">
        <f t="shared" ref="AG292:AI292" si="662">O292+W292</f>
        <v>179</v>
      </c>
      <c r="AH292" s="11">
        <f t="shared" si="662"/>
        <v>0</v>
      </c>
      <c r="AI292" s="11">
        <f t="shared" si="662"/>
        <v>1676.31125</v>
      </c>
      <c r="AJ292" s="12" t="s">
        <v>33</v>
      </c>
    </row>
    <row r="293" s="9" customFormat="1" ht="16" customHeight="1" spans="1:36">
      <c r="A293" s="45">
        <f t="shared" si="580"/>
        <v>290</v>
      </c>
      <c r="B293" s="46" t="s">
        <v>484</v>
      </c>
      <c r="C293" s="51" t="s">
        <v>772</v>
      </c>
      <c r="D293" s="348" t="s">
        <v>773</v>
      </c>
      <c r="E293" s="95">
        <v>3473.25</v>
      </c>
      <c r="F293" s="95">
        <v>3473.25</v>
      </c>
      <c r="G293" s="96">
        <v>5664.75</v>
      </c>
      <c r="H293" s="95">
        <v>3473.25</v>
      </c>
      <c r="I293" s="48">
        <v>1790</v>
      </c>
      <c r="J293" s="96"/>
      <c r="K293" s="63">
        <f t="shared" si="581"/>
        <v>62.5185</v>
      </c>
      <c r="L293" s="64">
        <f t="shared" si="582"/>
        <v>555.72</v>
      </c>
      <c r="M293" s="48">
        <f t="shared" si="583"/>
        <v>453.18</v>
      </c>
      <c r="N293" s="46">
        <f t="shared" si="584"/>
        <v>24.31275</v>
      </c>
      <c r="O293" s="48">
        <f t="shared" si="585"/>
        <v>89.5</v>
      </c>
      <c r="P293" s="48">
        <f t="shared" si="586"/>
        <v>0</v>
      </c>
      <c r="Q293" s="48">
        <f t="shared" si="587"/>
        <v>1185.23125</v>
      </c>
      <c r="R293" s="46">
        <f t="shared" si="588"/>
        <v>0</v>
      </c>
      <c r="S293" s="46">
        <f t="shared" si="589"/>
        <v>277.86</v>
      </c>
      <c r="T293" s="48">
        <f t="shared" si="590"/>
        <v>113.3</v>
      </c>
      <c r="U293" s="46">
        <f t="shared" si="591"/>
        <v>10.42</v>
      </c>
      <c r="V293" s="46">
        <v>0</v>
      </c>
      <c r="W293" s="48">
        <f t="shared" si="592"/>
        <v>89.5</v>
      </c>
      <c r="X293" s="48">
        <f t="shared" si="593"/>
        <v>0</v>
      </c>
      <c r="Y293" s="46">
        <f t="shared" si="594"/>
        <v>491.08</v>
      </c>
      <c r="Z293" s="46">
        <f t="shared" si="595"/>
        <v>1676.31125</v>
      </c>
      <c r="AA293" s="46"/>
      <c r="AB293" s="12" t="s">
        <v>77</v>
      </c>
      <c r="AC293" s="11">
        <f t="shared" ref="AC293:AE293" si="663">K293+R293</f>
        <v>62.5185</v>
      </c>
      <c r="AD293" s="11">
        <f t="shared" si="663"/>
        <v>833.58</v>
      </c>
      <c r="AE293" s="11">
        <f t="shared" si="663"/>
        <v>566.48</v>
      </c>
      <c r="AF293" s="11">
        <f t="shared" si="597"/>
        <v>34.73275</v>
      </c>
      <c r="AG293" s="11">
        <f t="shared" ref="AG293:AI293" si="664">O293+W293</f>
        <v>179</v>
      </c>
      <c r="AH293" s="11">
        <f t="shared" si="664"/>
        <v>0</v>
      </c>
      <c r="AI293" s="11">
        <f t="shared" si="664"/>
        <v>1676.31125</v>
      </c>
      <c r="AJ293" s="12" t="s">
        <v>33</v>
      </c>
    </row>
    <row r="294" s="9" customFormat="1" ht="16" customHeight="1" spans="1:36">
      <c r="A294" s="45">
        <f t="shared" si="580"/>
        <v>291</v>
      </c>
      <c r="B294" s="46" t="s">
        <v>363</v>
      </c>
      <c r="C294" s="97" t="s">
        <v>774</v>
      </c>
      <c r="D294" s="351" t="s">
        <v>775</v>
      </c>
      <c r="E294" s="95">
        <v>3473.25</v>
      </c>
      <c r="F294" s="95">
        <v>3473.25</v>
      </c>
      <c r="G294" s="96">
        <v>5664.75</v>
      </c>
      <c r="H294" s="95">
        <v>3473.25</v>
      </c>
      <c r="I294" s="48">
        <v>1790</v>
      </c>
      <c r="J294" s="96"/>
      <c r="K294" s="63">
        <f t="shared" si="581"/>
        <v>62.5185</v>
      </c>
      <c r="L294" s="64">
        <f t="shared" si="582"/>
        <v>555.72</v>
      </c>
      <c r="M294" s="48">
        <f t="shared" si="583"/>
        <v>453.18</v>
      </c>
      <c r="N294" s="46">
        <f t="shared" si="584"/>
        <v>24.31275</v>
      </c>
      <c r="O294" s="48">
        <f t="shared" si="585"/>
        <v>89.5</v>
      </c>
      <c r="P294" s="48">
        <f t="shared" si="586"/>
        <v>0</v>
      </c>
      <c r="Q294" s="48">
        <f t="shared" si="587"/>
        <v>1185.23125</v>
      </c>
      <c r="R294" s="46">
        <f t="shared" si="588"/>
        <v>0</v>
      </c>
      <c r="S294" s="46">
        <f t="shared" si="589"/>
        <v>277.86</v>
      </c>
      <c r="T294" s="48">
        <f t="shared" si="590"/>
        <v>113.3</v>
      </c>
      <c r="U294" s="46">
        <f t="shared" si="591"/>
        <v>10.42</v>
      </c>
      <c r="V294" s="46">
        <v>0</v>
      </c>
      <c r="W294" s="48">
        <f t="shared" si="592"/>
        <v>89.5</v>
      </c>
      <c r="X294" s="48">
        <f t="shared" si="593"/>
        <v>0</v>
      </c>
      <c r="Y294" s="46">
        <f t="shared" si="594"/>
        <v>491.08</v>
      </c>
      <c r="Z294" s="46">
        <f t="shared" si="595"/>
        <v>1676.31125</v>
      </c>
      <c r="AA294" s="46"/>
      <c r="AB294" s="12" t="s">
        <v>71</v>
      </c>
      <c r="AC294" s="11">
        <f t="shared" ref="AC294:AE294" si="665">K294+R294</f>
        <v>62.5185</v>
      </c>
      <c r="AD294" s="11">
        <f t="shared" si="665"/>
        <v>833.58</v>
      </c>
      <c r="AE294" s="11">
        <f t="shared" si="665"/>
        <v>566.48</v>
      </c>
      <c r="AF294" s="11">
        <f t="shared" si="597"/>
        <v>34.73275</v>
      </c>
      <c r="AG294" s="11">
        <f t="shared" ref="AG294:AI294" si="666">O294+W294</f>
        <v>179</v>
      </c>
      <c r="AH294" s="11">
        <f t="shared" si="666"/>
        <v>0</v>
      </c>
      <c r="AI294" s="11">
        <f t="shared" si="666"/>
        <v>1676.31125</v>
      </c>
      <c r="AJ294" s="12" t="s">
        <v>33</v>
      </c>
    </row>
    <row r="295" s="21" customFormat="1" ht="16" customHeight="1" spans="1:36">
      <c r="A295" s="45">
        <f t="shared" si="580"/>
        <v>292</v>
      </c>
      <c r="B295" s="46" t="s">
        <v>337</v>
      </c>
      <c r="C295" s="51" t="s">
        <v>776</v>
      </c>
      <c r="D295" s="352" t="s">
        <v>777</v>
      </c>
      <c r="E295" s="46">
        <v>3473.25</v>
      </c>
      <c r="F295" s="46">
        <v>3473.25</v>
      </c>
      <c r="G295" s="48">
        <v>5664.75</v>
      </c>
      <c r="H295" s="46">
        <v>3473.25</v>
      </c>
      <c r="I295" s="48">
        <v>1790</v>
      </c>
      <c r="J295" s="48"/>
      <c r="K295" s="63">
        <f t="shared" si="581"/>
        <v>62.5185</v>
      </c>
      <c r="L295" s="64">
        <f t="shared" si="582"/>
        <v>555.72</v>
      </c>
      <c r="M295" s="48">
        <f t="shared" si="583"/>
        <v>453.18</v>
      </c>
      <c r="N295" s="46">
        <f t="shared" si="584"/>
        <v>24.31275</v>
      </c>
      <c r="O295" s="48">
        <f t="shared" si="585"/>
        <v>89.5</v>
      </c>
      <c r="P295" s="48">
        <f t="shared" si="586"/>
        <v>0</v>
      </c>
      <c r="Q295" s="48">
        <f t="shared" si="587"/>
        <v>1185.23125</v>
      </c>
      <c r="R295" s="46">
        <f t="shared" si="588"/>
        <v>0</v>
      </c>
      <c r="S295" s="46">
        <f t="shared" si="589"/>
        <v>277.86</v>
      </c>
      <c r="T295" s="48">
        <f t="shared" si="590"/>
        <v>113.3</v>
      </c>
      <c r="U295" s="46">
        <f t="shared" si="591"/>
        <v>10.42</v>
      </c>
      <c r="V295" s="46">
        <v>0</v>
      </c>
      <c r="W295" s="48">
        <f t="shared" si="592"/>
        <v>89.5</v>
      </c>
      <c r="X295" s="48">
        <f t="shared" si="593"/>
        <v>0</v>
      </c>
      <c r="Y295" s="46">
        <f t="shared" si="594"/>
        <v>491.08</v>
      </c>
      <c r="Z295" s="46">
        <f t="shared" si="595"/>
        <v>1676.31125</v>
      </c>
      <c r="AA295" s="46"/>
      <c r="AB295" s="12" t="s">
        <v>74</v>
      </c>
      <c r="AC295" s="11">
        <f t="shared" ref="AC295:AE295" si="667">K295+R295</f>
        <v>62.5185</v>
      </c>
      <c r="AD295" s="11">
        <f t="shared" si="667"/>
        <v>833.58</v>
      </c>
      <c r="AE295" s="11">
        <f t="shared" si="667"/>
        <v>566.48</v>
      </c>
      <c r="AF295" s="11">
        <f t="shared" si="597"/>
        <v>34.73275</v>
      </c>
      <c r="AG295" s="11">
        <f t="shared" ref="AG295:AI295" si="668">O295+W295</f>
        <v>179</v>
      </c>
      <c r="AH295" s="11">
        <f t="shared" si="668"/>
        <v>0</v>
      </c>
      <c r="AI295" s="11">
        <f t="shared" si="668"/>
        <v>1676.31125</v>
      </c>
      <c r="AJ295" s="12" t="s">
        <v>33</v>
      </c>
    </row>
    <row r="296" s="9" customFormat="1" ht="16" customHeight="1" spans="1:36">
      <c r="A296" s="45">
        <f t="shared" si="580"/>
        <v>293</v>
      </c>
      <c r="B296" s="46" t="s">
        <v>558</v>
      </c>
      <c r="C296" s="313" t="s">
        <v>778</v>
      </c>
      <c r="D296" s="346" t="s">
        <v>779</v>
      </c>
      <c r="E296" s="95">
        <v>3473.25</v>
      </c>
      <c r="F296" s="95">
        <v>0</v>
      </c>
      <c r="G296" s="96">
        <v>5664.75</v>
      </c>
      <c r="H296" s="95">
        <v>3473.25</v>
      </c>
      <c r="I296" s="48">
        <v>1790</v>
      </c>
      <c r="J296" s="96"/>
      <c r="K296" s="63">
        <f t="shared" si="581"/>
        <v>62.5185</v>
      </c>
      <c r="L296" s="64">
        <f t="shared" si="582"/>
        <v>0</v>
      </c>
      <c r="M296" s="48">
        <f t="shared" si="583"/>
        <v>453.18</v>
      </c>
      <c r="N296" s="46">
        <f t="shared" si="584"/>
        <v>24.31275</v>
      </c>
      <c r="O296" s="48">
        <f t="shared" si="585"/>
        <v>89.5</v>
      </c>
      <c r="P296" s="48">
        <f t="shared" si="586"/>
        <v>0</v>
      </c>
      <c r="Q296" s="48">
        <f t="shared" si="587"/>
        <v>629.51125</v>
      </c>
      <c r="R296" s="46">
        <f t="shared" si="588"/>
        <v>0</v>
      </c>
      <c r="S296" s="46">
        <f t="shared" si="589"/>
        <v>0</v>
      </c>
      <c r="T296" s="48">
        <f t="shared" si="590"/>
        <v>113.3</v>
      </c>
      <c r="U296" s="46">
        <f t="shared" si="591"/>
        <v>10.42</v>
      </c>
      <c r="V296" s="46">
        <v>0</v>
      </c>
      <c r="W296" s="48">
        <f t="shared" si="592"/>
        <v>89.5</v>
      </c>
      <c r="X296" s="48">
        <f t="shared" si="593"/>
        <v>0</v>
      </c>
      <c r="Y296" s="46">
        <f t="shared" si="594"/>
        <v>213.22</v>
      </c>
      <c r="Z296" s="46">
        <f t="shared" si="595"/>
        <v>842.73125</v>
      </c>
      <c r="AA296" s="46"/>
      <c r="AB296" s="12" t="s">
        <v>98</v>
      </c>
      <c r="AC296" s="11">
        <f t="shared" ref="AC296:AE296" si="669">K296+R296</f>
        <v>62.5185</v>
      </c>
      <c r="AD296" s="11">
        <f t="shared" si="669"/>
        <v>0</v>
      </c>
      <c r="AE296" s="11">
        <f t="shared" si="669"/>
        <v>566.48</v>
      </c>
      <c r="AF296" s="11">
        <f t="shared" si="597"/>
        <v>34.73275</v>
      </c>
      <c r="AG296" s="11">
        <f t="shared" ref="AG296:AI296" si="670">O296+W296</f>
        <v>179</v>
      </c>
      <c r="AH296" s="11">
        <f t="shared" si="670"/>
        <v>0</v>
      </c>
      <c r="AI296" s="11">
        <f t="shared" si="670"/>
        <v>842.73125</v>
      </c>
      <c r="AJ296" s="12" t="s">
        <v>33</v>
      </c>
    </row>
    <row r="297" s="9" customFormat="1" ht="16" customHeight="1" spans="1:36">
      <c r="A297" s="45">
        <f t="shared" si="580"/>
        <v>294</v>
      </c>
      <c r="B297" s="46" t="s">
        <v>193</v>
      </c>
      <c r="C297" s="100" t="s">
        <v>780</v>
      </c>
      <c r="D297" s="55" t="s">
        <v>781</v>
      </c>
      <c r="E297" s="95">
        <v>3473.25</v>
      </c>
      <c r="F297" s="95">
        <v>3473.25</v>
      </c>
      <c r="G297" s="96">
        <v>5664.75</v>
      </c>
      <c r="H297" s="95">
        <v>3473.25</v>
      </c>
      <c r="I297" s="48">
        <v>3180</v>
      </c>
      <c r="J297" s="96"/>
      <c r="K297" s="63">
        <f t="shared" si="581"/>
        <v>62.5185</v>
      </c>
      <c r="L297" s="64">
        <f t="shared" si="582"/>
        <v>555.72</v>
      </c>
      <c r="M297" s="48">
        <f t="shared" si="583"/>
        <v>453.18</v>
      </c>
      <c r="N297" s="46">
        <f t="shared" si="584"/>
        <v>24.31275</v>
      </c>
      <c r="O297" s="48">
        <f t="shared" si="585"/>
        <v>159</v>
      </c>
      <c r="P297" s="48">
        <f t="shared" si="586"/>
        <v>0</v>
      </c>
      <c r="Q297" s="48">
        <f t="shared" si="587"/>
        <v>1254.73125</v>
      </c>
      <c r="R297" s="46">
        <f t="shared" si="588"/>
        <v>0</v>
      </c>
      <c r="S297" s="46">
        <f t="shared" si="589"/>
        <v>277.86</v>
      </c>
      <c r="T297" s="48">
        <f t="shared" si="590"/>
        <v>113.3</v>
      </c>
      <c r="U297" s="46">
        <f t="shared" si="591"/>
        <v>10.42</v>
      </c>
      <c r="V297" s="46">
        <v>0</v>
      </c>
      <c r="W297" s="48">
        <f t="shared" si="592"/>
        <v>159</v>
      </c>
      <c r="X297" s="48">
        <f t="shared" si="593"/>
        <v>0</v>
      </c>
      <c r="Y297" s="46">
        <f t="shared" si="594"/>
        <v>560.58</v>
      </c>
      <c r="Z297" s="46">
        <f t="shared" si="595"/>
        <v>1815.31125</v>
      </c>
      <c r="AA297" s="46"/>
      <c r="AB297" s="12" t="s">
        <v>104</v>
      </c>
      <c r="AC297" s="11">
        <f t="shared" ref="AC297:AE297" si="671">K297+R297</f>
        <v>62.5185</v>
      </c>
      <c r="AD297" s="11">
        <f t="shared" si="671"/>
        <v>833.58</v>
      </c>
      <c r="AE297" s="11">
        <f t="shared" si="671"/>
        <v>566.48</v>
      </c>
      <c r="AF297" s="11">
        <f t="shared" si="597"/>
        <v>34.73275</v>
      </c>
      <c r="AG297" s="11">
        <f t="shared" ref="AG297:AI297" si="672">O297+W297</f>
        <v>318</v>
      </c>
      <c r="AH297" s="11">
        <f t="shared" si="672"/>
        <v>0</v>
      </c>
      <c r="AI297" s="11">
        <f t="shared" si="672"/>
        <v>1815.31125</v>
      </c>
      <c r="AJ297" s="12" t="s">
        <v>35</v>
      </c>
    </row>
    <row r="298" s="9" customFormat="1" ht="16" customHeight="1" spans="1:36">
      <c r="A298" s="45">
        <f t="shared" si="580"/>
        <v>295</v>
      </c>
      <c r="B298" s="46" t="s">
        <v>227</v>
      </c>
      <c r="C298" s="100" t="s">
        <v>782</v>
      </c>
      <c r="D298" s="55" t="s">
        <v>783</v>
      </c>
      <c r="E298" s="95">
        <v>3473.25</v>
      </c>
      <c r="F298" s="95">
        <v>3473.25</v>
      </c>
      <c r="G298" s="96">
        <v>5664.75</v>
      </c>
      <c r="H298" s="95">
        <v>3473.25</v>
      </c>
      <c r="I298" s="48">
        <v>3180</v>
      </c>
      <c r="J298" s="96"/>
      <c r="K298" s="63">
        <f t="shared" si="581"/>
        <v>62.5185</v>
      </c>
      <c r="L298" s="64">
        <f t="shared" si="582"/>
        <v>555.72</v>
      </c>
      <c r="M298" s="48">
        <f t="shared" si="583"/>
        <v>453.18</v>
      </c>
      <c r="N298" s="46">
        <f t="shared" si="584"/>
        <v>24.31275</v>
      </c>
      <c r="O298" s="48">
        <f t="shared" si="585"/>
        <v>159</v>
      </c>
      <c r="P298" s="48">
        <f t="shared" si="586"/>
        <v>0</v>
      </c>
      <c r="Q298" s="48">
        <f t="shared" si="587"/>
        <v>1254.73125</v>
      </c>
      <c r="R298" s="46">
        <f t="shared" si="588"/>
        <v>0</v>
      </c>
      <c r="S298" s="46">
        <f t="shared" si="589"/>
        <v>277.86</v>
      </c>
      <c r="T298" s="48">
        <f t="shared" si="590"/>
        <v>113.3</v>
      </c>
      <c r="U298" s="46">
        <f t="shared" si="591"/>
        <v>10.42</v>
      </c>
      <c r="V298" s="46">
        <v>0</v>
      </c>
      <c r="W298" s="48">
        <f t="shared" si="592"/>
        <v>159</v>
      </c>
      <c r="X298" s="48">
        <f t="shared" si="593"/>
        <v>0</v>
      </c>
      <c r="Y298" s="46">
        <f t="shared" si="594"/>
        <v>560.58</v>
      </c>
      <c r="Z298" s="46">
        <f t="shared" si="595"/>
        <v>1815.31125</v>
      </c>
      <c r="AA298" s="46"/>
      <c r="AB298" s="12" t="s">
        <v>101</v>
      </c>
      <c r="AC298" s="11">
        <f t="shared" ref="AC298:AE298" si="673">K298+R298</f>
        <v>62.5185</v>
      </c>
      <c r="AD298" s="11">
        <f t="shared" si="673"/>
        <v>833.58</v>
      </c>
      <c r="AE298" s="11">
        <f t="shared" si="673"/>
        <v>566.48</v>
      </c>
      <c r="AF298" s="11">
        <f t="shared" si="597"/>
        <v>34.73275</v>
      </c>
      <c r="AG298" s="11">
        <f t="shared" ref="AG298:AI298" si="674">O298+W298</f>
        <v>318</v>
      </c>
      <c r="AH298" s="11">
        <f t="shared" si="674"/>
        <v>0</v>
      </c>
      <c r="AI298" s="11">
        <f t="shared" si="674"/>
        <v>1815.31125</v>
      </c>
      <c r="AJ298" s="12" t="s">
        <v>34</v>
      </c>
    </row>
    <row r="299" s="20" customFormat="1" ht="16" customHeight="1" spans="1:36">
      <c r="A299" s="57">
        <f t="shared" si="580"/>
        <v>296</v>
      </c>
      <c r="B299" s="58" t="s">
        <v>230</v>
      </c>
      <c r="C299" s="195" t="s">
        <v>784</v>
      </c>
      <c r="D299" s="167" t="s">
        <v>785</v>
      </c>
      <c r="E299" s="187">
        <v>3473.25</v>
      </c>
      <c r="F299" s="60">
        <v>0</v>
      </c>
      <c r="G299" s="60">
        <v>0</v>
      </c>
      <c r="H299" s="60">
        <v>0</v>
      </c>
      <c r="I299" s="60">
        <v>0</v>
      </c>
      <c r="J299" s="190"/>
      <c r="K299" s="65">
        <f t="shared" si="581"/>
        <v>62.5185</v>
      </c>
      <c r="L299" s="66">
        <f t="shared" si="582"/>
        <v>0</v>
      </c>
      <c r="M299" s="60">
        <f t="shared" si="583"/>
        <v>0</v>
      </c>
      <c r="N299" s="58">
        <f t="shared" si="584"/>
        <v>0</v>
      </c>
      <c r="O299" s="60">
        <f t="shared" si="585"/>
        <v>0</v>
      </c>
      <c r="P299" s="60">
        <f t="shared" si="586"/>
        <v>0</v>
      </c>
      <c r="Q299" s="60">
        <f t="shared" si="587"/>
        <v>62.5185</v>
      </c>
      <c r="R299" s="58">
        <f t="shared" si="588"/>
        <v>0</v>
      </c>
      <c r="S299" s="58">
        <f t="shared" si="589"/>
        <v>0</v>
      </c>
      <c r="T299" s="60">
        <f t="shared" si="590"/>
        <v>0</v>
      </c>
      <c r="U299" s="58">
        <f t="shared" si="591"/>
        <v>0</v>
      </c>
      <c r="V299" s="58">
        <v>0</v>
      </c>
      <c r="W299" s="60">
        <f t="shared" si="592"/>
        <v>0</v>
      </c>
      <c r="X299" s="60">
        <f t="shared" si="593"/>
        <v>0</v>
      </c>
      <c r="Y299" s="58">
        <f t="shared" si="594"/>
        <v>0</v>
      </c>
      <c r="Z299" s="58">
        <f t="shared" si="595"/>
        <v>62.5185</v>
      </c>
      <c r="AA299" s="58"/>
      <c r="AB299" s="16" t="s">
        <v>60</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45">
        <f t="shared" si="580"/>
        <v>297</v>
      </c>
      <c r="B300" s="46" t="s">
        <v>176</v>
      </c>
      <c r="C300" s="101" t="s">
        <v>786</v>
      </c>
      <c r="D300" s="353" t="s">
        <v>787</v>
      </c>
      <c r="E300" s="95">
        <v>3473.25</v>
      </c>
      <c r="F300" s="95">
        <v>3473.25</v>
      </c>
      <c r="G300" s="96">
        <v>5664.75</v>
      </c>
      <c r="H300" s="95">
        <v>3473.25</v>
      </c>
      <c r="I300" s="48">
        <v>3180</v>
      </c>
      <c r="J300" s="96"/>
      <c r="K300" s="63">
        <f t="shared" si="581"/>
        <v>62.5185</v>
      </c>
      <c r="L300" s="64">
        <f t="shared" si="582"/>
        <v>555.72</v>
      </c>
      <c r="M300" s="48">
        <f t="shared" si="583"/>
        <v>453.18</v>
      </c>
      <c r="N300" s="46">
        <f t="shared" si="584"/>
        <v>24.31275</v>
      </c>
      <c r="O300" s="48">
        <f t="shared" si="585"/>
        <v>159</v>
      </c>
      <c r="P300" s="48">
        <f t="shared" si="586"/>
        <v>0</v>
      </c>
      <c r="Q300" s="48">
        <f t="shared" si="587"/>
        <v>1254.73125</v>
      </c>
      <c r="R300" s="46">
        <f t="shared" si="588"/>
        <v>0</v>
      </c>
      <c r="S300" s="46">
        <f t="shared" si="589"/>
        <v>277.86</v>
      </c>
      <c r="T300" s="48">
        <f t="shared" si="590"/>
        <v>113.3</v>
      </c>
      <c r="U300" s="46">
        <f t="shared" si="591"/>
        <v>10.42</v>
      </c>
      <c r="V300" s="46">
        <v>0</v>
      </c>
      <c r="W300" s="48">
        <f t="shared" si="592"/>
        <v>159</v>
      </c>
      <c r="X300" s="48">
        <f t="shared" si="593"/>
        <v>0</v>
      </c>
      <c r="Y300" s="46">
        <f t="shared" si="594"/>
        <v>560.58</v>
      </c>
      <c r="Z300" s="46">
        <f t="shared" si="595"/>
        <v>1815.31125</v>
      </c>
      <c r="AA300" s="46"/>
      <c r="AB300" s="12" t="s">
        <v>104</v>
      </c>
      <c r="AC300" s="11">
        <f t="shared" ref="AC300:AE300" si="677">K300+R300</f>
        <v>62.5185</v>
      </c>
      <c r="AD300" s="11">
        <f t="shared" si="677"/>
        <v>833.58</v>
      </c>
      <c r="AE300" s="11">
        <f t="shared" si="677"/>
        <v>566.48</v>
      </c>
      <c r="AF300" s="11">
        <f t="shared" si="597"/>
        <v>34.73275</v>
      </c>
      <c r="AG300" s="11">
        <f t="shared" ref="AG300:AI300" si="678">O300+W300</f>
        <v>318</v>
      </c>
      <c r="AH300" s="11">
        <f t="shared" si="678"/>
        <v>0</v>
      </c>
      <c r="AI300" s="11">
        <f t="shared" si="678"/>
        <v>1815.31125</v>
      </c>
      <c r="AJ300" s="12" t="s">
        <v>35</v>
      </c>
    </row>
    <row r="301" s="9" customFormat="1" ht="16" customHeight="1" spans="1:36">
      <c r="A301" s="45">
        <f t="shared" si="580"/>
        <v>298</v>
      </c>
      <c r="B301" s="46" t="s">
        <v>509</v>
      </c>
      <c r="C301" s="100" t="s">
        <v>788</v>
      </c>
      <c r="D301" s="346" t="s">
        <v>789</v>
      </c>
      <c r="E301" s="95">
        <v>3473.25</v>
      </c>
      <c r="F301" s="95">
        <v>3473.25</v>
      </c>
      <c r="G301" s="96">
        <v>5664.75</v>
      </c>
      <c r="H301" s="95">
        <v>3473.25</v>
      </c>
      <c r="I301" s="48">
        <v>1790</v>
      </c>
      <c r="J301" s="96"/>
      <c r="K301" s="63">
        <f t="shared" si="581"/>
        <v>62.5185</v>
      </c>
      <c r="L301" s="64">
        <f t="shared" si="582"/>
        <v>555.72</v>
      </c>
      <c r="M301" s="48">
        <f t="shared" si="583"/>
        <v>453.18</v>
      </c>
      <c r="N301" s="46">
        <f t="shared" si="584"/>
        <v>24.31275</v>
      </c>
      <c r="O301" s="48">
        <f t="shared" si="585"/>
        <v>89.5</v>
      </c>
      <c r="P301" s="48">
        <f t="shared" si="586"/>
        <v>0</v>
      </c>
      <c r="Q301" s="48">
        <f t="shared" si="587"/>
        <v>1185.23125</v>
      </c>
      <c r="R301" s="46">
        <f t="shared" si="588"/>
        <v>0</v>
      </c>
      <c r="S301" s="46">
        <f t="shared" si="589"/>
        <v>277.86</v>
      </c>
      <c r="T301" s="48">
        <f t="shared" si="590"/>
        <v>113.3</v>
      </c>
      <c r="U301" s="46">
        <f t="shared" si="591"/>
        <v>10.42</v>
      </c>
      <c r="V301" s="46">
        <v>0</v>
      </c>
      <c r="W301" s="48">
        <f t="shared" si="592"/>
        <v>89.5</v>
      </c>
      <c r="X301" s="48">
        <f t="shared" si="593"/>
        <v>0</v>
      </c>
      <c r="Y301" s="46">
        <f t="shared" si="594"/>
        <v>491.08</v>
      </c>
      <c r="Z301" s="46">
        <f t="shared" si="595"/>
        <v>1676.31125</v>
      </c>
      <c r="AA301" s="46"/>
      <c r="AB301" s="12" t="s">
        <v>83</v>
      </c>
      <c r="AC301" s="11">
        <f t="shared" ref="AC301:AE301" si="679">K301+R301</f>
        <v>62.5185</v>
      </c>
      <c r="AD301" s="11">
        <f t="shared" si="679"/>
        <v>833.58</v>
      </c>
      <c r="AE301" s="11">
        <f t="shared" si="679"/>
        <v>566.48</v>
      </c>
      <c r="AF301" s="11">
        <f t="shared" si="597"/>
        <v>34.73275</v>
      </c>
      <c r="AG301" s="11">
        <f t="shared" ref="AG301:AI301" si="680">O301+W301</f>
        <v>179</v>
      </c>
      <c r="AH301" s="11">
        <f t="shared" si="680"/>
        <v>0</v>
      </c>
      <c r="AI301" s="11">
        <f t="shared" si="680"/>
        <v>1676.31125</v>
      </c>
      <c r="AJ301" s="12" t="s">
        <v>33</v>
      </c>
    </row>
    <row r="302" s="9" customFormat="1" ht="16" customHeight="1" spans="1:36">
      <c r="A302" s="45">
        <f t="shared" si="580"/>
        <v>299</v>
      </c>
      <c r="B302" s="46" t="s">
        <v>53</v>
      </c>
      <c r="C302" s="101" t="s">
        <v>790</v>
      </c>
      <c r="D302" s="102" t="s">
        <v>791</v>
      </c>
      <c r="E302" s="95">
        <v>3473.25</v>
      </c>
      <c r="F302" s="95">
        <v>3473.25</v>
      </c>
      <c r="G302" s="96">
        <v>5664.75</v>
      </c>
      <c r="H302" s="95">
        <v>3473.25</v>
      </c>
      <c r="I302" s="48">
        <v>3180</v>
      </c>
      <c r="J302" s="96"/>
      <c r="K302" s="63">
        <f t="shared" si="581"/>
        <v>62.5185</v>
      </c>
      <c r="L302" s="64">
        <f t="shared" si="582"/>
        <v>555.72</v>
      </c>
      <c r="M302" s="48">
        <f t="shared" si="583"/>
        <v>453.18</v>
      </c>
      <c r="N302" s="46">
        <f t="shared" si="584"/>
        <v>24.31275</v>
      </c>
      <c r="O302" s="48">
        <f t="shared" si="585"/>
        <v>159</v>
      </c>
      <c r="P302" s="48">
        <f t="shared" si="586"/>
        <v>0</v>
      </c>
      <c r="Q302" s="48">
        <f t="shared" si="587"/>
        <v>1254.73125</v>
      </c>
      <c r="R302" s="46">
        <f t="shared" si="588"/>
        <v>0</v>
      </c>
      <c r="S302" s="46">
        <f t="shared" si="589"/>
        <v>277.86</v>
      </c>
      <c r="T302" s="48">
        <f t="shared" si="590"/>
        <v>113.3</v>
      </c>
      <c r="U302" s="46">
        <f t="shared" si="591"/>
        <v>10.42</v>
      </c>
      <c r="V302" s="46">
        <v>0</v>
      </c>
      <c r="W302" s="48">
        <f t="shared" si="592"/>
        <v>159</v>
      </c>
      <c r="X302" s="48">
        <f t="shared" si="593"/>
        <v>0</v>
      </c>
      <c r="Y302" s="46">
        <f t="shared" si="594"/>
        <v>560.58</v>
      </c>
      <c r="Z302" s="46">
        <f t="shared" si="595"/>
        <v>1815.31125</v>
      </c>
      <c r="AA302" s="46"/>
      <c r="AB302" s="12" t="s">
        <v>54</v>
      </c>
      <c r="AC302" s="11">
        <f t="shared" ref="AC302:AE302" si="681">K302+R302</f>
        <v>62.5185</v>
      </c>
      <c r="AD302" s="11">
        <f t="shared" si="681"/>
        <v>833.58</v>
      </c>
      <c r="AE302" s="11">
        <f t="shared" si="681"/>
        <v>566.48</v>
      </c>
      <c r="AF302" s="11">
        <f t="shared" si="597"/>
        <v>34.73275</v>
      </c>
      <c r="AG302" s="11">
        <f t="shared" ref="AG302:AI302" si="682">O302+W302</f>
        <v>318</v>
      </c>
      <c r="AH302" s="11">
        <f t="shared" si="682"/>
        <v>0</v>
      </c>
      <c r="AI302" s="11">
        <f t="shared" si="682"/>
        <v>1815.31125</v>
      </c>
      <c r="AJ302" s="12" t="s">
        <v>32</v>
      </c>
    </row>
    <row r="303" s="9" customFormat="1" ht="16" customHeight="1" spans="1:36">
      <c r="A303" s="45">
        <f t="shared" si="580"/>
        <v>300</v>
      </c>
      <c r="B303" s="46" t="s">
        <v>363</v>
      </c>
      <c r="C303" s="52" t="s">
        <v>792</v>
      </c>
      <c r="D303" s="346" t="s">
        <v>793</v>
      </c>
      <c r="E303" s="95">
        <v>3473.25</v>
      </c>
      <c r="F303" s="95">
        <v>3473.25</v>
      </c>
      <c r="G303" s="96">
        <v>5664.75</v>
      </c>
      <c r="H303" s="95">
        <v>3473.25</v>
      </c>
      <c r="I303" s="48">
        <v>1790</v>
      </c>
      <c r="J303" s="95"/>
      <c r="K303" s="63">
        <f t="shared" si="581"/>
        <v>62.5185</v>
      </c>
      <c r="L303" s="64">
        <f t="shared" si="582"/>
        <v>555.72</v>
      </c>
      <c r="M303" s="48">
        <f t="shared" si="583"/>
        <v>453.18</v>
      </c>
      <c r="N303" s="46">
        <f t="shared" si="584"/>
        <v>24.31275</v>
      </c>
      <c r="O303" s="48">
        <f t="shared" si="585"/>
        <v>89.5</v>
      </c>
      <c r="P303" s="48">
        <f t="shared" si="586"/>
        <v>0</v>
      </c>
      <c r="Q303" s="48">
        <f t="shared" si="587"/>
        <v>1185.23125</v>
      </c>
      <c r="R303" s="46">
        <f t="shared" si="588"/>
        <v>0</v>
      </c>
      <c r="S303" s="46">
        <f t="shared" si="589"/>
        <v>277.86</v>
      </c>
      <c r="T303" s="48">
        <f t="shared" si="590"/>
        <v>113.3</v>
      </c>
      <c r="U303" s="46">
        <f t="shared" si="591"/>
        <v>10.42</v>
      </c>
      <c r="V303" s="46">
        <v>0</v>
      </c>
      <c r="W303" s="48">
        <f t="shared" si="592"/>
        <v>89.5</v>
      </c>
      <c r="X303" s="48">
        <f t="shared" si="593"/>
        <v>0</v>
      </c>
      <c r="Y303" s="46">
        <f t="shared" si="594"/>
        <v>491.08</v>
      </c>
      <c r="Z303" s="46">
        <f t="shared" si="595"/>
        <v>1676.31125</v>
      </c>
      <c r="AA303" s="46"/>
      <c r="AB303" s="12" t="s">
        <v>71</v>
      </c>
      <c r="AC303" s="11">
        <f t="shared" ref="AC303:AE303" si="683">K303+R303</f>
        <v>62.5185</v>
      </c>
      <c r="AD303" s="11">
        <f t="shared" si="683"/>
        <v>833.58</v>
      </c>
      <c r="AE303" s="11">
        <f t="shared" si="683"/>
        <v>566.48</v>
      </c>
      <c r="AF303" s="11">
        <f t="shared" si="597"/>
        <v>34.73275</v>
      </c>
      <c r="AG303" s="11">
        <f t="shared" ref="AG303:AI303" si="684">O303+W303</f>
        <v>179</v>
      </c>
      <c r="AH303" s="11">
        <f t="shared" si="684"/>
        <v>0</v>
      </c>
      <c r="AI303" s="11">
        <f t="shared" si="684"/>
        <v>1676.31125</v>
      </c>
      <c r="AJ303" s="12" t="s">
        <v>33</v>
      </c>
    </row>
    <row r="304" s="9" customFormat="1" ht="16" customHeight="1" spans="1:36">
      <c r="A304" s="45">
        <f t="shared" si="580"/>
        <v>301</v>
      </c>
      <c r="B304" s="46" t="s">
        <v>794</v>
      </c>
      <c r="C304" s="100" t="s">
        <v>795</v>
      </c>
      <c r="D304" s="55" t="s">
        <v>796</v>
      </c>
      <c r="E304" s="95">
        <v>3473.25</v>
      </c>
      <c r="F304" s="95">
        <v>3473.25</v>
      </c>
      <c r="G304" s="96">
        <v>5664.75</v>
      </c>
      <c r="H304" s="95">
        <v>3473.25</v>
      </c>
      <c r="I304" s="48">
        <v>3180</v>
      </c>
      <c r="J304" s="96"/>
      <c r="K304" s="63">
        <f t="shared" si="581"/>
        <v>62.5185</v>
      </c>
      <c r="L304" s="64">
        <f t="shared" si="582"/>
        <v>555.72</v>
      </c>
      <c r="M304" s="48">
        <f t="shared" si="583"/>
        <v>453.18</v>
      </c>
      <c r="N304" s="46">
        <f t="shared" si="584"/>
        <v>24.31275</v>
      </c>
      <c r="O304" s="48">
        <f t="shared" si="585"/>
        <v>159</v>
      </c>
      <c r="P304" s="48">
        <f t="shared" si="586"/>
        <v>0</v>
      </c>
      <c r="Q304" s="48">
        <f t="shared" si="587"/>
        <v>1254.73125</v>
      </c>
      <c r="R304" s="46">
        <f t="shared" si="588"/>
        <v>0</v>
      </c>
      <c r="S304" s="46">
        <f t="shared" si="589"/>
        <v>277.86</v>
      </c>
      <c r="T304" s="48">
        <f t="shared" si="590"/>
        <v>113.3</v>
      </c>
      <c r="U304" s="46">
        <f t="shared" si="591"/>
        <v>10.42</v>
      </c>
      <c r="V304" s="46">
        <v>0</v>
      </c>
      <c r="W304" s="48">
        <f t="shared" si="592"/>
        <v>159</v>
      </c>
      <c r="X304" s="48">
        <f t="shared" si="593"/>
        <v>0</v>
      </c>
      <c r="Y304" s="46">
        <f t="shared" si="594"/>
        <v>560.58</v>
      </c>
      <c r="Z304" s="46">
        <f t="shared" si="595"/>
        <v>1815.31125</v>
      </c>
      <c r="AA304" s="46"/>
      <c r="AB304" s="12" t="s">
        <v>119</v>
      </c>
      <c r="AC304" s="11">
        <f t="shared" ref="AC304:AE304" si="685">K304+R304</f>
        <v>62.5185</v>
      </c>
      <c r="AD304" s="11">
        <f t="shared" si="685"/>
        <v>833.58</v>
      </c>
      <c r="AE304" s="11">
        <f t="shared" si="685"/>
        <v>566.48</v>
      </c>
      <c r="AF304" s="11">
        <f t="shared" si="597"/>
        <v>34.73275</v>
      </c>
      <c r="AG304" s="11">
        <f t="shared" ref="AG304:AI304" si="686">O304+W304</f>
        <v>318</v>
      </c>
      <c r="AH304" s="11">
        <f t="shared" si="686"/>
        <v>0</v>
      </c>
      <c r="AI304" s="11">
        <f t="shared" si="686"/>
        <v>1815.31125</v>
      </c>
      <c r="AJ304" s="12" t="s">
        <v>36</v>
      </c>
    </row>
    <row r="305" s="9" customFormat="1" ht="16" customHeight="1" spans="1:36">
      <c r="A305" s="45">
        <f t="shared" si="580"/>
        <v>302</v>
      </c>
      <c r="B305" s="46" t="s">
        <v>363</v>
      </c>
      <c r="C305" s="52" t="s">
        <v>797</v>
      </c>
      <c r="D305" s="344" t="s">
        <v>798</v>
      </c>
      <c r="E305" s="95">
        <v>3473.25</v>
      </c>
      <c r="F305" s="95">
        <v>3473.25</v>
      </c>
      <c r="G305" s="96">
        <v>5664.75</v>
      </c>
      <c r="H305" s="95">
        <v>3473.25</v>
      </c>
      <c r="I305" s="48">
        <v>0</v>
      </c>
      <c r="J305" s="96"/>
      <c r="K305" s="63">
        <f t="shared" si="581"/>
        <v>62.5185</v>
      </c>
      <c r="L305" s="64">
        <f t="shared" si="582"/>
        <v>555.72</v>
      </c>
      <c r="M305" s="48">
        <f t="shared" si="583"/>
        <v>453.18</v>
      </c>
      <c r="N305" s="46">
        <f t="shared" si="584"/>
        <v>24.31275</v>
      </c>
      <c r="O305" s="48">
        <f t="shared" si="585"/>
        <v>0</v>
      </c>
      <c r="P305" s="48">
        <f t="shared" si="586"/>
        <v>0</v>
      </c>
      <c r="Q305" s="48">
        <f t="shared" si="587"/>
        <v>1095.73125</v>
      </c>
      <c r="R305" s="46">
        <f t="shared" si="588"/>
        <v>0</v>
      </c>
      <c r="S305" s="46">
        <f t="shared" si="589"/>
        <v>277.86</v>
      </c>
      <c r="T305" s="48">
        <f t="shared" si="590"/>
        <v>113.3</v>
      </c>
      <c r="U305" s="46">
        <f t="shared" si="591"/>
        <v>10.42</v>
      </c>
      <c r="V305" s="46">
        <v>0</v>
      </c>
      <c r="W305" s="48">
        <f t="shared" si="592"/>
        <v>0</v>
      </c>
      <c r="X305" s="48">
        <f t="shared" si="593"/>
        <v>0</v>
      </c>
      <c r="Y305" s="46">
        <f t="shared" si="594"/>
        <v>401.58</v>
      </c>
      <c r="Z305" s="46">
        <f t="shared" si="595"/>
        <v>1497.31125</v>
      </c>
      <c r="AA305" s="46"/>
      <c r="AB305" s="12" t="s">
        <v>71</v>
      </c>
      <c r="AC305" s="11">
        <f t="shared" ref="AC305:AE305" si="687">K305+R305</f>
        <v>62.5185</v>
      </c>
      <c r="AD305" s="11">
        <f t="shared" si="687"/>
        <v>833.58</v>
      </c>
      <c r="AE305" s="11">
        <f t="shared" si="687"/>
        <v>566.48</v>
      </c>
      <c r="AF305" s="11">
        <f t="shared" si="597"/>
        <v>34.73275</v>
      </c>
      <c r="AG305" s="11">
        <f t="shared" ref="AG305:AI305" si="688">O305+W305</f>
        <v>0</v>
      </c>
      <c r="AH305" s="11">
        <f t="shared" si="688"/>
        <v>0</v>
      </c>
      <c r="AI305" s="11">
        <f t="shared" si="688"/>
        <v>1497.31125</v>
      </c>
      <c r="AJ305" s="12" t="s">
        <v>33</v>
      </c>
    </row>
    <row r="306" s="9" customFormat="1" ht="16" customHeight="1" spans="1:36">
      <c r="A306" s="45">
        <f t="shared" si="580"/>
        <v>303</v>
      </c>
      <c r="B306" s="46" t="s">
        <v>230</v>
      </c>
      <c r="C306" s="52" t="s">
        <v>799</v>
      </c>
      <c r="D306" s="344" t="s">
        <v>800</v>
      </c>
      <c r="E306" s="95">
        <v>3473.25</v>
      </c>
      <c r="F306" s="95">
        <v>3473.25</v>
      </c>
      <c r="G306" s="96">
        <v>5664.75</v>
      </c>
      <c r="H306" s="95">
        <v>3473.25</v>
      </c>
      <c r="I306" s="48">
        <v>3180</v>
      </c>
      <c r="J306" s="96"/>
      <c r="K306" s="63">
        <f t="shared" si="581"/>
        <v>62.5185</v>
      </c>
      <c r="L306" s="64">
        <f t="shared" si="582"/>
        <v>555.72</v>
      </c>
      <c r="M306" s="48">
        <f t="shared" si="583"/>
        <v>453.18</v>
      </c>
      <c r="N306" s="46">
        <f t="shared" si="584"/>
        <v>24.31275</v>
      </c>
      <c r="O306" s="48">
        <f t="shared" si="585"/>
        <v>159</v>
      </c>
      <c r="P306" s="48">
        <f t="shared" si="586"/>
        <v>0</v>
      </c>
      <c r="Q306" s="48">
        <f t="shared" si="587"/>
        <v>1254.73125</v>
      </c>
      <c r="R306" s="46">
        <f t="shared" si="588"/>
        <v>0</v>
      </c>
      <c r="S306" s="46">
        <f t="shared" si="589"/>
        <v>277.86</v>
      </c>
      <c r="T306" s="48">
        <f t="shared" si="590"/>
        <v>113.3</v>
      </c>
      <c r="U306" s="46">
        <f t="shared" si="591"/>
        <v>10.42</v>
      </c>
      <c r="V306" s="46">
        <v>0</v>
      </c>
      <c r="W306" s="48">
        <f t="shared" si="592"/>
        <v>159</v>
      </c>
      <c r="X306" s="48">
        <f t="shared" si="593"/>
        <v>0</v>
      </c>
      <c r="Y306" s="46">
        <f t="shared" si="594"/>
        <v>560.58</v>
      </c>
      <c r="Z306" s="46">
        <f t="shared" si="595"/>
        <v>1815.31125</v>
      </c>
      <c r="AA306" s="46"/>
      <c r="AB306" s="12" t="s">
        <v>60</v>
      </c>
      <c r="AC306" s="11">
        <f t="shared" ref="AC306:AE306" si="689">K306+R306</f>
        <v>62.5185</v>
      </c>
      <c r="AD306" s="11">
        <f t="shared" si="689"/>
        <v>833.58</v>
      </c>
      <c r="AE306" s="11">
        <f t="shared" si="689"/>
        <v>566.48</v>
      </c>
      <c r="AF306" s="11">
        <f t="shared" si="597"/>
        <v>34.73275</v>
      </c>
      <c r="AG306" s="11">
        <f t="shared" ref="AG306:AI306" si="690">O306+W306</f>
        <v>318</v>
      </c>
      <c r="AH306" s="11">
        <f t="shared" si="690"/>
        <v>0</v>
      </c>
      <c r="AI306" s="11">
        <f t="shared" si="690"/>
        <v>1815.31125</v>
      </c>
      <c r="AJ306" s="12" t="s">
        <v>32</v>
      </c>
    </row>
    <row r="307" s="9" customFormat="1" ht="16" customHeight="1" spans="1:36">
      <c r="A307" s="45">
        <f t="shared" si="580"/>
        <v>304</v>
      </c>
      <c r="B307" s="46" t="s">
        <v>670</v>
      </c>
      <c r="C307" s="52" t="s">
        <v>801</v>
      </c>
      <c r="D307" s="55" t="s">
        <v>802</v>
      </c>
      <c r="E307" s="95">
        <v>3473.25</v>
      </c>
      <c r="F307" s="95">
        <v>3473.25</v>
      </c>
      <c r="G307" s="96">
        <v>5664.75</v>
      </c>
      <c r="H307" s="95">
        <v>3473.25</v>
      </c>
      <c r="I307" s="48">
        <v>1790</v>
      </c>
      <c r="J307" s="96"/>
      <c r="K307" s="63">
        <f t="shared" si="581"/>
        <v>62.5185</v>
      </c>
      <c r="L307" s="64">
        <f t="shared" si="582"/>
        <v>555.72</v>
      </c>
      <c r="M307" s="48">
        <f t="shared" si="583"/>
        <v>453.18</v>
      </c>
      <c r="N307" s="46">
        <f t="shared" si="584"/>
        <v>24.31275</v>
      </c>
      <c r="O307" s="48">
        <f t="shared" si="585"/>
        <v>89.5</v>
      </c>
      <c r="P307" s="48">
        <f t="shared" si="586"/>
        <v>0</v>
      </c>
      <c r="Q307" s="48">
        <f t="shared" si="587"/>
        <v>1185.23125</v>
      </c>
      <c r="R307" s="46">
        <f t="shared" si="588"/>
        <v>0</v>
      </c>
      <c r="S307" s="46">
        <f t="shared" si="589"/>
        <v>277.86</v>
      </c>
      <c r="T307" s="48">
        <f t="shared" si="590"/>
        <v>113.3</v>
      </c>
      <c r="U307" s="46">
        <f t="shared" si="591"/>
        <v>10.42</v>
      </c>
      <c r="V307" s="46">
        <v>0</v>
      </c>
      <c r="W307" s="48">
        <f t="shared" si="592"/>
        <v>89.5</v>
      </c>
      <c r="X307" s="48">
        <f t="shared" si="593"/>
        <v>0</v>
      </c>
      <c r="Y307" s="46">
        <f t="shared" si="594"/>
        <v>491.08</v>
      </c>
      <c r="Z307" s="46">
        <f t="shared" si="595"/>
        <v>1676.31125</v>
      </c>
      <c r="AA307" s="46"/>
      <c r="AB307" s="12" t="s">
        <v>92</v>
      </c>
      <c r="AC307" s="11">
        <f t="shared" ref="AC307:AE307" si="691">K307+R307</f>
        <v>62.5185</v>
      </c>
      <c r="AD307" s="11">
        <f t="shared" si="691"/>
        <v>833.58</v>
      </c>
      <c r="AE307" s="11">
        <f t="shared" si="691"/>
        <v>566.48</v>
      </c>
      <c r="AF307" s="11">
        <f t="shared" si="597"/>
        <v>34.73275</v>
      </c>
      <c r="AG307" s="11">
        <f t="shared" ref="AG307:AI307" si="692">O307+W307</f>
        <v>179</v>
      </c>
      <c r="AH307" s="11">
        <f t="shared" si="692"/>
        <v>0</v>
      </c>
      <c r="AI307" s="11">
        <f t="shared" si="692"/>
        <v>1676.31125</v>
      </c>
      <c r="AJ307" s="12" t="s">
        <v>33</v>
      </c>
    </row>
    <row r="308" s="9" customFormat="1" ht="16" customHeight="1" spans="1:36">
      <c r="A308" s="45">
        <f t="shared" si="580"/>
        <v>305</v>
      </c>
      <c r="B308" s="46" t="s">
        <v>230</v>
      </c>
      <c r="C308" s="52" t="s">
        <v>803</v>
      </c>
      <c r="D308" s="55" t="s">
        <v>804</v>
      </c>
      <c r="E308" s="95">
        <v>3473.25</v>
      </c>
      <c r="F308" s="95">
        <v>3473.25</v>
      </c>
      <c r="G308" s="96">
        <v>5664.75</v>
      </c>
      <c r="H308" s="95">
        <v>3473.25</v>
      </c>
      <c r="I308" s="48">
        <v>3180</v>
      </c>
      <c r="J308" s="96"/>
      <c r="K308" s="63">
        <f t="shared" si="581"/>
        <v>62.5185</v>
      </c>
      <c r="L308" s="64">
        <f t="shared" si="582"/>
        <v>555.72</v>
      </c>
      <c r="M308" s="48">
        <f t="shared" si="583"/>
        <v>453.18</v>
      </c>
      <c r="N308" s="46">
        <f t="shared" si="584"/>
        <v>24.31275</v>
      </c>
      <c r="O308" s="48">
        <f t="shared" si="585"/>
        <v>159</v>
      </c>
      <c r="P308" s="48">
        <f t="shared" si="586"/>
        <v>0</v>
      </c>
      <c r="Q308" s="48">
        <f t="shared" si="587"/>
        <v>1254.73125</v>
      </c>
      <c r="R308" s="46">
        <f t="shared" si="588"/>
        <v>0</v>
      </c>
      <c r="S308" s="46">
        <f t="shared" si="589"/>
        <v>277.86</v>
      </c>
      <c r="T308" s="48">
        <f t="shared" si="590"/>
        <v>113.3</v>
      </c>
      <c r="U308" s="46">
        <f t="shared" si="591"/>
        <v>10.42</v>
      </c>
      <c r="V308" s="46">
        <v>0</v>
      </c>
      <c r="W308" s="48">
        <f t="shared" si="592"/>
        <v>159</v>
      </c>
      <c r="X308" s="48">
        <f t="shared" si="593"/>
        <v>0</v>
      </c>
      <c r="Y308" s="46">
        <f t="shared" si="594"/>
        <v>560.58</v>
      </c>
      <c r="Z308" s="46">
        <f t="shared" si="595"/>
        <v>1815.31125</v>
      </c>
      <c r="AA308" s="46"/>
      <c r="AB308" s="12" t="s">
        <v>68</v>
      </c>
      <c r="AC308" s="11">
        <f t="shared" ref="AC308:AE308" si="693">K308+R308</f>
        <v>62.5185</v>
      </c>
      <c r="AD308" s="11">
        <f t="shared" si="693"/>
        <v>833.58</v>
      </c>
      <c r="AE308" s="11">
        <f t="shared" si="693"/>
        <v>566.48</v>
      </c>
      <c r="AF308" s="11">
        <f t="shared" si="597"/>
        <v>34.73275</v>
      </c>
      <c r="AG308" s="11">
        <f t="shared" ref="AG308:AI308" si="694">O308+W308</f>
        <v>318</v>
      </c>
      <c r="AH308" s="11">
        <f t="shared" si="694"/>
        <v>0</v>
      </c>
      <c r="AI308" s="11">
        <f t="shared" si="694"/>
        <v>1815.31125</v>
      </c>
      <c r="AJ308" s="12" t="s">
        <v>32</v>
      </c>
    </row>
    <row r="309" s="9" customFormat="1" ht="16" customHeight="1" spans="1:36">
      <c r="A309" s="45">
        <f t="shared" si="580"/>
        <v>306</v>
      </c>
      <c r="B309" s="46" t="s">
        <v>558</v>
      </c>
      <c r="C309" s="52" t="s">
        <v>805</v>
      </c>
      <c r="D309" s="55" t="s">
        <v>806</v>
      </c>
      <c r="E309" s="95">
        <v>3473.25</v>
      </c>
      <c r="F309" s="95">
        <v>3473.25</v>
      </c>
      <c r="G309" s="96">
        <v>5664.75</v>
      </c>
      <c r="H309" s="95">
        <v>3473.25</v>
      </c>
      <c r="I309" s="48">
        <v>1790</v>
      </c>
      <c r="J309" s="96"/>
      <c r="K309" s="63">
        <f t="shared" si="581"/>
        <v>62.5185</v>
      </c>
      <c r="L309" s="64">
        <f t="shared" si="582"/>
        <v>555.72</v>
      </c>
      <c r="M309" s="48">
        <f t="shared" si="583"/>
        <v>453.18</v>
      </c>
      <c r="N309" s="46">
        <f t="shared" si="584"/>
        <v>24.31275</v>
      </c>
      <c r="O309" s="48">
        <f t="shared" si="585"/>
        <v>89.5</v>
      </c>
      <c r="P309" s="48">
        <f t="shared" si="586"/>
        <v>0</v>
      </c>
      <c r="Q309" s="48">
        <f t="shared" si="587"/>
        <v>1185.23125</v>
      </c>
      <c r="R309" s="46">
        <f t="shared" si="588"/>
        <v>0</v>
      </c>
      <c r="S309" s="46">
        <f t="shared" si="589"/>
        <v>277.86</v>
      </c>
      <c r="T309" s="48">
        <f t="shared" si="590"/>
        <v>113.3</v>
      </c>
      <c r="U309" s="46">
        <f t="shared" si="591"/>
        <v>10.42</v>
      </c>
      <c r="V309" s="46">
        <v>0</v>
      </c>
      <c r="W309" s="48">
        <f t="shared" si="592"/>
        <v>89.5</v>
      </c>
      <c r="X309" s="48">
        <f t="shared" si="593"/>
        <v>0</v>
      </c>
      <c r="Y309" s="46">
        <f t="shared" si="594"/>
        <v>491.08</v>
      </c>
      <c r="Z309" s="46">
        <f t="shared" si="595"/>
        <v>1676.31125</v>
      </c>
      <c r="AA309" s="46"/>
      <c r="AB309" s="12" t="s">
        <v>98</v>
      </c>
      <c r="AC309" s="11">
        <f t="shared" ref="AC309:AE309" si="695">K309+R309</f>
        <v>62.5185</v>
      </c>
      <c r="AD309" s="11">
        <f t="shared" si="695"/>
        <v>833.58</v>
      </c>
      <c r="AE309" s="11">
        <f t="shared" si="695"/>
        <v>566.48</v>
      </c>
      <c r="AF309" s="11">
        <f t="shared" si="597"/>
        <v>34.73275</v>
      </c>
      <c r="AG309" s="11">
        <f t="shared" ref="AG309:AI309" si="696">O309+W309</f>
        <v>179</v>
      </c>
      <c r="AH309" s="11">
        <f t="shared" si="696"/>
        <v>0</v>
      </c>
      <c r="AI309" s="11">
        <f t="shared" si="696"/>
        <v>1676.31125</v>
      </c>
      <c r="AJ309" s="12" t="s">
        <v>33</v>
      </c>
    </row>
    <row r="310" s="9" customFormat="1" ht="16" customHeight="1" spans="1:36">
      <c r="A310" s="45">
        <f t="shared" si="580"/>
        <v>307</v>
      </c>
      <c r="B310" s="46" t="s">
        <v>558</v>
      </c>
      <c r="C310" s="52" t="s">
        <v>807</v>
      </c>
      <c r="D310" s="55" t="s">
        <v>808</v>
      </c>
      <c r="E310" s="95">
        <v>3473.25</v>
      </c>
      <c r="F310" s="95">
        <v>3473.25</v>
      </c>
      <c r="G310" s="96">
        <v>5664.75</v>
      </c>
      <c r="H310" s="95">
        <v>3473.25</v>
      </c>
      <c r="I310" s="48">
        <v>1790</v>
      </c>
      <c r="J310" s="96"/>
      <c r="K310" s="63">
        <f t="shared" si="581"/>
        <v>62.5185</v>
      </c>
      <c r="L310" s="64">
        <f t="shared" si="582"/>
        <v>555.72</v>
      </c>
      <c r="M310" s="48">
        <f t="shared" si="583"/>
        <v>453.18</v>
      </c>
      <c r="N310" s="46">
        <f t="shared" si="584"/>
        <v>24.31275</v>
      </c>
      <c r="O310" s="48">
        <f t="shared" si="585"/>
        <v>89.5</v>
      </c>
      <c r="P310" s="48">
        <f t="shared" si="586"/>
        <v>0</v>
      </c>
      <c r="Q310" s="48">
        <f t="shared" si="587"/>
        <v>1185.23125</v>
      </c>
      <c r="R310" s="46">
        <f t="shared" si="588"/>
        <v>0</v>
      </c>
      <c r="S310" s="46">
        <f t="shared" si="589"/>
        <v>277.86</v>
      </c>
      <c r="T310" s="48">
        <f t="shared" si="590"/>
        <v>113.3</v>
      </c>
      <c r="U310" s="46">
        <f t="shared" si="591"/>
        <v>10.42</v>
      </c>
      <c r="V310" s="46">
        <v>0</v>
      </c>
      <c r="W310" s="48">
        <f t="shared" si="592"/>
        <v>89.5</v>
      </c>
      <c r="X310" s="48">
        <f t="shared" si="593"/>
        <v>0</v>
      </c>
      <c r="Y310" s="46">
        <f t="shared" si="594"/>
        <v>491.08</v>
      </c>
      <c r="Z310" s="46">
        <f t="shared" si="595"/>
        <v>1676.31125</v>
      </c>
      <c r="AA310" s="46"/>
      <c r="AB310" s="12" t="s">
        <v>98</v>
      </c>
      <c r="AC310" s="11">
        <f t="shared" ref="AC310:AE310" si="697">K310+R310</f>
        <v>62.5185</v>
      </c>
      <c r="AD310" s="11">
        <f t="shared" si="697"/>
        <v>833.58</v>
      </c>
      <c r="AE310" s="11">
        <f t="shared" si="697"/>
        <v>566.48</v>
      </c>
      <c r="AF310" s="11">
        <f t="shared" si="597"/>
        <v>34.73275</v>
      </c>
      <c r="AG310" s="11">
        <f t="shared" ref="AG310:AI310" si="698">O310+W310</f>
        <v>179</v>
      </c>
      <c r="AH310" s="11">
        <f t="shared" si="698"/>
        <v>0</v>
      </c>
      <c r="AI310" s="11">
        <f t="shared" si="698"/>
        <v>1676.31125</v>
      </c>
      <c r="AJ310" s="12" t="s">
        <v>33</v>
      </c>
    </row>
    <row r="311" s="9" customFormat="1" ht="16" customHeight="1" spans="1:36">
      <c r="A311" s="45">
        <f t="shared" si="580"/>
        <v>308</v>
      </c>
      <c r="B311" s="46" t="s">
        <v>558</v>
      </c>
      <c r="C311" s="52" t="s">
        <v>809</v>
      </c>
      <c r="D311" s="55" t="s">
        <v>810</v>
      </c>
      <c r="E311" s="95">
        <v>3473.25</v>
      </c>
      <c r="F311" s="95">
        <v>3473.25</v>
      </c>
      <c r="G311" s="96">
        <v>5664.75</v>
      </c>
      <c r="H311" s="95">
        <v>3473.25</v>
      </c>
      <c r="I311" s="48">
        <v>1790</v>
      </c>
      <c r="J311" s="96"/>
      <c r="K311" s="63">
        <f t="shared" si="581"/>
        <v>62.5185</v>
      </c>
      <c r="L311" s="64">
        <f t="shared" si="582"/>
        <v>555.72</v>
      </c>
      <c r="M311" s="48">
        <f t="shared" si="583"/>
        <v>453.18</v>
      </c>
      <c r="N311" s="46">
        <f t="shared" si="584"/>
        <v>24.31275</v>
      </c>
      <c r="O311" s="48">
        <f t="shared" si="585"/>
        <v>89.5</v>
      </c>
      <c r="P311" s="48">
        <f t="shared" si="586"/>
        <v>0</v>
      </c>
      <c r="Q311" s="48">
        <f t="shared" si="587"/>
        <v>1185.23125</v>
      </c>
      <c r="R311" s="46">
        <f t="shared" si="588"/>
        <v>0</v>
      </c>
      <c r="S311" s="46">
        <f t="shared" si="589"/>
        <v>277.86</v>
      </c>
      <c r="T311" s="48">
        <f t="shared" si="590"/>
        <v>113.3</v>
      </c>
      <c r="U311" s="46">
        <f t="shared" si="591"/>
        <v>10.42</v>
      </c>
      <c r="V311" s="46">
        <v>0</v>
      </c>
      <c r="W311" s="48">
        <f t="shared" si="592"/>
        <v>89.5</v>
      </c>
      <c r="X311" s="48">
        <f t="shared" si="593"/>
        <v>0</v>
      </c>
      <c r="Y311" s="46">
        <f t="shared" si="594"/>
        <v>491.08</v>
      </c>
      <c r="Z311" s="46">
        <f t="shared" si="595"/>
        <v>1676.31125</v>
      </c>
      <c r="AA311" s="46"/>
      <c r="AB311" s="12" t="s">
        <v>98</v>
      </c>
      <c r="AC311" s="11">
        <f t="shared" ref="AC311:AE311" si="699">K311+R311</f>
        <v>62.5185</v>
      </c>
      <c r="AD311" s="11">
        <f t="shared" si="699"/>
        <v>833.58</v>
      </c>
      <c r="AE311" s="11">
        <f t="shared" si="699"/>
        <v>566.48</v>
      </c>
      <c r="AF311" s="11">
        <f t="shared" si="597"/>
        <v>34.73275</v>
      </c>
      <c r="AG311" s="11">
        <f t="shared" ref="AG311:AI311" si="700">O311+W311</f>
        <v>179</v>
      </c>
      <c r="AH311" s="11">
        <f t="shared" si="700"/>
        <v>0</v>
      </c>
      <c r="AI311" s="11">
        <f t="shared" si="700"/>
        <v>1676.31125</v>
      </c>
      <c r="AJ311" s="12" t="s">
        <v>33</v>
      </c>
    </row>
    <row r="312" s="9" customFormat="1" ht="16" customHeight="1" spans="1:36">
      <c r="A312" s="45">
        <f t="shared" si="580"/>
        <v>309</v>
      </c>
      <c r="B312" s="46" t="s">
        <v>794</v>
      </c>
      <c r="C312" s="52" t="s">
        <v>811</v>
      </c>
      <c r="D312" s="55" t="s">
        <v>812</v>
      </c>
      <c r="E312" s="95">
        <v>3473.25</v>
      </c>
      <c r="F312" s="95">
        <v>3473.25</v>
      </c>
      <c r="G312" s="96">
        <v>5664.75</v>
      </c>
      <c r="H312" s="95">
        <v>3473.25</v>
      </c>
      <c r="I312" s="48">
        <v>3180</v>
      </c>
      <c r="J312" s="96"/>
      <c r="K312" s="63">
        <f t="shared" si="581"/>
        <v>62.5185</v>
      </c>
      <c r="L312" s="64">
        <f t="shared" si="582"/>
        <v>555.72</v>
      </c>
      <c r="M312" s="48">
        <f t="shared" si="583"/>
        <v>453.18</v>
      </c>
      <c r="N312" s="46">
        <f t="shared" si="584"/>
        <v>24.31275</v>
      </c>
      <c r="O312" s="48">
        <f t="shared" si="585"/>
        <v>159</v>
      </c>
      <c r="P312" s="48">
        <f t="shared" si="586"/>
        <v>0</v>
      </c>
      <c r="Q312" s="48">
        <f t="shared" si="587"/>
        <v>1254.73125</v>
      </c>
      <c r="R312" s="46">
        <f t="shared" si="588"/>
        <v>0</v>
      </c>
      <c r="S312" s="46">
        <f t="shared" si="589"/>
        <v>277.86</v>
      </c>
      <c r="T312" s="48">
        <f t="shared" si="590"/>
        <v>113.3</v>
      </c>
      <c r="U312" s="46">
        <f t="shared" si="591"/>
        <v>10.42</v>
      </c>
      <c r="V312" s="46">
        <v>0</v>
      </c>
      <c r="W312" s="48">
        <f t="shared" si="592"/>
        <v>159</v>
      </c>
      <c r="X312" s="48">
        <f t="shared" si="593"/>
        <v>0</v>
      </c>
      <c r="Y312" s="46">
        <f t="shared" si="594"/>
        <v>560.58</v>
      </c>
      <c r="Z312" s="46">
        <f t="shared" si="595"/>
        <v>1815.31125</v>
      </c>
      <c r="AA312" s="46"/>
      <c r="AB312" s="12" t="s">
        <v>122</v>
      </c>
      <c r="AC312" s="11">
        <f t="shared" ref="AC312:AE312" si="701">K312+R312</f>
        <v>62.5185</v>
      </c>
      <c r="AD312" s="11">
        <f t="shared" si="701"/>
        <v>833.58</v>
      </c>
      <c r="AE312" s="11">
        <f t="shared" si="701"/>
        <v>566.48</v>
      </c>
      <c r="AF312" s="11">
        <f t="shared" si="597"/>
        <v>34.73275</v>
      </c>
      <c r="AG312" s="11">
        <f t="shared" ref="AG312:AI312" si="702">O312+W312</f>
        <v>318</v>
      </c>
      <c r="AH312" s="11">
        <f t="shared" si="702"/>
        <v>0</v>
      </c>
      <c r="AI312" s="11">
        <f t="shared" si="702"/>
        <v>1815.31125</v>
      </c>
      <c r="AJ312" s="12" t="s">
        <v>36</v>
      </c>
    </row>
    <row r="313" s="9" customFormat="1" ht="16" customHeight="1" spans="1:36">
      <c r="A313" s="45">
        <f t="shared" si="580"/>
        <v>310</v>
      </c>
      <c r="B313" s="46" t="s">
        <v>230</v>
      </c>
      <c r="C313" s="100" t="s">
        <v>813</v>
      </c>
      <c r="D313" s="55" t="s">
        <v>814</v>
      </c>
      <c r="E313" s="95">
        <v>3473.25</v>
      </c>
      <c r="F313" s="95">
        <v>3473.25</v>
      </c>
      <c r="G313" s="96">
        <v>5664.75</v>
      </c>
      <c r="H313" s="95">
        <v>3473.25</v>
      </c>
      <c r="I313" s="48">
        <v>3180</v>
      </c>
      <c r="J313" s="96"/>
      <c r="K313" s="63">
        <f t="shared" si="581"/>
        <v>62.5185</v>
      </c>
      <c r="L313" s="64">
        <f t="shared" si="582"/>
        <v>555.72</v>
      </c>
      <c r="M313" s="48">
        <f t="shared" si="583"/>
        <v>453.18</v>
      </c>
      <c r="N313" s="46">
        <f t="shared" si="584"/>
        <v>24.31275</v>
      </c>
      <c r="O313" s="48">
        <f t="shared" si="585"/>
        <v>159</v>
      </c>
      <c r="P313" s="48">
        <f t="shared" si="586"/>
        <v>0</v>
      </c>
      <c r="Q313" s="48">
        <f t="shared" si="587"/>
        <v>1254.73125</v>
      </c>
      <c r="R313" s="46">
        <f t="shared" si="588"/>
        <v>0</v>
      </c>
      <c r="S313" s="46">
        <f t="shared" si="589"/>
        <v>277.86</v>
      </c>
      <c r="T313" s="48">
        <f t="shared" si="590"/>
        <v>113.3</v>
      </c>
      <c r="U313" s="46">
        <f t="shared" si="591"/>
        <v>10.42</v>
      </c>
      <c r="V313" s="46">
        <v>0</v>
      </c>
      <c r="W313" s="48">
        <f t="shared" si="592"/>
        <v>159</v>
      </c>
      <c r="X313" s="48">
        <f t="shared" si="593"/>
        <v>0</v>
      </c>
      <c r="Y313" s="46">
        <f t="shared" si="594"/>
        <v>560.58</v>
      </c>
      <c r="Z313" s="46">
        <f t="shared" si="595"/>
        <v>1815.31125</v>
      </c>
      <c r="AA313" s="46"/>
      <c r="AB313" s="12" t="s">
        <v>60</v>
      </c>
      <c r="AC313" s="11">
        <f t="shared" ref="AC313:AE313" si="703">K313+R313</f>
        <v>62.5185</v>
      </c>
      <c r="AD313" s="11">
        <f t="shared" si="703"/>
        <v>833.58</v>
      </c>
      <c r="AE313" s="11">
        <f t="shared" si="703"/>
        <v>566.48</v>
      </c>
      <c r="AF313" s="11">
        <f t="shared" si="597"/>
        <v>34.73275</v>
      </c>
      <c r="AG313" s="11">
        <f t="shared" ref="AG313:AI313" si="704">O313+W313</f>
        <v>318</v>
      </c>
      <c r="AH313" s="11">
        <f t="shared" si="704"/>
        <v>0</v>
      </c>
      <c r="AI313" s="11">
        <f t="shared" si="704"/>
        <v>1815.31125</v>
      </c>
      <c r="AJ313" s="12" t="s">
        <v>32</v>
      </c>
    </row>
    <row r="314" s="9" customFormat="1" ht="16" customHeight="1" spans="1:36">
      <c r="A314" s="45">
        <f t="shared" si="580"/>
        <v>311</v>
      </c>
      <c r="B314" s="46" t="s">
        <v>685</v>
      </c>
      <c r="C314" s="100" t="s">
        <v>815</v>
      </c>
      <c r="D314" s="55" t="s">
        <v>816</v>
      </c>
      <c r="E314" s="95">
        <v>3473.25</v>
      </c>
      <c r="F314" s="95">
        <v>3473.25</v>
      </c>
      <c r="G314" s="96">
        <v>5664.75</v>
      </c>
      <c r="H314" s="95">
        <v>3473.25</v>
      </c>
      <c r="I314" s="48">
        <v>1790</v>
      </c>
      <c r="J314" s="96"/>
      <c r="K314" s="63">
        <f t="shared" si="581"/>
        <v>62.5185</v>
      </c>
      <c r="L314" s="64">
        <f t="shared" si="582"/>
        <v>555.72</v>
      </c>
      <c r="M314" s="48">
        <f t="shared" si="583"/>
        <v>453.18</v>
      </c>
      <c r="N314" s="46">
        <f t="shared" si="584"/>
        <v>24.31275</v>
      </c>
      <c r="O314" s="48">
        <f t="shared" si="585"/>
        <v>89.5</v>
      </c>
      <c r="P314" s="48">
        <f t="shared" si="586"/>
        <v>0</v>
      </c>
      <c r="Q314" s="48">
        <f t="shared" si="587"/>
        <v>1185.23125</v>
      </c>
      <c r="R314" s="46">
        <f t="shared" si="588"/>
        <v>0</v>
      </c>
      <c r="S314" s="46">
        <f t="shared" si="589"/>
        <v>277.86</v>
      </c>
      <c r="T314" s="48">
        <f t="shared" si="590"/>
        <v>113.3</v>
      </c>
      <c r="U314" s="46">
        <f t="shared" si="591"/>
        <v>10.42</v>
      </c>
      <c r="V314" s="46">
        <v>0</v>
      </c>
      <c r="W314" s="48">
        <f t="shared" si="592"/>
        <v>89.5</v>
      </c>
      <c r="X314" s="48">
        <f t="shared" si="593"/>
        <v>0</v>
      </c>
      <c r="Y314" s="46">
        <f t="shared" si="594"/>
        <v>491.08</v>
      </c>
      <c r="Z314" s="46">
        <f t="shared" si="595"/>
        <v>1676.31125</v>
      </c>
      <c r="AA314" s="46"/>
      <c r="AB314" s="12" t="s">
        <v>89</v>
      </c>
      <c r="AC314" s="11">
        <f t="shared" ref="AC314:AE314" si="705">K314+R314</f>
        <v>62.5185</v>
      </c>
      <c r="AD314" s="11">
        <f t="shared" si="705"/>
        <v>833.58</v>
      </c>
      <c r="AE314" s="11">
        <f t="shared" si="705"/>
        <v>566.48</v>
      </c>
      <c r="AF314" s="11">
        <f t="shared" si="597"/>
        <v>34.73275</v>
      </c>
      <c r="AG314" s="11">
        <f t="shared" ref="AG314:AI314" si="706">O314+W314</f>
        <v>179</v>
      </c>
      <c r="AH314" s="11">
        <f t="shared" si="706"/>
        <v>0</v>
      </c>
      <c r="AI314" s="11">
        <f t="shared" si="706"/>
        <v>1676.31125</v>
      </c>
      <c r="AJ314" s="12" t="s">
        <v>33</v>
      </c>
    </row>
    <row r="315" s="9" customFormat="1" ht="16" customHeight="1" spans="1:36">
      <c r="A315" s="45">
        <f t="shared" si="580"/>
        <v>312</v>
      </c>
      <c r="B315" s="46" t="s">
        <v>558</v>
      </c>
      <c r="C315" s="100" t="s">
        <v>817</v>
      </c>
      <c r="D315" s="55" t="s">
        <v>818</v>
      </c>
      <c r="E315" s="95">
        <v>3473.25</v>
      </c>
      <c r="F315" s="95">
        <v>3473.25</v>
      </c>
      <c r="G315" s="96">
        <v>5664.75</v>
      </c>
      <c r="H315" s="95">
        <v>3473.25</v>
      </c>
      <c r="I315" s="48">
        <v>1790</v>
      </c>
      <c r="J315" s="96"/>
      <c r="K315" s="63">
        <f t="shared" si="581"/>
        <v>62.5185</v>
      </c>
      <c r="L315" s="64">
        <f t="shared" si="582"/>
        <v>555.72</v>
      </c>
      <c r="M315" s="48">
        <f t="shared" si="583"/>
        <v>453.18</v>
      </c>
      <c r="N315" s="46">
        <f t="shared" si="584"/>
        <v>24.31275</v>
      </c>
      <c r="O315" s="48">
        <f t="shared" si="585"/>
        <v>89.5</v>
      </c>
      <c r="P315" s="48">
        <f t="shared" si="586"/>
        <v>0</v>
      </c>
      <c r="Q315" s="48">
        <f t="shared" si="587"/>
        <v>1185.23125</v>
      </c>
      <c r="R315" s="46">
        <f t="shared" si="588"/>
        <v>0</v>
      </c>
      <c r="S315" s="46">
        <f t="shared" si="589"/>
        <v>277.86</v>
      </c>
      <c r="T315" s="48">
        <f t="shared" si="590"/>
        <v>113.3</v>
      </c>
      <c r="U315" s="46">
        <f t="shared" si="591"/>
        <v>10.42</v>
      </c>
      <c r="V315" s="46">
        <v>0</v>
      </c>
      <c r="W315" s="48">
        <f t="shared" si="592"/>
        <v>89.5</v>
      </c>
      <c r="X315" s="48">
        <f t="shared" si="593"/>
        <v>0</v>
      </c>
      <c r="Y315" s="46">
        <f t="shared" si="594"/>
        <v>491.08</v>
      </c>
      <c r="Z315" s="46">
        <f t="shared" si="595"/>
        <v>1676.31125</v>
      </c>
      <c r="AA315" s="46"/>
      <c r="AB315" s="12" t="s">
        <v>98</v>
      </c>
      <c r="AC315" s="11">
        <f t="shared" ref="AC315:AE315" si="707">K315+R315</f>
        <v>62.5185</v>
      </c>
      <c r="AD315" s="11">
        <f t="shared" si="707"/>
        <v>833.58</v>
      </c>
      <c r="AE315" s="11">
        <f t="shared" si="707"/>
        <v>566.48</v>
      </c>
      <c r="AF315" s="11">
        <f t="shared" si="597"/>
        <v>34.73275</v>
      </c>
      <c r="AG315" s="11">
        <f t="shared" ref="AG315:AI315" si="708">O315+W315</f>
        <v>179</v>
      </c>
      <c r="AH315" s="11">
        <f t="shared" si="708"/>
        <v>0</v>
      </c>
      <c r="AI315" s="11">
        <f t="shared" si="708"/>
        <v>1676.31125</v>
      </c>
      <c r="AJ315" s="12" t="s">
        <v>33</v>
      </c>
    </row>
    <row r="316" s="9" customFormat="1" ht="16" customHeight="1" spans="1:36">
      <c r="A316" s="45">
        <f t="shared" si="580"/>
        <v>313</v>
      </c>
      <c r="B316" s="46" t="s">
        <v>558</v>
      </c>
      <c r="C316" s="313" t="s">
        <v>819</v>
      </c>
      <c r="D316" s="55" t="s">
        <v>820</v>
      </c>
      <c r="E316" s="95">
        <v>3473.25</v>
      </c>
      <c r="F316" s="95">
        <v>0</v>
      </c>
      <c r="G316" s="96">
        <v>5664.75</v>
      </c>
      <c r="H316" s="95">
        <v>3473.25</v>
      </c>
      <c r="I316" s="48">
        <v>1790</v>
      </c>
      <c r="J316" s="96"/>
      <c r="K316" s="63">
        <f t="shared" si="581"/>
        <v>62.5185</v>
      </c>
      <c r="L316" s="64">
        <f t="shared" si="582"/>
        <v>0</v>
      </c>
      <c r="M316" s="48">
        <f t="shared" si="583"/>
        <v>453.18</v>
      </c>
      <c r="N316" s="46">
        <f t="shared" si="584"/>
        <v>24.31275</v>
      </c>
      <c r="O316" s="48">
        <f t="shared" si="585"/>
        <v>89.5</v>
      </c>
      <c r="P316" s="48">
        <f t="shared" si="586"/>
        <v>0</v>
      </c>
      <c r="Q316" s="48">
        <f t="shared" si="587"/>
        <v>629.51125</v>
      </c>
      <c r="R316" s="46">
        <f t="shared" si="588"/>
        <v>0</v>
      </c>
      <c r="S316" s="46">
        <f t="shared" si="589"/>
        <v>0</v>
      </c>
      <c r="T316" s="48">
        <f t="shared" si="590"/>
        <v>113.3</v>
      </c>
      <c r="U316" s="46">
        <f t="shared" si="591"/>
        <v>10.42</v>
      </c>
      <c r="V316" s="46">
        <v>0</v>
      </c>
      <c r="W316" s="48">
        <f t="shared" si="592"/>
        <v>89.5</v>
      </c>
      <c r="X316" s="48">
        <f t="shared" si="593"/>
        <v>0</v>
      </c>
      <c r="Y316" s="46">
        <f t="shared" si="594"/>
        <v>213.22</v>
      </c>
      <c r="Z316" s="46">
        <f t="shared" si="595"/>
        <v>842.73125</v>
      </c>
      <c r="AA316" s="46"/>
      <c r="AB316" s="12" t="s">
        <v>98</v>
      </c>
      <c r="AC316" s="11">
        <f t="shared" ref="AC316:AE316" si="709">K316+R316</f>
        <v>62.5185</v>
      </c>
      <c r="AD316" s="11">
        <f t="shared" si="709"/>
        <v>0</v>
      </c>
      <c r="AE316" s="11">
        <f t="shared" si="709"/>
        <v>566.48</v>
      </c>
      <c r="AF316" s="11">
        <f t="shared" si="597"/>
        <v>34.73275</v>
      </c>
      <c r="AG316" s="11">
        <f t="shared" ref="AG316:AI316" si="710">O316+W316</f>
        <v>179</v>
      </c>
      <c r="AH316" s="11">
        <f t="shared" si="710"/>
        <v>0</v>
      </c>
      <c r="AI316" s="11">
        <f t="shared" si="710"/>
        <v>842.73125</v>
      </c>
      <c r="AJ316" s="12" t="s">
        <v>33</v>
      </c>
    </row>
    <row r="317" s="9" customFormat="1" ht="16" customHeight="1" spans="1:36">
      <c r="A317" s="45">
        <f t="shared" si="580"/>
        <v>314</v>
      </c>
      <c r="B317" s="46" t="s">
        <v>230</v>
      </c>
      <c r="C317" s="100" t="s">
        <v>821</v>
      </c>
      <c r="D317" s="55" t="s">
        <v>822</v>
      </c>
      <c r="E317" s="95">
        <v>3473.25</v>
      </c>
      <c r="F317" s="95">
        <v>3473.25</v>
      </c>
      <c r="G317" s="96">
        <v>5664.75</v>
      </c>
      <c r="H317" s="95">
        <v>3473.25</v>
      </c>
      <c r="I317" s="48">
        <v>3180</v>
      </c>
      <c r="J317" s="96"/>
      <c r="K317" s="63">
        <f t="shared" si="581"/>
        <v>62.5185</v>
      </c>
      <c r="L317" s="64">
        <f t="shared" si="582"/>
        <v>555.72</v>
      </c>
      <c r="M317" s="48">
        <f t="shared" si="583"/>
        <v>453.18</v>
      </c>
      <c r="N317" s="46">
        <f t="shared" si="584"/>
        <v>24.31275</v>
      </c>
      <c r="O317" s="48">
        <f t="shared" si="585"/>
        <v>159</v>
      </c>
      <c r="P317" s="48">
        <f t="shared" si="586"/>
        <v>0</v>
      </c>
      <c r="Q317" s="48">
        <f t="shared" si="587"/>
        <v>1254.73125</v>
      </c>
      <c r="R317" s="46">
        <f t="shared" si="588"/>
        <v>0</v>
      </c>
      <c r="S317" s="46">
        <f t="shared" si="589"/>
        <v>277.86</v>
      </c>
      <c r="T317" s="48">
        <f t="shared" si="590"/>
        <v>113.3</v>
      </c>
      <c r="U317" s="46">
        <f t="shared" si="591"/>
        <v>10.42</v>
      </c>
      <c r="V317" s="46">
        <v>0</v>
      </c>
      <c r="W317" s="48">
        <f t="shared" si="592"/>
        <v>159</v>
      </c>
      <c r="X317" s="48">
        <f t="shared" si="593"/>
        <v>0</v>
      </c>
      <c r="Y317" s="46">
        <f t="shared" si="594"/>
        <v>560.58</v>
      </c>
      <c r="Z317" s="46">
        <f t="shared" si="595"/>
        <v>1815.31125</v>
      </c>
      <c r="AA317" s="46"/>
      <c r="AB317" s="12" t="s">
        <v>57</v>
      </c>
      <c r="AC317" s="11">
        <f t="shared" ref="AC317:AE317" si="711">K317+R317</f>
        <v>62.5185</v>
      </c>
      <c r="AD317" s="11">
        <f t="shared" si="711"/>
        <v>833.58</v>
      </c>
      <c r="AE317" s="11">
        <f t="shared" si="711"/>
        <v>566.48</v>
      </c>
      <c r="AF317" s="11">
        <f t="shared" si="597"/>
        <v>34.73275</v>
      </c>
      <c r="AG317" s="11">
        <f t="shared" ref="AG317:AI317" si="712">O317+W317</f>
        <v>318</v>
      </c>
      <c r="AH317" s="11">
        <f t="shared" si="712"/>
        <v>0</v>
      </c>
      <c r="AI317" s="11">
        <f t="shared" si="712"/>
        <v>1815.31125</v>
      </c>
      <c r="AJ317" s="12" t="s">
        <v>32</v>
      </c>
    </row>
    <row r="318" s="9" customFormat="1" ht="16" customHeight="1" spans="1:36">
      <c r="A318" s="45">
        <f t="shared" si="580"/>
        <v>315</v>
      </c>
      <c r="B318" s="46" t="s">
        <v>558</v>
      </c>
      <c r="C318" s="313" t="s">
        <v>823</v>
      </c>
      <c r="D318" s="55" t="s">
        <v>824</v>
      </c>
      <c r="E318" s="95">
        <v>3473.25</v>
      </c>
      <c r="F318" s="95">
        <v>0</v>
      </c>
      <c r="G318" s="96">
        <v>5664.75</v>
      </c>
      <c r="H318" s="95">
        <v>3473.25</v>
      </c>
      <c r="I318" s="48">
        <v>1790</v>
      </c>
      <c r="J318" s="96"/>
      <c r="K318" s="63">
        <f t="shared" si="581"/>
        <v>62.5185</v>
      </c>
      <c r="L318" s="64">
        <f t="shared" si="582"/>
        <v>0</v>
      </c>
      <c r="M318" s="48">
        <f t="shared" si="583"/>
        <v>453.18</v>
      </c>
      <c r="N318" s="46">
        <f t="shared" si="584"/>
        <v>24.31275</v>
      </c>
      <c r="O318" s="48">
        <f t="shared" si="585"/>
        <v>89.5</v>
      </c>
      <c r="P318" s="48">
        <f t="shared" si="586"/>
        <v>0</v>
      </c>
      <c r="Q318" s="48">
        <f t="shared" si="587"/>
        <v>629.51125</v>
      </c>
      <c r="R318" s="46">
        <f t="shared" si="588"/>
        <v>0</v>
      </c>
      <c r="S318" s="46">
        <f t="shared" si="589"/>
        <v>0</v>
      </c>
      <c r="T318" s="48">
        <f t="shared" si="590"/>
        <v>113.3</v>
      </c>
      <c r="U318" s="46">
        <f t="shared" si="591"/>
        <v>10.42</v>
      </c>
      <c r="V318" s="46">
        <v>0</v>
      </c>
      <c r="W318" s="48">
        <f t="shared" si="592"/>
        <v>89.5</v>
      </c>
      <c r="X318" s="48">
        <f t="shared" si="593"/>
        <v>0</v>
      </c>
      <c r="Y318" s="46">
        <f t="shared" si="594"/>
        <v>213.22</v>
      </c>
      <c r="Z318" s="46">
        <f t="shared" si="595"/>
        <v>842.73125</v>
      </c>
      <c r="AA318" s="46"/>
      <c r="AB318" s="12" t="s">
        <v>98</v>
      </c>
      <c r="AC318" s="11">
        <f t="shared" ref="AC318:AE318" si="713">K318+R318</f>
        <v>62.5185</v>
      </c>
      <c r="AD318" s="11">
        <f t="shared" si="713"/>
        <v>0</v>
      </c>
      <c r="AE318" s="11">
        <f t="shared" si="713"/>
        <v>566.48</v>
      </c>
      <c r="AF318" s="11">
        <f t="shared" si="597"/>
        <v>34.73275</v>
      </c>
      <c r="AG318" s="11">
        <f t="shared" ref="AG318:AI318" si="714">O318+W318</f>
        <v>179</v>
      </c>
      <c r="AH318" s="11">
        <f t="shared" si="714"/>
        <v>0</v>
      </c>
      <c r="AI318" s="11">
        <f t="shared" si="714"/>
        <v>842.73125</v>
      </c>
      <c r="AJ318" s="12" t="s">
        <v>33</v>
      </c>
    </row>
    <row r="319" s="9" customFormat="1" ht="16" customHeight="1" spans="1:36">
      <c r="A319" s="45">
        <f t="shared" si="580"/>
        <v>316</v>
      </c>
      <c r="B319" s="46" t="s">
        <v>558</v>
      </c>
      <c r="C319" s="52" t="s">
        <v>825</v>
      </c>
      <c r="D319" s="76" t="s">
        <v>826</v>
      </c>
      <c r="E319" s="95">
        <v>3473.25</v>
      </c>
      <c r="F319" s="95">
        <v>3473.25</v>
      </c>
      <c r="G319" s="96">
        <v>5664.75</v>
      </c>
      <c r="H319" s="95">
        <v>3473.25</v>
      </c>
      <c r="I319" s="48">
        <v>1790</v>
      </c>
      <c r="J319" s="96"/>
      <c r="K319" s="63">
        <f t="shared" si="581"/>
        <v>62.5185</v>
      </c>
      <c r="L319" s="64">
        <f t="shared" si="582"/>
        <v>555.72</v>
      </c>
      <c r="M319" s="48">
        <f t="shared" si="583"/>
        <v>453.18</v>
      </c>
      <c r="N319" s="46">
        <f t="shared" si="584"/>
        <v>24.31275</v>
      </c>
      <c r="O319" s="48">
        <f t="shared" si="585"/>
        <v>89.5</v>
      </c>
      <c r="P319" s="48">
        <f t="shared" si="586"/>
        <v>0</v>
      </c>
      <c r="Q319" s="48">
        <f t="shared" si="587"/>
        <v>1185.23125</v>
      </c>
      <c r="R319" s="46">
        <f t="shared" si="588"/>
        <v>0</v>
      </c>
      <c r="S319" s="46">
        <f t="shared" si="589"/>
        <v>277.86</v>
      </c>
      <c r="T319" s="48">
        <f t="shared" si="590"/>
        <v>113.3</v>
      </c>
      <c r="U319" s="46">
        <f t="shared" si="591"/>
        <v>10.42</v>
      </c>
      <c r="V319" s="46">
        <v>0</v>
      </c>
      <c r="W319" s="48">
        <f t="shared" si="592"/>
        <v>89.5</v>
      </c>
      <c r="X319" s="48">
        <f t="shared" si="593"/>
        <v>0</v>
      </c>
      <c r="Y319" s="46">
        <f t="shared" si="594"/>
        <v>491.08</v>
      </c>
      <c r="Z319" s="46">
        <f t="shared" si="595"/>
        <v>1676.31125</v>
      </c>
      <c r="AA319" s="46"/>
      <c r="AB319" s="12" t="s">
        <v>98</v>
      </c>
      <c r="AC319" s="11">
        <f t="shared" ref="AC319:AE319" si="715">K319+R319</f>
        <v>62.5185</v>
      </c>
      <c r="AD319" s="11">
        <f t="shared" si="715"/>
        <v>833.58</v>
      </c>
      <c r="AE319" s="11">
        <f t="shared" si="715"/>
        <v>566.48</v>
      </c>
      <c r="AF319" s="11">
        <f t="shared" si="597"/>
        <v>34.73275</v>
      </c>
      <c r="AG319" s="11">
        <f t="shared" ref="AG319:AI319" si="716">O319+W319</f>
        <v>179</v>
      </c>
      <c r="AH319" s="11">
        <f t="shared" si="716"/>
        <v>0</v>
      </c>
      <c r="AI319" s="11">
        <f t="shared" si="716"/>
        <v>1676.31125</v>
      </c>
      <c r="AJ319" s="12" t="s">
        <v>33</v>
      </c>
    </row>
    <row r="320" s="9" customFormat="1" ht="16" customHeight="1" spans="1:36">
      <c r="A320" s="45">
        <f t="shared" si="580"/>
        <v>317</v>
      </c>
      <c r="B320" s="46" t="s">
        <v>173</v>
      </c>
      <c r="C320" s="52" t="s">
        <v>827</v>
      </c>
      <c r="D320" s="76" t="s">
        <v>828</v>
      </c>
      <c r="E320" s="95">
        <v>3473.25</v>
      </c>
      <c r="F320" s="95">
        <v>3473.25</v>
      </c>
      <c r="G320" s="96">
        <v>5664.75</v>
      </c>
      <c r="H320" s="95">
        <v>3473.25</v>
      </c>
      <c r="I320" s="48">
        <v>3180</v>
      </c>
      <c r="J320" s="96"/>
      <c r="K320" s="63">
        <f t="shared" si="581"/>
        <v>62.5185</v>
      </c>
      <c r="L320" s="64">
        <f t="shared" si="582"/>
        <v>555.72</v>
      </c>
      <c r="M320" s="48">
        <f t="shared" si="583"/>
        <v>453.18</v>
      </c>
      <c r="N320" s="46">
        <f t="shared" si="584"/>
        <v>24.31275</v>
      </c>
      <c r="O320" s="48">
        <f t="shared" si="585"/>
        <v>159</v>
      </c>
      <c r="P320" s="48">
        <f t="shared" si="586"/>
        <v>0</v>
      </c>
      <c r="Q320" s="48">
        <f t="shared" si="587"/>
        <v>1254.73125</v>
      </c>
      <c r="R320" s="46">
        <f t="shared" si="588"/>
        <v>0</v>
      </c>
      <c r="S320" s="46">
        <f t="shared" si="589"/>
        <v>277.86</v>
      </c>
      <c r="T320" s="48">
        <f t="shared" si="590"/>
        <v>113.3</v>
      </c>
      <c r="U320" s="46">
        <f t="shared" si="591"/>
        <v>10.42</v>
      </c>
      <c r="V320" s="46">
        <v>0</v>
      </c>
      <c r="W320" s="48">
        <f t="shared" si="592"/>
        <v>159</v>
      </c>
      <c r="X320" s="48">
        <f t="shared" si="593"/>
        <v>0</v>
      </c>
      <c r="Y320" s="46">
        <f t="shared" si="594"/>
        <v>560.58</v>
      </c>
      <c r="Z320" s="46">
        <f t="shared" si="595"/>
        <v>1815.31125</v>
      </c>
      <c r="AA320" s="46"/>
      <c r="AB320" s="12" t="s">
        <v>104</v>
      </c>
      <c r="AC320" s="11">
        <f t="shared" ref="AC320:AE320" si="717">K320+R320</f>
        <v>62.5185</v>
      </c>
      <c r="AD320" s="11">
        <f t="shared" si="717"/>
        <v>833.58</v>
      </c>
      <c r="AE320" s="11">
        <f t="shared" si="717"/>
        <v>566.48</v>
      </c>
      <c r="AF320" s="11">
        <f t="shared" si="597"/>
        <v>34.73275</v>
      </c>
      <c r="AG320" s="11">
        <f t="shared" ref="AG320:AI320" si="718">O320+W320</f>
        <v>318</v>
      </c>
      <c r="AH320" s="11">
        <f t="shared" si="718"/>
        <v>0</v>
      </c>
      <c r="AI320" s="11">
        <f t="shared" si="718"/>
        <v>1815.31125</v>
      </c>
      <c r="AJ320" s="12" t="s">
        <v>35</v>
      </c>
    </row>
    <row r="321" s="9" customFormat="1" ht="16" customHeight="1" spans="1:36">
      <c r="A321" s="45">
        <f t="shared" si="580"/>
        <v>318</v>
      </c>
      <c r="B321" s="46" t="s">
        <v>173</v>
      </c>
      <c r="C321" s="52" t="s">
        <v>829</v>
      </c>
      <c r="D321" s="348" t="s">
        <v>830</v>
      </c>
      <c r="E321" s="95">
        <v>3473.25</v>
      </c>
      <c r="F321" s="95">
        <v>3473.25</v>
      </c>
      <c r="G321" s="96">
        <v>5664.75</v>
      </c>
      <c r="H321" s="95">
        <v>3473.25</v>
      </c>
      <c r="I321" s="48">
        <v>3180</v>
      </c>
      <c r="J321" s="96"/>
      <c r="K321" s="63">
        <f t="shared" si="581"/>
        <v>62.5185</v>
      </c>
      <c r="L321" s="64">
        <f t="shared" si="582"/>
        <v>555.72</v>
      </c>
      <c r="M321" s="48">
        <f t="shared" si="583"/>
        <v>453.18</v>
      </c>
      <c r="N321" s="46">
        <f t="shared" si="584"/>
        <v>24.31275</v>
      </c>
      <c r="O321" s="48">
        <f t="shared" si="585"/>
        <v>159</v>
      </c>
      <c r="P321" s="48">
        <f t="shared" si="586"/>
        <v>0</v>
      </c>
      <c r="Q321" s="48">
        <f t="shared" si="587"/>
        <v>1254.73125</v>
      </c>
      <c r="R321" s="46">
        <f t="shared" si="588"/>
        <v>0</v>
      </c>
      <c r="S321" s="46">
        <f t="shared" si="589"/>
        <v>277.86</v>
      </c>
      <c r="T321" s="48">
        <f t="shared" si="590"/>
        <v>113.3</v>
      </c>
      <c r="U321" s="46">
        <f t="shared" si="591"/>
        <v>10.42</v>
      </c>
      <c r="V321" s="46">
        <v>0</v>
      </c>
      <c r="W321" s="48">
        <f t="shared" si="592"/>
        <v>159</v>
      </c>
      <c r="X321" s="48">
        <f t="shared" si="593"/>
        <v>0</v>
      </c>
      <c r="Y321" s="46">
        <f t="shared" si="594"/>
        <v>560.58</v>
      </c>
      <c r="Z321" s="46">
        <f t="shared" si="595"/>
        <v>1815.31125</v>
      </c>
      <c r="AA321" s="46"/>
      <c r="AB321" s="12" t="s">
        <v>104</v>
      </c>
      <c r="AC321" s="11">
        <f t="shared" ref="AC321:AE321" si="719">K321+R321</f>
        <v>62.5185</v>
      </c>
      <c r="AD321" s="11">
        <f t="shared" si="719"/>
        <v>833.58</v>
      </c>
      <c r="AE321" s="11">
        <f t="shared" si="719"/>
        <v>566.48</v>
      </c>
      <c r="AF321" s="11">
        <f t="shared" si="597"/>
        <v>34.73275</v>
      </c>
      <c r="AG321" s="11">
        <f t="shared" ref="AG321:AI321" si="720">O321+W321</f>
        <v>318</v>
      </c>
      <c r="AH321" s="11">
        <f t="shared" si="720"/>
        <v>0</v>
      </c>
      <c r="AI321" s="11">
        <f t="shared" si="720"/>
        <v>1815.31125</v>
      </c>
      <c r="AJ321" s="12" t="s">
        <v>35</v>
      </c>
    </row>
    <row r="322" s="9" customFormat="1" ht="16" customHeight="1" spans="1:36">
      <c r="A322" s="45">
        <f t="shared" si="580"/>
        <v>319</v>
      </c>
      <c r="B322" s="46" t="s">
        <v>685</v>
      </c>
      <c r="C322" s="38" t="s">
        <v>831</v>
      </c>
      <c r="D322" s="76" t="s">
        <v>832</v>
      </c>
      <c r="E322" s="95">
        <v>3473.25</v>
      </c>
      <c r="F322" s="95">
        <v>0</v>
      </c>
      <c r="G322" s="96">
        <v>5664.75</v>
      </c>
      <c r="H322" s="95">
        <v>3473.25</v>
      </c>
      <c r="I322" s="48">
        <v>1790</v>
      </c>
      <c r="J322" s="96"/>
      <c r="K322" s="63">
        <f t="shared" si="581"/>
        <v>62.5185</v>
      </c>
      <c r="L322" s="64">
        <f t="shared" si="582"/>
        <v>0</v>
      </c>
      <c r="M322" s="48">
        <f t="shared" si="583"/>
        <v>453.18</v>
      </c>
      <c r="N322" s="46">
        <f t="shared" si="584"/>
        <v>24.31275</v>
      </c>
      <c r="O322" s="48">
        <f t="shared" si="585"/>
        <v>89.5</v>
      </c>
      <c r="P322" s="48">
        <f t="shared" si="586"/>
        <v>0</v>
      </c>
      <c r="Q322" s="48">
        <f t="shared" si="587"/>
        <v>629.51125</v>
      </c>
      <c r="R322" s="46">
        <f t="shared" si="588"/>
        <v>0</v>
      </c>
      <c r="S322" s="46">
        <f t="shared" si="589"/>
        <v>0</v>
      </c>
      <c r="T322" s="48">
        <f t="shared" si="590"/>
        <v>113.3</v>
      </c>
      <c r="U322" s="46">
        <f t="shared" si="591"/>
        <v>10.42</v>
      </c>
      <c r="V322" s="46">
        <v>0</v>
      </c>
      <c r="W322" s="48">
        <f t="shared" si="592"/>
        <v>89.5</v>
      </c>
      <c r="X322" s="48">
        <f t="shared" si="593"/>
        <v>0</v>
      </c>
      <c r="Y322" s="46">
        <f t="shared" si="594"/>
        <v>213.22</v>
      </c>
      <c r="Z322" s="46">
        <f t="shared" si="595"/>
        <v>842.73125</v>
      </c>
      <c r="AA322" s="46"/>
      <c r="AB322" s="12" t="s">
        <v>89</v>
      </c>
      <c r="AC322" s="11">
        <f t="shared" ref="AC322:AE322" si="721">K322+R322</f>
        <v>62.5185</v>
      </c>
      <c r="AD322" s="11">
        <f t="shared" si="721"/>
        <v>0</v>
      </c>
      <c r="AE322" s="11">
        <f t="shared" si="721"/>
        <v>566.48</v>
      </c>
      <c r="AF322" s="11">
        <f t="shared" si="597"/>
        <v>34.73275</v>
      </c>
      <c r="AG322" s="11">
        <f t="shared" ref="AG322:AI322" si="722">O322+W322</f>
        <v>179</v>
      </c>
      <c r="AH322" s="11">
        <f t="shared" si="722"/>
        <v>0</v>
      </c>
      <c r="AI322" s="11">
        <f t="shared" si="722"/>
        <v>842.73125</v>
      </c>
      <c r="AJ322" s="12" t="s">
        <v>33</v>
      </c>
    </row>
    <row r="323" s="9" customFormat="1" ht="16" customHeight="1" spans="1:36">
      <c r="A323" s="45">
        <f t="shared" si="580"/>
        <v>320</v>
      </c>
      <c r="B323" s="46" t="s">
        <v>558</v>
      </c>
      <c r="C323" s="52" t="s">
        <v>833</v>
      </c>
      <c r="D323" s="348" t="s">
        <v>834</v>
      </c>
      <c r="E323" s="95">
        <v>3473.25</v>
      </c>
      <c r="F323" s="95">
        <v>3473.25</v>
      </c>
      <c r="G323" s="96">
        <v>5664.75</v>
      </c>
      <c r="H323" s="95">
        <v>3473.25</v>
      </c>
      <c r="I323" s="48">
        <v>1790</v>
      </c>
      <c r="J323" s="96"/>
      <c r="K323" s="63">
        <f t="shared" si="581"/>
        <v>62.5185</v>
      </c>
      <c r="L323" s="64">
        <f t="shared" si="582"/>
        <v>555.72</v>
      </c>
      <c r="M323" s="48">
        <f t="shared" si="583"/>
        <v>453.18</v>
      </c>
      <c r="N323" s="46">
        <f t="shared" si="584"/>
        <v>24.31275</v>
      </c>
      <c r="O323" s="48">
        <f t="shared" si="585"/>
        <v>89.5</v>
      </c>
      <c r="P323" s="48">
        <f t="shared" si="586"/>
        <v>0</v>
      </c>
      <c r="Q323" s="48">
        <f t="shared" si="587"/>
        <v>1185.23125</v>
      </c>
      <c r="R323" s="46">
        <f t="shared" si="588"/>
        <v>0</v>
      </c>
      <c r="S323" s="46">
        <f t="shared" si="589"/>
        <v>277.86</v>
      </c>
      <c r="T323" s="48">
        <f t="shared" si="590"/>
        <v>113.3</v>
      </c>
      <c r="U323" s="46">
        <f t="shared" si="591"/>
        <v>10.42</v>
      </c>
      <c r="V323" s="46">
        <v>0</v>
      </c>
      <c r="W323" s="48">
        <f t="shared" si="592"/>
        <v>89.5</v>
      </c>
      <c r="X323" s="48">
        <f t="shared" si="593"/>
        <v>0</v>
      </c>
      <c r="Y323" s="46">
        <f t="shared" si="594"/>
        <v>491.08</v>
      </c>
      <c r="Z323" s="46">
        <f t="shared" si="595"/>
        <v>1676.31125</v>
      </c>
      <c r="AA323" s="46"/>
      <c r="AB323" s="12" t="s">
        <v>98</v>
      </c>
      <c r="AC323" s="11">
        <f t="shared" ref="AC323:AE323" si="723">K323+R323</f>
        <v>62.5185</v>
      </c>
      <c r="AD323" s="11">
        <f t="shared" si="723"/>
        <v>833.58</v>
      </c>
      <c r="AE323" s="11">
        <f t="shared" si="723"/>
        <v>566.48</v>
      </c>
      <c r="AF323" s="11">
        <f t="shared" si="597"/>
        <v>34.73275</v>
      </c>
      <c r="AG323" s="11">
        <f t="shared" ref="AG323:AI323" si="724">O323+W323</f>
        <v>179</v>
      </c>
      <c r="AH323" s="11">
        <f t="shared" si="724"/>
        <v>0</v>
      </c>
      <c r="AI323" s="11">
        <f t="shared" si="724"/>
        <v>1676.31125</v>
      </c>
      <c r="AJ323" s="12" t="s">
        <v>33</v>
      </c>
    </row>
    <row r="324" s="9" customFormat="1" ht="16" customHeight="1" spans="1:36">
      <c r="A324" s="45">
        <f t="shared" ref="A324:A387" si="725">ROW()-3</f>
        <v>321</v>
      </c>
      <c r="B324" s="46" t="s">
        <v>558</v>
      </c>
      <c r="C324" s="52" t="s">
        <v>835</v>
      </c>
      <c r="D324" s="76" t="s">
        <v>836</v>
      </c>
      <c r="E324" s="95">
        <v>3473.25</v>
      </c>
      <c r="F324" s="95">
        <v>3473.25</v>
      </c>
      <c r="G324" s="96">
        <v>5664.75</v>
      </c>
      <c r="H324" s="95">
        <v>3473.25</v>
      </c>
      <c r="I324" s="48">
        <v>1790</v>
      </c>
      <c r="J324" s="96"/>
      <c r="K324" s="63">
        <f t="shared" ref="K324:K387" si="726">E324*0.018</f>
        <v>62.5185</v>
      </c>
      <c r="L324" s="64">
        <f t="shared" ref="L324:L387" si="727">F324*0.16</f>
        <v>555.72</v>
      </c>
      <c r="M324" s="48">
        <f t="shared" ref="M324:M387" si="728">ROUND(G324*0.08,2)</f>
        <v>453.18</v>
      </c>
      <c r="N324" s="46">
        <f t="shared" ref="N324:N387" si="729">H324*0.007</f>
        <v>24.31275</v>
      </c>
      <c r="O324" s="48">
        <f t="shared" ref="O324:O387" si="730">I324*5%</f>
        <v>89.5</v>
      </c>
      <c r="P324" s="48">
        <f t="shared" ref="P324:P387" si="731">J324*50%</f>
        <v>0</v>
      </c>
      <c r="Q324" s="48">
        <f t="shared" ref="Q324:Q387" si="732">SUM(K324:P324)</f>
        <v>1185.23125</v>
      </c>
      <c r="R324" s="46">
        <f t="shared" ref="R324:R387" si="733">E324*0</f>
        <v>0</v>
      </c>
      <c r="S324" s="46">
        <f t="shared" ref="S324:S387" si="734">ROUND(F324*0.08,2)</f>
        <v>277.86</v>
      </c>
      <c r="T324" s="48">
        <f t="shared" ref="T324:T387" si="735">ROUND(G324*0.02,2)</f>
        <v>113.3</v>
      </c>
      <c r="U324" s="46">
        <f t="shared" ref="U324:U387" si="736">ROUND(H324*0.003,2)</f>
        <v>10.42</v>
      </c>
      <c r="V324" s="46">
        <v>0</v>
      </c>
      <c r="W324" s="48">
        <f t="shared" ref="W324:W387" si="737">I324*5%</f>
        <v>89.5</v>
      </c>
      <c r="X324" s="48">
        <f t="shared" ref="X324:X387" si="738">J324*50%</f>
        <v>0</v>
      </c>
      <c r="Y324" s="46">
        <f t="shared" ref="Y324:Y387" si="739">SUM(R324:X324)</f>
        <v>491.08</v>
      </c>
      <c r="Z324" s="46">
        <f t="shared" ref="Z324:Z387" si="740">Q324+Y324</f>
        <v>1676.31125</v>
      </c>
      <c r="AA324" s="46"/>
      <c r="AB324" s="12" t="s">
        <v>98</v>
      </c>
      <c r="AC324" s="11">
        <f t="shared" ref="AC324:AE324" si="741">K324+R324</f>
        <v>62.5185</v>
      </c>
      <c r="AD324" s="11">
        <f t="shared" si="741"/>
        <v>833.58</v>
      </c>
      <c r="AE324" s="11">
        <f t="shared" si="741"/>
        <v>566.48</v>
      </c>
      <c r="AF324" s="11">
        <f t="shared" ref="AF324:AF387" si="742">N324+U324+V324</f>
        <v>34.73275</v>
      </c>
      <c r="AG324" s="11">
        <f t="shared" ref="AG324:AI324" si="743">O324+W324</f>
        <v>179</v>
      </c>
      <c r="AH324" s="11">
        <f t="shared" si="743"/>
        <v>0</v>
      </c>
      <c r="AI324" s="11">
        <f t="shared" si="743"/>
        <v>1676.31125</v>
      </c>
      <c r="AJ324" s="12" t="s">
        <v>33</v>
      </c>
    </row>
    <row r="325" s="9" customFormat="1" ht="16" customHeight="1" spans="1:36">
      <c r="A325" s="45">
        <f t="shared" si="725"/>
        <v>322</v>
      </c>
      <c r="B325" s="46" t="s">
        <v>558</v>
      </c>
      <c r="C325" s="38" t="s">
        <v>837</v>
      </c>
      <c r="D325" s="76" t="s">
        <v>838</v>
      </c>
      <c r="E325" s="95">
        <v>3473.25</v>
      </c>
      <c r="F325" s="95">
        <v>0</v>
      </c>
      <c r="G325" s="96">
        <v>5664.75</v>
      </c>
      <c r="H325" s="95">
        <v>3473.25</v>
      </c>
      <c r="I325" s="48">
        <v>1790</v>
      </c>
      <c r="J325" s="96"/>
      <c r="K325" s="63">
        <f t="shared" si="726"/>
        <v>62.5185</v>
      </c>
      <c r="L325" s="64">
        <f t="shared" si="727"/>
        <v>0</v>
      </c>
      <c r="M325" s="48">
        <f t="shared" si="728"/>
        <v>453.18</v>
      </c>
      <c r="N325" s="46">
        <f t="shared" si="729"/>
        <v>24.31275</v>
      </c>
      <c r="O325" s="48">
        <f t="shared" si="730"/>
        <v>89.5</v>
      </c>
      <c r="P325" s="48">
        <f t="shared" si="731"/>
        <v>0</v>
      </c>
      <c r="Q325" s="48">
        <f t="shared" si="732"/>
        <v>629.51125</v>
      </c>
      <c r="R325" s="46">
        <f t="shared" si="733"/>
        <v>0</v>
      </c>
      <c r="S325" s="46">
        <f t="shared" si="734"/>
        <v>0</v>
      </c>
      <c r="T325" s="48">
        <f t="shared" si="735"/>
        <v>113.3</v>
      </c>
      <c r="U325" s="46">
        <f t="shared" si="736"/>
        <v>10.42</v>
      </c>
      <c r="V325" s="46">
        <v>0</v>
      </c>
      <c r="W325" s="48">
        <f t="shared" si="737"/>
        <v>89.5</v>
      </c>
      <c r="X325" s="48">
        <f t="shared" si="738"/>
        <v>0</v>
      </c>
      <c r="Y325" s="46">
        <f t="shared" si="739"/>
        <v>213.22</v>
      </c>
      <c r="Z325" s="46">
        <f t="shared" si="740"/>
        <v>842.73125</v>
      </c>
      <c r="AA325" s="46"/>
      <c r="AB325" s="12" t="s">
        <v>98</v>
      </c>
      <c r="AC325" s="11">
        <f t="shared" ref="AC325:AE325" si="744">K325+R325</f>
        <v>62.5185</v>
      </c>
      <c r="AD325" s="11">
        <f t="shared" si="744"/>
        <v>0</v>
      </c>
      <c r="AE325" s="11">
        <f t="shared" si="744"/>
        <v>566.48</v>
      </c>
      <c r="AF325" s="11">
        <f t="shared" si="742"/>
        <v>34.73275</v>
      </c>
      <c r="AG325" s="11">
        <f t="shared" ref="AG325:AI325" si="745">O325+W325</f>
        <v>179</v>
      </c>
      <c r="AH325" s="11">
        <f t="shared" si="745"/>
        <v>0</v>
      </c>
      <c r="AI325" s="11">
        <f t="shared" si="745"/>
        <v>842.73125</v>
      </c>
      <c r="AJ325" s="12" t="s">
        <v>33</v>
      </c>
    </row>
    <row r="326" s="9" customFormat="1" ht="16" customHeight="1" spans="1:36">
      <c r="A326" s="45">
        <f t="shared" si="725"/>
        <v>323</v>
      </c>
      <c r="B326" s="46" t="s">
        <v>558</v>
      </c>
      <c r="C326" s="38" t="s">
        <v>839</v>
      </c>
      <c r="D326" s="76" t="s">
        <v>840</v>
      </c>
      <c r="E326" s="95">
        <v>3473.25</v>
      </c>
      <c r="F326" s="95">
        <v>0</v>
      </c>
      <c r="G326" s="96">
        <v>5664.75</v>
      </c>
      <c r="H326" s="95">
        <v>3473.25</v>
      </c>
      <c r="I326" s="48">
        <v>1790</v>
      </c>
      <c r="J326" s="96"/>
      <c r="K326" s="63">
        <f t="shared" si="726"/>
        <v>62.5185</v>
      </c>
      <c r="L326" s="64">
        <f t="shared" si="727"/>
        <v>0</v>
      </c>
      <c r="M326" s="48">
        <f t="shared" si="728"/>
        <v>453.18</v>
      </c>
      <c r="N326" s="46">
        <f t="shared" si="729"/>
        <v>24.31275</v>
      </c>
      <c r="O326" s="48">
        <f t="shared" si="730"/>
        <v>89.5</v>
      </c>
      <c r="P326" s="48">
        <f t="shared" si="731"/>
        <v>0</v>
      </c>
      <c r="Q326" s="48">
        <f t="shared" si="732"/>
        <v>629.51125</v>
      </c>
      <c r="R326" s="46">
        <f t="shared" si="733"/>
        <v>0</v>
      </c>
      <c r="S326" s="46">
        <f t="shared" si="734"/>
        <v>0</v>
      </c>
      <c r="T326" s="48">
        <f t="shared" si="735"/>
        <v>113.3</v>
      </c>
      <c r="U326" s="46">
        <f t="shared" si="736"/>
        <v>10.42</v>
      </c>
      <c r="V326" s="46">
        <v>0</v>
      </c>
      <c r="W326" s="48">
        <f t="shared" si="737"/>
        <v>89.5</v>
      </c>
      <c r="X326" s="48">
        <f t="shared" si="738"/>
        <v>0</v>
      </c>
      <c r="Y326" s="46">
        <f t="shared" si="739"/>
        <v>213.22</v>
      </c>
      <c r="Z326" s="46">
        <f t="shared" si="740"/>
        <v>842.73125</v>
      </c>
      <c r="AA326" s="46"/>
      <c r="AB326" s="12" t="s">
        <v>98</v>
      </c>
      <c r="AC326" s="11">
        <f t="shared" ref="AC326:AE326" si="746">K326+R326</f>
        <v>62.5185</v>
      </c>
      <c r="AD326" s="11">
        <f t="shared" si="746"/>
        <v>0</v>
      </c>
      <c r="AE326" s="11">
        <f t="shared" si="746"/>
        <v>566.48</v>
      </c>
      <c r="AF326" s="11">
        <f t="shared" si="742"/>
        <v>34.73275</v>
      </c>
      <c r="AG326" s="11">
        <f t="shared" ref="AG326:AI326" si="747">O326+W326</f>
        <v>179</v>
      </c>
      <c r="AH326" s="11">
        <f t="shared" si="747"/>
        <v>0</v>
      </c>
      <c r="AI326" s="11">
        <f t="shared" si="747"/>
        <v>842.73125</v>
      </c>
      <c r="AJ326" s="12" t="s">
        <v>33</v>
      </c>
    </row>
    <row r="327" s="9" customFormat="1" ht="16" customHeight="1" spans="1:36">
      <c r="A327" s="45">
        <f t="shared" si="725"/>
        <v>324</v>
      </c>
      <c r="B327" s="46" t="s">
        <v>558</v>
      </c>
      <c r="C327" s="38" t="s">
        <v>841</v>
      </c>
      <c r="D327" s="76" t="s">
        <v>842</v>
      </c>
      <c r="E327" s="95">
        <v>3473.25</v>
      </c>
      <c r="F327" s="95">
        <v>0</v>
      </c>
      <c r="G327" s="96">
        <v>5664.75</v>
      </c>
      <c r="H327" s="95">
        <v>3473.25</v>
      </c>
      <c r="I327" s="48">
        <v>1790</v>
      </c>
      <c r="J327" s="96"/>
      <c r="K327" s="63">
        <f t="shared" si="726"/>
        <v>62.5185</v>
      </c>
      <c r="L327" s="64">
        <f t="shared" si="727"/>
        <v>0</v>
      </c>
      <c r="M327" s="48">
        <f t="shared" si="728"/>
        <v>453.18</v>
      </c>
      <c r="N327" s="46">
        <f t="shared" si="729"/>
        <v>24.31275</v>
      </c>
      <c r="O327" s="48">
        <f t="shared" si="730"/>
        <v>89.5</v>
      </c>
      <c r="P327" s="48">
        <f t="shared" si="731"/>
        <v>0</v>
      </c>
      <c r="Q327" s="48">
        <f t="shared" si="732"/>
        <v>629.51125</v>
      </c>
      <c r="R327" s="46">
        <f t="shared" si="733"/>
        <v>0</v>
      </c>
      <c r="S327" s="46">
        <f t="shared" si="734"/>
        <v>0</v>
      </c>
      <c r="T327" s="48">
        <f t="shared" si="735"/>
        <v>113.3</v>
      </c>
      <c r="U327" s="46">
        <f t="shared" si="736"/>
        <v>10.42</v>
      </c>
      <c r="V327" s="46">
        <v>0</v>
      </c>
      <c r="W327" s="48">
        <f t="shared" si="737"/>
        <v>89.5</v>
      </c>
      <c r="X327" s="48">
        <f t="shared" si="738"/>
        <v>0</v>
      </c>
      <c r="Y327" s="46">
        <f t="shared" si="739"/>
        <v>213.22</v>
      </c>
      <c r="Z327" s="46">
        <f t="shared" si="740"/>
        <v>842.73125</v>
      </c>
      <c r="AA327" s="46"/>
      <c r="AB327" s="12" t="s">
        <v>98</v>
      </c>
      <c r="AC327" s="11">
        <f t="shared" ref="AC327:AE327" si="748">K327+R327</f>
        <v>62.5185</v>
      </c>
      <c r="AD327" s="11">
        <f t="shared" si="748"/>
        <v>0</v>
      </c>
      <c r="AE327" s="11">
        <f t="shared" si="748"/>
        <v>566.48</v>
      </c>
      <c r="AF327" s="11">
        <f t="shared" si="742"/>
        <v>34.73275</v>
      </c>
      <c r="AG327" s="11">
        <f t="shared" ref="AG327:AI327" si="749">O327+W327</f>
        <v>179</v>
      </c>
      <c r="AH327" s="11">
        <f t="shared" si="749"/>
        <v>0</v>
      </c>
      <c r="AI327" s="11">
        <f t="shared" si="749"/>
        <v>842.73125</v>
      </c>
      <c r="AJ327" s="12" t="s">
        <v>33</v>
      </c>
    </row>
    <row r="328" s="9" customFormat="1" ht="16" customHeight="1" spans="1:36">
      <c r="A328" s="45">
        <f t="shared" si="725"/>
        <v>325</v>
      </c>
      <c r="B328" s="46" t="s">
        <v>558</v>
      </c>
      <c r="C328" s="52" t="s">
        <v>843</v>
      </c>
      <c r="D328" s="348" t="s">
        <v>844</v>
      </c>
      <c r="E328" s="95">
        <v>3473.25</v>
      </c>
      <c r="F328" s="95">
        <v>3473.25</v>
      </c>
      <c r="G328" s="96">
        <v>5664.75</v>
      </c>
      <c r="H328" s="95">
        <v>3473.25</v>
      </c>
      <c r="I328" s="48">
        <v>1790</v>
      </c>
      <c r="J328" s="96"/>
      <c r="K328" s="63">
        <f t="shared" si="726"/>
        <v>62.5185</v>
      </c>
      <c r="L328" s="64">
        <f t="shared" si="727"/>
        <v>555.72</v>
      </c>
      <c r="M328" s="48">
        <f t="shared" si="728"/>
        <v>453.18</v>
      </c>
      <c r="N328" s="46">
        <f t="shared" si="729"/>
        <v>24.31275</v>
      </c>
      <c r="O328" s="48">
        <f t="shared" si="730"/>
        <v>89.5</v>
      </c>
      <c r="P328" s="48">
        <f t="shared" si="731"/>
        <v>0</v>
      </c>
      <c r="Q328" s="48">
        <f t="shared" si="732"/>
        <v>1185.23125</v>
      </c>
      <c r="R328" s="46">
        <f t="shared" si="733"/>
        <v>0</v>
      </c>
      <c r="S328" s="46">
        <f t="shared" si="734"/>
        <v>277.86</v>
      </c>
      <c r="T328" s="48">
        <f t="shared" si="735"/>
        <v>113.3</v>
      </c>
      <c r="U328" s="46">
        <f t="shared" si="736"/>
        <v>10.42</v>
      </c>
      <c r="V328" s="46">
        <v>0</v>
      </c>
      <c r="W328" s="48">
        <f t="shared" si="737"/>
        <v>89.5</v>
      </c>
      <c r="X328" s="48">
        <f t="shared" si="738"/>
        <v>0</v>
      </c>
      <c r="Y328" s="46">
        <f t="shared" si="739"/>
        <v>491.08</v>
      </c>
      <c r="Z328" s="46">
        <f t="shared" si="740"/>
        <v>1676.31125</v>
      </c>
      <c r="AA328" s="46"/>
      <c r="AB328" s="12" t="s">
        <v>98</v>
      </c>
      <c r="AC328" s="11">
        <f t="shared" ref="AC328:AE328" si="750">K328+R328</f>
        <v>62.5185</v>
      </c>
      <c r="AD328" s="11">
        <f t="shared" si="750"/>
        <v>833.58</v>
      </c>
      <c r="AE328" s="11">
        <f t="shared" si="750"/>
        <v>566.48</v>
      </c>
      <c r="AF328" s="11">
        <f t="shared" si="742"/>
        <v>34.73275</v>
      </c>
      <c r="AG328" s="11">
        <f t="shared" ref="AG328:AI328" si="751">O328+W328</f>
        <v>179</v>
      </c>
      <c r="AH328" s="11">
        <f t="shared" si="751"/>
        <v>0</v>
      </c>
      <c r="AI328" s="11">
        <f t="shared" si="751"/>
        <v>1676.31125</v>
      </c>
      <c r="AJ328" s="12" t="s">
        <v>33</v>
      </c>
    </row>
    <row r="329" s="9" customFormat="1" ht="16" customHeight="1" spans="1:36">
      <c r="A329" s="45">
        <f t="shared" si="725"/>
        <v>326</v>
      </c>
      <c r="B329" s="46" t="s">
        <v>558</v>
      </c>
      <c r="C329" s="52" t="s">
        <v>845</v>
      </c>
      <c r="D329" s="76" t="s">
        <v>846</v>
      </c>
      <c r="E329" s="95">
        <v>3473.25</v>
      </c>
      <c r="F329" s="95">
        <v>3473.25</v>
      </c>
      <c r="G329" s="96">
        <v>5664.75</v>
      </c>
      <c r="H329" s="95">
        <v>3473.25</v>
      </c>
      <c r="I329" s="48">
        <v>1790</v>
      </c>
      <c r="J329" s="96"/>
      <c r="K329" s="63">
        <f t="shared" si="726"/>
        <v>62.5185</v>
      </c>
      <c r="L329" s="64">
        <f t="shared" si="727"/>
        <v>555.72</v>
      </c>
      <c r="M329" s="48">
        <f t="shared" si="728"/>
        <v>453.18</v>
      </c>
      <c r="N329" s="46">
        <f t="shared" si="729"/>
        <v>24.31275</v>
      </c>
      <c r="O329" s="48">
        <f t="shared" si="730"/>
        <v>89.5</v>
      </c>
      <c r="P329" s="48">
        <f t="shared" si="731"/>
        <v>0</v>
      </c>
      <c r="Q329" s="48">
        <f t="shared" si="732"/>
        <v>1185.23125</v>
      </c>
      <c r="R329" s="46">
        <f t="shared" si="733"/>
        <v>0</v>
      </c>
      <c r="S329" s="46">
        <f t="shared" si="734"/>
        <v>277.86</v>
      </c>
      <c r="T329" s="48">
        <f t="shared" si="735"/>
        <v>113.3</v>
      </c>
      <c r="U329" s="46">
        <f t="shared" si="736"/>
        <v>10.42</v>
      </c>
      <c r="V329" s="46">
        <v>0</v>
      </c>
      <c r="W329" s="48">
        <f t="shared" si="737"/>
        <v>89.5</v>
      </c>
      <c r="X329" s="48">
        <f t="shared" si="738"/>
        <v>0</v>
      </c>
      <c r="Y329" s="46">
        <f t="shared" si="739"/>
        <v>491.08</v>
      </c>
      <c r="Z329" s="46">
        <f t="shared" si="740"/>
        <v>1676.31125</v>
      </c>
      <c r="AA329" s="46"/>
      <c r="AB329" s="12" t="s">
        <v>98</v>
      </c>
      <c r="AC329" s="11">
        <f t="shared" ref="AC329:AE329" si="752">K329+R329</f>
        <v>62.5185</v>
      </c>
      <c r="AD329" s="11">
        <f t="shared" si="752"/>
        <v>833.58</v>
      </c>
      <c r="AE329" s="11">
        <f t="shared" si="752"/>
        <v>566.48</v>
      </c>
      <c r="AF329" s="11">
        <f t="shared" si="742"/>
        <v>34.73275</v>
      </c>
      <c r="AG329" s="11">
        <f t="shared" ref="AG329:AI329" si="753">O329+W329</f>
        <v>179</v>
      </c>
      <c r="AH329" s="11">
        <f t="shared" si="753"/>
        <v>0</v>
      </c>
      <c r="AI329" s="11">
        <f t="shared" si="753"/>
        <v>1676.31125</v>
      </c>
      <c r="AJ329" s="12" t="s">
        <v>33</v>
      </c>
    </row>
    <row r="330" s="9" customFormat="1" ht="16" customHeight="1" spans="1:36">
      <c r="A330" s="45">
        <f t="shared" si="725"/>
        <v>327</v>
      </c>
      <c r="B330" s="46" t="s">
        <v>193</v>
      </c>
      <c r="C330" s="52" t="s">
        <v>847</v>
      </c>
      <c r="D330" s="348" t="s">
        <v>848</v>
      </c>
      <c r="E330" s="95">
        <v>3473.25</v>
      </c>
      <c r="F330" s="95">
        <v>3473.25</v>
      </c>
      <c r="G330" s="96">
        <v>5664.75</v>
      </c>
      <c r="H330" s="95">
        <v>3473.25</v>
      </c>
      <c r="I330" s="48">
        <v>3180</v>
      </c>
      <c r="J330" s="96"/>
      <c r="K330" s="63">
        <f t="shared" si="726"/>
        <v>62.5185</v>
      </c>
      <c r="L330" s="64">
        <f t="shared" si="727"/>
        <v>555.72</v>
      </c>
      <c r="M330" s="48">
        <f t="shared" si="728"/>
        <v>453.18</v>
      </c>
      <c r="N330" s="46">
        <f t="shared" si="729"/>
        <v>24.31275</v>
      </c>
      <c r="O330" s="48">
        <f t="shared" si="730"/>
        <v>159</v>
      </c>
      <c r="P330" s="48">
        <f t="shared" si="731"/>
        <v>0</v>
      </c>
      <c r="Q330" s="48">
        <f t="shared" si="732"/>
        <v>1254.73125</v>
      </c>
      <c r="R330" s="46">
        <f t="shared" si="733"/>
        <v>0</v>
      </c>
      <c r="S330" s="46">
        <f t="shared" si="734"/>
        <v>277.86</v>
      </c>
      <c r="T330" s="48">
        <f t="shared" si="735"/>
        <v>113.3</v>
      </c>
      <c r="U330" s="46">
        <f t="shared" si="736"/>
        <v>10.42</v>
      </c>
      <c r="V330" s="46">
        <v>0</v>
      </c>
      <c r="W330" s="48">
        <f t="shared" si="737"/>
        <v>159</v>
      </c>
      <c r="X330" s="48">
        <f t="shared" si="738"/>
        <v>0</v>
      </c>
      <c r="Y330" s="46">
        <f t="shared" si="739"/>
        <v>560.58</v>
      </c>
      <c r="Z330" s="46">
        <f t="shared" si="740"/>
        <v>1815.31125</v>
      </c>
      <c r="AA330" s="46"/>
      <c r="AB330" s="12" t="s">
        <v>104</v>
      </c>
      <c r="AC330" s="11">
        <f t="shared" ref="AC330:AE330" si="754">K330+R330</f>
        <v>62.5185</v>
      </c>
      <c r="AD330" s="11">
        <f t="shared" si="754"/>
        <v>833.58</v>
      </c>
      <c r="AE330" s="11">
        <f t="shared" si="754"/>
        <v>566.48</v>
      </c>
      <c r="AF330" s="11">
        <f t="shared" si="742"/>
        <v>34.73275</v>
      </c>
      <c r="AG330" s="11">
        <f t="shared" ref="AG330:AI330" si="755">O330+W330</f>
        <v>318</v>
      </c>
      <c r="AH330" s="11">
        <f t="shared" si="755"/>
        <v>0</v>
      </c>
      <c r="AI330" s="11">
        <f t="shared" si="755"/>
        <v>1815.31125</v>
      </c>
      <c r="AJ330" s="12" t="s">
        <v>35</v>
      </c>
    </row>
    <row r="331" s="9" customFormat="1" ht="16" customHeight="1" spans="1:36">
      <c r="A331" s="45">
        <f t="shared" si="725"/>
        <v>328</v>
      </c>
      <c r="B331" s="46" t="s">
        <v>227</v>
      </c>
      <c r="C331" s="38" t="s">
        <v>849</v>
      </c>
      <c r="D331" s="348" t="s">
        <v>850</v>
      </c>
      <c r="E331" s="95">
        <v>3473.25</v>
      </c>
      <c r="F331" s="95">
        <v>0</v>
      </c>
      <c r="G331" s="96">
        <v>5664.75</v>
      </c>
      <c r="H331" s="95">
        <v>3473.25</v>
      </c>
      <c r="I331" s="48">
        <v>0</v>
      </c>
      <c r="J331" s="96"/>
      <c r="K331" s="63">
        <f t="shared" si="726"/>
        <v>62.5185</v>
      </c>
      <c r="L331" s="64">
        <f t="shared" si="727"/>
        <v>0</v>
      </c>
      <c r="M331" s="48">
        <f t="shared" si="728"/>
        <v>453.18</v>
      </c>
      <c r="N331" s="46">
        <f t="shared" si="729"/>
        <v>24.31275</v>
      </c>
      <c r="O331" s="48">
        <f t="shared" si="730"/>
        <v>0</v>
      </c>
      <c r="P331" s="48">
        <f t="shared" si="731"/>
        <v>0</v>
      </c>
      <c r="Q331" s="48">
        <f t="shared" si="732"/>
        <v>540.01125</v>
      </c>
      <c r="R331" s="46">
        <f t="shared" si="733"/>
        <v>0</v>
      </c>
      <c r="S331" s="46">
        <f t="shared" si="734"/>
        <v>0</v>
      </c>
      <c r="T331" s="48">
        <f t="shared" si="735"/>
        <v>113.3</v>
      </c>
      <c r="U331" s="46">
        <f t="shared" si="736"/>
        <v>10.42</v>
      </c>
      <c r="V331" s="46">
        <v>0</v>
      </c>
      <c r="W331" s="48">
        <f t="shared" si="737"/>
        <v>0</v>
      </c>
      <c r="X331" s="48">
        <f t="shared" si="738"/>
        <v>0</v>
      </c>
      <c r="Y331" s="46">
        <f t="shared" si="739"/>
        <v>123.72</v>
      </c>
      <c r="Z331" s="46">
        <f t="shared" si="740"/>
        <v>663.73125</v>
      </c>
      <c r="AA331" s="46"/>
      <c r="AB331" s="12" t="s">
        <v>101</v>
      </c>
      <c r="AC331" s="11">
        <f t="shared" ref="AC331:AE331" si="756">K331+R331</f>
        <v>62.5185</v>
      </c>
      <c r="AD331" s="11">
        <f t="shared" si="756"/>
        <v>0</v>
      </c>
      <c r="AE331" s="11">
        <f t="shared" si="756"/>
        <v>566.48</v>
      </c>
      <c r="AF331" s="11">
        <f t="shared" si="742"/>
        <v>34.73275</v>
      </c>
      <c r="AG331" s="11">
        <f t="shared" ref="AG331:AI331" si="757">O331+W331</f>
        <v>0</v>
      </c>
      <c r="AH331" s="11">
        <f t="shared" si="757"/>
        <v>0</v>
      </c>
      <c r="AI331" s="11">
        <f t="shared" si="757"/>
        <v>663.73125</v>
      </c>
      <c r="AJ331" s="12" t="s">
        <v>34</v>
      </c>
    </row>
    <row r="332" s="9" customFormat="1" ht="16" customHeight="1" spans="1:36">
      <c r="A332" s="45">
        <f t="shared" si="725"/>
        <v>329</v>
      </c>
      <c r="B332" s="46" t="s">
        <v>363</v>
      </c>
      <c r="C332" s="52" t="s">
        <v>851</v>
      </c>
      <c r="D332" s="76" t="s">
        <v>852</v>
      </c>
      <c r="E332" s="95">
        <v>3473.25</v>
      </c>
      <c r="F332" s="95">
        <v>3473.25</v>
      </c>
      <c r="G332" s="96">
        <v>5664.75</v>
      </c>
      <c r="H332" s="95">
        <v>3473.25</v>
      </c>
      <c r="I332" s="48">
        <v>3180</v>
      </c>
      <c r="J332" s="96"/>
      <c r="K332" s="63">
        <f t="shared" si="726"/>
        <v>62.5185</v>
      </c>
      <c r="L332" s="64">
        <f t="shared" si="727"/>
        <v>555.72</v>
      </c>
      <c r="M332" s="48">
        <f t="shared" si="728"/>
        <v>453.18</v>
      </c>
      <c r="N332" s="46">
        <f t="shared" si="729"/>
        <v>24.31275</v>
      </c>
      <c r="O332" s="48">
        <f t="shared" si="730"/>
        <v>159</v>
      </c>
      <c r="P332" s="48">
        <f t="shared" si="731"/>
        <v>0</v>
      </c>
      <c r="Q332" s="48">
        <f t="shared" si="732"/>
        <v>1254.73125</v>
      </c>
      <c r="R332" s="46">
        <f t="shared" si="733"/>
        <v>0</v>
      </c>
      <c r="S332" s="46">
        <f t="shared" si="734"/>
        <v>277.86</v>
      </c>
      <c r="T332" s="48">
        <f t="shared" si="735"/>
        <v>113.3</v>
      </c>
      <c r="U332" s="46">
        <f t="shared" si="736"/>
        <v>10.42</v>
      </c>
      <c r="V332" s="46">
        <v>0</v>
      </c>
      <c r="W332" s="48">
        <f t="shared" si="737"/>
        <v>159</v>
      </c>
      <c r="X332" s="48">
        <f t="shared" si="738"/>
        <v>0</v>
      </c>
      <c r="Y332" s="46">
        <f t="shared" si="739"/>
        <v>560.58</v>
      </c>
      <c r="Z332" s="46">
        <f t="shared" si="740"/>
        <v>1815.31125</v>
      </c>
      <c r="AA332" s="46"/>
      <c r="AB332" s="12" t="s">
        <v>71</v>
      </c>
      <c r="AC332" s="11">
        <f t="shared" ref="AC332:AE332" si="758">K332+R332</f>
        <v>62.5185</v>
      </c>
      <c r="AD332" s="11">
        <f t="shared" si="758"/>
        <v>833.58</v>
      </c>
      <c r="AE332" s="11">
        <f t="shared" si="758"/>
        <v>566.48</v>
      </c>
      <c r="AF332" s="11">
        <f t="shared" si="742"/>
        <v>34.73275</v>
      </c>
      <c r="AG332" s="11">
        <f t="shared" ref="AG332:AI332" si="759">O332+W332</f>
        <v>318</v>
      </c>
      <c r="AH332" s="11">
        <f t="shared" si="759"/>
        <v>0</v>
      </c>
      <c r="AI332" s="11">
        <f t="shared" si="759"/>
        <v>1815.31125</v>
      </c>
      <c r="AJ332" s="12" t="s">
        <v>33</v>
      </c>
    </row>
    <row r="333" s="9" customFormat="1" ht="16" customHeight="1" spans="1:36">
      <c r="A333" s="45">
        <f t="shared" si="725"/>
        <v>330</v>
      </c>
      <c r="B333" s="46" t="s">
        <v>230</v>
      </c>
      <c r="C333" s="52" t="s">
        <v>853</v>
      </c>
      <c r="D333" s="76" t="s">
        <v>854</v>
      </c>
      <c r="E333" s="95">
        <v>3473.25</v>
      </c>
      <c r="F333" s="95">
        <v>3473.25</v>
      </c>
      <c r="G333" s="96">
        <v>5664.75</v>
      </c>
      <c r="H333" s="95">
        <v>3473.25</v>
      </c>
      <c r="I333" s="48">
        <v>3180</v>
      </c>
      <c r="J333" s="96"/>
      <c r="K333" s="63">
        <f t="shared" si="726"/>
        <v>62.5185</v>
      </c>
      <c r="L333" s="64">
        <f t="shared" si="727"/>
        <v>555.72</v>
      </c>
      <c r="M333" s="48">
        <f t="shared" si="728"/>
        <v>453.18</v>
      </c>
      <c r="N333" s="46">
        <f t="shared" si="729"/>
        <v>24.31275</v>
      </c>
      <c r="O333" s="48">
        <f t="shared" si="730"/>
        <v>159</v>
      </c>
      <c r="P333" s="48">
        <f t="shared" si="731"/>
        <v>0</v>
      </c>
      <c r="Q333" s="48">
        <f t="shared" si="732"/>
        <v>1254.73125</v>
      </c>
      <c r="R333" s="46">
        <f t="shared" si="733"/>
        <v>0</v>
      </c>
      <c r="S333" s="46">
        <f t="shared" si="734"/>
        <v>277.86</v>
      </c>
      <c r="T333" s="48">
        <f t="shared" si="735"/>
        <v>113.3</v>
      </c>
      <c r="U333" s="46">
        <f t="shared" si="736"/>
        <v>10.42</v>
      </c>
      <c r="V333" s="46">
        <v>0</v>
      </c>
      <c r="W333" s="48">
        <f t="shared" si="737"/>
        <v>159</v>
      </c>
      <c r="X333" s="48">
        <f t="shared" si="738"/>
        <v>0</v>
      </c>
      <c r="Y333" s="46">
        <f t="shared" si="739"/>
        <v>560.58</v>
      </c>
      <c r="Z333" s="46">
        <f t="shared" si="740"/>
        <v>1815.31125</v>
      </c>
      <c r="AA333" s="46"/>
      <c r="AB333" s="12" t="s">
        <v>68</v>
      </c>
      <c r="AC333" s="11">
        <f t="shared" ref="AC333:AE333" si="760">K333+R333</f>
        <v>62.5185</v>
      </c>
      <c r="AD333" s="11">
        <f t="shared" si="760"/>
        <v>833.58</v>
      </c>
      <c r="AE333" s="11">
        <f t="shared" si="760"/>
        <v>566.48</v>
      </c>
      <c r="AF333" s="11">
        <f t="shared" si="742"/>
        <v>34.73275</v>
      </c>
      <c r="AG333" s="11">
        <f t="shared" ref="AG333:AI333" si="761">O333+W333</f>
        <v>318</v>
      </c>
      <c r="AH333" s="11">
        <f t="shared" si="761"/>
        <v>0</v>
      </c>
      <c r="AI333" s="11">
        <f t="shared" si="761"/>
        <v>1815.31125</v>
      </c>
      <c r="AJ333" s="12" t="s">
        <v>32</v>
      </c>
    </row>
    <row r="334" s="9" customFormat="1" ht="16" customHeight="1" spans="1:36">
      <c r="A334" s="45">
        <f t="shared" si="725"/>
        <v>331</v>
      </c>
      <c r="B334" s="46" t="s">
        <v>230</v>
      </c>
      <c r="C334" s="52" t="s">
        <v>855</v>
      </c>
      <c r="D334" s="348" t="s">
        <v>856</v>
      </c>
      <c r="E334" s="95">
        <v>3473.25</v>
      </c>
      <c r="F334" s="95">
        <v>3473.25</v>
      </c>
      <c r="G334" s="96">
        <v>5664.75</v>
      </c>
      <c r="H334" s="95">
        <v>3473.25</v>
      </c>
      <c r="I334" s="48">
        <v>3180</v>
      </c>
      <c r="J334" s="96"/>
      <c r="K334" s="63">
        <f t="shared" si="726"/>
        <v>62.5185</v>
      </c>
      <c r="L334" s="64">
        <f t="shared" si="727"/>
        <v>555.72</v>
      </c>
      <c r="M334" s="48">
        <f t="shared" si="728"/>
        <v>453.18</v>
      </c>
      <c r="N334" s="46">
        <f t="shared" si="729"/>
        <v>24.31275</v>
      </c>
      <c r="O334" s="48">
        <f t="shared" si="730"/>
        <v>159</v>
      </c>
      <c r="P334" s="48">
        <f t="shared" si="731"/>
        <v>0</v>
      </c>
      <c r="Q334" s="48">
        <f t="shared" si="732"/>
        <v>1254.73125</v>
      </c>
      <c r="R334" s="46">
        <f t="shared" si="733"/>
        <v>0</v>
      </c>
      <c r="S334" s="46">
        <f t="shared" si="734"/>
        <v>277.86</v>
      </c>
      <c r="T334" s="48">
        <f t="shared" si="735"/>
        <v>113.3</v>
      </c>
      <c r="U334" s="46">
        <f t="shared" si="736"/>
        <v>10.42</v>
      </c>
      <c r="V334" s="46">
        <v>0</v>
      </c>
      <c r="W334" s="48">
        <f t="shared" si="737"/>
        <v>159</v>
      </c>
      <c r="X334" s="48">
        <f t="shared" si="738"/>
        <v>0</v>
      </c>
      <c r="Y334" s="46">
        <f t="shared" si="739"/>
        <v>560.58</v>
      </c>
      <c r="Z334" s="46">
        <f t="shared" si="740"/>
        <v>1815.31125</v>
      </c>
      <c r="AA334" s="46"/>
      <c r="AB334" s="12" t="s">
        <v>57</v>
      </c>
      <c r="AC334" s="11">
        <f t="shared" ref="AC334:AE334" si="762">K334+R334</f>
        <v>62.5185</v>
      </c>
      <c r="AD334" s="11">
        <f t="shared" si="762"/>
        <v>833.58</v>
      </c>
      <c r="AE334" s="11">
        <f t="shared" si="762"/>
        <v>566.48</v>
      </c>
      <c r="AF334" s="11">
        <f t="shared" si="742"/>
        <v>34.73275</v>
      </c>
      <c r="AG334" s="11">
        <f t="shared" ref="AG334:AI334" si="763">O334+W334</f>
        <v>318</v>
      </c>
      <c r="AH334" s="11">
        <f t="shared" si="763"/>
        <v>0</v>
      </c>
      <c r="AI334" s="11">
        <f t="shared" si="763"/>
        <v>1815.31125</v>
      </c>
      <c r="AJ334" s="12" t="s">
        <v>32</v>
      </c>
    </row>
    <row r="335" s="9" customFormat="1" ht="16" customHeight="1" spans="1:36">
      <c r="A335" s="45">
        <f t="shared" si="725"/>
        <v>332</v>
      </c>
      <c r="B335" s="46" t="s">
        <v>230</v>
      </c>
      <c r="C335" s="52" t="s">
        <v>857</v>
      </c>
      <c r="D335" s="348" t="s">
        <v>858</v>
      </c>
      <c r="E335" s="95">
        <v>3473.25</v>
      </c>
      <c r="F335" s="95">
        <v>3473.25</v>
      </c>
      <c r="G335" s="96">
        <v>5664.75</v>
      </c>
      <c r="H335" s="95">
        <v>3473.25</v>
      </c>
      <c r="I335" s="48">
        <v>3180</v>
      </c>
      <c r="J335" s="96"/>
      <c r="K335" s="63">
        <f t="shared" si="726"/>
        <v>62.5185</v>
      </c>
      <c r="L335" s="64">
        <f t="shared" si="727"/>
        <v>555.72</v>
      </c>
      <c r="M335" s="48">
        <f t="shared" si="728"/>
        <v>453.18</v>
      </c>
      <c r="N335" s="46">
        <f t="shared" si="729"/>
        <v>24.31275</v>
      </c>
      <c r="O335" s="48">
        <f t="shared" si="730"/>
        <v>159</v>
      </c>
      <c r="P335" s="48">
        <f t="shared" si="731"/>
        <v>0</v>
      </c>
      <c r="Q335" s="48">
        <f t="shared" si="732"/>
        <v>1254.73125</v>
      </c>
      <c r="R335" s="46">
        <f t="shared" si="733"/>
        <v>0</v>
      </c>
      <c r="S335" s="46">
        <f t="shared" si="734"/>
        <v>277.86</v>
      </c>
      <c r="T335" s="48">
        <f t="shared" si="735"/>
        <v>113.3</v>
      </c>
      <c r="U335" s="46">
        <f t="shared" si="736"/>
        <v>10.42</v>
      </c>
      <c r="V335" s="46">
        <v>0</v>
      </c>
      <c r="W335" s="48">
        <f t="shared" si="737"/>
        <v>159</v>
      </c>
      <c r="X335" s="48">
        <f t="shared" si="738"/>
        <v>0</v>
      </c>
      <c r="Y335" s="46">
        <f t="shared" si="739"/>
        <v>560.58</v>
      </c>
      <c r="Z335" s="46">
        <f t="shared" si="740"/>
        <v>1815.31125</v>
      </c>
      <c r="AA335" s="46"/>
      <c r="AB335" s="12" t="s">
        <v>57</v>
      </c>
      <c r="AC335" s="11">
        <f t="shared" ref="AC335:AE335" si="764">K335+R335</f>
        <v>62.5185</v>
      </c>
      <c r="AD335" s="11">
        <f t="shared" si="764"/>
        <v>833.58</v>
      </c>
      <c r="AE335" s="11">
        <f t="shared" si="764"/>
        <v>566.48</v>
      </c>
      <c r="AF335" s="11">
        <f t="shared" si="742"/>
        <v>34.73275</v>
      </c>
      <c r="AG335" s="11">
        <f t="shared" ref="AG335:AI335" si="765">O335+W335</f>
        <v>318</v>
      </c>
      <c r="AH335" s="11">
        <f t="shared" si="765"/>
        <v>0</v>
      </c>
      <c r="AI335" s="11">
        <f t="shared" si="765"/>
        <v>1815.31125</v>
      </c>
      <c r="AJ335" s="12" t="s">
        <v>32</v>
      </c>
    </row>
    <row r="336" s="9" customFormat="1" ht="16" customHeight="1" spans="1:36">
      <c r="A336" s="45">
        <f t="shared" si="725"/>
        <v>333</v>
      </c>
      <c r="B336" s="46" t="s">
        <v>670</v>
      </c>
      <c r="C336" s="52" t="s">
        <v>859</v>
      </c>
      <c r="D336" s="76" t="s">
        <v>860</v>
      </c>
      <c r="E336" s="95">
        <v>3473.25</v>
      </c>
      <c r="F336" s="95">
        <v>3473.25</v>
      </c>
      <c r="G336" s="96">
        <v>5664.75</v>
      </c>
      <c r="H336" s="95">
        <v>3473.25</v>
      </c>
      <c r="I336" s="48">
        <v>1790</v>
      </c>
      <c r="J336" s="96"/>
      <c r="K336" s="63">
        <f t="shared" si="726"/>
        <v>62.5185</v>
      </c>
      <c r="L336" s="64">
        <f t="shared" si="727"/>
        <v>555.72</v>
      </c>
      <c r="M336" s="48">
        <f t="shared" si="728"/>
        <v>453.18</v>
      </c>
      <c r="N336" s="46">
        <f t="shared" si="729"/>
        <v>24.31275</v>
      </c>
      <c r="O336" s="48">
        <f t="shared" si="730"/>
        <v>89.5</v>
      </c>
      <c r="P336" s="48">
        <f t="shared" si="731"/>
        <v>0</v>
      </c>
      <c r="Q336" s="48">
        <f t="shared" si="732"/>
        <v>1185.23125</v>
      </c>
      <c r="R336" s="46">
        <f t="shared" si="733"/>
        <v>0</v>
      </c>
      <c r="S336" s="46">
        <f t="shared" si="734"/>
        <v>277.86</v>
      </c>
      <c r="T336" s="48">
        <f t="shared" si="735"/>
        <v>113.3</v>
      </c>
      <c r="U336" s="46">
        <f t="shared" si="736"/>
        <v>10.42</v>
      </c>
      <c r="V336" s="46">
        <v>0</v>
      </c>
      <c r="W336" s="48">
        <f t="shared" si="737"/>
        <v>89.5</v>
      </c>
      <c r="X336" s="48">
        <f t="shared" si="738"/>
        <v>0</v>
      </c>
      <c r="Y336" s="46">
        <f t="shared" si="739"/>
        <v>491.08</v>
      </c>
      <c r="Z336" s="46">
        <f t="shared" si="740"/>
        <v>1676.31125</v>
      </c>
      <c r="AA336" s="46"/>
      <c r="AB336" s="12" t="s">
        <v>92</v>
      </c>
      <c r="AC336" s="11">
        <f t="shared" ref="AC336:AE336" si="766">K336+R336</f>
        <v>62.5185</v>
      </c>
      <c r="AD336" s="11">
        <f t="shared" si="766"/>
        <v>833.58</v>
      </c>
      <c r="AE336" s="11">
        <f t="shared" si="766"/>
        <v>566.48</v>
      </c>
      <c r="AF336" s="11">
        <f t="shared" si="742"/>
        <v>34.73275</v>
      </c>
      <c r="AG336" s="11">
        <f t="shared" ref="AG336:AI336" si="767">O336+W336</f>
        <v>179</v>
      </c>
      <c r="AH336" s="11">
        <f t="shared" si="767"/>
        <v>0</v>
      </c>
      <c r="AI336" s="11">
        <f t="shared" si="767"/>
        <v>1676.31125</v>
      </c>
      <c r="AJ336" s="12" t="s">
        <v>33</v>
      </c>
    </row>
    <row r="337" s="9" customFormat="1" ht="16" customHeight="1" spans="1:36">
      <c r="A337" s="45">
        <f t="shared" si="725"/>
        <v>334</v>
      </c>
      <c r="B337" s="46" t="s">
        <v>176</v>
      </c>
      <c r="C337" s="52" t="s">
        <v>861</v>
      </c>
      <c r="D337" s="348" t="s">
        <v>862</v>
      </c>
      <c r="E337" s="95">
        <v>3473.25</v>
      </c>
      <c r="F337" s="95">
        <v>3473.25</v>
      </c>
      <c r="G337" s="96">
        <v>5664.75</v>
      </c>
      <c r="H337" s="95">
        <v>3473.25</v>
      </c>
      <c r="I337" s="48">
        <v>3180</v>
      </c>
      <c r="J337" s="96"/>
      <c r="K337" s="63">
        <f t="shared" si="726"/>
        <v>62.5185</v>
      </c>
      <c r="L337" s="64">
        <f t="shared" si="727"/>
        <v>555.72</v>
      </c>
      <c r="M337" s="48">
        <f t="shared" si="728"/>
        <v>453.18</v>
      </c>
      <c r="N337" s="46">
        <f t="shared" si="729"/>
        <v>24.31275</v>
      </c>
      <c r="O337" s="48">
        <f t="shared" si="730"/>
        <v>159</v>
      </c>
      <c r="P337" s="48">
        <f t="shared" si="731"/>
        <v>0</v>
      </c>
      <c r="Q337" s="48">
        <f t="shared" si="732"/>
        <v>1254.73125</v>
      </c>
      <c r="R337" s="46">
        <f t="shared" si="733"/>
        <v>0</v>
      </c>
      <c r="S337" s="46">
        <f t="shared" si="734"/>
        <v>277.86</v>
      </c>
      <c r="T337" s="48">
        <f t="shared" si="735"/>
        <v>113.3</v>
      </c>
      <c r="U337" s="46">
        <f t="shared" si="736"/>
        <v>10.42</v>
      </c>
      <c r="V337" s="46">
        <v>0</v>
      </c>
      <c r="W337" s="48">
        <f t="shared" si="737"/>
        <v>159</v>
      </c>
      <c r="X337" s="48">
        <f t="shared" si="738"/>
        <v>0</v>
      </c>
      <c r="Y337" s="46">
        <f t="shared" si="739"/>
        <v>560.58</v>
      </c>
      <c r="Z337" s="46">
        <f t="shared" si="740"/>
        <v>1815.31125</v>
      </c>
      <c r="AA337" s="46"/>
      <c r="AB337" s="12" t="s">
        <v>104</v>
      </c>
      <c r="AC337" s="11">
        <f t="shared" ref="AC337:AE337" si="768">K337+R337</f>
        <v>62.5185</v>
      </c>
      <c r="AD337" s="11">
        <f t="shared" si="768"/>
        <v>833.58</v>
      </c>
      <c r="AE337" s="11">
        <f t="shared" si="768"/>
        <v>566.48</v>
      </c>
      <c r="AF337" s="11">
        <f t="shared" si="742"/>
        <v>34.73275</v>
      </c>
      <c r="AG337" s="11">
        <f t="shared" ref="AG337:AI337" si="769">O337+W337</f>
        <v>318</v>
      </c>
      <c r="AH337" s="11">
        <f t="shared" si="769"/>
        <v>0</v>
      </c>
      <c r="AI337" s="11">
        <f t="shared" si="769"/>
        <v>1815.31125</v>
      </c>
      <c r="AJ337" s="12" t="s">
        <v>35</v>
      </c>
    </row>
    <row r="338" s="9" customFormat="1" ht="16" customHeight="1" spans="1:36">
      <c r="A338" s="45">
        <f t="shared" si="725"/>
        <v>335</v>
      </c>
      <c r="B338" s="46" t="s">
        <v>685</v>
      </c>
      <c r="C338" s="38" t="s">
        <v>863</v>
      </c>
      <c r="D338" s="76" t="s">
        <v>864</v>
      </c>
      <c r="E338" s="95">
        <v>3473.25</v>
      </c>
      <c r="F338" s="95">
        <v>0</v>
      </c>
      <c r="G338" s="96">
        <v>5664.75</v>
      </c>
      <c r="H338" s="95">
        <v>3473.25</v>
      </c>
      <c r="I338" s="48">
        <v>1790</v>
      </c>
      <c r="J338" s="96"/>
      <c r="K338" s="63">
        <f t="shared" si="726"/>
        <v>62.5185</v>
      </c>
      <c r="L338" s="64">
        <f t="shared" si="727"/>
        <v>0</v>
      </c>
      <c r="M338" s="48">
        <f t="shared" si="728"/>
        <v>453.18</v>
      </c>
      <c r="N338" s="46">
        <f t="shared" si="729"/>
        <v>24.31275</v>
      </c>
      <c r="O338" s="48">
        <f t="shared" si="730"/>
        <v>89.5</v>
      </c>
      <c r="P338" s="48">
        <f t="shared" si="731"/>
        <v>0</v>
      </c>
      <c r="Q338" s="48">
        <f t="shared" si="732"/>
        <v>629.51125</v>
      </c>
      <c r="R338" s="46">
        <f t="shared" si="733"/>
        <v>0</v>
      </c>
      <c r="S338" s="46">
        <f t="shared" si="734"/>
        <v>0</v>
      </c>
      <c r="T338" s="48">
        <f t="shared" si="735"/>
        <v>113.3</v>
      </c>
      <c r="U338" s="46">
        <f t="shared" si="736"/>
        <v>10.42</v>
      </c>
      <c r="V338" s="46">
        <v>0</v>
      </c>
      <c r="W338" s="48">
        <f t="shared" si="737"/>
        <v>89.5</v>
      </c>
      <c r="X338" s="48">
        <f t="shared" si="738"/>
        <v>0</v>
      </c>
      <c r="Y338" s="46">
        <f t="shared" si="739"/>
        <v>213.22</v>
      </c>
      <c r="Z338" s="46">
        <f t="shared" si="740"/>
        <v>842.73125</v>
      </c>
      <c r="AA338" s="46"/>
      <c r="AB338" s="12" t="s">
        <v>89</v>
      </c>
      <c r="AC338" s="11">
        <f t="shared" ref="AC338:AE338" si="770">K338+R338</f>
        <v>62.5185</v>
      </c>
      <c r="AD338" s="11">
        <f t="shared" si="770"/>
        <v>0</v>
      </c>
      <c r="AE338" s="11">
        <f t="shared" si="770"/>
        <v>566.48</v>
      </c>
      <c r="AF338" s="11">
        <f t="shared" si="742"/>
        <v>34.73275</v>
      </c>
      <c r="AG338" s="11">
        <f t="shared" ref="AG338:AI338" si="771">O338+W338</f>
        <v>179</v>
      </c>
      <c r="AH338" s="11">
        <f t="shared" si="771"/>
        <v>0</v>
      </c>
      <c r="AI338" s="11">
        <f t="shared" si="771"/>
        <v>842.73125</v>
      </c>
      <c r="AJ338" s="12" t="s">
        <v>33</v>
      </c>
    </row>
    <row r="339" s="9" customFormat="1" ht="16" customHeight="1" spans="1:36">
      <c r="A339" s="45">
        <f t="shared" si="725"/>
        <v>336</v>
      </c>
      <c r="B339" s="46" t="s">
        <v>685</v>
      </c>
      <c r="C339" s="52" t="s">
        <v>865</v>
      </c>
      <c r="D339" s="76" t="s">
        <v>866</v>
      </c>
      <c r="E339" s="95">
        <v>3473.25</v>
      </c>
      <c r="F339" s="95">
        <v>3473.25</v>
      </c>
      <c r="G339" s="96">
        <v>5664.75</v>
      </c>
      <c r="H339" s="95">
        <v>3473.25</v>
      </c>
      <c r="I339" s="48">
        <v>1790</v>
      </c>
      <c r="J339" s="96"/>
      <c r="K339" s="63">
        <f t="shared" si="726"/>
        <v>62.5185</v>
      </c>
      <c r="L339" s="64">
        <f t="shared" si="727"/>
        <v>555.72</v>
      </c>
      <c r="M339" s="48">
        <f t="shared" si="728"/>
        <v>453.18</v>
      </c>
      <c r="N339" s="46">
        <f t="shared" si="729"/>
        <v>24.31275</v>
      </c>
      <c r="O339" s="48">
        <f t="shared" si="730"/>
        <v>89.5</v>
      </c>
      <c r="P339" s="48">
        <f t="shared" si="731"/>
        <v>0</v>
      </c>
      <c r="Q339" s="48">
        <f t="shared" si="732"/>
        <v>1185.23125</v>
      </c>
      <c r="R339" s="46">
        <f t="shared" si="733"/>
        <v>0</v>
      </c>
      <c r="S339" s="46">
        <f t="shared" si="734"/>
        <v>277.86</v>
      </c>
      <c r="T339" s="48">
        <f t="shared" si="735"/>
        <v>113.3</v>
      </c>
      <c r="U339" s="46">
        <f t="shared" si="736"/>
        <v>10.42</v>
      </c>
      <c r="V339" s="46">
        <v>0</v>
      </c>
      <c r="W339" s="48">
        <f t="shared" si="737"/>
        <v>89.5</v>
      </c>
      <c r="X339" s="48">
        <f t="shared" si="738"/>
        <v>0</v>
      </c>
      <c r="Y339" s="46">
        <f t="shared" si="739"/>
        <v>491.08</v>
      </c>
      <c r="Z339" s="46">
        <f t="shared" si="740"/>
        <v>1676.31125</v>
      </c>
      <c r="AA339" s="46"/>
      <c r="AB339" s="12" t="s">
        <v>89</v>
      </c>
      <c r="AC339" s="11">
        <f t="shared" ref="AC339:AE339" si="772">K339+R339</f>
        <v>62.5185</v>
      </c>
      <c r="AD339" s="11">
        <f t="shared" si="772"/>
        <v>833.58</v>
      </c>
      <c r="AE339" s="11">
        <f t="shared" si="772"/>
        <v>566.48</v>
      </c>
      <c r="AF339" s="11">
        <f t="shared" si="742"/>
        <v>34.73275</v>
      </c>
      <c r="AG339" s="11">
        <f t="shared" ref="AG339:AI339" si="773">O339+W339</f>
        <v>179</v>
      </c>
      <c r="AH339" s="11">
        <f t="shared" si="773"/>
        <v>0</v>
      </c>
      <c r="AI339" s="11">
        <f t="shared" si="773"/>
        <v>1676.31125</v>
      </c>
      <c r="AJ339" s="12" t="s">
        <v>33</v>
      </c>
    </row>
    <row r="340" s="9" customFormat="1" ht="16" customHeight="1" spans="1:36">
      <c r="A340" s="45">
        <f t="shared" si="725"/>
        <v>337</v>
      </c>
      <c r="B340" s="46" t="s">
        <v>348</v>
      </c>
      <c r="C340" s="52" t="s">
        <v>867</v>
      </c>
      <c r="D340" s="76" t="s">
        <v>868</v>
      </c>
      <c r="E340" s="95">
        <v>3473.25</v>
      </c>
      <c r="F340" s="95">
        <v>3473.25</v>
      </c>
      <c r="G340" s="96">
        <v>5664.75</v>
      </c>
      <c r="H340" s="95">
        <v>3473.25</v>
      </c>
      <c r="I340" s="48">
        <v>1790</v>
      </c>
      <c r="J340" s="96"/>
      <c r="K340" s="63">
        <f t="shared" si="726"/>
        <v>62.5185</v>
      </c>
      <c r="L340" s="64">
        <f t="shared" si="727"/>
        <v>555.72</v>
      </c>
      <c r="M340" s="48">
        <f t="shared" si="728"/>
        <v>453.18</v>
      </c>
      <c r="N340" s="46">
        <f t="shared" si="729"/>
        <v>24.31275</v>
      </c>
      <c r="O340" s="48">
        <f t="shared" si="730"/>
        <v>89.5</v>
      </c>
      <c r="P340" s="48">
        <f t="shared" si="731"/>
        <v>0</v>
      </c>
      <c r="Q340" s="48">
        <f t="shared" si="732"/>
        <v>1185.23125</v>
      </c>
      <c r="R340" s="46">
        <f t="shared" si="733"/>
        <v>0</v>
      </c>
      <c r="S340" s="46">
        <f t="shared" si="734"/>
        <v>277.86</v>
      </c>
      <c r="T340" s="48">
        <f t="shared" si="735"/>
        <v>113.3</v>
      </c>
      <c r="U340" s="46">
        <f t="shared" si="736"/>
        <v>10.42</v>
      </c>
      <c r="V340" s="46">
        <v>0</v>
      </c>
      <c r="W340" s="48">
        <f t="shared" si="737"/>
        <v>89.5</v>
      </c>
      <c r="X340" s="48">
        <f t="shared" si="738"/>
        <v>0</v>
      </c>
      <c r="Y340" s="46">
        <f t="shared" si="739"/>
        <v>491.08</v>
      </c>
      <c r="Z340" s="46">
        <f t="shared" si="740"/>
        <v>1676.31125</v>
      </c>
      <c r="AA340" s="46"/>
      <c r="AB340" s="12" t="s">
        <v>86</v>
      </c>
      <c r="AC340" s="11">
        <f t="shared" ref="AC340:AE340" si="774">K340+R340</f>
        <v>62.5185</v>
      </c>
      <c r="AD340" s="11">
        <f t="shared" si="774"/>
        <v>833.58</v>
      </c>
      <c r="AE340" s="11">
        <f t="shared" si="774"/>
        <v>566.48</v>
      </c>
      <c r="AF340" s="11">
        <f t="shared" si="742"/>
        <v>34.73275</v>
      </c>
      <c r="AG340" s="11">
        <f t="shared" ref="AG340:AI340" si="775">O340+W340</f>
        <v>179</v>
      </c>
      <c r="AH340" s="11">
        <f t="shared" si="775"/>
        <v>0</v>
      </c>
      <c r="AI340" s="11">
        <f t="shared" si="775"/>
        <v>1676.31125</v>
      </c>
      <c r="AJ340" s="12" t="s">
        <v>33</v>
      </c>
    </row>
    <row r="341" s="9" customFormat="1" ht="16" customHeight="1" spans="1:36">
      <c r="A341" s="45">
        <f t="shared" si="725"/>
        <v>338</v>
      </c>
      <c r="B341" s="46" t="s">
        <v>348</v>
      </c>
      <c r="C341" s="52" t="s">
        <v>869</v>
      </c>
      <c r="D341" s="76" t="s">
        <v>870</v>
      </c>
      <c r="E341" s="95">
        <v>3473.25</v>
      </c>
      <c r="F341" s="95">
        <v>3473.25</v>
      </c>
      <c r="G341" s="96">
        <v>5664.75</v>
      </c>
      <c r="H341" s="95">
        <v>3473.25</v>
      </c>
      <c r="I341" s="48">
        <v>1790</v>
      </c>
      <c r="J341" s="96"/>
      <c r="K341" s="63">
        <f t="shared" si="726"/>
        <v>62.5185</v>
      </c>
      <c r="L341" s="64">
        <f t="shared" si="727"/>
        <v>555.72</v>
      </c>
      <c r="M341" s="48">
        <f t="shared" si="728"/>
        <v>453.18</v>
      </c>
      <c r="N341" s="46">
        <f t="shared" si="729"/>
        <v>24.31275</v>
      </c>
      <c r="O341" s="48">
        <f t="shared" si="730"/>
        <v>89.5</v>
      </c>
      <c r="P341" s="48">
        <f t="shared" si="731"/>
        <v>0</v>
      </c>
      <c r="Q341" s="48">
        <f t="shared" si="732"/>
        <v>1185.23125</v>
      </c>
      <c r="R341" s="46">
        <f t="shared" si="733"/>
        <v>0</v>
      </c>
      <c r="S341" s="46">
        <f t="shared" si="734"/>
        <v>277.86</v>
      </c>
      <c r="T341" s="48">
        <f t="shared" si="735"/>
        <v>113.3</v>
      </c>
      <c r="U341" s="46">
        <f t="shared" si="736"/>
        <v>10.42</v>
      </c>
      <c r="V341" s="46">
        <v>0</v>
      </c>
      <c r="W341" s="48">
        <f t="shared" si="737"/>
        <v>89.5</v>
      </c>
      <c r="X341" s="48">
        <f t="shared" si="738"/>
        <v>0</v>
      </c>
      <c r="Y341" s="46">
        <f t="shared" si="739"/>
        <v>491.08</v>
      </c>
      <c r="Z341" s="46">
        <f t="shared" si="740"/>
        <v>1676.31125</v>
      </c>
      <c r="AA341" s="46"/>
      <c r="AB341" s="12" t="s">
        <v>86</v>
      </c>
      <c r="AC341" s="11">
        <f t="shared" ref="AC341:AE341" si="776">K341+R341</f>
        <v>62.5185</v>
      </c>
      <c r="AD341" s="11">
        <f t="shared" si="776"/>
        <v>833.58</v>
      </c>
      <c r="AE341" s="11">
        <f t="shared" si="776"/>
        <v>566.48</v>
      </c>
      <c r="AF341" s="11">
        <f t="shared" si="742"/>
        <v>34.73275</v>
      </c>
      <c r="AG341" s="11">
        <f t="shared" ref="AG341:AI341" si="777">O341+W341</f>
        <v>179</v>
      </c>
      <c r="AH341" s="11">
        <f t="shared" si="777"/>
        <v>0</v>
      </c>
      <c r="AI341" s="11">
        <f t="shared" si="777"/>
        <v>1676.31125</v>
      </c>
      <c r="AJ341" s="12" t="s">
        <v>33</v>
      </c>
    </row>
    <row r="342" s="9" customFormat="1" ht="16" customHeight="1" spans="1:36">
      <c r="A342" s="45">
        <f t="shared" si="725"/>
        <v>339</v>
      </c>
      <c r="B342" s="46" t="s">
        <v>328</v>
      </c>
      <c r="C342" s="52" t="s">
        <v>871</v>
      </c>
      <c r="D342" s="76" t="s">
        <v>872</v>
      </c>
      <c r="E342" s="95">
        <v>3473.25</v>
      </c>
      <c r="F342" s="95">
        <v>3473.25</v>
      </c>
      <c r="G342" s="96">
        <v>5664.75</v>
      </c>
      <c r="H342" s="95">
        <v>3473.25</v>
      </c>
      <c r="I342" s="48">
        <v>4180</v>
      </c>
      <c r="J342" s="96"/>
      <c r="K342" s="63">
        <f t="shared" si="726"/>
        <v>62.5185</v>
      </c>
      <c r="L342" s="64">
        <f t="shared" si="727"/>
        <v>555.72</v>
      </c>
      <c r="M342" s="48">
        <f t="shared" si="728"/>
        <v>453.18</v>
      </c>
      <c r="N342" s="46">
        <f t="shared" si="729"/>
        <v>24.31275</v>
      </c>
      <c r="O342" s="48">
        <f t="shared" si="730"/>
        <v>209</v>
      </c>
      <c r="P342" s="48">
        <f t="shared" si="731"/>
        <v>0</v>
      </c>
      <c r="Q342" s="48">
        <f t="shared" si="732"/>
        <v>1304.73125</v>
      </c>
      <c r="R342" s="46">
        <f t="shared" si="733"/>
        <v>0</v>
      </c>
      <c r="S342" s="46">
        <f t="shared" si="734"/>
        <v>277.86</v>
      </c>
      <c r="T342" s="48">
        <f t="shared" si="735"/>
        <v>113.3</v>
      </c>
      <c r="U342" s="46">
        <f t="shared" si="736"/>
        <v>10.42</v>
      </c>
      <c r="V342" s="46">
        <v>0</v>
      </c>
      <c r="W342" s="48">
        <f t="shared" si="737"/>
        <v>209</v>
      </c>
      <c r="X342" s="48">
        <f t="shared" si="738"/>
        <v>0</v>
      </c>
      <c r="Y342" s="46">
        <f t="shared" si="739"/>
        <v>610.58</v>
      </c>
      <c r="Z342" s="46">
        <f t="shared" si="740"/>
        <v>1915.31125</v>
      </c>
      <c r="AA342" s="46"/>
      <c r="AB342" s="12" t="s">
        <v>104</v>
      </c>
      <c r="AC342" s="11">
        <f t="shared" ref="AC342:AE342" si="778">K342+R342</f>
        <v>62.5185</v>
      </c>
      <c r="AD342" s="11">
        <f t="shared" si="778"/>
        <v>833.58</v>
      </c>
      <c r="AE342" s="11">
        <f t="shared" si="778"/>
        <v>566.48</v>
      </c>
      <c r="AF342" s="11">
        <f t="shared" si="742"/>
        <v>34.73275</v>
      </c>
      <c r="AG342" s="11">
        <f t="shared" ref="AG342:AI342" si="779">O342+W342</f>
        <v>418</v>
      </c>
      <c r="AH342" s="11">
        <f t="shared" si="779"/>
        <v>0</v>
      </c>
      <c r="AI342" s="11">
        <f t="shared" si="779"/>
        <v>1915.31125</v>
      </c>
      <c r="AJ342" s="12" t="s">
        <v>35</v>
      </c>
    </row>
    <row r="343" s="9" customFormat="1" ht="16" customHeight="1" spans="1:36">
      <c r="A343" s="45">
        <f t="shared" si="725"/>
        <v>340</v>
      </c>
      <c r="B343" s="46" t="s">
        <v>640</v>
      </c>
      <c r="C343" s="52" t="s">
        <v>873</v>
      </c>
      <c r="D343" s="348" t="s">
        <v>874</v>
      </c>
      <c r="E343" s="95">
        <v>3473.25</v>
      </c>
      <c r="F343" s="95">
        <v>3473.25</v>
      </c>
      <c r="G343" s="96">
        <v>5664.75</v>
      </c>
      <c r="H343" s="95">
        <v>3473.25</v>
      </c>
      <c r="I343" s="48">
        <v>3180</v>
      </c>
      <c r="J343" s="96"/>
      <c r="K343" s="63">
        <f t="shared" si="726"/>
        <v>62.5185</v>
      </c>
      <c r="L343" s="64">
        <f t="shared" si="727"/>
        <v>555.72</v>
      </c>
      <c r="M343" s="48">
        <f t="shared" si="728"/>
        <v>453.18</v>
      </c>
      <c r="N343" s="46">
        <f t="shared" si="729"/>
        <v>24.31275</v>
      </c>
      <c r="O343" s="48">
        <f t="shared" si="730"/>
        <v>159</v>
      </c>
      <c r="P343" s="48">
        <f t="shared" si="731"/>
        <v>0</v>
      </c>
      <c r="Q343" s="48">
        <f t="shared" si="732"/>
        <v>1254.73125</v>
      </c>
      <c r="R343" s="46">
        <f t="shared" si="733"/>
        <v>0</v>
      </c>
      <c r="S343" s="46">
        <f t="shared" si="734"/>
        <v>277.86</v>
      </c>
      <c r="T343" s="48">
        <f t="shared" si="735"/>
        <v>113.3</v>
      </c>
      <c r="U343" s="46">
        <f t="shared" si="736"/>
        <v>10.42</v>
      </c>
      <c r="V343" s="46">
        <v>0</v>
      </c>
      <c r="W343" s="48">
        <f t="shared" si="737"/>
        <v>159</v>
      </c>
      <c r="X343" s="48">
        <f t="shared" si="738"/>
        <v>0</v>
      </c>
      <c r="Y343" s="46">
        <f t="shared" si="739"/>
        <v>560.58</v>
      </c>
      <c r="Z343" s="46">
        <f t="shared" si="740"/>
        <v>1815.31125</v>
      </c>
      <c r="AA343" s="46"/>
      <c r="AB343" s="12" t="s">
        <v>95</v>
      </c>
      <c r="AC343" s="11">
        <f t="shared" ref="AC343:AE343" si="780">K343+R343</f>
        <v>62.5185</v>
      </c>
      <c r="AD343" s="11">
        <f t="shared" si="780"/>
        <v>833.58</v>
      </c>
      <c r="AE343" s="11">
        <f t="shared" si="780"/>
        <v>566.48</v>
      </c>
      <c r="AF343" s="11">
        <f t="shared" si="742"/>
        <v>34.73275</v>
      </c>
      <c r="AG343" s="11">
        <f t="shared" ref="AG343:AI343" si="781">O343+W343</f>
        <v>318</v>
      </c>
      <c r="AH343" s="11">
        <f t="shared" si="781"/>
        <v>0</v>
      </c>
      <c r="AI343" s="11">
        <f t="shared" si="781"/>
        <v>1815.31125</v>
      </c>
      <c r="AJ343" s="12" t="s">
        <v>33</v>
      </c>
    </row>
    <row r="344" s="9" customFormat="1" ht="16" customHeight="1" spans="1:36">
      <c r="A344" s="45">
        <f t="shared" si="725"/>
        <v>341</v>
      </c>
      <c r="B344" s="46" t="s">
        <v>558</v>
      </c>
      <c r="C344" s="38" t="s">
        <v>875</v>
      </c>
      <c r="D344" s="76" t="s">
        <v>876</v>
      </c>
      <c r="E344" s="95">
        <v>3473.25</v>
      </c>
      <c r="F344" s="95">
        <v>0</v>
      </c>
      <c r="G344" s="95">
        <v>5664.75</v>
      </c>
      <c r="H344" s="95">
        <v>3473.25</v>
      </c>
      <c r="I344" s="48">
        <v>1790</v>
      </c>
      <c r="J344" s="96"/>
      <c r="K344" s="63">
        <f t="shared" si="726"/>
        <v>62.5185</v>
      </c>
      <c r="L344" s="64">
        <f t="shared" si="727"/>
        <v>0</v>
      </c>
      <c r="M344" s="48">
        <f t="shared" si="728"/>
        <v>453.18</v>
      </c>
      <c r="N344" s="46">
        <f t="shared" si="729"/>
        <v>24.31275</v>
      </c>
      <c r="O344" s="48">
        <f t="shared" si="730"/>
        <v>89.5</v>
      </c>
      <c r="P344" s="48">
        <f t="shared" si="731"/>
        <v>0</v>
      </c>
      <c r="Q344" s="48">
        <f t="shared" si="732"/>
        <v>629.51125</v>
      </c>
      <c r="R344" s="46">
        <f t="shared" si="733"/>
        <v>0</v>
      </c>
      <c r="S344" s="46">
        <f t="shared" si="734"/>
        <v>0</v>
      </c>
      <c r="T344" s="48">
        <f t="shared" si="735"/>
        <v>113.3</v>
      </c>
      <c r="U344" s="46">
        <f t="shared" si="736"/>
        <v>10.42</v>
      </c>
      <c r="V344" s="46">
        <v>0</v>
      </c>
      <c r="W344" s="48">
        <f t="shared" si="737"/>
        <v>89.5</v>
      </c>
      <c r="X344" s="48">
        <f t="shared" si="738"/>
        <v>0</v>
      </c>
      <c r="Y344" s="46">
        <f t="shared" si="739"/>
        <v>213.22</v>
      </c>
      <c r="Z344" s="46">
        <f t="shared" si="740"/>
        <v>842.73125</v>
      </c>
      <c r="AA344" s="46"/>
      <c r="AB344" s="12" t="s">
        <v>98</v>
      </c>
      <c r="AC344" s="11">
        <f t="shared" ref="AC344:AE344" si="782">K344+R344</f>
        <v>62.5185</v>
      </c>
      <c r="AD344" s="11">
        <f t="shared" si="782"/>
        <v>0</v>
      </c>
      <c r="AE344" s="11">
        <f t="shared" si="782"/>
        <v>566.48</v>
      </c>
      <c r="AF344" s="11">
        <f t="shared" si="742"/>
        <v>34.73275</v>
      </c>
      <c r="AG344" s="11">
        <f t="shared" ref="AG344:AI344" si="783">O344+W344</f>
        <v>179</v>
      </c>
      <c r="AH344" s="11">
        <f t="shared" si="783"/>
        <v>0</v>
      </c>
      <c r="AI344" s="11">
        <f t="shared" si="783"/>
        <v>842.73125</v>
      </c>
      <c r="AJ344" s="12" t="s">
        <v>33</v>
      </c>
    </row>
    <row r="345" s="9" customFormat="1" ht="16" customHeight="1" spans="1:36">
      <c r="A345" s="45">
        <f t="shared" si="725"/>
        <v>342</v>
      </c>
      <c r="B345" s="46" t="s">
        <v>558</v>
      </c>
      <c r="C345" s="52" t="s">
        <v>877</v>
      </c>
      <c r="D345" s="76" t="s">
        <v>878</v>
      </c>
      <c r="E345" s="95">
        <v>3473.25</v>
      </c>
      <c r="F345" s="95">
        <v>3473.25</v>
      </c>
      <c r="G345" s="95">
        <v>5664.75</v>
      </c>
      <c r="H345" s="95">
        <v>3473.25</v>
      </c>
      <c r="I345" s="48">
        <v>1790</v>
      </c>
      <c r="J345" s="96"/>
      <c r="K345" s="63">
        <f t="shared" si="726"/>
        <v>62.5185</v>
      </c>
      <c r="L345" s="64">
        <f t="shared" si="727"/>
        <v>555.72</v>
      </c>
      <c r="M345" s="48">
        <f t="shared" si="728"/>
        <v>453.18</v>
      </c>
      <c r="N345" s="46">
        <f t="shared" si="729"/>
        <v>24.31275</v>
      </c>
      <c r="O345" s="48">
        <f t="shared" si="730"/>
        <v>89.5</v>
      </c>
      <c r="P345" s="48">
        <f t="shared" si="731"/>
        <v>0</v>
      </c>
      <c r="Q345" s="48">
        <f t="shared" si="732"/>
        <v>1185.23125</v>
      </c>
      <c r="R345" s="46">
        <f t="shared" si="733"/>
        <v>0</v>
      </c>
      <c r="S345" s="46">
        <f t="shared" si="734"/>
        <v>277.86</v>
      </c>
      <c r="T345" s="48">
        <f t="shared" si="735"/>
        <v>113.3</v>
      </c>
      <c r="U345" s="46">
        <f t="shared" si="736"/>
        <v>10.42</v>
      </c>
      <c r="V345" s="46">
        <v>0</v>
      </c>
      <c r="W345" s="48">
        <f t="shared" si="737"/>
        <v>89.5</v>
      </c>
      <c r="X345" s="48">
        <f t="shared" si="738"/>
        <v>0</v>
      </c>
      <c r="Y345" s="46">
        <f t="shared" si="739"/>
        <v>491.08</v>
      </c>
      <c r="Z345" s="46">
        <f t="shared" si="740"/>
        <v>1676.31125</v>
      </c>
      <c r="AA345" s="46"/>
      <c r="AB345" s="12" t="s">
        <v>98</v>
      </c>
      <c r="AC345" s="11">
        <f t="shared" ref="AC345:AE345" si="784">K345+R345</f>
        <v>62.5185</v>
      </c>
      <c r="AD345" s="11">
        <f t="shared" si="784"/>
        <v>833.58</v>
      </c>
      <c r="AE345" s="11">
        <f t="shared" si="784"/>
        <v>566.48</v>
      </c>
      <c r="AF345" s="11">
        <f t="shared" si="742"/>
        <v>34.73275</v>
      </c>
      <c r="AG345" s="11">
        <f t="shared" ref="AG345:AI345" si="785">O345+W345</f>
        <v>179</v>
      </c>
      <c r="AH345" s="11">
        <f t="shared" si="785"/>
        <v>0</v>
      </c>
      <c r="AI345" s="11">
        <f t="shared" si="785"/>
        <v>1676.31125</v>
      </c>
      <c r="AJ345" s="12" t="s">
        <v>33</v>
      </c>
    </row>
    <row r="346" s="9" customFormat="1" ht="16" customHeight="1" spans="1:36">
      <c r="A346" s="45">
        <f t="shared" si="725"/>
        <v>343</v>
      </c>
      <c r="B346" s="46" t="s">
        <v>640</v>
      </c>
      <c r="C346" s="52" t="s">
        <v>879</v>
      </c>
      <c r="D346" s="348" t="s">
        <v>880</v>
      </c>
      <c r="E346" s="95">
        <v>3473.25</v>
      </c>
      <c r="F346" s="95">
        <v>3473.25</v>
      </c>
      <c r="G346" s="95">
        <v>5664.75</v>
      </c>
      <c r="H346" s="95">
        <v>3473.25</v>
      </c>
      <c r="I346" s="48">
        <v>1790</v>
      </c>
      <c r="J346" s="96"/>
      <c r="K346" s="63">
        <f t="shared" si="726"/>
        <v>62.5185</v>
      </c>
      <c r="L346" s="64">
        <f t="shared" si="727"/>
        <v>555.72</v>
      </c>
      <c r="M346" s="48">
        <f t="shared" si="728"/>
        <v>453.18</v>
      </c>
      <c r="N346" s="46">
        <f t="shared" si="729"/>
        <v>24.31275</v>
      </c>
      <c r="O346" s="48">
        <f t="shared" si="730"/>
        <v>89.5</v>
      </c>
      <c r="P346" s="48">
        <f t="shared" si="731"/>
        <v>0</v>
      </c>
      <c r="Q346" s="48">
        <f t="shared" si="732"/>
        <v>1185.23125</v>
      </c>
      <c r="R346" s="46">
        <f t="shared" si="733"/>
        <v>0</v>
      </c>
      <c r="S346" s="46">
        <f t="shared" si="734"/>
        <v>277.86</v>
      </c>
      <c r="T346" s="48">
        <f t="shared" si="735"/>
        <v>113.3</v>
      </c>
      <c r="U346" s="46">
        <f t="shared" si="736"/>
        <v>10.42</v>
      </c>
      <c r="V346" s="46">
        <v>0</v>
      </c>
      <c r="W346" s="48">
        <f t="shared" si="737"/>
        <v>89.5</v>
      </c>
      <c r="X346" s="48">
        <f t="shared" si="738"/>
        <v>0</v>
      </c>
      <c r="Y346" s="46">
        <f t="shared" si="739"/>
        <v>491.08</v>
      </c>
      <c r="Z346" s="46">
        <f t="shared" si="740"/>
        <v>1676.31125</v>
      </c>
      <c r="AA346" s="46"/>
      <c r="AB346" s="12" t="s">
        <v>95</v>
      </c>
      <c r="AC346" s="11">
        <f t="shared" ref="AC346:AE346" si="786">K346+R346</f>
        <v>62.5185</v>
      </c>
      <c r="AD346" s="11">
        <f t="shared" si="786"/>
        <v>833.58</v>
      </c>
      <c r="AE346" s="11">
        <f t="shared" si="786"/>
        <v>566.48</v>
      </c>
      <c r="AF346" s="11">
        <f t="shared" si="742"/>
        <v>34.73275</v>
      </c>
      <c r="AG346" s="11">
        <f t="shared" ref="AG346:AI346" si="787">O346+W346</f>
        <v>179</v>
      </c>
      <c r="AH346" s="11">
        <f t="shared" si="787"/>
        <v>0</v>
      </c>
      <c r="AI346" s="11">
        <f t="shared" si="787"/>
        <v>1676.31125</v>
      </c>
      <c r="AJ346" s="12" t="s">
        <v>33</v>
      </c>
    </row>
    <row r="347" s="9" customFormat="1" ht="16" customHeight="1" spans="1:36">
      <c r="A347" s="45">
        <f t="shared" si="725"/>
        <v>344</v>
      </c>
      <c r="B347" s="46" t="s">
        <v>230</v>
      </c>
      <c r="C347" s="38" t="s">
        <v>881</v>
      </c>
      <c r="D347" s="348" t="s">
        <v>882</v>
      </c>
      <c r="E347" s="95">
        <v>3473.25</v>
      </c>
      <c r="F347" s="95">
        <v>0</v>
      </c>
      <c r="G347" s="95">
        <v>5664.75</v>
      </c>
      <c r="H347" s="95">
        <v>3473.25</v>
      </c>
      <c r="I347" s="78">
        <v>3180</v>
      </c>
      <c r="J347" s="105"/>
      <c r="K347" s="63">
        <f t="shared" si="726"/>
        <v>62.5185</v>
      </c>
      <c r="L347" s="64">
        <f t="shared" si="727"/>
        <v>0</v>
      </c>
      <c r="M347" s="48">
        <f t="shared" si="728"/>
        <v>453.18</v>
      </c>
      <c r="N347" s="46">
        <f t="shared" si="729"/>
        <v>24.31275</v>
      </c>
      <c r="O347" s="48">
        <f t="shared" si="730"/>
        <v>159</v>
      </c>
      <c r="P347" s="48">
        <f t="shared" si="731"/>
        <v>0</v>
      </c>
      <c r="Q347" s="48">
        <f t="shared" si="732"/>
        <v>699.01125</v>
      </c>
      <c r="R347" s="46">
        <f t="shared" si="733"/>
        <v>0</v>
      </c>
      <c r="S347" s="46">
        <f t="shared" si="734"/>
        <v>0</v>
      </c>
      <c r="T347" s="48">
        <f t="shared" si="735"/>
        <v>113.3</v>
      </c>
      <c r="U347" s="46">
        <f t="shared" si="736"/>
        <v>10.42</v>
      </c>
      <c r="V347" s="46">
        <v>0</v>
      </c>
      <c r="W347" s="48">
        <f t="shared" si="737"/>
        <v>159</v>
      </c>
      <c r="X347" s="48">
        <f t="shared" si="738"/>
        <v>0</v>
      </c>
      <c r="Y347" s="46">
        <f t="shared" si="739"/>
        <v>282.72</v>
      </c>
      <c r="Z347" s="46">
        <f t="shared" si="740"/>
        <v>981.73125</v>
      </c>
      <c r="AA347" s="78"/>
      <c r="AB347" s="12" t="s">
        <v>57</v>
      </c>
      <c r="AC347" s="11">
        <f t="shared" ref="AC347:AE347" si="788">K347+R347</f>
        <v>62.5185</v>
      </c>
      <c r="AD347" s="11">
        <f t="shared" si="788"/>
        <v>0</v>
      </c>
      <c r="AE347" s="11">
        <f t="shared" si="788"/>
        <v>566.48</v>
      </c>
      <c r="AF347" s="11">
        <f t="shared" si="742"/>
        <v>34.73275</v>
      </c>
      <c r="AG347" s="11">
        <f t="shared" ref="AG347:AI347" si="789">O347+W347</f>
        <v>318</v>
      </c>
      <c r="AH347" s="11">
        <f t="shared" si="789"/>
        <v>0</v>
      </c>
      <c r="AI347" s="11">
        <f t="shared" si="789"/>
        <v>981.73125</v>
      </c>
      <c r="AJ347" s="12" t="s">
        <v>32</v>
      </c>
    </row>
    <row r="348" s="9" customFormat="1" ht="16" customHeight="1" spans="1:36">
      <c r="A348" s="45">
        <f t="shared" si="725"/>
        <v>345</v>
      </c>
      <c r="B348" s="46" t="s">
        <v>337</v>
      </c>
      <c r="C348" s="52" t="s">
        <v>883</v>
      </c>
      <c r="D348" s="76" t="s">
        <v>884</v>
      </c>
      <c r="E348" s="95">
        <v>3473.25</v>
      </c>
      <c r="F348" s="95">
        <v>3473.25</v>
      </c>
      <c r="G348" s="95">
        <v>5664.75</v>
      </c>
      <c r="H348" s="95">
        <v>3473.25</v>
      </c>
      <c r="I348" s="78">
        <v>1790</v>
      </c>
      <c r="J348" s="105"/>
      <c r="K348" s="63">
        <f t="shared" si="726"/>
        <v>62.5185</v>
      </c>
      <c r="L348" s="64">
        <f t="shared" si="727"/>
        <v>555.72</v>
      </c>
      <c r="M348" s="48">
        <f t="shared" si="728"/>
        <v>453.18</v>
      </c>
      <c r="N348" s="46">
        <f t="shared" si="729"/>
        <v>24.31275</v>
      </c>
      <c r="O348" s="48">
        <f t="shared" si="730"/>
        <v>89.5</v>
      </c>
      <c r="P348" s="48">
        <f t="shared" si="731"/>
        <v>0</v>
      </c>
      <c r="Q348" s="48">
        <f t="shared" si="732"/>
        <v>1185.23125</v>
      </c>
      <c r="R348" s="46">
        <f t="shared" si="733"/>
        <v>0</v>
      </c>
      <c r="S348" s="46">
        <f t="shared" si="734"/>
        <v>277.86</v>
      </c>
      <c r="T348" s="48">
        <f t="shared" si="735"/>
        <v>113.3</v>
      </c>
      <c r="U348" s="46">
        <f t="shared" si="736"/>
        <v>10.42</v>
      </c>
      <c r="V348" s="46">
        <v>0</v>
      </c>
      <c r="W348" s="48">
        <f t="shared" si="737"/>
        <v>89.5</v>
      </c>
      <c r="X348" s="48">
        <f t="shared" si="738"/>
        <v>0</v>
      </c>
      <c r="Y348" s="46">
        <f t="shared" si="739"/>
        <v>491.08</v>
      </c>
      <c r="Z348" s="46">
        <f t="shared" si="740"/>
        <v>1676.31125</v>
      </c>
      <c r="AA348" s="78"/>
      <c r="AB348" s="12" t="s">
        <v>74</v>
      </c>
      <c r="AC348" s="11">
        <f t="shared" ref="AC348:AE348" si="790">K348+R348</f>
        <v>62.5185</v>
      </c>
      <c r="AD348" s="11">
        <f t="shared" si="790"/>
        <v>833.58</v>
      </c>
      <c r="AE348" s="11">
        <f t="shared" si="790"/>
        <v>566.48</v>
      </c>
      <c r="AF348" s="11">
        <f t="shared" si="742"/>
        <v>34.73275</v>
      </c>
      <c r="AG348" s="11">
        <f t="shared" ref="AG348:AI348" si="791">O348+W348</f>
        <v>179</v>
      </c>
      <c r="AH348" s="11">
        <f t="shared" si="791"/>
        <v>0</v>
      </c>
      <c r="AI348" s="11">
        <f t="shared" si="791"/>
        <v>1676.31125</v>
      </c>
      <c r="AJ348" s="12" t="s">
        <v>33</v>
      </c>
    </row>
    <row r="349" s="9" customFormat="1" ht="16" customHeight="1" spans="1:36">
      <c r="A349" s="45">
        <f t="shared" si="725"/>
        <v>346</v>
      </c>
      <c r="B349" s="46" t="s">
        <v>272</v>
      </c>
      <c r="C349" s="52" t="s">
        <v>885</v>
      </c>
      <c r="D349" s="76" t="s">
        <v>886</v>
      </c>
      <c r="E349" s="95">
        <v>3473.25</v>
      </c>
      <c r="F349" s="95">
        <v>3473.25</v>
      </c>
      <c r="G349" s="95">
        <v>5664.75</v>
      </c>
      <c r="H349" s="95">
        <v>3473.25</v>
      </c>
      <c r="I349" s="78">
        <v>3180</v>
      </c>
      <c r="J349" s="105"/>
      <c r="K349" s="63">
        <f t="shared" si="726"/>
        <v>62.5185</v>
      </c>
      <c r="L349" s="64">
        <f t="shared" si="727"/>
        <v>555.72</v>
      </c>
      <c r="M349" s="48">
        <f t="shared" si="728"/>
        <v>453.18</v>
      </c>
      <c r="N349" s="46">
        <f t="shared" si="729"/>
        <v>24.31275</v>
      </c>
      <c r="O349" s="48">
        <f t="shared" si="730"/>
        <v>159</v>
      </c>
      <c r="P349" s="48">
        <f t="shared" si="731"/>
        <v>0</v>
      </c>
      <c r="Q349" s="48">
        <f t="shared" si="732"/>
        <v>1254.73125</v>
      </c>
      <c r="R349" s="46">
        <f t="shared" si="733"/>
        <v>0</v>
      </c>
      <c r="S349" s="46">
        <f t="shared" si="734"/>
        <v>277.86</v>
      </c>
      <c r="T349" s="48">
        <f t="shared" si="735"/>
        <v>113.3</v>
      </c>
      <c r="U349" s="46">
        <f t="shared" si="736"/>
        <v>10.42</v>
      </c>
      <c r="V349" s="46">
        <v>0</v>
      </c>
      <c r="W349" s="48">
        <f t="shared" si="737"/>
        <v>159</v>
      </c>
      <c r="X349" s="48">
        <f t="shared" si="738"/>
        <v>0</v>
      </c>
      <c r="Y349" s="46">
        <f t="shared" si="739"/>
        <v>560.58</v>
      </c>
      <c r="Z349" s="46">
        <f t="shared" si="740"/>
        <v>1815.31125</v>
      </c>
      <c r="AA349" s="78"/>
      <c r="AB349" s="12" t="s">
        <v>116</v>
      </c>
      <c r="AC349" s="11">
        <f t="shared" ref="AC349:AE349" si="792">K349+R349</f>
        <v>62.5185</v>
      </c>
      <c r="AD349" s="11">
        <f t="shared" si="792"/>
        <v>833.58</v>
      </c>
      <c r="AE349" s="11">
        <f t="shared" si="792"/>
        <v>566.48</v>
      </c>
      <c r="AF349" s="11">
        <f t="shared" si="742"/>
        <v>34.73275</v>
      </c>
      <c r="AG349" s="11">
        <f t="shared" ref="AG349:AI349" si="793">O349+W349</f>
        <v>318</v>
      </c>
      <c r="AH349" s="11">
        <f t="shared" si="793"/>
        <v>0</v>
      </c>
      <c r="AI349" s="11">
        <f t="shared" si="793"/>
        <v>1815.31125</v>
      </c>
      <c r="AJ349" s="12" t="s">
        <v>36</v>
      </c>
    </row>
    <row r="350" s="9" customFormat="1" ht="16" customHeight="1" spans="1:36">
      <c r="A350" s="45">
        <f t="shared" si="725"/>
        <v>347</v>
      </c>
      <c r="B350" s="46" t="s">
        <v>558</v>
      </c>
      <c r="C350" s="52" t="s">
        <v>887</v>
      </c>
      <c r="D350" s="346" t="s">
        <v>888</v>
      </c>
      <c r="E350" s="95">
        <v>3473.25</v>
      </c>
      <c r="F350" s="95">
        <v>3473.25</v>
      </c>
      <c r="G350" s="95">
        <v>5664.75</v>
      </c>
      <c r="H350" s="95">
        <v>3473.25</v>
      </c>
      <c r="I350" s="105">
        <v>1790</v>
      </c>
      <c r="J350" s="105"/>
      <c r="K350" s="63">
        <f t="shared" si="726"/>
        <v>62.5185</v>
      </c>
      <c r="L350" s="64">
        <f t="shared" si="727"/>
        <v>555.72</v>
      </c>
      <c r="M350" s="48">
        <f t="shared" si="728"/>
        <v>453.18</v>
      </c>
      <c r="N350" s="46">
        <f t="shared" si="729"/>
        <v>24.31275</v>
      </c>
      <c r="O350" s="48">
        <f t="shared" si="730"/>
        <v>89.5</v>
      </c>
      <c r="P350" s="48">
        <f t="shared" si="731"/>
        <v>0</v>
      </c>
      <c r="Q350" s="48">
        <f t="shared" si="732"/>
        <v>1185.23125</v>
      </c>
      <c r="R350" s="46">
        <f t="shared" si="733"/>
        <v>0</v>
      </c>
      <c r="S350" s="46">
        <f t="shared" si="734"/>
        <v>277.86</v>
      </c>
      <c r="T350" s="48">
        <f t="shared" si="735"/>
        <v>113.3</v>
      </c>
      <c r="U350" s="46">
        <f t="shared" si="736"/>
        <v>10.42</v>
      </c>
      <c r="V350" s="46">
        <v>0</v>
      </c>
      <c r="W350" s="48">
        <f t="shared" si="737"/>
        <v>89.5</v>
      </c>
      <c r="X350" s="48">
        <f t="shared" si="738"/>
        <v>0</v>
      </c>
      <c r="Y350" s="46">
        <f t="shared" si="739"/>
        <v>491.08</v>
      </c>
      <c r="Z350" s="46">
        <f t="shared" si="740"/>
        <v>1676.31125</v>
      </c>
      <c r="AA350" s="78"/>
      <c r="AB350" s="12" t="s">
        <v>98</v>
      </c>
      <c r="AC350" s="11">
        <f t="shared" ref="AC350:AE350" si="794">K350+R350</f>
        <v>62.5185</v>
      </c>
      <c r="AD350" s="11">
        <f t="shared" si="794"/>
        <v>833.58</v>
      </c>
      <c r="AE350" s="11">
        <f t="shared" si="794"/>
        <v>566.48</v>
      </c>
      <c r="AF350" s="11">
        <f t="shared" si="742"/>
        <v>34.73275</v>
      </c>
      <c r="AG350" s="11">
        <f t="shared" ref="AG350:AI350" si="795">O350+W350</f>
        <v>179</v>
      </c>
      <c r="AH350" s="11">
        <f t="shared" si="795"/>
        <v>0</v>
      </c>
      <c r="AI350" s="11">
        <f t="shared" si="795"/>
        <v>1676.31125</v>
      </c>
      <c r="AJ350" s="12" t="s">
        <v>33</v>
      </c>
    </row>
    <row r="351" s="9" customFormat="1" ht="16" customHeight="1" spans="1:36">
      <c r="A351" s="45">
        <f t="shared" si="725"/>
        <v>348</v>
      </c>
      <c r="B351" s="46" t="s">
        <v>558</v>
      </c>
      <c r="C351" s="52" t="s">
        <v>889</v>
      </c>
      <c r="D351" s="346" t="s">
        <v>890</v>
      </c>
      <c r="E351" s="95">
        <v>3473.25</v>
      </c>
      <c r="F351" s="95">
        <v>3473.25</v>
      </c>
      <c r="G351" s="95">
        <v>5664.75</v>
      </c>
      <c r="H351" s="95">
        <v>3473.25</v>
      </c>
      <c r="I351" s="105">
        <v>1790</v>
      </c>
      <c r="J351" s="105"/>
      <c r="K351" s="63">
        <f t="shared" si="726"/>
        <v>62.5185</v>
      </c>
      <c r="L351" s="64">
        <f t="shared" si="727"/>
        <v>555.72</v>
      </c>
      <c r="M351" s="48">
        <f t="shared" si="728"/>
        <v>453.18</v>
      </c>
      <c r="N351" s="46">
        <f t="shared" si="729"/>
        <v>24.31275</v>
      </c>
      <c r="O351" s="48">
        <f t="shared" si="730"/>
        <v>89.5</v>
      </c>
      <c r="P351" s="48">
        <f t="shared" si="731"/>
        <v>0</v>
      </c>
      <c r="Q351" s="48">
        <f t="shared" si="732"/>
        <v>1185.23125</v>
      </c>
      <c r="R351" s="46">
        <f t="shared" si="733"/>
        <v>0</v>
      </c>
      <c r="S351" s="46">
        <f t="shared" si="734"/>
        <v>277.86</v>
      </c>
      <c r="T351" s="48">
        <f t="shared" si="735"/>
        <v>113.3</v>
      </c>
      <c r="U351" s="46">
        <f t="shared" si="736"/>
        <v>10.42</v>
      </c>
      <c r="V351" s="46">
        <v>0</v>
      </c>
      <c r="W351" s="48">
        <f t="shared" si="737"/>
        <v>89.5</v>
      </c>
      <c r="X351" s="48">
        <f t="shared" si="738"/>
        <v>0</v>
      </c>
      <c r="Y351" s="46">
        <f t="shared" si="739"/>
        <v>491.08</v>
      </c>
      <c r="Z351" s="46">
        <f t="shared" si="740"/>
        <v>1676.31125</v>
      </c>
      <c r="AA351" s="78"/>
      <c r="AB351" s="12" t="s">
        <v>98</v>
      </c>
      <c r="AC351" s="11">
        <f t="shared" ref="AC351:AE351" si="796">K351+R351</f>
        <v>62.5185</v>
      </c>
      <c r="AD351" s="11">
        <f t="shared" si="796"/>
        <v>833.58</v>
      </c>
      <c r="AE351" s="11">
        <f t="shared" si="796"/>
        <v>566.48</v>
      </c>
      <c r="AF351" s="11">
        <f t="shared" si="742"/>
        <v>34.73275</v>
      </c>
      <c r="AG351" s="11">
        <f t="shared" ref="AG351:AI351" si="797">O351+W351</f>
        <v>179</v>
      </c>
      <c r="AH351" s="11">
        <f t="shared" si="797"/>
        <v>0</v>
      </c>
      <c r="AI351" s="11">
        <f t="shared" si="797"/>
        <v>1676.31125</v>
      </c>
      <c r="AJ351" s="12" t="s">
        <v>33</v>
      </c>
    </row>
    <row r="352" s="9" customFormat="1" ht="16" customHeight="1" spans="1:36">
      <c r="A352" s="45">
        <f t="shared" si="725"/>
        <v>349</v>
      </c>
      <c r="B352" s="46" t="s">
        <v>558</v>
      </c>
      <c r="C352" s="52" t="s">
        <v>891</v>
      </c>
      <c r="D352" s="346" t="s">
        <v>892</v>
      </c>
      <c r="E352" s="95">
        <v>3473.25</v>
      </c>
      <c r="F352" s="95">
        <v>3473.25</v>
      </c>
      <c r="G352" s="95">
        <v>5664.75</v>
      </c>
      <c r="H352" s="95">
        <v>3473.25</v>
      </c>
      <c r="I352" s="105">
        <v>1790</v>
      </c>
      <c r="J352" s="105"/>
      <c r="K352" s="63">
        <f t="shared" si="726"/>
        <v>62.5185</v>
      </c>
      <c r="L352" s="64">
        <f t="shared" si="727"/>
        <v>555.72</v>
      </c>
      <c r="M352" s="48">
        <f t="shared" si="728"/>
        <v>453.18</v>
      </c>
      <c r="N352" s="46">
        <f t="shared" si="729"/>
        <v>24.31275</v>
      </c>
      <c r="O352" s="48">
        <f t="shared" si="730"/>
        <v>89.5</v>
      </c>
      <c r="P352" s="48">
        <f t="shared" si="731"/>
        <v>0</v>
      </c>
      <c r="Q352" s="48">
        <f t="shared" si="732"/>
        <v>1185.23125</v>
      </c>
      <c r="R352" s="46">
        <f t="shared" si="733"/>
        <v>0</v>
      </c>
      <c r="S352" s="46">
        <f t="shared" si="734"/>
        <v>277.86</v>
      </c>
      <c r="T352" s="48">
        <f t="shared" si="735"/>
        <v>113.3</v>
      </c>
      <c r="U352" s="46">
        <f t="shared" si="736"/>
        <v>10.42</v>
      </c>
      <c r="V352" s="46">
        <v>0</v>
      </c>
      <c r="W352" s="48">
        <f t="shared" si="737"/>
        <v>89.5</v>
      </c>
      <c r="X352" s="48">
        <f t="shared" si="738"/>
        <v>0</v>
      </c>
      <c r="Y352" s="46">
        <f t="shared" si="739"/>
        <v>491.08</v>
      </c>
      <c r="Z352" s="46">
        <f t="shared" si="740"/>
        <v>1676.31125</v>
      </c>
      <c r="AA352" s="78"/>
      <c r="AB352" s="12" t="s">
        <v>98</v>
      </c>
      <c r="AC352" s="11">
        <f t="shared" ref="AC352:AE352" si="798">K352+R352</f>
        <v>62.5185</v>
      </c>
      <c r="AD352" s="11">
        <f t="shared" si="798"/>
        <v>833.58</v>
      </c>
      <c r="AE352" s="11">
        <f t="shared" si="798"/>
        <v>566.48</v>
      </c>
      <c r="AF352" s="11">
        <f t="shared" si="742"/>
        <v>34.73275</v>
      </c>
      <c r="AG352" s="11">
        <f t="shared" ref="AG352:AI352" si="799">O352+W352</f>
        <v>179</v>
      </c>
      <c r="AH352" s="11">
        <f t="shared" si="799"/>
        <v>0</v>
      </c>
      <c r="AI352" s="11">
        <f t="shared" si="799"/>
        <v>1676.31125</v>
      </c>
      <c r="AJ352" s="12" t="s">
        <v>33</v>
      </c>
    </row>
    <row r="353" s="9" customFormat="1" ht="16" customHeight="1" spans="1:36">
      <c r="A353" s="45">
        <f t="shared" si="725"/>
        <v>350</v>
      </c>
      <c r="B353" s="46" t="s">
        <v>558</v>
      </c>
      <c r="C353" s="52" t="s">
        <v>893</v>
      </c>
      <c r="D353" s="346" t="s">
        <v>894</v>
      </c>
      <c r="E353" s="95">
        <v>3473.25</v>
      </c>
      <c r="F353" s="95">
        <v>3473.25</v>
      </c>
      <c r="G353" s="95">
        <v>5664.75</v>
      </c>
      <c r="H353" s="95">
        <v>3473.25</v>
      </c>
      <c r="I353" s="105">
        <v>1790</v>
      </c>
      <c r="J353" s="105"/>
      <c r="K353" s="63">
        <f t="shared" si="726"/>
        <v>62.5185</v>
      </c>
      <c r="L353" s="64">
        <f t="shared" si="727"/>
        <v>555.72</v>
      </c>
      <c r="M353" s="48">
        <f t="shared" si="728"/>
        <v>453.18</v>
      </c>
      <c r="N353" s="46">
        <f t="shared" si="729"/>
        <v>24.31275</v>
      </c>
      <c r="O353" s="48">
        <f t="shared" si="730"/>
        <v>89.5</v>
      </c>
      <c r="P353" s="48">
        <f t="shared" si="731"/>
        <v>0</v>
      </c>
      <c r="Q353" s="48">
        <f t="shared" si="732"/>
        <v>1185.23125</v>
      </c>
      <c r="R353" s="46">
        <f t="shared" si="733"/>
        <v>0</v>
      </c>
      <c r="S353" s="46">
        <f t="shared" si="734"/>
        <v>277.86</v>
      </c>
      <c r="T353" s="48">
        <f t="shared" si="735"/>
        <v>113.3</v>
      </c>
      <c r="U353" s="46">
        <f t="shared" si="736"/>
        <v>10.42</v>
      </c>
      <c r="V353" s="46">
        <v>0</v>
      </c>
      <c r="W353" s="48">
        <f t="shared" si="737"/>
        <v>89.5</v>
      </c>
      <c r="X353" s="48">
        <f t="shared" si="738"/>
        <v>0</v>
      </c>
      <c r="Y353" s="46">
        <f t="shared" si="739"/>
        <v>491.08</v>
      </c>
      <c r="Z353" s="46">
        <f t="shared" si="740"/>
        <v>1676.31125</v>
      </c>
      <c r="AA353" s="78"/>
      <c r="AB353" s="12" t="s">
        <v>98</v>
      </c>
      <c r="AC353" s="11">
        <f t="shared" ref="AC353:AE353" si="800">K353+R353</f>
        <v>62.5185</v>
      </c>
      <c r="AD353" s="11">
        <f t="shared" si="800"/>
        <v>833.58</v>
      </c>
      <c r="AE353" s="11">
        <f t="shared" si="800"/>
        <v>566.48</v>
      </c>
      <c r="AF353" s="11">
        <f t="shared" si="742"/>
        <v>34.73275</v>
      </c>
      <c r="AG353" s="11">
        <f t="shared" ref="AG353:AI353" si="801">O353+W353</f>
        <v>179</v>
      </c>
      <c r="AH353" s="11">
        <f t="shared" si="801"/>
        <v>0</v>
      </c>
      <c r="AI353" s="11">
        <f t="shared" si="801"/>
        <v>1676.31125</v>
      </c>
      <c r="AJ353" s="12" t="s">
        <v>33</v>
      </c>
    </row>
    <row r="354" s="9" customFormat="1" ht="16" customHeight="1" spans="1:36">
      <c r="A354" s="45">
        <f t="shared" si="725"/>
        <v>351</v>
      </c>
      <c r="B354" s="46" t="s">
        <v>558</v>
      </c>
      <c r="C354" s="52" t="s">
        <v>895</v>
      </c>
      <c r="D354" s="346" t="s">
        <v>896</v>
      </c>
      <c r="E354" s="95">
        <v>3473.25</v>
      </c>
      <c r="F354" s="95">
        <v>3473.25</v>
      </c>
      <c r="G354" s="95">
        <v>5664.75</v>
      </c>
      <c r="H354" s="95">
        <v>3473.25</v>
      </c>
      <c r="I354" s="105">
        <v>1790</v>
      </c>
      <c r="J354" s="105"/>
      <c r="K354" s="63">
        <f t="shared" si="726"/>
        <v>62.5185</v>
      </c>
      <c r="L354" s="64">
        <f t="shared" si="727"/>
        <v>555.72</v>
      </c>
      <c r="M354" s="48">
        <f t="shared" si="728"/>
        <v>453.18</v>
      </c>
      <c r="N354" s="46">
        <f t="shared" si="729"/>
        <v>24.31275</v>
      </c>
      <c r="O354" s="48">
        <f t="shared" si="730"/>
        <v>89.5</v>
      </c>
      <c r="P354" s="48">
        <f t="shared" si="731"/>
        <v>0</v>
      </c>
      <c r="Q354" s="48">
        <f t="shared" si="732"/>
        <v>1185.23125</v>
      </c>
      <c r="R354" s="46">
        <f t="shared" si="733"/>
        <v>0</v>
      </c>
      <c r="S354" s="46">
        <f t="shared" si="734"/>
        <v>277.86</v>
      </c>
      <c r="T354" s="48">
        <f t="shared" si="735"/>
        <v>113.3</v>
      </c>
      <c r="U354" s="46">
        <f t="shared" si="736"/>
        <v>10.42</v>
      </c>
      <c r="V354" s="46">
        <v>0</v>
      </c>
      <c r="W354" s="48">
        <f t="shared" si="737"/>
        <v>89.5</v>
      </c>
      <c r="X354" s="48">
        <f t="shared" si="738"/>
        <v>0</v>
      </c>
      <c r="Y354" s="46">
        <f t="shared" si="739"/>
        <v>491.08</v>
      </c>
      <c r="Z354" s="46">
        <f t="shared" si="740"/>
        <v>1676.31125</v>
      </c>
      <c r="AA354" s="78"/>
      <c r="AB354" s="12" t="s">
        <v>98</v>
      </c>
      <c r="AC354" s="11">
        <f t="shared" ref="AC354:AE354" si="802">K354+R354</f>
        <v>62.5185</v>
      </c>
      <c r="AD354" s="11">
        <f t="shared" si="802"/>
        <v>833.58</v>
      </c>
      <c r="AE354" s="11">
        <f t="shared" si="802"/>
        <v>566.48</v>
      </c>
      <c r="AF354" s="11">
        <f t="shared" si="742"/>
        <v>34.73275</v>
      </c>
      <c r="AG354" s="11">
        <f t="shared" ref="AG354:AI354" si="803">O354+W354</f>
        <v>179</v>
      </c>
      <c r="AH354" s="11">
        <f t="shared" si="803"/>
        <v>0</v>
      </c>
      <c r="AI354" s="11">
        <f t="shared" si="803"/>
        <v>1676.31125</v>
      </c>
      <c r="AJ354" s="12" t="s">
        <v>33</v>
      </c>
    </row>
    <row r="355" s="9" customFormat="1" ht="16" customHeight="1" spans="1:36">
      <c r="A355" s="45">
        <f t="shared" si="725"/>
        <v>352</v>
      </c>
      <c r="B355" s="46" t="s">
        <v>363</v>
      </c>
      <c r="C355" s="52" t="s">
        <v>897</v>
      </c>
      <c r="D355" s="346" t="s">
        <v>898</v>
      </c>
      <c r="E355" s="95">
        <v>3473.25</v>
      </c>
      <c r="F355" s="95">
        <v>3473.25</v>
      </c>
      <c r="G355" s="95">
        <v>5664.75</v>
      </c>
      <c r="H355" s="95">
        <v>3473.25</v>
      </c>
      <c r="I355" s="105">
        <v>3180</v>
      </c>
      <c r="J355" s="105"/>
      <c r="K355" s="63">
        <f t="shared" si="726"/>
        <v>62.5185</v>
      </c>
      <c r="L355" s="64">
        <f t="shared" si="727"/>
        <v>555.72</v>
      </c>
      <c r="M355" s="48">
        <f t="shared" si="728"/>
        <v>453.18</v>
      </c>
      <c r="N355" s="46">
        <f t="shared" si="729"/>
        <v>24.31275</v>
      </c>
      <c r="O355" s="48">
        <f t="shared" si="730"/>
        <v>159</v>
      </c>
      <c r="P355" s="48">
        <f t="shared" si="731"/>
        <v>0</v>
      </c>
      <c r="Q355" s="48">
        <f t="shared" si="732"/>
        <v>1254.73125</v>
      </c>
      <c r="R355" s="46">
        <f t="shared" si="733"/>
        <v>0</v>
      </c>
      <c r="S355" s="46">
        <f t="shared" si="734"/>
        <v>277.86</v>
      </c>
      <c r="T355" s="48">
        <f t="shared" si="735"/>
        <v>113.3</v>
      </c>
      <c r="U355" s="46">
        <f t="shared" si="736"/>
        <v>10.42</v>
      </c>
      <c r="V355" s="46">
        <v>0</v>
      </c>
      <c r="W355" s="48">
        <f t="shared" si="737"/>
        <v>159</v>
      </c>
      <c r="X355" s="48">
        <f t="shared" si="738"/>
        <v>0</v>
      </c>
      <c r="Y355" s="46">
        <f t="shared" si="739"/>
        <v>560.58</v>
      </c>
      <c r="Z355" s="46">
        <f t="shared" si="740"/>
        <v>1815.31125</v>
      </c>
      <c r="AA355" s="78"/>
      <c r="AB355" s="12" t="s">
        <v>71</v>
      </c>
      <c r="AC355" s="11">
        <f t="shared" ref="AC355:AE355" si="804">K355+R355</f>
        <v>62.5185</v>
      </c>
      <c r="AD355" s="11">
        <f t="shared" si="804"/>
        <v>833.58</v>
      </c>
      <c r="AE355" s="11">
        <f t="shared" si="804"/>
        <v>566.48</v>
      </c>
      <c r="AF355" s="11">
        <f t="shared" si="742"/>
        <v>34.73275</v>
      </c>
      <c r="AG355" s="11">
        <f t="shared" ref="AG355:AI355" si="805">O355+W355</f>
        <v>318</v>
      </c>
      <c r="AH355" s="11">
        <f t="shared" si="805"/>
        <v>0</v>
      </c>
      <c r="AI355" s="11">
        <f t="shared" si="805"/>
        <v>1815.31125</v>
      </c>
      <c r="AJ355" s="12" t="s">
        <v>33</v>
      </c>
    </row>
    <row r="356" s="9" customFormat="1" ht="16" customHeight="1" spans="1:36">
      <c r="A356" s="45">
        <f t="shared" si="725"/>
        <v>353</v>
      </c>
      <c r="B356" s="46" t="s">
        <v>230</v>
      </c>
      <c r="C356" s="52" t="s">
        <v>899</v>
      </c>
      <c r="D356" s="346" t="s">
        <v>900</v>
      </c>
      <c r="E356" s="95">
        <v>3820</v>
      </c>
      <c r="F356" s="95">
        <v>3820</v>
      </c>
      <c r="G356" s="95">
        <v>5664.75</v>
      </c>
      <c r="H356" s="95">
        <v>3820</v>
      </c>
      <c r="I356" s="105">
        <v>4180</v>
      </c>
      <c r="J356" s="105"/>
      <c r="K356" s="63">
        <f t="shared" si="726"/>
        <v>68.76</v>
      </c>
      <c r="L356" s="64">
        <f t="shared" si="727"/>
        <v>611.2</v>
      </c>
      <c r="M356" s="48">
        <f t="shared" si="728"/>
        <v>453.18</v>
      </c>
      <c r="N356" s="46">
        <f t="shared" si="729"/>
        <v>26.74</v>
      </c>
      <c r="O356" s="48">
        <f t="shared" si="730"/>
        <v>209</v>
      </c>
      <c r="P356" s="48">
        <f t="shared" si="731"/>
        <v>0</v>
      </c>
      <c r="Q356" s="48">
        <f t="shared" si="732"/>
        <v>1368.88</v>
      </c>
      <c r="R356" s="46">
        <f t="shared" si="733"/>
        <v>0</v>
      </c>
      <c r="S356" s="46">
        <f t="shared" si="734"/>
        <v>305.6</v>
      </c>
      <c r="T356" s="48">
        <f t="shared" si="735"/>
        <v>113.3</v>
      </c>
      <c r="U356" s="46">
        <f t="shared" si="736"/>
        <v>11.46</v>
      </c>
      <c r="V356" s="46">
        <v>0</v>
      </c>
      <c r="W356" s="48">
        <f t="shared" si="737"/>
        <v>209</v>
      </c>
      <c r="X356" s="48">
        <f t="shared" si="738"/>
        <v>0</v>
      </c>
      <c r="Y356" s="46">
        <f t="shared" si="739"/>
        <v>639.36</v>
      </c>
      <c r="Z356" s="46">
        <f t="shared" si="740"/>
        <v>2008.24</v>
      </c>
      <c r="AA356" s="78"/>
      <c r="AB356" s="12" t="s">
        <v>60</v>
      </c>
      <c r="AC356" s="11">
        <f t="shared" ref="AC356:AE356" si="806">K356+R356</f>
        <v>68.76</v>
      </c>
      <c r="AD356" s="11">
        <f t="shared" si="806"/>
        <v>916.8</v>
      </c>
      <c r="AE356" s="11">
        <f t="shared" si="806"/>
        <v>566.48</v>
      </c>
      <c r="AF356" s="11">
        <f t="shared" si="742"/>
        <v>38.2</v>
      </c>
      <c r="AG356" s="11">
        <f t="shared" ref="AG356:AI356" si="807">O356+W356</f>
        <v>418</v>
      </c>
      <c r="AH356" s="11">
        <f t="shared" si="807"/>
        <v>0</v>
      </c>
      <c r="AI356" s="11">
        <f t="shared" si="807"/>
        <v>2008.24</v>
      </c>
      <c r="AJ356" s="12" t="s">
        <v>32</v>
      </c>
    </row>
    <row r="357" s="9" customFormat="1" ht="16" customHeight="1" spans="1:36">
      <c r="A357" s="45">
        <f t="shared" si="725"/>
        <v>354</v>
      </c>
      <c r="B357" s="46" t="s">
        <v>230</v>
      </c>
      <c r="C357" s="38" t="s">
        <v>901</v>
      </c>
      <c r="D357" s="354" t="s">
        <v>902</v>
      </c>
      <c r="E357" s="95">
        <v>3473.25</v>
      </c>
      <c r="F357" s="95">
        <v>0</v>
      </c>
      <c r="G357" s="95">
        <v>5664.75</v>
      </c>
      <c r="H357" s="95">
        <v>3473.25</v>
      </c>
      <c r="I357" s="105">
        <v>3180</v>
      </c>
      <c r="J357" s="105"/>
      <c r="K357" s="63">
        <f t="shared" si="726"/>
        <v>62.5185</v>
      </c>
      <c r="L357" s="64">
        <f t="shared" si="727"/>
        <v>0</v>
      </c>
      <c r="M357" s="48">
        <f t="shared" si="728"/>
        <v>453.18</v>
      </c>
      <c r="N357" s="46">
        <f t="shared" si="729"/>
        <v>24.31275</v>
      </c>
      <c r="O357" s="48">
        <f t="shared" si="730"/>
        <v>159</v>
      </c>
      <c r="P357" s="48">
        <f t="shared" si="731"/>
        <v>0</v>
      </c>
      <c r="Q357" s="48">
        <f t="shared" si="732"/>
        <v>699.01125</v>
      </c>
      <c r="R357" s="46">
        <f t="shared" si="733"/>
        <v>0</v>
      </c>
      <c r="S357" s="46">
        <f t="shared" si="734"/>
        <v>0</v>
      </c>
      <c r="T357" s="48">
        <f t="shared" si="735"/>
        <v>113.3</v>
      </c>
      <c r="U357" s="46">
        <f t="shared" si="736"/>
        <v>10.42</v>
      </c>
      <c r="V357" s="46">
        <v>0</v>
      </c>
      <c r="W357" s="48">
        <f t="shared" si="737"/>
        <v>159</v>
      </c>
      <c r="X357" s="48">
        <f t="shared" si="738"/>
        <v>0</v>
      </c>
      <c r="Y357" s="46">
        <f t="shared" si="739"/>
        <v>282.72</v>
      </c>
      <c r="Z357" s="46">
        <f t="shared" si="740"/>
        <v>981.73125</v>
      </c>
      <c r="AA357" s="78"/>
      <c r="AB357" s="12" t="s">
        <v>57</v>
      </c>
      <c r="AC357" s="11">
        <f t="shared" ref="AC357:AE357" si="808">K357+R357</f>
        <v>62.5185</v>
      </c>
      <c r="AD357" s="11">
        <f t="shared" si="808"/>
        <v>0</v>
      </c>
      <c r="AE357" s="11">
        <f t="shared" si="808"/>
        <v>566.48</v>
      </c>
      <c r="AF357" s="11">
        <f t="shared" si="742"/>
        <v>34.73275</v>
      </c>
      <c r="AG357" s="11">
        <f t="shared" ref="AG357:AI357" si="809">O357+W357</f>
        <v>318</v>
      </c>
      <c r="AH357" s="11">
        <f t="shared" si="809"/>
        <v>0</v>
      </c>
      <c r="AI357" s="11">
        <f t="shared" si="809"/>
        <v>981.73125</v>
      </c>
      <c r="AJ357" s="12" t="s">
        <v>32</v>
      </c>
    </row>
    <row r="358" s="9" customFormat="1" ht="16" customHeight="1" spans="1:36">
      <c r="A358" s="45">
        <f t="shared" si="725"/>
        <v>355</v>
      </c>
      <c r="B358" s="46" t="s">
        <v>230</v>
      </c>
      <c r="C358" s="52" t="s">
        <v>903</v>
      </c>
      <c r="D358" s="354" t="s">
        <v>904</v>
      </c>
      <c r="E358" s="95">
        <v>3473.25</v>
      </c>
      <c r="F358" s="95">
        <v>3473.25</v>
      </c>
      <c r="G358" s="95">
        <v>5664.75</v>
      </c>
      <c r="H358" s="95">
        <v>3473.25</v>
      </c>
      <c r="I358" s="105">
        <v>3180</v>
      </c>
      <c r="J358" s="105"/>
      <c r="K358" s="63">
        <f t="shared" si="726"/>
        <v>62.5185</v>
      </c>
      <c r="L358" s="64">
        <f t="shared" si="727"/>
        <v>555.72</v>
      </c>
      <c r="M358" s="48">
        <f t="shared" si="728"/>
        <v>453.18</v>
      </c>
      <c r="N358" s="46">
        <f t="shared" si="729"/>
        <v>24.31275</v>
      </c>
      <c r="O358" s="48">
        <f t="shared" si="730"/>
        <v>159</v>
      </c>
      <c r="P358" s="48">
        <f t="shared" si="731"/>
        <v>0</v>
      </c>
      <c r="Q358" s="48">
        <f t="shared" si="732"/>
        <v>1254.73125</v>
      </c>
      <c r="R358" s="46">
        <f t="shared" si="733"/>
        <v>0</v>
      </c>
      <c r="S358" s="46">
        <f t="shared" si="734"/>
        <v>277.86</v>
      </c>
      <c r="T358" s="48">
        <f t="shared" si="735"/>
        <v>113.3</v>
      </c>
      <c r="U358" s="46">
        <f t="shared" si="736"/>
        <v>10.42</v>
      </c>
      <c r="V358" s="46">
        <v>0</v>
      </c>
      <c r="W358" s="48">
        <f t="shared" si="737"/>
        <v>159</v>
      </c>
      <c r="X358" s="48">
        <f t="shared" si="738"/>
        <v>0</v>
      </c>
      <c r="Y358" s="46">
        <f t="shared" si="739"/>
        <v>560.58</v>
      </c>
      <c r="Z358" s="46">
        <f t="shared" si="740"/>
        <v>1815.31125</v>
      </c>
      <c r="AA358" s="78"/>
      <c r="AB358" s="12" t="s">
        <v>57</v>
      </c>
      <c r="AC358" s="11">
        <f t="shared" ref="AC358:AE358" si="810">K358+R358</f>
        <v>62.5185</v>
      </c>
      <c r="AD358" s="11">
        <f t="shared" si="810"/>
        <v>833.58</v>
      </c>
      <c r="AE358" s="11">
        <f t="shared" si="810"/>
        <v>566.48</v>
      </c>
      <c r="AF358" s="11">
        <f t="shared" si="742"/>
        <v>34.73275</v>
      </c>
      <c r="AG358" s="11">
        <f t="shared" ref="AG358:AI358" si="811">O358+W358</f>
        <v>318</v>
      </c>
      <c r="AH358" s="11">
        <f t="shared" si="811"/>
        <v>0</v>
      </c>
      <c r="AI358" s="11">
        <f t="shared" si="811"/>
        <v>1815.31125</v>
      </c>
      <c r="AJ358" s="12" t="s">
        <v>32</v>
      </c>
    </row>
    <row r="359" s="9" customFormat="1" ht="16" customHeight="1" spans="1:36">
      <c r="A359" s="45">
        <f t="shared" si="725"/>
        <v>356</v>
      </c>
      <c r="B359" s="46" t="s">
        <v>230</v>
      </c>
      <c r="C359" s="52" t="s">
        <v>905</v>
      </c>
      <c r="D359" s="354" t="s">
        <v>906</v>
      </c>
      <c r="E359" s="95">
        <v>3473.25</v>
      </c>
      <c r="F359" s="95">
        <v>3473.25</v>
      </c>
      <c r="G359" s="95">
        <v>5664.75</v>
      </c>
      <c r="H359" s="95">
        <v>3473.25</v>
      </c>
      <c r="I359" s="105">
        <v>3180</v>
      </c>
      <c r="J359" s="105"/>
      <c r="K359" s="63">
        <f t="shared" si="726"/>
        <v>62.5185</v>
      </c>
      <c r="L359" s="64">
        <f t="shared" si="727"/>
        <v>555.72</v>
      </c>
      <c r="M359" s="48">
        <f t="shared" si="728"/>
        <v>453.18</v>
      </c>
      <c r="N359" s="46">
        <f t="shared" si="729"/>
        <v>24.31275</v>
      </c>
      <c r="O359" s="48">
        <f t="shared" si="730"/>
        <v>159</v>
      </c>
      <c r="P359" s="48">
        <f t="shared" si="731"/>
        <v>0</v>
      </c>
      <c r="Q359" s="48">
        <f t="shared" si="732"/>
        <v>1254.73125</v>
      </c>
      <c r="R359" s="46">
        <f t="shared" si="733"/>
        <v>0</v>
      </c>
      <c r="S359" s="46">
        <f t="shared" si="734"/>
        <v>277.86</v>
      </c>
      <c r="T359" s="48">
        <f t="shared" si="735"/>
        <v>113.3</v>
      </c>
      <c r="U359" s="46">
        <f t="shared" si="736"/>
        <v>10.42</v>
      </c>
      <c r="V359" s="46">
        <v>0</v>
      </c>
      <c r="W359" s="48">
        <f t="shared" si="737"/>
        <v>159</v>
      </c>
      <c r="X359" s="48">
        <f t="shared" si="738"/>
        <v>0</v>
      </c>
      <c r="Y359" s="46">
        <f t="shared" si="739"/>
        <v>560.58</v>
      </c>
      <c r="Z359" s="46">
        <f t="shared" si="740"/>
        <v>1815.31125</v>
      </c>
      <c r="AA359" s="78"/>
      <c r="AB359" s="12" t="s">
        <v>57</v>
      </c>
      <c r="AC359" s="11">
        <f t="shared" ref="AC359:AE359" si="812">K359+R359</f>
        <v>62.5185</v>
      </c>
      <c r="AD359" s="11">
        <f t="shared" si="812"/>
        <v>833.58</v>
      </c>
      <c r="AE359" s="11">
        <f t="shared" si="812"/>
        <v>566.48</v>
      </c>
      <c r="AF359" s="11">
        <f t="shared" si="742"/>
        <v>34.73275</v>
      </c>
      <c r="AG359" s="11">
        <f t="shared" ref="AG359:AI359" si="813">O359+W359</f>
        <v>318</v>
      </c>
      <c r="AH359" s="11">
        <f t="shared" si="813"/>
        <v>0</v>
      </c>
      <c r="AI359" s="11">
        <f t="shared" si="813"/>
        <v>1815.31125</v>
      </c>
      <c r="AJ359" s="12" t="s">
        <v>32</v>
      </c>
    </row>
    <row r="360" s="9" customFormat="1" ht="16" customHeight="1" spans="1:36">
      <c r="A360" s="45">
        <f t="shared" si="725"/>
        <v>357</v>
      </c>
      <c r="B360" s="46" t="s">
        <v>670</v>
      </c>
      <c r="C360" s="52" t="s">
        <v>907</v>
      </c>
      <c r="D360" s="346" t="s">
        <v>908</v>
      </c>
      <c r="E360" s="95">
        <v>3473.25</v>
      </c>
      <c r="F360" s="95">
        <v>3473.25</v>
      </c>
      <c r="G360" s="95">
        <v>5664.75</v>
      </c>
      <c r="H360" s="95">
        <v>3473.25</v>
      </c>
      <c r="I360" s="105">
        <v>1790</v>
      </c>
      <c r="J360" s="105"/>
      <c r="K360" s="63">
        <f t="shared" si="726"/>
        <v>62.5185</v>
      </c>
      <c r="L360" s="64">
        <f t="shared" si="727"/>
        <v>555.72</v>
      </c>
      <c r="M360" s="48">
        <f t="shared" si="728"/>
        <v>453.18</v>
      </c>
      <c r="N360" s="46">
        <f t="shared" si="729"/>
        <v>24.31275</v>
      </c>
      <c r="O360" s="48">
        <f t="shared" si="730"/>
        <v>89.5</v>
      </c>
      <c r="P360" s="48">
        <f t="shared" si="731"/>
        <v>0</v>
      </c>
      <c r="Q360" s="48">
        <f t="shared" si="732"/>
        <v>1185.23125</v>
      </c>
      <c r="R360" s="46">
        <f t="shared" si="733"/>
        <v>0</v>
      </c>
      <c r="S360" s="46">
        <f t="shared" si="734"/>
        <v>277.86</v>
      </c>
      <c r="T360" s="48">
        <f t="shared" si="735"/>
        <v>113.3</v>
      </c>
      <c r="U360" s="46">
        <f t="shared" si="736"/>
        <v>10.42</v>
      </c>
      <c r="V360" s="46">
        <v>0</v>
      </c>
      <c r="W360" s="48">
        <f t="shared" si="737"/>
        <v>89.5</v>
      </c>
      <c r="X360" s="48">
        <f t="shared" si="738"/>
        <v>0</v>
      </c>
      <c r="Y360" s="46">
        <f t="shared" si="739"/>
        <v>491.08</v>
      </c>
      <c r="Z360" s="46">
        <f t="shared" si="740"/>
        <v>1676.31125</v>
      </c>
      <c r="AA360" s="78"/>
      <c r="AB360" s="12" t="s">
        <v>92</v>
      </c>
      <c r="AC360" s="11">
        <f t="shared" ref="AC360:AE360" si="814">K360+R360</f>
        <v>62.5185</v>
      </c>
      <c r="AD360" s="11">
        <f t="shared" si="814"/>
        <v>833.58</v>
      </c>
      <c r="AE360" s="11">
        <f t="shared" si="814"/>
        <v>566.48</v>
      </c>
      <c r="AF360" s="11">
        <f t="shared" si="742"/>
        <v>34.73275</v>
      </c>
      <c r="AG360" s="11">
        <f t="shared" ref="AG360:AI360" si="815">O360+W360</f>
        <v>179</v>
      </c>
      <c r="AH360" s="11">
        <f t="shared" si="815"/>
        <v>0</v>
      </c>
      <c r="AI360" s="11">
        <f t="shared" si="815"/>
        <v>1676.31125</v>
      </c>
      <c r="AJ360" s="12" t="s">
        <v>33</v>
      </c>
    </row>
    <row r="361" s="9" customFormat="1" ht="16" customHeight="1" spans="1:36">
      <c r="A361" s="45">
        <f t="shared" si="725"/>
        <v>358</v>
      </c>
      <c r="B361" s="46" t="s">
        <v>176</v>
      </c>
      <c r="C361" s="52" t="s">
        <v>909</v>
      </c>
      <c r="D361" s="346" t="s">
        <v>910</v>
      </c>
      <c r="E361" s="95">
        <v>3473.25</v>
      </c>
      <c r="F361" s="95">
        <v>3473.25</v>
      </c>
      <c r="G361" s="95">
        <v>5664.75</v>
      </c>
      <c r="H361" s="95">
        <v>3473.25</v>
      </c>
      <c r="I361" s="105">
        <v>3180</v>
      </c>
      <c r="J361" s="105"/>
      <c r="K361" s="63">
        <f t="shared" si="726"/>
        <v>62.5185</v>
      </c>
      <c r="L361" s="64">
        <f t="shared" si="727"/>
        <v>555.72</v>
      </c>
      <c r="M361" s="48">
        <f t="shared" si="728"/>
        <v>453.18</v>
      </c>
      <c r="N361" s="46">
        <f t="shared" si="729"/>
        <v>24.31275</v>
      </c>
      <c r="O361" s="48">
        <f t="shared" si="730"/>
        <v>159</v>
      </c>
      <c r="P361" s="48">
        <f t="shared" si="731"/>
        <v>0</v>
      </c>
      <c r="Q361" s="48">
        <f t="shared" si="732"/>
        <v>1254.73125</v>
      </c>
      <c r="R361" s="46">
        <f t="shared" si="733"/>
        <v>0</v>
      </c>
      <c r="S361" s="46">
        <f t="shared" si="734"/>
        <v>277.86</v>
      </c>
      <c r="T361" s="48">
        <f t="shared" si="735"/>
        <v>113.3</v>
      </c>
      <c r="U361" s="46">
        <f t="shared" si="736"/>
        <v>10.42</v>
      </c>
      <c r="V361" s="46">
        <v>0</v>
      </c>
      <c r="W361" s="48">
        <f t="shared" si="737"/>
        <v>159</v>
      </c>
      <c r="X361" s="48">
        <f t="shared" si="738"/>
        <v>0</v>
      </c>
      <c r="Y361" s="46">
        <f t="shared" si="739"/>
        <v>560.58</v>
      </c>
      <c r="Z361" s="46">
        <f t="shared" si="740"/>
        <v>1815.31125</v>
      </c>
      <c r="AA361" s="78"/>
      <c r="AB361" s="12" t="s">
        <v>104</v>
      </c>
      <c r="AC361" s="11">
        <f t="shared" ref="AC361:AE361" si="816">K361+R361</f>
        <v>62.5185</v>
      </c>
      <c r="AD361" s="11">
        <f t="shared" si="816"/>
        <v>833.58</v>
      </c>
      <c r="AE361" s="11">
        <f t="shared" si="816"/>
        <v>566.48</v>
      </c>
      <c r="AF361" s="11">
        <f t="shared" si="742"/>
        <v>34.73275</v>
      </c>
      <c r="AG361" s="11">
        <f t="shared" ref="AG361:AI361" si="817">O361+W361</f>
        <v>318</v>
      </c>
      <c r="AH361" s="11">
        <f t="shared" si="817"/>
        <v>0</v>
      </c>
      <c r="AI361" s="11">
        <f t="shared" si="817"/>
        <v>1815.31125</v>
      </c>
      <c r="AJ361" s="12" t="s">
        <v>35</v>
      </c>
    </row>
    <row r="362" s="9" customFormat="1" ht="16" customHeight="1" spans="1:36">
      <c r="A362" s="45">
        <f t="shared" si="725"/>
        <v>359</v>
      </c>
      <c r="B362" s="46" t="s">
        <v>176</v>
      </c>
      <c r="C362" s="52" t="s">
        <v>911</v>
      </c>
      <c r="D362" s="346" t="s">
        <v>912</v>
      </c>
      <c r="E362" s="95">
        <v>3473.25</v>
      </c>
      <c r="F362" s="95">
        <v>3473.25</v>
      </c>
      <c r="G362" s="95">
        <v>5664.75</v>
      </c>
      <c r="H362" s="95">
        <v>3473.25</v>
      </c>
      <c r="I362" s="105">
        <v>3180</v>
      </c>
      <c r="J362" s="105"/>
      <c r="K362" s="63">
        <f t="shared" si="726"/>
        <v>62.5185</v>
      </c>
      <c r="L362" s="64">
        <f t="shared" si="727"/>
        <v>555.72</v>
      </c>
      <c r="M362" s="48">
        <f t="shared" si="728"/>
        <v>453.18</v>
      </c>
      <c r="N362" s="46">
        <f t="shared" si="729"/>
        <v>24.31275</v>
      </c>
      <c r="O362" s="48">
        <f t="shared" si="730"/>
        <v>159</v>
      </c>
      <c r="P362" s="48">
        <f t="shared" si="731"/>
        <v>0</v>
      </c>
      <c r="Q362" s="48">
        <f t="shared" si="732"/>
        <v>1254.73125</v>
      </c>
      <c r="R362" s="46">
        <f t="shared" si="733"/>
        <v>0</v>
      </c>
      <c r="S362" s="46">
        <f t="shared" si="734"/>
        <v>277.86</v>
      </c>
      <c r="T362" s="48">
        <f t="shared" si="735"/>
        <v>113.3</v>
      </c>
      <c r="U362" s="46">
        <f t="shared" si="736"/>
        <v>10.42</v>
      </c>
      <c r="V362" s="46">
        <v>0</v>
      </c>
      <c r="W362" s="48">
        <f t="shared" si="737"/>
        <v>159</v>
      </c>
      <c r="X362" s="48">
        <f t="shared" si="738"/>
        <v>0</v>
      </c>
      <c r="Y362" s="46">
        <f t="shared" si="739"/>
        <v>560.58</v>
      </c>
      <c r="Z362" s="46">
        <f t="shared" si="740"/>
        <v>1815.31125</v>
      </c>
      <c r="AA362" s="78"/>
      <c r="AB362" s="12" t="s">
        <v>104</v>
      </c>
      <c r="AC362" s="11">
        <f t="shared" ref="AC362:AE362" si="818">K362+R362</f>
        <v>62.5185</v>
      </c>
      <c r="AD362" s="11">
        <f t="shared" si="818"/>
        <v>833.58</v>
      </c>
      <c r="AE362" s="11">
        <f t="shared" si="818"/>
        <v>566.48</v>
      </c>
      <c r="AF362" s="11">
        <f t="shared" si="742"/>
        <v>34.73275</v>
      </c>
      <c r="AG362" s="11">
        <f t="shared" ref="AG362:AI362" si="819">O362+W362</f>
        <v>318</v>
      </c>
      <c r="AH362" s="11">
        <f t="shared" si="819"/>
        <v>0</v>
      </c>
      <c r="AI362" s="11">
        <f t="shared" si="819"/>
        <v>1815.31125</v>
      </c>
      <c r="AJ362" s="12" t="s">
        <v>35</v>
      </c>
    </row>
    <row r="363" s="9" customFormat="1" ht="16" customHeight="1" spans="1:36">
      <c r="A363" s="45">
        <f t="shared" si="725"/>
        <v>360</v>
      </c>
      <c r="B363" s="46" t="s">
        <v>176</v>
      </c>
      <c r="C363" s="52" t="s">
        <v>913</v>
      </c>
      <c r="D363" s="346" t="s">
        <v>914</v>
      </c>
      <c r="E363" s="95">
        <v>3820</v>
      </c>
      <c r="F363" s="95">
        <v>3820</v>
      </c>
      <c r="G363" s="95">
        <v>5664.75</v>
      </c>
      <c r="H363" s="95">
        <v>3820</v>
      </c>
      <c r="I363" s="105">
        <v>4180</v>
      </c>
      <c r="J363" s="105"/>
      <c r="K363" s="63">
        <f t="shared" si="726"/>
        <v>68.76</v>
      </c>
      <c r="L363" s="64">
        <f t="shared" si="727"/>
        <v>611.2</v>
      </c>
      <c r="M363" s="48">
        <f t="shared" si="728"/>
        <v>453.18</v>
      </c>
      <c r="N363" s="46">
        <f t="shared" si="729"/>
        <v>26.74</v>
      </c>
      <c r="O363" s="48">
        <f t="shared" si="730"/>
        <v>209</v>
      </c>
      <c r="P363" s="48">
        <f t="shared" si="731"/>
        <v>0</v>
      </c>
      <c r="Q363" s="48">
        <f t="shared" si="732"/>
        <v>1368.88</v>
      </c>
      <c r="R363" s="46">
        <f t="shared" si="733"/>
        <v>0</v>
      </c>
      <c r="S363" s="46">
        <f t="shared" si="734"/>
        <v>305.6</v>
      </c>
      <c r="T363" s="48">
        <f t="shared" si="735"/>
        <v>113.3</v>
      </c>
      <c r="U363" s="46">
        <f t="shared" si="736"/>
        <v>11.46</v>
      </c>
      <c r="V363" s="46">
        <v>0</v>
      </c>
      <c r="W363" s="48">
        <f t="shared" si="737"/>
        <v>209</v>
      </c>
      <c r="X363" s="48">
        <f t="shared" si="738"/>
        <v>0</v>
      </c>
      <c r="Y363" s="46">
        <f t="shared" si="739"/>
        <v>639.36</v>
      </c>
      <c r="Z363" s="46">
        <f t="shared" si="740"/>
        <v>2008.24</v>
      </c>
      <c r="AA363" s="78"/>
      <c r="AB363" s="12" t="s">
        <v>104</v>
      </c>
      <c r="AC363" s="11">
        <f t="shared" ref="AC363:AE363" si="820">K363+R363</f>
        <v>68.76</v>
      </c>
      <c r="AD363" s="11">
        <f t="shared" si="820"/>
        <v>916.8</v>
      </c>
      <c r="AE363" s="11">
        <f t="shared" si="820"/>
        <v>566.48</v>
      </c>
      <c r="AF363" s="11">
        <f t="shared" si="742"/>
        <v>38.2</v>
      </c>
      <c r="AG363" s="11">
        <f t="shared" ref="AG363:AI363" si="821">O363+W363</f>
        <v>418</v>
      </c>
      <c r="AH363" s="11">
        <f t="shared" si="821"/>
        <v>0</v>
      </c>
      <c r="AI363" s="11">
        <f t="shared" si="821"/>
        <v>2008.24</v>
      </c>
      <c r="AJ363" s="12" t="s">
        <v>35</v>
      </c>
    </row>
    <row r="364" s="9" customFormat="1" ht="16" customHeight="1" spans="1:36">
      <c r="A364" s="45">
        <f t="shared" si="725"/>
        <v>361</v>
      </c>
      <c r="B364" s="46" t="s">
        <v>348</v>
      </c>
      <c r="C364" s="52" t="s">
        <v>915</v>
      </c>
      <c r="D364" s="346" t="s">
        <v>916</v>
      </c>
      <c r="E364" s="95">
        <v>3473.25</v>
      </c>
      <c r="F364" s="95">
        <v>3473.25</v>
      </c>
      <c r="G364" s="95">
        <v>5664.75</v>
      </c>
      <c r="H364" s="95">
        <v>3473.25</v>
      </c>
      <c r="I364" s="105">
        <v>3180</v>
      </c>
      <c r="J364" s="105"/>
      <c r="K364" s="63">
        <f t="shared" si="726"/>
        <v>62.5185</v>
      </c>
      <c r="L364" s="64">
        <f t="shared" si="727"/>
        <v>555.72</v>
      </c>
      <c r="M364" s="48">
        <f t="shared" si="728"/>
        <v>453.18</v>
      </c>
      <c r="N364" s="46">
        <f t="shared" si="729"/>
        <v>24.31275</v>
      </c>
      <c r="O364" s="48">
        <f t="shared" si="730"/>
        <v>159</v>
      </c>
      <c r="P364" s="48">
        <f t="shared" si="731"/>
        <v>0</v>
      </c>
      <c r="Q364" s="48">
        <f t="shared" si="732"/>
        <v>1254.73125</v>
      </c>
      <c r="R364" s="46">
        <f t="shared" si="733"/>
        <v>0</v>
      </c>
      <c r="S364" s="46">
        <f t="shared" si="734"/>
        <v>277.86</v>
      </c>
      <c r="T364" s="48">
        <f t="shared" si="735"/>
        <v>113.3</v>
      </c>
      <c r="U364" s="46">
        <f t="shared" si="736"/>
        <v>10.42</v>
      </c>
      <c r="V364" s="46">
        <v>0</v>
      </c>
      <c r="W364" s="48">
        <f t="shared" si="737"/>
        <v>159</v>
      </c>
      <c r="X364" s="48">
        <f t="shared" si="738"/>
        <v>0</v>
      </c>
      <c r="Y364" s="46">
        <f t="shared" si="739"/>
        <v>560.58</v>
      </c>
      <c r="Z364" s="46">
        <f t="shared" si="740"/>
        <v>1815.31125</v>
      </c>
      <c r="AA364" s="78"/>
      <c r="AB364" s="12" t="s">
        <v>104</v>
      </c>
      <c r="AC364" s="11">
        <f t="shared" ref="AC364:AE364" si="822">K364+R364</f>
        <v>62.5185</v>
      </c>
      <c r="AD364" s="11">
        <f t="shared" si="822"/>
        <v>833.58</v>
      </c>
      <c r="AE364" s="11">
        <f t="shared" si="822"/>
        <v>566.48</v>
      </c>
      <c r="AF364" s="11">
        <f t="shared" si="742"/>
        <v>34.73275</v>
      </c>
      <c r="AG364" s="11">
        <f t="shared" ref="AG364:AI364" si="823">O364+W364</f>
        <v>318</v>
      </c>
      <c r="AH364" s="11">
        <f t="shared" si="823"/>
        <v>0</v>
      </c>
      <c r="AI364" s="11">
        <f t="shared" si="823"/>
        <v>1815.31125</v>
      </c>
      <c r="AJ364" s="12" t="s">
        <v>35</v>
      </c>
    </row>
    <row r="365" s="9" customFormat="1" ht="16" customHeight="1" spans="1:36">
      <c r="A365" s="45">
        <f t="shared" si="725"/>
        <v>362</v>
      </c>
      <c r="B365" s="46" t="s">
        <v>509</v>
      </c>
      <c r="C365" s="52" t="s">
        <v>917</v>
      </c>
      <c r="D365" s="354" t="s">
        <v>918</v>
      </c>
      <c r="E365" s="95">
        <v>3473.25</v>
      </c>
      <c r="F365" s="95">
        <v>3473.25</v>
      </c>
      <c r="G365" s="95">
        <v>5664.75</v>
      </c>
      <c r="H365" s="95">
        <v>3473.25</v>
      </c>
      <c r="I365" s="105">
        <v>1790</v>
      </c>
      <c r="J365" s="105"/>
      <c r="K365" s="63">
        <f t="shared" si="726"/>
        <v>62.5185</v>
      </c>
      <c r="L365" s="64">
        <f t="shared" si="727"/>
        <v>555.72</v>
      </c>
      <c r="M365" s="48">
        <f t="shared" si="728"/>
        <v>453.18</v>
      </c>
      <c r="N365" s="46">
        <f t="shared" si="729"/>
        <v>24.31275</v>
      </c>
      <c r="O365" s="48">
        <f t="shared" si="730"/>
        <v>89.5</v>
      </c>
      <c r="P365" s="48">
        <f t="shared" si="731"/>
        <v>0</v>
      </c>
      <c r="Q365" s="48">
        <f t="shared" si="732"/>
        <v>1185.23125</v>
      </c>
      <c r="R365" s="46">
        <f t="shared" si="733"/>
        <v>0</v>
      </c>
      <c r="S365" s="46">
        <f t="shared" si="734"/>
        <v>277.86</v>
      </c>
      <c r="T365" s="48">
        <f t="shared" si="735"/>
        <v>113.3</v>
      </c>
      <c r="U365" s="46">
        <f t="shared" si="736"/>
        <v>10.42</v>
      </c>
      <c r="V365" s="46">
        <v>0</v>
      </c>
      <c r="W365" s="48">
        <f t="shared" si="737"/>
        <v>89.5</v>
      </c>
      <c r="X365" s="48">
        <f t="shared" si="738"/>
        <v>0</v>
      </c>
      <c r="Y365" s="46">
        <f t="shared" si="739"/>
        <v>491.08</v>
      </c>
      <c r="Z365" s="46">
        <f t="shared" si="740"/>
        <v>1676.31125</v>
      </c>
      <c r="AA365" s="78"/>
      <c r="AB365" s="12" t="s">
        <v>83</v>
      </c>
      <c r="AC365" s="11">
        <f t="shared" ref="AC365:AE365" si="824">K365+R365</f>
        <v>62.5185</v>
      </c>
      <c r="AD365" s="11">
        <f t="shared" si="824"/>
        <v>833.58</v>
      </c>
      <c r="AE365" s="11">
        <f t="shared" si="824"/>
        <v>566.48</v>
      </c>
      <c r="AF365" s="11">
        <f t="shared" si="742"/>
        <v>34.73275</v>
      </c>
      <c r="AG365" s="11">
        <f t="shared" ref="AG365:AI365" si="825">O365+W365</f>
        <v>179</v>
      </c>
      <c r="AH365" s="11">
        <f t="shared" si="825"/>
        <v>0</v>
      </c>
      <c r="AI365" s="11">
        <f t="shared" si="825"/>
        <v>1676.31125</v>
      </c>
      <c r="AJ365" s="12" t="s">
        <v>33</v>
      </c>
    </row>
    <row r="366" s="9" customFormat="1" ht="16" customHeight="1" spans="1:36">
      <c r="A366" s="45">
        <f t="shared" si="725"/>
        <v>363</v>
      </c>
      <c r="B366" s="46" t="s">
        <v>509</v>
      </c>
      <c r="C366" s="52" t="s">
        <v>919</v>
      </c>
      <c r="D366" s="354" t="s">
        <v>920</v>
      </c>
      <c r="E366" s="95">
        <v>3473.25</v>
      </c>
      <c r="F366" s="95">
        <v>3473.25</v>
      </c>
      <c r="G366" s="95">
        <v>5664.75</v>
      </c>
      <c r="H366" s="95">
        <v>3473.25</v>
      </c>
      <c r="I366" s="105">
        <v>1790</v>
      </c>
      <c r="J366" s="105"/>
      <c r="K366" s="63">
        <f t="shared" si="726"/>
        <v>62.5185</v>
      </c>
      <c r="L366" s="64">
        <f t="shared" si="727"/>
        <v>555.72</v>
      </c>
      <c r="M366" s="48">
        <f t="shared" si="728"/>
        <v>453.18</v>
      </c>
      <c r="N366" s="46">
        <f t="shared" si="729"/>
        <v>24.31275</v>
      </c>
      <c r="O366" s="48">
        <f t="shared" si="730"/>
        <v>89.5</v>
      </c>
      <c r="P366" s="48">
        <f t="shared" si="731"/>
        <v>0</v>
      </c>
      <c r="Q366" s="48">
        <f t="shared" si="732"/>
        <v>1185.23125</v>
      </c>
      <c r="R366" s="46">
        <f t="shared" si="733"/>
        <v>0</v>
      </c>
      <c r="S366" s="46">
        <f t="shared" si="734"/>
        <v>277.86</v>
      </c>
      <c r="T366" s="48">
        <f t="shared" si="735"/>
        <v>113.3</v>
      </c>
      <c r="U366" s="46">
        <f t="shared" si="736"/>
        <v>10.42</v>
      </c>
      <c r="V366" s="46">
        <v>0</v>
      </c>
      <c r="W366" s="48">
        <f t="shared" si="737"/>
        <v>89.5</v>
      </c>
      <c r="X366" s="48">
        <f t="shared" si="738"/>
        <v>0</v>
      </c>
      <c r="Y366" s="46">
        <f t="shared" si="739"/>
        <v>491.08</v>
      </c>
      <c r="Z366" s="46">
        <f t="shared" si="740"/>
        <v>1676.31125</v>
      </c>
      <c r="AA366" s="78"/>
      <c r="AB366" s="12" t="s">
        <v>83</v>
      </c>
      <c r="AC366" s="11">
        <f t="shared" ref="AC366:AE366" si="826">K366+R366</f>
        <v>62.5185</v>
      </c>
      <c r="AD366" s="11">
        <f t="shared" si="826"/>
        <v>833.58</v>
      </c>
      <c r="AE366" s="11">
        <f t="shared" si="826"/>
        <v>566.48</v>
      </c>
      <c r="AF366" s="11">
        <f t="shared" si="742"/>
        <v>34.73275</v>
      </c>
      <c r="AG366" s="11">
        <f t="shared" ref="AG366:AI366" si="827">O366+W366</f>
        <v>179</v>
      </c>
      <c r="AH366" s="11">
        <f t="shared" si="827"/>
        <v>0</v>
      </c>
      <c r="AI366" s="11">
        <f t="shared" si="827"/>
        <v>1676.31125</v>
      </c>
      <c r="AJ366" s="12" t="s">
        <v>33</v>
      </c>
    </row>
    <row r="367" s="9" customFormat="1" ht="16" customHeight="1" spans="1:36">
      <c r="A367" s="45">
        <f t="shared" si="725"/>
        <v>364</v>
      </c>
      <c r="B367" s="46" t="s">
        <v>558</v>
      </c>
      <c r="C367" s="52" t="s">
        <v>921</v>
      </c>
      <c r="D367" s="346" t="s">
        <v>922</v>
      </c>
      <c r="E367" s="95">
        <v>3473.25</v>
      </c>
      <c r="F367" s="95">
        <v>3473.25</v>
      </c>
      <c r="G367" s="95">
        <v>5664.75</v>
      </c>
      <c r="H367" s="95">
        <v>3473.25</v>
      </c>
      <c r="I367" s="105">
        <v>3180</v>
      </c>
      <c r="J367" s="105"/>
      <c r="K367" s="63">
        <f t="shared" si="726"/>
        <v>62.5185</v>
      </c>
      <c r="L367" s="64">
        <f t="shared" si="727"/>
        <v>555.72</v>
      </c>
      <c r="M367" s="48">
        <f t="shared" si="728"/>
        <v>453.18</v>
      </c>
      <c r="N367" s="46">
        <f t="shared" si="729"/>
        <v>24.31275</v>
      </c>
      <c r="O367" s="48">
        <f t="shared" si="730"/>
        <v>159</v>
      </c>
      <c r="P367" s="48">
        <f t="shared" si="731"/>
        <v>0</v>
      </c>
      <c r="Q367" s="48">
        <f t="shared" si="732"/>
        <v>1254.73125</v>
      </c>
      <c r="R367" s="46">
        <f t="shared" si="733"/>
        <v>0</v>
      </c>
      <c r="S367" s="46">
        <f t="shared" si="734"/>
        <v>277.86</v>
      </c>
      <c r="T367" s="48">
        <f t="shared" si="735"/>
        <v>113.3</v>
      </c>
      <c r="U367" s="46">
        <f t="shared" si="736"/>
        <v>10.42</v>
      </c>
      <c r="V367" s="46">
        <v>0</v>
      </c>
      <c r="W367" s="48">
        <f t="shared" si="737"/>
        <v>159</v>
      </c>
      <c r="X367" s="48">
        <f t="shared" si="738"/>
        <v>0</v>
      </c>
      <c r="Y367" s="46">
        <f t="shared" si="739"/>
        <v>560.58</v>
      </c>
      <c r="Z367" s="46">
        <f t="shared" si="740"/>
        <v>1815.31125</v>
      </c>
      <c r="AA367" s="78"/>
      <c r="AB367" s="12" t="s">
        <v>98</v>
      </c>
      <c r="AC367" s="11">
        <f t="shared" ref="AC367:AE367" si="828">K367+R367</f>
        <v>62.5185</v>
      </c>
      <c r="AD367" s="11">
        <f t="shared" si="828"/>
        <v>833.58</v>
      </c>
      <c r="AE367" s="11">
        <f t="shared" si="828"/>
        <v>566.48</v>
      </c>
      <c r="AF367" s="11">
        <f t="shared" si="742"/>
        <v>34.73275</v>
      </c>
      <c r="AG367" s="11">
        <f t="shared" ref="AG367:AI367" si="829">O367+W367</f>
        <v>318</v>
      </c>
      <c r="AH367" s="11">
        <f t="shared" si="829"/>
        <v>0</v>
      </c>
      <c r="AI367" s="11">
        <f t="shared" si="829"/>
        <v>1815.31125</v>
      </c>
      <c r="AJ367" s="12" t="s">
        <v>33</v>
      </c>
    </row>
    <row r="368" s="9" customFormat="1" ht="16" customHeight="1" spans="1:36">
      <c r="A368" s="45">
        <f t="shared" si="725"/>
        <v>365</v>
      </c>
      <c r="B368" s="46" t="s">
        <v>337</v>
      </c>
      <c r="C368" s="52" t="s">
        <v>923</v>
      </c>
      <c r="D368" s="354" t="s">
        <v>924</v>
      </c>
      <c r="E368" s="95">
        <v>3473.25</v>
      </c>
      <c r="F368" s="95">
        <v>3473.25</v>
      </c>
      <c r="G368" s="95">
        <v>5664.75</v>
      </c>
      <c r="H368" s="95">
        <v>3473.25</v>
      </c>
      <c r="I368" s="105">
        <v>1790</v>
      </c>
      <c r="J368" s="105"/>
      <c r="K368" s="63">
        <f t="shared" si="726"/>
        <v>62.5185</v>
      </c>
      <c r="L368" s="64">
        <f t="shared" si="727"/>
        <v>555.72</v>
      </c>
      <c r="M368" s="48">
        <f t="shared" si="728"/>
        <v>453.18</v>
      </c>
      <c r="N368" s="46">
        <f t="shared" si="729"/>
        <v>24.31275</v>
      </c>
      <c r="O368" s="48">
        <f t="shared" si="730"/>
        <v>89.5</v>
      </c>
      <c r="P368" s="48">
        <f t="shared" si="731"/>
        <v>0</v>
      </c>
      <c r="Q368" s="48">
        <f t="shared" si="732"/>
        <v>1185.23125</v>
      </c>
      <c r="R368" s="46">
        <f t="shared" si="733"/>
        <v>0</v>
      </c>
      <c r="S368" s="46">
        <f t="shared" si="734"/>
        <v>277.86</v>
      </c>
      <c r="T368" s="48">
        <f t="shared" si="735"/>
        <v>113.3</v>
      </c>
      <c r="U368" s="46">
        <f t="shared" si="736"/>
        <v>10.42</v>
      </c>
      <c r="V368" s="46">
        <v>0</v>
      </c>
      <c r="W368" s="48">
        <f t="shared" si="737"/>
        <v>89.5</v>
      </c>
      <c r="X368" s="48">
        <f t="shared" si="738"/>
        <v>0</v>
      </c>
      <c r="Y368" s="46">
        <f t="shared" si="739"/>
        <v>491.08</v>
      </c>
      <c r="Z368" s="46">
        <f t="shared" si="740"/>
        <v>1676.31125</v>
      </c>
      <c r="AA368" s="78"/>
      <c r="AB368" s="12" t="s">
        <v>74</v>
      </c>
      <c r="AC368" s="11">
        <f t="shared" ref="AC368:AE368" si="830">K368+R368</f>
        <v>62.5185</v>
      </c>
      <c r="AD368" s="11">
        <f t="shared" si="830"/>
        <v>833.58</v>
      </c>
      <c r="AE368" s="11">
        <f t="shared" si="830"/>
        <v>566.48</v>
      </c>
      <c r="AF368" s="11">
        <f t="shared" si="742"/>
        <v>34.73275</v>
      </c>
      <c r="AG368" s="11">
        <f t="shared" ref="AG368:AI368" si="831">O368+W368</f>
        <v>179</v>
      </c>
      <c r="AH368" s="11">
        <f t="shared" si="831"/>
        <v>0</v>
      </c>
      <c r="AI368" s="11">
        <f t="shared" si="831"/>
        <v>1676.31125</v>
      </c>
      <c r="AJ368" s="12" t="s">
        <v>33</v>
      </c>
    </row>
    <row r="369" s="9" customFormat="1" ht="16" customHeight="1" spans="1:36">
      <c r="A369" s="45">
        <f t="shared" si="725"/>
        <v>366</v>
      </c>
      <c r="B369" s="46" t="s">
        <v>173</v>
      </c>
      <c r="C369" s="52" t="s">
        <v>925</v>
      </c>
      <c r="D369" s="346" t="s">
        <v>926</v>
      </c>
      <c r="E369" s="95">
        <v>3820</v>
      </c>
      <c r="F369" s="95">
        <v>3820</v>
      </c>
      <c r="G369" s="95">
        <v>5664.75</v>
      </c>
      <c r="H369" s="95">
        <v>3820</v>
      </c>
      <c r="I369" s="105">
        <v>4180</v>
      </c>
      <c r="J369" s="105"/>
      <c r="K369" s="63">
        <f t="shared" si="726"/>
        <v>68.76</v>
      </c>
      <c r="L369" s="64">
        <f t="shared" si="727"/>
        <v>611.2</v>
      </c>
      <c r="M369" s="48">
        <f t="shared" si="728"/>
        <v>453.18</v>
      </c>
      <c r="N369" s="46">
        <f t="shared" si="729"/>
        <v>26.74</v>
      </c>
      <c r="O369" s="48">
        <f t="shared" si="730"/>
        <v>209</v>
      </c>
      <c r="P369" s="48">
        <f t="shared" si="731"/>
        <v>0</v>
      </c>
      <c r="Q369" s="48">
        <f t="shared" si="732"/>
        <v>1368.88</v>
      </c>
      <c r="R369" s="46">
        <f t="shared" si="733"/>
        <v>0</v>
      </c>
      <c r="S369" s="46">
        <f t="shared" si="734"/>
        <v>305.6</v>
      </c>
      <c r="T369" s="48">
        <f t="shared" si="735"/>
        <v>113.3</v>
      </c>
      <c r="U369" s="46">
        <f t="shared" si="736"/>
        <v>11.46</v>
      </c>
      <c r="V369" s="46">
        <v>0</v>
      </c>
      <c r="W369" s="48">
        <f t="shared" si="737"/>
        <v>209</v>
      </c>
      <c r="X369" s="48">
        <f t="shared" si="738"/>
        <v>0</v>
      </c>
      <c r="Y369" s="46">
        <f t="shared" si="739"/>
        <v>639.36</v>
      </c>
      <c r="Z369" s="46">
        <f t="shared" si="740"/>
        <v>2008.24</v>
      </c>
      <c r="AA369" s="78"/>
      <c r="AB369" s="12" t="s">
        <v>104</v>
      </c>
      <c r="AC369" s="11">
        <f t="shared" ref="AC369:AE369" si="832">K369+R369</f>
        <v>68.76</v>
      </c>
      <c r="AD369" s="11">
        <f t="shared" si="832"/>
        <v>916.8</v>
      </c>
      <c r="AE369" s="11">
        <f t="shared" si="832"/>
        <v>566.48</v>
      </c>
      <c r="AF369" s="11">
        <f t="shared" si="742"/>
        <v>38.2</v>
      </c>
      <c r="AG369" s="11">
        <f t="shared" ref="AG369:AI369" si="833">O369+W369</f>
        <v>418</v>
      </c>
      <c r="AH369" s="11">
        <f t="shared" si="833"/>
        <v>0</v>
      </c>
      <c r="AI369" s="11">
        <f t="shared" si="833"/>
        <v>2008.24</v>
      </c>
      <c r="AJ369" s="12" t="s">
        <v>35</v>
      </c>
    </row>
    <row r="370" s="9" customFormat="1" ht="16" customHeight="1" spans="1:36">
      <c r="A370" s="45">
        <f t="shared" si="725"/>
        <v>367</v>
      </c>
      <c r="B370" s="46" t="s">
        <v>289</v>
      </c>
      <c r="C370" s="100" t="s">
        <v>927</v>
      </c>
      <c r="D370" s="355" t="s">
        <v>928</v>
      </c>
      <c r="E370" s="95">
        <v>3473.25</v>
      </c>
      <c r="F370" s="95">
        <v>3473.25</v>
      </c>
      <c r="G370" s="95">
        <v>5664.75</v>
      </c>
      <c r="H370" s="95">
        <v>3473.25</v>
      </c>
      <c r="I370" s="105">
        <v>1790</v>
      </c>
      <c r="J370" s="105"/>
      <c r="K370" s="63">
        <f t="shared" si="726"/>
        <v>62.5185</v>
      </c>
      <c r="L370" s="64">
        <f t="shared" si="727"/>
        <v>555.72</v>
      </c>
      <c r="M370" s="48">
        <f t="shared" si="728"/>
        <v>453.18</v>
      </c>
      <c r="N370" s="46">
        <f t="shared" si="729"/>
        <v>24.31275</v>
      </c>
      <c r="O370" s="48">
        <f t="shared" si="730"/>
        <v>89.5</v>
      </c>
      <c r="P370" s="48">
        <f t="shared" si="731"/>
        <v>0</v>
      </c>
      <c r="Q370" s="48">
        <f t="shared" si="732"/>
        <v>1185.23125</v>
      </c>
      <c r="R370" s="46">
        <f t="shared" si="733"/>
        <v>0</v>
      </c>
      <c r="S370" s="46">
        <f t="shared" si="734"/>
        <v>277.86</v>
      </c>
      <c r="T370" s="48">
        <f t="shared" si="735"/>
        <v>113.3</v>
      </c>
      <c r="U370" s="46">
        <f t="shared" si="736"/>
        <v>10.42</v>
      </c>
      <c r="V370" s="46">
        <v>0</v>
      </c>
      <c r="W370" s="48">
        <f t="shared" si="737"/>
        <v>89.5</v>
      </c>
      <c r="X370" s="48">
        <f t="shared" si="738"/>
        <v>0</v>
      </c>
      <c r="Y370" s="46">
        <f t="shared" si="739"/>
        <v>491.08</v>
      </c>
      <c r="Z370" s="46">
        <f t="shared" si="740"/>
        <v>1676.31125</v>
      </c>
      <c r="AA370" s="78"/>
      <c r="AB370" s="12" t="s">
        <v>80</v>
      </c>
      <c r="AC370" s="11">
        <f t="shared" ref="AC370:AE370" si="834">K370+R370</f>
        <v>62.5185</v>
      </c>
      <c r="AD370" s="11">
        <f t="shared" si="834"/>
        <v>833.58</v>
      </c>
      <c r="AE370" s="11">
        <f t="shared" si="834"/>
        <v>566.48</v>
      </c>
      <c r="AF370" s="11">
        <f t="shared" si="742"/>
        <v>34.73275</v>
      </c>
      <c r="AG370" s="11">
        <f t="shared" ref="AG370:AI370" si="835">O370+W370</f>
        <v>179</v>
      </c>
      <c r="AH370" s="11">
        <f t="shared" si="835"/>
        <v>0</v>
      </c>
      <c r="AI370" s="11">
        <f t="shared" si="835"/>
        <v>1676.31125</v>
      </c>
      <c r="AJ370" s="12" t="s">
        <v>33</v>
      </c>
    </row>
    <row r="371" s="9" customFormat="1" ht="16" customHeight="1" spans="1:36">
      <c r="A371" s="45">
        <f t="shared" si="725"/>
        <v>368</v>
      </c>
      <c r="B371" s="46" t="s">
        <v>685</v>
      </c>
      <c r="C371" s="100" t="s">
        <v>929</v>
      </c>
      <c r="D371" s="355" t="s">
        <v>930</v>
      </c>
      <c r="E371" s="95">
        <v>3473.25</v>
      </c>
      <c r="F371" s="95">
        <v>3473.25</v>
      </c>
      <c r="G371" s="95">
        <v>5664.75</v>
      </c>
      <c r="H371" s="95">
        <v>3473.25</v>
      </c>
      <c r="I371" s="105">
        <v>1790</v>
      </c>
      <c r="J371" s="105"/>
      <c r="K371" s="63">
        <f t="shared" si="726"/>
        <v>62.5185</v>
      </c>
      <c r="L371" s="64">
        <f t="shared" si="727"/>
        <v>555.72</v>
      </c>
      <c r="M371" s="48">
        <f t="shared" si="728"/>
        <v>453.18</v>
      </c>
      <c r="N371" s="46">
        <f t="shared" si="729"/>
        <v>24.31275</v>
      </c>
      <c r="O371" s="48">
        <f t="shared" si="730"/>
        <v>89.5</v>
      </c>
      <c r="P371" s="48">
        <f t="shared" si="731"/>
        <v>0</v>
      </c>
      <c r="Q371" s="48">
        <f t="shared" si="732"/>
        <v>1185.23125</v>
      </c>
      <c r="R371" s="46">
        <f t="shared" si="733"/>
        <v>0</v>
      </c>
      <c r="S371" s="46">
        <f t="shared" si="734"/>
        <v>277.86</v>
      </c>
      <c r="T371" s="48">
        <f t="shared" si="735"/>
        <v>113.3</v>
      </c>
      <c r="U371" s="46">
        <f t="shared" si="736"/>
        <v>10.42</v>
      </c>
      <c r="V371" s="46">
        <v>0</v>
      </c>
      <c r="W371" s="48">
        <f t="shared" si="737"/>
        <v>89.5</v>
      </c>
      <c r="X371" s="48">
        <f t="shared" si="738"/>
        <v>0</v>
      </c>
      <c r="Y371" s="46">
        <f t="shared" si="739"/>
        <v>491.08</v>
      </c>
      <c r="Z371" s="46">
        <f t="shared" si="740"/>
        <v>1676.31125</v>
      </c>
      <c r="AA371" s="78"/>
      <c r="AB371" s="12" t="s">
        <v>89</v>
      </c>
      <c r="AC371" s="11">
        <f t="shared" ref="AC371:AE371" si="836">K371+R371</f>
        <v>62.5185</v>
      </c>
      <c r="AD371" s="11">
        <f t="shared" si="836"/>
        <v>833.58</v>
      </c>
      <c r="AE371" s="11">
        <f t="shared" si="836"/>
        <v>566.48</v>
      </c>
      <c r="AF371" s="11">
        <f t="shared" si="742"/>
        <v>34.73275</v>
      </c>
      <c r="AG371" s="11">
        <f t="shared" ref="AG371:AI371" si="837">O371+W371</f>
        <v>179</v>
      </c>
      <c r="AH371" s="11">
        <f t="shared" si="837"/>
        <v>0</v>
      </c>
      <c r="AI371" s="11">
        <f t="shared" si="837"/>
        <v>1676.31125</v>
      </c>
      <c r="AJ371" s="12" t="s">
        <v>33</v>
      </c>
    </row>
    <row r="372" s="9" customFormat="1" ht="16" customHeight="1" spans="1:36">
      <c r="A372" s="45">
        <f t="shared" si="725"/>
        <v>369</v>
      </c>
      <c r="B372" s="46" t="s">
        <v>670</v>
      </c>
      <c r="C372" s="100" t="s">
        <v>931</v>
      </c>
      <c r="D372" s="104" t="s">
        <v>932</v>
      </c>
      <c r="E372" s="95">
        <v>3473.25</v>
      </c>
      <c r="F372" s="95">
        <v>3473.25</v>
      </c>
      <c r="G372" s="95">
        <v>5664.75</v>
      </c>
      <c r="H372" s="95">
        <v>3473.25</v>
      </c>
      <c r="I372" s="105">
        <v>1790</v>
      </c>
      <c r="J372" s="105"/>
      <c r="K372" s="63">
        <f t="shared" si="726"/>
        <v>62.5185</v>
      </c>
      <c r="L372" s="64">
        <f t="shared" si="727"/>
        <v>555.72</v>
      </c>
      <c r="M372" s="48">
        <f t="shared" si="728"/>
        <v>453.18</v>
      </c>
      <c r="N372" s="46">
        <f t="shared" si="729"/>
        <v>24.31275</v>
      </c>
      <c r="O372" s="48">
        <f t="shared" si="730"/>
        <v>89.5</v>
      </c>
      <c r="P372" s="48">
        <f t="shared" si="731"/>
        <v>0</v>
      </c>
      <c r="Q372" s="48">
        <f t="shared" si="732"/>
        <v>1185.23125</v>
      </c>
      <c r="R372" s="46">
        <f t="shared" si="733"/>
        <v>0</v>
      </c>
      <c r="S372" s="46">
        <f t="shared" si="734"/>
        <v>277.86</v>
      </c>
      <c r="T372" s="48">
        <f t="shared" si="735"/>
        <v>113.3</v>
      </c>
      <c r="U372" s="46">
        <f t="shared" si="736"/>
        <v>10.42</v>
      </c>
      <c r="V372" s="46">
        <v>0</v>
      </c>
      <c r="W372" s="48">
        <f t="shared" si="737"/>
        <v>89.5</v>
      </c>
      <c r="X372" s="48">
        <f t="shared" si="738"/>
        <v>0</v>
      </c>
      <c r="Y372" s="46">
        <f t="shared" si="739"/>
        <v>491.08</v>
      </c>
      <c r="Z372" s="46">
        <f t="shared" si="740"/>
        <v>1676.31125</v>
      </c>
      <c r="AA372" s="78"/>
      <c r="AB372" s="12" t="s">
        <v>92</v>
      </c>
      <c r="AC372" s="11">
        <f t="shared" ref="AC372:AE372" si="838">K372+R372</f>
        <v>62.5185</v>
      </c>
      <c r="AD372" s="11">
        <f t="shared" si="838"/>
        <v>833.58</v>
      </c>
      <c r="AE372" s="11">
        <f t="shared" si="838"/>
        <v>566.48</v>
      </c>
      <c r="AF372" s="11">
        <f t="shared" si="742"/>
        <v>34.73275</v>
      </c>
      <c r="AG372" s="11">
        <f t="shared" ref="AG372:AI372" si="839">O372+W372</f>
        <v>179</v>
      </c>
      <c r="AH372" s="11">
        <f t="shared" si="839"/>
        <v>0</v>
      </c>
      <c r="AI372" s="11">
        <f t="shared" si="839"/>
        <v>1676.31125</v>
      </c>
      <c r="AJ372" s="12" t="s">
        <v>33</v>
      </c>
    </row>
    <row r="373" s="9" customFormat="1" ht="16" customHeight="1" spans="1:36">
      <c r="A373" s="45">
        <f t="shared" si="725"/>
        <v>370</v>
      </c>
      <c r="B373" s="46" t="s">
        <v>363</v>
      </c>
      <c r="C373" s="100" t="s">
        <v>933</v>
      </c>
      <c r="D373" s="355" t="s">
        <v>934</v>
      </c>
      <c r="E373" s="95">
        <v>3473.25</v>
      </c>
      <c r="F373" s="95">
        <v>3473.25</v>
      </c>
      <c r="G373" s="95">
        <v>5664.75</v>
      </c>
      <c r="H373" s="95">
        <v>3473.25</v>
      </c>
      <c r="I373" s="105">
        <v>0</v>
      </c>
      <c r="J373" s="105"/>
      <c r="K373" s="63">
        <f t="shared" si="726"/>
        <v>62.5185</v>
      </c>
      <c r="L373" s="64">
        <f t="shared" si="727"/>
        <v>555.72</v>
      </c>
      <c r="M373" s="48">
        <f t="shared" si="728"/>
        <v>453.18</v>
      </c>
      <c r="N373" s="46">
        <f t="shared" si="729"/>
        <v>24.31275</v>
      </c>
      <c r="O373" s="48">
        <f t="shared" si="730"/>
        <v>0</v>
      </c>
      <c r="P373" s="48">
        <f t="shared" si="731"/>
        <v>0</v>
      </c>
      <c r="Q373" s="48">
        <f t="shared" si="732"/>
        <v>1095.73125</v>
      </c>
      <c r="R373" s="46">
        <f t="shared" si="733"/>
        <v>0</v>
      </c>
      <c r="S373" s="46">
        <f t="shared" si="734"/>
        <v>277.86</v>
      </c>
      <c r="T373" s="48">
        <f t="shared" si="735"/>
        <v>113.3</v>
      </c>
      <c r="U373" s="46">
        <f t="shared" si="736"/>
        <v>10.42</v>
      </c>
      <c r="V373" s="46">
        <v>0</v>
      </c>
      <c r="W373" s="48">
        <f t="shared" si="737"/>
        <v>0</v>
      </c>
      <c r="X373" s="48">
        <f t="shared" si="738"/>
        <v>0</v>
      </c>
      <c r="Y373" s="46">
        <f t="shared" si="739"/>
        <v>401.58</v>
      </c>
      <c r="Z373" s="46">
        <f t="shared" si="740"/>
        <v>1497.31125</v>
      </c>
      <c r="AA373" s="78"/>
      <c r="AB373" s="12" t="s">
        <v>71</v>
      </c>
      <c r="AC373" s="11">
        <f t="shared" ref="AC373:AE373" si="840">K373+R373</f>
        <v>62.5185</v>
      </c>
      <c r="AD373" s="11">
        <f t="shared" si="840"/>
        <v>833.58</v>
      </c>
      <c r="AE373" s="11">
        <f t="shared" si="840"/>
        <v>566.48</v>
      </c>
      <c r="AF373" s="11">
        <f t="shared" si="742"/>
        <v>34.73275</v>
      </c>
      <c r="AG373" s="11">
        <f t="shared" ref="AG373:AI373" si="841">O373+W373</f>
        <v>0</v>
      </c>
      <c r="AH373" s="11">
        <f t="shared" si="841"/>
        <v>0</v>
      </c>
      <c r="AI373" s="11">
        <f t="shared" si="841"/>
        <v>1497.31125</v>
      </c>
      <c r="AJ373" s="12" t="s">
        <v>33</v>
      </c>
    </row>
    <row r="374" s="9" customFormat="1" ht="16" customHeight="1" spans="1:36">
      <c r="A374" s="45">
        <f t="shared" si="725"/>
        <v>371</v>
      </c>
      <c r="B374" s="46" t="s">
        <v>337</v>
      </c>
      <c r="C374" s="38" t="s">
        <v>935</v>
      </c>
      <c r="D374" s="52" t="s">
        <v>936</v>
      </c>
      <c r="E374" s="95">
        <v>3473.25</v>
      </c>
      <c r="F374" s="95">
        <v>0</v>
      </c>
      <c r="G374" s="95">
        <v>5664.75</v>
      </c>
      <c r="H374" s="95">
        <v>3473.25</v>
      </c>
      <c r="I374" s="105">
        <v>1790</v>
      </c>
      <c r="J374" s="105"/>
      <c r="K374" s="63">
        <f t="shared" si="726"/>
        <v>62.5185</v>
      </c>
      <c r="L374" s="64">
        <f t="shared" si="727"/>
        <v>0</v>
      </c>
      <c r="M374" s="48">
        <f t="shared" si="728"/>
        <v>453.18</v>
      </c>
      <c r="N374" s="46">
        <f t="shared" si="729"/>
        <v>24.31275</v>
      </c>
      <c r="O374" s="48">
        <f t="shared" si="730"/>
        <v>89.5</v>
      </c>
      <c r="P374" s="48">
        <f t="shared" si="731"/>
        <v>0</v>
      </c>
      <c r="Q374" s="48">
        <f t="shared" si="732"/>
        <v>629.51125</v>
      </c>
      <c r="R374" s="46">
        <f t="shared" si="733"/>
        <v>0</v>
      </c>
      <c r="S374" s="46">
        <f t="shared" si="734"/>
        <v>0</v>
      </c>
      <c r="T374" s="48">
        <f t="shared" si="735"/>
        <v>113.3</v>
      </c>
      <c r="U374" s="46">
        <f t="shared" si="736"/>
        <v>10.42</v>
      </c>
      <c r="V374" s="46">
        <v>0</v>
      </c>
      <c r="W374" s="48">
        <f t="shared" si="737"/>
        <v>89.5</v>
      </c>
      <c r="X374" s="48">
        <f t="shared" si="738"/>
        <v>0</v>
      </c>
      <c r="Y374" s="46">
        <f t="shared" si="739"/>
        <v>213.22</v>
      </c>
      <c r="Z374" s="46">
        <f t="shared" si="740"/>
        <v>842.73125</v>
      </c>
      <c r="AA374" s="78"/>
      <c r="AB374" s="12" t="s">
        <v>74</v>
      </c>
      <c r="AC374" s="11">
        <f t="shared" ref="AC374:AE374" si="842">K374+R374</f>
        <v>62.5185</v>
      </c>
      <c r="AD374" s="11">
        <f t="shared" si="842"/>
        <v>0</v>
      </c>
      <c r="AE374" s="11">
        <f t="shared" si="842"/>
        <v>566.48</v>
      </c>
      <c r="AF374" s="11">
        <f t="shared" si="742"/>
        <v>34.73275</v>
      </c>
      <c r="AG374" s="11">
        <f t="shared" ref="AG374:AI374" si="843">O374+W374</f>
        <v>179</v>
      </c>
      <c r="AH374" s="11">
        <f t="shared" si="843"/>
        <v>0</v>
      </c>
      <c r="AI374" s="11">
        <f t="shared" si="843"/>
        <v>842.73125</v>
      </c>
      <c r="AJ374" s="12" t="s">
        <v>33</v>
      </c>
    </row>
    <row r="375" s="9" customFormat="1" ht="16" customHeight="1" spans="1:36">
      <c r="A375" s="45">
        <f t="shared" si="725"/>
        <v>372</v>
      </c>
      <c r="B375" s="46" t="s">
        <v>328</v>
      </c>
      <c r="C375" s="100" t="s">
        <v>937</v>
      </c>
      <c r="D375" s="355" t="s">
        <v>938</v>
      </c>
      <c r="E375" s="95">
        <v>3820</v>
      </c>
      <c r="F375" s="95">
        <v>3820</v>
      </c>
      <c r="G375" s="95">
        <v>5664.75</v>
      </c>
      <c r="H375" s="95">
        <v>3820</v>
      </c>
      <c r="I375" s="105">
        <v>4180</v>
      </c>
      <c r="J375" s="105"/>
      <c r="K375" s="63">
        <f t="shared" si="726"/>
        <v>68.76</v>
      </c>
      <c r="L375" s="64">
        <f t="shared" si="727"/>
        <v>611.2</v>
      </c>
      <c r="M375" s="48">
        <f t="shared" si="728"/>
        <v>453.18</v>
      </c>
      <c r="N375" s="46">
        <f t="shared" si="729"/>
        <v>26.74</v>
      </c>
      <c r="O375" s="48">
        <f t="shared" si="730"/>
        <v>209</v>
      </c>
      <c r="P375" s="48">
        <f t="shared" si="731"/>
        <v>0</v>
      </c>
      <c r="Q375" s="48">
        <f t="shared" si="732"/>
        <v>1368.88</v>
      </c>
      <c r="R375" s="46">
        <f t="shared" si="733"/>
        <v>0</v>
      </c>
      <c r="S375" s="46">
        <f t="shared" si="734"/>
        <v>305.6</v>
      </c>
      <c r="T375" s="48">
        <f t="shared" si="735"/>
        <v>113.3</v>
      </c>
      <c r="U375" s="46">
        <f t="shared" si="736"/>
        <v>11.46</v>
      </c>
      <c r="V375" s="46">
        <v>0</v>
      </c>
      <c r="W375" s="48">
        <f t="shared" si="737"/>
        <v>209</v>
      </c>
      <c r="X375" s="48">
        <f t="shared" si="738"/>
        <v>0</v>
      </c>
      <c r="Y375" s="46">
        <f t="shared" si="739"/>
        <v>639.36</v>
      </c>
      <c r="Z375" s="46">
        <f t="shared" si="740"/>
        <v>2008.24</v>
      </c>
      <c r="AA375" s="78"/>
      <c r="AB375" s="12" t="s">
        <v>104</v>
      </c>
      <c r="AC375" s="11">
        <f t="shared" ref="AC375:AE375" si="844">K375+R375</f>
        <v>68.76</v>
      </c>
      <c r="AD375" s="11">
        <f t="shared" si="844"/>
        <v>916.8</v>
      </c>
      <c r="AE375" s="11">
        <f t="shared" si="844"/>
        <v>566.48</v>
      </c>
      <c r="AF375" s="11">
        <f t="shared" si="742"/>
        <v>38.2</v>
      </c>
      <c r="AG375" s="11">
        <f t="shared" ref="AG375:AI375" si="845">O375+W375</f>
        <v>418</v>
      </c>
      <c r="AH375" s="11">
        <f t="shared" si="845"/>
        <v>0</v>
      </c>
      <c r="AI375" s="11">
        <f t="shared" si="845"/>
        <v>2008.24</v>
      </c>
      <c r="AJ375" s="12" t="s">
        <v>35</v>
      </c>
    </row>
    <row r="376" s="9" customFormat="1" ht="16" customHeight="1" spans="1:36">
      <c r="A376" s="45">
        <f t="shared" si="725"/>
        <v>373</v>
      </c>
      <c r="B376" s="46" t="s">
        <v>289</v>
      </c>
      <c r="C376" s="100" t="s">
        <v>939</v>
      </c>
      <c r="D376" s="355" t="s">
        <v>940</v>
      </c>
      <c r="E376" s="95">
        <v>3473.25</v>
      </c>
      <c r="F376" s="95">
        <v>3473.25</v>
      </c>
      <c r="G376" s="95">
        <v>5664.75</v>
      </c>
      <c r="H376" s="95">
        <v>3473.25</v>
      </c>
      <c r="I376" s="105">
        <v>1790</v>
      </c>
      <c r="J376" s="105"/>
      <c r="K376" s="63">
        <f t="shared" si="726"/>
        <v>62.5185</v>
      </c>
      <c r="L376" s="64">
        <f t="shared" si="727"/>
        <v>555.72</v>
      </c>
      <c r="M376" s="48">
        <f t="shared" si="728"/>
        <v>453.18</v>
      </c>
      <c r="N376" s="46">
        <f t="shared" si="729"/>
        <v>24.31275</v>
      </c>
      <c r="O376" s="48">
        <f t="shared" si="730"/>
        <v>89.5</v>
      </c>
      <c r="P376" s="48">
        <f t="shared" si="731"/>
        <v>0</v>
      </c>
      <c r="Q376" s="48">
        <f t="shared" si="732"/>
        <v>1185.23125</v>
      </c>
      <c r="R376" s="46">
        <f t="shared" si="733"/>
        <v>0</v>
      </c>
      <c r="S376" s="46">
        <f t="shared" si="734"/>
        <v>277.86</v>
      </c>
      <c r="T376" s="48">
        <f t="shared" si="735"/>
        <v>113.3</v>
      </c>
      <c r="U376" s="46">
        <f t="shared" si="736"/>
        <v>10.42</v>
      </c>
      <c r="V376" s="46">
        <v>0</v>
      </c>
      <c r="W376" s="48">
        <f t="shared" si="737"/>
        <v>89.5</v>
      </c>
      <c r="X376" s="48">
        <f t="shared" si="738"/>
        <v>0</v>
      </c>
      <c r="Y376" s="46">
        <f t="shared" si="739"/>
        <v>491.08</v>
      </c>
      <c r="Z376" s="46">
        <f t="shared" si="740"/>
        <v>1676.31125</v>
      </c>
      <c r="AA376" s="78"/>
      <c r="AB376" s="12" t="s">
        <v>80</v>
      </c>
      <c r="AC376" s="11">
        <f t="shared" ref="AC376:AE376" si="846">K376+R376</f>
        <v>62.5185</v>
      </c>
      <c r="AD376" s="11">
        <f t="shared" si="846"/>
        <v>833.58</v>
      </c>
      <c r="AE376" s="11">
        <f t="shared" si="846"/>
        <v>566.48</v>
      </c>
      <c r="AF376" s="11">
        <f t="shared" si="742"/>
        <v>34.73275</v>
      </c>
      <c r="AG376" s="11">
        <f t="shared" ref="AG376:AI376" si="847">O376+W376</f>
        <v>179</v>
      </c>
      <c r="AH376" s="11">
        <f t="shared" si="847"/>
        <v>0</v>
      </c>
      <c r="AI376" s="11">
        <f t="shared" si="847"/>
        <v>1676.31125</v>
      </c>
      <c r="AJ376" s="12" t="s">
        <v>33</v>
      </c>
    </row>
    <row r="377" s="9" customFormat="1" ht="16" customHeight="1" spans="1:36">
      <c r="A377" s="45">
        <f t="shared" si="725"/>
        <v>374</v>
      </c>
      <c r="B377" s="46" t="s">
        <v>670</v>
      </c>
      <c r="C377" s="100" t="s">
        <v>941</v>
      </c>
      <c r="D377" s="355" t="s">
        <v>942</v>
      </c>
      <c r="E377" s="95">
        <v>3473.25</v>
      </c>
      <c r="F377" s="95">
        <v>3473.25</v>
      </c>
      <c r="G377" s="95">
        <v>5664.75</v>
      </c>
      <c r="H377" s="95">
        <v>3473.25</v>
      </c>
      <c r="I377" s="105">
        <v>1790</v>
      </c>
      <c r="J377" s="105"/>
      <c r="K377" s="63">
        <f t="shared" si="726"/>
        <v>62.5185</v>
      </c>
      <c r="L377" s="64">
        <f t="shared" si="727"/>
        <v>555.72</v>
      </c>
      <c r="M377" s="48">
        <f t="shared" si="728"/>
        <v>453.18</v>
      </c>
      <c r="N377" s="46">
        <f t="shared" si="729"/>
        <v>24.31275</v>
      </c>
      <c r="O377" s="48">
        <f t="shared" si="730"/>
        <v>89.5</v>
      </c>
      <c r="P377" s="48">
        <f t="shared" si="731"/>
        <v>0</v>
      </c>
      <c r="Q377" s="48">
        <f t="shared" si="732"/>
        <v>1185.23125</v>
      </c>
      <c r="R377" s="46">
        <f t="shared" si="733"/>
        <v>0</v>
      </c>
      <c r="S377" s="46">
        <f t="shared" si="734"/>
        <v>277.86</v>
      </c>
      <c r="T377" s="48">
        <f t="shared" si="735"/>
        <v>113.3</v>
      </c>
      <c r="U377" s="46">
        <f t="shared" si="736"/>
        <v>10.42</v>
      </c>
      <c r="V377" s="46">
        <v>0</v>
      </c>
      <c r="W377" s="48">
        <f t="shared" si="737"/>
        <v>89.5</v>
      </c>
      <c r="X377" s="48">
        <f t="shared" si="738"/>
        <v>0</v>
      </c>
      <c r="Y377" s="46">
        <f t="shared" si="739"/>
        <v>491.08</v>
      </c>
      <c r="Z377" s="46">
        <f t="shared" si="740"/>
        <v>1676.31125</v>
      </c>
      <c r="AA377" s="78"/>
      <c r="AB377" s="12" t="s">
        <v>92</v>
      </c>
      <c r="AC377" s="11">
        <f t="shared" ref="AC377:AE377" si="848">K377+R377</f>
        <v>62.5185</v>
      </c>
      <c r="AD377" s="11">
        <f t="shared" si="848"/>
        <v>833.58</v>
      </c>
      <c r="AE377" s="11">
        <f t="shared" si="848"/>
        <v>566.48</v>
      </c>
      <c r="AF377" s="11">
        <f t="shared" si="742"/>
        <v>34.73275</v>
      </c>
      <c r="AG377" s="11">
        <f t="shared" ref="AG377:AI377" si="849">O377+W377</f>
        <v>179</v>
      </c>
      <c r="AH377" s="11">
        <f t="shared" si="849"/>
        <v>0</v>
      </c>
      <c r="AI377" s="11">
        <f t="shared" si="849"/>
        <v>1676.31125</v>
      </c>
      <c r="AJ377" s="12" t="s">
        <v>33</v>
      </c>
    </row>
    <row r="378" s="9" customFormat="1" ht="16" customHeight="1" spans="1:36">
      <c r="A378" s="45">
        <f t="shared" si="725"/>
        <v>375</v>
      </c>
      <c r="B378" s="46" t="s">
        <v>230</v>
      </c>
      <c r="C378" s="313" t="s">
        <v>943</v>
      </c>
      <c r="D378" s="355" t="s">
        <v>944</v>
      </c>
      <c r="E378" s="95">
        <v>3473.25</v>
      </c>
      <c r="F378" s="95">
        <v>0</v>
      </c>
      <c r="G378" s="95">
        <v>5664.75</v>
      </c>
      <c r="H378" s="95">
        <v>3473.25</v>
      </c>
      <c r="I378" s="105">
        <v>3180</v>
      </c>
      <c r="J378" s="105"/>
      <c r="K378" s="63">
        <f t="shared" si="726"/>
        <v>62.5185</v>
      </c>
      <c r="L378" s="64">
        <f t="shared" si="727"/>
        <v>0</v>
      </c>
      <c r="M378" s="48">
        <f t="shared" si="728"/>
        <v>453.18</v>
      </c>
      <c r="N378" s="46">
        <f t="shared" si="729"/>
        <v>24.31275</v>
      </c>
      <c r="O378" s="48">
        <f t="shared" si="730"/>
        <v>159</v>
      </c>
      <c r="P378" s="48">
        <f t="shared" si="731"/>
        <v>0</v>
      </c>
      <c r="Q378" s="48">
        <f t="shared" si="732"/>
        <v>699.01125</v>
      </c>
      <c r="R378" s="46">
        <f t="shared" si="733"/>
        <v>0</v>
      </c>
      <c r="S378" s="46">
        <f t="shared" si="734"/>
        <v>0</v>
      </c>
      <c r="T378" s="48">
        <f t="shared" si="735"/>
        <v>113.3</v>
      </c>
      <c r="U378" s="46">
        <f t="shared" si="736"/>
        <v>10.42</v>
      </c>
      <c r="V378" s="46">
        <v>0</v>
      </c>
      <c r="W378" s="48">
        <f t="shared" si="737"/>
        <v>159</v>
      </c>
      <c r="X378" s="48">
        <f t="shared" si="738"/>
        <v>0</v>
      </c>
      <c r="Y378" s="46">
        <f t="shared" si="739"/>
        <v>282.72</v>
      </c>
      <c r="Z378" s="46">
        <f t="shared" si="740"/>
        <v>981.73125</v>
      </c>
      <c r="AA378" s="78"/>
      <c r="AB378" s="12" t="s">
        <v>57</v>
      </c>
      <c r="AC378" s="11">
        <f t="shared" ref="AC378:AE378" si="850">K378+R378</f>
        <v>62.5185</v>
      </c>
      <c r="AD378" s="11">
        <f t="shared" si="850"/>
        <v>0</v>
      </c>
      <c r="AE378" s="11">
        <f t="shared" si="850"/>
        <v>566.48</v>
      </c>
      <c r="AF378" s="11">
        <f t="shared" si="742"/>
        <v>34.73275</v>
      </c>
      <c r="AG378" s="11">
        <f t="shared" ref="AG378:AI378" si="851">O378+W378</f>
        <v>318</v>
      </c>
      <c r="AH378" s="11">
        <f t="shared" si="851"/>
        <v>0</v>
      </c>
      <c r="AI378" s="11">
        <f t="shared" si="851"/>
        <v>981.73125</v>
      </c>
      <c r="AJ378" s="12" t="s">
        <v>32</v>
      </c>
    </row>
    <row r="379" s="9" customFormat="1" ht="16" customHeight="1" spans="1:36">
      <c r="A379" s="45">
        <f t="shared" si="725"/>
        <v>376</v>
      </c>
      <c r="B379" s="46" t="s">
        <v>230</v>
      </c>
      <c r="C379" s="100" t="s">
        <v>945</v>
      </c>
      <c r="D379" s="355" t="s">
        <v>946</v>
      </c>
      <c r="E379" s="95">
        <v>3473.25</v>
      </c>
      <c r="F379" s="95">
        <v>3473.25</v>
      </c>
      <c r="G379" s="95">
        <v>5664.75</v>
      </c>
      <c r="H379" s="95">
        <v>3473.25</v>
      </c>
      <c r="I379" s="105">
        <v>4180</v>
      </c>
      <c r="J379" s="105"/>
      <c r="K379" s="63">
        <f t="shared" si="726"/>
        <v>62.5185</v>
      </c>
      <c r="L379" s="64">
        <f t="shared" si="727"/>
        <v>555.72</v>
      </c>
      <c r="M379" s="48">
        <f t="shared" si="728"/>
        <v>453.18</v>
      </c>
      <c r="N379" s="46">
        <f t="shared" si="729"/>
        <v>24.31275</v>
      </c>
      <c r="O379" s="48">
        <f t="shared" si="730"/>
        <v>209</v>
      </c>
      <c r="P379" s="48">
        <f t="shared" si="731"/>
        <v>0</v>
      </c>
      <c r="Q379" s="48">
        <f t="shared" si="732"/>
        <v>1304.73125</v>
      </c>
      <c r="R379" s="46">
        <f t="shared" si="733"/>
        <v>0</v>
      </c>
      <c r="S379" s="46">
        <f t="shared" si="734"/>
        <v>277.86</v>
      </c>
      <c r="T379" s="48">
        <f t="shared" si="735"/>
        <v>113.3</v>
      </c>
      <c r="U379" s="46">
        <f t="shared" si="736"/>
        <v>10.42</v>
      </c>
      <c r="V379" s="46">
        <v>0</v>
      </c>
      <c r="W379" s="48">
        <f t="shared" si="737"/>
        <v>209</v>
      </c>
      <c r="X379" s="48">
        <f t="shared" si="738"/>
        <v>0</v>
      </c>
      <c r="Y379" s="46">
        <f t="shared" si="739"/>
        <v>610.58</v>
      </c>
      <c r="Z379" s="46">
        <f t="shared" si="740"/>
        <v>1915.31125</v>
      </c>
      <c r="AA379" s="78"/>
      <c r="AB379" s="12" t="s">
        <v>57</v>
      </c>
      <c r="AC379" s="11">
        <f t="shared" ref="AC379:AE379" si="852">K379+R379</f>
        <v>62.5185</v>
      </c>
      <c r="AD379" s="11">
        <f t="shared" si="852"/>
        <v>833.58</v>
      </c>
      <c r="AE379" s="11">
        <f t="shared" si="852"/>
        <v>566.48</v>
      </c>
      <c r="AF379" s="11">
        <f t="shared" si="742"/>
        <v>34.73275</v>
      </c>
      <c r="AG379" s="11">
        <f t="shared" ref="AG379:AI379" si="853">O379+W379</f>
        <v>418</v>
      </c>
      <c r="AH379" s="11">
        <f t="shared" si="853"/>
        <v>0</v>
      </c>
      <c r="AI379" s="11">
        <f t="shared" si="853"/>
        <v>1915.31125</v>
      </c>
      <c r="AJ379" s="12" t="s">
        <v>32</v>
      </c>
    </row>
    <row r="380" s="9" customFormat="1" ht="16" customHeight="1" spans="1:36">
      <c r="A380" s="45">
        <f t="shared" si="725"/>
        <v>377</v>
      </c>
      <c r="B380" s="46" t="s">
        <v>363</v>
      </c>
      <c r="C380" s="100" t="s">
        <v>947</v>
      </c>
      <c r="D380" s="355" t="s">
        <v>948</v>
      </c>
      <c r="E380" s="95">
        <v>3473.25</v>
      </c>
      <c r="F380" s="95">
        <v>3473.25</v>
      </c>
      <c r="G380" s="95">
        <v>5664.75</v>
      </c>
      <c r="H380" s="95">
        <v>3473.25</v>
      </c>
      <c r="I380" s="105">
        <v>3180</v>
      </c>
      <c r="J380" s="105"/>
      <c r="K380" s="63">
        <f t="shared" si="726"/>
        <v>62.5185</v>
      </c>
      <c r="L380" s="64">
        <f t="shared" si="727"/>
        <v>555.72</v>
      </c>
      <c r="M380" s="48">
        <f t="shared" si="728"/>
        <v>453.18</v>
      </c>
      <c r="N380" s="46">
        <f t="shared" si="729"/>
        <v>24.31275</v>
      </c>
      <c r="O380" s="48">
        <f t="shared" si="730"/>
        <v>159</v>
      </c>
      <c r="P380" s="48">
        <f t="shared" si="731"/>
        <v>0</v>
      </c>
      <c r="Q380" s="48">
        <f t="shared" si="732"/>
        <v>1254.73125</v>
      </c>
      <c r="R380" s="46">
        <f t="shared" si="733"/>
        <v>0</v>
      </c>
      <c r="S380" s="46">
        <f t="shared" si="734"/>
        <v>277.86</v>
      </c>
      <c r="T380" s="48">
        <f t="shared" si="735"/>
        <v>113.3</v>
      </c>
      <c r="U380" s="46">
        <f t="shared" si="736"/>
        <v>10.42</v>
      </c>
      <c r="V380" s="46">
        <v>0</v>
      </c>
      <c r="W380" s="48">
        <f t="shared" si="737"/>
        <v>159</v>
      </c>
      <c r="X380" s="48">
        <f t="shared" si="738"/>
        <v>0</v>
      </c>
      <c r="Y380" s="46">
        <f t="shared" si="739"/>
        <v>560.58</v>
      </c>
      <c r="Z380" s="46">
        <f t="shared" si="740"/>
        <v>1815.31125</v>
      </c>
      <c r="AA380" s="78"/>
      <c r="AB380" s="12" t="s">
        <v>71</v>
      </c>
      <c r="AC380" s="11">
        <f t="shared" ref="AC380:AE380" si="854">K380+R380</f>
        <v>62.5185</v>
      </c>
      <c r="AD380" s="11">
        <f t="shared" si="854"/>
        <v>833.58</v>
      </c>
      <c r="AE380" s="11">
        <f t="shared" si="854"/>
        <v>566.48</v>
      </c>
      <c r="AF380" s="11">
        <f t="shared" si="742"/>
        <v>34.73275</v>
      </c>
      <c r="AG380" s="11">
        <f t="shared" ref="AG380:AI380" si="855">O380+W380</f>
        <v>318</v>
      </c>
      <c r="AH380" s="11">
        <f t="shared" si="855"/>
        <v>0</v>
      </c>
      <c r="AI380" s="11">
        <f t="shared" si="855"/>
        <v>1815.31125</v>
      </c>
      <c r="AJ380" s="12" t="s">
        <v>33</v>
      </c>
    </row>
    <row r="381" s="9" customFormat="1" ht="16" customHeight="1" spans="1:36">
      <c r="A381" s="45">
        <f t="shared" si="725"/>
        <v>378</v>
      </c>
      <c r="B381" s="46" t="s">
        <v>640</v>
      </c>
      <c r="C381" s="313" t="s">
        <v>949</v>
      </c>
      <c r="D381" s="355" t="s">
        <v>950</v>
      </c>
      <c r="E381" s="95">
        <v>3473.25</v>
      </c>
      <c r="F381" s="95">
        <v>0</v>
      </c>
      <c r="G381" s="95">
        <v>5664.75</v>
      </c>
      <c r="H381" s="95">
        <v>3473.25</v>
      </c>
      <c r="I381" s="105">
        <v>1790</v>
      </c>
      <c r="J381" s="105"/>
      <c r="K381" s="63">
        <f t="shared" si="726"/>
        <v>62.5185</v>
      </c>
      <c r="L381" s="64">
        <f t="shared" si="727"/>
        <v>0</v>
      </c>
      <c r="M381" s="48">
        <f t="shared" si="728"/>
        <v>453.18</v>
      </c>
      <c r="N381" s="46">
        <f t="shared" si="729"/>
        <v>24.31275</v>
      </c>
      <c r="O381" s="48">
        <f t="shared" si="730"/>
        <v>89.5</v>
      </c>
      <c r="P381" s="48">
        <f t="shared" si="731"/>
        <v>0</v>
      </c>
      <c r="Q381" s="48">
        <f t="shared" si="732"/>
        <v>629.51125</v>
      </c>
      <c r="R381" s="46">
        <f t="shared" si="733"/>
        <v>0</v>
      </c>
      <c r="S381" s="46">
        <f t="shared" si="734"/>
        <v>0</v>
      </c>
      <c r="T381" s="48">
        <f t="shared" si="735"/>
        <v>113.3</v>
      </c>
      <c r="U381" s="46">
        <f t="shared" si="736"/>
        <v>10.42</v>
      </c>
      <c r="V381" s="46">
        <v>0</v>
      </c>
      <c r="W381" s="48">
        <f t="shared" si="737"/>
        <v>89.5</v>
      </c>
      <c r="X381" s="48">
        <f t="shared" si="738"/>
        <v>0</v>
      </c>
      <c r="Y381" s="46">
        <f t="shared" si="739"/>
        <v>213.22</v>
      </c>
      <c r="Z381" s="46">
        <f t="shared" si="740"/>
        <v>842.73125</v>
      </c>
      <c r="AA381" s="78"/>
      <c r="AB381" s="12" t="s">
        <v>95</v>
      </c>
      <c r="AC381" s="11">
        <f t="shared" ref="AC381:AE381" si="856">K381+R381</f>
        <v>62.5185</v>
      </c>
      <c r="AD381" s="11">
        <f t="shared" si="856"/>
        <v>0</v>
      </c>
      <c r="AE381" s="11">
        <f t="shared" si="856"/>
        <v>566.48</v>
      </c>
      <c r="AF381" s="11">
        <f t="shared" si="742"/>
        <v>34.73275</v>
      </c>
      <c r="AG381" s="11">
        <f t="shared" ref="AG381:AI381" si="857">O381+W381</f>
        <v>179</v>
      </c>
      <c r="AH381" s="11">
        <f t="shared" si="857"/>
        <v>0</v>
      </c>
      <c r="AI381" s="11">
        <f t="shared" si="857"/>
        <v>842.73125</v>
      </c>
      <c r="AJ381" s="12" t="s">
        <v>33</v>
      </c>
    </row>
    <row r="382" s="295" customFormat="1" ht="16" customHeight="1" spans="1:36">
      <c r="A382" s="304">
        <f t="shared" si="725"/>
        <v>379</v>
      </c>
      <c r="B382" s="60" t="s">
        <v>670</v>
      </c>
      <c r="C382" s="195" t="s">
        <v>951</v>
      </c>
      <c r="D382" s="356" t="s">
        <v>952</v>
      </c>
      <c r="E382" s="190">
        <v>3473.25</v>
      </c>
      <c r="F382" s="190">
        <v>0</v>
      </c>
      <c r="G382" s="187">
        <v>0</v>
      </c>
      <c r="H382" s="187">
        <v>0</v>
      </c>
      <c r="I382" s="187">
        <v>0</v>
      </c>
      <c r="J382" s="309"/>
      <c r="K382" s="252">
        <f t="shared" si="726"/>
        <v>62.5185</v>
      </c>
      <c r="L382" s="253">
        <f t="shared" si="727"/>
        <v>0</v>
      </c>
      <c r="M382" s="60">
        <f t="shared" si="728"/>
        <v>0</v>
      </c>
      <c r="N382" s="60">
        <f t="shared" si="729"/>
        <v>0</v>
      </c>
      <c r="O382" s="60">
        <f t="shared" si="730"/>
        <v>0</v>
      </c>
      <c r="P382" s="60">
        <f t="shared" si="731"/>
        <v>0</v>
      </c>
      <c r="Q382" s="60">
        <f t="shared" si="732"/>
        <v>62.5185</v>
      </c>
      <c r="R382" s="60">
        <f t="shared" si="733"/>
        <v>0</v>
      </c>
      <c r="S382" s="60">
        <f t="shared" si="734"/>
        <v>0</v>
      </c>
      <c r="T382" s="60">
        <f t="shared" si="735"/>
        <v>0</v>
      </c>
      <c r="U382" s="60">
        <f t="shared" si="736"/>
        <v>0</v>
      </c>
      <c r="V382" s="58">
        <v>0</v>
      </c>
      <c r="W382" s="60">
        <f t="shared" si="737"/>
        <v>0</v>
      </c>
      <c r="X382" s="60">
        <f t="shared" si="738"/>
        <v>0</v>
      </c>
      <c r="Y382" s="60">
        <f t="shared" si="739"/>
        <v>0</v>
      </c>
      <c r="Z382" s="60">
        <f t="shared" si="740"/>
        <v>62.5185</v>
      </c>
      <c r="AA382" s="310"/>
      <c r="AB382" s="16" t="s">
        <v>92</v>
      </c>
      <c r="AC382" s="15">
        <f t="shared" ref="AC382:AE382" si="858">K382+R382</f>
        <v>62.5185</v>
      </c>
      <c r="AD382" s="311">
        <f t="shared" si="858"/>
        <v>0</v>
      </c>
      <c r="AE382" s="311">
        <f t="shared" si="858"/>
        <v>0</v>
      </c>
      <c r="AF382" s="15">
        <f t="shared" si="742"/>
        <v>0</v>
      </c>
      <c r="AG382" s="311">
        <f t="shared" ref="AG382:AI382" si="859">O382+W382</f>
        <v>0</v>
      </c>
      <c r="AH382" s="311">
        <f t="shared" si="859"/>
        <v>0</v>
      </c>
      <c r="AI382" s="311">
        <f t="shared" si="859"/>
        <v>62.5185</v>
      </c>
      <c r="AJ382" s="16" t="s">
        <v>33</v>
      </c>
    </row>
    <row r="383" s="9" customFormat="1" ht="16" customHeight="1" spans="1:36">
      <c r="A383" s="45">
        <f t="shared" si="725"/>
        <v>380</v>
      </c>
      <c r="B383" s="46" t="s">
        <v>558</v>
      </c>
      <c r="C383" s="313" t="s">
        <v>953</v>
      </c>
      <c r="D383" s="355" t="s">
        <v>954</v>
      </c>
      <c r="E383" s="95">
        <v>3473.25</v>
      </c>
      <c r="F383" s="95">
        <v>0</v>
      </c>
      <c r="G383" s="95">
        <v>5664.75</v>
      </c>
      <c r="H383" s="95">
        <v>3473.25</v>
      </c>
      <c r="I383" s="105">
        <v>1790</v>
      </c>
      <c r="J383" s="105"/>
      <c r="K383" s="63">
        <f t="shared" si="726"/>
        <v>62.5185</v>
      </c>
      <c r="L383" s="64">
        <f t="shared" si="727"/>
        <v>0</v>
      </c>
      <c r="M383" s="48">
        <f t="shared" si="728"/>
        <v>453.18</v>
      </c>
      <c r="N383" s="46">
        <f t="shared" si="729"/>
        <v>24.31275</v>
      </c>
      <c r="O383" s="48">
        <f t="shared" si="730"/>
        <v>89.5</v>
      </c>
      <c r="P383" s="48">
        <f t="shared" si="731"/>
        <v>0</v>
      </c>
      <c r="Q383" s="48">
        <f t="shared" si="732"/>
        <v>629.51125</v>
      </c>
      <c r="R383" s="46">
        <f t="shared" si="733"/>
        <v>0</v>
      </c>
      <c r="S383" s="46">
        <f t="shared" si="734"/>
        <v>0</v>
      </c>
      <c r="T383" s="48">
        <f t="shared" si="735"/>
        <v>113.3</v>
      </c>
      <c r="U383" s="46">
        <f t="shared" si="736"/>
        <v>10.42</v>
      </c>
      <c r="V383" s="46">
        <v>0</v>
      </c>
      <c r="W383" s="48">
        <f t="shared" si="737"/>
        <v>89.5</v>
      </c>
      <c r="X383" s="48">
        <f t="shared" si="738"/>
        <v>0</v>
      </c>
      <c r="Y383" s="46">
        <f t="shared" si="739"/>
        <v>213.22</v>
      </c>
      <c r="Z383" s="46">
        <f t="shared" si="740"/>
        <v>842.73125</v>
      </c>
      <c r="AA383" s="78"/>
      <c r="AB383" s="12" t="s">
        <v>98</v>
      </c>
      <c r="AC383" s="11">
        <f t="shared" ref="AC383:AE383" si="860">K383+R383</f>
        <v>62.5185</v>
      </c>
      <c r="AD383" s="11">
        <f t="shared" si="860"/>
        <v>0</v>
      </c>
      <c r="AE383" s="11">
        <f t="shared" si="860"/>
        <v>566.48</v>
      </c>
      <c r="AF383" s="11">
        <f t="shared" si="742"/>
        <v>34.73275</v>
      </c>
      <c r="AG383" s="11">
        <f t="shared" ref="AG383:AI383" si="861">O383+W383</f>
        <v>179</v>
      </c>
      <c r="AH383" s="11">
        <f t="shared" si="861"/>
        <v>0</v>
      </c>
      <c r="AI383" s="11">
        <f t="shared" si="861"/>
        <v>842.73125</v>
      </c>
      <c r="AJ383" s="12" t="s">
        <v>33</v>
      </c>
    </row>
    <row r="384" s="9" customFormat="1" ht="16" customHeight="1" spans="1:36">
      <c r="A384" s="45">
        <f t="shared" si="725"/>
        <v>381</v>
      </c>
      <c r="B384" s="46" t="s">
        <v>558</v>
      </c>
      <c r="C384" s="100" t="s">
        <v>955</v>
      </c>
      <c r="D384" s="355" t="s">
        <v>956</v>
      </c>
      <c r="E384" s="95">
        <v>3473.25</v>
      </c>
      <c r="F384" s="95">
        <v>3473.25</v>
      </c>
      <c r="G384" s="95">
        <v>5664.75</v>
      </c>
      <c r="H384" s="95">
        <v>3473.25</v>
      </c>
      <c r="I384" s="105">
        <v>1790</v>
      </c>
      <c r="J384" s="105"/>
      <c r="K384" s="63">
        <f t="shared" si="726"/>
        <v>62.5185</v>
      </c>
      <c r="L384" s="64">
        <f t="shared" si="727"/>
        <v>555.72</v>
      </c>
      <c r="M384" s="48">
        <f t="shared" si="728"/>
        <v>453.18</v>
      </c>
      <c r="N384" s="46">
        <f t="shared" si="729"/>
        <v>24.31275</v>
      </c>
      <c r="O384" s="48">
        <f t="shared" si="730"/>
        <v>89.5</v>
      </c>
      <c r="P384" s="48">
        <f t="shared" si="731"/>
        <v>0</v>
      </c>
      <c r="Q384" s="48">
        <f t="shared" si="732"/>
        <v>1185.23125</v>
      </c>
      <c r="R384" s="46">
        <f t="shared" si="733"/>
        <v>0</v>
      </c>
      <c r="S384" s="46">
        <f t="shared" si="734"/>
        <v>277.86</v>
      </c>
      <c r="T384" s="48">
        <f t="shared" si="735"/>
        <v>113.3</v>
      </c>
      <c r="U384" s="46">
        <f t="shared" si="736"/>
        <v>10.42</v>
      </c>
      <c r="V384" s="46">
        <v>0</v>
      </c>
      <c r="W384" s="48">
        <f t="shared" si="737"/>
        <v>89.5</v>
      </c>
      <c r="X384" s="48">
        <f t="shared" si="738"/>
        <v>0</v>
      </c>
      <c r="Y384" s="46">
        <f t="shared" si="739"/>
        <v>491.08</v>
      </c>
      <c r="Z384" s="46">
        <f t="shared" si="740"/>
        <v>1676.31125</v>
      </c>
      <c r="AA384" s="78"/>
      <c r="AB384" s="12" t="s">
        <v>98</v>
      </c>
      <c r="AC384" s="11">
        <f t="shared" ref="AC384:AE384" si="862">K384+R384</f>
        <v>62.5185</v>
      </c>
      <c r="AD384" s="11">
        <f t="shared" si="862"/>
        <v>833.58</v>
      </c>
      <c r="AE384" s="11">
        <f t="shared" si="862"/>
        <v>566.48</v>
      </c>
      <c r="AF384" s="11">
        <f t="shared" si="742"/>
        <v>34.73275</v>
      </c>
      <c r="AG384" s="11">
        <f t="shared" ref="AG384:AI384" si="863">O384+W384</f>
        <v>179</v>
      </c>
      <c r="AH384" s="11">
        <f t="shared" si="863"/>
        <v>0</v>
      </c>
      <c r="AI384" s="11">
        <f t="shared" si="863"/>
        <v>1676.31125</v>
      </c>
      <c r="AJ384" s="12" t="s">
        <v>33</v>
      </c>
    </row>
    <row r="385" s="9" customFormat="1" ht="16" customHeight="1" spans="1:36">
      <c r="A385" s="45">
        <f t="shared" si="725"/>
        <v>382</v>
      </c>
      <c r="B385" s="46" t="s">
        <v>53</v>
      </c>
      <c r="C385" s="100" t="s">
        <v>957</v>
      </c>
      <c r="D385" s="355" t="s">
        <v>958</v>
      </c>
      <c r="E385" s="95">
        <v>3473.25</v>
      </c>
      <c r="F385" s="95">
        <v>3473.25</v>
      </c>
      <c r="G385" s="95">
        <v>5664.75</v>
      </c>
      <c r="H385" s="95">
        <v>3473.25</v>
      </c>
      <c r="I385" s="105">
        <v>3180</v>
      </c>
      <c r="J385" s="105"/>
      <c r="K385" s="63">
        <f t="shared" si="726"/>
        <v>62.5185</v>
      </c>
      <c r="L385" s="64">
        <f t="shared" si="727"/>
        <v>555.72</v>
      </c>
      <c r="M385" s="48">
        <f t="shared" si="728"/>
        <v>453.18</v>
      </c>
      <c r="N385" s="46">
        <f t="shared" si="729"/>
        <v>24.31275</v>
      </c>
      <c r="O385" s="48">
        <f t="shared" si="730"/>
        <v>159</v>
      </c>
      <c r="P385" s="48">
        <f t="shared" si="731"/>
        <v>0</v>
      </c>
      <c r="Q385" s="48">
        <f t="shared" si="732"/>
        <v>1254.73125</v>
      </c>
      <c r="R385" s="46">
        <f t="shared" si="733"/>
        <v>0</v>
      </c>
      <c r="S385" s="46">
        <f t="shared" si="734"/>
        <v>277.86</v>
      </c>
      <c r="T385" s="48">
        <f t="shared" si="735"/>
        <v>113.3</v>
      </c>
      <c r="U385" s="46">
        <f t="shared" si="736"/>
        <v>10.42</v>
      </c>
      <c r="V385" s="46">
        <v>0</v>
      </c>
      <c r="W385" s="48">
        <f t="shared" si="737"/>
        <v>159</v>
      </c>
      <c r="X385" s="48">
        <f t="shared" si="738"/>
        <v>0</v>
      </c>
      <c r="Y385" s="46">
        <f t="shared" si="739"/>
        <v>560.58</v>
      </c>
      <c r="Z385" s="46">
        <f t="shared" si="740"/>
        <v>1815.31125</v>
      </c>
      <c r="AA385" s="78"/>
      <c r="AB385" s="12" t="s">
        <v>54</v>
      </c>
      <c r="AC385" s="11">
        <f t="shared" ref="AC385:AE385" si="864">K385+R385</f>
        <v>62.5185</v>
      </c>
      <c r="AD385" s="11">
        <f t="shared" si="864"/>
        <v>833.58</v>
      </c>
      <c r="AE385" s="11">
        <f t="shared" si="864"/>
        <v>566.48</v>
      </c>
      <c r="AF385" s="11">
        <f t="shared" si="742"/>
        <v>34.73275</v>
      </c>
      <c r="AG385" s="11">
        <f t="shared" ref="AG385:AI385" si="865">O385+W385</f>
        <v>318</v>
      </c>
      <c r="AH385" s="11">
        <f t="shared" si="865"/>
        <v>0</v>
      </c>
      <c r="AI385" s="11">
        <f t="shared" si="865"/>
        <v>1815.31125</v>
      </c>
      <c r="AJ385" s="12" t="s">
        <v>32</v>
      </c>
    </row>
    <row r="386" s="9" customFormat="1" ht="16" customHeight="1" spans="1:36">
      <c r="A386" s="45">
        <f t="shared" si="725"/>
        <v>383</v>
      </c>
      <c r="B386" s="46" t="s">
        <v>230</v>
      </c>
      <c r="C386" s="51" t="s">
        <v>959</v>
      </c>
      <c r="D386" s="52" t="s">
        <v>960</v>
      </c>
      <c r="E386" s="46">
        <v>3473.25</v>
      </c>
      <c r="F386" s="46">
        <v>3473.25</v>
      </c>
      <c r="G386" s="48">
        <v>5664.75</v>
      </c>
      <c r="H386" s="46">
        <v>3473.25</v>
      </c>
      <c r="I386" s="48">
        <v>1790</v>
      </c>
      <c r="J386" s="48"/>
      <c r="K386" s="63">
        <f t="shared" si="726"/>
        <v>62.5185</v>
      </c>
      <c r="L386" s="64">
        <f t="shared" si="727"/>
        <v>555.72</v>
      </c>
      <c r="M386" s="48">
        <f t="shared" si="728"/>
        <v>453.18</v>
      </c>
      <c r="N386" s="46">
        <f t="shared" si="729"/>
        <v>24.31275</v>
      </c>
      <c r="O386" s="48">
        <f t="shared" si="730"/>
        <v>89.5</v>
      </c>
      <c r="P386" s="48">
        <f t="shared" si="731"/>
        <v>0</v>
      </c>
      <c r="Q386" s="48">
        <f t="shared" si="732"/>
        <v>1185.23125</v>
      </c>
      <c r="R386" s="46">
        <f t="shared" si="733"/>
        <v>0</v>
      </c>
      <c r="S386" s="46">
        <f t="shared" si="734"/>
        <v>277.86</v>
      </c>
      <c r="T386" s="48">
        <f t="shared" si="735"/>
        <v>113.3</v>
      </c>
      <c r="U386" s="46">
        <f t="shared" si="736"/>
        <v>10.42</v>
      </c>
      <c r="V386" s="46">
        <v>0</v>
      </c>
      <c r="W386" s="48">
        <f t="shared" si="737"/>
        <v>89.5</v>
      </c>
      <c r="X386" s="48">
        <f t="shared" si="738"/>
        <v>0</v>
      </c>
      <c r="Y386" s="46">
        <f t="shared" si="739"/>
        <v>491.08</v>
      </c>
      <c r="Z386" s="46">
        <f t="shared" si="740"/>
        <v>1676.31125</v>
      </c>
      <c r="AA386" s="46"/>
      <c r="AB386" s="12" t="s">
        <v>68</v>
      </c>
      <c r="AC386" s="11">
        <f t="shared" ref="AC386:AE386" si="866">K386+R386</f>
        <v>62.5185</v>
      </c>
      <c r="AD386" s="11">
        <f t="shared" si="866"/>
        <v>833.58</v>
      </c>
      <c r="AE386" s="11">
        <f t="shared" si="866"/>
        <v>566.48</v>
      </c>
      <c r="AF386" s="11">
        <f t="shared" si="742"/>
        <v>34.73275</v>
      </c>
      <c r="AG386" s="11">
        <f t="shared" ref="AG386:AI386" si="867">O386+W386</f>
        <v>179</v>
      </c>
      <c r="AH386" s="11">
        <f t="shared" si="867"/>
        <v>0</v>
      </c>
      <c r="AI386" s="11">
        <f t="shared" si="867"/>
        <v>1676.31125</v>
      </c>
      <c r="AJ386" s="12" t="s">
        <v>32</v>
      </c>
    </row>
    <row r="387" s="20" customFormat="1" ht="16" customHeight="1" spans="1:36">
      <c r="A387" s="57">
        <f t="shared" si="725"/>
        <v>384</v>
      </c>
      <c r="B387" s="58" t="s">
        <v>640</v>
      </c>
      <c r="C387" s="149" t="s">
        <v>961</v>
      </c>
      <c r="D387" s="167" t="s">
        <v>962</v>
      </c>
      <c r="E387" s="187">
        <v>3473.25</v>
      </c>
      <c r="F387" s="187">
        <v>0</v>
      </c>
      <c r="G387" s="187">
        <v>0</v>
      </c>
      <c r="H387" s="187">
        <v>0</v>
      </c>
      <c r="I387" s="187">
        <v>0</v>
      </c>
      <c r="J387" s="188"/>
      <c r="K387" s="65">
        <f t="shared" si="726"/>
        <v>62.5185</v>
      </c>
      <c r="L387" s="66">
        <f t="shared" si="727"/>
        <v>0</v>
      </c>
      <c r="M387" s="60">
        <f t="shared" si="728"/>
        <v>0</v>
      </c>
      <c r="N387" s="58">
        <f t="shared" si="729"/>
        <v>0</v>
      </c>
      <c r="O387" s="60">
        <f t="shared" si="730"/>
        <v>0</v>
      </c>
      <c r="P387" s="60">
        <f t="shared" si="731"/>
        <v>0</v>
      </c>
      <c r="Q387" s="60">
        <f t="shared" si="732"/>
        <v>62.5185</v>
      </c>
      <c r="R387" s="58">
        <f t="shared" si="733"/>
        <v>0</v>
      </c>
      <c r="S387" s="58">
        <f t="shared" si="734"/>
        <v>0</v>
      </c>
      <c r="T387" s="60">
        <f t="shared" si="735"/>
        <v>0</v>
      </c>
      <c r="U387" s="58">
        <f t="shared" si="736"/>
        <v>0</v>
      </c>
      <c r="V387" s="58">
        <v>0</v>
      </c>
      <c r="W387" s="60">
        <f t="shared" si="737"/>
        <v>0</v>
      </c>
      <c r="X387" s="60">
        <f t="shared" si="738"/>
        <v>0</v>
      </c>
      <c r="Y387" s="58">
        <f t="shared" si="739"/>
        <v>0</v>
      </c>
      <c r="Z387" s="58">
        <f t="shared" si="740"/>
        <v>62.5185</v>
      </c>
      <c r="AA387" s="185"/>
      <c r="AB387" s="16" t="s">
        <v>57</v>
      </c>
      <c r="AC387" s="15">
        <f t="shared" ref="AC387:AE387" si="868">K387+R387</f>
        <v>62.5185</v>
      </c>
      <c r="AD387" s="15">
        <f t="shared" si="868"/>
        <v>0</v>
      </c>
      <c r="AE387" s="15">
        <f t="shared" si="868"/>
        <v>0</v>
      </c>
      <c r="AF387" s="15">
        <f t="shared" si="742"/>
        <v>0</v>
      </c>
      <c r="AG387" s="15">
        <f t="shared" ref="AG387:AI387" si="869">O387+W387</f>
        <v>0</v>
      </c>
      <c r="AH387" s="15">
        <f t="shared" si="869"/>
        <v>0</v>
      </c>
      <c r="AI387" s="15">
        <f t="shared" si="869"/>
        <v>62.5185</v>
      </c>
      <c r="AJ387" s="16" t="s">
        <v>32</v>
      </c>
    </row>
    <row r="388" s="9" customFormat="1" ht="16" customHeight="1" spans="1:36">
      <c r="A388" s="45">
        <f t="shared" ref="A388:A451" si="870">ROW()-3</f>
        <v>385</v>
      </c>
      <c r="B388" s="46" t="s">
        <v>363</v>
      </c>
      <c r="C388" s="52" t="s">
        <v>963</v>
      </c>
      <c r="D388" s="55" t="s">
        <v>964</v>
      </c>
      <c r="E388" s="95">
        <v>3473.25</v>
      </c>
      <c r="F388" s="95">
        <v>3473.25</v>
      </c>
      <c r="G388" s="95">
        <v>5664.75</v>
      </c>
      <c r="H388" s="95">
        <v>3473.25</v>
      </c>
      <c r="I388" s="105">
        <v>1790</v>
      </c>
      <c r="J388" s="105"/>
      <c r="K388" s="63">
        <f t="shared" ref="K388:K451" si="871">E388*0.018</f>
        <v>62.5185</v>
      </c>
      <c r="L388" s="64">
        <f t="shared" ref="L388:L451" si="872">F388*0.16</f>
        <v>555.72</v>
      </c>
      <c r="M388" s="48">
        <f t="shared" ref="M388:M451" si="873">ROUND(G388*0.08,2)</f>
        <v>453.18</v>
      </c>
      <c r="N388" s="46">
        <f t="shared" ref="N388:N451" si="874">H388*0.007</f>
        <v>24.31275</v>
      </c>
      <c r="O388" s="48">
        <f t="shared" ref="O388:O451" si="875">I388*5%</f>
        <v>89.5</v>
      </c>
      <c r="P388" s="48">
        <f t="shared" ref="P388:P451" si="876">J388*50%</f>
        <v>0</v>
      </c>
      <c r="Q388" s="48">
        <f t="shared" ref="Q388:Q451" si="877">SUM(K388:P388)</f>
        <v>1185.23125</v>
      </c>
      <c r="R388" s="46">
        <f t="shared" ref="R388:R400" si="878">E388*0</f>
        <v>0</v>
      </c>
      <c r="S388" s="46">
        <f t="shared" ref="S388:S451" si="879">ROUND(F388*0.08,2)</f>
        <v>277.86</v>
      </c>
      <c r="T388" s="48">
        <f t="shared" ref="T388:T451" si="880">ROUND(G388*0.02,2)</f>
        <v>113.3</v>
      </c>
      <c r="U388" s="46">
        <f t="shared" ref="U388:U451" si="881">ROUND(H388*0.003,2)</f>
        <v>10.42</v>
      </c>
      <c r="V388" s="46">
        <v>0</v>
      </c>
      <c r="W388" s="48">
        <f t="shared" ref="W388:W451" si="882">I388*5%</f>
        <v>89.5</v>
      </c>
      <c r="X388" s="48">
        <f t="shared" ref="X388:X451" si="883">J388*50%</f>
        <v>0</v>
      </c>
      <c r="Y388" s="46">
        <f t="shared" ref="Y388:Y451" si="884">SUM(R388:X388)</f>
        <v>491.08</v>
      </c>
      <c r="Z388" s="46">
        <f t="shared" ref="Z388:Z451" si="885">Q388+Y388</f>
        <v>1676.31125</v>
      </c>
      <c r="AA388" s="78"/>
      <c r="AB388" s="12" t="s">
        <v>71</v>
      </c>
      <c r="AC388" s="11">
        <f t="shared" ref="AC388:AE388" si="886">K388+R388</f>
        <v>62.5185</v>
      </c>
      <c r="AD388" s="11">
        <f t="shared" si="886"/>
        <v>833.58</v>
      </c>
      <c r="AE388" s="11">
        <f t="shared" si="886"/>
        <v>566.48</v>
      </c>
      <c r="AF388" s="11">
        <f t="shared" ref="AF388:AF451" si="887">N388+U388+V388</f>
        <v>34.73275</v>
      </c>
      <c r="AG388" s="11">
        <f t="shared" ref="AG388:AI388" si="888">O388+W388</f>
        <v>179</v>
      </c>
      <c r="AH388" s="11">
        <f t="shared" si="888"/>
        <v>0</v>
      </c>
      <c r="AI388" s="11">
        <f t="shared" si="888"/>
        <v>1676.31125</v>
      </c>
      <c r="AJ388" s="12" t="s">
        <v>33</v>
      </c>
    </row>
    <row r="389" s="9" customFormat="1" ht="16" customHeight="1" spans="1:36">
      <c r="A389" s="45">
        <f t="shared" si="870"/>
        <v>386</v>
      </c>
      <c r="B389" s="46" t="s">
        <v>363</v>
      </c>
      <c r="C389" s="52" t="s">
        <v>965</v>
      </c>
      <c r="D389" s="55" t="s">
        <v>966</v>
      </c>
      <c r="E389" s="95">
        <v>3473.25</v>
      </c>
      <c r="F389" s="95">
        <v>3473.25</v>
      </c>
      <c r="G389" s="95">
        <v>5664.75</v>
      </c>
      <c r="H389" s="95">
        <v>3473.25</v>
      </c>
      <c r="I389" s="105">
        <v>0</v>
      </c>
      <c r="J389" s="105"/>
      <c r="K389" s="63">
        <f t="shared" si="871"/>
        <v>62.5185</v>
      </c>
      <c r="L389" s="64">
        <f t="shared" si="872"/>
        <v>555.72</v>
      </c>
      <c r="M389" s="48">
        <f t="shared" si="873"/>
        <v>453.18</v>
      </c>
      <c r="N389" s="46">
        <f t="shared" si="874"/>
        <v>24.31275</v>
      </c>
      <c r="O389" s="48">
        <f t="shared" si="875"/>
        <v>0</v>
      </c>
      <c r="P389" s="48">
        <f t="shared" si="876"/>
        <v>0</v>
      </c>
      <c r="Q389" s="48">
        <f t="shared" si="877"/>
        <v>1095.73125</v>
      </c>
      <c r="R389" s="46">
        <f t="shared" si="878"/>
        <v>0</v>
      </c>
      <c r="S389" s="46">
        <f t="shared" si="879"/>
        <v>277.86</v>
      </c>
      <c r="T389" s="48">
        <f t="shared" si="880"/>
        <v>113.3</v>
      </c>
      <c r="U389" s="46">
        <f t="shared" si="881"/>
        <v>10.42</v>
      </c>
      <c r="V389" s="46">
        <v>0</v>
      </c>
      <c r="W389" s="48">
        <f t="shared" si="882"/>
        <v>0</v>
      </c>
      <c r="X389" s="48">
        <f t="shared" si="883"/>
        <v>0</v>
      </c>
      <c r="Y389" s="46">
        <f t="shared" si="884"/>
        <v>401.58</v>
      </c>
      <c r="Z389" s="46">
        <f t="shared" si="885"/>
        <v>1497.31125</v>
      </c>
      <c r="AA389" s="78"/>
      <c r="AB389" s="12" t="s">
        <v>71</v>
      </c>
      <c r="AC389" s="11">
        <f t="shared" ref="AC389:AE389" si="889">K389+R389</f>
        <v>62.5185</v>
      </c>
      <c r="AD389" s="11">
        <f t="shared" si="889"/>
        <v>833.58</v>
      </c>
      <c r="AE389" s="11">
        <f t="shared" si="889"/>
        <v>566.48</v>
      </c>
      <c r="AF389" s="11">
        <f t="shared" si="887"/>
        <v>34.73275</v>
      </c>
      <c r="AG389" s="11">
        <f t="shared" ref="AG389:AI389" si="890">O389+W389</f>
        <v>0</v>
      </c>
      <c r="AH389" s="11">
        <f t="shared" si="890"/>
        <v>0</v>
      </c>
      <c r="AI389" s="11">
        <f t="shared" si="890"/>
        <v>1497.31125</v>
      </c>
      <c r="AJ389" s="12" t="s">
        <v>33</v>
      </c>
    </row>
    <row r="390" s="9" customFormat="1" ht="16" customHeight="1" spans="1:36">
      <c r="A390" s="45">
        <f t="shared" si="870"/>
        <v>387</v>
      </c>
      <c r="B390" s="46" t="s">
        <v>363</v>
      </c>
      <c r="C390" s="100" t="s">
        <v>967</v>
      </c>
      <c r="D390" s="355" t="s">
        <v>968</v>
      </c>
      <c r="E390" s="95">
        <v>3473.25</v>
      </c>
      <c r="F390" s="95">
        <v>3473.25</v>
      </c>
      <c r="G390" s="95">
        <v>5664.75</v>
      </c>
      <c r="H390" s="95">
        <v>3473.25</v>
      </c>
      <c r="I390" s="105">
        <v>1790</v>
      </c>
      <c r="J390" s="105"/>
      <c r="K390" s="63">
        <f t="shared" si="871"/>
        <v>62.5185</v>
      </c>
      <c r="L390" s="64">
        <f t="shared" si="872"/>
        <v>555.72</v>
      </c>
      <c r="M390" s="48">
        <f t="shared" si="873"/>
        <v>453.18</v>
      </c>
      <c r="N390" s="46">
        <f t="shared" si="874"/>
        <v>24.31275</v>
      </c>
      <c r="O390" s="48">
        <f t="shared" si="875"/>
        <v>89.5</v>
      </c>
      <c r="P390" s="48">
        <f t="shared" si="876"/>
        <v>0</v>
      </c>
      <c r="Q390" s="48">
        <f t="shared" si="877"/>
        <v>1185.23125</v>
      </c>
      <c r="R390" s="46">
        <f t="shared" si="878"/>
        <v>0</v>
      </c>
      <c r="S390" s="46">
        <f t="shared" si="879"/>
        <v>277.86</v>
      </c>
      <c r="T390" s="48">
        <f t="shared" si="880"/>
        <v>113.3</v>
      </c>
      <c r="U390" s="46">
        <f t="shared" si="881"/>
        <v>10.42</v>
      </c>
      <c r="V390" s="46">
        <v>0</v>
      </c>
      <c r="W390" s="48">
        <f t="shared" si="882"/>
        <v>89.5</v>
      </c>
      <c r="X390" s="48">
        <f t="shared" si="883"/>
        <v>0</v>
      </c>
      <c r="Y390" s="46">
        <f t="shared" si="884"/>
        <v>491.08</v>
      </c>
      <c r="Z390" s="46">
        <f t="shared" si="885"/>
        <v>1676.31125</v>
      </c>
      <c r="AA390" s="78"/>
      <c r="AB390" s="12" t="s">
        <v>71</v>
      </c>
      <c r="AC390" s="11">
        <f t="shared" ref="AC390:AE390" si="891">K390+R390</f>
        <v>62.5185</v>
      </c>
      <c r="AD390" s="11">
        <f t="shared" si="891"/>
        <v>833.58</v>
      </c>
      <c r="AE390" s="11">
        <f t="shared" si="891"/>
        <v>566.48</v>
      </c>
      <c r="AF390" s="11">
        <f t="shared" si="887"/>
        <v>34.73275</v>
      </c>
      <c r="AG390" s="11">
        <f t="shared" ref="AG390:AI390" si="892">O390+W390</f>
        <v>179</v>
      </c>
      <c r="AH390" s="11">
        <f t="shared" si="892"/>
        <v>0</v>
      </c>
      <c r="AI390" s="11">
        <f t="shared" si="892"/>
        <v>1676.31125</v>
      </c>
      <c r="AJ390" s="12" t="s">
        <v>33</v>
      </c>
    </row>
    <row r="391" s="9" customFormat="1" ht="16" customHeight="1" spans="1:36">
      <c r="A391" s="45">
        <f t="shared" si="870"/>
        <v>388</v>
      </c>
      <c r="B391" s="46" t="s">
        <v>328</v>
      </c>
      <c r="C391" s="52" t="s">
        <v>969</v>
      </c>
      <c r="D391" s="55" t="s">
        <v>970</v>
      </c>
      <c r="E391" s="95">
        <v>3820</v>
      </c>
      <c r="F391" s="95">
        <v>3820</v>
      </c>
      <c r="G391" s="95">
        <v>5664.75</v>
      </c>
      <c r="H391" s="95">
        <v>3820</v>
      </c>
      <c r="I391" s="105">
        <v>4180</v>
      </c>
      <c r="J391" s="105"/>
      <c r="K391" s="63">
        <f t="shared" si="871"/>
        <v>68.76</v>
      </c>
      <c r="L391" s="64">
        <f t="shared" si="872"/>
        <v>611.2</v>
      </c>
      <c r="M391" s="48">
        <f t="shared" si="873"/>
        <v>453.18</v>
      </c>
      <c r="N391" s="46">
        <f t="shared" si="874"/>
        <v>26.74</v>
      </c>
      <c r="O391" s="48">
        <f t="shared" si="875"/>
        <v>209</v>
      </c>
      <c r="P391" s="48">
        <f t="shared" si="876"/>
        <v>0</v>
      </c>
      <c r="Q391" s="48">
        <f t="shared" si="877"/>
        <v>1368.88</v>
      </c>
      <c r="R391" s="46">
        <f t="shared" si="878"/>
        <v>0</v>
      </c>
      <c r="S391" s="46">
        <f t="shared" si="879"/>
        <v>305.6</v>
      </c>
      <c r="T391" s="48">
        <f t="shared" si="880"/>
        <v>113.3</v>
      </c>
      <c r="U391" s="46">
        <f t="shared" si="881"/>
        <v>11.46</v>
      </c>
      <c r="V391" s="46">
        <v>0</v>
      </c>
      <c r="W391" s="48">
        <f t="shared" si="882"/>
        <v>209</v>
      </c>
      <c r="X391" s="48">
        <f t="shared" si="883"/>
        <v>0</v>
      </c>
      <c r="Y391" s="46">
        <f t="shared" si="884"/>
        <v>639.36</v>
      </c>
      <c r="Z391" s="46">
        <f t="shared" si="885"/>
        <v>2008.24</v>
      </c>
      <c r="AA391" s="78"/>
      <c r="AB391" s="12" t="s">
        <v>104</v>
      </c>
      <c r="AC391" s="11">
        <f t="shared" ref="AC391:AE391" si="893">K391+R391</f>
        <v>68.76</v>
      </c>
      <c r="AD391" s="11">
        <f t="shared" si="893"/>
        <v>916.8</v>
      </c>
      <c r="AE391" s="11">
        <f t="shared" si="893"/>
        <v>566.48</v>
      </c>
      <c r="AF391" s="11">
        <f t="shared" si="887"/>
        <v>38.2</v>
      </c>
      <c r="AG391" s="11">
        <f t="shared" ref="AG391:AI391" si="894">O391+W391</f>
        <v>418</v>
      </c>
      <c r="AH391" s="11">
        <f t="shared" si="894"/>
        <v>0</v>
      </c>
      <c r="AI391" s="11">
        <f t="shared" si="894"/>
        <v>2008.24</v>
      </c>
      <c r="AJ391" s="12" t="s">
        <v>35</v>
      </c>
    </row>
    <row r="392" s="20" customFormat="1" ht="16" customHeight="1" spans="1:36">
      <c r="A392" s="57">
        <f t="shared" si="870"/>
        <v>389</v>
      </c>
      <c r="B392" s="58" t="s">
        <v>558</v>
      </c>
      <c r="C392" s="149" t="s">
        <v>971</v>
      </c>
      <c r="D392" s="167" t="s">
        <v>972</v>
      </c>
      <c r="E392" s="187">
        <v>3473.25</v>
      </c>
      <c r="F392" s="187">
        <v>3473.25</v>
      </c>
      <c r="G392" s="187">
        <v>5664.75</v>
      </c>
      <c r="H392" s="187">
        <v>3473.25</v>
      </c>
      <c r="I392" s="188">
        <v>1790</v>
      </c>
      <c r="J392" s="188"/>
      <c r="K392" s="65">
        <f t="shared" si="871"/>
        <v>62.5185</v>
      </c>
      <c r="L392" s="66">
        <f t="shared" si="872"/>
        <v>555.72</v>
      </c>
      <c r="M392" s="60">
        <f t="shared" si="873"/>
        <v>453.18</v>
      </c>
      <c r="N392" s="58">
        <f t="shared" si="874"/>
        <v>24.31275</v>
      </c>
      <c r="O392" s="60">
        <f t="shared" si="875"/>
        <v>89.5</v>
      </c>
      <c r="P392" s="60">
        <f t="shared" si="876"/>
        <v>0</v>
      </c>
      <c r="Q392" s="60">
        <f t="shared" si="877"/>
        <v>1185.23125</v>
      </c>
      <c r="R392" s="58">
        <f t="shared" si="878"/>
        <v>0</v>
      </c>
      <c r="S392" s="58">
        <f t="shared" si="879"/>
        <v>277.86</v>
      </c>
      <c r="T392" s="60">
        <f t="shared" si="880"/>
        <v>113.3</v>
      </c>
      <c r="U392" s="58">
        <f t="shared" si="881"/>
        <v>10.42</v>
      </c>
      <c r="V392" s="58">
        <v>0</v>
      </c>
      <c r="W392" s="60">
        <f t="shared" si="882"/>
        <v>89.5</v>
      </c>
      <c r="X392" s="60">
        <f t="shared" si="883"/>
        <v>0</v>
      </c>
      <c r="Y392" s="58">
        <f t="shared" si="884"/>
        <v>491.08</v>
      </c>
      <c r="Z392" s="58">
        <f t="shared" si="885"/>
        <v>1676.31125</v>
      </c>
      <c r="AA392" s="185"/>
      <c r="AB392" s="16" t="s">
        <v>98</v>
      </c>
      <c r="AC392" s="15">
        <f t="shared" ref="AC392:AE392" si="895">K392+R392</f>
        <v>62.5185</v>
      </c>
      <c r="AD392" s="15">
        <f t="shared" si="895"/>
        <v>833.58</v>
      </c>
      <c r="AE392" s="15">
        <f t="shared" si="895"/>
        <v>566.48</v>
      </c>
      <c r="AF392" s="15">
        <f t="shared" si="887"/>
        <v>34.73275</v>
      </c>
      <c r="AG392" s="15">
        <f t="shared" ref="AG392:AI392" si="896">O392+W392</f>
        <v>179</v>
      </c>
      <c r="AH392" s="15">
        <f t="shared" si="896"/>
        <v>0</v>
      </c>
      <c r="AI392" s="15">
        <f t="shared" si="896"/>
        <v>1676.31125</v>
      </c>
      <c r="AJ392" s="16" t="s">
        <v>33</v>
      </c>
    </row>
    <row r="393" s="9" customFormat="1" ht="16" customHeight="1" spans="1:36">
      <c r="A393" s="45">
        <f t="shared" si="870"/>
        <v>390</v>
      </c>
      <c r="B393" s="46" t="s">
        <v>558</v>
      </c>
      <c r="C393" s="38" t="s">
        <v>973</v>
      </c>
      <c r="D393" s="344" t="s">
        <v>974</v>
      </c>
      <c r="E393" s="95">
        <v>3473.25</v>
      </c>
      <c r="F393" s="95">
        <v>0</v>
      </c>
      <c r="G393" s="95">
        <v>5664.75</v>
      </c>
      <c r="H393" s="95">
        <v>3473.25</v>
      </c>
      <c r="I393" s="105">
        <v>1790</v>
      </c>
      <c r="J393" s="105"/>
      <c r="K393" s="63">
        <f t="shared" si="871"/>
        <v>62.5185</v>
      </c>
      <c r="L393" s="64">
        <f t="shared" si="872"/>
        <v>0</v>
      </c>
      <c r="M393" s="48">
        <f t="shared" si="873"/>
        <v>453.18</v>
      </c>
      <c r="N393" s="46">
        <f t="shared" si="874"/>
        <v>24.31275</v>
      </c>
      <c r="O393" s="48">
        <f t="shared" si="875"/>
        <v>89.5</v>
      </c>
      <c r="P393" s="48">
        <f t="shared" si="876"/>
        <v>0</v>
      </c>
      <c r="Q393" s="48">
        <f t="shared" si="877"/>
        <v>629.51125</v>
      </c>
      <c r="R393" s="46">
        <f t="shared" si="878"/>
        <v>0</v>
      </c>
      <c r="S393" s="46">
        <f t="shared" si="879"/>
        <v>0</v>
      </c>
      <c r="T393" s="48">
        <f t="shared" si="880"/>
        <v>113.3</v>
      </c>
      <c r="U393" s="46">
        <f t="shared" si="881"/>
        <v>10.42</v>
      </c>
      <c r="V393" s="46">
        <v>0</v>
      </c>
      <c r="W393" s="48">
        <f t="shared" si="882"/>
        <v>89.5</v>
      </c>
      <c r="X393" s="48">
        <f t="shared" si="883"/>
        <v>0</v>
      </c>
      <c r="Y393" s="46">
        <f t="shared" si="884"/>
        <v>213.22</v>
      </c>
      <c r="Z393" s="46">
        <f t="shared" si="885"/>
        <v>842.73125</v>
      </c>
      <c r="AA393" s="78"/>
      <c r="AB393" s="12" t="s">
        <v>98</v>
      </c>
      <c r="AC393" s="11">
        <f t="shared" ref="AC393:AE393" si="897">K393+R393</f>
        <v>62.5185</v>
      </c>
      <c r="AD393" s="11">
        <f t="shared" si="897"/>
        <v>0</v>
      </c>
      <c r="AE393" s="11">
        <f t="shared" si="897"/>
        <v>566.48</v>
      </c>
      <c r="AF393" s="11">
        <f t="shared" si="887"/>
        <v>34.73275</v>
      </c>
      <c r="AG393" s="11">
        <f t="shared" ref="AG393:AI393" si="898">O393+W393</f>
        <v>179</v>
      </c>
      <c r="AH393" s="11">
        <f t="shared" si="898"/>
        <v>0</v>
      </c>
      <c r="AI393" s="11">
        <f t="shared" si="898"/>
        <v>842.73125</v>
      </c>
      <c r="AJ393" s="12" t="s">
        <v>33</v>
      </c>
    </row>
    <row r="394" s="9" customFormat="1" ht="16" customHeight="1" spans="1:36">
      <c r="A394" s="45">
        <f t="shared" si="870"/>
        <v>391</v>
      </c>
      <c r="B394" s="46" t="s">
        <v>558</v>
      </c>
      <c r="C394" s="287" t="s">
        <v>975</v>
      </c>
      <c r="D394" s="344" t="s">
        <v>976</v>
      </c>
      <c r="E394" s="95">
        <v>3473.25</v>
      </c>
      <c r="F394" s="40">
        <v>3473.25</v>
      </c>
      <c r="G394" s="95">
        <v>5664.75</v>
      </c>
      <c r="H394" s="95">
        <v>3473.25</v>
      </c>
      <c r="I394" s="105">
        <v>1790</v>
      </c>
      <c r="J394" s="105"/>
      <c r="K394" s="63">
        <f t="shared" si="871"/>
        <v>62.5185</v>
      </c>
      <c r="L394" s="64">
        <f t="shared" si="872"/>
        <v>555.72</v>
      </c>
      <c r="M394" s="48">
        <f t="shared" si="873"/>
        <v>453.18</v>
      </c>
      <c r="N394" s="46">
        <f t="shared" si="874"/>
        <v>24.31275</v>
      </c>
      <c r="O394" s="48">
        <f t="shared" si="875"/>
        <v>89.5</v>
      </c>
      <c r="P394" s="48">
        <f t="shared" si="876"/>
        <v>0</v>
      </c>
      <c r="Q394" s="48">
        <f t="shared" si="877"/>
        <v>1185.23125</v>
      </c>
      <c r="R394" s="46">
        <f t="shared" si="878"/>
        <v>0</v>
      </c>
      <c r="S394" s="46">
        <f t="shared" si="879"/>
        <v>277.86</v>
      </c>
      <c r="T394" s="48">
        <f t="shared" si="880"/>
        <v>113.3</v>
      </c>
      <c r="U394" s="46">
        <f t="shared" si="881"/>
        <v>10.42</v>
      </c>
      <c r="V394" s="46">
        <v>0</v>
      </c>
      <c r="W394" s="48">
        <f t="shared" si="882"/>
        <v>89.5</v>
      </c>
      <c r="X394" s="48">
        <f t="shared" si="883"/>
        <v>0</v>
      </c>
      <c r="Y394" s="46">
        <f t="shared" si="884"/>
        <v>491.08</v>
      </c>
      <c r="Z394" s="46">
        <f t="shared" si="885"/>
        <v>1676.31125</v>
      </c>
      <c r="AA394" s="78"/>
      <c r="AB394" s="12" t="s">
        <v>98</v>
      </c>
      <c r="AC394" s="11">
        <f t="shared" ref="AC394:AE394" si="899">K394+R394</f>
        <v>62.5185</v>
      </c>
      <c r="AD394" s="11">
        <f t="shared" si="899"/>
        <v>833.58</v>
      </c>
      <c r="AE394" s="11">
        <f t="shared" si="899"/>
        <v>566.48</v>
      </c>
      <c r="AF394" s="11">
        <f t="shared" si="887"/>
        <v>34.73275</v>
      </c>
      <c r="AG394" s="11">
        <f t="shared" ref="AG394:AI394" si="900">O394+W394</f>
        <v>179</v>
      </c>
      <c r="AH394" s="11">
        <f t="shared" si="900"/>
        <v>0</v>
      </c>
      <c r="AI394" s="11">
        <f t="shared" si="900"/>
        <v>1676.31125</v>
      </c>
      <c r="AJ394" s="12" t="s">
        <v>33</v>
      </c>
    </row>
    <row r="395" s="9" customFormat="1" ht="16" customHeight="1" spans="1:36">
      <c r="A395" s="45">
        <f t="shared" si="870"/>
        <v>392</v>
      </c>
      <c r="B395" s="46" t="s">
        <v>558</v>
      </c>
      <c r="C395" s="52" t="s">
        <v>977</v>
      </c>
      <c r="D395" s="344" t="s">
        <v>978</v>
      </c>
      <c r="E395" s="95">
        <v>3473.25</v>
      </c>
      <c r="F395" s="95">
        <v>3473.25</v>
      </c>
      <c r="G395" s="95">
        <v>5664.75</v>
      </c>
      <c r="H395" s="95">
        <v>3473.25</v>
      </c>
      <c r="I395" s="105">
        <v>1790</v>
      </c>
      <c r="J395" s="105"/>
      <c r="K395" s="63">
        <f t="shared" si="871"/>
        <v>62.5185</v>
      </c>
      <c r="L395" s="64">
        <f t="shared" si="872"/>
        <v>555.72</v>
      </c>
      <c r="M395" s="48">
        <f t="shared" si="873"/>
        <v>453.18</v>
      </c>
      <c r="N395" s="46">
        <f t="shared" si="874"/>
        <v>24.31275</v>
      </c>
      <c r="O395" s="48">
        <f t="shared" si="875"/>
        <v>89.5</v>
      </c>
      <c r="P395" s="48">
        <f t="shared" si="876"/>
        <v>0</v>
      </c>
      <c r="Q395" s="48">
        <f t="shared" si="877"/>
        <v>1185.23125</v>
      </c>
      <c r="R395" s="46">
        <f t="shared" si="878"/>
        <v>0</v>
      </c>
      <c r="S395" s="46">
        <f t="shared" si="879"/>
        <v>277.86</v>
      </c>
      <c r="T395" s="48">
        <f t="shared" si="880"/>
        <v>113.3</v>
      </c>
      <c r="U395" s="46">
        <f t="shared" si="881"/>
        <v>10.42</v>
      </c>
      <c r="V395" s="46">
        <v>0</v>
      </c>
      <c r="W395" s="48">
        <f t="shared" si="882"/>
        <v>89.5</v>
      </c>
      <c r="X395" s="48">
        <f t="shared" si="883"/>
        <v>0</v>
      </c>
      <c r="Y395" s="46">
        <f t="shared" si="884"/>
        <v>491.08</v>
      </c>
      <c r="Z395" s="46">
        <f t="shared" si="885"/>
        <v>1676.31125</v>
      </c>
      <c r="AA395" s="78"/>
      <c r="AB395" s="12" t="s">
        <v>98</v>
      </c>
      <c r="AC395" s="11">
        <f t="shared" ref="AC395:AE395" si="901">K395+R395</f>
        <v>62.5185</v>
      </c>
      <c r="AD395" s="11">
        <f t="shared" si="901"/>
        <v>833.58</v>
      </c>
      <c r="AE395" s="11">
        <f t="shared" si="901"/>
        <v>566.48</v>
      </c>
      <c r="AF395" s="11">
        <f t="shared" si="887"/>
        <v>34.73275</v>
      </c>
      <c r="AG395" s="11">
        <f t="shared" ref="AG395:AI395" si="902">O395+W395</f>
        <v>179</v>
      </c>
      <c r="AH395" s="11">
        <f t="shared" si="902"/>
        <v>0</v>
      </c>
      <c r="AI395" s="11">
        <f t="shared" si="902"/>
        <v>1676.31125</v>
      </c>
      <c r="AJ395" s="12" t="s">
        <v>33</v>
      </c>
    </row>
    <row r="396" s="9" customFormat="1" ht="16" customHeight="1" spans="1:36">
      <c r="A396" s="45">
        <f t="shared" si="870"/>
        <v>393</v>
      </c>
      <c r="B396" s="46" t="s">
        <v>558</v>
      </c>
      <c r="C396" s="52" t="s">
        <v>979</v>
      </c>
      <c r="D396" s="344" t="s">
        <v>980</v>
      </c>
      <c r="E396" s="95">
        <v>3473.25</v>
      </c>
      <c r="F396" s="95">
        <v>3473.25</v>
      </c>
      <c r="G396" s="95">
        <v>5664.75</v>
      </c>
      <c r="H396" s="95">
        <v>3473.25</v>
      </c>
      <c r="I396" s="105">
        <v>1790</v>
      </c>
      <c r="J396" s="105"/>
      <c r="K396" s="63">
        <f t="shared" si="871"/>
        <v>62.5185</v>
      </c>
      <c r="L396" s="64">
        <f t="shared" si="872"/>
        <v>555.72</v>
      </c>
      <c r="M396" s="48">
        <f t="shared" si="873"/>
        <v>453.18</v>
      </c>
      <c r="N396" s="46">
        <f t="shared" si="874"/>
        <v>24.31275</v>
      </c>
      <c r="O396" s="48">
        <f t="shared" si="875"/>
        <v>89.5</v>
      </c>
      <c r="P396" s="48">
        <f t="shared" si="876"/>
        <v>0</v>
      </c>
      <c r="Q396" s="48">
        <f t="shared" si="877"/>
        <v>1185.23125</v>
      </c>
      <c r="R396" s="46">
        <f t="shared" si="878"/>
        <v>0</v>
      </c>
      <c r="S396" s="46">
        <f t="shared" si="879"/>
        <v>277.86</v>
      </c>
      <c r="T396" s="48">
        <f t="shared" si="880"/>
        <v>113.3</v>
      </c>
      <c r="U396" s="46">
        <f t="shared" si="881"/>
        <v>10.42</v>
      </c>
      <c r="V396" s="46">
        <v>0</v>
      </c>
      <c r="W396" s="48">
        <f t="shared" si="882"/>
        <v>89.5</v>
      </c>
      <c r="X396" s="48">
        <f t="shared" si="883"/>
        <v>0</v>
      </c>
      <c r="Y396" s="46">
        <f t="shared" si="884"/>
        <v>491.08</v>
      </c>
      <c r="Z396" s="46">
        <f t="shared" si="885"/>
        <v>1676.31125</v>
      </c>
      <c r="AA396" s="78"/>
      <c r="AB396" s="12" t="s">
        <v>98</v>
      </c>
      <c r="AC396" s="11">
        <f t="shared" ref="AC396:AE396" si="903">K396+R396</f>
        <v>62.5185</v>
      </c>
      <c r="AD396" s="11">
        <f t="shared" si="903"/>
        <v>833.58</v>
      </c>
      <c r="AE396" s="11">
        <f t="shared" si="903"/>
        <v>566.48</v>
      </c>
      <c r="AF396" s="11">
        <f t="shared" si="887"/>
        <v>34.73275</v>
      </c>
      <c r="AG396" s="11">
        <f t="shared" ref="AG396:AI396" si="904">O396+W396</f>
        <v>179</v>
      </c>
      <c r="AH396" s="11">
        <f t="shared" si="904"/>
        <v>0</v>
      </c>
      <c r="AI396" s="11">
        <f t="shared" si="904"/>
        <v>1676.31125</v>
      </c>
      <c r="AJ396" s="12" t="s">
        <v>33</v>
      </c>
    </row>
    <row r="397" s="9" customFormat="1" ht="16" customHeight="1" spans="1:36">
      <c r="A397" s="45">
        <f t="shared" si="870"/>
        <v>394</v>
      </c>
      <c r="B397" s="46" t="s">
        <v>558</v>
      </c>
      <c r="C397" s="288" t="s">
        <v>981</v>
      </c>
      <c r="D397" s="355" t="s">
        <v>982</v>
      </c>
      <c r="E397" s="95">
        <v>3473.25</v>
      </c>
      <c r="F397" s="40">
        <v>3473.25</v>
      </c>
      <c r="G397" s="95">
        <v>5664.75</v>
      </c>
      <c r="H397" s="95">
        <v>3473.25</v>
      </c>
      <c r="I397" s="105">
        <v>1790</v>
      </c>
      <c r="J397" s="105"/>
      <c r="K397" s="63">
        <f t="shared" si="871"/>
        <v>62.5185</v>
      </c>
      <c r="L397" s="64">
        <f t="shared" si="872"/>
        <v>555.72</v>
      </c>
      <c r="M397" s="48">
        <f t="shared" si="873"/>
        <v>453.18</v>
      </c>
      <c r="N397" s="46">
        <f t="shared" si="874"/>
        <v>24.31275</v>
      </c>
      <c r="O397" s="48">
        <f t="shared" si="875"/>
        <v>89.5</v>
      </c>
      <c r="P397" s="48">
        <f t="shared" si="876"/>
        <v>0</v>
      </c>
      <c r="Q397" s="48">
        <f t="shared" si="877"/>
        <v>1185.23125</v>
      </c>
      <c r="R397" s="46">
        <f t="shared" si="878"/>
        <v>0</v>
      </c>
      <c r="S397" s="46">
        <f t="shared" si="879"/>
        <v>277.86</v>
      </c>
      <c r="T397" s="48">
        <f t="shared" si="880"/>
        <v>113.3</v>
      </c>
      <c r="U397" s="46">
        <f t="shared" si="881"/>
        <v>10.42</v>
      </c>
      <c r="V397" s="46">
        <v>0</v>
      </c>
      <c r="W397" s="48">
        <f t="shared" si="882"/>
        <v>89.5</v>
      </c>
      <c r="X397" s="48">
        <f t="shared" si="883"/>
        <v>0</v>
      </c>
      <c r="Y397" s="46">
        <f t="shared" si="884"/>
        <v>491.08</v>
      </c>
      <c r="Z397" s="46">
        <f t="shared" si="885"/>
        <v>1676.31125</v>
      </c>
      <c r="AA397" s="78"/>
      <c r="AB397" s="12" t="s">
        <v>98</v>
      </c>
      <c r="AC397" s="11">
        <f t="shared" ref="AC397:AE397" si="905">K397+R397</f>
        <v>62.5185</v>
      </c>
      <c r="AD397" s="11">
        <f t="shared" si="905"/>
        <v>833.58</v>
      </c>
      <c r="AE397" s="11">
        <f t="shared" si="905"/>
        <v>566.48</v>
      </c>
      <c r="AF397" s="11">
        <f t="shared" si="887"/>
        <v>34.73275</v>
      </c>
      <c r="AG397" s="11">
        <f t="shared" ref="AG397:AI397" si="906">O397+W397</f>
        <v>179</v>
      </c>
      <c r="AH397" s="11">
        <f t="shared" si="906"/>
        <v>0</v>
      </c>
      <c r="AI397" s="11">
        <f t="shared" si="906"/>
        <v>1676.31125</v>
      </c>
      <c r="AJ397" s="12" t="s">
        <v>33</v>
      </c>
    </row>
    <row r="398" s="9" customFormat="1" ht="16" customHeight="1" spans="1:36">
      <c r="A398" s="45">
        <f t="shared" si="870"/>
        <v>395</v>
      </c>
      <c r="B398" s="46" t="s">
        <v>337</v>
      </c>
      <c r="C398" s="100" t="s">
        <v>983</v>
      </c>
      <c r="D398" s="346" t="s">
        <v>984</v>
      </c>
      <c r="E398" s="95">
        <v>3473.25</v>
      </c>
      <c r="F398" s="95">
        <v>3473.25</v>
      </c>
      <c r="G398" s="95">
        <v>5664.75</v>
      </c>
      <c r="H398" s="95">
        <v>3473.25</v>
      </c>
      <c r="I398" s="105">
        <v>1790</v>
      </c>
      <c r="J398" s="105"/>
      <c r="K398" s="63">
        <f t="shared" si="871"/>
        <v>62.5185</v>
      </c>
      <c r="L398" s="64">
        <f t="shared" si="872"/>
        <v>555.72</v>
      </c>
      <c r="M398" s="48">
        <f t="shared" si="873"/>
        <v>453.18</v>
      </c>
      <c r="N398" s="46">
        <f t="shared" si="874"/>
        <v>24.31275</v>
      </c>
      <c r="O398" s="48">
        <f t="shared" si="875"/>
        <v>89.5</v>
      </c>
      <c r="P398" s="48">
        <f t="shared" si="876"/>
        <v>0</v>
      </c>
      <c r="Q398" s="48">
        <f t="shared" si="877"/>
        <v>1185.23125</v>
      </c>
      <c r="R398" s="46">
        <f t="shared" si="878"/>
        <v>0</v>
      </c>
      <c r="S398" s="46">
        <f t="shared" si="879"/>
        <v>277.86</v>
      </c>
      <c r="T398" s="48">
        <f t="shared" si="880"/>
        <v>113.3</v>
      </c>
      <c r="U398" s="46">
        <f t="shared" si="881"/>
        <v>10.42</v>
      </c>
      <c r="V398" s="46">
        <v>0</v>
      </c>
      <c r="W398" s="48">
        <f t="shared" si="882"/>
        <v>89.5</v>
      </c>
      <c r="X398" s="48">
        <f t="shared" si="883"/>
        <v>0</v>
      </c>
      <c r="Y398" s="46">
        <f t="shared" si="884"/>
        <v>491.08</v>
      </c>
      <c r="Z398" s="46">
        <f t="shared" si="885"/>
        <v>1676.31125</v>
      </c>
      <c r="AA398" s="78"/>
      <c r="AB398" s="12" t="s">
        <v>74</v>
      </c>
      <c r="AC398" s="11">
        <f t="shared" ref="AC398:AE398" si="907">K398+R398</f>
        <v>62.5185</v>
      </c>
      <c r="AD398" s="11">
        <f t="shared" si="907"/>
        <v>833.58</v>
      </c>
      <c r="AE398" s="11">
        <f t="shared" si="907"/>
        <v>566.48</v>
      </c>
      <c r="AF398" s="11">
        <f t="shared" si="887"/>
        <v>34.73275</v>
      </c>
      <c r="AG398" s="11">
        <f t="shared" ref="AG398:AI398" si="908">O398+W398</f>
        <v>179</v>
      </c>
      <c r="AH398" s="11">
        <f t="shared" si="908"/>
        <v>0</v>
      </c>
      <c r="AI398" s="11">
        <f t="shared" si="908"/>
        <v>1676.31125</v>
      </c>
      <c r="AJ398" s="12" t="s">
        <v>33</v>
      </c>
    </row>
    <row r="399" s="9" customFormat="1" ht="16" customHeight="1" spans="1:36">
      <c r="A399" s="45">
        <f t="shared" si="870"/>
        <v>396</v>
      </c>
      <c r="B399" s="46" t="s">
        <v>337</v>
      </c>
      <c r="C399" s="100" t="s">
        <v>985</v>
      </c>
      <c r="D399" s="346" t="s">
        <v>986</v>
      </c>
      <c r="E399" s="95">
        <v>3473.25</v>
      </c>
      <c r="F399" s="95">
        <v>3473.25</v>
      </c>
      <c r="G399" s="95">
        <v>5664.75</v>
      </c>
      <c r="H399" s="95">
        <v>3473.25</v>
      </c>
      <c r="I399" s="105">
        <v>1790</v>
      </c>
      <c r="J399" s="105"/>
      <c r="K399" s="63">
        <f t="shared" si="871"/>
        <v>62.5185</v>
      </c>
      <c r="L399" s="64">
        <f t="shared" si="872"/>
        <v>555.72</v>
      </c>
      <c r="M399" s="48">
        <f t="shared" si="873"/>
        <v>453.18</v>
      </c>
      <c r="N399" s="46">
        <f t="shared" si="874"/>
        <v>24.31275</v>
      </c>
      <c r="O399" s="48">
        <f t="shared" si="875"/>
        <v>89.5</v>
      </c>
      <c r="P399" s="48">
        <f t="shared" si="876"/>
        <v>0</v>
      </c>
      <c r="Q399" s="48">
        <f t="shared" si="877"/>
        <v>1185.23125</v>
      </c>
      <c r="R399" s="46">
        <f t="shared" si="878"/>
        <v>0</v>
      </c>
      <c r="S399" s="46">
        <f t="shared" si="879"/>
        <v>277.86</v>
      </c>
      <c r="T399" s="48">
        <f t="shared" si="880"/>
        <v>113.3</v>
      </c>
      <c r="U399" s="46">
        <f t="shared" si="881"/>
        <v>10.42</v>
      </c>
      <c r="V399" s="46">
        <v>0</v>
      </c>
      <c r="W399" s="48">
        <f t="shared" si="882"/>
        <v>89.5</v>
      </c>
      <c r="X399" s="48">
        <f t="shared" si="883"/>
        <v>0</v>
      </c>
      <c r="Y399" s="46">
        <f t="shared" si="884"/>
        <v>491.08</v>
      </c>
      <c r="Z399" s="46">
        <f t="shared" si="885"/>
        <v>1676.31125</v>
      </c>
      <c r="AA399" s="78"/>
      <c r="AB399" s="12" t="s">
        <v>74</v>
      </c>
      <c r="AC399" s="11">
        <f t="shared" ref="AC399:AE399" si="909">K399+R399</f>
        <v>62.5185</v>
      </c>
      <c r="AD399" s="11">
        <f t="shared" si="909"/>
        <v>833.58</v>
      </c>
      <c r="AE399" s="11">
        <f t="shared" si="909"/>
        <v>566.48</v>
      </c>
      <c r="AF399" s="11">
        <f t="shared" si="887"/>
        <v>34.73275</v>
      </c>
      <c r="AG399" s="11">
        <f t="shared" ref="AG399:AI399" si="910">O399+W399</f>
        <v>179</v>
      </c>
      <c r="AH399" s="11">
        <f t="shared" si="910"/>
        <v>0</v>
      </c>
      <c r="AI399" s="11">
        <f t="shared" si="910"/>
        <v>1676.31125</v>
      </c>
      <c r="AJ399" s="12" t="s">
        <v>33</v>
      </c>
    </row>
    <row r="400" s="9" customFormat="1" ht="16" customHeight="1" spans="1:36">
      <c r="A400" s="45">
        <f t="shared" si="870"/>
        <v>397</v>
      </c>
      <c r="B400" s="46" t="s">
        <v>558</v>
      </c>
      <c r="C400" s="100" t="s">
        <v>987</v>
      </c>
      <c r="D400" s="55" t="s">
        <v>988</v>
      </c>
      <c r="E400" s="95">
        <v>3473.25</v>
      </c>
      <c r="F400" s="95">
        <v>3473.25</v>
      </c>
      <c r="G400" s="95">
        <v>5664.75</v>
      </c>
      <c r="H400" s="95">
        <v>3473.25</v>
      </c>
      <c r="I400" s="105">
        <v>1790</v>
      </c>
      <c r="J400" s="105"/>
      <c r="K400" s="63">
        <f t="shared" si="871"/>
        <v>62.5185</v>
      </c>
      <c r="L400" s="64">
        <f t="shared" si="872"/>
        <v>555.72</v>
      </c>
      <c r="M400" s="48">
        <f t="shared" si="873"/>
        <v>453.18</v>
      </c>
      <c r="N400" s="46">
        <f t="shared" si="874"/>
        <v>24.31275</v>
      </c>
      <c r="O400" s="48">
        <f t="shared" si="875"/>
        <v>89.5</v>
      </c>
      <c r="P400" s="48">
        <f t="shared" si="876"/>
        <v>0</v>
      </c>
      <c r="Q400" s="48">
        <f t="shared" si="877"/>
        <v>1185.23125</v>
      </c>
      <c r="R400" s="46">
        <f t="shared" si="878"/>
        <v>0</v>
      </c>
      <c r="S400" s="46">
        <f t="shared" si="879"/>
        <v>277.86</v>
      </c>
      <c r="T400" s="48">
        <f t="shared" si="880"/>
        <v>113.3</v>
      </c>
      <c r="U400" s="46">
        <f t="shared" si="881"/>
        <v>10.42</v>
      </c>
      <c r="V400" s="46">
        <v>0</v>
      </c>
      <c r="W400" s="48">
        <f t="shared" si="882"/>
        <v>89.5</v>
      </c>
      <c r="X400" s="48">
        <f t="shared" si="883"/>
        <v>0</v>
      </c>
      <c r="Y400" s="46">
        <f t="shared" si="884"/>
        <v>491.08</v>
      </c>
      <c r="Z400" s="46">
        <f t="shared" si="885"/>
        <v>1676.31125</v>
      </c>
      <c r="AA400" s="78"/>
      <c r="AB400" s="12" t="s">
        <v>98</v>
      </c>
      <c r="AC400" s="11">
        <f t="shared" ref="AC400:AE400" si="911">K400+R400</f>
        <v>62.5185</v>
      </c>
      <c r="AD400" s="11">
        <f t="shared" si="911"/>
        <v>833.58</v>
      </c>
      <c r="AE400" s="11">
        <f t="shared" si="911"/>
        <v>566.48</v>
      </c>
      <c r="AF400" s="11">
        <f t="shared" si="887"/>
        <v>34.73275</v>
      </c>
      <c r="AG400" s="11">
        <f t="shared" ref="AG400:AI400" si="912">O400+W400</f>
        <v>179</v>
      </c>
      <c r="AH400" s="11">
        <f t="shared" si="912"/>
        <v>0</v>
      </c>
      <c r="AI400" s="11">
        <f t="shared" si="912"/>
        <v>1676.31125</v>
      </c>
      <c r="AJ400" s="12" t="s">
        <v>33</v>
      </c>
    </row>
    <row r="401" s="9" customFormat="1" ht="16" customHeight="1" spans="1:36">
      <c r="A401" s="45">
        <f t="shared" si="870"/>
        <v>398</v>
      </c>
      <c r="B401" s="46" t="s">
        <v>558</v>
      </c>
      <c r="C401" s="100" t="s">
        <v>989</v>
      </c>
      <c r="D401" s="346" t="s">
        <v>990</v>
      </c>
      <c r="E401" s="95">
        <v>3473.25</v>
      </c>
      <c r="F401" s="95">
        <v>3473.25</v>
      </c>
      <c r="G401" s="95">
        <v>5664.75</v>
      </c>
      <c r="H401" s="95">
        <v>3473.25</v>
      </c>
      <c r="I401" s="105">
        <v>1790</v>
      </c>
      <c r="J401" s="105"/>
      <c r="K401" s="63">
        <f t="shared" si="871"/>
        <v>62.5185</v>
      </c>
      <c r="L401" s="64">
        <f t="shared" si="872"/>
        <v>555.72</v>
      </c>
      <c r="M401" s="48">
        <f t="shared" si="873"/>
        <v>453.18</v>
      </c>
      <c r="N401" s="46">
        <f t="shared" si="874"/>
        <v>24.31275</v>
      </c>
      <c r="O401" s="48">
        <f t="shared" si="875"/>
        <v>89.5</v>
      </c>
      <c r="P401" s="48">
        <f t="shared" si="876"/>
        <v>0</v>
      </c>
      <c r="Q401" s="48">
        <f t="shared" si="877"/>
        <v>1185.23125</v>
      </c>
      <c r="R401" s="46">
        <f>F401*0</f>
        <v>0</v>
      </c>
      <c r="S401" s="46">
        <f t="shared" si="879"/>
        <v>277.86</v>
      </c>
      <c r="T401" s="48">
        <f t="shared" si="880"/>
        <v>113.3</v>
      </c>
      <c r="U401" s="46">
        <f t="shared" si="881"/>
        <v>10.42</v>
      </c>
      <c r="V401" s="46">
        <v>0</v>
      </c>
      <c r="W401" s="48">
        <f t="shared" si="882"/>
        <v>89.5</v>
      </c>
      <c r="X401" s="48">
        <f t="shared" si="883"/>
        <v>0</v>
      </c>
      <c r="Y401" s="46">
        <f t="shared" si="884"/>
        <v>491.08</v>
      </c>
      <c r="Z401" s="46">
        <f t="shared" si="885"/>
        <v>1676.31125</v>
      </c>
      <c r="AA401" s="78"/>
      <c r="AB401" s="12" t="s">
        <v>98</v>
      </c>
      <c r="AC401" s="11">
        <f t="shared" ref="AC401:AE401" si="913">K401+R401</f>
        <v>62.5185</v>
      </c>
      <c r="AD401" s="11">
        <f t="shared" si="913"/>
        <v>833.58</v>
      </c>
      <c r="AE401" s="11">
        <f t="shared" si="913"/>
        <v>566.48</v>
      </c>
      <c r="AF401" s="11">
        <f t="shared" si="887"/>
        <v>34.73275</v>
      </c>
      <c r="AG401" s="11">
        <f t="shared" ref="AG401:AI401" si="914">O401+W401</f>
        <v>179</v>
      </c>
      <c r="AH401" s="11">
        <f t="shared" si="914"/>
        <v>0</v>
      </c>
      <c r="AI401" s="11">
        <f t="shared" si="914"/>
        <v>1676.31125</v>
      </c>
      <c r="AJ401" s="12" t="s">
        <v>33</v>
      </c>
    </row>
    <row r="402" s="9" customFormat="1" ht="16" customHeight="1" spans="1:36">
      <c r="A402" s="45">
        <f t="shared" si="870"/>
        <v>399</v>
      </c>
      <c r="B402" s="46" t="s">
        <v>558</v>
      </c>
      <c r="C402" s="100" t="s">
        <v>991</v>
      </c>
      <c r="D402" s="346" t="s">
        <v>992</v>
      </c>
      <c r="E402" s="95">
        <v>3473.25</v>
      </c>
      <c r="F402" s="95">
        <v>3473.25</v>
      </c>
      <c r="G402" s="95">
        <v>5664.75</v>
      </c>
      <c r="H402" s="95">
        <v>3473.25</v>
      </c>
      <c r="I402" s="105">
        <v>1790</v>
      </c>
      <c r="J402" s="105"/>
      <c r="K402" s="63">
        <f t="shared" si="871"/>
        <v>62.5185</v>
      </c>
      <c r="L402" s="64">
        <f t="shared" si="872"/>
        <v>555.72</v>
      </c>
      <c r="M402" s="48">
        <f t="shared" si="873"/>
        <v>453.18</v>
      </c>
      <c r="N402" s="46">
        <f t="shared" si="874"/>
        <v>24.31275</v>
      </c>
      <c r="O402" s="48">
        <f t="shared" si="875"/>
        <v>89.5</v>
      </c>
      <c r="P402" s="48">
        <f t="shared" si="876"/>
        <v>0</v>
      </c>
      <c r="Q402" s="48">
        <f t="shared" si="877"/>
        <v>1185.23125</v>
      </c>
      <c r="R402" s="46">
        <f t="shared" ref="R402:R458" si="915">E402*0</f>
        <v>0</v>
      </c>
      <c r="S402" s="46">
        <f t="shared" si="879"/>
        <v>277.86</v>
      </c>
      <c r="T402" s="48">
        <f t="shared" si="880"/>
        <v>113.3</v>
      </c>
      <c r="U402" s="46">
        <f t="shared" si="881"/>
        <v>10.42</v>
      </c>
      <c r="V402" s="46">
        <v>0</v>
      </c>
      <c r="W402" s="48">
        <f t="shared" si="882"/>
        <v>89.5</v>
      </c>
      <c r="X402" s="48">
        <f t="shared" si="883"/>
        <v>0</v>
      </c>
      <c r="Y402" s="46">
        <f t="shared" si="884"/>
        <v>491.08</v>
      </c>
      <c r="Z402" s="46">
        <f t="shared" si="885"/>
        <v>1676.31125</v>
      </c>
      <c r="AA402" s="78"/>
      <c r="AB402" t="s">
        <v>98</v>
      </c>
      <c r="AC402" s="11">
        <f t="shared" ref="AC402:AE402" si="916">K402+R402</f>
        <v>62.5185</v>
      </c>
      <c r="AD402" s="11">
        <f t="shared" si="916"/>
        <v>833.58</v>
      </c>
      <c r="AE402" s="11">
        <f t="shared" si="916"/>
        <v>566.48</v>
      </c>
      <c r="AF402" s="11">
        <f t="shared" si="887"/>
        <v>34.73275</v>
      </c>
      <c r="AG402" s="11">
        <f t="shared" ref="AG402:AI402" si="917">O402+W402</f>
        <v>179</v>
      </c>
      <c r="AH402" s="11">
        <f t="shared" si="917"/>
        <v>0</v>
      </c>
      <c r="AI402" s="11">
        <f t="shared" si="917"/>
        <v>1676.31125</v>
      </c>
      <c r="AJ402" s="12" t="s">
        <v>33</v>
      </c>
    </row>
    <row r="403" s="9" customFormat="1" ht="16" customHeight="1" spans="1:36">
      <c r="A403" s="45">
        <f t="shared" si="870"/>
        <v>400</v>
      </c>
      <c r="B403" s="46" t="s">
        <v>558</v>
      </c>
      <c r="C403" s="100" t="s">
        <v>993</v>
      </c>
      <c r="D403" s="55" t="s">
        <v>994</v>
      </c>
      <c r="E403" s="95">
        <v>3473.25</v>
      </c>
      <c r="F403" s="95">
        <v>3473.25</v>
      </c>
      <c r="G403" s="95">
        <v>5664.75</v>
      </c>
      <c r="H403" s="95">
        <v>3473.25</v>
      </c>
      <c r="I403" s="105">
        <v>1790</v>
      </c>
      <c r="J403" s="105"/>
      <c r="K403" s="63">
        <f t="shared" si="871"/>
        <v>62.5185</v>
      </c>
      <c r="L403" s="64">
        <f t="shared" si="872"/>
        <v>555.72</v>
      </c>
      <c r="M403" s="48">
        <f t="shared" si="873"/>
        <v>453.18</v>
      </c>
      <c r="N403" s="46">
        <f t="shared" si="874"/>
        <v>24.31275</v>
      </c>
      <c r="O403" s="48">
        <f t="shared" si="875"/>
        <v>89.5</v>
      </c>
      <c r="P403" s="48">
        <f t="shared" si="876"/>
        <v>0</v>
      </c>
      <c r="Q403" s="48">
        <f t="shared" si="877"/>
        <v>1185.23125</v>
      </c>
      <c r="R403" s="46">
        <f t="shared" si="915"/>
        <v>0</v>
      </c>
      <c r="S403" s="46">
        <f t="shared" si="879"/>
        <v>277.86</v>
      </c>
      <c r="T403" s="48">
        <f t="shared" si="880"/>
        <v>113.3</v>
      </c>
      <c r="U403" s="46">
        <f t="shared" si="881"/>
        <v>10.42</v>
      </c>
      <c r="V403" s="46">
        <v>0</v>
      </c>
      <c r="W403" s="48">
        <f t="shared" si="882"/>
        <v>89.5</v>
      </c>
      <c r="X403" s="48">
        <f t="shared" si="883"/>
        <v>0</v>
      </c>
      <c r="Y403" s="46">
        <f t="shared" si="884"/>
        <v>491.08</v>
      </c>
      <c r="Z403" s="46">
        <f t="shared" si="885"/>
        <v>1676.31125</v>
      </c>
      <c r="AA403" s="78"/>
      <c r="AB403" s="12" t="s">
        <v>98</v>
      </c>
      <c r="AC403" s="11">
        <f t="shared" ref="AC403:AE403" si="918">K403+R403</f>
        <v>62.5185</v>
      </c>
      <c r="AD403" s="11">
        <f t="shared" si="918"/>
        <v>833.58</v>
      </c>
      <c r="AE403" s="11">
        <f t="shared" si="918"/>
        <v>566.48</v>
      </c>
      <c r="AF403" s="11">
        <f t="shared" si="887"/>
        <v>34.73275</v>
      </c>
      <c r="AG403" s="11">
        <f t="shared" ref="AG403:AI403" si="919">O403+W403</f>
        <v>179</v>
      </c>
      <c r="AH403" s="11">
        <f t="shared" si="919"/>
        <v>0</v>
      </c>
      <c r="AI403" s="11">
        <f t="shared" si="919"/>
        <v>1676.31125</v>
      </c>
      <c r="AJ403" s="12" t="s">
        <v>33</v>
      </c>
    </row>
    <row r="404" s="9" customFormat="1" ht="16" customHeight="1" spans="1:36">
      <c r="A404" s="45">
        <f t="shared" si="870"/>
        <v>401</v>
      </c>
      <c r="B404" s="46" t="s">
        <v>289</v>
      </c>
      <c r="C404" s="100" t="s">
        <v>995</v>
      </c>
      <c r="D404" s="52" t="s">
        <v>996</v>
      </c>
      <c r="E404" s="95">
        <v>3473.25</v>
      </c>
      <c r="F404" s="95">
        <v>3473.25</v>
      </c>
      <c r="G404" s="95">
        <v>5664.75</v>
      </c>
      <c r="H404" s="95">
        <v>3473.25</v>
      </c>
      <c r="I404" s="105">
        <v>3180</v>
      </c>
      <c r="J404" s="105"/>
      <c r="K404" s="63">
        <f t="shared" si="871"/>
        <v>62.5185</v>
      </c>
      <c r="L404" s="64">
        <f t="shared" si="872"/>
        <v>555.72</v>
      </c>
      <c r="M404" s="48">
        <f t="shared" si="873"/>
        <v>453.18</v>
      </c>
      <c r="N404" s="46">
        <f t="shared" si="874"/>
        <v>24.31275</v>
      </c>
      <c r="O404" s="48">
        <f t="shared" si="875"/>
        <v>159</v>
      </c>
      <c r="P404" s="48">
        <f t="shared" si="876"/>
        <v>0</v>
      </c>
      <c r="Q404" s="48">
        <f t="shared" si="877"/>
        <v>1254.73125</v>
      </c>
      <c r="R404" s="46">
        <f t="shared" si="915"/>
        <v>0</v>
      </c>
      <c r="S404" s="46">
        <f t="shared" si="879"/>
        <v>277.86</v>
      </c>
      <c r="T404" s="48">
        <f t="shared" si="880"/>
        <v>113.3</v>
      </c>
      <c r="U404" s="46">
        <f t="shared" si="881"/>
        <v>10.42</v>
      </c>
      <c r="V404" s="46">
        <v>0</v>
      </c>
      <c r="W404" s="48">
        <f t="shared" si="882"/>
        <v>159</v>
      </c>
      <c r="X404" s="48">
        <f t="shared" si="883"/>
        <v>0</v>
      </c>
      <c r="Y404" s="46">
        <f t="shared" si="884"/>
        <v>560.58</v>
      </c>
      <c r="Z404" s="46">
        <f t="shared" si="885"/>
        <v>1815.31125</v>
      </c>
      <c r="AA404" s="78"/>
      <c r="AB404" s="12" t="s">
        <v>80</v>
      </c>
      <c r="AC404" s="11">
        <f t="shared" ref="AC404:AE404" si="920">K404+R404</f>
        <v>62.5185</v>
      </c>
      <c r="AD404" s="11">
        <f t="shared" si="920"/>
        <v>833.58</v>
      </c>
      <c r="AE404" s="11">
        <f t="shared" si="920"/>
        <v>566.48</v>
      </c>
      <c r="AF404" s="11">
        <f t="shared" si="887"/>
        <v>34.73275</v>
      </c>
      <c r="AG404" s="11">
        <f t="shared" ref="AG404:AI404" si="921">O404+W404</f>
        <v>318</v>
      </c>
      <c r="AH404" s="11">
        <f t="shared" si="921"/>
        <v>0</v>
      </c>
      <c r="AI404" s="11">
        <f t="shared" si="921"/>
        <v>1815.31125</v>
      </c>
      <c r="AJ404" s="12" t="s">
        <v>33</v>
      </c>
    </row>
    <row r="405" s="9" customFormat="1" ht="16" customHeight="1" spans="1:36">
      <c r="A405" s="45">
        <f t="shared" si="870"/>
        <v>402</v>
      </c>
      <c r="B405" s="46" t="s">
        <v>685</v>
      </c>
      <c r="C405" s="100" t="s">
        <v>997</v>
      </c>
      <c r="D405" s="346" t="s">
        <v>998</v>
      </c>
      <c r="E405" s="95">
        <v>3473.25</v>
      </c>
      <c r="F405" s="95">
        <v>3473.25</v>
      </c>
      <c r="G405" s="95">
        <v>5664.75</v>
      </c>
      <c r="H405" s="95">
        <v>3473.25</v>
      </c>
      <c r="I405" s="105">
        <v>1790</v>
      </c>
      <c r="J405" s="105"/>
      <c r="K405" s="63">
        <f t="shared" si="871"/>
        <v>62.5185</v>
      </c>
      <c r="L405" s="64">
        <f t="shared" si="872"/>
        <v>555.72</v>
      </c>
      <c r="M405" s="48">
        <f t="shared" si="873"/>
        <v>453.18</v>
      </c>
      <c r="N405" s="46">
        <f t="shared" si="874"/>
        <v>24.31275</v>
      </c>
      <c r="O405" s="48">
        <f t="shared" si="875"/>
        <v>89.5</v>
      </c>
      <c r="P405" s="48">
        <f t="shared" si="876"/>
        <v>0</v>
      </c>
      <c r="Q405" s="48">
        <f t="shared" si="877"/>
        <v>1185.23125</v>
      </c>
      <c r="R405" s="46">
        <f t="shared" si="915"/>
        <v>0</v>
      </c>
      <c r="S405" s="46">
        <f t="shared" si="879"/>
        <v>277.86</v>
      </c>
      <c r="T405" s="48">
        <f t="shared" si="880"/>
        <v>113.3</v>
      </c>
      <c r="U405" s="46">
        <f t="shared" si="881"/>
        <v>10.42</v>
      </c>
      <c r="V405" s="46">
        <v>0</v>
      </c>
      <c r="W405" s="48">
        <f t="shared" si="882"/>
        <v>89.5</v>
      </c>
      <c r="X405" s="48">
        <f t="shared" si="883"/>
        <v>0</v>
      </c>
      <c r="Y405" s="46">
        <f t="shared" si="884"/>
        <v>491.08</v>
      </c>
      <c r="Z405" s="46">
        <f t="shared" si="885"/>
        <v>1676.31125</v>
      </c>
      <c r="AA405" s="78"/>
      <c r="AB405" s="12" t="s">
        <v>89</v>
      </c>
      <c r="AC405" s="11">
        <f t="shared" ref="AC405:AE405" si="922">K405+R405</f>
        <v>62.5185</v>
      </c>
      <c r="AD405" s="11">
        <f t="shared" si="922"/>
        <v>833.58</v>
      </c>
      <c r="AE405" s="11">
        <f t="shared" si="922"/>
        <v>566.48</v>
      </c>
      <c r="AF405" s="11">
        <f t="shared" si="887"/>
        <v>34.73275</v>
      </c>
      <c r="AG405" s="11">
        <f t="shared" ref="AG405:AI405" si="923">O405+W405</f>
        <v>179</v>
      </c>
      <c r="AH405" s="11">
        <f t="shared" si="923"/>
        <v>0</v>
      </c>
      <c r="AI405" s="11">
        <f t="shared" si="923"/>
        <v>1676.31125</v>
      </c>
      <c r="AJ405" s="12" t="s">
        <v>33</v>
      </c>
    </row>
    <row r="406" s="9" customFormat="1" ht="16" customHeight="1" spans="1:36">
      <c r="A406" s="45">
        <f t="shared" si="870"/>
        <v>403</v>
      </c>
      <c r="B406" s="46" t="s">
        <v>685</v>
      </c>
      <c r="C406" s="100" t="s">
        <v>999</v>
      </c>
      <c r="D406" s="346" t="s">
        <v>1000</v>
      </c>
      <c r="E406" s="95">
        <v>3473.25</v>
      </c>
      <c r="F406" s="95">
        <v>3473.25</v>
      </c>
      <c r="G406" s="95">
        <v>5664.75</v>
      </c>
      <c r="H406" s="95">
        <v>3473.25</v>
      </c>
      <c r="I406" s="105">
        <v>1790</v>
      </c>
      <c r="J406" s="105"/>
      <c r="K406" s="63">
        <f t="shared" si="871"/>
        <v>62.5185</v>
      </c>
      <c r="L406" s="64">
        <f t="shared" si="872"/>
        <v>555.72</v>
      </c>
      <c r="M406" s="48">
        <f t="shared" si="873"/>
        <v>453.18</v>
      </c>
      <c r="N406" s="46">
        <f t="shared" si="874"/>
        <v>24.31275</v>
      </c>
      <c r="O406" s="48">
        <f t="shared" si="875"/>
        <v>89.5</v>
      </c>
      <c r="P406" s="48">
        <f t="shared" si="876"/>
        <v>0</v>
      </c>
      <c r="Q406" s="48">
        <f t="shared" si="877"/>
        <v>1185.23125</v>
      </c>
      <c r="R406" s="46">
        <f t="shared" si="915"/>
        <v>0</v>
      </c>
      <c r="S406" s="46">
        <f t="shared" si="879"/>
        <v>277.86</v>
      </c>
      <c r="T406" s="48">
        <f t="shared" si="880"/>
        <v>113.3</v>
      </c>
      <c r="U406" s="46">
        <f t="shared" si="881"/>
        <v>10.42</v>
      </c>
      <c r="V406" s="46">
        <v>0</v>
      </c>
      <c r="W406" s="48">
        <f t="shared" si="882"/>
        <v>89.5</v>
      </c>
      <c r="X406" s="48">
        <f t="shared" si="883"/>
        <v>0</v>
      </c>
      <c r="Y406" s="46">
        <f t="shared" si="884"/>
        <v>491.08</v>
      </c>
      <c r="Z406" s="46">
        <f t="shared" si="885"/>
        <v>1676.31125</v>
      </c>
      <c r="AA406" s="78"/>
      <c r="AB406" s="12" t="s">
        <v>89</v>
      </c>
      <c r="AC406" s="11">
        <f t="shared" ref="AC406:AE406" si="924">K406+R406</f>
        <v>62.5185</v>
      </c>
      <c r="AD406" s="11">
        <f t="shared" si="924"/>
        <v>833.58</v>
      </c>
      <c r="AE406" s="11">
        <f t="shared" si="924"/>
        <v>566.48</v>
      </c>
      <c r="AF406" s="11">
        <f t="shared" si="887"/>
        <v>34.73275</v>
      </c>
      <c r="AG406" s="11">
        <f t="shared" ref="AG406:AI406" si="925">O406+W406</f>
        <v>179</v>
      </c>
      <c r="AH406" s="11">
        <f t="shared" si="925"/>
        <v>0</v>
      </c>
      <c r="AI406" s="11">
        <f t="shared" si="925"/>
        <v>1676.31125</v>
      </c>
      <c r="AJ406" s="12" t="s">
        <v>33</v>
      </c>
    </row>
    <row r="407" s="9" customFormat="1" ht="16" customHeight="1" spans="1:36">
      <c r="A407" s="45">
        <f t="shared" si="870"/>
        <v>404</v>
      </c>
      <c r="B407" s="46" t="s">
        <v>685</v>
      </c>
      <c r="C407" s="100" t="s">
        <v>1001</v>
      </c>
      <c r="D407" s="346" t="s">
        <v>1002</v>
      </c>
      <c r="E407" s="95">
        <v>3473.25</v>
      </c>
      <c r="F407" s="95">
        <v>3473.25</v>
      </c>
      <c r="G407" s="95">
        <v>5664.75</v>
      </c>
      <c r="H407" s="95">
        <v>3473.25</v>
      </c>
      <c r="I407" s="105">
        <v>1790</v>
      </c>
      <c r="J407" s="105"/>
      <c r="K407" s="63">
        <f t="shared" si="871"/>
        <v>62.5185</v>
      </c>
      <c r="L407" s="64">
        <f t="shared" si="872"/>
        <v>555.72</v>
      </c>
      <c r="M407" s="48">
        <f t="shared" si="873"/>
        <v>453.18</v>
      </c>
      <c r="N407" s="46">
        <f t="shared" si="874"/>
        <v>24.31275</v>
      </c>
      <c r="O407" s="48">
        <f t="shared" si="875"/>
        <v>89.5</v>
      </c>
      <c r="P407" s="48">
        <f t="shared" si="876"/>
        <v>0</v>
      </c>
      <c r="Q407" s="48">
        <f t="shared" si="877"/>
        <v>1185.23125</v>
      </c>
      <c r="R407" s="46">
        <f t="shared" si="915"/>
        <v>0</v>
      </c>
      <c r="S407" s="46">
        <f t="shared" si="879"/>
        <v>277.86</v>
      </c>
      <c r="T407" s="48">
        <f t="shared" si="880"/>
        <v>113.3</v>
      </c>
      <c r="U407" s="46">
        <f t="shared" si="881"/>
        <v>10.42</v>
      </c>
      <c r="V407" s="46">
        <v>0</v>
      </c>
      <c r="W407" s="48">
        <f t="shared" si="882"/>
        <v>89.5</v>
      </c>
      <c r="X407" s="48">
        <f t="shared" si="883"/>
        <v>0</v>
      </c>
      <c r="Y407" s="46">
        <f t="shared" si="884"/>
        <v>491.08</v>
      </c>
      <c r="Z407" s="46">
        <f t="shared" si="885"/>
        <v>1676.31125</v>
      </c>
      <c r="AA407" s="78"/>
      <c r="AB407" s="12" t="s">
        <v>89</v>
      </c>
      <c r="AC407" s="11">
        <f t="shared" ref="AC407:AE407" si="926">K407+R407</f>
        <v>62.5185</v>
      </c>
      <c r="AD407" s="11">
        <f t="shared" si="926"/>
        <v>833.58</v>
      </c>
      <c r="AE407" s="11">
        <f t="shared" si="926"/>
        <v>566.48</v>
      </c>
      <c r="AF407" s="11">
        <f t="shared" si="887"/>
        <v>34.73275</v>
      </c>
      <c r="AG407" s="11">
        <f t="shared" ref="AG407:AI407" si="927">O407+W407</f>
        <v>179</v>
      </c>
      <c r="AH407" s="11">
        <f t="shared" si="927"/>
        <v>0</v>
      </c>
      <c r="AI407" s="11">
        <f t="shared" si="927"/>
        <v>1676.31125</v>
      </c>
      <c r="AJ407" s="12" t="s">
        <v>33</v>
      </c>
    </row>
    <row r="408" s="9" customFormat="1" ht="16" customHeight="1" spans="1:36">
      <c r="A408" s="45">
        <f t="shared" si="870"/>
        <v>405</v>
      </c>
      <c r="B408" s="46" t="s">
        <v>363</v>
      </c>
      <c r="C408" s="100" t="s">
        <v>1003</v>
      </c>
      <c r="D408" s="346" t="s">
        <v>1004</v>
      </c>
      <c r="E408" s="95">
        <v>3473.25</v>
      </c>
      <c r="F408" s="95">
        <v>3473.25</v>
      </c>
      <c r="G408" s="95">
        <v>5664.75</v>
      </c>
      <c r="H408" s="95">
        <v>3473.25</v>
      </c>
      <c r="I408" s="115">
        <v>1790</v>
      </c>
      <c r="J408" s="105"/>
      <c r="K408" s="63">
        <f t="shared" si="871"/>
        <v>62.5185</v>
      </c>
      <c r="L408" s="64">
        <f t="shared" si="872"/>
        <v>555.72</v>
      </c>
      <c r="M408" s="48">
        <f t="shared" si="873"/>
        <v>453.18</v>
      </c>
      <c r="N408" s="46">
        <f t="shared" si="874"/>
        <v>24.31275</v>
      </c>
      <c r="O408" s="48">
        <f t="shared" si="875"/>
        <v>89.5</v>
      </c>
      <c r="P408" s="48">
        <f t="shared" si="876"/>
        <v>0</v>
      </c>
      <c r="Q408" s="48">
        <f t="shared" si="877"/>
        <v>1185.23125</v>
      </c>
      <c r="R408" s="46">
        <f t="shared" si="915"/>
        <v>0</v>
      </c>
      <c r="S408" s="46">
        <f t="shared" si="879"/>
        <v>277.86</v>
      </c>
      <c r="T408" s="48">
        <f t="shared" si="880"/>
        <v>113.3</v>
      </c>
      <c r="U408" s="46">
        <f t="shared" si="881"/>
        <v>10.42</v>
      </c>
      <c r="V408" s="46">
        <v>0</v>
      </c>
      <c r="W408" s="48">
        <f t="shared" si="882"/>
        <v>89.5</v>
      </c>
      <c r="X408" s="48">
        <f t="shared" si="883"/>
        <v>0</v>
      </c>
      <c r="Y408" s="46">
        <f t="shared" si="884"/>
        <v>491.08</v>
      </c>
      <c r="Z408" s="46">
        <f t="shared" si="885"/>
        <v>1676.31125</v>
      </c>
      <c r="AA408" s="78"/>
      <c r="AB408" s="12" t="s">
        <v>71</v>
      </c>
      <c r="AC408" s="11">
        <f t="shared" ref="AC408:AE408" si="928">K408+R408</f>
        <v>62.5185</v>
      </c>
      <c r="AD408" s="11">
        <f t="shared" si="928"/>
        <v>833.58</v>
      </c>
      <c r="AE408" s="11">
        <f t="shared" si="928"/>
        <v>566.48</v>
      </c>
      <c r="AF408" s="11">
        <f t="shared" si="887"/>
        <v>34.73275</v>
      </c>
      <c r="AG408" s="11">
        <f t="shared" ref="AG408:AI408" si="929">O408+W408</f>
        <v>179</v>
      </c>
      <c r="AH408" s="11">
        <f t="shared" si="929"/>
        <v>0</v>
      </c>
      <c r="AI408" s="11">
        <f t="shared" si="929"/>
        <v>1676.31125</v>
      </c>
      <c r="AJ408" s="12" t="s">
        <v>33</v>
      </c>
    </row>
    <row r="409" s="9" customFormat="1" ht="16" customHeight="1" spans="1:36">
      <c r="A409" s="45">
        <f t="shared" si="870"/>
        <v>406</v>
      </c>
      <c r="B409" s="46" t="s">
        <v>363</v>
      </c>
      <c r="C409" s="100" t="s">
        <v>1005</v>
      </c>
      <c r="D409" s="346" t="s">
        <v>1006</v>
      </c>
      <c r="E409" s="95">
        <v>3473.25</v>
      </c>
      <c r="F409" s="95">
        <v>3473.25</v>
      </c>
      <c r="G409" s="95">
        <v>5664.75</v>
      </c>
      <c r="H409" s="95">
        <v>3473.25</v>
      </c>
      <c r="I409" s="105">
        <v>0</v>
      </c>
      <c r="J409" s="105"/>
      <c r="K409" s="63">
        <f t="shared" si="871"/>
        <v>62.5185</v>
      </c>
      <c r="L409" s="64">
        <f t="shared" si="872"/>
        <v>555.72</v>
      </c>
      <c r="M409" s="48">
        <f t="shared" si="873"/>
        <v>453.18</v>
      </c>
      <c r="N409" s="46">
        <f t="shared" si="874"/>
        <v>24.31275</v>
      </c>
      <c r="O409" s="48">
        <f t="shared" si="875"/>
        <v>0</v>
      </c>
      <c r="P409" s="48">
        <f t="shared" si="876"/>
        <v>0</v>
      </c>
      <c r="Q409" s="48">
        <f t="shared" si="877"/>
        <v>1095.73125</v>
      </c>
      <c r="R409" s="46">
        <f t="shared" si="915"/>
        <v>0</v>
      </c>
      <c r="S409" s="46">
        <f t="shared" si="879"/>
        <v>277.86</v>
      </c>
      <c r="T409" s="48">
        <f t="shared" si="880"/>
        <v>113.3</v>
      </c>
      <c r="U409" s="46">
        <f t="shared" si="881"/>
        <v>10.42</v>
      </c>
      <c r="V409" s="46">
        <v>0</v>
      </c>
      <c r="W409" s="48">
        <f t="shared" si="882"/>
        <v>0</v>
      </c>
      <c r="X409" s="48">
        <f t="shared" si="883"/>
        <v>0</v>
      </c>
      <c r="Y409" s="46">
        <f t="shared" si="884"/>
        <v>401.58</v>
      </c>
      <c r="Z409" s="46">
        <f t="shared" si="885"/>
        <v>1497.31125</v>
      </c>
      <c r="AA409" s="78"/>
      <c r="AB409" s="12" t="s">
        <v>71</v>
      </c>
      <c r="AC409" s="11">
        <f t="shared" ref="AC409:AE409" si="930">K409+R409</f>
        <v>62.5185</v>
      </c>
      <c r="AD409" s="11">
        <f t="shared" si="930"/>
        <v>833.58</v>
      </c>
      <c r="AE409" s="11">
        <f t="shared" si="930"/>
        <v>566.48</v>
      </c>
      <c r="AF409" s="11">
        <f t="shared" si="887"/>
        <v>34.73275</v>
      </c>
      <c r="AG409" s="11">
        <f t="shared" ref="AG409:AI409" si="931">O409+W409</f>
        <v>0</v>
      </c>
      <c r="AH409" s="11">
        <f t="shared" si="931"/>
        <v>0</v>
      </c>
      <c r="AI409" s="11">
        <f t="shared" si="931"/>
        <v>1497.31125</v>
      </c>
      <c r="AJ409" s="12" t="s">
        <v>33</v>
      </c>
    </row>
    <row r="410" s="9" customFormat="1" ht="16" customHeight="1" spans="1:36">
      <c r="A410" s="45">
        <f t="shared" si="870"/>
        <v>407</v>
      </c>
      <c r="B410" s="46" t="s">
        <v>363</v>
      </c>
      <c r="C410" s="100" t="s">
        <v>1007</v>
      </c>
      <c r="D410" s="346" t="s">
        <v>1008</v>
      </c>
      <c r="E410" s="95">
        <v>3473.25</v>
      </c>
      <c r="F410" s="95">
        <v>3473.25</v>
      </c>
      <c r="G410" s="95">
        <v>5664.75</v>
      </c>
      <c r="H410" s="95">
        <v>3473.25</v>
      </c>
      <c r="I410" s="105">
        <v>1790</v>
      </c>
      <c r="J410" s="105"/>
      <c r="K410" s="63">
        <f t="shared" si="871"/>
        <v>62.5185</v>
      </c>
      <c r="L410" s="64">
        <f t="shared" si="872"/>
        <v>555.72</v>
      </c>
      <c r="M410" s="48">
        <f t="shared" si="873"/>
        <v>453.18</v>
      </c>
      <c r="N410" s="46">
        <f t="shared" si="874"/>
        <v>24.31275</v>
      </c>
      <c r="O410" s="48">
        <f t="shared" si="875"/>
        <v>89.5</v>
      </c>
      <c r="P410" s="48">
        <f t="shared" si="876"/>
        <v>0</v>
      </c>
      <c r="Q410" s="48">
        <f t="shared" si="877"/>
        <v>1185.23125</v>
      </c>
      <c r="R410" s="46">
        <f t="shared" si="915"/>
        <v>0</v>
      </c>
      <c r="S410" s="46">
        <f t="shared" si="879"/>
        <v>277.86</v>
      </c>
      <c r="T410" s="48">
        <f t="shared" si="880"/>
        <v>113.3</v>
      </c>
      <c r="U410" s="46">
        <f t="shared" si="881"/>
        <v>10.42</v>
      </c>
      <c r="V410" s="46">
        <v>0</v>
      </c>
      <c r="W410" s="48">
        <f t="shared" si="882"/>
        <v>89.5</v>
      </c>
      <c r="X410" s="48">
        <f t="shared" si="883"/>
        <v>0</v>
      </c>
      <c r="Y410" s="46">
        <f t="shared" si="884"/>
        <v>491.08</v>
      </c>
      <c r="Z410" s="46">
        <f t="shared" si="885"/>
        <v>1676.31125</v>
      </c>
      <c r="AA410" s="78"/>
      <c r="AB410" s="12" t="s">
        <v>71</v>
      </c>
      <c r="AC410" s="11">
        <f t="shared" ref="AC410:AE410" si="932">K410+R410</f>
        <v>62.5185</v>
      </c>
      <c r="AD410" s="11">
        <f t="shared" si="932"/>
        <v>833.58</v>
      </c>
      <c r="AE410" s="11">
        <f t="shared" si="932"/>
        <v>566.48</v>
      </c>
      <c r="AF410" s="11">
        <f t="shared" si="887"/>
        <v>34.73275</v>
      </c>
      <c r="AG410" s="11">
        <f t="shared" ref="AG410:AI410" si="933">O410+W410</f>
        <v>179</v>
      </c>
      <c r="AH410" s="11">
        <f t="shared" si="933"/>
        <v>0</v>
      </c>
      <c r="AI410" s="11">
        <f t="shared" si="933"/>
        <v>1676.31125</v>
      </c>
      <c r="AJ410" s="12" t="s">
        <v>33</v>
      </c>
    </row>
    <row r="411" s="9" customFormat="1" ht="16" customHeight="1" spans="1:36">
      <c r="A411" s="45">
        <f t="shared" si="870"/>
        <v>408</v>
      </c>
      <c r="B411" s="46" t="s">
        <v>363</v>
      </c>
      <c r="C411" s="100" t="s">
        <v>1009</v>
      </c>
      <c r="D411" s="346" t="s">
        <v>1010</v>
      </c>
      <c r="E411" s="95">
        <v>3473.25</v>
      </c>
      <c r="F411" s="95">
        <v>3473.25</v>
      </c>
      <c r="G411" s="95">
        <v>5664.75</v>
      </c>
      <c r="H411" s="95">
        <v>3473.25</v>
      </c>
      <c r="I411" s="105">
        <v>0</v>
      </c>
      <c r="J411" s="105"/>
      <c r="K411" s="63">
        <f t="shared" si="871"/>
        <v>62.5185</v>
      </c>
      <c r="L411" s="64">
        <f t="shared" si="872"/>
        <v>555.72</v>
      </c>
      <c r="M411" s="48">
        <f t="shared" si="873"/>
        <v>453.18</v>
      </c>
      <c r="N411" s="46">
        <f t="shared" si="874"/>
        <v>24.31275</v>
      </c>
      <c r="O411" s="48">
        <f t="shared" si="875"/>
        <v>0</v>
      </c>
      <c r="P411" s="48">
        <f t="shared" si="876"/>
        <v>0</v>
      </c>
      <c r="Q411" s="48">
        <f t="shared" si="877"/>
        <v>1095.73125</v>
      </c>
      <c r="R411" s="46">
        <f t="shared" si="915"/>
        <v>0</v>
      </c>
      <c r="S411" s="46">
        <f t="shared" si="879"/>
        <v>277.86</v>
      </c>
      <c r="T411" s="48">
        <f t="shared" si="880"/>
        <v>113.3</v>
      </c>
      <c r="U411" s="46">
        <f t="shared" si="881"/>
        <v>10.42</v>
      </c>
      <c r="V411" s="46">
        <v>0</v>
      </c>
      <c r="W411" s="48">
        <f t="shared" si="882"/>
        <v>0</v>
      </c>
      <c r="X411" s="48">
        <f t="shared" si="883"/>
        <v>0</v>
      </c>
      <c r="Y411" s="46">
        <f t="shared" si="884"/>
        <v>401.58</v>
      </c>
      <c r="Z411" s="46">
        <f t="shared" si="885"/>
        <v>1497.31125</v>
      </c>
      <c r="AA411" s="78"/>
      <c r="AB411" s="12" t="s">
        <v>71</v>
      </c>
      <c r="AC411" s="11">
        <f t="shared" ref="AC411:AE411" si="934">K411+R411</f>
        <v>62.5185</v>
      </c>
      <c r="AD411" s="11">
        <f t="shared" si="934"/>
        <v>833.58</v>
      </c>
      <c r="AE411" s="11">
        <f t="shared" si="934"/>
        <v>566.48</v>
      </c>
      <c r="AF411" s="11">
        <f t="shared" si="887"/>
        <v>34.73275</v>
      </c>
      <c r="AG411" s="11">
        <f t="shared" ref="AG411:AI411" si="935">O411+W411</f>
        <v>0</v>
      </c>
      <c r="AH411" s="11">
        <f t="shared" si="935"/>
        <v>0</v>
      </c>
      <c r="AI411" s="11">
        <f t="shared" si="935"/>
        <v>1497.31125</v>
      </c>
      <c r="AJ411" s="12" t="s">
        <v>33</v>
      </c>
    </row>
    <row r="412" s="20" customFormat="1" ht="16" customHeight="1" spans="1:36">
      <c r="A412" s="57">
        <f t="shared" si="870"/>
        <v>409</v>
      </c>
      <c r="B412" s="58" t="s">
        <v>363</v>
      </c>
      <c r="C412" s="313" t="s">
        <v>1011</v>
      </c>
      <c r="D412" s="357" t="s">
        <v>1012</v>
      </c>
      <c r="E412" s="187">
        <v>3473.25</v>
      </c>
      <c r="F412" s="187">
        <v>0</v>
      </c>
      <c r="G412" s="187">
        <v>5664.75</v>
      </c>
      <c r="H412" s="187">
        <v>3473.25</v>
      </c>
      <c r="I412" s="188">
        <v>1790</v>
      </c>
      <c r="J412" s="188"/>
      <c r="K412" s="65">
        <f t="shared" si="871"/>
        <v>62.5185</v>
      </c>
      <c r="L412" s="66">
        <f t="shared" si="872"/>
        <v>0</v>
      </c>
      <c r="M412" s="60">
        <f t="shared" si="873"/>
        <v>453.18</v>
      </c>
      <c r="N412" s="58">
        <f t="shared" si="874"/>
        <v>24.31275</v>
      </c>
      <c r="O412" s="60">
        <f t="shared" si="875"/>
        <v>89.5</v>
      </c>
      <c r="P412" s="60">
        <f t="shared" si="876"/>
        <v>0</v>
      </c>
      <c r="Q412" s="60">
        <f t="shared" si="877"/>
        <v>629.51125</v>
      </c>
      <c r="R412" s="58">
        <f t="shared" si="915"/>
        <v>0</v>
      </c>
      <c r="S412" s="58">
        <f t="shared" si="879"/>
        <v>0</v>
      </c>
      <c r="T412" s="60">
        <f t="shared" si="880"/>
        <v>113.3</v>
      </c>
      <c r="U412" s="58">
        <f t="shared" si="881"/>
        <v>10.42</v>
      </c>
      <c r="V412" s="58">
        <v>0</v>
      </c>
      <c r="W412" s="60">
        <f t="shared" si="882"/>
        <v>89.5</v>
      </c>
      <c r="X412" s="60">
        <f t="shared" si="883"/>
        <v>0</v>
      </c>
      <c r="Y412" s="58">
        <f t="shared" si="884"/>
        <v>213.22</v>
      </c>
      <c r="Z412" s="58">
        <f t="shared" si="885"/>
        <v>842.73125</v>
      </c>
      <c r="AA412" s="185"/>
      <c r="AB412" s="16" t="s">
        <v>71</v>
      </c>
      <c r="AC412" s="15">
        <f t="shared" ref="AC412:AE412" si="936">K412+R412</f>
        <v>62.5185</v>
      </c>
      <c r="AD412" s="15">
        <f t="shared" si="936"/>
        <v>0</v>
      </c>
      <c r="AE412" s="15">
        <f t="shared" si="936"/>
        <v>566.48</v>
      </c>
      <c r="AF412" s="15">
        <f t="shared" si="887"/>
        <v>34.73275</v>
      </c>
      <c r="AG412" s="15">
        <f t="shared" ref="AG412:AI412" si="937">O412+W412</f>
        <v>179</v>
      </c>
      <c r="AH412" s="15">
        <f t="shared" si="937"/>
        <v>0</v>
      </c>
      <c r="AI412" s="15">
        <f t="shared" si="937"/>
        <v>842.73125</v>
      </c>
      <c r="AJ412" s="16" t="s">
        <v>33</v>
      </c>
    </row>
    <row r="413" s="20" customFormat="1" ht="16" customHeight="1" spans="1:36">
      <c r="A413" s="57">
        <f t="shared" si="870"/>
        <v>410</v>
      </c>
      <c r="B413" s="58" t="s">
        <v>230</v>
      </c>
      <c r="C413" s="313" t="s">
        <v>1013</v>
      </c>
      <c r="D413" s="357" t="s">
        <v>1014</v>
      </c>
      <c r="E413" s="187">
        <v>3473.25</v>
      </c>
      <c r="F413" s="187">
        <v>0</v>
      </c>
      <c r="G413" s="187">
        <v>5664.75</v>
      </c>
      <c r="H413" s="187">
        <v>3473.25</v>
      </c>
      <c r="I413" s="188">
        <v>3180</v>
      </c>
      <c r="J413" s="188"/>
      <c r="K413" s="65">
        <f t="shared" si="871"/>
        <v>62.5185</v>
      </c>
      <c r="L413" s="66">
        <f t="shared" si="872"/>
        <v>0</v>
      </c>
      <c r="M413" s="60">
        <f t="shared" si="873"/>
        <v>453.18</v>
      </c>
      <c r="N413" s="58">
        <f t="shared" si="874"/>
        <v>24.31275</v>
      </c>
      <c r="O413" s="60">
        <f t="shared" si="875"/>
        <v>159</v>
      </c>
      <c r="P413" s="60">
        <f t="shared" si="876"/>
        <v>0</v>
      </c>
      <c r="Q413" s="60">
        <f t="shared" si="877"/>
        <v>699.01125</v>
      </c>
      <c r="R413" s="58">
        <f t="shared" si="915"/>
        <v>0</v>
      </c>
      <c r="S413" s="58">
        <f t="shared" si="879"/>
        <v>0</v>
      </c>
      <c r="T413" s="60">
        <f t="shared" si="880"/>
        <v>113.3</v>
      </c>
      <c r="U413" s="58">
        <f t="shared" si="881"/>
        <v>10.42</v>
      </c>
      <c r="V413" s="58">
        <v>0</v>
      </c>
      <c r="W413" s="60">
        <f t="shared" si="882"/>
        <v>159</v>
      </c>
      <c r="X413" s="60">
        <f t="shared" si="883"/>
        <v>0</v>
      </c>
      <c r="Y413" s="58">
        <f t="shared" si="884"/>
        <v>282.72</v>
      </c>
      <c r="Z413" s="58">
        <f t="shared" si="885"/>
        <v>981.73125</v>
      </c>
      <c r="AA413" s="185"/>
      <c r="AB413" s="16" t="s">
        <v>60</v>
      </c>
      <c r="AC413" s="15">
        <f t="shared" ref="AC413:AE413" si="938">K413+R413</f>
        <v>62.5185</v>
      </c>
      <c r="AD413" s="15">
        <f t="shared" si="938"/>
        <v>0</v>
      </c>
      <c r="AE413" s="15">
        <f t="shared" si="938"/>
        <v>566.48</v>
      </c>
      <c r="AF413" s="15">
        <f t="shared" si="887"/>
        <v>34.73275</v>
      </c>
      <c r="AG413" s="15">
        <f t="shared" ref="AG413:AI413" si="939">O413+W413</f>
        <v>318</v>
      </c>
      <c r="AH413" s="15">
        <f t="shared" si="939"/>
        <v>0</v>
      </c>
      <c r="AI413" s="15">
        <f t="shared" si="939"/>
        <v>981.73125</v>
      </c>
      <c r="AJ413" s="16" t="s">
        <v>32</v>
      </c>
    </row>
    <row r="414" s="9" customFormat="1" ht="16" customHeight="1" spans="1:36">
      <c r="A414" s="45">
        <f t="shared" si="870"/>
        <v>411</v>
      </c>
      <c r="B414" s="46" t="s">
        <v>328</v>
      </c>
      <c r="C414" s="100" t="s">
        <v>1015</v>
      </c>
      <c r="D414" s="346" t="s">
        <v>1016</v>
      </c>
      <c r="E414" s="95">
        <v>3820</v>
      </c>
      <c r="F414" s="95">
        <v>3820</v>
      </c>
      <c r="G414" s="95">
        <v>5664.75</v>
      </c>
      <c r="H414" s="95">
        <v>3820</v>
      </c>
      <c r="I414" s="105">
        <v>4180</v>
      </c>
      <c r="J414" s="105"/>
      <c r="K414" s="63">
        <f t="shared" si="871"/>
        <v>68.76</v>
      </c>
      <c r="L414" s="64">
        <f t="shared" si="872"/>
        <v>611.2</v>
      </c>
      <c r="M414" s="48">
        <f t="shared" si="873"/>
        <v>453.18</v>
      </c>
      <c r="N414" s="46">
        <f t="shared" si="874"/>
        <v>26.74</v>
      </c>
      <c r="O414" s="48">
        <f t="shared" si="875"/>
        <v>209</v>
      </c>
      <c r="P414" s="48">
        <f t="shared" si="876"/>
        <v>0</v>
      </c>
      <c r="Q414" s="48">
        <f t="shared" si="877"/>
        <v>1368.88</v>
      </c>
      <c r="R414" s="46">
        <f t="shared" si="915"/>
        <v>0</v>
      </c>
      <c r="S414" s="46">
        <f t="shared" si="879"/>
        <v>305.6</v>
      </c>
      <c r="T414" s="48">
        <f t="shared" si="880"/>
        <v>113.3</v>
      </c>
      <c r="U414" s="46">
        <f t="shared" si="881"/>
        <v>11.46</v>
      </c>
      <c r="V414" s="46">
        <v>0</v>
      </c>
      <c r="W414" s="48">
        <f t="shared" si="882"/>
        <v>209</v>
      </c>
      <c r="X414" s="48">
        <f t="shared" si="883"/>
        <v>0</v>
      </c>
      <c r="Y414" s="46">
        <f t="shared" si="884"/>
        <v>639.36</v>
      </c>
      <c r="Z414" s="46">
        <f t="shared" si="885"/>
        <v>2008.24</v>
      </c>
      <c r="AA414" s="78"/>
      <c r="AB414" s="12" t="s">
        <v>104</v>
      </c>
      <c r="AC414" s="11">
        <f t="shared" ref="AC414:AE414" si="940">K414+R414</f>
        <v>68.76</v>
      </c>
      <c r="AD414" s="11">
        <f t="shared" si="940"/>
        <v>916.8</v>
      </c>
      <c r="AE414" s="11">
        <f t="shared" si="940"/>
        <v>566.48</v>
      </c>
      <c r="AF414" s="11">
        <f t="shared" si="887"/>
        <v>38.2</v>
      </c>
      <c r="AG414" s="11">
        <f t="shared" ref="AG414:AI414" si="941">O414+W414</f>
        <v>418</v>
      </c>
      <c r="AH414" s="11">
        <f t="shared" si="941"/>
        <v>0</v>
      </c>
      <c r="AI414" s="11">
        <f t="shared" si="941"/>
        <v>2008.24</v>
      </c>
      <c r="AJ414" s="12" t="s">
        <v>35</v>
      </c>
    </row>
    <row r="415" s="9" customFormat="1" ht="16" customHeight="1" spans="1:36">
      <c r="A415" s="45">
        <f t="shared" si="870"/>
        <v>412</v>
      </c>
      <c r="B415" s="46" t="s">
        <v>176</v>
      </c>
      <c r="C415" s="100" t="s">
        <v>1017</v>
      </c>
      <c r="D415" s="346" t="s">
        <v>1018</v>
      </c>
      <c r="E415" s="95">
        <v>3473.25</v>
      </c>
      <c r="F415" s="95">
        <v>3473.25</v>
      </c>
      <c r="G415" s="95">
        <v>5664.75</v>
      </c>
      <c r="H415" s="95">
        <v>3473.25</v>
      </c>
      <c r="I415" s="105">
        <v>3180</v>
      </c>
      <c r="J415" s="105"/>
      <c r="K415" s="63">
        <f t="shared" si="871"/>
        <v>62.5185</v>
      </c>
      <c r="L415" s="64">
        <f t="shared" si="872"/>
        <v>555.72</v>
      </c>
      <c r="M415" s="48">
        <f t="shared" si="873"/>
        <v>453.18</v>
      </c>
      <c r="N415" s="46">
        <f t="shared" si="874"/>
        <v>24.31275</v>
      </c>
      <c r="O415" s="48">
        <f t="shared" si="875"/>
        <v>159</v>
      </c>
      <c r="P415" s="48">
        <f t="shared" si="876"/>
        <v>0</v>
      </c>
      <c r="Q415" s="48">
        <f t="shared" si="877"/>
        <v>1254.73125</v>
      </c>
      <c r="R415" s="46">
        <f t="shared" si="915"/>
        <v>0</v>
      </c>
      <c r="S415" s="46">
        <f t="shared" si="879"/>
        <v>277.86</v>
      </c>
      <c r="T415" s="48">
        <f t="shared" si="880"/>
        <v>113.3</v>
      </c>
      <c r="U415" s="46">
        <f t="shared" si="881"/>
        <v>10.42</v>
      </c>
      <c r="V415" s="46">
        <v>0</v>
      </c>
      <c r="W415" s="48">
        <f t="shared" si="882"/>
        <v>159</v>
      </c>
      <c r="X415" s="48">
        <f t="shared" si="883"/>
        <v>0</v>
      </c>
      <c r="Y415" s="46">
        <f t="shared" si="884"/>
        <v>560.58</v>
      </c>
      <c r="Z415" s="46">
        <f t="shared" si="885"/>
        <v>1815.31125</v>
      </c>
      <c r="AA415" s="78"/>
      <c r="AB415" s="12" t="s">
        <v>104</v>
      </c>
      <c r="AC415" s="11">
        <f t="shared" ref="AC415:AE415" si="942">K415+R415</f>
        <v>62.5185</v>
      </c>
      <c r="AD415" s="11">
        <f t="shared" si="942"/>
        <v>833.58</v>
      </c>
      <c r="AE415" s="11">
        <f t="shared" si="942"/>
        <v>566.48</v>
      </c>
      <c r="AF415" s="11">
        <f t="shared" si="887"/>
        <v>34.73275</v>
      </c>
      <c r="AG415" s="11">
        <f t="shared" ref="AG415:AI415" si="943">O415+W415</f>
        <v>318</v>
      </c>
      <c r="AH415" s="11">
        <f t="shared" si="943"/>
        <v>0</v>
      </c>
      <c r="AI415" s="11">
        <f t="shared" si="943"/>
        <v>1815.31125</v>
      </c>
      <c r="AJ415" s="12" t="s">
        <v>35</v>
      </c>
    </row>
    <row r="416" s="9" customFormat="1" ht="16" customHeight="1" spans="1:36">
      <c r="A416" s="45">
        <f t="shared" si="870"/>
        <v>413</v>
      </c>
      <c r="B416" s="46" t="s">
        <v>558</v>
      </c>
      <c r="C416" s="107" t="s">
        <v>1019</v>
      </c>
      <c r="D416" s="108" t="s">
        <v>1020</v>
      </c>
      <c r="E416" s="95">
        <v>3473.25</v>
      </c>
      <c r="F416" s="95">
        <v>3473.25</v>
      </c>
      <c r="G416" s="95">
        <v>5664.75</v>
      </c>
      <c r="H416" s="95">
        <v>3473.25</v>
      </c>
      <c r="I416" s="105">
        <v>1790</v>
      </c>
      <c r="J416" s="105"/>
      <c r="K416" s="63">
        <f t="shared" si="871"/>
        <v>62.5185</v>
      </c>
      <c r="L416" s="64">
        <f t="shared" si="872"/>
        <v>555.72</v>
      </c>
      <c r="M416" s="48">
        <f t="shared" si="873"/>
        <v>453.18</v>
      </c>
      <c r="N416" s="46">
        <f t="shared" si="874"/>
        <v>24.31275</v>
      </c>
      <c r="O416" s="48">
        <f t="shared" si="875"/>
        <v>89.5</v>
      </c>
      <c r="P416" s="48">
        <f t="shared" si="876"/>
        <v>0</v>
      </c>
      <c r="Q416" s="48">
        <f t="shared" si="877"/>
        <v>1185.23125</v>
      </c>
      <c r="R416" s="46">
        <f t="shared" si="915"/>
        <v>0</v>
      </c>
      <c r="S416" s="46">
        <f t="shared" si="879"/>
        <v>277.86</v>
      </c>
      <c r="T416" s="48">
        <f t="shared" si="880"/>
        <v>113.3</v>
      </c>
      <c r="U416" s="46">
        <f t="shared" si="881"/>
        <v>10.42</v>
      </c>
      <c r="V416" s="46">
        <v>0</v>
      </c>
      <c r="W416" s="48">
        <f t="shared" si="882"/>
        <v>89.5</v>
      </c>
      <c r="X416" s="48">
        <f t="shared" si="883"/>
        <v>0</v>
      </c>
      <c r="Y416" s="46">
        <f t="shared" si="884"/>
        <v>491.08</v>
      </c>
      <c r="Z416" s="46">
        <f t="shared" si="885"/>
        <v>1676.31125</v>
      </c>
      <c r="AA416" s="78"/>
      <c r="AB416" s="12" t="s">
        <v>98</v>
      </c>
      <c r="AC416" s="11">
        <f t="shared" ref="AC416:AE416" si="944">K416+R416</f>
        <v>62.5185</v>
      </c>
      <c r="AD416" s="11">
        <f t="shared" si="944"/>
        <v>833.58</v>
      </c>
      <c r="AE416" s="11">
        <f t="shared" si="944"/>
        <v>566.48</v>
      </c>
      <c r="AF416" s="11">
        <f t="shared" si="887"/>
        <v>34.73275</v>
      </c>
      <c r="AG416" s="11">
        <f t="shared" ref="AG416:AI416" si="945">O416+W416</f>
        <v>179</v>
      </c>
      <c r="AH416" s="11">
        <f t="shared" si="945"/>
        <v>0</v>
      </c>
      <c r="AI416" s="11">
        <f t="shared" si="945"/>
        <v>1676.31125</v>
      </c>
      <c r="AJ416" s="12" t="s">
        <v>33</v>
      </c>
    </row>
    <row r="417" s="9" customFormat="1" ht="16" customHeight="1" spans="1:36">
      <c r="A417" s="45">
        <f t="shared" si="870"/>
        <v>414</v>
      </c>
      <c r="B417" s="46" t="s">
        <v>193</v>
      </c>
      <c r="C417" s="100" t="s">
        <v>1021</v>
      </c>
      <c r="D417" s="346" t="s">
        <v>1022</v>
      </c>
      <c r="E417" s="95">
        <v>3473.25</v>
      </c>
      <c r="F417" s="95">
        <v>3473.25</v>
      </c>
      <c r="G417" s="95">
        <v>5664.75</v>
      </c>
      <c r="H417" s="95">
        <v>3473.25</v>
      </c>
      <c r="I417" s="105">
        <v>1790</v>
      </c>
      <c r="J417" s="105"/>
      <c r="K417" s="63">
        <f t="shared" si="871"/>
        <v>62.5185</v>
      </c>
      <c r="L417" s="64">
        <f t="shared" si="872"/>
        <v>555.72</v>
      </c>
      <c r="M417" s="48">
        <f t="shared" si="873"/>
        <v>453.18</v>
      </c>
      <c r="N417" s="46">
        <f t="shared" si="874"/>
        <v>24.31275</v>
      </c>
      <c r="O417" s="48">
        <f t="shared" si="875"/>
        <v>89.5</v>
      </c>
      <c r="P417" s="48">
        <f t="shared" si="876"/>
        <v>0</v>
      </c>
      <c r="Q417" s="48">
        <f t="shared" si="877"/>
        <v>1185.23125</v>
      </c>
      <c r="R417" s="46">
        <f t="shared" si="915"/>
        <v>0</v>
      </c>
      <c r="S417" s="46">
        <f t="shared" si="879"/>
        <v>277.86</v>
      </c>
      <c r="T417" s="48">
        <f t="shared" si="880"/>
        <v>113.3</v>
      </c>
      <c r="U417" s="46">
        <f t="shared" si="881"/>
        <v>10.42</v>
      </c>
      <c r="V417" s="46">
        <v>0</v>
      </c>
      <c r="W417" s="48">
        <f t="shared" si="882"/>
        <v>89.5</v>
      </c>
      <c r="X417" s="48">
        <f t="shared" si="883"/>
        <v>0</v>
      </c>
      <c r="Y417" s="46">
        <f t="shared" si="884"/>
        <v>491.08</v>
      </c>
      <c r="Z417" s="46">
        <f t="shared" si="885"/>
        <v>1676.31125</v>
      </c>
      <c r="AA417" s="78"/>
      <c r="AB417" s="12" t="s">
        <v>104</v>
      </c>
      <c r="AC417" s="11">
        <f t="shared" ref="AC417:AE417" si="946">K417+R417</f>
        <v>62.5185</v>
      </c>
      <c r="AD417" s="11">
        <f t="shared" si="946"/>
        <v>833.58</v>
      </c>
      <c r="AE417" s="11">
        <f t="shared" si="946"/>
        <v>566.48</v>
      </c>
      <c r="AF417" s="11">
        <f t="shared" si="887"/>
        <v>34.73275</v>
      </c>
      <c r="AG417" s="11">
        <f t="shared" ref="AG417:AI417" si="947">O417+W417</f>
        <v>179</v>
      </c>
      <c r="AH417" s="11">
        <f t="shared" si="947"/>
        <v>0</v>
      </c>
      <c r="AI417" s="11">
        <f t="shared" si="947"/>
        <v>1676.31125</v>
      </c>
      <c r="AJ417" s="12" t="s">
        <v>35</v>
      </c>
    </row>
    <row r="418" s="9" customFormat="1" ht="16" customHeight="1" spans="1:36">
      <c r="A418" s="45">
        <f t="shared" si="870"/>
        <v>415</v>
      </c>
      <c r="B418" s="46" t="s">
        <v>176</v>
      </c>
      <c r="C418" s="100" t="s">
        <v>1023</v>
      </c>
      <c r="D418" s="55" t="s">
        <v>1024</v>
      </c>
      <c r="E418" s="95">
        <v>3473.25</v>
      </c>
      <c r="F418" s="95">
        <v>3473.25</v>
      </c>
      <c r="G418" s="95">
        <v>5664.75</v>
      </c>
      <c r="H418" s="95">
        <v>3473.25</v>
      </c>
      <c r="I418" s="105">
        <v>3180</v>
      </c>
      <c r="J418" s="105"/>
      <c r="K418" s="63">
        <f t="shared" si="871"/>
        <v>62.5185</v>
      </c>
      <c r="L418" s="64">
        <f t="shared" si="872"/>
        <v>555.72</v>
      </c>
      <c r="M418" s="48">
        <f t="shared" si="873"/>
        <v>453.18</v>
      </c>
      <c r="N418" s="46">
        <f t="shared" si="874"/>
        <v>24.31275</v>
      </c>
      <c r="O418" s="48">
        <f t="shared" si="875"/>
        <v>159</v>
      </c>
      <c r="P418" s="48">
        <f t="shared" si="876"/>
        <v>0</v>
      </c>
      <c r="Q418" s="48">
        <f t="shared" si="877"/>
        <v>1254.73125</v>
      </c>
      <c r="R418" s="46">
        <f t="shared" si="915"/>
        <v>0</v>
      </c>
      <c r="S418" s="46">
        <f t="shared" si="879"/>
        <v>277.86</v>
      </c>
      <c r="T418" s="48">
        <f t="shared" si="880"/>
        <v>113.3</v>
      </c>
      <c r="U418" s="46">
        <f t="shared" si="881"/>
        <v>10.42</v>
      </c>
      <c r="V418" s="46">
        <v>0</v>
      </c>
      <c r="W418" s="48">
        <f t="shared" si="882"/>
        <v>159</v>
      </c>
      <c r="X418" s="48">
        <f t="shared" si="883"/>
        <v>0</v>
      </c>
      <c r="Y418" s="46">
        <f t="shared" si="884"/>
        <v>560.58</v>
      </c>
      <c r="Z418" s="46">
        <f t="shared" si="885"/>
        <v>1815.31125</v>
      </c>
      <c r="AA418" s="78"/>
      <c r="AB418" s="12" t="s">
        <v>104</v>
      </c>
      <c r="AC418" s="11">
        <f t="shared" ref="AC418:AE418" si="948">K418+R418</f>
        <v>62.5185</v>
      </c>
      <c r="AD418" s="11">
        <f t="shared" si="948"/>
        <v>833.58</v>
      </c>
      <c r="AE418" s="11">
        <f t="shared" si="948"/>
        <v>566.48</v>
      </c>
      <c r="AF418" s="11">
        <f t="shared" si="887"/>
        <v>34.73275</v>
      </c>
      <c r="AG418" s="11">
        <f t="shared" ref="AG418:AI418" si="949">O418+W418</f>
        <v>318</v>
      </c>
      <c r="AH418" s="11">
        <f t="shared" si="949"/>
        <v>0</v>
      </c>
      <c r="AI418" s="11">
        <f t="shared" si="949"/>
        <v>1815.31125</v>
      </c>
      <c r="AJ418" s="12" t="s">
        <v>35</v>
      </c>
    </row>
    <row r="419" s="9" customFormat="1" ht="16" customHeight="1" spans="1:36">
      <c r="A419" s="45">
        <f t="shared" si="870"/>
        <v>416</v>
      </c>
      <c r="B419" s="52" t="s">
        <v>363</v>
      </c>
      <c r="C419" s="52" t="s">
        <v>1025</v>
      </c>
      <c r="D419" s="55" t="s">
        <v>1026</v>
      </c>
      <c r="E419" s="109">
        <v>3473.25</v>
      </c>
      <c r="F419" s="95">
        <v>3473.25</v>
      </c>
      <c r="G419" s="95">
        <v>5664.75</v>
      </c>
      <c r="H419" s="95">
        <v>3473.25</v>
      </c>
      <c r="I419" s="105">
        <v>1790</v>
      </c>
      <c r="J419" s="105"/>
      <c r="K419" s="63">
        <f t="shared" si="871"/>
        <v>62.5185</v>
      </c>
      <c r="L419" s="64">
        <f t="shared" si="872"/>
        <v>555.72</v>
      </c>
      <c r="M419" s="48">
        <f t="shared" si="873"/>
        <v>453.18</v>
      </c>
      <c r="N419" s="46">
        <f t="shared" si="874"/>
        <v>24.31275</v>
      </c>
      <c r="O419" s="48">
        <f t="shared" si="875"/>
        <v>89.5</v>
      </c>
      <c r="P419" s="48">
        <f t="shared" si="876"/>
        <v>0</v>
      </c>
      <c r="Q419" s="48">
        <f t="shared" si="877"/>
        <v>1185.23125</v>
      </c>
      <c r="R419" s="46">
        <f t="shared" si="915"/>
        <v>0</v>
      </c>
      <c r="S419" s="46">
        <f t="shared" si="879"/>
        <v>277.86</v>
      </c>
      <c r="T419" s="48">
        <f t="shared" si="880"/>
        <v>113.3</v>
      </c>
      <c r="U419" s="46">
        <f t="shared" si="881"/>
        <v>10.42</v>
      </c>
      <c r="V419" s="46">
        <v>0</v>
      </c>
      <c r="W419" s="48">
        <f t="shared" si="882"/>
        <v>89.5</v>
      </c>
      <c r="X419" s="48">
        <f t="shared" si="883"/>
        <v>0</v>
      </c>
      <c r="Y419" s="46">
        <f t="shared" si="884"/>
        <v>491.08</v>
      </c>
      <c r="Z419" s="46">
        <f t="shared" si="885"/>
        <v>1676.31125</v>
      </c>
      <c r="AA419" s="78"/>
      <c r="AB419" s="12" t="s">
        <v>71</v>
      </c>
      <c r="AC419" s="11">
        <f t="shared" ref="AC419:AE419" si="950">K419+R419</f>
        <v>62.5185</v>
      </c>
      <c r="AD419" s="11">
        <f t="shared" si="950"/>
        <v>833.58</v>
      </c>
      <c r="AE419" s="11">
        <f t="shared" si="950"/>
        <v>566.48</v>
      </c>
      <c r="AF419" s="11">
        <f t="shared" si="887"/>
        <v>34.73275</v>
      </c>
      <c r="AG419" s="11">
        <f t="shared" ref="AG419:AI419" si="951">O419+W419</f>
        <v>179</v>
      </c>
      <c r="AH419" s="11">
        <f t="shared" si="951"/>
        <v>0</v>
      </c>
      <c r="AI419" s="11">
        <f t="shared" si="951"/>
        <v>1676.31125</v>
      </c>
      <c r="AJ419" s="12" t="s">
        <v>33</v>
      </c>
    </row>
    <row r="420" s="9" customFormat="1" ht="16" customHeight="1" spans="1:36">
      <c r="A420" s="45">
        <f t="shared" si="870"/>
        <v>417</v>
      </c>
      <c r="B420" s="52" t="s">
        <v>363</v>
      </c>
      <c r="C420" s="52" t="s">
        <v>1027</v>
      </c>
      <c r="D420" s="55" t="s">
        <v>1028</v>
      </c>
      <c r="E420" s="109">
        <v>3473.25</v>
      </c>
      <c r="F420" s="95">
        <v>3473.25</v>
      </c>
      <c r="G420" s="95">
        <v>5664.75</v>
      </c>
      <c r="H420" s="95">
        <v>3473.25</v>
      </c>
      <c r="I420" s="115">
        <v>1790</v>
      </c>
      <c r="J420" s="105"/>
      <c r="K420" s="63">
        <f t="shared" si="871"/>
        <v>62.5185</v>
      </c>
      <c r="L420" s="64">
        <f t="shared" si="872"/>
        <v>555.72</v>
      </c>
      <c r="M420" s="48">
        <f t="shared" si="873"/>
        <v>453.18</v>
      </c>
      <c r="N420" s="46">
        <f t="shared" si="874"/>
        <v>24.31275</v>
      </c>
      <c r="O420" s="48">
        <f t="shared" si="875"/>
        <v>89.5</v>
      </c>
      <c r="P420" s="48">
        <f t="shared" si="876"/>
        <v>0</v>
      </c>
      <c r="Q420" s="48">
        <f t="shared" si="877"/>
        <v>1185.23125</v>
      </c>
      <c r="R420" s="46">
        <f t="shared" si="915"/>
        <v>0</v>
      </c>
      <c r="S420" s="46">
        <f t="shared" si="879"/>
        <v>277.86</v>
      </c>
      <c r="T420" s="48">
        <f t="shared" si="880"/>
        <v>113.3</v>
      </c>
      <c r="U420" s="46">
        <f t="shared" si="881"/>
        <v>10.42</v>
      </c>
      <c r="V420" s="46">
        <v>0</v>
      </c>
      <c r="W420" s="48">
        <f t="shared" si="882"/>
        <v>89.5</v>
      </c>
      <c r="X420" s="48">
        <f t="shared" si="883"/>
        <v>0</v>
      </c>
      <c r="Y420" s="46">
        <f t="shared" si="884"/>
        <v>491.08</v>
      </c>
      <c r="Z420" s="46">
        <f t="shared" si="885"/>
        <v>1676.31125</v>
      </c>
      <c r="AA420" s="78"/>
      <c r="AB420" s="12" t="s">
        <v>71</v>
      </c>
      <c r="AC420" s="11">
        <f t="shared" ref="AC420:AE420" si="952">K420+R420</f>
        <v>62.5185</v>
      </c>
      <c r="AD420" s="11">
        <f t="shared" si="952"/>
        <v>833.58</v>
      </c>
      <c r="AE420" s="11">
        <f t="shared" si="952"/>
        <v>566.48</v>
      </c>
      <c r="AF420" s="11">
        <f t="shared" si="887"/>
        <v>34.73275</v>
      </c>
      <c r="AG420" s="11">
        <f t="shared" ref="AG420:AI420" si="953">O420+W420</f>
        <v>179</v>
      </c>
      <c r="AH420" s="11">
        <f t="shared" si="953"/>
        <v>0</v>
      </c>
      <c r="AI420" s="11">
        <f t="shared" si="953"/>
        <v>1676.31125</v>
      </c>
      <c r="AJ420" s="12" t="s">
        <v>33</v>
      </c>
    </row>
    <row r="421" s="9" customFormat="1" ht="16" customHeight="1" spans="1:36">
      <c r="A421" s="45">
        <f t="shared" si="870"/>
        <v>418</v>
      </c>
      <c r="B421" s="52" t="s">
        <v>337</v>
      </c>
      <c r="C421" s="52" t="s">
        <v>1029</v>
      </c>
      <c r="D421" s="344" t="s">
        <v>1030</v>
      </c>
      <c r="E421" s="109">
        <v>3473.25</v>
      </c>
      <c r="F421" s="95">
        <v>3473.25</v>
      </c>
      <c r="G421" s="95">
        <v>5664.75</v>
      </c>
      <c r="H421" s="95">
        <v>3473.25</v>
      </c>
      <c r="I421" s="115">
        <v>1790</v>
      </c>
      <c r="J421" s="105"/>
      <c r="K421" s="63">
        <f t="shared" si="871"/>
        <v>62.5185</v>
      </c>
      <c r="L421" s="64">
        <f t="shared" si="872"/>
        <v>555.72</v>
      </c>
      <c r="M421" s="48">
        <f t="shared" si="873"/>
        <v>453.18</v>
      </c>
      <c r="N421" s="46">
        <f t="shared" si="874"/>
        <v>24.31275</v>
      </c>
      <c r="O421" s="48">
        <f t="shared" si="875"/>
        <v>89.5</v>
      </c>
      <c r="P421" s="48">
        <f t="shared" si="876"/>
        <v>0</v>
      </c>
      <c r="Q421" s="48">
        <f t="shared" si="877"/>
        <v>1185.23125</v>
      </c>
      <c r="R421" s="46">
        <f t="shared" si="915"/>
        <v>0</v>
      </c>
      <c r="S421" s="46">
        <f t="shared" si="879"/>
        <v>277.86</v>
      </c>
      <c r="T421" s="48">
        <f t="shared" si="880"/>
        <v>113.3</v>
      </c>
      <c r="U421" s="46">
        <f t="shared" si="881"/>
        <v>10.42</v>
      </c>
      <c r="V421" s="46">
        <v>0</v>
      </c>
      <c r="W421" s="48">
        <f t="shared" si="882"/>
        <v>89.5</v>
      </c>
      <c r="X421" s="48">
        <f t="shared" si="883"/>
        <v>0</v>
      </c>
      <c r="Y421" s="46">
        <f t="shared" si="884"/>
        <v>491.08</v>
      </c>
      <c r="Z421" s="46">
        <f t="shared" si="885"/>
        <v>1676.31125</v>
      </c>
      <c r="AA421" s="78"/>
      <c r="AB421" s="12" t="s">
        <v>74</v>
      </c>
      <c r="AC421" s="11">
        <f t="shared" ref="AC421:AE421" si="954">K421+R421</f>
        <v>62.5185</v>
      </c>
      <c r="AD421" s="11">
        <f t="shared" si="954"/>
        <v>833.58</v>
      </c>
      <c r="AE421" s="11">
        <f t="shared" si="954"/>
        <v>566.48</v>
      </c>
      <c r="AF421" s="11">
        <f t="shared" si="887"/>
        <v>34.73275</v>
      </c>
      <c r="AG421" s="11">
        <f t="shared" ref="AG421:AI421" si="955">O421+W421</f>
        <v>179</v>
      </c>
      <c r="AH421" s="11">
        <f t="shared" si="955"/>
        <v>0</v>
      </c>
      <c r="AI421" s="11">
        <f t="shared" si="955"/>
        <v>1676.31125</v>
      </c>
      <c r="AJ421" s="12" t="s">
        <v>33</v>
      </c>
    </row>
    <row r="422" s="9" customFormat="1" ht="16" customHeight="1" spans="1:36">
      <c r="A422" s="45">
        <f t="shared" si="870"/>
        <v>419</v>
      </c>
      <c r="B422" s="52" t="s">
        <v>1031</v>
      </c>
      <c r="C422" s="52" t="s">
        <v>1032</v>
      </c>
      <c r="D422" s="55" t="s">
        <v>1033</v>
      </c>
      <c r="E422" s="109">
        <v>3473.25</v>
      </c>
      <c r="F422" s="95">
        <v>3473.25</v>
      </c>
      <c r="G422" s="95">
        <v>5664.75</v>
      </c>
      <c r="H422" s="95">
        <v>3473.25</v>
      </c>
      <c r="I422" s="105">
        <v>1790</v>
      </c>
      <c r="J422" s="105"/>
      <c r="K422" s="63">
        <f t="shared" si="871"/>
        <v>62.5185</v>
      </c>
      <c r="L422" s="64">
        <f t="shared" si="872"/>
        <v>555.72</v>
      </c>
      <c r="M422" s="48">
        <f t="shared" si="873"/>
        <v>453.18</v>
      </c>
      <c r="N422" s="46">
        <f t="shared" si="874"/>
        <v>24.31275</v>
      </c>
      <c r="O422" s="48">
        <f t="shared" si="875"/>
        <v>89.5</v>
      </c>
      <c r="P422" s="48">
        <f t="shared" si="876"/>
        <v>0</v>
      </c>
      <c r="Q422" s="48">
        <f t="shared" si="877"/>
        <v>1185.23125</v>
      </c>
      <c r="R422" s="46">
        <f t="shared" si="915"/>
        <v>0</v>
      </c>
      <c r="S422" s="46">
        <f t="shared" si="879"/>
        <v>277.86</v>
      </c>
      <c r="T422" s="48">
        <f t="shared" si="880"/>
        <v>113.3</v>
      </c>
      <c r="U422" s="46">
        <f t="shared" si="881"/>
        <v>10.42</v>
      </c>
      <c r="V422" s="46">
        <v>0</v>
      </c>
      <c r="W422" s="48">
        <f t="shared" si="882"/>
        <v>89.5</v>
      </c>
      <c r="X422" s="48">
        <f t="shared" si="883"/>
        <v>0</v>
      </c>
      <c r="Y422" s="46">
        <f t="shared" si="884"/>
        <v>491.08</v>
      </c>
      <c r="Z422" s="46">
        <f t="shared" si="885"/>
        <v>1676.31125</v>
      </c>
      <c r="AA422" s="78"/>
      <c r="AB422" s="12" t="s">
        <v>77</v>
      </c>
      <c r="AC422" s="11">
        <f t="shared" ref="AC422:AE422" si="956">K422+R422</f>
        <v>62.5185</v>
      </c>
      <c r="AD422" s="11">
        <f t="shared" si="956"/>
        <v>833.58</v>
      </c>
      <c r="AE422" s="11">
        <f t="shared" si="956"/>
        <v>566.48</v>
      </c>
      <c r="AF422" s="11">
        <f t="shared" si="887"/>
        <v>34.73275</v>
      </c>
      <c r="AG422" s="11">
        <f t="shared" ref="AG422:AI422" si="957">O422+W422</f>
        <v>179</v>
      </c>
      <c r="AH422" s="11">
        <f t="shared" si="957"/>
        <v>0</v>
      </c>
      <c r="AI422" s="11">
        <f t="shared" si="957"/>
        <v>1676.31125</v>
      </c>
      <c r="AJ422" s="12" t="s">
        <v>33</v>
      </c>
    </row>
    <row r="423" s="9" customFormat="1" ht="16" customHeight="1" spans="1:36">
      <c r="A423" s="45">
        <f t="shared" si="870"/>
        <v>420</v>
      </c>
      <c r="B423" s="52" t="s">
        <v>289</v>
      </c>
      <c r="C423" s="52" t="s">
        <v>1034</v>
      </c>
      <c r="D423" s="55" t="s">
        <v>1035</v>
      </c>
      <c r="E423" s="109">
        <v>3473.25</v>
      </c>
      <c r="F423" s="95">
        <v>3473.25</v>
      </c>
      <c r="G423" s="95">
        <v>5664.75</v>
      </c>
      <c r="H423" s="95">
        <v>3473.25</v>
      </c>
      <c r="I423" s="105">
        <v>1790</v>
      </c>
      <c r="J423" s="105"/>
      <c r="K423" s="63">
        <f t="shared" si="871"/>
        <v>62.5185</v>
      </c>
      <c r="L423" s="64">
        <f t="shared" si="872"/>
        <v>555.72</v>
      </c>
      <c r="M423" s="48">
        <f t="shared" si="873"/>
        <v>453.18</v>
      </c>
      <c r="N423" s="46">
        <f t="shared" si="874"/>
        <v>24.31275</v>
      </c>
      <c r="O423" s="48">
        <f t="shared" si="875"/>
        <v>89.5</v>
      </c>
      <c r="P423" s="48">
        <f t="shared" si="876"/>
        <v>0</v>
      </c>
      <c r="Q423" s="48">
        <f t="shared" si="877"/>
        <v>1185.23125</v>
      </c>
      <c r="R423" s="46">
        <f t="shared" si="915"/>
        <v>0</v>
      </c>
      <c r="S423" s="46">
        <f t="shared" si="879"/>
        <v>277.86</v>
      </c>
      <c r="T423" s="48">
        <f t="shared" si="880"/>
        <v>113.3</v>
      </c>
      <c r="U423" s="46">
        <f t="shared" si="881"/>
        <v>10.42</v>
      </c>
      <c r="V423" s="46">
        <v>0</v>
      </c>
      <c r="W423" s="48">
        <f t="shared" si="882"/>
        <v>89.5</v>
      </c>
      <c r="X423" s="48">
        <f t="shared" si="883"/>
        <v>0</v>
      </c>
      <c r="Y423" s="46">
        <f t="shared" si="884"/>
        <v>491.08</v>
      </c>
      <c r="Z423" s="46">
        <f t="shared" si="885"/>
        <v>1676.31125</v>
      </c>
      <c r="AA423" s="78"/>
      <c r="AB423" s="12" t="s">
        <v>80</v>
      </c>
      <c r="AC423" s="11">
        <f t="shared" ref="AC423:AE423" si="958">K423+R423</f>
        <v>62.5185</v>
      </c>
      <c r="AD423" s="11">
        <f t="shared" si="958"/>
        <v>833.58</v>
      </c>
      <c r="AE423" s="11">
        <f t="shared" si="958"/>
        <v>566.48</v>
      </c>
      <c r="AF423" s="11">
        <f t="shared" si="887"/>
        <v>34.73275</v>
      </c>
      <c r="AG423" s="11">
        <f t="shared" ref="AG423:AI423" si="959">O423+W423</f>
        <v>179</v>
      </c>
      <c r="AH423" s="11">
        <f t="shared" si="959"/>
        <v>0</v>
      </c>
      <c r="AI423" s="11">
        <f t="shared" si="959"/>
        <v>1676.31125</v>
      </c>
      <c r="AJ423" s="12" t="s">
        <v>33</v>
      </c>
    </row>
    <row r="424" s="9" customFormat="1" ht="16" customHeight="1" spans="1:36">
      <c r="A424" s="45">
        <f t="shared" si="870"/>
        <v>421</v>
      </c>
      <c r="B424" s="52" t="s">
        <v>289</v>
      </c>
      <c r="C424" s="52" t="s">
        <v>1036</v>
      </c>
      <c r="D424" s="55" t="s">
        <v>1037</v>
      </c>
      <c r="E424" s="109">
        <v>3473.25</v>
      </c>
      <c r="F424" s="95">
        <v>3473.25</v>
      </c>
      <c r="G424" s="95">
        <v>5664.75</v>
      </c>
      <c r="H424" s="95">
        <v>3473.25</v>
      </c>
      <c r="I424" s="115">
        <v>1790</v>
      </c>
      <c r="J424" s="105"/>
      <c r="K424" s="63">
        <f t="shared" si="871"/>
        <v>62.5185</v>
      </c>
      <c r="L424" s="64">
        <f t="shared" si="872"/>
        <v>555.72</v>
      </c>
      <c r="M424" s="48">
        <f t="shared" si="873"/>
        <v>453.18</v>
      </c>
      <c r="N424" s="46">
        <f t="shared" si="874"/>
        <v>24.31275</v>
      </c>
      <c r="O424" s="48">
        <f t="shared" si="875"/>
        <v>89.5</v>
      </c>
      <c r="P424" s="48">
        <f t="shared" si="876"/>
        <v>0</v>
      </c>
      <c r="Q424" s="48">
        <f t="shared" si="877"/>
        <v>1185.23125</v>
      </c>
      <c r="R424" s="46">
        <f t="shared" si="915"/>
        <v>0</v>
      </c>
      <c r="S424" s="46">
        <f t="shared" si="879"/>
        <v>277.86</v>
      </c>
      <c r="T424" s="48">
        <f t="shared" si="880"/>
        <v>113.3</v>
      </c>
      <c r="U424" s="46">
        <f t="shared" si="881"/>
        <v>10.42</v>
      </c>
      <c r="V424" s="46">
        <v>0</v>
      </c>
      <c r="W424" s="48">
        <f t="shared" si="882"/>
        <v>89.5</v>
      </c>
      <c r="X424" s="48">
        <f t="shared" si="883"/>
        <v>0</v>
      </c>
      <c r="Y424" s="46">
        <f t="shared" si="884"/>
        <v>491.08</v>
      </c>
      <c r="Z424" s="46">
        <f t="shared" si="885"/>
        <v>1676.31125</v>
      </c>
      <c r="AA424" s="78"/>
      <c r="AB424" s="12" t="s">
        <v>80</v>
      </c>
      <c r="AC424" s="11">
        <f t="shared" ref="AC424:AE424" si="960">K424+R424</f>
        <v>62.5185</v>
      </c>
      <c r="AD424" s="11">
        <f t="shared" si="960"/>
        <v>833.58</v>
      </c>
      <c r="AE424" s="11">
        <f t="shared" si="960"/>
        <v>566.48</v>
      </c>
      <c r="AF424" s="11">
        <f t="shared" si="887"/>
        <v>34.73275</v>
      </c>
      <c r="AG424" s="11">
        <f t="shared" ref="AG424:AI424" si="961">O424+W424</f>
        <v>179</v>
      </c>
      <c r="AH424" s="11">
        <f t="shared" si="961"/>
        <v>0</v>
      </c>
      <c r="AI424" s="11">
        <f t="shared" si="961"/>
        <v>1676.31125</v>
      </c>
      <c r="AJ424" s="12" t="s">
        <v>33</v>
      </c>
    </row>
    <row r="425" s="9" customFormat="1" ht="16" customHeight="1" spans="1:36">
      <c r="A425" s="45">
        <f t="shared" si="870"/>
        <v>422</v>
      </c>
      <c r="B425" s="52" t="s">
        <v>289</v>
      </c>
      <c r="C425" s="52" t="s">
        <v>1038</v>
      </c>
      <c r="D425" s="55" t="s">
        <v>1039</v>
      </c>
      <c r="E425" s="109">
        <v>3473.25</v>
      </c>
      <c r="F425" s="95">
        <v>3473.25</v>
      </c>
      <c r="G425" s="95">
        <v>5664.75</v>
      </c>
      <c r="H425" s="95">
        <v>3473.25</v>
      </c>
      <c r="I425" s="115">
        <v>1790</v>
      </c>
      <c r="J425" s="105"/>
      <c r="K425" s="63">
        <f t="shared" si="871"/>
        <v>62.5185</v>
      </c>
      <c r="L425" s="64">
        <f t="shared" si="872"/>
        <v>555.72</v>
      </c>
      <c r="M425" s="48">
        <f t="shared" si="873"/>
        <v>453.18</v>
      </c>
      <c r="N425" s="46">
        <f t="shared" si="874"/>
        <v>24.31275</v>
      </c>
      <c r="O425" s="48">
        <f t="shared" si="875"/>
        <v>89.5</v>
      </c>
      <c r="P425" s="48">
        <f t="shared" si="876"/>
        <v>0</v>
      </c>
      <c r="Q425" s="48">
        <f t="shared" si="877"/>
        <v>1185.23125</v>
      </c>
      <c r="R425" s="46">
        <f t="shared" si="915"/>
        <v>0</v>
      </c>
      <c r="S425" s="46">
        <f t="shared" si="879"/>
        <v>277.86</v>
      </c>
      <c r="T425" s="48">
        <f t="shared" si="880"/>
        <v>113.3</v>
      </c>
      <c r="U425" s="46">
        <f t="shared" si="881"/>
        <v>10.42</v>
      </c>
      <c r="V425" s="46">
        <v>0</v>
      </c>
      <c r="W425" s="48">
        <f t="shared" si="882"/>
        <v>89.5</v>
      </c>
      <c r="X425" s="48">
        <f t="shared" si="883"/>
        <v>0</v>
      </c>
      <c r="Y425" s="46">
        <f t="shared" si="884"/>
        <v>491.08</v>
      </c>
      <c r="Z425" s="46">
        <f t="shared" si="885"/>
        <v>1676.31125</v>
      </c>
      <c r="AA425" s="78"/>
      <c r="AB425" s="12" t="s">
        <v>80</v>
      </c>
      <c r="AC425" s="11">
        <f t="shared" ref="AC425:AE425" si="962">K425+R425</f>
        <v>62.5185</v>
      </c>
      <c r="AD425" s="11">
        <f t="shared" si="962"/>
        <v>833.58</v>
      </c>
      <c r="AE425" s="11">
        <f t="shared" si="962"/>
        <v>566.48</v>
      </c>
      <c r="AF425" s="11">
        <f t="shared" si="887"/>
        <v>34.73275</v>
      </c>
      <c r="AG425" s="11">
        <f t="shared" ref="AG425:AI425" si="963">O425+W425</f>
        <v>179</v>
      </c>
      <c r="AH425" s="11">
        <f t="shared" si="963"/>
        <v>0</v>
      </c>
      <c r="AI425" s="11">
        <f t="shared" si="963"/>
        <v>1676.31125</v>
      </c>
      <c r="AJ425" s="12" t="s">
        <v>33</v>
      </c>
    </row>
    <row r="426" s="9" customFormat="1" ht="16" customHeight="1" spans="1:36">
      <c r="A426" s="45">
        <f t="shared" si="870"/>
        <v>423</v>
      </c>
      <c r="B426" s="52" t="s">
        <v>289</v>
      </c>
      <c r="C426" s="52" t="s">
        <v>1040</v>
      </c>
      <c r="D426" s="55" t="s">
        <v>1041</v>
      </c>
      <c r="E426" s="109">
        <v>3473.25</v>
      </c>
      <c r="F426" s="95">
        <v>3473.25</v>
      </c>
      <c r="G426" s="95">
        <v>5664.75</v>
      </c>
      <c r="H426" s="95">
        <v>3473.25</v>
      </c>
      <c r="I426" s="115">
        <v>1790</v>
      </c>
      <c r="J426" s="105"/>
      <c r="K426" s="63">
        <f t="shared" si="871"/>
        <v>62.5185</v>
      </c>
      <c r="L426" s="64">
        <f t="shared" si="872"/>
        <v>555.72</v>
      </c>
      <c r="M426" s="48">
        <f t="shared" si="873"/>
        <v>453.18</v>
      </c>
      <c r="N426" s="46">
        <f t="shared" si="874"/>
        <v>24.31275</v>
      </c>
      <c r="O426" s="48">
        <f t="shared" si="875"/>
        <v>89.5</v>
      </c>
      <c r="P426" s="48">
        <f t="shared" si="876"/>
        <v>0</v>
      </c>
      <c r="Q426" s="48">
        <f t="shared" si="877"/>
        <v>1185.23125</v>
      </c>
      <c r="R426" s="46">
        <f t="shared" si="915"/>
        <v>0</v>
      </c>
      <c r="S426" s="46">
        <f t="shared" si="879"/>
        <v>277.86</v>
      </c>
      <c r="T426" s="48">
        <f t="shared" si="880"/>
        <v>113.3</v>
      </c>
      <c r="U426" s="46">
        <f t="shared" si="881"/>
        <v>10.42</v>
      </c>
      <c r="V426" s="46">
        <v>0</v>
      </c>
      <c r="W426" s="48">
        <f t="shared" si="882"/>
        <v>89.5</v>
      </c>
      <c r="X426" s="48">
        <f t="shared" si="883"/>
        <v>0</v>
      </c>
      <c r="Y426" s="46">
        <f t="shared" si="884"/>
        <v>491.08</v>
      </c>
      <c r="Z426" s="46">
        <f t="shared" si="885"/>
        <v>1676.31125</v>
      </c>
      <c r="AA426" s="78"/>
      <c r="AB426" s="12" t="s">
        <v>80</v>
      </c>
      <c r="AC426" s="11">
        <f t="shared" ref="AC426:AE426" si="964">K426+R426</f>
        <v>62.5185</v>
      </c>
      <c r="AD426" s="11">
        <f t="shared" si="964"/>
        <v>833.58</v>
      </c>
      <c r="AE426" s="11">
        <f t="shared" si="964"/>
        <v>566.48</v>
      </c>
      <c r="AF426" s="11">
        <f t="shared" si="887"/>
        <v>34.73275</v>
      </c>
      <c r="AG426" s="11">
        <f t="shared" ref="AG426:AI426" si="965">O426+W426</f>
        <v>179</v>
      </c>
      <c r="AH426" s="11">
        <f t="shared" si="965"/>
        <v>0</v>
      </c>
      <c r="AI426" s="11">
        <f t="shared" si="965"/>
        <v>1676.31125</v>
      </c>
      <c r="AJ426" s="12" t="s">
        <v>33</v>
      </c>
    </row>
    <row r="427" s="9" customFormat="1" ht="16" customHeight="1" spans="1:36">
      <c r="A427" s="45">
        <f t="shared" si="870"/>
        <v>424</v>
      </c>
      <c r="B427" s="52" t="s">
        <v>348</v>
      </c>
      <c r="C427" s="52" t="s">
        <v>1042</v>
      </c>
      <c r="D427" s="55" t="s">
        <v>1043</v>
      </c>
      <c r="E427" s="109">
        <v>3473.25</v>
      </c>
      <c r="F427" s="95">
        <v>3473.25</v>
      </c>
      <c r="G427" s="95">
        <v>5664.75</v>
      </c>
      <c r="H427" s="95">
        <v>3473.25</v>
      </c>
      <c r="I427" s="105">
        <v>0</v>
      </c>
      <c r="J427" s="105"/>
      <c r="K427" s="63">
        <f t="shared" si="871"/>
        <v>62.5185</v>
      </c>
      <c r="L427" s="64">
        <f t="shared" si="872"/>
        <v>555.72</v>
      </c>
      <c r="M427" s="48">
        <f t="shared" si="873"/>
        <v>453.18</v>
      </c>
      <c r="N427" s="46">
        <f t="shared" si="874"/>
        <v>24.31275</v>
      </c>
      <c r="O427" s="48">
        <f t="shared" si="875"/>
        <v>0</v>
      </c>
      <c r="P427" s="48">
        <f t="shared" si="876"/>
        <v>0</v>
      </c>
      <c r="Q427" s="48">
        <f t="shared" si="877"/>
        <v>1095.73125</v>
      </c>
      <c r="R427" s="46">
        <f t="shared" si="915"/>
        <v>0</v>
      </c>
      <c r="S427" s="46">
        <f t="shared" si="879"/>
        <v>277.86</v>
      </c>
      <c r="T427" s="48">
        <f t="shared" si="880"/>
        <v>113.3</v>
      </c>
      <c r="U427" s="46">
        <f t="shared" si="881"/>
        <v>10.42</v>
      </c>
      <c r="V427" s="46">
        <v>0</v>
      </c>
      <c r="W427" s="48">
        <f t="shared" si="882"/>
        <v>0</v>
      </c>
      <c r="X427" s="48">
        <f t="shared" si="883"/>
        <v>0</v>
      </c>
      <c r="Y427" s="46">
        <f t="shared" si="884"/>
        <v>401.58</v>
      </c>
      <c r="Z427" s="46">
        <f t="shared" si="885"/>
        <v>1497.31125</v>
      </c>
      <c r="AA427" s="78"/>
      <c r="AB427" s="12" t="s">
        <v>86</v>
      </c>
      <c r="AC427" s="11">
        <f t="shared" ref="AC427:AE427" si="966">K427+R427</f>
        <v>62.5185</v>
      </c>
      <c r="AD427" s="11">
        <f t="shared" si="966"/>
        <v>833.58</v>
      </c>
      <c r="AE427" s="11">
        <f t="shared" si="966"/>
        <v>566.48</v>
      </c>
      <c r="AF427" s="11">
        <f t="shared" si="887"/>
        <v>34.73275</v>
      </c>
      <c r="AG427" s="11">
        <f t="shared" ref="AG427:AI427" si="967">O427+W427</f>
        <v>0</v>
      </c>
      <c r="AH427" s="11">
        <f t="shared" si="967"/>
        <v>0</v>
      </c>
      <c r="AI427" s="11">
        <f t="shared" si="967"/>
        <v>1497.31125</v>
      </c>
      <c r="AJ427" s="12" t="s">
        <v>33</v>
      </c>
    </row>
    <row r="428" s="9" customFormat="1" ht="16" customHeight="1" spans="1:36">
      <c r="A428" s="45">
        <f t="shared" si="870"/>
        <v>425</v>
      </c>
      <c r="B428" s="52" t="s">
        <v>348</v>
      </c>
      <c r="C428" s="38" t="s">
        <v>1044</v>
      </c>
      <c r="D428" s="55" t="s">
        <v>1045</v>
      </c>
      <c r="E428" s="109">
        <v>3473.25</v>
      </c>
      <c r="F428" s="95">
        <v>0</v>
      </c>
      <c r="G428" s="95">
        <v>5664.75</v>
      </c>
      <c r="H428" s="95">
        <v>3473.25</v>
      </c>
      <c r="I428" s="105">
        <v>0</v>
      </c>
      <c r="J428" s="105"/>
      <c r="K428" s="63">
        <f t="shared" si="871"/>
        <v>62.5185</v>
      </c>
      <c r="L428" s="64">
        <f t="shared" si="872"/>
        <v>0</v>
      </c>
      <c r="M428" s="48">
        <f t="shared" si="873"/>
        <v>453.18</v>
      </c>
      <c r="N428" s="46">
        <f t="shared" si="874"/>
        <v>24.31275</v>
      </c>
      <c r="O428" s="48">
        <f t="shared" si="875"/>
        <v>0</v>
      </c>
      <c r="P428" s="48">
        <f t="shared" si="876"/>
        <v>0</v>
      </c>
      <c r="Q428" s="48">
        <f t="shared" si="877"/>
        <v>540.01125</v>
      </c>
      <c r="R428" s="46">
        <f t="shared" si="915"/>
        <v>0</v>
      </c>
      <c r="S428" s="46">
        <f t="shared" si="879"/>
        <v>0</v>
      </c>
      <c r="T428" s="48">
        <f t="shared" si="880"/>
        <v>113.3</v>
      </c>
      <c r="U428" s="46">
        <f t="shared" si="881"/>
        <v>10.42</v>
      </c>
      <c r="V428" s="46">
        <v>0</v>
      </c>
      <c r="W428" s="48">
        <f t="shared" si="882"/>
        <v>0</v>
      </c>
      <c r="X428" s="48">
        <f t="shared" si="883"/>
        <v>0</v>
      </c>
      <c r="Y428" s="46">
        <f t="shared" si="884"/>
        <v>123.72</v>
      </c>
      <c r="Z428" s="46">
        <f t="shared" si="885"/>
        <v>663.73125</v>
      </c>
      <c r="AA428" s="78"/>
      <c r="AB428" s="12" t="s">
        <v>86</v>
      </c>
      <c r="AC428" s="11">
        <f t="shared" ref="AC428:AE428" si="968">K428+R428</f>
        <v>62.5185</v>
      </c>
      <c r="AD428" s="11">
        <f t="shared" si="968"/>
        <v>0</v>
      </c>
      <c r="AE428" s="11">
        <f t="shared" si="968"/>
        <v>566.48</v>
      </c>
      <c r="AF428" s="11">
        <f t="shared" si="887"/>
        <v>34.73275</v>
      </c>
      <c r="AG428" s="11">
        <f t="shared" ref="AG428:AI428" si="969">O428+W428</f>
        <v>0</v>
      </c>
      <c r="AH428" s="11">
        <f t="shared" si="969"/>
        <v>0</v>
      </c>
      <c r="AI428" s="11">
        <f t="shared" si="969"/>
        <v>663.73125</v>
      </c>
      <c r="AJ428" s="12" t="s">
        <v>33</v>
      </c>
    </row>
    <row r="429" s="20" customFormat="1" ht="16" customHeight="1" spans="1:36">
      <c r="A429" s="57">
        <f t="shared" si="870"/>
        <v>426</v>
      </c>
      <c r="B429" s="149" t="s">
        <v>230</v>
      </c>
      <c r="C429" s="38" t="s">
        <v>1046</v>
      </c>
      <c r="D429" s="167" t="s">
        <v>1047</v>
      </c>
      <c r="E429" s="186">
        <v>3473.25</v>
      </c>
      <c r="F429" s="187">
        <v>0</v>
      </c>
      <c r="G429" s="187">
        <v>5664.75</v>
      </c>
      <c r="H429" s="187">
        <v>3473.25</v>
      </c>
      <c r="I429" s="115">
        <v>3180</v>
      </c>
      <c r="J429" s="188"/>
      <c r="K429" s="65">
        <f t="shared" si="871"/>
        <v>62.5185</v>
      </c>
      <c r="L429" s="66">
        <f t="shared" si="872"/>
        <v>0</v>
      </c>
      <c r="M429" s="60">
        <f t="shared" si="873"/>
        <v>453.18</v>
      </c>
      <c r="N429" s="58">
        <f t="shared" si="874"/>
        <v>24.31275</v>
      </c>
      <c r="O429" s="60">
        <f t="shared" si="875"/>
        <v>159</v>
      </c>
      <c r="P429" s="60">
        <f t="shared" si="876"/>
        <v>0</v>
      </c>
      <c r="Q429" s="60">
        <f t="shared" si="877"/>
        <v>699.01125</v>
      </c>
      <c r="R429" s="58">
        <f t="shared" si="915"/>
        <v>0</v>
      </c>
      <c r="S429" s="58">
        <f t="shared" si="879"/>
        <v>0</v>
      </c>
      <c r="T429" s="60">
        <f t="shared" si="880"/>
        <v>113.3</v>
      </c>
      <c r="U429" s="58">
        <f t="shared" si="881"/>
        <v>10.42</v>
      </c>
      <c r="V429" s="58">
        <v>0</v>
      </c>
      <c r="W429" s="60">
        <f t="shared" si="882"/>
        <v>159</v>
      </c>
      <c r="X429" s="60">
        <f t="shared" si="883"/>
        <v>0</v>
      </c>
      <c r="Y429" s="58">
        <f t="shared" si="884"/>
        <v>282.72</v>
      </c>
      <c r="Z429" s="58">
        <f t="shared" si="885"/>
        <v>981.73125</v>
      </c>
      <c r="AA429" s="185"/>
      <c r="AB429" s="16" t="s">
        <v>57</v>
      </c>
      <c r="AC429" s="15">
        <f t="shared" ref="AC429:AE429" si="970">K429+R429</f>
        <v>62.5185</v>
      </c>
      <c r="AD429" s="15">
        <f t="shared" si="970"/>
        <v>0</v>
      </c>
      <c r="AE429" s="15">
        <f t="shared" si="970"/>
        <v>566.48</v>
      </c>
      <c r="AF429" s="15">
        <f t="shared" si="887"/>
        <v>34.73275</v>
      </c>
      <c r="AG429" s="15">
        <f t="shared" ref="AG429:AI429" si="971">O429+W429</f>
        <v>318</v>
      </c>
      <c r="AH429" s="15">
        <f t="shared" si="971"/>
        <v>0</v>
      </c>
      <c r="AI429" s="15">
        <f t="shared" si="971"/>
        <v>981.73125</v>
      </c>
      <c r="AJ429" s="16" t="s">
        <v>32</v>
      </c>
    </row>
    <row r="430" s="9" customFormat="1" ht="16" customHeight="1" spans="1:36">
      <c r="A430" s="45">
        <f t="shared" si="870"/>
        <v>427</v>
      </c>
      <c r="B430" s="52" t="s">
        <v>670</v>
      </c>
      <c r="C430" s="52" t="s">
        <v>1048</v>
      </c>
      <c r="D430" s="55" t="s">
        <v>1049</v>
      </c>
      <c r="E430" s="109">
        <v>3473.25</v>
      </c>
      <c r="F430" s="95">
        <v>3473.25</v>
      </c>
      <c r="G430" s="95">
        <v>5664.75</v>
      </c>
      <c r="H430" s="95">
        <v>3473.25</v>
      </c>
      <c r="I430" s="115">
        <v>1790</v>
      </c>
      <c r="J430" s="105"/>
      <c r="K430" s="63">
        <f t="shared" si="871"/>
        <v>62.5185</v>
      </c>
      <c r="L430" s="64">
        <f t="shared" si="872"/>
        <v>555.72</v>
      </c>
      <c r="M430" s="48">
        <f t="shared" si="873"/>
        <v>453.18</v>
      </c>
      <c r="N430" s="46">
        <f t="shared" si="874"/>
        <v>24.31275</v>
      </c>
      <c r="O430" s="48">
        <f t="shared" si="875"/>
        <v>89.5</v>
      </c>
      <c r="P430" s="48">
        <f t="shared" si="876"/>
        <v>0</v>
      </c>
      <c r="Q430" s="48">
        <f t="shared" si="877"/>
        <v>1185.23125</v>
      </c>
      <c r="R430" s="46">
        <f t="shared" si="915"/>
        <v>0</v>
      </c>
      <c r="S430" s="46">
        <f t="shared" si="879"/>
        <v>277.86</v>
      </c>
      <c r="T430" s="48">
        <f t="shared" si="880"/>
        <v>113.3</v>
      </c>
      <c r="U430" s="46">
        <f t="shared" si="881"/>
        <v>10.42</v>
      </c>
      <c r="V430" s="46">
        <v>0</v>
      </c>
      <c r="W430" s="48">
        <f t="shared" si="882"/>
        <v>89.5</v>
      </c>
      <c r="X430" s="48">
        <f t="shared" si="883"/>
        <v>0</v>
      </c>
      <c r="Y430" s="46">
        <f t="shared" si="884"/>
        <v>491.08</v>
      </c>
      <c r="Z430" s="46">
        <f t="shared" si="885"/>
        <v>1676.31125</v>
      </c>
      <c r="AA430" s="78"/>
      <c r="AB430" s="12" t="s">
        <v>92</v>
      </c>
      <c r="AC430" s="11">
        <f t="shared" ref="AC430:AE430" si="972">K430+R430</f>
        <v>62.5185</v>
      </c>
      <c r="AD430" s="11">
        <f t="shared" si="972"/>
        <v>833.58</v>
      </c>
      <c r="AE430" s="11">
        <f t="shared" si="972"/>
        <v>566.48</v>
      </c>
      <c r="AF430" s="11">
        <f t="shared" si="887"/>
        <v>34.73275</v>
      </c>
      <c r="AG430" s="11">
        <f t="shared" ref="AG430:AI430" si="973">O430+W430</f>
        <v>179</v>
      </c>
      <c r="AH430" s="11">
        <f t="shared" si="973"/>
        <v>0</v>
      </c>
      <c r="AI430" s="11">
        <f t="shared" si="973"/>
        <v>1676.31125</v>
      </c>
      <c r="AJ430" s="12" t="s">
        <v>33</v>
      </c>
    </row>
    <row r="431" s="20" customFormat="1" ht="16" customHeight="1" spans="1:36">
      <c r="A431" s="57">
        <f t="shared" si="870"/>
        <v>428</v>
      </c>
      <c r="B431" s="149" t="s">
        <v>670</v>
      </c>
      <c r="C431" s="149" t="s">
        <v>1050</v>
      </c>
      <c r="D431" s="167" t="s">
        <v>1051</v>
      </c>
      <c r="E431" s="186">
        <v>3473.25</v>
      </c>
      <c r="F431" s="187">
        <v>0</v>
      </c>
      <c r="G431" s="187">
        <v>0</v>
      </c>
      <c r="H431" s="187">
        <v>0</v>
      </c>
      <c r="I431" s="187">
        <v>0</v>
      </c>
      <c r="J431" s="188"/>
      <c r="K431" s="65">
        <f t="shared" si="871"/>
        <v>62.5185</v>
      </c>
      <c r="L431" s="66">
        <f t="shared" si="872"/>
        <v>0</v>
      </c>
      <c r="M431" s="60">
        <f t="shared" si="873"/>
        <v>0</v>
      </c>
      <c r="N431" s="58">
        <f t="shared" si="874"/>
        <v>0</v>
      </c>
      <c r="O431" s="60">
        <f t="shared" si="875"/>
        <v>0</v>
      </c>
      <c r="P431" s="60">
        <f t="shared" si="876"/>
        <v>0</v>
      </c>
      <c r="Q431" s="60">
        <f t="shared" si="877"/>
        <v>62.5185</v>
      </c>
      <c r="R431" s="58">
        <f t="shared" si="915"/>
        <v>0</v>
      </c>
      <c r="S431" s="58">
        <f t="shared" si="879"/>
        <v>0</v>
      </c>
      <c r="T431" s="60">
        <f t="shared" si="880"/>
        <v>0</v>
      </c>
      <c r="U431" s="58">
        <f t="shared" si="881"/>
        <v>0</v>
      </c>
      <c r="V431" s="58">
        <v>0</v>
      </c>
      <c r="W431" s="60">
        <f t="shared" si="882"/>
        <v>0</v>
      </c>
      <c r="X431" s="60">
        <f t="shared" si="883"/>
        <v>0</v>
      </c>
      <c r="Y431" s="58">
        <f t="shared" si="884"/>
        <v>0</v>
      </c>
      <c r="Z431" s="58">
        <f t="shared" si="885"/>
        <v>62.5185</v>
      </c>
      <c r="AA431" s="185"/>
      <c r="AB431" s="16" t="s">
        <v>92</v>
      </c>
      <c r="AC431" s="15">
        <f t="shared" ref="AC431:AE431" si="974">K431+R431</f>
        <v>62.5185</v>
      </c>
      <c r="AD431" s="15">
        <f t="shared" si="974"/>
        <v>0</v>
      </c>
      <c r="AE431" s="15">
        <f t="shared" si="974"/>
        <v>0</v>
      </c>
      <c r="AF431" s="15">
        <f t="shared" si="887"/>
        <v>0</v>
      </c>
      <c r="AG431" s="15">
        <f t="shared" ref="AG431:AI431" si="975">O431+W431</f>
        <v>0</v>
      </c>
      <c r="AH431" s="15">
        <f t="shared" si="975"/>
        <v>0</v>
      </c>
      <c r="AI431" s="15">
        <f t="shared" si="975"/>
        <v>62.5185</v>
      </c>
      <c r="AJ431" s="16" t="s">
        <v>33</v>
      </c>
    </row>
    <row r="432" s="9" customFormat="1" ht="16" customHeight="1" spans="1:36">
      <c r="A432" s="45">
        <f t="shared" si="870"/>
        <v>429</v>
      </c>
      <c r="B432" s="52" t="s">
        <v>176</v>
      </c>
      <c r="C432" s="52" t="s">
        <v>1052</v>
      </c>
      <c r="D432" s="55" t="s">
        <v>1053</v>
      </c>
      <c r="E432" s="109">
        <v>3473.25</v>
      </c>
      <c r="F432" s="95">
        <v>3473.25</v>
      </c>
      <c r="G432" s="95">
        <v>5664.75</v>
      </c>
      <c r="H432" s="95">
        <v>3473.25</v>
      </c>
      <c r="I432" s="115">
        <v>3180</v>
      </c>
      <c r="J432" s="105"/>
      <c r="K432" s="63">
        <f t="shared" si="871"/>
        <v>62.5185</v>
      </c>
      <c r="L432" s="64">
        <f t="shared" si="872"/>
        <v>555.72</v>
      </c>
      <c r="M432" s="48">
        <f t="shared" si="873"/>
        <v>453.18</v>
      </c>
      <c r="N432" s="46">
        <f t="shared" si="874"/>
        <v>24.31275</v>
      </c>
      <c r="O432" s="48">
        <f t="shared" si="875"/>
        <v>159</v>
      </c>
      <c r="P432" s="48">
        <f t="shared" si="876"/>
        <v>0</v>
      </c>
      <c r="Q432" s="48">
        <f t="shared" si="877"/>
        <v>1254.73125</v>
      </c>
      <c r="R432" s="46">
        <f t="shared" si="915"/>
        <v>0</v>
      </c>
      <c r="S432" s="46">
        <f t="shared" si="879"/>
        <v>277.86</v>
      </c>
      <c r="T432" s="48">
        <f t="shared" si="880"/>
        <v>113.3</v>
      </c>
      <c r="U432" s="46">
        <f t="shared" si="881"/>
        <v>10.42</v>
      </c>
      <c r="V432" s="46">
        <v>0</v>
      </c>
      <c r="W432" s="48">
        <f t="shared" si="882"/>
        <v>159</v>
      </c>
      <c r="X432" s="48">
        <f t="shared" si="883"/>
        <v>0</v>
      </c>
      <c r="Y432" s="46">
        <f t="shared" si="884"/>
        <v>560.58</v>
      </c>
      <c r="Z432" s="46">
        <f t="shared" si="885"/>
        <v>1815.31125</v>
      </c>
      <c r="AA432" s="78"/>
      <c r="AB432" s="12" t="s">
        <v>104</v>
      </c>
      <c r="AC432" s="11">
        <f t="shared" ref="AC432:AE432" si="976">K432+R432</f>
        <v>62.5185</v>
      </c>
      <c r="AD432" s="11">
        <f t="shared" si="976"/>
        <v>833.58</v>
      </c>
      <c r="AE432" s="11">
        <f t="shared" si="976"/>
        <v>566.48</v>
      </c>
      <c r="AF432" s="11">
        <f t="shared" si="887"/>
        <v>34.73275</v>
      </c>
      <c r="AG432" s="11">
        <f t="shared" ref="AG432:AI432" si="977">O432+W432</f>
        <v>318</v>
      </c>
      <c r="AH432" s="11">
        <f t="shared" si="977"/>
        <v>0</v>
      </c>
      <c r="AI432" s="11">
        <f t="shared" si="977"/>
        <v>1815.31125</v>
      </c>
      <c r="AJ432" s="12" t="s">
        <v>35</v>
      </c>
    </row>
    <row r="433" s="9" customFormat="1" ht="16" customHeight="1" spans="1:36">
      <c r="A433" s="45">
        <f t="shared" si="870"/>
        <v>430</v>
      </c>
      <c r="B433" s="52" t="s">
        <v>176</v>
      </c>
      <c r="C433" s="52" t="s">
        <v>1054</v>
      </c>
      <c r="D433" s="55" t="s">
        <v>1055</v>
      </c>
      <c r="E433" s="109">
        <v>3473.25</v>
      </c>
      <c r="F433" s="95">
        <v>3473.25</v>
      </c>
      <c r="G433" s="95">
        <v>5664.75</v>
      </c>
      <c r="H433" s="95">
        <v>3473.25</v>
      </c>
      <c r="I433" s="115">
        <v>3180</v>
      </c>
      <c r="J433" s="105"/>
      <c r="K433" s="63">
        <f t="shared" si="871"/>
        <v>62.5185</v>
      </c>
      <c r="L433" s="64">
        <f t="shared" si="872"/>
        <v>555.72</v>
      </c>
      <c r="M433" s="48">
        <f t="shared" si="873"/>
        <v>453.18</v>
      </c>
      <c r="N433" s="46">
        <f t="shared" si="874"/>
        <v>24.31275</v>
      </c>
      <c r="O433" s="48">
        <f t="shared" si="875"/>
        <v>159</v>
      </c>
      <c r="P433" s="48">
        <f t="shared" si="876"/>
        <v>0</v>
      </c>
      <c r="Q433" s="48">
        <f t="shared" si="877"/>
        <v>1254.73125</v>
      </c>
      <c r="R433" s="46">
        <f t="shared" si="915"/>
        <v>0</v>
      </c>
      <c r="S433" s="46">
        <f t="shared" si="879"/>
        <v>277.86</v>
      </c>
      <c r="T433" s="48">
        <f t="shared" si="880"/>
        <v>113.3</v>
      </c>
      <c r="U433" s="46">
        <f t="shared" si="881"/>
        <v>10.42</v>
      </c>
      <c r="V433" s="46">
        <v>0</v>
      </c>
      <c r="W433" s="48">
        <f t="shared" si="882"/>
        <v>159</v>
      </c>
      <c r="X433" s="48">
        <f t="shared" si="883"/>
        <v>0</v>
      </c>
      <c r="Y433" s="46">
        <f t="shared" si="884"/>
        <v>560.58</v>
      </c>
      <c r="Z433" s="46">
        <f t="shared" si="885"/>
        <v>1815.31125</v>
      </c>
      <c r="AA433" s="78"/>
      <c r="AB433" s="12" t="s">
        <v>104</v>
      </c>
      <c r="AC433" s="11">
        <f t="shared" ref="AC433:AE433" si="978">K433+R433</f>
        <v>62.5185</v>
      </c>
      <c r="AD433" s="11">
        <f t="shared" si="978"/>
        <v>833.58</v>
      </c>
      <c r="AE433" s="11">
        <f t="shared" si="978"/>
        <v>566.48</v>
      </c>
      <c r="AF433" s="11">
        <f t="shared" si="887"/>
        <v>34.73275</v>
      </c>
      <c r="AG433" s="11">
        <f t="shared" ref="AG433:AI433" si="979">O433+W433</f>
        <v>318</v>
      </c>
      <c r="AH433" s="11">
        <f t="shared" si="979"/>
        <v>0</v>
      </c>
      <c r="AI433" s="11">
        <f t="shared" si="979"/>
        <v>1815.31125</v>
      </c>
      <c r="AJ433" s="12" t="s">
        <v>35</v>
      </c>
    </row>
    <row r="434" s="9" customFormat="1" ht="16" customHeight="1" spans="1:36">
      <c r="A434" s="45">
        <f t="shared" si="870"/>
        <v>431</v>
      </c>
      <c r="B434" s="52" t="s">
        <v>210</v>
      </c>
      <c r="C434" s="52" t="s">
        <v>1056</v>
      </c>
      <c r="D434" s="55" t="s">
        <v>1057</v>
      </c>
      <c r="E434" s="109">
        <v>3473.25</v>
      </c>
      <c r="F434" s="95">
        <v>3473.25</v>
      </c>
      <c r="G434" s="95">
        <v>5664.75</v>
      </c>
      <c r="H434" s="95">
        <v>3473.25</v>
      </c>
      <c r="I434" s="115">
        <v>3180</v>
      </c>
      <c r="J434" s="105"/>
      <c r="K434" s="63">
        <f t="shared" si="871"/>
        <v>62.5185</v>
      </c>
      <c r="L434" s="64">
        <f t="shared" si="872"/>
        <v>555.72</v>
      </c>
      <c r="M434" s="48">
        <f t="shared" si="873"/>
        <v>453.18</v>
      </c>
      <c r="N434" s="46">
        <f t="shared" si="874"/>
        <v>24.31275</v>
      </c>
      <c r="O434" s="48">
        <f t="shared" si="875"/>
        <v>159</v>
      </c>
      <c r="P434" s="48">
        <f t="shared" si="876"/>
        <v>0</v>
      </c>
      <c r="Q434" s="48">
        <f t="shared" si="877"/>
        <v>1254.73125</v>
      </c>
      <c r="R434" s="46">
        <f t="shared" si="915"/>
        <v>0</v>
      </c>
      <c r="S434" s="46">
        <f t="shared" si="879"/>
        <v>277.86</v>
      </c>
      <c r="T434" s="48">
        <f t="shared" si="880"/>
        <v>113.3</v>
      </c>
      <c r="U434" s="46">
        <f t="shared" si="881"/>
        <v>10.42</v>
      </c>
      <c r="V434" s="46">
        <v>0</v>
      </c>
      <c r="W434" s="48">
        <f t="shared" si="882"/>
        <v>159</v>
      </c>
      <c r="X434" s="48">
        <f t="shared" si="883"/>
        <v>0</v>
      </c>
      <c r="Y434" s="46">
        <f t="shared" si="884"/>
        <v>560.58</v>
      </c>
      <c r="Z434" s="46">
        <f t="shared" si="885"/>
        <v>1815.31125</v>
      </c>
      <c r="AA434" s="78"/>
      <c r="AB434" s="12" t="s">
        <v>48</v>
      </c>
      <c r="AC434" s="11">
        <f t="shared" ref="AC434:AE434" si="980">K434+R434</f>
        <v>62.5185</v>
      </c>
      <c r="AD434" s="11">
        <f t="shared" si="980"/>
        <v>833.58</v>
      </c>
      <c r="AE434" s="11">
        <f t="shared" si="980"/>
        <v>566.48</v>
      </c>
      <c r="AF434" s="11">
        <f t="shared" si="887"/>
        <v>34.73275</v>
      </c>
      <c r="AG434" s="11">
        <f t="shared" ref="AG434:AI434" si="981">O434+W434</f>
        <v>318</v>
      </c>
      <c r="AH434" s="11">
        <f t="shared" si="981"/>
        <v>0</v>
      </c>
      <c r="AI434" s="11">
        <f t="shared" si="981"/>
        <v>1815.31125</v>
      </c>
      <c r="AJ434" s="12" t="s">
        <v>31</v>
      </c>
    </row>
    <row r="435" s="9" customFormat="1" ht="16" customHeight="1" spans="1:36">
      <c r="A435" s="45">
        <f t="shared" si="870"/>
        <v>432</v>
      </c>
      <c r="B435" s="52" t="s">
        <v>640</v>
      </c>
      <c r="C435" s="52" t="s">
        <v>1058</v>
      </c>
      <c r="D435" s="55" t="s">
        <v>1059</v>
      </c>
      <c r="E435" s="109">
        <v>3473.25</v>
      </c>
      <c r="F435" s="95">
        <v>3473.25</v>
      </c>
      <c r="G435" s="95">
        <v>5664.75</v>
      </c>
      <c r="H435" s="95">
        <v>3473.25</v>
      </c>
      <c r="I435" s="105">
        <v>1790</v>
      </c>
      <c r="J435" s="105"/>
      <c r="K435" s="63">
        <f t="shared" si="871"/>
        <v>62.5185</v>
      </c>
      <c r="L435" s="64">
        <f t="shared" si="872"/>
        <v>555.72</v>
      </c>
      <c r="M435" s="48">
        <f t="shared" si="873"/>
        <v>453.18</v>
      </c>
      <c r="N435" s="46">
        <f t="shared" si="874"/>
        <v>24.31275</v>
      </c>
      <c r="O435" s="48">
        <f t="shared" si="875"/>
        <v>89.5</v>
      </c>
      <c r="P435" s="48">
        <f t="shared" si="876"/>
        <v>0</v>
      </c>
      <c r="Q435" s="48">
        <f t="shared" si="877"/>
        <v>1185.23125</v>
      </c>
      <c r="R435" s="46">
        <f t="shared" si="915"/>
        <v>0</v>
      </c>
      <c r="S435" s="46">
        <f t="shared" si="879"/>
        <v>277.86</v>
      </c>
      <c r="T435" s="48">
        <f t="shared" si="880"/>
        <v>113.3</v>
      </c>
      <c r="U435" s="46">
        <f t="shared" si="881"/>
        <v>10.42</v>
      </c>
      <c r="V435" s="46">
        <v>0</v>
      </c>
      <c r="W435" s="48">
        <f t="shared" si="882"/>
        <v>89.5</v>
      </c>
      <c r="X435" s="48">
        <f t="shared" si="883"/>
        <v>0</v>
      </c>
      <c r="Y435" s="46">
        <f t="shared" si="884"/>
        <v>491.08</v>
      </c>
      <c r="Z435" s="46">
        <f t="shared" si="885"/>
        <v>1676.31125</v>
      </c>
      <c r="AA435" s="78"/>
      <c r="AB435" s="12" t="s">
        <v>95</v>
      </c>
      <c r="AC435" s="11">
        <f t="shared" ref="AC435:AE435" si="982">K435+R435</f>
        <v>62.5185</v>
      </c>
      <c r="AD435" s="11">
        <f t="shared" si="982"/>
        <v>833.58</v>
      </c>
      <c r="AE435" s="11">
        <f t="shared" si="982"/>
        <v>566.48</v>
      </c>
      <c r="AF435" s="11">
        <f t="shared" si="887"/>
        <v>34.73275</v>
      </c>
      <c r="AG435" s="11">
        <f t="shared" ref="AG435:AI435" si="983">O435+W435</f>
        <v>179</v>
      </c>
      <c r="AH435" s="11">
        <f t="shared" si="983"/>
        <v>0</v>
      </c>
      <c r="AI435" s="11">
        <f t="shared" si="983"/>
        <v>1676.31125</v>
      </c>
      <c r="AJ435" s="12" t="s">
        <v>33</v>
      </c>
    </row>
    <row r="436" s="9" customFormat="1" ht="16" customHeight="1" spans="1:36">
      <c r="A436" s="45">
        <f t="shared" si="870"/>
        <v>433</v>
      </c>
      <c r="B436" s="52" t="s">
        <v>640</v>
      </c>
      <c r="C436" s="52" t="s">
        <v>1060</v>
      </c>
      <c r="D436" s="55" t="s">
        <v>1061</v>
      </c>
      <c r="E436" s="109">
        <v>3473.25</v>
      </c>
      <c r="F436" s="95">
        <v>3473.25</v>
      </c>
      <c r="G436" s="95">
        <v>5664.75</v>
      </c>
      <c r="H436" s="95">
        <v>3473.25</v>
      </c>
      <c r="I436" s="115">
        <v>1790</v>
      </c>
      <c r="J436" s="105"/>
      <c r="K436" s="63">
        <f t="shared" si="871"/>
        <v>62.5185</v>
      </c>
      <c r="L436" s="64">
        <f t="shared" si="872"/>
        <v>555.72</v>
      </c>
      <c r="M436" s="48">
        <f t="shared" si="873"/>
        <v>453.18</v>
      </c>
      <c r="N436" s="46">
        <f t="shared" si="874"/>
        <v>24.31275</v>
      </c>
      <c r="O436" s="48">
        <f t="shared" si="875"/>
        <v>89.5</v>
      </c>
      <c r="P436" s="48">
        <f t="shared" si="876"/>
        <v>0</v>
      </c>
      <c r="Q436" s="48">
        <f t="shared" si="877"/>
        <v>1185.23125</v>
      </c>
      <c r="R436" s="46">
        <f t="shared" si="915"/>
        <v>0</v>
      </c>
      <c r="S436" s="46">
        <f t="shared" si="879"/>
        <v>277.86</v>
      </c>
      <c r="T436" s="48">
        <f t="shared" si="880"/>
        <v>113.3</v>
      </c>
      <c r="U436" s="46">
        <f t="shared" si="881"/>
        <v>10.42</v>
      </c>
      <c r="V436" s="46">
        <v>0</v>
      </c>
      <c r="W436" s="48">
        <f t="shared" si="882"/>
        <v>89.5</v>
      </c>
      <c r="X436" s="48">
        <f t="shared" si="883"/>
        <v>0</v>
      </c>
      <c r="Y436" s="46">
        <f t="shared" si="884"/>
        <v>491.08</v>
      </c>
      <c r="Z436" s="46">
        <f t="shared" si="885"/>
        <v>1676.31125</v>
      </c>
      <c r="AA436" s="78"/>
      <c r="AB436" s="12" t="s">
        <v>95</v>
      </c>
      <c r="AC436" s="11">
        <f t="shared" ref="AC436:AE436" si="984">K436+R436</f>
        <v>62.5185</v>
      </c>
      <c r="AD436" s="11">
        <f t="shared" si="984"/>
        <v>833.58</v>
      </c>
      <c r="AE436" s="11">
        <f t="shared" si="984"/>
        <v>566.48</v>
      </c>
      <c r="AF436" s="11">
        <f t="shared" si="887"/>
        <v>34.73275</v>
      </c>
      <c r="AG436" s="11">
        <f t="shared" ref="AG436:AI436" si="985">O436+W436</f>
        <v>179</v>
      </c>
      <c r="AH436" s="11">
        <f t="shared" si="985"/>
        <v>0</v>
      </c>
      <c r="AI436" s="11">
        <f t="shared" si="985"/>
        <v>1676.31125</v>
      </c>
      <c r="AJ436" s="12" t="s">
        <v>33</v>
      </c>
    </row>
    <row r="437" s="9" customFormat="1" ht="16" customHeight="1" spans="1:36">
      <c r="A437" s="45">
        <f t="shared" si="870"/>
        <v>434</v>
      </c>
      <c r="B437" s="52" t="s">
        <v>640</v>
      </c>
      <c r="C437" s="52" t="s">
        <v>1062</v>
      </c>
      <c r="D437" s="55" t="s">
        <v>1063</v>
      </c>
      <c r="E437" s="109">
        <v>3473.25</v>
      </c>
      <c r="F437" s="95">
        <v>3473.25</v>
      </c>
      <c r="G437" s="95">
        <v>5664.75</v>
      </c>
      <c r="H437" s="95">
        <v>3473.25</v>
      </c>
      <c r="I437" s="115">
        <v>1790</v>
      </c>
      <c r="J437" s="105"/>
      <c r="K437" s="63">
        <f t="shared" si="871"/>
        <v>62.5185</v>
      </c>
      <c r="L437" s="64">
        <f t="shared" si="872"/>
        <v>555.72</v>
      </c>
      <c r="M437" s="48">
        <f t="shared" si="873"/>
        <v>453.18</v>
      </c>
      <c r="N437" s="46">
        <f t="shared" si="874"/>
        <v>24.31275</v>
      </c>
      <c r="O437" s="48">
        <f t="shared" si="875"/>
        <v>89.5</v>
      </c>
      <c r="P437" s="48">
        <f t="shared" si="876"/>
        <v>0</v>
      </c>
      <c r="Q437" s="48">
        <f t="shared" si="877"/>
        <v>1185.23125</v>
      </c>
      <c r="R437" s="46">
        <f t="shared" si="915"/>
        <v>0</v>
      </c>
      <c r="S437" s="46">
        <f t="shared" si="879"/>
        <v>277.86</v>
      </c>
      <c r="T437" s="48">
        <f t="shared" si="880"/>
        <v>113.3</v>
      </c>
      <c r="U437" s="46">
        <f t="shared" si="881"/>
        <v>10.42</v>
      </c>
      <c r="V437" s="46">
        <v>0</v>
      </c>
      <c r="W437" s="48">
        <f t="shared" si="882"/>
        <v>89.5</v>
      </c>
      <c r="X437" s="48">
        <f t="shared" si="883"/>
        <v>0</v>
      </c>
      <c r="Y437" s="46">
        <f t="shared" si="884"/>
        <v>491.08</v>
      </c>
      <c r="Z437" s="46">
        <f t="shared" si="885"/>
        <v>1676.31125</v>
      </c>
      <c r="AA437" s="78"/>
      <c r="AB437" s="12" t="s">
        <v>95</v>
      </c>
      <c r="AC437" s="11">
        <f t="shared" ref="AC437:AE437" si="986">K437+R437</f>
        <v>62.5185</v>
      </c>
      <c r="AD437" s="11">
        <f t="shared" si="986"/>
        <v>833.58</v>
      </c>
      <c r="AE437" s="11">
        <f t="shared" si="986"/>
        <v>566.48</v>
      </c>
      <c r="AF437" s="11">
        <f t="shared" si="887"/>
        <v>34.73275</v>
      </c>
      <c r="AG437" s="11">
        <f t="shared" ref="AG437:AI437" si="987">O437+W437</f>
        <v>179</v>
      </c>
      <c r="AH437" s="11">
        <f t="shared" si="987"/>
        <v>0</v>
      </c>
      <c r="AI437" s="11">
        <f t="shared" si="987"/>
        <v>1676.31125</v>
      </c>
      <c r="AJ437" s="12" t="s">
        <v>33</v>
      </c>
    </row>
    <row r="438" s="9" customFormat="1" ht="16" customHeight="1" spans="1:36">
      <c r="A438" s="45">
        <f t="shared" si="870"/>
        <v>435</v>
      </c>
      <c r="B438" s="52" t="s">
        <v>640</v>
      </c>
      <c r="C438" s="52" t="s">
        <v>1064</v>
      </c>
      <c r="D438" s="55" t="s">
        <v>1065</v>
      </c>
      <c r="E438" s="109">
        <v>3473.25</v>
      </c>
      <c r="F438" s="95">
        <v>3473.25</v>
      </c>
      <c r="G438" s="95">
        <v>5664.75</v>
      </c>
      <c r="H438" s="95">
        <v>3473.25</v>
      </c>
      <c r="I438" s="115">
        <v>3180</v>
      </c>
      <c r="J438" s="105"/>
      <c r="K438" s="63">
        <f t="shared" si="871"/>
        <v>62.5185</v>
      </c>
      <c r="L438" s="64">
        <f t="shared" si="872"/>
        <v>555.72</v>
      </c>
      <c r="M438" s="48">
        <f t="shared" si="873"/>
        <v>453.18</v>
      </c>
      <c r="N438" s="46">
        <f t="shared" si="874"/>
        <v>24.31275</v>
      </c>
      <c r="O438" s="48">
        <f t="shared" si="875"/>
        <v>159</v>
      </c>
      <c r="P438" s="48">
        <f t="shared" si="876"/>
        <v>0</v>
      </c>
      <c r="Q438" s="48">
        <f t="shared" si="877"/>
        <v>1254.73125</v>
      </c>
      <c r="R438" s="46">
        <f t="shared" si="915"/>
        <v>0</v>
      </c>
      <c r="S438" s="46">
        <f t="shared" si="879"/>
        <v>277.86</v>
      </c>
      <c r="T438" s="48">
        <f t="shared" si="880"/>
        <v>113.3</v>
      </c>
      <c r="U438" s="46">
        <f t="shared" si="881"/>
        <v>10.42</v>
      </c>
      <c r="V438" s="46">
        <v>0</v>
      </c>
      <c r="W438" s="48">
        <f t="shared" si="882"/>
        <v>159</v>
      </c>
      <c r="X438" s="48">
        <f t="shared" si="883"/>
        <v>0</v>
      </c>
      <c r="Y438" s="46">
        <f t="shared" si="884"/>
        <v>560.58</v>
      </c>
      <c r="Z438" s="46">
        <f t="shared" si="885"/>
        <v>1815.31125</v>
      </c>
      <c r="AA438" s="78"/>
      <c r="AB438" s="12" t="s">
        <v>95</v>
      </c>
      <c r="AC438" s="11">
        <f t="shared" ref="AC438:AE438" si="988">K438+R438</f>
        <v>62.5185</v>
      </c>
      <c r="AD438" s="11">
        <f t="shared" si="988"/>
        <v>833.58</v>
      </c>
      <c r="AE438" s="11">
        <f t="shared" si="988"/>
        <v>566.48</v>
      </c>
      <c r="AF438" s="11">
        <f t="shared" si="887"/>
        <v>34.73275</v>
      </c>
      <c r="AG438" s="11">
        <f t="shared" ref="AG438:AI438" si="989">O438+W438</f>
        <v>318</v>
      </c>
      <c r="AH438" s="11">
        <f t="shared" si="989"/>
        <v>0</v>
      </c>
      <c r="AI438" s="11">
        <f t="shared" si="989"/>
        <v>1815.31125</v>
      </c>
      <c r="AJ438" s="12" t="s">
        <v>33</v>
      </c>
    </row>
    <row r="439" s="9" customFormat="1" ht="16" customHeight="1" spans="1:36">
      <c r="A439" s="45">
        <f t="shared" si="870"/>
        <v>436</v>
      </c>
      <c r="B439" s="52" t="s">
        <v>173</v>
      </c>
      <c r="C439" s="52" t="s">
        <v>1066</v>
      </c>
      <c r="D439" s="55" t="s">
        <v>1067</v>
      </c>
      <c r="E439" s="109">
        <v>3473.25</v>
      </c>
      <c r="F439" s="95">
        <v>3473.25</v>
      </c>
      <c r="G439" s="95">
        <v>5664.75</v>
      </c>
      <c r="H439" s="95">
        <v>3473.25</v>
      </c>
      <c r="I439" s="115">
        <v>3180</v>
      </c>
      <c r="J439" s="105"/>
      <c r="K439" s="63">
        <f t="shared" si="871"/>
        <v>62.5185</v>
      </c>
      <c r="L439" s="64">
        <f t="shared" si="872"/>
        <v>555.72</v>
      </c>
      <c r="M439" s="48">
        <f t="shared" si="873"/>
        <v>453.18</v>
      </c>
      <c r="N439" s="46">
        <f t="shared" si="874"/>
        <v>24.31275</v>
      </c>
      <c r="O439" s="48">
        <f t="shared" si="875"/>
        <v>159</v>
      </c>
      <c r="P439" s="48">
        <f t="shared" si="876"/>
        <v>0</v>
      </c>
      <c r="Q439" s="48">
        <f t="shared" si="877"/>
        <v>1254.73125</v>
      </c>
      <c r="R439" s="46">
        <f t="shared" si="915"/>
        <v>0</v>
      </c>
      <c r="S439" s="46">
        <f t="shared" si="879"/>
        <v>277.86</v>
      </c>
      <c r="T439" s="48">
        <f t="shared" si="880"/>
        <v>113.3</v>
      </c>
      <c r="U439" s="46">
        <f t="shared" si="881"/>
        <v>10.42</v>
      </c>
      <c r="V439" s="46">
        <v>0</v>
      </c>
      <c r="W439" s="48">
        <f t="shared" si="882"/>
        <v>159</v>
      </c>
      <c r="X439" s="48">
        <f t="shared" si="883"/>
        <v>0</v>
      </c>
      <c r="Y439" s="46">
        <f t="shared" si="884"/>
        <v>560.58</v>
      </c>
      <c r="Z439" s="46">
        <f t="shared" si="885"/>
        <v>1815.31125</v>
      </c>
      <c r="AA439" s="78"/>
      <c r="AB439" s="12" t="s">
        <v>104</v>
      </c>
      <c r="AC439" s="11">
        <f t="shared" ref="AC439:AE439" si="990">K439+R439</f>
        <v>62.5185</v>
      </c>
      <c r="AD439" s="11">
        <f t="shared" si="990"/>
        <v>833.58</v>
      </c>
      <c r="AE439" s="11">
        <f t="shared" si="990"/>
        <v>566.48</v>
      </c>
      <c r="AF439" s="11">
        <f t="shared" si="887"/>
        <v>34.73275</v>
      </c>
      <c r="AG439" s="11">
        <f t="shared" ref="AG439:AI439" si="991">O439+W439</f>
        <v>318</v>
      </c>
      <c r="AH439" s="11">
        <f t="shared" si="991"/>
        <v>0</v>
      </c>
      <c r="AI439" s="11">
        <f t="shared" si="991"/>
        <v>1815.31125</v>
      </c>
      <c r="AJ439" s="12" t="s">
        <v>35</v>
      </c>
    </row>
    <row r="440" s="9" customFormat="1" ht="16" customHeight="1" spans="1:36">
      <c r="A440" s="45">
        <f t="shared" si="870"/>
        <v>437</v>
      </c>
      <c r="B440" s="52" t="s">
        <v>173</v>
      </c>
      <c r="C440" s="52" t="s">
        <v>1068</v>
      </c>
      <c r="D440" s="55" t="s">
        <v>1069</v>
      </c>
      <c r="E440" s="109">
        <v>3473.25</v>
      </c>
      <c r="F440" s="95">
        <v>3473.25</v>
      </c>
      <c r="G440" s="95">
        <v>5664.75</v>
      </c>
      <c r="H440" s="95">
        <v>3473.25</v>
      </c>
      <c r="I440" s="115">
        <v>3180</v>
      </c>
      <c r="J440" s="105"/>
      <c r="K440" s="63">
        <f t="shared" si="871"/>
        <v>62.5185</v>
      </c>
      <c r="L440" s="64">
        <f t="shared" si="872"/>
        <v>555.72</v>
      </c>
      <c r="M440" s="48">
        <f t="shared" si="873"/>
        <v>453.18</v>
      </c>
      <c r="N440" s="46">
        <f t="shared" si="874"/>
        <v>24.31275</v>
      </c>
      <c r="O440" s="48">
        <f t="shared" si="875"/>
        <v>159</v>
      </c>
      <c r="P440" s="48">
        <f t="shared" si="876"/>
        <v>0</v>
      </c>
      <c r="Q440" s="48">
        <f t="shared" si="877"/>
        <v>1254.73125</v>
      </c>
      <c r="R440" s="46">
        <f t="shared" si="915"/>
        <v>0</v>
      </c>
      <c r="S440" s="46">
        <f t="shared" si="879"/>
        <v>277.86</v>
      </c>
      <c r="T440" s="48">
        <f t="shared" si="880"/>
        <v>113.3</v>
      </c>
      <c r="U440" s="46">
        <f t="shared" si="881"/>
        <v>10.42</v>
      </c>
      <c r="V440" s="46">
        <v>0</v>
      </c>
      <c r="W440" s="48">
        <f t="shared" si="882"/>
        <v>159</v>
      </c>
      <c r="X440" s="48">
        <f t="shared" si="883"/>
        <v>0</v>
      </c>
      <c r="Y440" s="46">
        <f t="shared" si="884"/>
        <v>560.58</v>
      </c>
      <c r="Z440" s="46">
        <f t="shared" si="885"/>
        <v>1815.31125</v>
      </c>
      <c r="AA440" s="78"/>
      <c r="AB440" s="12" t="s">
        <v>104</v>
      </c>
      <c r="AC440" s="11">
        <f t="shared" ref="AC440:AE440" si="992">K440+R440</f>
        <v>62.5185</v>
      </c>
      <c r="AD440" s="11">
        <f t="shared" si="992"/>
        <v>833.58</v>
      </c>
      <c r="AE440" s="11">
        <f t="shared" si="992"/>
        <v>566.48</v>
      </c>
      <c r="AF440" s="11">
        <f t="shared" si="887"/>
        <v>34.73275</v>
      </c>
      <c r="AG440" s="11">
        <f t="shared" ref="AG440:AI440" si="993">O440+W440</f>
        <v>318</v>
      </c>
      <c r="AH440" s="11">
        <f t="shared" si="993"/>
        <v>0</v>
      </c>
      <c r="AI440" s="11">
        <f t="shared" si="993"/>
        <v>1815.31125</v>
      </c>
      <c r="AJ440" s="12" t="s">
        <v>35</v>
      </c>
    </row>
    <row r="441" s="9" customFormat="1" ht="16" customHeight="1" spans="1:36">
      <c r="A441" s="45">
        <f t="shared" si="870"/>
        <v>438</v>
      </c>
      <c r="B441" s="52" t="s">
        <v>509</v>
      </c>
      <c r="C441" s="52" t="s">
        <v>1070</v>
      </c>
      <c r="D441" s="55" t="s">
        <v>1071</v>
      </c>
      <c r="E441" s="109">
        <v>3473.25</v>
      </c>
      <c r="F441" s="95">
        <v>3473.25</v>
      </c>
      <c r="G441" s="95">
        <v>5664.75</v>
      </c>
      <c r="H441" s="95">
        <v>3473.25</v>
      </c>
      <c r="I441" s="115">
        <v>1790</v>
      </c>
      <c r="J441" s="105"/>
      <c r="K441" s="63">
        <f t="shared" si="871"/>
        <v>62.5185</v>
      </c>
      <c r="L441" s="64">
        <f t="shared" si="872"/>
        <v>555.72</v>
      </c>
      <c r="M441" s="48">
        <f t="shared" si="873"/>
        <v>453.18</v>
      </c>
      <c r="N441" s="46">
        <f t="shared" si="874"/>
        <v>24.31275</v>
      </c>
      <c r="O441" s="48">
        <f t="shared" si="875"/>
        <v>89.5</v>
      </c>
      <c r="P441" s="48">
        <f t="shared" si="876"/>
        <v>0</v>
      </c>
      <c r="Q441" s="48">
        <f t="shared" si="877"/>
        <v>1185.23125</v>
      </c>
      <c r="R441" s="46">
        <f t="shared" si="915"/>
        <v>0</v>
      </c>
      <c r="S441" s="46">
        <f t="shared" si="879"/>
        <v>277.86</v>
      </c>
      <c r="T441" s="48">
        <f t="shared" si="880"/>
        <v>113.3</v>
      </c>
      <c r="U441" s="46">
        <f t="shared" si="881"/>
        <v>10.42</v>
      </c>
      <c r="V441" s="46">
        <v>0</v>
      </c>
      <c r="W441" s="48">
        <f t="shared" si="882"/>
        <v>89.5</v>
      </c>
      <c r="X441" s="48">
        <f t="shared" si="883"/>
        <v>0</v>
      </c>
      <c r="Y441" s="46">
        <f t="shared" si="884"/>
        <v>491.08</v>
      </c>
      <c r="Z441" s="46">
        <f t="shared" si="885"/>
        <v>1676.31125</v>
      </c>
      <c r="AA441" s="78"/>
      <c r="AB441" s="12" t="s">
        <v>83</v>
      </c>
      <c r="AC441" s="11">
        <f t="shared" ref="AC441:AE441" si="994">K441+R441</f>
        <v>62.5185</v>
      </c>
      <c r="AD441" s="11">
        <f t="shared" si="994"/>
        <v>833.58</v>
      </c>
      <c r="AE441" s="11">
        <f t="shared" si="994"/>
        <v>566.48</v>
      </c>
      <c r="AF441" s="11">
        <f t="shared" si="887"/>
        <v>34.73275</v>
      </c>
      <c r="AG441" s="11">
        <f t="shared" ref="AG441:AI441" si="995">O441+W441</f>
        <v>179</v>
      </c>
      <c r="AH441" s="11">
        <f t="shared" si="995"/>
        <v>0</v>
      </c>
      <c r="AI441" s="11">
        <f t="shared" si="995"/>
        <v>1676.31125</v>
      </c>
      <c r="AJ441" s="12" t="s">
        <v>33</v>
      </c>
    </row>
    <row r="442" s="9" customFormat="1" ht="16" customHeight="1" spans="1:36">
      <c r="A442" s="45">
        <f t="shared" si="870"/>
        <v>439</v>
      </c>
      <c r="B442" s="52" t="s">
        <v>640</v>
      </c>
      <c r="C442" s="38" t="s">
        <v>1072</v>
      </c>
      <c r="D442" s="55" t="s">
        <v>1073</v>
      </c>
      <c r="E442" s="109">
        <v>3473.25</v>
      </c>
      <c r="F442" s="95">
        <v>0</v>
      </c>
      <c r="G442" s="95">
        <v>0</v>
      </c>
      <c r="H442" s="95">
        <v>3473.25</v>
      </c>
      <c r="I442" s="115">
        <v>1790</v>
      </c>
      <c r="J442" s="105"/>
      <c r="K442" s="63">
        <f t="shared" si="871"/>
        <v>62.5185</v>
      </c>
      <c r="L442" s="64">
        <f t="shared" si="872"/>
        <v>0</v>
      </c>
      <c r="M442" s="48">
        <f t="shared" si="873"/>
        <v>0</v>
      </c>
      <c r="N442" s="46">
        <f t="shared" si="874"/>
        <v>24.31275</v>
      </c>
      <c r="O442" s="48">
        <f t="shared" si="875"/>
        <v>89.5</v>
      </c>
      <c r="P442" s="48">
        <f t="shared" si="876"/>
        <v>0</v>
      </c>
      <c r="Q442" s="48">
        <f t="shared" si="877"/>
        <v>176.33125</v>
      </c>
      <c r="R442" s="46">
        <f t="shared" si="915"/>
        <v>0</v>
      </c>
      <c r="S442" s="46">
        <f t="shared" si="879"/>
        <v>0</v>
      </c>
      <c r="T442" s="48">
        <f t="shared" si="880"/>
        <v>0</v>
      </c>
      <c r="U442" s="46">
        <f t="shared" si="881"/>
        <v>10.42</v>
      </c>
      <c r="V442" s="46">
        <v>0</v>
      </c>
      <c r="W442" s="48">
        <f t="shared" si="882"/>
        <v>89.5</v>
      </c>
      <c r="X442" s="48">
        <f t="shared" si="883"/>
        <v>0</v>
      </c>
      <c r="Y442" s="46">
        <f t="shared" si="884"/>
        <v>99.92</v>
      </c>
      <c r="Z442" s="46">
        <f t="shared" si="885"/>
        <v>276.25125</v>
      </c>
      <c r="AA442" s="78"/>
      <c r="AB442" s="12" t="s">
        <v>95</v>
      </c>
      <c r="AC442" s="11">
        <f t="shared" ref="AC442:AE442" si="996">K442+R442</f>
        <v>62.5185</v>
      </c>
      <c r="AD442" s="11">
        <f t="shared" si="996"/>
        <v>0</v>
      </c>
      <c r="AE442" s="11">
        <f t="shared" si="996"/>
        <v>0</v>
      </c>
      <c r="AF442" s="11">
        <f t="shared" si="887"/>
        <v>34.73275</v>
      </c>
      <c r="AG442" s="11">
        <f t="shared" ref="AG442:AI442" si="997">O442+W442</f>
        <v>179</v>
      </c>
      <c r="AH442" s="11">
        <f t="shared" si="997"/>
        <v>0</v>
      </c>
      <c r="AI442" s="11">
        <f t="shared" si="997"/>
        <v>276.25125</v>
      </c>
      <c r="AJ442" s="12" t="s">
        <v>33</v>
      </c>
    </row>
    <row r="443" s="9" customFormat="1" ht="16" customHeight="1" spans="1:36">
      <c r="A443" s="45">
        <f t="shared" si="870"/>
        <v>440</v>
      </c>
      <c r="B443" s="314" t="s">
        <v>328</v>
      </c>
      <c r="C443" s="315" t="s">
        <v>1074</v>
      </c>
      <c r="D443" s="55" t="s">
        <v>1075</v>
      </c>
      <c r="E443" s="109">
        <v>3820</v>
      </c>
      <c r="F443" s="95">
        <v>0</v>
      </c>
      <c r="G443" s="95">
        <v>0</v>
      </c>
      <c r="H443" s="95">
        <v>0</v>
      </c>
      <c r="I443" s="105">
        <v>4180</v>
      </c>
      <c r="J443" s="105"/>
      <c r="K443" s="63">
        <f t="shared" si="871"/>
        <v>68.76</v>
      </c>
      <c r="L443" s="64">
        <f t="shared" si="872"/>
        <v>0</v>
      </c>
      <c r="M443" s="48">
        <f t="shared" si="873"/>
        <v>0</v>
      </c>
      <c r="N443" s="46">
        <f t="shared" si="874"/>
        <v>0</v>
      </c>
      <c r="O443" s="48">
        <f t="shared" si="875"/>
        <v>209</v>
      </c>
      <c r="P443" s="48">
        <f t="shared" si="876"/>
        <v>0</v>
      </c>
      <c r="Q443" s="48">
        <f t="shared" si="877"/>
        <v>277.76</v>
      </c>
      <c r="R443" s="46">
        <f t="shared" si="915"/>
        <v>0</v>
      </c>
      <c r="S443" s="46">
        <f t="shared" si="879"/>
        <v>0</v>
      </c>
      <c r="T443" s="48">
        <f t="shared" si="880"/>
        <v>0</v>
      </c>
      <c r="U443" s="46">
        <f t="shared" si="881"/>
        <v>0</v>
      </c>
      <c r="V443" s="46">
        <v>0</v>
      </c>
      <c r="W443" s="48">
        <f t="shared" si="882"/>
        <v>209</v>
      </c>
      <c r="X443" s="48">
        <f t="shared" si="883"/>
        <v>0</v>
      </c>
      <c r="Y443" s="46">
        <f t="shared" si="884"/>
        <v>209</v>
      </c>
      <c r="Z443" s="46">
        <f t="shared" si="885"/>
        <v>486.76</v>
      </c>
      <c r="AA443" s="78"/>
      <c r="AB443" s="12" t="s">
        <v>104</v>
      </c>
      <c r="AC443" s="11">
        <f t="shared" ref="AC443:AE443" si="998">K443+R443</f>
        <v>68.76</v>
      </c>
      <c r="AD443" s="11">
        <f t="shared" si="998"/>
        <v>0</v>
      </c>
      <c r="AE443" s="11">
        <f t="shared" si="998"/>
        <v>0</v>
      </c>
      <c r="AF443" s="11">
        <f t="shared" si="887"/>
        <v>0</v>
      </c>
      <c r="AG443" s="11">
        <f t="shared" ref="AG443:AI443" si="999">O443+W443</f>
        <v>418</v>
      </c>
      <c r="AH443" s="11">
        <f t="shared" si="999"/>
        <v>0</v>
      </c>
      <c r="AI443" s="11">
        <f t="shared" si="999"/>
        <v>486.76</v>
      </c>
      <c r="AJ443" s="12" t="s">
        <v>35</v>
      </c>
    </row>
    <row r="444" s="9" customFormat="1" ht="16" customHeight="1" spans="1:36">
      <c r="A444" s="45">
        <f t="shared" si="870"/>
        <v>441</v>
      </c>
      <c r="B444" s="52" t="s">
        <v>509</v>
      </c>
      <c r="C444" s="52" t="s">
        <v>1076</v>
      </c>
      <c r="D444" s="344" t="s">
        <v>1077</v>
      </c>
      <c r="E444" s="109">
        <v>3473.25</v>
      </c>
      <c r="F444" s="109">
        <v>3473.25</v>
      </c>
      <c r="G444" s="95">
        <v>5664.75</v>
      </c>
      <c r="H444" s="95">
        <v>3473.25</v>
      </c>
      <c r="I444" s="115">
        <v>1790</v>
      </c>
      <c r="J444" s="105"/>
      <c r="K444" s="63">
        <f t="shared" si="871"/>
        <v>62.5185</v>
      </c>
      <c r="L444" s="64">
        <f t="shared" si="872"/>
        <v>555.72</v>
      </c>
      <c r="M444" s="48">
        <f t="shared" si="873"/>
        <v>453.18</v>
      </c>
      <c r="N444" s="46">
        <f t="shared" si="874"/>
        <v>24.31275</v>
      </c>
      <c r="O444" s="48">
        <f t="shared" si="875"/>
        <v>89.5</v>
      </c>
      <c r="P444" s="48">
        <f t="shared" si="876"/>
        <v>0</v>
      </c>
      <c r="Q444" s="48">
        <f t="shared" si="877"/>
        <v>1185.23125</v>
      </c>
      <c r="R444" s="46">
        <f t="shared" si="915"/>
        <v>0</v>
      </c>
      <c r="S444" s="46">
        <f t="shared" si="879"/>
        <v>277.86</v>
      </c>
      <c r="T444" s="48">
        <f t="shared" si="880"/>
        <v>113.3</v>
      </c>
      <c r="U444" s="46">
        <f t="shared" si="881"/>
        <v>10.42</v>
      </c>
      <c r="V444" s="46">
        <v>0</v>
      </c>
      <c r="W444" s="48">
        <f t="shared" si="882"/>
        <v>89.5</v>
      </c>
      <c r="X444" s="48">
        <f t="shared" si="883"/>
        <v>0</v>
      </c>
      <c r="Y444" s="46">
        <f t="shared" si="884"/>
        <v>491.08</v>
      </c>
      <c r="Z444" s="46">
        <f t="shared" si="885"/>
        <v>1676.31125</v>
      </c>
      <c r="AA444" s="78"/>
      <c r="AB444" s="12" t="s">
        <v>83</v>
      </c>
      <c r="AC444" s="11">
        <f t="shared" ref="AC444:AE444" si="1000">K444+R444</f>
        <v>62.5185</v>
      </c>
      <c r="AD444" s="11">
        <f t="shared" si="1000"/>
        <v>833.58</v>
      </c>
      <c r="AE444" s="11">
        <f t="shared" si="1000"/>
        <v>566.48</v>
      </c>
      <c r="AF444" s="11">
        <f t="shared" si="887"/>
        <v>34.73275</v>
      </c>
      <c r="AG444" s="11">
        <f t="shared" ref="AG444:AI444" si="1001">O444+W444</f>
        <v>179</v>
      </c>
      <c r="AH444" s="11">
        <f t="shared" si="1001"/>
        <v>0</v>
      </c>
      <c r="AI444" s="11">
        <f t="shared" si="1001"/>
        <v>1676.31125</v>
      </c>
      <c r="AJ444" s="12" t="s">
        <v>33</v>
      </c>
    </row>
    <row r="445" s="9" customFormat="1" ht="16" customHeight="1" spans="1:36">
      <c r="A445" s="45">
        <f t="shared" si="870"/>
        <v>442</v>
      </c>
      <c r="B445" s="52" t="s">
        <v>230</v>
      </c>
      <c r="C445" s="52" t="s">
        <v>1078</v>
      </c>
      <c r="D445" s="344" t="s">
        <v>1079</v>
      </c>
      <c r="E445" s="109">
        <v>3820</v>
      </c>
      <c r="F445" s="109">
        <v>3820</v>
      </c>
      <c r="G445" s="95">
        <v>5664.75</v>
      </c>
      <c r="H445" s="95">
        <v>3820</v>
      </c>
      <c r="I445" s="105"/>
      <c r="J445" s="105"/>
      <c r="K445" s="63">
        <f t="shared" si="871"/>
        <v>68.76</v>
      </c>
      <c r="L445" s="64">
        <f t="shared" si="872"/>
        <v>611.2</v>
      </c>
      <c r="M445" s="48">
        <f t="shared" si="873"/>
        <v>453.18</v>
      </c>
      <c r="N445" s="46">
        <f t="shared" si="874"/>
        <v>26.74</v>
      </c>
      <c r="O445" s="48">
        <f t="shared" si="875"/>
        <v>0</v>
      </c>
      <c r="P445" s="48">
        <f t="shared" si="876"/>
        <v>0</v>
      </c>
      <c r="Q445" s="48">
        <f t="shared" si="877"/>
        <v>1159.88</v>
      </c>
      <c r="R445" s="46">
        <f t="shared" si="915"/>
        <v>0</v>
      </c>
      <c r="S445" s="46">
        <f t="shared" si="879"/>
        <v>305.6</v>
      </c>
      <c r="T445" s="48">
        <f t="shared" si="880"/>
        <v>113.3</v>
      </c>
      <c r="U445" s="46">
        <f t="shared" si="881"/>
        <v>11.46</v>
      </c>
      <c r="V445" s="46">
        <v>0</v>
      </c>
      <c r="W445" s="48">
        <f t="shared" si="882"/>
        <v>0</v>
      </c>
      <c r="X445" s="48">
        <f t="shared" si="883"/>
        <v>0</v>
      </c>
      <c r="Y445" s="46">
        <f t="shared" si="884"/>
        <v>430.36</v>
      </c>
      <c r="Z445" s="46">
        <f t="shared" si="885"/>
        <v>1590.24</v>
      </c>
      <c r="AA445" s="78"/>
      <c r="AB445" s="12" t="s">
        <v>57</v>
      </c>
      <c r="AC445" s="11">
        <f t="shared" ref="AC445:AE445" si="1002">K445+R445</f>
        <v>68.76</v>
      </c>
      <c r="AD445" s="11">
        <f t="shared" si="1002"/>
        <v>916.8</v>
      </c>
      <c r="AE445" s="11">
        <f t="shared" si="1002"/>
        <v>566.48</v>
      </c>
      <c r="AF445" s="11">
        <f t="shared" si="887"/>
        <v>38.2</v>
      </c>
      <c r="AG445" s="11">
        <f t="shared" ref="AG445:AI445" si="1003">O445+W445</f>
        <v>0</v>
      </c>
      <c r="AH445" s="11">
        <f t="shared" si="1003"/>
        <v>0</v>
      </c>
      <c r="AI445" s="11">
        <f t="shared" si="1003"/>
        <v>1590.24</v>
      </c>
      <c r="AJ445" s="12" t="s">
        <v>32</v>
      </c>
    </row>
    <row r="446" s="9" customFormat="1" ht="16" customHeight="1" spans="1:36">
      <c r="A446" s="45">
        <f t="shared" si="870"/>
        <v>443</v>
      </c>
      <c r="B446" s="52" t="s">
        <v>230</v>
      </c>
      <c r="C446" s="52" t="s">
        <v>1080</v>
      </c>
      <c r="D446" s="344" t="s">
        <v>1081</v>
      </c>
      <c r="E446" s="109">
        <v>3473.25</v>
      </c>
      <c r="F446" s="109">
        <v>3473.25</v>
      </c>
      <c r="G446" s="95">
        <v>5664.75</v>
      </c>
      <c r="H446" s="95">
        <v>3473.25</v>
      </c>
      <c r="I446" s="115">
        <v>3180</v>
      </c>
      <c r="J446" s="105"/>
      <c r="K446" s="63">
        <f t="shared" si="871"/>
        <v>62.5185</v>
      </c>
      <c r="L446" s="64">
        <f t="shared" si="872"/>
        <v>555.72</v>
      </c>
      <c r="M446" s="48">
        <f t="shared" si="873"/>
        <v>453.18</v>
      </c>
      <c r="N446" s="46">
        <f t="shared" si="874"/>
        <v>24.31275</v>
      </c>
      <c r="O446" s="48">
        <f t="shared" si="875"/>
        <v>159</v>
      </c>
      <c r="P446" s="48">
        <f t="shared" si="876"/>
        <v>0</v>
      </c>
      <c r="Q446" s="48">
        <f t="shared" si="877"/>
        <v>1254.73125</v>
      </c>
      <c r="R446" s="46">
        <f t="shared" si="915"/>
        <v>0</v>
      </c>
      <c r="S446" s="46">
        <f t="shared" si="879"/>
        <v>277.86</v>
      </c>
      <c r="T446" s="48">
        <f t="shared" si="880"/>
        <v>113.3</v>
      </c>
      <c r="U446" s="46">
        <f t="shared" si="881"/>
        <v>10.42</v>
      </c>
      <c r="V446" s="46">
        <v>0</v>
      </c>
      <c r="W446" s="48">
        <f t="shared" si="882"/>
        <v>159</v>
      </c>
      <c r="X446" s="48">
        <f t="shared" si="883"/>
        <v>0</v>
      </c>
      <c r="Y446" s="46">
        <f t="shared" si="884"/>
        <v>560.58</v>
      </c>
      <c r="Z446" s="46">
        <f t="shared" si="885"/>
        <v>1815.31125</v>
      </c>
      <c r="AA446" s="78"/>
      <c r="AB446" s="12" t="s">
        <v>60</v>
      </c>
      <c r="AC446" s="11">
        <f t="shared" ref="AC446:AE446" si="1004">K446+R446</f>
        <v>62.5185</v>
      </c>
      <c r="AD446" s="11">
        <f t="shared" si="1004"/>
        <v>833.58</v>
      </c>
      <c r="AE446" s="11">
        <f t="shared" si="1004"/>
        <v>566.48</v>
      </c>
      <c r="AF446" s="11">
        <f t="shared" si="887"/>
        <v>34.73275</v>
      </c>
      <c r="AG446" s="11">
        <f t="shared" ref="AG446:AI446" si="1005">O446+W446</f>
        <v>318</v>
      </c>
      <c r="AH446" s="11">
        <f t="shared" si="1005"/>
        <v>0</v>
      </c>
      <c r="AI446" s="11">
        <f t="shared" si="1005"/>
        <v>1815.31125</v>
      </c>
      <c r="AJ446" s="12" t="s">
        <v>32</v>
      </c>
    </row>
    <row r="447" s="9" customFormat="1" ht="16" customHeight="1" spans="1:36">
      <c r="A447" s="45">
        <f t="shared" si="870"/>
        <v>444</v>
      </c>
      <c r="B447" s="52" t="s">
        <v>230</v>
      </c>
      <c r="C447" s="38" t="s">
        <v>1082</v>
      </c>
      <c r="D447" s="344" t="s">
        <v>1083</v>
      </c>
      <c r="E447" s="109">
        <v>3473.25</v>
      </c>
      <c r="F447" s="109">
        <v>0</v>
      </c>
      <c r="G447" s="95">
        <v>5664.75</v>
      </c>
      <c r="H447" s="95">
        <v>3473.25</v>
      </c>
      <c r="I447" s="105">
        <v>0</v>
      </c>
      <c r="J447" s="105"/>
      <c r="K447" s="63">
        <f t="shared" si="871"/>
        <v>62.5185</v>
      </c>
      <c r="L447" s="64">
        <f t="shared" si="872"/>
        <v>0</v>
      </c>
      <c r="M447" s="48">
        <f t="shared" si="873"/>
        <v>453.18</v>
      </c>
      <c r="N447" s="46">
        <f t="shared" si="874"/>
        <v>24.31275</v>
      </c>
      <c r="O447" s="48">
        <f t="shared" si="875"/>
        <v>0</v>
      </c>
      <c r="P447" s="48">
        <f t="shared" si="876"/>
        <v>0</v>
      </c>
      <c r="Q447" s="48">
        <f t="shared" si="877"/>
        <v>540.01125</v>
      </c>
      <c r="R447" s="46">
        <f t="shared" si="915"/>
        <v>0</v>
      </c>
      <c r="S447" s="46">
        <f t="shared" si="879"/>
        <v>0</v>
      </c>
      <c r="T447" s="48">
        <f t="shared" si="880"/>
        <v>113.3</v>
      </c>
      <c r="U447" s="46">
        <f t="shared" si="881"/>
        <v>10.42</v>
      </c>
      <c r="V447" s="46">
        <v>0</v>
      </c>
      <c r="W447" s="48">
        <f t="shared" si="882"/>
        <v>0</v>
      </c>
      <c r="X447" s="48">
        <f t="shared" si="883"/>
        <v>0</v>
      </c>
      <c r="Y447" s="46">
        <f t="shared" si="884"/>
        <v>123.72</v>
      </c>
      <c r="Z447" s="46">
        <f t="shared" si="885"/>
        <v>663.73125</v>
      </c>
      <c r="AA447" s="78"/>
      <c r="AB447" s="12" t="s">
        <v>68</v>
      </c>
      <c r="AC447" s="11">
        <f t="shared" ref="AC447:AE447" si="1006">K447+R447</f>
        <v>62.5185</v>
      </c>
      <c r="AD447" s="11">
        <f t="shared" si="1006"/>
        <v>0</v>
      </c>
      <c r="AE447" s="11">
        <f t="shared" si="1006"/>
        <v>566.48</v>
      </c>
      <c r="AF447" s="11">
        <f t="shared" si="887"/>
        <v>34.73275</v>
      </c>
      <c r="AG447" s="11">
        <f t="shared" ref="AG447:AI447" si="1007">O447+W447</f>
        <v>0</v>
      </c>
      <c r="AH447" s="11">
        <f t="shared" si="1007"/>
        <v>0</v>
      </c>
      <c r="AI447" s="11">
        <f t="shared" si="1007"/>
        <v>663.73125</v>
      </c>
      <c r="AJ447" s="12" t="s">
        <v>32</v>
      </c>
    </row>
    <row r="448" s="9" customFormat="1" ht="16" customHeight="1" spans="1:36">
      <c r="A448" s="45">
        <f t="shared" si="870"/>
        <v>445</v>
      </c>
      <c r="B448" s="52" t="s">
        <v>670</v>
      </c>
      <c r="C448" s="52" t="s">
        <v>1084</v>
      </c>
      <c r="D448" s="344" t="s">
        <v>1085</v>
      </c>
      <c r="E448" s="109">
        <v>3473.25</v>
      </c>
      <c r="F448" s="109">
        <v>3473.25</v>
      </c>
      <c r="G448" s="95">
        <v>5664.75</v>
      </c>
      <c r="H448" s="95">
        <v>3473.25</v>
      </c>
      <c r="I448" s="105">
        <v>0</v>
      </c>
      <c r="J448" s="105"/>
      <c r="K448" s="63">
        <f t="shared" si="871"/>
        <v>62.5185</v>
      </c>
      <c r="L448" s="64">
        <f t="shared" si="872"/>
        <v>555.72</v>
      </c>
      <c r="M448" s="48">
        <f t="shared" si="873"/>
        <v>453.18</v>
      </c>
      <c r="N448" s="46">
        <f t="shared" si="874"/>
        <v>24.31275</v>
      </c>
      <c r="O448" s="48">
        <f t="shared" si="875"/>
        <v>0</v>
      </c>
      <c r="P448" s="48">
        <f t="shared" si="876"/>
        <v>0</v>
      </c>
      <c r="Q448" s="48">
        <f t="shared" si="877"/>
        <v>1095.73125</v>
      </c>
      <c r="R448" s="46">
        <f t="shared" si="915"/>
        <v>0</v>
      </c>
      <c r="S448" s="46">
        <f t="shared" si="879"/>
        <v>277.86</v>
      </c>
      <c r="T448" s="48">
        <f t="shared" si="880"/>
        <v>113.3</v>
      </c>
      <c r="U448" s="46">
        <f t="shared" si="881"/>
        <v>10.42</v>
      </c>
      <c r="V448" s="46">
        <v>0</v>
      </c>
      <c r="W448" s="48">
        <f t="shared" si="882"/>
        <v>0</v>
      </c>
      <c r="X448" s="48">
        <f t="shared" si="883"/>
        <v>0</v>
      </c>
      <c r="Y448" s="46">
        <f t="shared" si="884"/>
        <v>401.58</v>
      </c>
      <c r="Z448" s="46">
        <f t="shared" si="885"/>
        <v>1497.31125</v>
      </c>
      <c r="AA448" s="78"/>
      <c r="AB448" s="12" t="s">
        <v>92</v>
      </c>
      <c r="AC448" s="11">
        <f t="shared" ref="AC448:AE448" si="1008">K448+R448</f>
        <v>62.5185</v>
      </c>
      <c r="AD448" s="11">
        <f t="shared" si="1008"/>
        <v>833.58</v>
      </c>
      <c r="AE448" s="11">
        <f t="shared" si="1008"/>
        <v>566.48</v>
      </c>
      <c r="AF448" s="11">
        <f t="shared" si="887"/>
        <v>34.73275</v>
      </c>
      <c r="AG448" s="11">
        <f t="shared" ref="AG448:AI448" si="1009">O448+W448</f>
        <v>0</v>
      </c>
      <c r="AH448" s="11">
        <f t="shared" si="1009"/>
        <v>0</v>
      </c>
      <c r="AI448" s="11">
        <f t="shared" si="1009"/>
        <v>1497.31125</v>
      </c>
      <c r="AJ448" s="12" t="s">
        <v>33</v>
      </c>
    </row>
    <row r="449" s="9" customFormat="1" ht="16" customHeight="1" spans="1:36">
      <c r="A449" s="45">
        <f t="shared" si="870"/>
        <v>446</v>
      </c>
      <c r="B449" s="52" t="s">
        <v>670</v>
      </c>
      <c r="C449" s="103" t="s">
        <v>1086</v>
      </c>
      <c r="D449" s="55" t="s">
        <v>1087</v>
      </c>
      <c r="E449" s="109">
        <v>3473.25</v>
      </c>
      <c r="F449" s="109">
        <v>3473.25</v>
      </c>
      <c r="G449" s="95">
        <v>5664.75</v>
      </c>
      <c r="H449" s="95">
        <v>3473.25</v>
      </c>
      <c r="I449" s="105">
        <v>1790</v>
      </c>
      <c r="J449" s="105"/>
      <c r="K449" s="63">
        <f t="shared" si="871"/>
        <v>62.5185</v>
      </c>
      <c r="L449" s="64">
        <f t="shared" si="872"/>
        <v>555.72</v>
      </c>
      <c r="M449" s="48">
        <f t="shared" si="873"/>
        <v>453.18</v>
      </c>
      <c r="N449" s="46">
        <f t="shared" si="874"/>
        <v>24.31275</v>
      </c>
      <c r="O449" s="48">
        <f t="shared" si="875"/>
        <v>89.5</v>
      </c>
      <c r="P449" s="48">
        <f t="shared" si="876"/>
        <v>0</v>
      </c>
      <c r="Q449" s="48">
        <f t="shared" si="877"/>
        <v>1185.23125</v>
      </c>
      <c r="R449" s="46">
        <f t="shared" si="915"/>
        <v>0</v>
      </c>
      <c r="S449" s="46">
        <f t="shared" si="879"/>
        <v>277.86</v>
      </c>
      <c r="T449" s="48">
        <f t="shared" si="880"/>
        <v>113.3</v>
      </c>
      <c r="U449" s="46">
        <f t="shared" si="881"/>
        <v>10.42</v>
      </c>
      <c r="V449" s="46">
        <v>0</v>
      </c>
      <c r="W449" s="48">
        <f t="shared" si="882"/>
        <v>89.5</v>
      </c>
      <c r="X449" s="48">
        <f t="shared" si="883"/>
        <v>0</v>
      </c>
      <c r="Y449" s="46">
        <f t="shared" si="884"/>
        <v>491.08</v>
      </c>
      <c r="Z449" s="46">
        <f t="shared" si="885"/>
        <v>1676.31125</v>
      </c>
      <c r="AA449" s="78"/>
      <c r="AB449" s="12" t="s">
        <v>92</v>
      </c>
      <c r="AC449" s="11">
        <f t="shared" ref="AC449:AE449" si="1010">K449+R449</f>
        <v>62.5185</v>
      </c>
      <c r="AD449" s="11">
        <f t="shared" si="1010"/>
        <v>833.58</v>
      </c>
      <c r="AE449" s="11">
        <f t="shared" si="1010"/>
        <v>566.48</v>
      </c>
      <c r="AF449" s="11">
        <f t="shared" si="887"/>
        <v>34.73275</v>
      </c>
      <c r="AG449" s="11">
        <f t="shared" ref="AG449:AI449" si="1011">O449+W449</f>
        <v>179</v>
      </c>
      <c r="AH449" s="11">
        <f t="shared" si="1011"/>
        <v>0</v>
      </c>
      <c r="AI449" s="11">
        <f t="shared" si="1011"/>
        <v>1676.31125</v>
      </c>
      <c r="AJ449" s="12" t="s">
        <v>33</v>
      </c>
    </row>
    <row r="450" s="9" customFormat="1" ht="16" customHeight="1" spans="1:36">
      <c r="A450" s="45">
        <f t="shared" si="870"/>
        <v>447</v>
      </c>
      <c r="B450" s="52" t="s">
        <v>640</v>
      </c>
      <c r="C450" s="52" t="s">
        <v>1088</v>
      </c>
      <c r="D450" s="55" t="s">
        <v>1089</v>
      </c>
      <c r="E450" s="109">
        <v>3473.25</v>
      </c>
      <c r="F450" s="109">
        <v>3473.25</v>
      </c>
      <c r="G450" s="95">
        <v>5664.75</v>
      </c>
      <c r="H450" s="109">
        <v>3473.25</v>
      </c>
      <c r="I450" s="115">
        <v>1790</v>
      </c>
      <c r="J450" s="105"/>
      <c r="K450" s="63">
        <f t="shared" si="871"/>
        <v>62.5185</v>
      </c>
      <c r="L450" s="64">
        <f t="shared" si="872"/>
        <v>555.72</v>
      </c>
      <c r="M450" s="48">
        <f t="shared" si="873"/>
        <v>453.18</v>
      </c>
      <c r="N450" s="46">
        <f t="shared" si="874"/>
        <v>24.31275</v>
      </c>
      <c r="O450" s="48">
        <f t="shared" si="875"/>
        <v>89.5</v>
      </c>
      <c r="P450" s="48">
        <f t="shared" si="876"/>
        <v>0</v>
      </c>
      <c r="Q450" s="48">
        <f t="shared" si="877"/>
        <v>1185.23125</v>
      </c>
      <c r="R450" s="46">
        <f t="shared" si="915"/>
        <v>0</v>
      </c>
      <c r="S450" s="46">
        <f t="shared" si="879"/>
        <v>277.86</v>
      </c>
      <c r="T450" s="48">
        <f t="shared" si="880"/>
        <v>113.3</v>
      </c>
      <c r="U450" s="46">
        <f t="shared" si="881"/>
        <v>10.42</v>
      </c>
      <c r="V450" s="46">
        <v>0</v>
      </c>
      <c r="W450" s="48">
        <f t="shared" si="882"/>
        <v>89.5</v>
      </c>
      <c r="X450" s="48">
        <f t="shared" si="883"/>
        <v>0</v>
      </c>
      <c r="Y450" s="46">
        <f t="shared" si="884"/>
        <v>491.08</v>
      </c>
      <c r="Z450" s="46">
        <f t="shared" si="885"/>
        <v>1676.31125</v>
      </c>
      <c r="AA450" s="78"/>
      <c r="AB450" s="12" t="s">
        <v>95</v>
      </c>
      <c r="AC450" s="11">
        <f t="shared" ref="AC450:AE450" si="1012">K450+R450</f>
        <v>62.5185</v>
      </c>
      <c r="AD450" s="11">
        <f t="shared" si="1012"/>
        <v>833.58</v>
      </c>
      <c r="AE450" s="11">
        <f t="shared" si="1012"/>
        <v>566.48</v>
      </c>
      <c r="AF450" s="11">
        <f t="shared" si="887"/>
        <v>34.73275</v>
      </c>
      <c r="AG450" s="11">
        <f t="shared" ref="AG450:AI450" si="1013">O450+W450</f>
        <v>179</v>
      </c>
      <c r="AH450" s="11">
        <f t="shared" si="1013"/>
        <v>0</v>
      </c>
      <c r="AI450" s="11">
        <f t="shared" si="1013"/>
        <v>1676.31125</v>
      </c>
      <c r="AJ450" s="12" t="s">
        <v>33</v>
      </c>
    </row>
    <row r="451" s="9" customFormat="1" ht="16" customHeight="1" spans="1:36">
      <c r="A451" s="45">
        <f t="shared" si="870"/>
        <v>448</v>
      </c>
      <c r="B451" s="52" t="s">
        <v>640</v>
      </c>
      <c r="C451" s="52" t="s">
        <v>1090</v>
      </c>
      <c r="D451" s="344" t="s">
        <v>1091</v>
      </c>
      <c r="E451" s="109">
        <v>3473.25</v>
      </c>
      <c r="F451" s="109">
        <v>3473.25</v>
      </c>
      <c r="G451" s="95">
        <v>5664.75</v>
      </c>
      <c r="H451" s="95">
        <v>3473.25</v>
      </c>
      <c r="I451" s="115">
        <v>1790</v>
      </c>
      <c r="J451" s="105"/>
      <c r="K451" s="63">
        <f t="shared" si="871"/>
        <v>62.5185</v>
      </c>
      <c r="L451" s="64">
        <f t="shared" si="872"/>
        <v>555.72</v>
      </c>
      <c r="M451" s="48">
        <f t="shared" si="873"/>
        <v>453.18</v>
      </c>
      <c r="N451" s="46">
        <f t="shared" si="874"/>
        <v>24.31275</v>
      </c>
      <c r="O451" s="48">
        <f t="shared" si="875"/>
        <v>89.5</v>
      </c>
      <c r="P451" s="48">
        <f t="shared" si="876"/>
        <v>0</v>
      </c>
      <c r="Q451" s="48">
        <f t="shared" si="877"/>
        <v>1185.23125</v>
      </c>
      <c r="R451" s="46">
        <f t="shared" si="915"/>
        <v>0</v>
      </c>
      <c r="S451" s="46">
        <f t="shared" si="879"/>
        <v>277.86</v>
      </c>
      <c r="T451" s="48">
        <f t="shared" si="880"/>
        <v>113.3</v>
      </c>
      <c r="U451" s="46">
        <f t="shared" si="881"/>
        <v>10.42</v>
      </c>
      <c r="V451" s="46">
        <v>0</v>
      </c>
      <c r="W451" s="48">
        <f t="shared" si="882"/>
        <v>89.5</v>
      </c>
      <c r="X451" s="48">
        <f t="shared" si="883"/>
        <v>0</v>
      </c>
      <c r="Y451" s="46">
        <f t="shared" si="884"/>
        <v>491.08</v>
      </c>
      <c r="Z451" s="46">
        <f t="shared" si="885"/>
        <v>1676.31125</v>
      </c>
      <c r="AA451" s="78"/>
      <c r="AB451" s="12" t="s">
        <v>95</v>
      </c>
      <c r="AC451" s="11">
        <f t="shared" ref="AC451:AE451" si="1014">K451+R451</f>
        <v>62.5185</v>
      </c>
      <c r="AD451" s="11">
        <f t="shared" si="1014"/>
        <v>833.58</v>
      </c>
      <c r="AE451" s="11">
        <f t="shared" si="1014"/>
        <v>566.48</v>
      </c>
      <c r="AF451" s="11">
        <f t="shared" si="887"/>
        <v>34.73275</v>
      </c>
      <c r="AG451" s="11">
        <f t="shared" ref="AG451:AI451" si="1015">O451+W451</f>
        <v>179</v>
      </c>
      <c r="AH451" s="11">
        <f t="shared" si="1015"/>
        <v>0</v>
      </c>
      <c r="AI451" s="11">
        <f t="shared" si="1015"/>
        <v>1676.31125</v>
      </c>
      <c r="AJ451" s="12" t="s">
        <v>33</v>
      </c>
    </row>
    <row r="452" s="9" customFormat="1" ht="16" customHeight="1" spans="1:36">
      <c r="A452" s="45">
        <f>ROW()-3</f>
        <v>449</v>
      </c>
      <c r="B452" s="52" t="s">
        <v>640</v>
      </c>
      <c r="C452" s="38" t="s">
        <v>1092</v>
      </c>
      <c r="D452" s="344" t="s">
        <v>1093</v>
      </c>
      <c r="E452" s="109">
        <v>3473.25</v>
      </c>
      <c r="F452" s="109">
        <v>0</v>
      </c>
      <c r="G452" s="95">
        <v>5664.75</v>
      </c>
      <c r="H452" s="95">
        <v>3473.25</v>
      </c>
      <c r="I452" s="115">
        <v>1790</v>
      </c>
      <c r="J452" s="105"/>
      <c r="K452" s="63">
        <f t="shared" ref="K452:K458" si="1016">E452*0.018</f>
        <v>62.5185</v>
      </c>
      <c r="L452" s="64">
        <f t="shared" ref="L452:L458" si="1017">F452*0.16</f>
        <v>0</v>
      </c>
      <c r="M452" s="48">
        <f t="shared" ref="M452:M458" si="1018">ROUND(G452*0.08,2)</f>
        <v>453.18</v>
      </c>
      <c r="N452" s="46">
        <f t="shared" ref="N452:N458" si="1019">H452*0.007</f>
        <v>24.31275</v>
      </c>
      <c r="O452" s="48">
        <f t="shared" ref="O452:O458" si="1020">I452*5%</f>
        <v>89.5</v>
      </c>
      <c r="P452" s="48">
        <f t="shared" ref="P452:P458" si="1021">J452*50%</f>
        <v>0</v>
      </c>
      <c r="Q452" s="48">
        <f t="shared" ref="Q452:Q458" si="1022">SUM(K452:P452)</f>
        <v>629.51125</v>
      </c>
      <c r="R452" s="46">
        <f t="shared" si="915"/>
        <v>0</v>
      </c>
      <c r="S452" s="46">
        <f t="shared" ref="S452:S458" si="1023">ROUND(F452*0.08,2)</f>
        <v>0</v>
      </c>
      <c r="T452" s="48">
        <f t="shared" ref="T452:T458" si="1024">ROUND(G452*0.02,2)</f>
        <v>113.3</v>
      </c>
      <c r="U452" s="46">
        <f t="shared" ref="U452:U458" si="1025">ROUND(H452*0.003,2)</f>
        <v>10.42</v>
      </c>
      <c r="V452" s="46">
        <v>0</v>
      </c>
      <c r="W452" s="48">
        <f t="shared" ref="W452:W458" si="1026">I452*5%</f>
        <v>89.5</v>
      </c>
      <c r="X452" s="48">
        <f t="shared" ref="X452:X458" si="1027">J452*50%</f>
        <v>0</v>
      </c>
      <c r="Y452" s="46">
        <f t="shared" ref="Y452:Y458" si="1028">SUM(R452:X452)</f>
        <v>213.22</v>
      </c>
      <c r="Z452" s="46">
        <f t="shared" ref="Z452:Z458" si="1029">Q452+Y452</f>
        <v>842.73125</v>
      </c>
      <c r="AA452" s="78"/>
      <c r="AB452" s="12" t="s">
        <v>95</v>
      </c>
      <c r="AC452" s="11">
        <f t="shared" ref="AC452:AE452" si="1030">K452+R452</f>
        <v>62.5185</v>
      </c>
      <c r="AD452" s="11">
        <f t="shared" si="1030"/>
        <v>0</v>
      </c>
      <c r="AE452" s="11">
        <f t="shared" si="1030"/>
        <v>566.48</v>
      </c>
      <c r="AF452" s="11">
        <f t="shared" ref="AF452:AF458" si="1031">N452+U452+V452</f>
        <v>34.73275</v>
      </c>
      <c r="AG452" s="11">
        <f t="shared" ref="AG452:AI452" si="1032">O452+W452</f>
        <v>179</v>
      </c>
      <c r="AH452" s="11">
        <f t="shared" si="1032"/>
        <v>0</v>
      </c>
      <c r="AI452" s="11">
        <f t="shared" si="1032"/>
        <v>842.73125</v>
      </c>
      <c r="AJ452" s="12" t="s">
        <v>33</v>
      </c>
    </row>
    <row r="453" s="9" customFormat="1" ht="16" customHeight="1" spans="1:36">
      <c r="A453" s="45">
        <f>ROW()-3</f>
        <v>450</v>
      </c>
      <c r="B453" s="52" t="s">
        <v>558</v>
      </c>
      <c r="C453" s="52" t="s">
        <v>1094</v>
      </c>
      <c r="D453" s="55" t="s">
        <v>1095</v>
      </c>
      <c r="E453" s="109">
        <v>3473.25</v>
      </c>
      <c r="F453" s="109">
        <v>3473.25</v>
      </c>
      <c r="G453" s="95">
        <v>5664.75</v>
      </c>
      <c r="H453" s="95">
        <v>3473.25</v>
      </c>
      <c r="I453" s="105">
        <v>0</v>
      </c>
      <c r="J453" s="105"/>
      <c r="K453" s="63">
        <f t="shared" si="1016"/>
        <v>62.5185</v>
      </c>
      <c r="L453" s="64">
        <f t="shared" si="1017"/>
        <v>555.72</v>
      </c>
      <c r="M453" s="48">
        <f t="shared" si="1018"/>
        <v>453.18</v>
      </c>
      <c r="N453" s="46">
        <f t="shared" si="1019"/>
        <v>24.31275</v>
      </c>
      <c r="O453" s="48">
        <f t="shared" si="1020"/>
        <v>0</v>
      </c>
      <c r="P453" s="48">
        <f t="shared" si="1021"/>
        <v>0</v>
      </c>
      <c r="Q453" s="48">
        <f t="shared" si="1022"/>
        <v>1095.73125</v>
      </c>
      <c r="R453" s="46">
        <f t="shared" si="915"/>
        <v>0</v>
      </c>
      <c r="S453" s="46">
        <f t="shared" si="1023"/>
        <v>277.86</v>
      </c>
      <c r="T453" s="48">
        <f t="shared" si="1024"/>
        <v>113.3</v>
      </c>
      <c r="U453" s="46">
        <f t="shared" si="1025"/>
        <v>10.42</v>
      </c>
      <c r="V453" s="46">
        <v>0</v>
      </c>
      <c r="W453" s="48">
        <f t="shared" si="1026"/>
        <v>0</v>
      </c>
      <c r="X453" s="48">
        <f t="shared" si="1027"/>
        <v>0</v>
      </c>
      <c r="Y453" s="46">
        <f t="shared" si="1028"/>
        <v>401.58</v>
      </c>
      <c r="Z453" s="46">
        <f t="shared" si="1029"/>
        <v>1497.31125</v>
      </c>
      <c r="AA453" s="78"/>
      <c r="AB453" s="12" t="s">
        <v>98</v>
      </c>
      <c r="AC453" s="11">
        <f t="shared" ref="AC453:AE453" si="1033">K453+R453</f>
        <v>62.5185</v>
      </c>
      <c r="AD453" s="11">
        <f t="shared" si="1033"/>
        <v>833.58</v>
      </c>
      <c r="AE453" s="11">
        <f t="shared" si="1033"/>
        <v>566.48</v>
      </c>
      <c r="AF453" s="11">
        <f t="shared" si="1031"/>
        <v>34.73275</v>
      </c>
      <c r="AG453" s="11">
        <f t="shared" ref="AG453:AI453" si="1034">O453+W453</f>
        <v>0</v>
      </c>
      <c r="AH453" s="11">
        <f t="shared" si="1034"/>
        <v>0</v>
      </c>
      <c r="AI453" s="11">
        <f t="shared" si="1034"/>
        <v>1497.31125</v>
      </c>
      <c r="AJ453" s="12" t="s">
        <v>33</v>
      </c>
    </row>
    <row r="454" s="9" customFormat="1" ht="16" customHeight="1" spans="1:36">
      <c r="A454" s="45">
        <f>ROW()-3</f>
        <v>451</v>
      </c>
      <c r="B454" s="52" t="s">
        <v>558</v>
      </c>
      <c r="C454" s="52" t="s">
        <v>1096</v>
      </c>
      <c r="D454" s="344" t="s">
        <v>1097</v>
      </c>
      <c r="E454" s="109">
        <v>3473.25</v>
      </c>
      <c r="F454" s="109">
        <v>3473.25</v>
      </c>
      <c r="G454" s="95">
        <v>5664.75</v>
      </c>
      <c r="H454" s="95">
        <v>3473.25</v>
      </c>
      <c r="I454" s="115">
        <v>1790</v>
      </c>
      <c r="J454" s="105"/>
      <c r="K454" s="63">
        <f t="shared" si="1016"/>
        <v>62.5185</v>
      </c>
      <c r="L454" s="64">
        <f t="shared" si="1017"/>
        <v>555.72</v>
      </c>
      <c r="M454" s="48">
        <f t="shared" si="1018"/>
        <v>453.18</v>
      </c>
      <c r="N454" s="46">
        <f t="shared" si="1019"/>
        <v>24.31275</v>
      </c>
      <c r="O454" s="48">
        <f t="shared" si="1020"/>
        <v>89.5</v>
      </c>
      <c r="P454" s="48">
        <f t="shared" si="1021"/>
        <v>0</v>
      </c>
      <c r="Q454" s="48">
        <f t="shared" si="1022"/>
        <v>1185.23125</v>
      </c>
      <c r="R454" s="46">
        <f t="shared" si="915"/>
        <v>0</v>
      </c>
      <c r="S454" s="46">
        <f t="shared" si="1023"/>
        <v>277.86</v>
      </c>
      <c r="T454" s="48">
        <f t="shared" si="1024"/>
        <v>113.3</v>
      </c>
      <c r="U454" s="46">
        <f t="shared" si="1025"/>
        <v>10.42</v>
      </c>
      <c r="V454" s="46">
        <v>0</v>
      </c>
      <c r="W454" s="48">
        <f t="shared" si="1026"/>
        <v>89.5</v>
      </c>
      <c r="X454" s="48">
        <f t="shared" si="1027"/>
        <v>0</v>
      </c>
      <c r="Y454" s="46">
        <f t="shared" si="1028"/>
        <v>491.08</v>
      </c>
      <c r="Z454" s="46">
        <f t="shared" si="1029"/>
        <v>1676.31125</v>
      </c>
      <c r="AA454" s="78"/>
      <c r="AB454" s="12" t="s">
        <v>98</v>
      </c>
      <c r="AC454" s="11">
        <f t="shared" ref="AC454:AE454" si="1035">K454+R454</f>
        <v>62.5185</v>
      </c>
      <c r="AD454" s="11">
        <f t="shared" si="1035"/>
        <v>833.58</v>
      </c>
      <c r="AE454" s="11">
        <f t="shared" si="1035"/>
        <v>566.48</v>
      </c>
      <c r="AF454" s="11">
        <f t="shared" si="1031"/>
        <v>34.73275</v>
      </c>
      <c r="AG454" s="11">
        <f t="shared" ref="AG454:AI454" si="1036">O454+W454</f>
        <v>179</v>
      </c>
      <c r="AH454" s="11">
        <f t="shared" si="1036"/>
        <v>0</v>
      </c>
      <c r="AI454" s="11">
        <f t="shared" si="1036"/>
        <v>1676.31125</v>
      </c>
      <c r="AJ454" s="12" t="s">
        <v>33</v>
      </c>
    </row>
    <row r="455" s="9" customFormat="1" ht="16" customHeight="1" spans="1:36">
      <c r="A455" s="45">
        <f>ROW()-3</f>
        <v>452</v>
      </c>
      <c r="B455" s="52" t="s">
        <v>558</v>
      </c>
      <c r="C455" s="52" t="s">
        <v>1098</v>
      </c>
      <c r="D455" s="344" t="s">
        <v>1099</v>
      </c>
      <c r="E455" s="109">
        <v>3473.25</v>
      </c>
      <c r="F455" s="109">
        <v>3473.25</v>
      </c>
      <c r="G455" s="95">
        <v>5664.75</v>
      </c>
      <c r="H455" s="95">
        <v>3473.25</v>
      </c>
      <c r="I455" s="105">
        <v>0</v>
      </c>
      <c r="J455" s="105"/>
      <c r="K455" s="63">
        <f t="shared" si="1016"/>
        <v>62.5185</v>
      </c>
      <c r="L455" s="64">
        <f t="shared" si="1017"/>
        <v>555.72</v>
      </c>
      <c r="M455" s="48">
        <f t="shared" si="1018"/>
        <v>453.18</v>
      </c>
      <c r="N455" s="46">
        <f t="shared" si="1019"/>
        <v>24.31275</v>
      </c>
      <c r="O455" s="48">
        <f t="shared" si="1020"/>
        <v>0</v>
      </c>
      <c r="P455" s="48">
        <f t="shared" si="1021"/>
        <v>0</v>
      </c>
      <c r="Q455" s="48">
        <f t="shared" si="1022"/>
        <v>1095.73125</v>
      </c>
      <c r="R455" s="46">
        <f t="shared" si="915"/>
        <v>0</v>
      </c>
      <c r="S455" s="46">
        <f t="shared" si="1023"/>
        <v>277.86</v>
      </c>
      <c r="T455" s="48">
        <f t="shared" si="1024"/>
        <v>113.3</v>
      </c>
      <c r="U455" s="46">
        <f t="shared" si="1025"/>
        <v>10.42</v>
      </c>
      <c r="V455" s="46">
        <v>0</v>
      </c>
      <c r="W455" s="48">
        <f t="shared" si="1026"/>
        <v>0</v>
      </c>
      <c r="X455" s="48">
        <f t="shared" si="1027"/>
        <v>0</v>
      </c>
      <c r="Y455" s="46">
        <f t="shared" si="1028"/>
        <v>401.58</v>
      </c>
      <c r="Z455" s="46">
        <f t="shared" si="1029"/>
        <v>1497.31125</v>
      </c>
      <c r="AA455" s="78"/>
      <c r="AB455" s="12" t="s">
        <v>98</v>
      </c>
      <c r="AC455" s="11">
        <f t="shared" ref="AC455:AE455" si="1037">K455+R455</f>
        <v>62.5185</v>
      </c>
      <c r="AD455" s="11">
        <f t="shared" si="1037"/>
        <v>833.58</v>
      </c>
      <c r="AE455" s="11">
        <f t="shared" si="1037"/>
        <v>566.48</v>
      </c>
      <c r="AF455" s="11">
        <f t="shared" si="1031"/>
        <v>34.73275</v>
      </c>
      <c r="AG455" s="11">
        <f t="shared" ref="AG455:AI455" si="1038">O455+W455</f>
        <v>0</v>
      </c>
      <c r="AH455" s="11">
        <f t="shared" si="1038"/>
        <v>0</v>
      </c>
      <c r="AI455" s="11">
        <f t="shared" si="1038"/>
        <v>1497.31125</v>
      </c>
      <c r="AJ455" s="12" t="s">
        <v>33</v>
      </c>
    </row>
    <row r="456" s="9" customFormat="1" ht="16" customHeight="1" spans="1:36">
      <c r="A456" s="45">
        <f>ROW()-3</f>
        <v>453</v>
      </c>
      <c r="B456" s="52" t="s">
        <v>558</v>
      </c>
      <c r="C456" s="103" t="s">
        <v>1100</v>
      </c>
      <c r="D456" s="354" t="s">
        <v>1101</v>
      </c>
      <c r="E456" s="109">
        <v>3473.25</v>
      </c>
      <c r="F456" s="109">
        <v>3473.25</v>
      </c>
      <c r="G456" s="95">
        <v>5664.75</v>
      </c>
      <c r="H456" s="95">
        <v>3473.25</v>
      </c>
      <c r="I456" s="105">
        <v>1790</v>
      </c>
      <c r="J456" s="105"/>
      <c r="K456" s="63">
        <f t="shared" si="1016"/>
        <v>62.5185</v>
      </c>
      <c r="L456" s="64">
        <f t="shared" si="1017"/>
        <v>555.72</v>
      </c>
      <c r="M456" s="48">
        <f t="shared" si="1018"/>
        <v>453.18</v>
      </c>
      <c r="N456" s="46">
        <f t="shared" si="1019"/>
        <v>24.31275</v>
      </c>
      <c r="O456" s="48">
        <f t="shared" si="1020"/>
        <v>89.5</v>
      </c>
      <c r="P456" s="48">
        <f t="shared" si="1021"/>
        <v>0</v>
      </c>
      <c r="Q456" s="48">
        <f t="shared" si="1022"/>
        <v>1185.23125</v>
      </c>
      <c r="R456" s="46">
        <f t="shared" si="915"/>
        <v>0</v>
      </c>
      <c r="S456" s="46">
        <f t="shared" si="1023"/>
        <v>277.86</v>
      </c>
      <c r="T456" s="48">
        <f t="shared" si="1024"/>
        <v>113.3</v>
      </c>
      <c r="U456" s="46">
        <f t="shared" si="1025"/>
        <v>10.42</v>
      </c>
      <c r="V456" s="46">
        <v>0</v>
      </c>
      <c r="W456" s="48">
        <f t="shared" si="1026"/>
        <v>89.5</v>
      </c>
      <c r="X456" s="48">
        <f t="shared" si="1027"/>
        <v>0</v>
      </c>
      <c r="Y456" s="46">
        <f t="shared" si="1028"/>
        <v>491.08</v>
      </c>
      <c r="Z456" s="46">
        <f t="shared" si="1029"/>
        <v>1676.31125</v>
      </c>
      <c r="AA456" s="78"/>
      <c r="AB456" s="12" t="s">
        <v>98</v>
      </c>
      <c r="AC456" s="11">
        <f t="shared" ref="AC456:AE456" si="1039">K456+R456</f>
        <v>62.5185</v>
      </c>
      <c r="AD456" s="11">
        <f t="shared" si="1039"/>
        <v>833.58</v>
      </c>
      <c r="AE456" s="11">
        <f t="shared" si="1039"/>
        <v>566.48</v>
      </c>
      <c r="AF456" s="11">
        <f t="shared" si="1031"/>
        <v>34.73275</v>
      </c>
      <c r="AG456" s="11">
        <f t="shared" ref="AG456:AI456" si="1040">O456+W456</f>
        <v>179</v>
      </c>
      <c r="AH456" s="11">
        <f t="shared" si="1040"/>
        <v>0</v>
      </c>
      <c r="AI456" s="11">
        <f t="shared" si="1040"/>
        <v>1676.31125</v>
      </c>
      <c r="AJ456" s="12" t="s">
        <v>33</v>
      </c>
    </row>
    <row r="457" s="9" customFormat="1" ht="16" customHeight="1" spans="1:36">
      <c r="A457" s="45"/>
      <c r="B457" s="52" t="s">
        <v>210</v>
      </c>
      <c r="C457" s="289" t="s">
        <v>1142</v>
      </c>
      <c r="D457" s="358" t="s">
        <v>1143</v>
      </c>
      <c r="E457" s="109">
        <v>0</v>
      </c>
      <c r="F457" s="109">
        <v>3473.25</v>
      </c>
      <c r="G457" s="95">
        <v>0</v>
      </c>
      <c r="H457" s="95">
        <v>0</v>
      </c>
      <c r="I457" s="105">
        <v>0</v>
      </c>
      <c r="J457" s="105"/>
      <c r="K457" s="63">
        <f t="shared" si="1016"/>
        <v>0</v>
      </c>
      <c r="L457" s="64">
        <f t="shared" si="1017"/>
        <v>555.72</v>
      </c>
      <c r="M457" s="48">
        <f t="shared" si="1018"/>
        <v>0</v>
      </c>
      <c r="N457" s="46">
        <f t="shared" si="1019"/>
        <v>0</v>
      </c>
      <c r="O457" s="48">
        <f t="shared" si="1020"/>
        <v>0</v>
      </c>
      <c r="P457" s="48">
        <f t="shared" si="1021"/>
        <v>0</v>
      </c>
      <c r="Q457" s="48">
        <f t="shared" si="1022"/>
        <v>555.72</v>
      </c>
      <c r="R457" s="46">
        <f t="shared" si="915"/>
        <v>0</v>
      </c>
      <c r="S457" s="46">
        <f t="shared" si="1023"/>
        <v>277.86</v>
      </c>
      <c r="T457" s="48">
        <f t="shared" si="1024"/>
        <v>0</v>
      </c>
      <c r="U457" s="46">
        <f t="shared" si="1025"/>
        <v>0</v>
      </c>
      <c r="V457" s="46">
        <v>0</v>
      </c>
      <c r="W457" s="48">
        <f t="shared" si="1026"/>
        <v>0</v>
      </c>
      <c r="X457" s="48">
        <f t="shared" si="1027"/>
        <v>0</v>
      </c>
      <c r="Y457" s="46">
        <f t="shared" si="1028"/>
        <v>277.86</v>
      </c>
      <c r="Z457" s="46">
        <f t="shared" si="1029"/>
        <v>833.58</v>
      </c>
      <c r="AA457" s="78"/>
      <c r="AB457" s="12" t="s">
        <v>49</v>
      </c>
      <c r="AC457" s="11">
        <f>K457+R457</f>
        <v>0</v>
      </c>
      <c r="AD457" s="11">
        <f>L457+S457</f>
        <v>833.58</v>
      </c>
      <c r="AE457" s="11">
        <f>M457+T457</f>
        <v>0</v>
      </c>
      <c r="AF457" s="11">
        <f t="shared" si="1031"/>
        <v>0</v>
      </c>
      <c r="AG457" s="11">
        <f>O457+W457</f>
        <v>0</v>
      </c>
      <c r="AH457" s="11">
        <f>P457+X457</f>
        <v>0</v>
      </c>
      <c r="AI457" s="11">
        <f>Q457+Y457</f>
        <v>833.58</v>
      </c>
      <c r="AJ457" s="12" t="s">
        <v>32</v>
      </c>
    </row>
    <row r="458" s="9" customFormat="1" ht="16" customHeight="1" spans="1:36">
      <c r="A458" s="45">
        <f>ROW()-3</f>
        <v>455</v>
      </c>
      <c r="B458" s="52" t="s">
        <v>267</v>
      </c>
      <c r="C458" s="103" t="s">
        <v>1102</v>
      </c>
      <c r="D458" s="55" t="s">
        <v>1103</v>
      </c>
      <c r="E458" s="109">
        <v>3473.25</v>
      </c>
      <c r="F458" s="109">
        <v>3473.25</v>
      </c>
      <c r="G458" s="95">
        <v>5664.75</v>
      </c>
      <c r="H458" s="95">
        <v>3473.25</v>
      </c>
      <c r="I458" s="105"/>
      <c r="J458" s="105"/>
      <c r="K458" s="63">
        <f t="shared" si="1016"/>
        <v>62.5185</v>
      </c>
      <c r="L458" s="64">
        <f t="shared" si="1017"/>
        <v>555.72</v>
      </c>
      <c r="M458" s="48">
        <f t="shared" si="1018"/>
        <v>453.18</v>
      </c>
      <c r="N458" s="46">
        <f t="shared" si="1019"/>
        <v>24.31275</v>
      </c>
      <c r="O458" s="48">
        <f t="shared" si="1020"/>
        <v>0</v>
      </c>
      <c r="P458" s="48">
        <f t="shared" si="1021"/>
        <v>0</v>
      </c>
      <c r="Q458" s="48">
        <f t="shared" si="1022"/>
        <v>1095.73125</v>
      </c>
      <c r="R458" s="46">
        <f t="shared" si="915"/>
        <v>0</v>
      </c>
      <c r="S458" s="46">
        <f t="shared" si="1023"/>
        <v>277.86</v>
      </c>
      <c r="T458" s="48">
        <f t="shared" si="1024"/>
        <v>113.3</v>
      </c>
      <c r="U458" s="46">
        <f t="shared" si="1025"/>
        <v>10.42</v>
      </c>
      <c r="V458" s="46">
        <v>0</v>
      </c>
      <c r="W458" s="48">
        <f t="shared" si="1026"/>
        <v>0</v>
      </c>
      <c r="X458" s="48">
        <f t="shared" si="1027"/>
        <v>0</v>
      </c>
      <c r="Y458" s="46">
        <f t="shared" si="1028"/>
        <v>401.58</v>
      </c>
      <c r="Z458" s="46">
        <f t="shared" si="1029"/>
        <v>1497.31125</v>
      </c>
      <c r="AA458" s="78"/>
      <c r="AB458" s="12" t="s">
        <v>51</v>
      </c>
      <c r="AC458" s="11">
        <f t="shared" ref="AC458:AE458" si="1041">K458+R458</f>
        <v>62.5185</v>
      </c>
      <c r="AD458" s="11">
        <f t="shared" si="1041"/>
        <v>833.58</v>
      </c>
      <c r="AE458" s="11">
        <f t="shared" si="1041"/>
        <v>566.48</v>
      </c>
      <c r="AF458" s="11">
        <f t="shared" si="1031"/>
        <v>34.73275</v>
      </c>
      <c r="AG458" s="11">
        <f t="shared" ref="AG458:AI458" si="1042">O458+W458</f>
        <v>0</v>
      </c>
      <c r="AH458" s="11">
        <f t="shared" si="1042"/>
        <v>0</v>
      </c>
      <c r="AI458" s="11">
        <f t="shared" si="1042"/>
        <v>1497.31125</v>
      </c>
      <c r="AJ458" s="12" t="s">
        <v>32</v>
      </c>
    </row>
    <row r="459" s="22" customFormat="1" ht="19" customHeight="1" spans="1:36">
      <c r="A459" s="45" t="s">
        <v>10</v>
      </c>
      <c r="B459" s="45"/>
      <c r="C459" s="120"/>
      <c r="D459" s="121"/>
      <c r="E459" s="122">
        <f t="shared" ref="E459:AI459" si="1043">SUM(E4:E458)</f>
        <v>1584137.25</v>
      </c>
      <c r="F459" s="122">
        <f t="shared" si="1043"/>
        <v>1458753.5</v>
      </c>
      <c r="G459" s="122">
        <f t="shared" si="1043"/>
        <v>2526478.5</v>
      </c>
      <c r="H459" s="122">
        <f t="shared" si="1043"/>
        <v>1562951</v>
      </c>
      <c r="I459" s="122">
        <f t="shared" si="1043"/>
        <v>1055688</v>
      </c>
      <c r="J459" s="122">
        <f t="shared" si="1043"/>
        <v>0</v>
      </c>
      <c r="K459" s="122">
        <f t="shared" si="1043"/>
        <v>28514.4704999997</v>
      </c>
      <c r="L459" s="122">
        <f t="shared" si="1043"/>
        <v>233400.56</v>
      </c>
      <c r="M459" s="122">
        <f t="shared" si="1043"/>
        <v>202118.279999998</v>
      </c>
      <c r="N459" s="122">
        <f t="shared" si="1043"/>
        <v>10940.6569999999</v>
      </c>
      <c r="O459" s="122">
        <f t="shared" si="1043"/>
        <v>52784.4</v>
      </c>
      <c r="P459" s="122">
        <f t="shared" si="1043"/>
        <v>0</v>
      </c>
      <c r="Q459" s="122">
        <f t="shared" si="1043"/>
        <v>527758.367500003</v>
      </c>
      <c r="R459" s="122">
        <f t="shared" si="1043"/>
        <v>0</v>
      </c>
      <c r="S459" s="122">
        <f t="shared" si="1043"/>
        <v>116700.28</v>
      </c>
      <c r="T459" s="122">
        <f t="shared" si="1043"/>
        <v>50531.8000000003</v>
      </c>
      <c r="U459" s="122">
        <f t="shared" si="1043"/>
        <v>4688.96000000002</v>
      </c>
      <c r="V459" s="122">
        <f t="shared" si="1043"/>
        <v>0</v>
      </c>
      <c r="W459" s="122">
        <f t="shared" si="1043"/>
        <v>52784.4</v>
      </c>
      <c r="X459" s="122">
        <f t="shared" si="1043"/>
        <v>0</v>
      </c>
      <c r="Y459" s="122">
        <f t="shared" si="1043"/>
        <v>224705.439999998</v>
      </c>
      <c r="Z459" s="122">
        <f t="shared" si="1043"/>
        <v>752463.807500006</v>
      </c>
      <c r="AA459" s="122">
        <f t="shared" si="1043"/>
        <v>0</v>
      </c>
      <c r="AB459" s="122">
        <f t="shared" si="1043"/>
        <v>0</v>
      </c>
      <c r="AC459" s="122">
        <f t="shared" si="1043"/>
        <v>28514.4704999997</v>
      </c>
      <c r="AD459" s="122">
        <f t="shared" si="1043"/>
        <v>350100.84</v>
      </c>
      <c r="AE459" s="122">
        <f t="shared" si="1043"/>
        <v>252650.080000002</v>
      </c>
      <c r="AF459" s="122">
        <f t="shared" si="1043"/>
        <v>15629.6169999999</v>
      </c>
      <c r="AG459" s="122">
        <f t="shared" si="1043"/>
        <v>105568.8</v>
      </c>
      <c r="AH459" s="122">
        <f t="shared" si="1043"/>
        <v>0</v>
      </c>
      <c r="AI459" s="122">
        <f t="shared" si="1043"/>
        <v>752463.807500006</v>
      </c>
      <c r="AJ459" s="68"/>
    </row>
    <row r="460" spans="1:28">
      <c r="A460" s="123"/>
      <c r="B460" s="123"/>
      <c r="E460" s="123"/>
      <c r="AB460" s="144"/>
    </row>
    <row r="461" spans="1:26">
      <c r="A461" s="124" t="s">
        <v>1104</v>
      </c>
      <c r="B461" s="124"/>
      <c r="C461" s="125" t="s">
        <v>1105</v>
      </c>
      <c r="D461" s="125"/>
      <c r="E461" s="124" t="s">
        <v>1106</v>
      </c>
      <c r="F461" s="126" t="s">
        <v>1144</v>
      </c>
      <c r="G461" s="126" t="s">
        <v>1108</v>
      </c>
      <c r="J461" s="142"/>
      <c r="W461" s="9"/>
      <c r="X461" s="9"/>
      <c r="Z461" s="145"/>
    </row>
    <row r="462" spans="1:25">
      <c r="A462" s="124" t="s">
        <v>1109</v>
      </c>
      <c r="B462" s="124"/>
      <c r="C462" s="303">
        <f>K459+R459</f>
        <v>28514.4704999997</v>
      </c>
      <c r="D462" s="136"/>
      <c r="E462" s="130">
        <f>COUNTIFS(E4:E458,"&lt;&gt;",E4:E458,"&lt;&gt;0")</f>
        <v>454</v>
      </c>
      <c r="F462" s="131"/>
      <c r="G462" s="126">
        <f t="shared" ref="G462:G467" si="1044">C462+F462</f>
        <v>28514.4704999997</v>
      </c>
      <c r="J462" s="142"/>
      <c r="V462" s="9"/>
      <c r="W462" s="9"/>
      <c r="X462" s="9"/>
      <c r="Y462" s="144"/>
    </row>
    <row r="463" spans="1:26">
      <c r="A463" s="124" t="s">
        <v>1110</v>
      </c>
      <c r="B463" s="124"/>
      <c r="C463" s="303">
        <f>L459+S459</f>
        <v>350100.840000001</v>
      </c>
      <c r="D463" s="136"/>
      <c r="E463" s="130">
        <f>COUNTIFS(F4:F458,"&lt;&gt;",F4:F458,"&lt;&gt;0")</f>
        <v>418</v>
      </c>
      <c r="F463" s="126">
        <v>3616.18</v>
      </c>
      <c r="G463" s="126">
        <f t="shared" si="1044"/>
        <v>353717.020000001</v>
      </c>
      <c r="J463" s="142"/>
      <c r="W463" s="9"/>
      <c r="X463" s="9"/>
      <c r="Z463" s="144"/>
    </row>
    <row r="464" spans="1:24">
      <c r="A464" s="124" t="s">
        <v>1111</v>
      </c>
      <c r="B464" s="124"/>
      <c r="C464" s="303">
        <f>N459+U459</f>
        <v>15629.6169999999</v>
      </c>
      <c r="D464" s="136"/>
      <c r="E464" s="130">
        <f>COUNTIFS(H4:H458,"&lt;&gt;",H4:H458,"&lt;&gt;0")</f>
        <v>448</v>
      </c>
      <c r="F464" s="126"/>
      <c r="G464" s="126">
        <f t="shared" si="1044"/>
        <v>15629.6169999999</v>
      </c>
      <c r="J464" s="142"/>
      <c r="W464" s="9"/>
      <c r="X464" s="9"/>
    </row>
    <row r="465" spans="1:24">
      <c r="A465" s="126" t="s">
        <v>1112</v>
      </c>
      <c r="B465" s="126"/>
      <c r="C465" s="303">
        <f>M459+T459</f>
        <v>252650.079999998</v>
      </c>
      <c r="D465" s="136"/>
      <c r="E465" s="130">
        <f>COUNTIFS(G4:G458,"&lt;&gt;",G4:G458,"&lt;&gt;0")</f>
        <v>446</v>
      </c>
      <c r="F465" s="126"/>
      <c r="G465" s="126">
        <f t="shared" si="1044"/>
        <v>252650.079999998</v>
      </c>
      <c r="J465" s="142"/>
      <c r="V465" s="9"/>
      <c r="W465" s="9"/>
      <c r="X465" s="9"/>
    </row>
    <row r="466" spans="1:24">
      <c r="A466" s="126" t="s">
        <v>1113</v>
      </c>
      <c r="B466" s="126"/>
      <c r="C466" s="303">
        <f>P459+X459</f>
        <v>0</v>
      </c>
      <c r="D466" s="136"/>
      <c r="E466" s="130">
        <f>COUNTIFS(J4:J458,"&lt;&gt;",J4:J458,"&lt;&gt;0")</f>
        <v>0</v>
      </c>
      <c r="F466" s="126"/>
      <c r="G466" s="126">
        <f t="shared" si="1044"/>
        <v>0</v>
      </c>
      <c r="J466" s="142"/>
      <c r="W466" s="9"/>
      <c r="X466" s="9"/>
    </row>
    <row r="467" spans="1:24">
      <c r="A467" s="126" t="s">
        <v>1114</v>
      </c>
      <c r="B467" s="126"/>
      <c r="C467" s="135">
        <f>O459+W459</f>
        <v>105568.8</v>
      </c>
      <c r="D467" s="316"/>
      <c r="E467" s="130">
        <f>COUNTIFS(I4:I458,"&lt;&gt;",I4:I458,"&lt;&gt;0")</f>
        <v>423</v>
      </c>
      <c r="F467" s="126"/>
      <c r="G467" s="126">
        <f t="shared" si="1044"/>
        <v>105568.8</v>
      </c>
      <c r="J467" s="142"/>
      <c r="W467" s="9"/>
      <c r="X467" s="9"/>
    </row>
    <row r="468" ht="28" customHeight="1" spans="1:24">
      <c r="A468" s="126" t="s">
        <v>1115</v>
      </c>
      <c r="B468" s="126"/>
      <c r="C468" s="135">
        <f>SUM(C462:D467)</f>
        <v>752463.807499999</v>
      </c>
      <c r="D468" s="136"/>
      <c r="E468" s="137"/>
      <c r="F468" s="126"/>
      <c r="G468" s="138">
        <f>SUM(G462:G467)</f>
        <v>756079.987499999</v>
      </c>
      <c r="J468" s="142"/>
      <c r="W468" s="9"/>
      <c r="X468" s="9"/>
    </row>
    <row r="469" spans="1:33">
      <c r="A469" s="18" t="s">
        <v>1116</v>
      </c>
      <c r="B469" s="18"/>
      <c r="C469" s="18"/>
      <c r="D469" s="18"/>
      <c r="E469" s="18"/>
      <c r="F469" s="18"/>
      <c r="G469" s="139"/>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39"/>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39"/>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39"/>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c r="A473" s="18"/>
      <c r="B473" s="18"/>
      <c r="C473" s="18"/>
      <c r="D473" s="18"/>
      <c r="E473" s="18"/>
      <c r="F473" s="18"/>
      <c r="G473" s="139"/>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24">
      <c r="A474" s="18"/>
      <c r="B474" s="139"/>
      <c r="C474" s="140"/>
      <c r="D474" s="141"/>
      <c r="E474" s="18"/>
      <c r="F474" s="18"/>
      <c r="G474" s="139"/>
      <c r="H474" s="18"/>
      <c r="I474" s="18"/>
      <c r="J474" s="18"/>
      <c r="K474" s="143"/>
      <c r="L474" s="18"/>
      <c r="M474" s="18"/>
      <c r="N474" s="18"/>
      <c r="O474" s="18"/>
      <c r="P474" s="18"/>
      <c r="Q474" s="18"/>
      <c r="S474" s="9"/>
      <c r="T474" s="9"/>
      <c r="U474" s="9"/>
      <c r="V474" s="9"/>
      <c r="W474" s="9"/>
      <c r="X474" s="9"/>
    </row>
    <row r="475" spans="1:24">
      <c r="A475" s="18"/>
      <c r="B475" s="139"/>
      <c r="C475" s="140"/>
      <c r="D475" s="141"/>
      <c r="E475" s="18"/>
      <c r="F475" s="18"/>
      <c r="G475" s="139"/>
      <c r="H475" s="18"/>
      <c r="I475" s="18"/>
      <c r="J475" s="18"/>
      <c r="K475" s="143"/>
      <c r="L475" s="18"/>
      <c r="M475" s="18"/>
      <c r="N475" s="18"/>
      <c r="O475" s="18"/>
      <c r="P475" s="18"/>
      <c r="Q475" s="18"/>
      <c r="S475" s="9"/>
      <c r="T475" s="9"/>
      <c r="U475" s="9"/>
      <c r="V475" s="9"/>
      <c r="W475" s="9"/>
      <c r="X475" s="9"/>
    </row>
    <row r="476" spans="1:24">
      <c r="A476" s="18"/>
      <c r="B476" s="139"/>
      <c r="C476" s="140"/>
      <c r="D476" s="141"/>
      <c r="E476" s="18"/>
      <c r="F476" s="18"/>
      <c r="G476" s="139"/>
      <c r="H476" s="18"/>
      <c r="I476" s="18"/>
      <c r="J476" s="18"/>
      <c r="K476" s="143"/>
      <c r="L476" s="18"/>
      <c r="M476" s="18"/>
      <c r="N476" s="18"/>
      <c r="O476" s="18"/>
      <c r="P476" s="18"/>
      <c r="Q476" s="18"/>
      <c r="S476" s="9"/>
      <c r="T476" s="9"/>
      <c r="U476" s="9"/>
      <c r="V476" s="9"/>
      <c r="W476" s="9"/>
      <c r="X476" s="9"/>
    </row>
    <row r="477" spans="1:24">
      <c r="A477" s="147" t="s">
        <v>1117</v>
      </c>
      <c r="B477" s="147"/>
      <c r="C477" s="148"/>
      <c r="D477" s="141"/>
      <c r="E477" s="18"/>
      <c r="F477" s="18"/>
      <c r="G477" s="139"/>
      <c r="H477" s="18"/>
      <c r="I477" s="18"/>
      <c r="J477" s="18"/>
      <c r="K477" s="143"/>
      <c r="L477" s="18"/>
      <c r="M477" s="18"/>
      <c r="N477" s="18"/>
      <c r="O477" s="18"/>
      <c r="P477" s="18"/>
      <c r="Q477" s="18"/>
      <c r="R477" s="18"/>
      <c r="S477" s="18"/>
      <c r="T477" s="18"/>
      <c r="U477" s="18"/>
      <c r="V477" s="18"/>
      <c r="X477" s="9"/>
    </row>
    <row r="478" spans="1:24">
      <c r="A478" s="147"/>
      <c r="B478" s="147"/>
      <c r="C478" s="148"/>
      <c r="K478" s="142"/>
      <c r="X478" s="9"/>
    </row>
    <row r="479" s="9" customFormat="1" ht="16" customHeight="1" spans="1:36">
      <c r="A479" s="45">
        <f t="shared" ref="A479:A494" si="1045">ROW()-3</f>
        <v>476</v>
      </c>
      <c r="B479" s="52" t="s">
        <v>176</v>
      </c>
      <c r="C479" s="52" t="s">
        <v>1118</v>
      </c>
      <c r="D479" s="55" t="s">
        <v>1119</v>
      </c>
      <c r="E479" s="109">
        <v>3473.25</v>
      </c>
      <c r="F479" s="109">
        <v>0</v>
      </c>
      <c r="G479" s="95">
        <v>0</v>
      </c>
      <c r="H479" s="109">
        <v>0</v>
      </c>
      <c r="I479" s="105"/>
      <c r="J479" s="105"/>
      <c r="K479" s="63">
        <f t="shared" ref="K479:K494" si="1046">E479*0.018</f>
        <v>62.5185</v>
      </c>
      <c r="L479" s="64">
        <f t="shared" ref="L479:L494" si="1047">F479*0.16</f>
        <v>0</v>
      </c>
      <c r="M479" s="48">
        <f t="shared" ref="M479:M494" si="1048">ROUND(G479*0.08,2)</f>
        <v>0</v>
      </c>
      <c r="N479" s="46">
        <f t="shared" ref="N479:N494" si="1049">H479*0.007</f>
        <v>0</v>
      </c>
      <c r="O479" s="48">
        <f t="shared" ref="O479:O494" si="1050">I479*5%</f>
        <v>0</v>
      </c>
      <c r="P479" s="48">
        <f t="shared" ref="P479:P494" si="1051">J479*50%</f>
        <v>0</v>
      </c>
      <c r="Q479" s="48">
        <f t="shared" ref="Q479:Q494" si="1052">SUM(K479:P479)</f>
        <v>62.5185</v>
      </c>
      <c r="R479" s="46">
        <f t="shared" ref="R479:R494" si="1053">E479*0</f>
        <v>0</v>
      </c>
      <c r="S479" s="46">
        <f t="shared" ref="S479:S494" si="1054">ROUND(F479*0.08,2)</f>
        <v>0</v>
      </c>
      <c r="T479" s="48">
        <f t="shared" ref="T479:T494" si="1055">ROUND(G479*0.02,2)</f>
        <v>0</v>
      </c>
      <c r="U479" s="46">
        <f t="shared" ref="U479:U494" si="1056">ROUND(H479*0.003,2)</f>
        <v>0</v>
      </c>
      <c r="V479" s="46">
        <v>0</v>
      </c>
      <c r="W479" s="48">
        <f t="shared" ref="W479:W494" si="1057">I479*5%</f>
        <v>0</v>
      </c>
      <c r="X479" s="48">
        <f t="shared" ref="X479:X494" si="1058">J479*50%</f>
        <v>0</v>
      </c>
      <c r="Y479" s="46">
        <f t="shared" ref="Y479:Y494" si="1059">SUM(R479:X479)</f>
        <v>0</v>
      </c>
      <c r="Z479" s="46">
        <f t="shared" ref="Z479:Z494" si="1060">Q479+Y479</f>
        <v>62.5185</v>
      </c>
      <c r="AA479" s="78"/>
      <c r="AB479" s="12" t="s">
        <v>104</v>
      </c>
      <c r="AC479" s="11">
        <f t="shared" ref="AC479:AE479" si="1061">K479+R479</f>
        <v>62.5185</v>
      </c>
      <c r="AD479" s="11">
        <f t="shared" si="1061"/>
        <v>0</v>
      </c>
      <c r="AE479" s="11">
        <f t="shared" si="1061"/>
        <v>0</v>
      </c>
      <c r="AF479" s="11">
        <f t="shared" ref="AF479:AF494" si="1062">N479+U479+V479</f>
        <v>0</v>
      </c>
      <c r="AG479" s="11">
        <f t="shared" ref="AG479:AI479" si="1063">O479+W479</f>
        <v>0</v>
      </c>
      <c r="AH479" s="11">
        <f t="shared" si="1063"/>
        <v>0</v>
      </c>
      <c r="AI479" s="11">
        <f t="shared" si="1063"/>
        <v>62.5185</v>
      </c>
      <c r="AJ479" s="12" t="s">
        <v>35</v>
      </c>
    </row>
    <row r="480" s="9" customFormat="1" ht="16" customHeight="1" spans="1:36">
      <c r="A480" s="45">
        <f t="shared" si="1045"/>
        <v>477</v>
      </c>
      <c r="B480" s="52" t="s">
        <v>625</v>
      </c>
      <c r="C480" s="52" t="s">
        <v>1120</v>
      </c>
      <c r="D480" s="55" t="s">
        <v>1121</v>
      </c>
      <c r="E480" s="109">
        <v>3473.25</v>
      </c>
      <c r="F480" s="95">
        <v>0</v>
      </c>
      <c r="G480" s="95">
        <v>0</v>
      </c>
      <c r="H480" s="95">
        <v>3473.25</v>
      </c>
      <c r="I480" s="105">
        <v>0</v>
      </c>
      <c r="J480" s="105"/>
      <c r="K480" s="63">
        <f t="shared" si="1046"/>
        <v>62.5185</v>
      </c>
      <c r="L480" s="64">
        <f t="shared" si="1047"/>
        <v>0</v>
      </c>
      <c r="M480" s="48">
        <f t="shared" si="1048"/>
        <v>0</v>
      </c>
      <c r="N480" s="46">
        <f t="shared" si="1049"/>
        <v>24.31275</v>
      </c>
      <c r="O480" s="48">
        <f t="shared" si="1050"/>
        <v>0</v>
      </c>
      <c r="P480" s="48">
        <f t="shared" si="1051"/>
        <v>0</v>
      </c>
      <c r="Q480" s="48">
        <f t="shared" si="1052"/>
        <v>86.83125</v>
      </c>
      <c r="R480" s="46">
        <f t="shared" si="1053"/>
        <v>0</v>
      </c>
      <c r="S480" s="46">
        <f t="shared" si="1054"/>
        <v>0</v>
      </c>
      <c r="T480" s="48">
        <f t="shared" si="1055"/>
        <v>0</v>
      </c>
      <c r="U480" s="46">
        <f t="shared" si="1056"/>
        <v>10.42</v>
      </c>
      <c r="V480" s="46">
        <v>0</v>
      </c>
      <c r="W480" s="48">
        <f t="shared" si="1057"/>
        <v>0</v>
      </c>
      <c r="X480" s="48">
        <f t="shared" si="1058"/>
        <v>0</v>
      </c>
      <c r="Y480" s="46">
        <f t="shared" si="1059"/>
        <v>10.42</v>
      </c>
      <c r="Z480" s="46">
        <f t="shared" si="1060"/>
        <v>97.25125</v>
      </c>
      <c r="AA480" s="78"/>
      <c r="AB480" s="12" t="s">
        <v>101</v>
      </c>
      <c r="AC480" s="11">
        <f t="shared" ref="AC480:AE480" si="1064">K480+R480</f>
        <v>62.5185</v>
      </c>
      <c r="AD480" s="11">
        <f t="shared" si="1064"/>
        <v>0</v>
      </c>
      <c r="AE480" s="11">
        <f t="shared" si="1064"/>
        <v>0</v>
      </c>
      <c r="AF480" s="11">
        <f t="shared" si="1062"/>
        <v>34.73275</v>
      </c>
      <c r="AG480" s="11">
        <f t="shared" ref="AG480:AI480" si="1065">O480+W480</f>
        <v>0</v>
      </c>
      <c r="AH480" s="11">
        <f t="shared" si="1065"/>
        <v>0</v>
      </c>
      <c r="AI480" s="11">
        <f t="shared" si="1065"/>
        <v>97.25125</v>
      </c>
      <c r="AJ480" s="12" t="s">
        <v>34</v>
      </c>
    </row>
    <row r="481" s="9" customFormat="1" ht="16" customHeight="1" spans="1:36">
      <c r="A481" s="45">
        <f t="shared" si="1045"/>
        <v>478</v>
      </c>
      <c r="B481" s="46" t="s">
        <v>363</v>
      </c>
      <c r="C481" s="100" t="s">
        <v>1122</v>
      </c>
      <c r="D481" s="346" t="s">
        <v>1123</v>
      </c>
      <c r="E481" s="95">
        <v>3473.25</v>
      </c>
      <c r="F481" s="95">
        <v>0</v>
      </c>
      <c r="G481" s="95">
        <v>0</v>
      </c>
      <c r="H481" s="95">
        <v>3473.25</v>
      </c>
      <c r="I481" s="105">
        <v>0</v>
      </c>
      <c r="J481" s="105"/>
      <c r="K481" s="63">
        <f t="shared" si="1046"/>
        <v>62.5185</v>
      </c>
      <c r="L481" s="64">
        <f t="shared" si="1047"/>
        <v>0</v>
      </c>
      <c r="M481" s="48">
        <f t="shared" si="1048"/>
        <v>0</v>
      </c>
      <c r="N481" s="46">
        <f t="shared" si="1049"/>
        <v>24.31275</v>
      </c>
      <c r="O481" s="48">
        <f t="shared" si="1050"/>
        <v>0</v>
      </c>
      <c r="P481" s="48">
        <f t="shared" si="1051"/>
        <v>0</v>
      </c>
      <c r="Q481" s="48">
        <f t="shared" si="1052"/>
        <v>86.83125</v>
      </c>
      <c r="R481" s="46">
        <f t="shared" si="1053"/>
        <v>0</v>
      </c>
      <c r="S481" s="46">
        <f t="shared" si="1054"/>
        <v>0</v>
      </c>
      <c r="T481" s="48">
        <f t="shared" si="1055"/>
        <v>0</v>
      </c>
      <c r="U481" s="46">
        <f t="shared" si="1056"/>
        <v>10.42</v>
      </c>
      <c r="V481" s="46">
        <v>0</v>
      </c>
      <c r="W481" s="48">
        <f t="shared" si="1057"/>
        <v>0</v>
      </c>
      <c r="X481" s="48">
        <f t="shared" si="1058"/>
        <v>0</v>
      </c>
      <c r="Y481" s="46">
        <f t="shared" si="1059"/>
        <v>10.42</v>
      </c>
      <c r="Z481" s="46">
        <f t="shared" si="1060"/>
        <v>97.25125</v>
      </c>
      <c r="AA481" s="78"/>
      <c r="AB481" s="12" t="s">
        <v>71</v>
      </c>
      <c r="AC481" s="11">
        <f t="shared" ref="AC481:AE481" si="1066">K481+R481</f>
        <v>62.5185</v>
      </c>
      <c r="AD481" s="11">
        <f t="shared" si="1066"/>
        <v>0</v>
      </c>
      <c r="AE481" s="11">
        <f t="shared" si="1066"/>
        <v>0</v>
      </c>
      <c r="AF481" s="11">
        <f t="shared" si="1062"/>
        <v>34.73275</v>
      </c>
      <c r="AG481" s="11">
        <f t="shared" ref="AG481:AI481" si="1067">O481+W481</f>
        <v>0</v>
      </c>
      <c r="AH481" s="11">
        <f t="shared" si="1067"/>
        <v>0</v>
      </c>
      <c r="AI481" s="11">
        <f t="shared" si="1067"/>
        <v>97.25125</v>
      </c>
      <c r="AJ481" s="12" t="s">
        <v>33</v>
      </c>
    </row>
    <row r="482" s="9" customFormat="1" ht="16" customHeight="1" spans="1:36">
      <c r="A482" s="45">
        <f t="shared" si="1045"/>
        <v>479</v>
      </c>
      <c r="B482" s="52" t="s">
        <v>230</v>
      </c>
      <c r="C482" s="52" t="s">
        <v>1124</v>
      </c>
      <c r="D482" s="344" t="s">
        <v>1125</v>
      </c>
      <c r="E482" s="109">
        <v>3473.25</v>
      </c>
      <c r="F482" s="109">
        <v>3473.25</v>
      </c>
      <c r="G482" s="95">
        <v>0</v>
      </c>
      <c r="H482" s="95">
        <v>3473.25</v>
      </c>
      <c r="I482" s="105"/>
      <c r="J482" s="105"/>
      <c r="K482" s="63">
        <f t="shared" si="1046"/>
        <v>62.5185</v>
      </c>
      <c r="L482" s="64">
        <f t="shared" si="1047"/>
        <v>555.72</v>
      </c>
      <c r="M482" s="48">
        <f t="shared" si="1048"/>
        <v>0</v>
      </c>
      <c r="N482" s="46">
        <f t="shared" si="1049"/>
        <v>24.31275</v>
      </c>
      <c r="O482" s="48">
        <f t="shared" si="1050"/>
        <v>0</v>
      </c>
      <c r="P482" s="48">
        <f t="shared" si="1051"/>
        <v>0</v>
      </c>
      <c r="Q482" s="48">
        <f t="shared" si="1052"/>
        <v>642.55125</v>
      </c>
      <c r="R482" s="46">
        <f t="shared" si="1053"/>
        <v>0</v>
      </c>
      <c r="S482" s="46">
        <f t="shared" si="1054"/>
        <v>277.86</v>
      </c>
      <c r="T482" s="48">
        <f t="shared" si="1055"/>
        <v>0</v>
      </c>
      <c r="U482" s="46">
        <f t="shared" si="1056"/>
        <v>10.42</v>
      </c>
      <c r="V482" s="46">
        <v>0</v>
      </c>
      <c r="W482" s="48">
        <f t="shared" si="1057"/>
        <v>0</v>
      </c>
      <c r="X482" s="48">
        <f t="shared" si="1058"/>
        <v>0</v>
      </c>
      <c r="Y482" s="46">
        <f t="shared" si="1059"/>
        <v>288.28</v>
      </c>
      <c r="Z482" s="46">
        <f t="shared" si="1060"/>
        <v>930.83125</v>
      </c>
      <c r="AA482" s="78"/>
      <c r="AB482" s="12" t="s">
        <v>68</v>
      </c>
      <c r="AC482" s="11">
        <f t="shared" ref="AC482:AE482" si="1068">K482+R482</f>
        <v>62.5185</v>
      </c>
      <c r="AD482" s="11">
        <f t="shared" si="1068"/>
        <v>833.58</v>
      </c>
      <c r="AE482" s="11">
        <f t="shared" si="1068"/>
        <v>0</v>
      </c>
      <c r="AF482" s="11">
        <f t="shared" si="1062"/>
        <v>34.73275</v>
      </c>
      <c r="AG482" s="11">
        <f t="shared" ref="AG482:AI482" si="1069">O482+W482</f>
        <v>0</v>
      </c>
      <c r="AH482" s="11">
        <f t="shared" si="1069"/>
        <v>0</v>
      </c>
      <c r="AI482" s="11">
        <f t="shared" si="1069"/>
        <v>930.83125</v>
      </c>
      <c r="AJ482" s="12" t="s">
        <v>32</v>
      </c>
    </row>
    <row r="483" s="9" customFormat="1" ht="16" customHeight="1" spans="1:36">
      <c r="A483" s="45">
        <f t="shared" si="1045"/>
        <v>480</v>
      </c>
      <c r="B483" s="52" t="s">
        <v>640</v>
      </c>
      <c r="C483" s="52" t="s">
        <v>1126</v>
      </c>
      <c r="D483" s="55" t="s">
        <v>1127</v>
      </c>
      <c r="E483" s="109">
        <v>3473.25</v>
      </c>
      <c r="F483" s="95">
        <v>3473.25</v>
      </c>
      <c r="G483" s="169">
        <v>5664.75</v>
      </c>
      <c r="H483" s="95">
        <v>3473.25</v>
      </c>
      <c r="I483" s="105"/>
      <c r="J483" s="105"/>
      <c r="K483" s="63">
        <f t="shared" si="1046"/>
        <v>62.5185</v>
      </c>
      <c r="L483" s="64">
        <f t="shared" si="1047"/>
        <v>555.72</v>
      </c>
      <c r="M483" s="48">
        <f t="shared" si="1048"/>
        <v>453.18</v>
      </c>
      <c r="N483" s="46">
        <f t="shared" si="1049"/>
        <v>24.31275</v>
      </c>
      <c r="O483" s="48">
        <f t="shared" si="1050"/>
        <v>0</v>
      </c>
      <c r="P483" s="48">
        <f t="shared" si="1051"/>
        <v>0</v>
      </c>
      <c r="Q483" s="48">
        <f t="shared" si="1052"/>
        <v>1095.73125</v>
      </c>
      <c r="R483" s="46">
        <f t="shared" si="1053"/>
        <v>0</v>
      </c>
      <c r="S483" s="46">
        <f t="shared" si="1054"/>
        <v>277.86</v>
      </c>
      <c r="T483" s="48">
        <f t="shared" si="1055"/>
        <v>113.3</v>
      </c>
      <c r="U483" s="46">
        <f t="shared" si="1056"/>
        <v>10.42</v>
      </c>
      <c r="V483" s="46">
        <v>0</v>
      </c>
      <c r="W483" s="48">
        <f t="shared" si="1057"/>
        <v>0</v>
      </c>
      <c r="X483" s="48">
        <f t="shared" si="1058"/>
        <v>0</v>
      </c>
      <c r="Y483" s="46">
        <f t="shared" si="1059"/>
        <v>401.58</v>
      </c>
      <c r="Z483" s="46">
        <f t="shared" si="1060"/>
        <v>1497.31125</v>
      </c>
      <c r="AA483" s="78"/>
      <c r="AB483" s="12" t="s">
        <v>95</v>
      </c>
      <c r="AC483" s="11">
        <f t="shared" ref="AC483:AE483" si="1070">K483+R483</f>
        <v>62.5185</v>
      </c>
      <c r="AD483" s="11">
        <f t="shared" si="1070"/>
        <v>833.58</v>
      </c>
      <c r="AE483" s="11">
        <f t="shared" si="1070"/>
        <v>566.48</v>
      </c>
      <c r="AF483" s="11">
        <f t="shared" si="1062"/>
        <v>34.73275</v>
      </c>
      <c r="AG483" s="11">
        <f t="shared" ref="AG483:AI483" si="1071">O483+W483</f>
        <v>0</v>
      </c>
      <c r="AH483" s="11">
        <f t="shared" si="1071"/>
        <v>0</v>
      </c>
      <c r="AI483" s="11">
        <f t="shared" si="1071"/>
        <v>1497.31125</v>
      </c>
      <c r="AJ483" s="12" t="s">
        <v>33</v>
      </c>
    </row>
    <row r="484" s="9" customFormat="1" ht="16" customHeight="1" spans="1:36">
      <c r="A484" s="45">
        <f t="shared" si="1045"/>
        <v>481</v>
      </c>
      <c r="B484" s="52" t="s">
        <v>328</v>
      </c>
      <c r="C484" s="52" t="s">
        <v>1128</v>
      </c>
      <c r="D484" s="55" t="s">
        <v>1129</v>
      </c>
      <c r="E484" s="109">
        <v>3820</v>
      </c>
      <c r="F484" s="95">
        <v>3820</v>
      </c>
      <c r="G484" s="169">
        <v>5664.75</v>
      </c>
      <c r="H484" s="95">
        <v>3820</v>
      </c>
      <c r="I484" s="105">
        <v>4180</v>
      </c>
      <c r="J484" s="105"/>
      <c r="K484" s="63">
        <f t="shared" si="1046"/>
        <v>68.76</v>
      </c>
      <c r="L484" s="64">
        <f t="shared" si="1047"/>
        <v>611.2</v>
      </c>
      <c r="M484" s="48">
        <f t="shared" si="1048"/>
        <v>453.18</v>
      </c>
      <c r="N484" s="46">
        <f t="shared" si="1049"/>
        <v>26.74</v>
      </c>
      <c r="O484" s="48">
        <f t="shared" si="1050"/>
        <v>209</v>
      </c>
      <c r="P484" s="48">
        <f t="shared" si="1051"/>
        <v>0</v>
      </c>
      <c r="Q484" s="48">
        <f t="shared" si="1052"/>
        <v>1368.88</v>
      </c>
      <c r="R484" s="46">
        <f t="shared" si="1053"/>
        <v>0</v>
      </c>
      <c r="S484" s="46">
        <f t="shared" si="1054"/>
        <v>305.6</v>
      </c>
      <c r="T484" s="48">
        <f t="shared" si="1055"/>
        <v>113.3</v>
      </c>
      <c r="U484" s="46">
        <f t="shared" si="1056"/>
        <v>11.46</v>
      </c>
      <c r="V484" s="46">
        <v>0</v>
      </c>
      <c r="W484" s="48">
        <f t="shared" si="1057"/>
        <v>209</v>
      </c>
      <c r="X484" s="48">
        <f t="shared" si="1058"/>
        <v>0</v>
      </c>
      <c r="Y484" s="46">
        <f t="shared" si="1059"/>
        <v>639.36</v>
      </c>
      <c r="Z484" s="46">
        <f t="shared" si="1060"/>
        <v>2008.24</v>
      </c>
      <c r="AA484" s="78"/>
      <c r="AB484" s="12" t="s">
        <v>104</v>
      </c>
      <c r="AC484" s="11">
        <f t="shared" ref="AC484:AE484" si="1072">K484+R484</f>
        <v>68.76</v>
      </c>
      <c r="AD484" s="11">
        <f t="shared" si="1072"/>
        <v>916.8</v>
      </c>
      <c r="AE484" s="11">
        <f t="shared" si="1072"/>
        <v>566.48</v>
      </c>
      <c r="AF484" s="11">
        <f t="shared" si="1062"/>
        <v>38.2</v>
      </c>
      <c r="AG484" s="11">
        <f t="shared" ref="AG484:AI484" si="1073">O484+W484</f>
        <v>418</v>
      </c>
      <c r="AH484" s="11">
        <f t="shared" si="1073"/>
        <v>0</v>
      </c>
      <c r="AI484" s="11">
        <f t="shared" si="1073"/>
        <v>2008.24</v>
      </c>
      <c r="AJ484" s="12" t="s">
        <v>35</v>
      </c>
    </row>
    <row r="485" s="9" customFormat="1" ht="16" customHeight="1" spans="1:36">
      <c r="A485" s="45">
        <f t="shared" si="1045"/>
        <v>482</v>
      </c>
      <c r="B485" s="46" t="s">
        <v>558</v>
      </c>
      <c r="C485" s="52" t="s">
        <v>1130</v>
      </c>
      <c r="D485" s="344" t="s">
        <v>1131</v>
      </c>
      <c r="E485" s="95">
        <v>3473.25</v>
      </c>
      <c r="F485" s="95">
        <v>3245.5</v>
      </c>
      <c r="G485" s="169">
        <v>5664.75</v>
      </c>
      <c r="H485" s="95">
        <v>3473.25</v>
      </c>
      <c r="I485" s="48">
        <v>0</v>
      </c>
      <c r="J485" s="96"/>
      <c r="K485" s="63">
        <f t="shared" si="1046"/>
        <v>62.5185</v>
      </c>
      <c r="L485" s="64">
        <f t="shared" si="1047"/>
        <v>519.28</v>
      </c>
      <c r="M485" s="48">
        <f t="shared" si="1048"/>
        <v>453.18</v>
      </c>
      <c r="N485" s="46">
        <f t="shared" si="1049"/>
        <v>24.31275</v>
      </c>
      <c r="O485" s="48">
        <f t="shared" si="1050"/>
        <v>0</v>
      </c>
      <c r="P485" s="48">
        <f t="shared" si="1051"/>
        <v>0</v>
      </c>
      <c r="Q485" s="48">
        <f t="shared" si="1052"/>
        <v>1059.29125</v>
      </c>
      <c r="R485" s="46">
        <f t="shared" si="1053"/>
        <v>0</v>
      </c>
      <c r="S485" s="46">
        <f t="shared" si="1054"/>
        <v>259.64</v>
      </c>
      <c r="T485" s="48">
        <f t="shared" si="1055"/>
        <v>113.3</v>
      </c>
      <c r="U485" s="46">
        <f t="shared" si="1056"/>
        <v>10.42</v>
      </c>
      <c r="V485" s="46">
        <v>0</v>
      </c>
      <c r="W485" s="48">
        <f t="shared" si="1057"/>
        <v>0</v>
      </c>
      <c r="X485" s="48">
        <f t="shared" si="1058"/>
        <v>0</v>
      </c>
      <c r="Y485" s="46">
        <f t="shared" si="1059"/>
        <v>383.36</v>
      </c>
      <c r="Z485" s="46">
        <f t="shared" si="1060"/>
        <v>1442.65125</v>
      </c>
      <c r="AA485" s="46"/>
      <c r="AB485" s="12" t="s">
        <v>98</v>
      </c>
      <c r="AC485" s="11">
        <f t="shared" ref="AC485:AE485" si="1074">K485+R485</f>
        <v>62.5185</v>
      </c>
      <c r="AD485" s="11">
        <f t="shared" si="1074"/>
        <v>778.92</v>
      </c>
      <c r="AE485" s="11">
        <f t="shared" si="1074"/>
        <v>566.48</v>
      </c>
      <c r="AF485" s="11">
        <f t="shared" si="1062"/>
        <v>34.73275</v>
      </c>
      <c r="AG485" s="11">
        <f t="shared" ref="AG485:AI485" si="1075">O485+W485</f>
        <v>0</v>
      </c>
      <c r="AH485" s="11">
        <f t="shared" si="1075"/>
        <v>0</v>
      </c>
      <c r="AI485" s="11">
        <f t="shared" si="1075"/>
        <v>1442.65125</v>
      </c>
      <c r="AJ485" s="12" t="s">
        <v>33</v>
      </c>
    </row>
    <row r="486" s="9" customFormat="1" ht="16" customHeight="1" spans="1:36">
      <c r="A486" s="45">
        <f t="shared" si="1045"/>
        <v>483</v>
      </c>
      <c r="B486" s="46" t="s">
        <v>558</v>
      </c>
      <c r="C486" s="51" t="s">
        <v>1132</v>
      </c>
      <c r="D486" s="55" t="s">
        <v>1133</v>
      </c>
      <c r="E486" s="46">
        <v>3473.25</v>
      </c>
      <c r="F486" s="46">
        <f>VLOOKUP(C486,'[1]9月'!$B:$Q,16,0)</f>
        <v>3245.4</v>
      </c>
      <c r="G486" s="168">
        <v>5664.75</v>
      </c>
      <c r="H486" s="46">
        <v>3473.25</v>
      </c>
      <c r="I486" s="48">
        <v>1790</v>
      </c>
      <c r="J486" s="96"/>
      <c r="K486" s="63">
        <f t="shared" si="1046"/>
        <v>62.5185</v>
      </c>
      <c r="L486" s="64">
        <f t="shared" si="1047"/>
        <v>519.264</v>
      </c>
      <c r="M486" s="48">
        <f t="shared" si="1048"/>
        <v>453.18</v>
      </c>
      <c r="N486" s="46">
        <f t="shared" si="1049"/>
        <v>24.31275</v>
      </c>
      <c r="O486" s="48">
        <f t="shared" si="1050"/>
        <v>89.5</v>
      </c>
      <c r="P486" s="48">
        <f t="shared" si="1051"/>
        <v>0</v>
      </c>
      <c r="Q486" s="48">
        <f t="shared" si="1052"/>
        <v>1148.77525</v>
      </c>
      <c r="R486" s="46">
        <f t="shared" si="1053"/>
        <v>0</v>
      </c>
      <c r="S486" s="46">
        <f t="shared" si="1054"/>
        <v>259.63</v>
      </c>
      <c r="T486" s="48">
        <f t="shared" si="1055"/>
        <v>113.3</v>
      </c>
      <c r="U486" s="46">
        <f t="shared" si="1056"/>
        <v>10.42</v>
      </c>
      <c r="V486" s="46">
        <v>0</v>
      </c>
      <c r="W486" s="48">
        <f t="shared" si="1057"/>
        <v>89.5</v>
      </c>
      <c r="X486" s="48">
        <f t="shared" si="1058"/>
        <v>0</v>
      </c>
      <c r="Y486" s="46">
        <f t="shared" si="1059"/>
        <v>472.85</v>
      </c>
      <c r="Z486" s="46">
        <f t="shared" si="1060"/>
        <v>1621.62525</v>
      </c>
      <c r="AA486" s="46"/>
      <c r="AB486" s="12" t="s">
        <v>98</v>
      </c>
      <c r="AC486" s="11">
        <f t="shared" ref="AC486:AE486" si="1076">K486+R486</f>
        <v>62.5185</v>
      </c>
      <c r="AD486" s="11">
        <f t="shared" si="1076"/>
        <v>778.894</v>
      </c>
      <c r="AE486" s="11">
        <f t="shared" si="1076"/>
        <v>566.48</v>
      </c>
      <c r="AF486" s="11">
        <f t="shared" si="1062"/>
        <v>34.73275</v>
      </c>
      <c r="AG486" s="11">
        <f t="shared" ref="AG486:AI486" si="1077">O486+W486</f>
        <v>179</v>
      </c>
      <c r="AH486" s="11">
        <f t="shared" si="1077"/>
        <v>0</v>
      </c>
      <c r="AI486" s="11">
        <f t="shared" si="1077"/>
        <v>1621.62525</v>
      </c>
      <c r="AJ486" s="12" t="s">
        <v>33</v>
      </c>
    </row>
    <row r="487" s="9" customFormat="1" ht="16" customHeight="1" spans="1:36">
      <c r="A487" s="45">
        <f t="shared" si="1045"/>
        <v>484</v>
      </c>
      <c r="B487" s="52" t="s">
        <v>337</v>
      </c>
      <c r="C487" s="52" t="s">
        <v>1134</v>
      </c>
      <c r="D487" s="55" t="s">
        <v>1135</v>
      </c>
      <c r="E487" s="109">
        <v>3473.25</v>
      </c>
      <c r="F487" s="95">
        <v>3473.25</v>
      </c>
      <c r="G487" s="169">
        <v>5664.75</v>
      </c>
      <c r="H487" s="95">
        <v>3473.25</v>
      </c>
      <c r="I487" s="105"/>
      <c r="J487" s="105"/>
      <c r="K487" s="63">
        <f t="shared" si="1046"/>
        <v>62.5185</v>
      </c>
      <c r="L487" s="64">
        <f t="shared" si="1047"/>
        <v>555.72</v>
      </c>
      <c r="M487" s="48">
        <f t="shared" si="1048"/>
        <v>453.18</v>
      </c>
      <c r="N487" s="46">
        <f t="shared" si="1049"/>
        <v>24.31275</v>
      </c>
      <c r="O487" s="48">
        <f t="shared" si="1050"/>
        <v>0</v>
      </c>
      <c r="P487" s="48">
        <f t="shared" si="1051"/>
        <v>0</v>
      </c>
      <c r="Q487" s="48">
        <f t="shared" si="1052"/>
        <v>1095.73125</v>
      </c>
      <c r="R487" s="46">
        <f t="shared" si="1053"/>
        <v>0</v>
      </c>
      <c r="S487" s="46">
        <f t="shared" si="1054"/>
        <v>277.86</v>
      </c>
      <c r="T487" s="48">
        <f t="shared" si="1055"/>
        <v>113.3</v>
      </c>
      <c r="U487" s="46">
        <f t="shared" si="1056"/>
        <v>10.42</v>
      </c>
      <c r="V487" s="46">
        <v>0</v>
      </c>
      <c r="W487" s="48">
        <f t="shared" si="1057"/>
        <v>0</v>
      </c>
      <c r="X487" s="48">
        <f t="shared" si="1058"/>
        <v>0</v>
      </c>
      <c r="Y487" s="46">
        <f t="shared" si="1059"/>
        <v>401.58</v>
      </c>
      <c r="Z487" s="46">
        <f t="shared" si="1060"/>
        <v>1497.31125</v>
      </c>
      <c r="AA487" s="78"/>
      <c r="AB487" s="12" t="s">
        <v>74</v>
      </c>
      <c r="AC487" s="11">
        <f t="shared" ref="AC487:AE487" si="1078">K487+R487</f>
        <v>62.5185</v>
      </c>
      <c r="AD487" s="11">
        <f t="shared" si="1078"/>
        <v>833.58</v>
      </c>
      <c r="AE487" s="11">
        <f t="shared" si="1078"/>
        <v>566.48</v>
      </c>
      <c r="AF487" s="11">
        <f t="shared" si="1062"/>
        <v>34.73275</v>
      </c>
      <c r="AG487" s="11">
        <f t="shared" ref="AG487:AI487" si="1079">O487+W487</f>
        <v>0</v>
      </c>
      <c r="AH487" s="11">
        <f t="shared" si="1079"/>
        <v>0</v>
      </c>
      <c r="AI487" s="11">
        <f t="shared" si="1079"/>
        <v>1497.31125</v>
      </c>
      <c r="AJ487" s="12" t="s">
        <v>33</v>
      </c>
    </row>
    <row r="488" s="9" customFormat="1" ht="16" customHeight="1" spans="1:36">
      <c r="A488" s="45">
        <f t="shared" si="1045"/>
        <v>485</v>
      </c>
      <c r="B488" s="46" t="s">
        <v>558</v>
      </c>
      <c r="C488" s="52" t="s">
        <v>1136</v>
      </c>
      <c r="D488" s="76" t="s">
        <v>1137</v>
      </c>
      <c r="E488" s="95">
        <v>3473.25</v>
      </c>
      <c r="F488" s="95">
        <v>3245.5</v>
      </c>
      <c r="G488" s="169">
        <v>5664.75</v>
      </c>
      <c r="H488" s="95">
        <v>3473.25</v>
      </c>
      <c r="I488" s="48">
        <v>1790</v>
      </c>
      <c r="J488" s="96"/>
      <c r="K488" s="63">
        <f t="shared" si="1046"/>
        <v>62.5185</v>
      </c>
      <c r="L488" s="64">
        <f t="shared" si="1047"/>
        <v>519.28</v>
      </c>
      <c r="M488" s="48">
        <f t="shared" si="1048"/>
        <v>453.18</v>
      </c>
      <c r="N488" s="46">
        <f t="shared" si="1049"/>
        <v>24.31275</v>
      </c>
      <c r="O488" s="48">
        <f t="shared" si="1050"/>
        <v>89.5</v>
      </c>
      <c r="P488" s="48">
        <f t="shared" si="1051"/>
        <v>0</v>
      </c>
      <c r="Q488" s="48">
        <f t="shared" si="1052"/>
        <v>1148.79125</v>
      </c>
      <c r="R488" s="46">
        <f t="shared" si="1053"/>
        <v>0</v>
      </c>
      <c r="S488" s="46">
        <f t="shared" si="1054"/>
        <v>259.64</v>
      </c>
      <c r="T488" s="48">
        <f t="shared" si="1055"/>
        <v>113.3</v>
      </c>
      <c r="U488" s="46">
        <f t="shared" si="1056"/>
        <v>10.42</v>
      </c>
      <c r="V488" s="46">
        <v>0</v>
      </c>
      <c r="W488" s="48">
        <f t="shared" si="1057"/>
        <v>89.5</v>
      </c>
      <c r="X488" s="48">
        <f t="shared" si="1058"/>
        <v>0</v>
      </c>
      <c r="Y488" s="46">
        <f t="shared" si="1059"/>
        <v>472.86</v>
      </c>
      <c r="Z488" s="46">
        <f t="shared" si="1060"/>
        <v>1621.65125</v>
      </c>
      <c r="AA488" s="46"/>
      <c r="AB488" s="12" t="s">
        <v>98</v>
      </c>
      <c r="AC488" s="11">
        <f t="shared" ref="AC488:AE488" si="1080">K488+R488</f>
        <v>62.5185</v>
      </c>
      <c r="AD488" s="11">
        <f t="shared" si="1080"/>
        <v>778.92</v>
      </c>
      <c r="AE488" s="11">
        <f t="shared" si="1080"/>
        <v>566.48</v>
      </c>
      <c r="AF488" s="11">
        <f t="shared" si="1062"/>
        <v>34.73275</v>
      </c>
      <c r="AG488" s="11">
        <f t="shared" ref="AG488:AI488" si="1081">O488+W488</f>
        <v>179</v>
      </c>
      <c r="AH488" s="11">
        <f t="shared" si="1081"/>
        <v>0</v>
      </c>
      <c r="AI488" s="11">
        <f t="shared" si="1081"/>
        <v>1621.65125</v>
      </c>
      <c r="AJ488" s="12" t="s">
        <v>33</v>
      </c>
    </row>
    <row r="489" s="9" customFormat="1" ht="16" customHeight="1" spans="1:36">
      <c r="A489" s="45">
        <f t="shared" si="1045"/>
        <v>486</v>
      </c>
      <c r="B489" s="46" t="s">
        <v>558</v>
      </c>
      <c r="C489" s="100" t="s">
        <v>1138</v>
      </c>
      <c r="D489" s="55" t="s">
        <v>1139</v>
      </c>
      <c r="E489" s="95">
        <v>3473.25</v>
      </c>
      <c r="F489" s="95">
        <v>3473.25</v>
      </c>
      <c r="G489" s="169">
        <v>5664.75</v>
      </c>
      <c r="H489" s="95">
        <v>3473.25</v>
      </c>
      <c r="I489" s="105">
        <v>1790</v>
      </c>
      <c r="J489" s="105"/>
      <c r="K489" s="63">
        <f t="shared" si="1046"/>
        <v>62.5185</v>
      </c>
      <c r="L489" s="64">
        <f t="shared" si="1047"/>
        <v>555.72</v>
      </c>
      <c r="M489" s="48">
        <f t="shared" si="1048"/>
        <v>453.18</v>
      </c>
      <c r="N489" s="46">
        <f t="shared" si="1049"/>
        <v>24.31275</v>
      </c>
      <c r="O489" s="48">
        <f t="shared" si="1050"/>
        <v>89.5</v>
      </c>
      <c r="P489" s="48">
        <f t="shared" si="1051"/>
        <v>0</v>
      </c>
      <c r="Q489" s="48">
        <f t="shared" si="1052"/>
        <v>1185.23125</v>
      </c>
      <c r="R489" s="46">
        <f t="shared" si="1053"/>
        <v>0</v>
      </c>
      <c r="S489" s="46">
        <f t="shared" si="1054"/>
        <v>277.86</v>
      </c>
      <c r="T489" s="48">
        <f t="shared" si="1055"/>
        <v>113.3</v>
      </c>
      <c r="U489" s="46">
        <f t="shared" si="1056"/>
        <v>10.42</v>
      </c>
      <c r="V489" s="46">
        <v>0</v>
      </c>
      <c r="W489" s="48">
        <f t="shared" si="1057"/>
        <v>89.5</v>
      </c>
      <c r="X489" s="48">
        <f t="shared" si="1058"/>
        <v>0</v>
      </c>
      <c r="Y489" s="46">
        <f t="shared" si="1059"/>
        <v>491.08</v>
      </c>
      <c r="Z489" s="46">
        <f t="shared" si="1060"/>
        <v>1676.31125</v>
      </c>
      <c r="AA489" s="78"/>
      <c r="AB489" s="12" t="s">
        <v>98</v>
      </c>
      <c r="AC489" s="11">
        <f t="shared" ref="AC489:AE489" si="1082">K489+R489</f>
        <v>62.5185</v>
      </c>
      <c r="AD489" s="11">
        <f t="shared" si="1082"/>
        <v>833.58</v>
      </c>
      <c r="AE489" s="11">
        <f t="shared" si="1082"/>
        <v>566.48</v>
      </c>
      <c r="AF489" s="11">
        <f t="shared" si="1062"/>
        <v>34.73275</v>
      </c>
      <c r="AG489" s="11">
        <f t="shared" ref="AG489:AI489" si="1083">O489+W489</f>
        <v>179</v>
      </c>
      <c r="AH489" s="11">
        <f t="shared" si="1083"/>
        <v>0</v>
      </c>
      <c r="AI489" s="11">
        <f t="shared" si="1083"/>
        <v>1676.31125</v>
      </c>
      <c r="AJ489" s="12" t="s">
        <v>33</v>
      </c>
    </row>
    <row r="490" s="9" customFormat="1" ht="16" customHeight="1" spans="1:36">
      <c r="A490" s="45">
        <f t="shared" si="1045"/>
        <v>487</v>
      </c>
      <c r="B490" s="52" t="s">
        <v>176</v>
      </c>
      <c r="C490" s="52" t="s">
        <v>1140</v>
      </c>
      <c r="D490" s="55" t="s">
        <v>1141</v>
      </c>
      <c r="E490" s="109">
        <v>3473.25</v>
      </c>
      <c r="F490" s="95">
        <v>3473.25</v>
      </c>
      <c r="G490" s="169">
        <v>5664.75</v>
      </c>
      <c r="H490" s="95">
        <v>3473.25</v>
      </c>
      <c r="I490" s="105">
        <v>0</v>
      </c>
      <c r="J490" s="105"/>
      <c r="K490" s="63">
        <f t="shared" si="1046"/>
        <v>62.5185</v>
      </c>
      <c r="L490" s="64">
        <f t="shared" si="1047"/>
        <v>555.72</v>
      </c>
      <c r="M490" s="48">
        <f t="shared" si="1048"/>
        <v>453.18</v>
      </c>
      <c r="N490" s="46">
        <f t="shared" si="1049"/>
        <v>24.31275</v>
      </c>
      <c r="O490" s="48">
        <f t="shared" si="1050"/>
        <v>0</v>
      </c>
      <c r="P490" s="48">
        <f t="shared" si="1051"/>
        <v>0</v>
      </c>
      <c r="Q490" s="48">
        <f t="shared" si="1052"/>
        <v>1095.73125</v>
      </c>
      <c r="R490" s="46">
        <f t="shared" si="1053"/>
        <v>0</v>
      </c>
      <c r="S490" s="46">
        <f t="shared" si="1054"/>
        <v>277.86</v>
      </c>
      <c r="T490" s="48">
        <f t="shared" si="1055"/>
        <v>113.3</v>
      </c>
      <c r="U490" s="46">
        <f t="shared" si="1056"/>
        <v>10.42</v>
      </c>
      <c r="V490" s="46">
        <v>0</v>
      </c>
      <c r="W490" s="48">
        <f t="shared" si="1057"/>
        <v>0</v>
      </c>
      <c r="X490" s="48">
        <f t="shared" si="1058"/>
        <v>0</v>
      </c>
      <c r="Y490" s="46">
        <f t="shared" si="1059"/>
        <v>401.58</v>
      </c>
      <c r="Z490" s="46">
        <f t="shared" si="1060"/>
        <v>1497.31125</v>
      </c>
      <c r="AA490" s="78"/>
      <c r="AB490" s="12" t="s">
        <v>104</v>
      </c>
      <c r="AC490" s="11">
        <f t="shared" ref="AC490:AE490" si="1084">K490+R490</f>
        <v>62.5185</v>
      </c>
      <c r="AD490" s="11">
        <f t="shared" si="1084"/>
        <v>833.58</v>
      </c>
      <c r="AE490" s="11">
        <f t="shared" si="1084"/>
        <v>566.48</v>
      </c>
      <c r="AF490" s="11">
        <f t="shared" si="1062"/>
        <v>34.73275</v>
      </c>
      <c r="AG490" s="11">
        <f t="shared" ref="AG490:AI490" si="1085">O490+W490</f>
        <v>0</v>
      </c>
      <c r="AH490" s="11">
        <f t="shared" si="1085"/>
        <v>0</v>
      </c>
      <c r="AI490" s="11">
        <f t="shared" si="1085"/>
        <v>1497.31125</v>
      </c>
      <c r="AJ490" s="12" t="s">
        <v>35</v>
      </c>
    </row>
    <row r="491" s="20" customFormat="1" ht="16" customHeight="1" spans="1:36">
      <c r="A491" s="57">
        <f t="shared" si="1045"/>
        <v>488</v>
      </c>
      <c r="B491" s="58" t="s">
        <v>230</v>
      </c>
      <c r="C491" s="195" t="s">
        <v>784</v>
      </c>
      <c r="D491" s="167" t="s">
        <v>785</v>
      </c>
      <c r="E491" s="187">
        <v>0</v>
      </c>
      <c r="F491" s="187">
        <v>3245.5</v>
      </c>
      <c r="G491" s="157">
        <v>5664.75</v>
      </c>
      <c r="H491" s="187">
        <v>3473.25</v>
      </c>
      <c r="I491" s="60">
        <v>3180</v>
      </c>
      <c r="J491" s="190"/>
      <c r="K491" s="65">
        <f t="shared" si="1046"/>
        <v>0</v>
      </c>
      <c r="L491" s="66">
        <f t="shared" si="1047"/>
        <v>519.28</v>
      </c>
      <c r="M491" s="60">
        <f t="shared" si="1048"/>
        <v>453.18</v>
      </c>
      <c r="N491" s="58">
        <f t="shared" si="1049"/>
        <v>24.31275</v>
      </c>
      <c r="O491" s="60">
        <f t="shared" si="1050"/>
        <v>159</v>
      </c>
      <c r="P491" s="60">
        <f t="shared" si="1051"/>
        <v>0</v>
      </c>
      <c r="Q491" s="60">
        <f t="shared" si="1052"/>
        <v>1155.77275</v>
      </c>
      <c r="R491" s="58">
        <f t="shared" si="1053"/>
        <v>0</v>
      </c>
      <c r="S491" s="58">
        <f t="shared" si="1054"/>
        <v>259.64</v>
      </c>
      <c r="T491" s="60">
        <f t="shared" si="1055"/>
        <v>113.3</v>
      </c>
      <c r="U491" s="58">
        <f t="shared" si="1056"/>
        <v>10.42</v>
      </c>
      <c r="V491" s="58">
        <v>0</v>
      </c>
      <c r="W491" s="60">
        <f t="shared" si="1057"/>
        <v>159</v>
      </c>
      <c r="X491" s="60">
        <f t="shared" si="1058"/>
        <v>0</v>
      </c>
      <c r="Y491" s="58">
        <f t="shared" si="1059"/>
        <v>542.36</v>
      </c>
      <c r="Z491" s="58">
        <f t="shared" si="1060"/>
        <v>1698.13275</v>
      </c>
      <c r="AA491" s="58"/>
      <c r="AB491" s="16" t="s">
        <v>60</v>
      </c>
      <c r="AC491" s="15">
        <f t="shared" ref="AC491:AE491" si="1086">K491+R491</f>
        <v>0</v>
      </c>
      <c r="AD491" s="15">
        <f t="shared" si="1086"/>
        <v>778.92</v>
      </c>
      <c r="AE491" s="15">
        <f t="shared" si="1086"/>
        <v>566.48</v>
      </c>
      <c r="AF491" s="15">
        <f t="shared" si="1062"/>
        <v>34.73275</v>
      </c>
      <c r="AG491" s="15">
        <f t="shared" ref="AG491:AI491" si="1087">O491+W491</f>
        <v>318</v>
      </c>
      <c r="AH491" s="15">
        <f t="shared" si="1087"/>
        <v>0</v>
      </c>
      <c r="AI491" s="15">
        <f t="shared" si="1087"/>
        <v>1698.13275</v>
      </c>
      <c r="AJ491" s="16" t="s">
        <v>32</v>
      </c>
    </row>
    <row r="492" s="295" customFormat="1" ht="16" customHeight="1" spans="1:36">
      <c r="A492" s="304">
        <f t="shared" si="1045"/>
        <v>489</v>
      </c>
      <c r="B492" s="60" t="s">
        <v>670</v>
      </c>
      <c r="C492" s="195" t="s">
        <v>951</v>
      </c>
      <c r="D492" s="356" t="s">
        <v>952</v>
      </c>
      <c r="E492" s="190">
        <v>0</v>
      </c>
      <c r="F492" s="190">
        <v>3473.25</v>
      </c>
      <c r="G492" s="157">
        <v>5664.75</v>
      </c>
      <c r="H492" s="187">
        <v>3473.25</v>
      </c>
      <c r="I492" s="309">
        <v>1790</v>
      </c>
      <c r="J492" s="309"/>
      <c r="K492" s="252">
        <f t="shared" si="1046"/>
        <v>0</v>
      </c>
      <c r="L492" s="253">
        <f t="shared" si="1047"/>
        <v>555.72</v>
      </c>
      <c r="M492" s="60">
        <f t="shared" si="1048"/>
        <v>453.18</v>
      </c>
      <c r="N492" s="60">
        <f t="shared" si="1049"/>
        <v>24.31275</v>
      </c>
      <c r="O492" s="60">
        <f t="shared" si="1050"/>
        <v>89.5</v>
      </c>
      <c r="P492" s="60">
        <f t="shared" si="1051"/>
        <v>0</v>
      </c>
      <c r="Q492" s="60">
        <f t="shared" si="1052"/>
        <v>1122.71275</v>
      </c>
      <c r="R492" s="60">
        <f t="shared" si="1053"/>
        <v>0</v>
      </c>
      <c r="S492" s="60">
        <f t="shared" si="1054"/>
        <v>277.86</v>
      </c>
      <c r="T492" s="60">
        <f t="shared" si="1055"/>
        <v>113.3</v>
      </c>
      <c r="U492" s="60">
        <f t="shared" si="1056"/>
        <v>10.42</v>
      </c>
      <c r="V492" s="58">
        <v>0</v>
      </c>
      <c r="W492" s="60">
        <f t="shared" si="1057"/>
        <v>89.5</v>
      </c>
      <c r="X492" s="60">
        <f t="shared" si="1058"/>
        <v>0</v>
      </c>
      <c r="Y492" s="60">
        <f t="shared" si="1059"/>
        <v>491.08</v>
      </c>
      <c r="Z492" s="60">
        <f t="shared" si="1060"/>
        <v>1613.79275</v>
      </c>
      <c r="AA492" s="310"/>
      <c r="AB492" s="16" t="s">
        <v>92</v>
      </c>
      <c r="AC492" s="15">
        <f t="shared" ref="AC492:AE492" si="1088">K492+R492</f>
        <v>0</v>
      </c>
      <c r="AD492" s="311">
        <f t="shared" si="1088"/>
        <v>833.58</v>
      </c>
      <c r="AE492" s="311">
        <f t="shared" si="1088"/>
        <v>566.48</v>
      </c>
      <c r="AF492" s="15">
        <f t="shared" si="1062"/>
        <v>34.73275</v>
      </c>
      <c r="AG492" s="311">
        <f t="shared" ref="AG492:AI492" si="1089">O492+W492</f>
        <v>179</v>
      </c>
      <c r="AH492" s="311">
        <f t="shared" si="1089"/>
        <v>0</v>
      </c>
      <c r="AI492" s="311">
        <f t="shared" si="1089"/>
        <v>1613.79275</v>
      </c>
      <c r="AJ492" s="16" t="s">
        <v>33</v>
      </c>
    </row>
    <row r="493" s="20" customFormat="1" ht="16" customHeight="1" spans="1:36">
      <c r="A493" s="57">
        <f t="shared" si="1045"/>
        <v>490</v>
      </c>
      <c r="B493" s="149" t="s">
        <v>670</v>
      </c>
      <c r="C493" s="149" t="s">
        <v>1050</v>
      </c>
      <c r="D493" s="167" t="s">
        <v>1051</v>
      </c>
      <c r="E493" s="186">
        <v>0</v>
      </c>
      <c r="F493" s="187">
        <v>3473.25</v>
      </c>
      <c r="G493" s="157">
        <v>5664.75</v>
      </c>
      <c r="H493" s="187">
        <v>3473.25</v>
      </c>
      <c r="I493" s="188">
        <v>1790</v>
      </c>
      <c r="J493" s="188"/>
      <c r="K493" s="65">
        <f t="shared" si="1046"/>
        <v>0</v>
      </c>
      <c r="L493" s="66">
        <f t="shared" si="1047"/>
        <v>555.72</v>
      </c>
      <c r="M493" s="60">
        <f t="shared" si="1048"/>
        <v>453.18</v>
      </c>
      <c r="N493" s="58">
        <f t="shared" si="1049"/>
        <v>24.31275</v>
      </c>
      <c r="O493" s="60">
        <f t="shared" si="1050"/>
        <v>89.5</v>
      </c>
      <c r="P493" s="60">
        <f t="shared" si="1051"/>
        <v>0</v>
      </c>
      <c r="Q493" s="60">
        <f t="shared" si="1052"/>
        <v>1122.71275</v>
      </c>
      <c r="R493" s="58">
        <f t="shared" si="1053"/>
        <v>0</v>
      </c>
      <c r="S493" s="58">
        <f t="shared" si="1054"/>
        <v>277.86</v>
      </c>
      <c r="T493" s="60">
        <f t="shared" si="1055"/>
        <v>113.3</v>
      </c>
      <c r="U493" s="58">
        <f t="shared" si="1056"/>
        <v>10.42</v>
      </c>
      <c r="V493" s="58">
        <v>0</v>
      </c>
      <c r="W493" s="60">
        <f t="shared" si="1057"/>
        <v>89.5</v>
      </c>
      <c r="X493" s="60">
        <f t="shared" si="1058"/>
        <v>0</v>
      </c>
      <c r="Y493" s="58">
        <f t="shared" si="1059"/>
        <v>491.08</v>
      </c>
      <c r="Z493" s="58">
        <f t="shared" si="1060"/>
        <v>1613.79275</v>
      </c>
      <c r="AA493" s="185"/>
      <c r="AB493" s="16" t="s">
        <v>92</v>
      </c>
      <c r="AC493" s="15">
        <f t="shared" ref="AC493:AE493" si="1090">K493+R493</f>
        <v>0</v>
      </c>
      <c r="AD493" s="15">
        <f t="shared" si="1090"/>
        <v>833.58</v>
      </c>
      <c r="AE493" s="15">
        <f t="shared" si="1090"/>
        <v>566.48</v>
      </c>
      <c r="AF493" s="15">
        <f t="shared" si="1062"/>
        <v>34.73275</v>
      </c>
      <c r="AG493" s="15">
        <f t="shared" ref="AG493:AI493" si="1091">O493+W493</f>
        <v>179</v>
      </c>
      <c r="AH493" s="15">
        <f t="shared" si="1091"/>
        <v>0</v>
      </c>
      <c r="AI493" s="15">
        <f t="shared" si="1091"/>
        <v>1613.79275</v>
      </c>
      <c r="AJ493" s="16" t="s">
        <v>33</v>
      </c>
    </row>
    <row r="494" s="20" customFormat="1" ht="16" customHeight="1" spans="1:36">
      <c r="A494" s="57">
        <f t="shared" si="1045"/>
        <v>491</v>
      </c>
      <c r="B494" s="58" t="s">
        <v>640</v>
      </c>
      <c r="C494" s="149" t="s">
        <v>961</v>
      </c>
      <c r="D494" s="167" t="s">
        <v>962</v>
      </c>
      <c r="E494" s="187">
        <v>0</v>
      </c>
      <c r="F494" s="187">
        <v>0</v>
      </c>
      <c r="G494" s="157">
        <v>5664.75</v>
      </c>
      <c r="H494" s="187">
        <v>3473.25</v>
      </c>
      <c r="I494" s="188">
        <v>1790</v>
      </c>
      <c r="J494" s="188"/>
      <c r="K494" s="65">
        <f t="shared" si="1046"/>
        <v>0</v>
      </c>
      <c r="L494" s="66">
        <f t="shared" si="1047"/>
        <v>0</v>
      </c>
      <c r="M494" s="60">
        <f t="shared" si="1048"/>
        <v>453.18</v>
      </c>
      <c r="N494" s="58">
        <f t="shared" si="1049"/>
        <v>24.31275</v>
      </c>
      <c r="O494" s="60">
        <f t="shared" si="1050"/>
        <v>89.5</v>
      </c>
      <c r="P494" s="60">
        <f t="shared" si="1051"/>
        <v>0</v>
      </c>
      <c r="Q494" s="60">
        <f t="shared" si="1052"/>
        <v>566.99275</v>
      </c>
      <c r="R494" s="58">
        <f t="shared" si="1053"/>
        <v>0</v>
      </c>
      <c r="S494" s="58">
        <f t="shared" si="1054"/>
        <v>0</v>
      </c>
      <c r="T494" s="60">
        <f t="shared" si="1055"/>
        <v>113.3</v>
      </c>
      <c r="U494" s="58">
        <f t="shared" si="1056"/>
        <v>10.42</v>
      </c>
      <c r="V494" s="58">
        <v>0</v>
      </c>
      <c r="W494" s="60">
        <f t="shared" si="1057"/>
        <v>89.5</v>
      </c>
      <c r="X494" s="60">
        <f t="shared" si="1058"/>
        <v>0</v>
      </c>
      <c r="Y494" s="58">
        <f t="shared" si="1059"/>
        <v>213.22</v>
      </c>
      <c r="Z494" s="58">
        <f t="shared" si="1060"/>
        <v>780.21275</v>
      </c>
      <c r="AA494" s="185"/>
      <c r="AB494" s="16" t="s">
        <v>57</v>
      </c>
      <c r="AC494" s="15">
        <f t="shared" ref="AC494:AE494" si="1092">K494+R494</f>
        <v>0</v>
      </c>
      <c r="AD494" s="15">
        <f t="shared" si="1092"/>
        <v>0</v>
      </c>
      <c r="AE494" s="15">
        <f t="shared" si="1092"/>
        <v>566.48</v>
      </c>
      <c r="AF494" s="15">
        <f t="shared" si="1062"/>
        <v>34.73275</v>
      </c>
      <c r="AG494" s="15">
        <f t="shared" ref="AG494:AI494" si="1093">O494+W494</f>
        <v>179</v>
      </c>
      <c r="AH494" s="15">
        <f t="shared" si="1093"/>
        <v>0</v>
      </c>
      <c r="AI494" s="15">
        <f t="shared" si="1093"/>
        <v>780.21275</v>
      </c>
      <c r="AJ494" s="16" t="s">
        <v>32</v>
      </c>
    </row>
    <row r="497" spans="4:4">
      <c r="D497" s="47" t="s">
        <v>384</v>
      </c>
    </row>
    <row r="498" spans="4:4">
      <c r="D498" s="51" t="s">
        <v>489</v>
      </c>
    </row>
    <row r="499" spans="4:36">
      <c r="D499" s="79" t="s">
        <v>628</v>
      </c>
      <c r="X499" s="9"/>
      <c r="AJ499"/>
    </row>
    <row r="500" spans="4:36">
      <c r="D500" s="56" t="s">
        <v>716</v>
      </c>
      <c r="X500" s="9"/>
      <c r="AJ500"/>
    </row>
    <row r="501" spans="4:36">
      <c r="D501" s="56" t="s">
        <v>718</v>
      </c>
      <c r="X501" s="9"/>
      <c r="AJ501"/>
    </row>
    <row r="502" spans="4:36">
      <c r="D502" s="274" t="s">
        <v>748</v>
      </c>
      <c r="X502" s="9"/>
      <c r="AJ502"/>
    </row>
    <row r="503" spans="4:36">
      <c r="D503" s="274" t="s">
        <v>750</v>
      </c>
      <c r="X503" s="9"/>
      <c r="AJ503"/>
    </row>
    <row r="504" spans="4:36">
      <c r="D504" s="274" t="s">
        <v>752</v>
      </c>
      <c r="X504" s="9"/>
      <c r="AJ504"/>
    </row>
    <row r="505" spans="4:36">
      <c r="D505" s="51" t="s">
        <v>754</v>
      </c>
      <c r="X505" s="9"/>
      <c r="AJ505"/>
    </row>
    <row r="506" spans="4:36">
      <c r="D506" s="51" t="s">
        <v>756</v>
      </c>
      <c r="X506" s="9"/>
      <c r="AJ506"/>
    </row>
    <row r="507" spans="4:36">
      <c r="D507" s="100" t="s">
        <v>778</v>
      </c>
      <c r="X507" s="9"/>
      <c r="AJ507"/>
    </row>
    <row r="508" spans="4:36">
      <c r="D508" s="100" t="s">
        <v>819</v>
      </c>
      <c r="X508" s="9"/>
      <c r="AJ508"/>
    </row>
    <row r="509" spans="4:36">
      <c r="D509" s="100" t="s">
        <v>823</v>
      </c>
      <c r="X509" s="9"/>
      <c r="AJ509"/>
    </row>
    <row r="510" spans="4:36">
      <c r="D510" s="52" t="s">
        <v>831</v>
      </c>
      <c r="X510" s="9"/>
      <c r="AJ510"/>
    </row>
    <row r="511" spans="4:36">
      <c r="D511" s="52" t="s">
        <v>837</v>
      </c>
      <c r="X511" s="9"/>
      <c r="AJ511"/>
    </row>
    <row r="512" spans="4:36">
      <c r="D512" s="52" t="s">
        <v>839</v>
      </c>
      <c r="X512" s="9"/>
      <c r="AJ512"/>
    </row>
    <row r="513" spans="4:36">
      <c r="D513" s="52" t="s">
        <v>841</v>
      </c>
      <c r="X513" s="9"/>
      <c r="AJ513"/>
    </row>
    <row r="514" spans="4:36">
      <c r="D514" s="52" t="s">
        <v>849</v>
      </c>
      <c r="X514" s="9"/>
      <c r="AJ514"/>
    </row>
    <row r="515" spans="4:36">
      <c r="D515" s="52" t="s">
        <v>863</v>
      </c>
      <c r="X515" s="9"/>
      <c r="AJ515"/>
    </row>
    <row r="516" spans="4:36">
      <c r="D516" s="52" t="s">
        <v>875</v>
      </c>
      <c r="X516" s="9"/>
      <c r="AJ516"/>
    </row>
    <row r="517" spans="4:36">
      <c r="D517" s="52" t="s">
        <v>881</v>
      </c>
      <c r="X517" s="9"/>
      <c r="AJ517"/>
    </row>
    <row r="518" spans="4:36">
      <c r="D518" s="52" t="s">
        <v>901</v>
      </c>
      <c r="X518" s="9"/>
      <c r="AJ518"/>
    </row>
    <row r="519" spans="4:36">
      <c r="D519" s="52" t="s">
        <v>935</v>
      </c>
      <c r="X519" s="9"/>
      <c r="AJ519"/>
    </row>
    <row r="520" spans="4:36">
      <c r="D520" s="100" t="s">
        <v>943</v>
      </c>
      <c r="X520" s="9"/>
      <c r="AJ520"/>
    </row>
    <row r="521" spans="4:36">
      <c r="D521" s="100" t="s">
        <v>949</v>
      </c>
      <c r="X521" s="9"/>
      <c r="AJ521"/>
    </row>
    <row r="522" spans="4:36">
      <c r="D522" s="100" t="s">
        <v>953</v>
      </c>
      <c r="X522" s="9"/>
      <c r="AJ522"/>
    </row>
    <row r="523" spans="4:36">
      <c r="D523" s="52" t="s">
        <v>973</v>
      </c>
      <c r="X523" s="9"/>
      <c r="AJ523"/>
    </row>
    <row r="524" spans="4:36">
      <c r="D524" s="100" t="s">
        <v>1011</v>
      </c>
      <c r="X524" s="9"/>
      <c r="AJ524"/>
    </row>
    <row r="525" spans="4:36">
      <c r="D525" s="100" t="s">
        <v>1013</v>
      </c>
      <c r="X525" s="9"/>
      <c r="AJ525"/>
    </row>
    <row r="526" spans="4:36">
      <c r="D526" s="52" t="s">
        <v>1044</v>
      </c>
      <c r="X526" s="9"/>
      <c r="AJ526"/>
    </row>
    <row r="527" spans="4:36">
      <c r="D527" s="52" t="s">
        <v>1046</v>
      </c>
      <c r="X527" s="9"/>
      <c r="AJ527"/>
    </row>
    <row r="528" spans="4:36">
      <c r="D528" s="52" t="s">
        <v>1072</v>
      </c>
      <c r="X528" s="9"/>
      <c r="AJ528"/>
    </row>
    <row r="529" spans="4:36">
      <c r="D529" s="52" t="s">
        <v>1082</v>
      </c>
      <c r="X529" s="9"/>
      <c r="AJ529"/>
    </row>
    <row r="530" spans="4:36">
      <c r="D530" s="52" t="s">
        <v>1092</v>
      </c>
      <c r="X530" s="9"/>
      <c r="AJ530"/>
    </row>
    <row r="531" spans="24:36">
      <c r="X531" s="9"/>
      <c r="AJ531"/>
    </row>
    <row r="532" spans="24:36">
      <c r="X532" s="9"/>
      <c r="AJ532"/>
    </row>
  </sheetData>
  <sheetProtection password="C6EF" sheet="1" sort="0" autoFilter="0" pivotTables="0" objects="1"/>
  <autoFilter ref="A3:AJ459">
    <extLst/>
  </autoFilter>
  <mergeCells count="31">
    <mergeCell ref="A1:Y1"/>
    <mergeCell ref="E2:J2"/>
    <mergeCell ref="K2:Q2"/>
    <mergeCell ref="R2:Y2"/>
    <mergeCell ref="AC2:AI2"/>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468:B468"/>
    <mergeCell ref="C468:D468"/>
    <mergeCell ref="A2:A3"/>
    <mergeCell ref="B2:B3"/>
    <mergeCell ref="C2:C3"/>
    <mergeCell ref="D2:D3"/>
    <mergeCell ref="A469:AG473"/>
    <mergeCell ref="A477:C478"/>
  </mergeCells>
  <conditionalFormatting sqref="D382">
    <cfRule type="duplicateValues" dxfId="202" priority="342"/>
    <cfRule type="duplicateValues" dxfId="202" priority="336"/>
  </conditionalFormatting>
  <conditionalFormatting sqref="D401">
    <cfRule type="duplicateValues" dxfId="202" priority="357"/>
  </conditionalFormatting>
  <conditionalFormatting sqref="D402">
    <cfRule type="duplicateValues" dxfId="202" priority="356"/>
  </conditionalFormatting>
  <conditionalFormatting sqref="D403">
    <cfRule type="duplicateValues" dxfId="202" priority="355"/>
    <cfRule type="duplicateValues" dxfId="202" priority="354"/>
    <cfRule type="duplicateValues" dxfId="202" priority="353"/>
  </conditionalFormatting>
  <conditionalFormatting sqref="D404">
    <cfRule type="duplicateValues" dxfId="202" priority="351"/>
  </conditionalFormatting>
  <conditionalFormatting sqref="D410">
    <cfRule type="duplicateValues" dxfId="202" priority="350"/>
  </conditionalFormatting>
  <conditionalFormatting sqref="D411">
    <cfRule type="duplicateValues" dxfId="202" priority="349"/>
  </conditionalFormatting>
  <conditionalFormatting sqref="D412">
    <cfRule type="duplicateValues" dxfId="202" priority="149"/>
  </conditionalFormatting>
  <conditionalFormatting sqref="D413">
    <cfRule type="duplicateValues" dxfId="202" priority="348"/>
  </conditionalFormatting>
  <conditionalFormatting sqref="D414">
    <cfRule type="duplicateValues" dxfId="202" priority="347"/>
  </conditionalFormatting>
  <conditionalFormatting sqref="D415">
    <cfRule type="duplicateValues" dxfId="202" priority="346"/>
  </conditionalFormatting>
  <conditionalFormatting sqref="D416">
    <cfRule type="duplicateValues" dxfId="202" priority="345"/>
  </conditionalFormatting>
  <conditionalFormatting sqref="D417">
    <cfRule type="duplicateValues" dxfId="202" priority="344"/>
  </conditionalFormatting>
  <conditionalFormatting sqref="D418">
    <cfRule type="duplicateValues" dxfId="202" priority="331"/>
    <cfRule type="duplicateValues" dxfId="202" priority="325"/>
  </conditionalFormatting>
  <conditionalFormatting sqref="D427">
    <cfRule type="duplicateValues" dxfId="202" priority="316"/>
  </conditionalFormatting>
  <conditionalFormatting sqref="D428">
    <cfRule type="duplicateValues" dxfId="202" priority="315"/>
  </conditionalFormatting>
  <conditionalFormatting sqref="D429">
    <cfRule type="duplicateValues" dxfId="202" priority="313"/>
  </conditionalFormatting>
  <conditionalFormatting sqref="D430">
    <cfRule type="duplicateValues" dxfId="202" priority="312"/>
  </conditionalFormatting>
  <conditionalFormatting sqref="D431">
    <cfRule type="duplicateValues" dxfId="202" priority="311"/>
  </conditionalFormatting>
  <conditionalFormatting sqref="D480">
    <cfRule type="duplicateValues" dxfId="202" priority="314"/>
  </conditionalFormatting>
  <conditionalFormatting sqref="D481">
    <cfRule type="duplicateValues" dxfId="202" priority="199"/>
  </conditionalFormatting>
  <conditionalFormatting sqref="D484">
    <cfRule type="duplicateValues" dxfId="202" priority="310"/>
  </conditionalFormatting>
  <conditionalFormatting sqref="D487">
    <cfRule type="duplicateValues" dxfId="202" priority="317"/>
  </conditionalFormatting>
  <conditionalFormatting sqref="D491">
    <cfRule type="duplicateValues" dxfId="202" priority="174"/>
  </conditionalFormatting>
  <conditionalFormatting sqref="D492">
    <cfRule type="duplicateValues" dxfId="202" priority="159"/>
    <cfRule type="duplicateValues" dxfId="202" priority="165"/>
  </conditionalFormatting>
  <conditionalFormatting sqref="D493">
    <cfRule type="duplicateValues" dxfId="202" priority="140"/>
  </conditionalFormatting>
  <conditionalFormatting sqref="D507">
    <cfRule type="duplicateValues" dxfId="203" priority="59"/>
  </conditionalFormatting>
  <conditionalFormatting sqref="D515">
    <cfRule type="duplicateValues" dxfId="203" priority="53"/>
  </conditionalFormatting>
  <conditionalFormatting sqref="D518">
    <cfRule type="duplicateValues" dxfId="202" priority="48"/>
  </conditionalFormatting>
  <conditionalFormatting sqref="D519">
    <cfRule type="duplicateValues" dxfId="203" priority="44"/>
    <cfRule type="duplicateValues" dxfId="202" priority="43"/>
    <cfRule type="duplicateValues" dxfId="202" priority="42"/>
    <cfRule type="duplicateValues" dxfId="202" priority="41"/>
    <cfRule type="duplicateValues" dxfId="202" priority="40"/>
    <cfRule type="duplicateValues" dxfId="202" priority="39"/>
    <cfRule type="duplicateValues" dxfId="202" priority="38"/>
    <cfRule type="duplicateValues" dxfId="202" priority="37"/>
    <cfRule type="duplicateValues" dxfId="202" priority="36"/>
    <cfRule type="duplicateValues" dxfId="202" priority="35"/>
    <cfRule type="duplicateValues" dxfId="202" priority="34"/>
    <cfRule type="duplicateValues" dxfId="202" priority="33"/>
    <cfRule type="duplicateValues" dxfId="202" priority="32"/>
  </conditionalFormatting>
  <conditionalFormatting sqref="D523">
    <cfRule type="duplicateValues" dxfId="202" priority="24"/>
  </conditionalFormatting>
  <conditionalFormatting sqref="D524">
    <cfRule type="duplicateValues" dxfId="202" priority="11"/>
    <cfRule type="duplicateValues" dxfId="202" priority="10"/>
    <cfRule type="duplicateValues" dxfId="202" priority="9"/>
    <cfRule type="duplicateValues" dxfId="202" priority="8"/>
    <cfRule type="duplicateValues" dxfId="202" priority="7"/>
    <cfRule type="duplicateValues" dxfId="202" priority="6"/>
    <cfRule type="duplicateValues" dxfId="202" priority="5"/>
    <cfRule type="duplicateValues" dxfId="202" priority="4"/>
    <cfRule type="duplicateValues" dxfId="202" priority="3"/>
  </conditionalFormatting>
  <conditionalFormatting sqref="D525">
    <cfRule type="duplicateValues" dxfId="202" priority="23"/>
  </conditionalFormatting>
  <conditionalFormatting sqref="D388:D395">
    <cfRule type="duplicateValues" dxfId="202" priority="390"/>
  </conditionalFormatting>
  <conditionalFormatting sqref="D396:D397">
    <cfRule type="duplicateValues" dxfId="202" priority="381"/>
  </conditionalFormatting>
  <conditionalFormatting sqref="D419:D420">
    <cfRule type="duplicateValues" dxfId="202" priority="321"/>
    <cfRule type="duplicateValues" dxfId="202" priority="320"/>
    <cfRule type="duplicateValues" dxfId="202" priority="319"/>
  </conditionalFormatting>
  <conditionalFormatting sqref="D419:D426">
    <cfRule type="duplicateValues" dxfId="202" priority="318"/>
  </conditionalFormatting>
  <conditionalFormatting sqref="D497:D530 C4:C458">
    <cfRule type="duplicateValues" dxfId="202" priority="1"/>
  </conditionalFormatting>
  <conditionalFormatting sqref="D4:D381 D383:D385 D388:D397 D488 D485">
    <cfRule type="duplicateValues" dxfId="202" priority="375"/>
  </conditionalFormatting>
  <conditionalFormatting sqref="D398:D400 D489">
    <cfRule type="duplicateValues" dxfId="202" priority="358"/>
  </conditionalFormatting>
  <conditionalFormatting sqref="D400 D489">
    <cfRule type="duplicateValues" dxfId="202" priority="359"/>
    <cfRule type="duplicateValues" dxfId="202" priority="360"/>
    <cfRule type="duplicateValues" dxfId="202" priority="361"/>
  </conditionalFormatting>
  <conditionalFormatting sqref="D403 D405:D409">
    <cfRule type="duplicateValues" dxfId="202" priority="352"/>
  </conditionalFormatting>
  <conditionalFormatting sqref="D497 D498 D500:D501 D502:D506">
    <cfRule type="duplicateValues" dxfId="202" priority="61"/>
    <cfRule type="duplicateValues" dxfId="202" priority="60"/>
  </conditionalFormatting>
  <conditionalFormatting sqref="D497 D498 D500:D501 D502:D506 D507 D508 D509 D510">
    <cfRule type="duplicateValues" dxfId="202" priority="57"/>
    <cfRule type="duplicateValues" dxfId="204" priority="56"/>
    <cfRule type="duplicateValues" dxfId="202" priority="55"/>
  </conditionalFormatting>
  <conditionalFormatting sqref="D497 D498 D499 D500:D501 D502:D506 D507 D508 D509 D510 D511:D513 D514 D515 D516 D517">
    <cfRule type="duplicateValues" dxfId="202" priority="51"/>
    <cfRule type="duplicateValues" dxfId="202" priority="50"/>
    <cfRule type="duplicateValues" dxfId="202" priority="49"/>
  </conditionalFormatting>
  <conditionalFormatting sqref="D497 D498 D499 D500:D501 D502:D506 D507 D508 D509 D510 D511:D513 D514 D515 D516 D517 D518">
    <cfRule type="duplicateValues" dxfId="202" priority="47"/>
    <cfRule type="duplicateValues" dxfId="202" priority="46"/>
    <cfRule type="duplicateValues" dxfId="202" priority="45"/>
  </conditionalFormatting>
  <conditionalFormatting sqref="D497 D498 D499 D500:D501 D502:D506 D507 D508 D509 D510 D511:D513 D514 D515 D516 D517 D518 D519 D520 D521 D522">
    <cfRule type="duplicateValues" dxfId="202" priority="31"/>
    <cfRule type="duplicateValues" dxfId="202" priority="29"/>
  </conditionalFormatting>
  <conditionalFormatting sqref="D497 D498 D499 D500:D501 D502:D506 D507 D508 D509 D510 D511:D513 D514 D515 D516 D517 D518 D519 D520 D521 D522 D523">
    <cfRule type="duplicateValues" dxfId="202" priority="28"/>
    <cfRule type="duplicateValues" dxfId="202" priority="27"/>
    <cfRule type="duplicateValues" dxfId="202" priority="26"/>
    <cfRule type="duplicateValues" dxfId="202" priority="25"/>
  </conditionalFormatting>
  <conditionalFormatting sqref="D497 D498 D499 D500:D501 D502:D506 D507 D508 D509 D510 D511:D513 D514 D515 D516 D517 D518 D519 D520 D521 D522 D523 D525">
    <cfRule type="duplicateValues" dxfId="202" priority="22"/>
    <cfRule type="duplicateValues" dxfId="202" priority="21"/>
    <cfRule type="duplicateValues" dxfId="202" priority="20"/>
    <cfRule type="duplicateValues" dxfId="202" priority="19"/>
  </conditionalFormatting>
  <conditionalFormatting sqref="D497 D498 D499 D500:D501 D502:D506 D507 D508 D509 D510 D511:D513 D514 D515 D516 D517 D518 D519 D520 D521 D522 D523 D525 D526:D527 D528">
    <cfRule type="duplicateValues" dxfId="202" priority="18"/>
  </conditionalFormatting>
  <conditionalFormatting sqref="D497 D498 D499 D500:D501 D502:D506 D507 D508 D509 D510 D511:D513 D514 D515 D516 D517 D518 D519 D520 D521 D522 D523 D525 D526:D527 D528 D529 D530">
    <cfRule type="duplicateValues" dxfId="202" priority="15"/>
    <cfRule type="duplicateValues" dxfId="202" priority="13"/>
    <cfRule type="duplicateValues" dxfId="202" priority="12"/>
  </conditionalFormatting>
  <conditionalFormatting sqref="D497 D498 D499 D500:D501 D502:D506 D507 D508 D509 D510 D511:D513 D514 D515 D516 D517 D518 D519 D520 D521:D522 D523 D524:D525 D526:D527 D528 D529 D530">
    <cfRule type="duplicateValues" dxfId="202" priority="2"/>
  </conditionalFormatting>
  <conditionalFormatting sqref="D508 D509 D510">
    <cfRule type="duplicateValues" dxfId="203" priority="58"/>
  </conditionalFormatting>
  <conditionalFormatting sqref="D508 D509 D510 D511:D513 D514 D515 D516 D517 D518 D519 D520 D521 D522">
    <cfRule type="duplicateValues" dxfId="202" priority="30"/>
  </conditionalFormatting>
  <conditionalFormatting sqref="D511:D513 D514">
    <cfRule type="duplicateValues" dxfId="203" priority="54"/>
  </conditionalFormatting>
  <conditionalFormatting sqref="D516 D517">
    <cfRule type="duplicateValues" dxfId="203" priority="52"/>
  </conditionalFormatting>
  <conditionalFormatting sqref="D529 D530">
    <cfRule type="duplicateValues" dxfId="202" priority="17"/>
    <cfRule type="duplicateValues" dxfId="202" priority="16"/>
    <cfRule type="duplicateValues" dxfId="202" priority="14"/>
  </conditionalFormatting>
  <dataValidations count="1">
    <dataValidation type="custom" allowBlank="1" showInputMessage="1" showErrorMessage="1" sqref="D400 D403 D416 D456 D489">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6" max="16383" man="1"/>
    <brk id="476" max="16383" man="1"/>
    <brk id="476" max="16383" man="1"/>
    <brk id="476" max="16383" man="1"/>
    <brk id="47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AJ494"/>
  <sheetViews>
    <sheetView workbookViewId="0">
      <pane ySplit="3" topLeftCell="A445" activePane="bottomLeft" state="frozen"/>
      <selection/>
      <selection pane="bottomLeft" activeCell="AJ457" sqref="AJ457"/>
    </sheetView>
  </sheetViews>
  <sheetFormatPr defaultColWidth="9" defaultRowHeight="13.5"/>
  <cols>
    <col min="1" max="1" width="6.375" style="25" customWidth="1"/>
    <col min="2" max="2" width="23.125" style="25" customWidth="1"/>
    <col min="3" max="3" width="13.125" style="26" customWidth="1"/>
    <col min="4" max="4" width="17.875" style="27" customWidth="1"/>
    <col min="5" max="5" width="11.5" style="25" customWidth="1"/>
    <col min="6" max="6" width="11.875" style="25" customWidth="1"/>
    <col min="7" max="8" width="12.625" style="25" customWidth="1"/>
    <col min="9" max="9" width="11.5" style="25" customWidth="1"/>
    <col min="10" max="10" width="9.375" style="25" customWidth="1"/>
    <col min="11" max="11" width="10.375" style="25" customWidth="1"/>
    <col min="12" max="12" width="11.5" style="25" customWidth="1"/>
    <col min="13" max="14" width="10.375" style="25" customWidth="1"/>
    <col min="15" max="16" width="11.5" style="25" customWidth="1"/>
    <col min="17" max="17" width="10.375" style="25" customWidth="1"/>
    <col min="18" max="18" width="11.5" style="25" customWidth="1"/>
    <col min="19" max="21" width="10.375" style="25" customWidth="1"/>
    <col min="22" max="24" width="11.5" style="25"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96" t="s">
        <v>1145</v>
      </c>
      <c r="B1" s="296"/>
      <c r="C1" s="296"/>
      <c r="D1" s="296"/>
      <c r="E1" s="296"/>
      <c r="F1" s="296"/>
      <c r="G1" s="296"/>
      <c r="H1" s="296"/>
      <c r="I1" s="296"/>
      <c r="J1" s="296"/>
      <c r="K1" s="296"/>
      <c r="L1" s="296"/>
      <c r="M1" s="296"/>
      <c r="N1" s="296"/>
      <c r="O1" s="296"/>
      <c r="P1" s="296"/>
      <c r="Q1" s="296"/>
      <c r="R1" s="296"/>
      <c r="S1" s="296"/>
      <c r="T1" s="296"/>
      <c r="U1" s="296"/>
      <c r="V1" s="296"/>
      <c r="W1" s="296"/>
      <c r="X1" s="296"/>
      <c r="Y1" s="296"/>
    </row>
    <row r="2" s="9" customFormat="1" spans="1:36">
      <c r="A2" s="70" t="s">
        <v>145</v>
      </c>
      <c r="B2" s="70" t="s">
        <v>146</v>
      </c>
      <c r="C2" s="297" t="s">
        <v>147</v>
      </c>
      <c r="D2" s="298" t="s">
        <v>148</v>
      </c>
      <c r="E2" s="299" t="s">
        <v>149</v>
      </c>
      <c r="F2" s="299"/>
      <c r="G2" s="299"/>
      <c r="H2" s="299"/>
      <c r="I2" s="299"/>
      <c r="J2" s="299"/>
      <c r="K2" s="5" t="s">
        <v>150</v>
      </c>
      <c r="L2" s="5"/>
      <c r="M2" s="5"/>
      <c r="N2" s="5"/>
      <c r="O2" s="5"/>
      <c r="P2" s="5"/>
      <c r="Q2" s="5"/>
      <c r="R2" s="301" t="s">
        <v>151</v>
      </c>
      <c r="S2" s="302"/>
      <c r="T2" s="302"/>
      <c r="U2" s="302"/>
      <c r="V2" s="302"/>
      <c r="W2" s="302"/>
      <c r="X2" s="302"/>
      <c r="Y2" s="302"/>
      <c r="Z2" s="67"/>
      <c r="AA2" s="68"/>
      <c r="AB2" s="67"/>
      <c r="AC2" s="5" t="s">
        <v>152</v>
      </c>
      <c r="AD2" s="5"/>
      <c r="AE2" s="5"/>
      <c r="AF2" s="5"/>
      <c r="AG2" s="5"/>
      <c r="AH2" s="5"/>
      <c r="AI2" s="5"/>
      <c r="AJ2" s="10"/>
    </row>
    <row r="3" s="9" customFormat="1" ht="24" spans="1:36">
      <c r="A3" s="5"/>
      <c r="B3" s="5"/>
      <c r="C3" s="31"/>
      <c r="D3" s="32"/>
      <c r="E3" s="5" t="s">
        <v>4</v>
      </c>
      <c r="F3" s="5" t="s">
        <v>5</v>
      </c>
      <c r="G3" s="5" t="s">
        <v>6</v>
      </c>
      <c r="H3" s="5" t="s">
        <v>8</v>
      </c>
      <c r="I3" s="5" t="s">
        <v>9</v>
      </c>
      <c r="J3" s="5" t="s">
        <v>7</v>
      </c>
      <c r="K3" s="70" t="s">
        <v>153</v>
      </c>
      <c r="L3" s="300" t="s">
        <v>154</v>
      </c>
      <c r="M3" s="70" t="s">
        <v>155</v>
      </c>
      <c r="N3" s="70" t="s">
        <v>156</v>
      </c>
      <c r="O3" s="70" t="s">
        <v>157</v>
      </c>
      <c r="P3" s="70" t="s">
        <v>7</v>
      </c>
      <c r="Q3" s="70" t="s">
        <v>10</v>
      </c>
      <c r="R3" s="5" t="s">
        <v>158</v>
      </c>
      <c r="S3" s="5" t="s">
        <v>159</v>
      </c>
      <c r="T3" s="5" t="s">
        <v>160</v>
      </c>
      <c r="U3" s="5" t="s">
        <v>161</v>
      </c>
      <c r="V3" s="5" t="s">
        <v>162</v>
      </c>
      <c r="W3" s="5" t="s">
        <v>157</v>
      </c>
      <c r="X3" s="5" t="s">
        <v>7</v>
      </c>
      <c r="Y3" s="5" t="s">
        <v>10</v>
      </c>
      <c r="Z3" s="69" t="s">
        <v>163</v>
      </c>
      <c r="AA3" s="69" t="s">
        <v>164</v>
      </c>
      <c r="AB3" s="10" t="s">
        <v>23</v>
      </c>
      <c r="AC3" s="70" t="s">
        <v>165</v>
      </c>
      <c r="AD3" s="70" t="s">
        <v>166</v>
      </c>
      <c r="AE3" s="70" t="s">
        <v>167</v>
      </c>
      <c r="AF3" s="70" t="s">
        <v>168</v>
      </c>
      <c r="AG3" s="70" t="s">
        <v>169</v>
      </c>
      <c r="AH3" s="70" t="s">
        <v>7</v>
      </c>
      <c r="AI3" s="70" t="s">
        <v>10</v>
      </c>
      <c r="AJ3" s="10" t="s">
        <v>23</v>
      </c>
    </row>
    <row r="4" s="9" customFormat="1" ht="16" customHeight="1" spans="1:36">
      <c r="A4" s="45">
        <f t="shared" ref="A4:A67" si="0">ROW()-3</f>
        <v>1</v>
      </c>
      <c r="B4" s="46" t="s">
        <v>170</v>
      </c>
      <c r="C4" s="47" t="s">
        <v>171</v>
      </c>
      <c r="D4" s="87" t="s">
        <v>172</v>
      </c>
      <c r="E4" s="46">
        <v>3473.25</v>
      </c>
      <c r="F4" s="46">
        <f>VLOOKUP(C4,'[1]9月'!$B:$Q,16,0)</f>
        <v>3245.4</v>
      </c>
      <c r="G4" s="48">
        <v>5664.75</v>
      </c>
      <c r="H4" s="46">
        <v>3473.25</v>
      </c>
      <c r="I4" s="48">
        <v>3180</v>
      </c>
      <c r="J4" s="48">
        <v>108</v>
      </c>
      <c r="K4" s="63">
        <f t="shared" ref="K4:K67" si="1">E4*0.018</f>
        <v>62.5185</v>
      </c>
      <c r="L4" s="64">
        <f t="shared" ref="L4:L67" si="2">F4*0.16</f>
        <v>519.264</v>
      </c>
      <c r="M4" s="48">
        <f t="shared" ref="M4:M67" si="3">ROUND(G4*0.08,2)</f>
        <v>453.18</v>
      </c>
      <c r="N4" s="46">
        <f t="shared" ref="N4:N67" si="4">H4*0.007</f>
        <v>24.31275</v>
      </c>
      <c r="O4" s="48">
        <f t="shared" ref="O4:O67" si="5">I4*5%</f>
        <v>159</v>
      </c>
      <c r="P4" s="48">
        <f t="shared" ref="P4:P67" si="6">J4*50%</f>
        <v>54</v>
      </c>
      <c r="Q4" s="48">
        <f t="shared" ref="Q4:Q67" si="7">SUM(K4:P4)</f>
        <v>1272.27525</v>
      </c>
      <c r="R4" s="46">
        <f t="shared" ref="R4:R67" si="8">E4*0</f>
        <v>0</v>
      </c>
      <c r="S4" s="46">
        <f t="shared" ref="S4:S67" si="9">ROUND(F4*0.08,2)</f>
        <v>259.63</v>
      </c>
      <c r="T4" s="48">
        <f t="shared" ref="T4:T67" si="10">ROUND(G4*0.02,2)</f>
        <v>113.3</v>
      </c>
      <c r="U4" s="46">
        <f t="shared" ref="U4:U67" si="11">ROUND(H4*0.003,2)</f>
        <v>10.42</v>
      </c>
      <c r="V4" s="46">
        <v>0</v>
      </c>
      <c r="W4" s="48">
        <f t="shared" ref="W4:W67" si="12">I4*5%</f>
        <v>159</v>
      </c>
      <c r="X4" s="48">
        <f t="shared" ref="X4:X67" si="13">J4*50%</f>
        <v>54</v>
      </c>
      <c r="Y4" s="46">
        <f t="shared" ref="Y4:Y67" si="14">SUM(R4:X4)</f>
        <v>596.35</v>
      </c>
      <c r="Z4" s="46">
        <f t="shared" ref="Z4:Z67" si="15">Q4+Y4</f>
        <v>1868.62525</v>
      </c>
      <c r="AA4" s="46"/>
      <c r="AB4" s="12" t="s">
        <v>65</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45">
        <f t="shared" si="0"/>
        <v>2</v>
      </c>
      <c r="B5" s="46" t="s">
        <v>173</v>
      </c>
      <c r="C5" s="47" t="s">
        <v>174</v>
      </c>
      <c r="D5" s="46" t="s">
        <v>175</v>
      </c>
      <c r="E5" s="46">
        <v>3473.25</v>
      </c>
      <c r="F5" s="46">
        <f>VLOOKUP(C5,'[1]9月'!$B:$Q,16,0)</f>
        <v>3245.4</v>
      </c>
      <c r="G5" s="48">
        <v>5664.75</v>
      </c>
      <c r="H5" s="46">
        <v>3473.25</v>
      </c>
      <c r="I5" s="48">
        <v>3180</v>
      </c>
      <c r="J5" s="48">
        <v>108</v>
      </c>
      <c r="K5" s="63">
        <f t="shared" si="1"/>
        <v>62.5185</v>
      </c>
      <c r="L5" s="64">
        <f t="shared" si="2"/>
        <v>519.264</v>
      </c>
      <c r="M5" s="48">
        <f t="shared" si="3"/>
        <v>453.18</v>
      </c>
      <c r="N5" s="46">
        <f t="shared" si="4"/>
        <v>24.31275</v>
      </c>
      <c r="O5" s="48">
        <f t="shared" si="5"/>
        <v>159</v>
      </c>
      <c r="P5" s="48">
        <f t="shared" si="6"/>
        <v>54</v>
      </c>
      <c r="Q5" s="48">
        <f t="shared" si="7"/>
        <v>1272.27525</v>
      </c>
      <c r="R5" s="46">
        <f t="shared" si="8"/>
        <v>0</v>
      </c>
      <c r="S5" s="46">
        <f t="shared" si="9"/>
        <v>259.63</v>
      </c>
      <c r="T5" s="48">
        <f t="shared" si="10"/>
        <v>113.3</v>
      </c>
      <c r="U5" s="46">
        <f t="shared" si="11"/>
        <v>10.42</v>
      </c>
      <c r="V5" s="46">
        <v>0</v>
      </c>
      <c r="W5" s="48">
        <f t="shared" si="12"/>
        <v>159</v>
      </c>
      <c r="X5" s="48">
        <f t="shared" si="13"/>
        <v>54</v>
      </c>
      <c r="Y5" s="46">
        <f t="shared" si="14"/>
        <v>596.35</v>
      </c>
      <c r="Z5" s="46">
        <f t="shared" si="15"/>
        <v>1868.62525</v>
      </c>
      <c r="AA5" s="46"/>
      <c r="AB5" s="12" t="s">
        <v>104</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45">
        <f t="shared" si="0"/>
        <v>3</v>
      </c>
      <c r="B6" s="46" t="s">
        <v>176</v>
      </c>
      <c r="C6" s="47" t="s">
        <v>177</v>
      </c>
      <c r="D6" s="46" t="s">
        <v>178</v>
      </c>
      <c r="E6" s="46">
        <v>3473.25</v>
      </c>
      <c r="F6" s="46">
        <f>VLOOKUP(C6,'[1]9月'!$B:$Q,16,0)</f>
        <v>3245.4</v>
      </c>
      <c r="G6" s="48">
        <v>5664.75</v>
      </c>
      <c r="H6" s="46">
        <v>3473.25</v>
      </c>
      <c r="I6" s="48">
        <v>3180</v>
      </c>
      <c r="J6" s="48">
        <v>108</v>
      </c>
      <c r="K6" s="63">
        <f t="shared" si="1"/>
        <v>62.5185</v>
      </c>
      <c r="L6" s="64">
        <f t="shared" si="2"/>
        <v>519.264</v>
      </c>
      <c r="M6" s="48">
        <f t="shared" si="3"/>
        <v>453.18</v>
      </c>
      <c r="N6" s="46">
        <f t="shared" si="4"/>
        <v>24.31275</v>
      </c>
      <c r="O6" s="48">
        <f t="shared" si="5"/>
        <v>159</v>
      </c>
      <c r="P6" s="48">
        <f t="shared" si="6"/>
        <v>54</v>
      </c>
      <c r="Q6" s="48">
        <f t="shared" si="7"/>
        <v>1272.27525</v>
      </c>
      <c r="R6" s="46">
        <f t="shared" si="8"/>
        <v>0</v>
      </c>
      <c r="S6" s="46">
        <f t="shared" si="9"/>
        <v>259.63</v>
      </c>
      <c r="T6" s="48">
        <f t="shared" si="10"/>
        <v>113.3</v>
      </c>
      <c r="U6" s="46">
        <f t="shared" si="11"/>
        <v>10.42</v>
      </c>
      <c r="V6" s="46">
        <v>0</v>
      </c>
      <c r="W6" s="48">
        <f t="shared" si="12"/>
        <v>159</v>
      </c>
      <c r="X6" s="48">
        <f t="shared" si="13"/>
        <v>54</v>
      </c>
      <c r="Y6" s="46">
        <f t="shared" si="14"/>
        <v>596.35</v>
      </c>
      <c r="Z6" s="46">
        <f t="shared" si="15"/>
        <v>1868.62525</v>
      </c>
      <c r="AA6" s="46"/>
      <c r="AB6" s="12" t="s">
        <v>104</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45">
        <f t="shared" si="0"/>
        <v>4</v>
      </c>
      <c r="B7" s="46" t="s">
        <v>173</v>
      </c>
      <c r="C7" s="47" t="s">
        <v>179</v>
      </c>
      <c r="D7" s="46" t="s">
        <v>180</v>
      </c>
      <c r="E7" s="46">
        <v>3473.25</v>
      </c>
      <c r="F7" s="46">
        <f>VLOOKUP(C7,'[1]9月'!$B:$Q,16,0)</f>
        <v>3245.4</v>
      </c>
      <c r="G7" s="48">
        <v>5664.75</v>
      </c>
      <c r="H7" s="46">
        <v>3473.25</v>
      </c>
      <c r="I7" s="48">
        <v>3180</v>
      </c>
      <c r="J7" s="48">
        <v>108</v>
      </c>
      <c r="K7" s="63">
        <f t="shared" si="1"/>
        <v>62.5185</v>
      </c>
      <c r="L7" s="64">
        <f t="shared" si="2"/>
        <v>519.264</v>
      </c>
      <c r="M7" s="48">
        <f t="shared" si="3"/>
        <v>453.18</v>
      </c>
      <c r="N7" s="46">
        <f t="shared" si="4"/>
        <v>24.31275</v>
      </c>
      <c r="O7" s="48">
        <f t="shared" si="5"/>
        <v>159</v>
      </c>
      <c r="P7" s="48">
        <f t="shared" si="6"/>
        <v>54</v>
      </c>
      <c r="Q7" s="48">
        <f t="shared" si="7"/>
        <v>1272.27525</v>
      </c>
      <c r="R7" s="46">
        <f t="shared" si="8"/>
        <v>0</v>
      </c>
      <c r="S7" s="46">
        <f t="shared" si="9"/>
        <v>259.63</v>
      </c>
      <c r="T7" s="48">
        <f t="shared" si="10"/>
        <v>113.3</v>
      </c>
      <c r="U7" s="46">
        <f t="shared" si="11"/>
        <v>10.42</v>
      </c>
      <c r="V7" s="46">
        <v>0</v>
      </c>
      <c r="W7" s="48">
        <f t="shared" si="12"/>
        <v>159</v>
      </c>
      <c r="X7" s="48">
        <f t="shared" si="13"/>
        <v>54</v>
      </c>
      <c r="Y7" s="46">
        <f t="shared" si="14"/>
        <v>596.35</v>
      </c>
      <c r="Z7" s="46">
        <f t="shared" si="15"/>
        <v>1868.62525</v>
      </c>
      <c r="AA7" s="46"/>
      <c r="AB7" s="12" t="s">
        <v>104</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45">
        <f t="shared" si="0"/>
        <v>5</v>
      </c>
      <c r="B8" s="46" t="s">
        <v>173</v>
      </c>
      <c r="C8" s="47" t="s">
        <v>181</v>
      </c>
      <c r="D8" s="46" t="s">
        <v>182</v>
      </c>
      <c r="E8" s="46">
        <v>3473.25</v>
      </c>
      <c r="F8" s="46">
        <f>VLOOKUP(C8,'[1]9月'!$B:$Q,16,0)</f>
        <v>3245.4</v>
      </c>
      <c r="G8" s="48">
        <v>5664.75</v>
      </c>
      <c r="H8" s="46">
        <v>3473.25</v>
      </c>
      <c r="I8" s="48">
        <v>4180</v>
      </c>
      <c r="J8" s="48">
        <v>108</v>
      </c>
      <c r="K8" s="63">
        <f t="shared" si="1"/>
        <v>62.5185</v>
      </c>
      <c r="L8" s="64">
        <f t="shared" si="2"/>
        <v>519.264</v>
      </c>
      <c r="M8" s="48">
        <f t="shared" si="3"/>
        <v>453.18</v>
      </c>
      <c r="N8" s="46">
        <f t="shared" si="4"/>
        <v>24.31275</v>
      </c>
      <c r="O8" s="48">
        <f t="shared" si="5"/>
        <v>209</v>
      </c>
      <c r="P8" s="48">
        <f t="shared" si="6"/>
        <v>54</v>
      </c>
      <c r="Q8" s="48">
        <f t="shared" si="7"/>
        <v>1322.27525</v>
      </c>
      <c r="R8" s="46">
        <f t="shared" si="8"/>
        <v>0</v>
      </c>
      <c r="S8" s="46">
        <f t="shared" si="9"/>
        <v>259.63</v>
      </c>
      <c r="T8" s="48">
        <f t="shared" si="10"/>
        <v>113.3</v>
      </c>
      <c r="U8" s="46">
        <f t="shared" si="11"/>
        <v>10.42</v>
      </c>
      <c r="V8" s="46">
        <v>0</v>
      </c>
      <c r="W8" s="48">
        <f t="shared" si="12"/>
        <v>209</v>
      </c>
      <c r="X8" s="48">
        <f t="shared" si="13"/>
        <v>54</v>
      </c>
      <c r="Y8" s="46">
        <f t="shared" si="14"/>
        <v>646.35</v>
      </c>
      <c r="Z8" s="46">
        <f t="shared" si="15"/>
        <v>1968.62525</v>
      </c>
      <c r="AA8" s="46"/>
      <c r="AB8" s="12" t="s">
        <v>104</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45">
        <f t="shared" si="0"/>
        <v>6</v>
      </c>
      <c r="B9" s="46" t="s">
        <v>173</v>
      </c>
      <c r="C9" s="47" t="s">
        <v>183</v>
      </c>
      <c r="D9" s="46" t="s">
        <v>184</v>
      </c>
      <c r="E9" s="46">
        <v>3473.25</v>
      </c>
      <c r="F9" s="46">
        <f>VLOOKUP(C9,'[1]9月'!$B:$Q,16,0)</f>
        <v>3245.4</v>
      </c>
      <c r="G9" s="48">
        <v>5664.75</v>
      </c>
      <c r="H9" s="46">
        <v>3473.25</v>
      </c>
      <c r="I9" s="48">
        <v>3180</v>
      </c>
      <c r="J9" s="48">
        <v>108</v>
      </c>
      <c r="K9" s="63">
        <f t="shared" si="1"/>
        <v>62.5185</v>
      </c>
      <c r="L9" s="64">
        <f t="shared" si="2"/>
        <v>519.264</v>
      </c>
      <c r="M9" s="48">
        <f t="shared" si="3"/>
        <v>453.18</v>
      </c>
      <c r="N9" s="46">
        <f t="shared" si="4"/>
        <v>24.31275</v>
      </c>
      <c r="O9" s="48">
        <f t="shared" si="5"/>
        <v>159</v>
      </c>
      <c r="P9" s="48">
        <f t="shared" si="6"/>
        <v>54</v>
      </c>
      <c r="Q9" s="48">
        <f t="shared" si="7"/>
        <v>1272.27525</v>
      </c>
      <c r="R9" s="46">
        <f t="shared" si="8"/>
        <v>0</v>
      </c>
      <c r="S9" s="46">
        <f t="shared" si="9"/>
        <v>259.63</v>
      </c>
      <c r="T9" s="48">
        <f t="shared" si="10"/>
        <v>113.3</v>
      </c>
      <c r="U9" s="46">
        <f t="shared" si="11"/>
        <v>10.42</v>
      </c>
      <c r="V9" s="46">
        <v>0</v>
      </c>
      <c r="W9" s="48">
        <f t="shared" si="12"/>
        <v>159</v>
      </c>
      <c r="X9" s="48">
        <f t="shared" si="13"/>
        <v>54</v>
      </c>
      <c r="Y9" s="46">
        <f t="shared" si="14"/>
        <v>596.35</v>
      </c>
      <c r="Z9" s="46">
        <f t="shared" si="15"/>
        <v>1868.62525</v>
      </c>
      <c r="AA9" s="46"/>
      <c r="AB9" s="12" t="s">
        <v>104</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45">
        <f t="shared" si="0"/>
        <v>7</v>
      </c>
      <c r="B10" s="46" t="s">
        <v>173</v>
      </c>
      <c r="C10" s="47" t="s">
        <v>185</v>
      </c>
      <c r="D10" s="46" t="s">
        <v>186</v>
      </c>
      <c r="E10" s="46">
        <v>3473.25</v>
      </c>
      <c r="F10" s="46">
        <f>VLOOKUP(C10,'[1]9月'!$B:$Q,16,0)</f>
        <v>3245.4</v>
      </c>
      <c r="G10" s="48">
        <v>5664.75</v>
      </c>
      <c r="H10" s="46">
        <v>3473.25</v>
      </c>
      <c r="I10" s="48">
        <v>4180</v>
      </c>
      <c r="J10" s="48">
        <v>108</v>
      </c>
      <c r="K10" s="63">
        <f t="shared" si="1"/>
        <v>62.5185</v>
      </c>
      <c r="L10" s="64">
        <f t="shared" si="2"/>
        <v>519.264</v>
      </c>
      <c r="M10" s="48">
        <f t="shared" si="3"/>
        <v>453.18</v>
      </c>
      <c r="N10" s="46">
        <f t="shared" si="4"/>
        <v>24.31275</v>
      </c>
      <c r="O10" s="48">
        <f t="shared" si="5"/>
        <v>209</v>
      </c>
      <c r="P10" s="48">
        <f t="shared" si="6"/>
        <v>54</v>
      </c>
      <c r="Q10" s="48">
        <f t="shared" si="7"/>
        <v>1322.27525</v>
      </c>
      <c r="R10" s="46">
        <f t="shared" si="8"/>
        <v>0</v>
      </c>
      <c r="S10" s="46">
        <f t="shared" si="9"/>
        <v>259.63</v>
      </c>
      <c r="T10" s="48">
        <f t="shared" si="10"/>
        <v>113.3</v>
      </c>
      <c r="U10" s="46">
        <f t="shared" si="11"/>
        <v>10.42</v>
      </c>
      <c r="V10" s="46">
        <v>0</v>
      </c>
      <c r="W10" s="48">
        <f t="shared" si="12"/>
        <v>209</v>
      </c>
      <c r="X10" s="48">
        <f t="shared" si="13"/>
        <v>54</v>
      </c>
      <c r="Y10" s="46">
        <f t="shared" si="14"/>
        <v>646.35</v>
      </c>
      <c r="Z10" s="46">
        <f t="shared" si="15"/>
        <v>1968.62525</v>
      </c>
      <c r="AA10" s="46"/>
      <c r="AB10" s="12" t="s">
        <v>104</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45">
        <f t="shared" si="0"/>
        <v>8</v>
      </c>
      <c r="B11" s="49" t="e">
        <v>#N/A</v>
      </c>
      <c r="C11" s="50" t="s">
        <v>187</v>
      </c>
      <c r="D11" s="46" t="s">
        <v>188</v>
      </c>
      <c r="E11" s="46">
        <v>3820</v>
      </c>
      <c r="F11" s="46">
        <f>VLOOKUP(C11,'[1]9月'!$B:$Q,16,0)</f>
        <v>3820</v>
      </c>
      <c r="G11" s="48">
        <v>5664.75</v>
      </c>
      <c r="H11" s="46">
        <v>3820</v>
      </c>
      <c r="I11" s="48">
        <v>4180</v>
      </c>
      <c r="J11" s="48">
        <v>108</v>
      </c>
      <c r="K11" s="63">
        <f t="shared" si="1"/>
        <v>68.76</v>
      </c>
      <c r="L11" s="64">
        <f t="shared" si="2"/>
        <v>611.2</v>
      </c>
      <c r="M11" s="48">
        <f t="shared" si="3"/>
        <v>453.18</v>
      </c>
      <c r="N11" s="46">
        <f t="shared" si="4"/>
        <v>26.74</v>
      </c>
      <c r="O11" s="48">
        <f t="shared" si="5"/>
        <v>209</v>
      </c>
      <c r="P11" s="48">
        <f t="shared" si="6"/>
        <v>54</v>
      </c>
      <c r="Q11" s="48">
        <f t="shared" si="7"/>
        <v>1422.88</v>
      </c>
      <c r="R11" s="46">
        <f t="shared" si="8"/>
        <v>0</v>
      </c>
      <c r="S11" s="46">
        <f t="shared" si="9"/>
        <v>305.6</v>
      </c>
      <c r="T11" s="48">
        <f t="shared" si="10"/>
        <v>113.3</v>
      </c>
      <c r="U11" s="46">
        <f t="shared" si="11"/>
        <v>11.46</v>
      </c>
      <c r="V11" s="46">
        <v>0</v>
      </c>
      <c r="W11" s="48">
        <f t="shared" si="12"/>
        <v>209</v>
      </c>
      <c r="X11" s="48">
        <f t="shared" si="13"/>
        <v>54</v>
      </c>
      <c r="Y11" s="46">
        <f t="shared" si="14"/>
        <v>693.36</v>
      </c>
      <c r="Z11" s="46">
        <f t="shared" si="15"/>
        <v>2116.24</v>
      </c>
      <c r="AA11" s="46"/>
      <c r="AB11" s="12" t="s">
        <v>104</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45">
        <f t="shared" si="0"/>
        <v>9</v>
      </c>
      <c r="B12" s="46" t="s">
        <v>173</v>
      </c>
      <c r="C12" s="47" t="s">
        <v>189</v>
      </c>
      <c r="D12" s="55" t="s">
        <v>190</v>
      </c>
      <c r="E12" s="46">
        <v>3473.25</v>
      </c>
      <c r="F12" s="46">
        <f>VLOOKUP(C12,'[1]9月'!$B:$Q,16,0)</f>
        <v>3245.4</v>
      </c>
      <c r="G12" s="48">
        <v>5664.75</v>
      </c>
      <c r="H12" s="46">
        <v>3473.25</v>
      </c>
      <c r="I12" s="48">
        <v>3180</v>
      </c>
      <c r="J12" s="48">
        <v>108</v>
      </c>
      <c r="K12" s="63">
        <f t="shared" si="1"/>
        <v>62.5185</v>
      </c>
      <c r="L12" s="64">
        <f t="shared" si="2"/>
        <v>519.264</v>
      </c>
      <c r="M12" s="48">
        <f t="shared" si="3"/>
        <v>453.18</v>
      </c>
      <c r="N12" s="46">
        <f t="shared" si="4"/>
        <v>24.31275</v>
      </c>
      <c r="O12" s="48">
        <f t="shared" si="5"/>
        <v>159</v>
      </c>
      <c r="P12" s="48">
        <f t="shared" si="6"/>
        <v>54</v>
      </c>
      <c r="Q12" s="48">
        <f t="shared" si="7"/>
        <v>1272.27525</v>
      </c>
      <c r="R12" s="46">
        <f t="shared" si="8"/>
        <v>0</v>
      </c>
      <c r="S12" s="46">
        <f t="shared" si="9"/>
        <v>259.63</v>
      </c>
      <c r="T12" s="48">
        <f t="shared" si="10"/>
        <v>113.3</v>
      </c>
      <c r="U12" s="46">
        <f t="shared" si="11"/>
        <v>10.42</v>
      </c>
      <c r="V12" s="46">
        <v>0</v>
      </c>
      <c r="W12" s="48">
        <f t="shared" si="12"/>
        <v>159</v>
      </c>
      <c r="X12" s="48">
        <f t="shared" si="13"/>
        <v>54</v>
      </c>
      <c r="Y12" s="46">
        <f t="shared" si="14"/>
        <v>596.35</v>
      </c>
      <c r="Z12" s="46">
        <f t="shared" si="15"/>
        <v>1868.62525</v>
      </c>
      <c r="AA12" s="46"/>
      <c r="AB12" s="12" t="s">
        <v>104</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45">
        <f t="shared" si="0"/>
        <v>10</v>
      </c>
      <c r="B13" s="46" t="s">
        <v>173</v>
      </c>
      <c r="C13" s="47" t="s">
        <v>191</v>
      </c>
      <c r="D13" s="55" t="s">
        <v>192</v>
      </c>
      <c r="E13" s="46">
        <v>3473.25</v>
      </c>
      <c r="F13" s="46">
        <v>3245.4</v>
      </c>
      <c r="G13" s="48">
        <v>5664.75</v>
      </c>
      <c r="H13" s="46">
        <v>3473.25</v>
      </c>
      <c r="I13" s="48">
        <v>3180</v>
      </c>
      <c r="J13" s="48">
        <v>108</v>
      </c>
      <c r="K13" s="63">
        <f t="shared" si="1"/>
        <v>62.5185</v>
      </c>
      <c r="L13" s="64">
        <f t="shared" si="2"/>
        <v>519.264</v>
      </c>
      <c r="M13" s="48">
        <f t="shared" si="3"/>
        <v>453.18</v>
      </c>
      <c r="N13" s="46">
        <f t="shared" si="4"/>
        <v>24.31275</v>
      </c>
      <c r="O13" s="48">
        <f t="shared" si="5"/>
        <v>159</v>
      </c>
      <c r="P13" s="48">
        <f t="shared" si="6"/>
        <v>54</v>
      </c>
      <c r="Q13" s="48">
        <f t="shared" si="7"/>
        <v>1272.27525</v>
      </c>
      <c r="R13" s="46">
        <f t="shared" si="8"/>
        <v>0</v>
      </c>
      <c r="S13" s="46">
        <f t="shared" si="9"/>
        <v>259.63</v>
      </c>
      <c r="T13" s="48">
        <f t="shared" si="10"/>
        <v>113.3</v>
      </c>
      <c r="U13" s="46">
        <f t="shared" si="11"/>
        <v>10.42</v>
      </c>
      <c r="V13" s="46">
        <v>0</v>
      </c>
      <c r="W13" s="48">
        <f t="shared" si="12"/>
        <v>159</v>
      </c>
      <c r="X13" s="48">
        <f t="shared" si="13"/>
        <v>54</v>
      </c>
      <c r="Y13" s="46">
        <f t="shared" si="14"/>
        <v>596.35</v>
      </c>
      <c r="Z13" s="46">
        <f t="shared" si="15"/>
        <v>1868.62525</v>
      </c>
      <c r="AA13" s="46"/>
      <c r="AB13" s="12" t="s">
        <v>104</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45">
        <f t="shared" si="0"/>
        <v>11</v>
      </c>
      <c r="B14" s="46" t="s">
        <v>193</v>
      </c>
      <c r="C14" s="47" t="s">
        <v>194</v>
      </c>
      <c r="D14" s="46" t="s">
        <v>195</v>
      </c>
      <c r="E14" s="46">
        <v>3473.25</v>
      </c>
      <c r="F14" s="46">
        <f>VLOOKUP(C14,'[1]9月'!$B:$Q,16,0)</f>
        <v>3245.4</v>
      </c>
      <c r="G14" s="48">
        <v>5664.75</v>
      </c>
      <c r="H14" s="46">
        <v>3473.25</v>
      </c>
      <c r="I14" s="48">
        <v>1790</v>
      </c>
      <c r="J14" s="48">
        <v>108</v>
      </c>
      <c r="K14" s="63">
        <f t="shared" si="1"/>
        <v>62.5185</v>
      </c>
      <c r="L14" s="64">
        <f t="shared" si="2"/>
        <v>519.264</v>
      </c>
      <c r="M14" s="48">
        <f t="shared" si="3"/>
        <v>453.18</v>
      </c>
      <c r="N14" s="46">
        <f t="shared" si="4"/>
        <v>24.31275</v>
      </c>
      <c r="O14" s="48">
        <f t="shared" si="5"/>
        <v>89.5</v>
      </c>
      <c r="P14" s="48">
        <f t="shared" si="6"/>
        <v>54</v>
      </c>
      <c r="Q14" s="48">
        <f t="shared" si="7"/>
        <v>1202.77525</v>
      </c>
      <c r="R14" s="46">
        <f t="shared" si="8"/>
        <v>0</v>
      </c>
      <c r="S14" s="46">
        <f t="shared" si="9"/>
        <v>259.63</v>
      </c>
      <c r="T14" s="48">
        <f t="shared" si="10"/>
        <v>113.3</v>
      </c>
      <c r="U14" s="46">
        <f t="shared" si="11"/>
        <v>10.42</v>
      </c>
      <c r="V14" s="46">
        <v>0</v>
      </c>
      <c r="W14" s="48">
        <f t="shared" si="12"/>
        <v>89.5</v>
      </c>
      <c r="X14" s="48">
        <f t="shared" si="13"/>
        <v>54</v>
      </c>
      <c r="Y14" s="46">
        <f t="shared" si="14"/>
        <v>526.85</v>
      </c>
      <c r="Z14" s="46">
        <f t="shared" si="15"/>
        <v>1729.62525</v>
      </c>
      <c r="AA14" s="46"/>
      <c r="AB14" s="12" t="s">
        <v>104</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45">
        <f t="shared" si="0"/>
        <v>12</v>
      </c>
      <c r="B15" s="46" t="s">
        <v>193</v>
      </c>
      <c r="C15" s="47" t="s">
        <v>196</v>
      </c>
      <c r="D15" s="46" t="s">
        <v>197</v>
      </c>
      <c r="E15" s="46">
        <v>3473.25</v>
      </c>
      <c r="F15" s="46">
        <f>VLOOKUP(C15,'[1]9月'!$B:$Q,16,0)</f>
        <v>3245.4</v>
      </c>
      <c r="G15" s="48">
        <v>5664.75</v>
      </c>
      <c r="H15" s="46">
        <v>3473.25</v>
      </c>
      <c r="I15" s="48">
        <v>1790</v>
      </c>
      <c r="J15" s="48">
        <v>108</v>
      </c>
      <c r="K15" s="63">
        <f t="shared" si="1"/>
        <v>62.5185</v>
      </c>
      <c r="L15" s="64">
        <f t="shared" si="2"/>
        <v>519.264</v>
      </c>
      <c r="M15" s="48">
        <f t="shared" si="3"/>
        <v>453.18</v>
      </c>
      <c r="N15" s="46">
        <f t="shared" si="4"/>
        <v>24.31275</v>
      </c>
      <c r="O15" s="48">
        <f t="shared" si="5"/>
        <v>89.5</v>
      </c>
      <c r="P15" s="48">
        <f t="shared" si="6"/>
        <v>54</v>
      </c>
      <c r="Q15" s="48">
        <f t="shared" si="7"/>
        <v>1202.77525</v>
      </c>
      <c r="R15" s="46">
        <f t="shared" si="8"/>
        <v>0</v>
      </c>
      <c r="S15" s="46">
        <f t="shared" si="9"/>
        <v>259.63</v>
      </c>
      <c r="T15" s="48">
        <f t="shared" si="10"/>
        <v>113.3</v>
      </c>
      <c r="U15" s="46">
        <f t="shared" si="11"/>
        <v>10.42</v>
      </c>
      <c r="V15" s="46">
        <v>0</v>
      </c>
      <c r="W15" s="48">
        <f t="shared" si="12"/>
        <v>89.5</v>
      </c>
      <c r="X15" s="48">
        <f t="shared" si="13"/>
        <v>54</v>
      </c>
      <c r="Y15" s="46">
        <f t="shared" si="14"/>
        <v>526.85</v>
      </c>
      <c r="Z15" s="46">
        <f t="shared" si="15"/>
        <v>1729.62525</v>
      </c>
      <c r="AA15" s="46"/>
      <c r="AB15" s="12" t="s">
        <v>104</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45">
        <f t="shared" si="0"/>
        <v>13</v>
      </c>
      <c r="B16" s="46" t="s">
        <v>193</v>
      </c>
      <c r="C16" s="47" t="s">
        <v>198</v>
      </c>
      <c r="D16" s="46" t="s">
        <v>199</v>
      </c>
      <c r="E16" s="46">
        <v>3473.25</v>
      </c>
      <c r="F16" s="46">
        <f>VLOOKUP(C16,'[1]9月'!$B:$Q,16,0)</f>
        <v>3245.4</v>
      </c>
      <c r="G16" s="48">
        <v>5664.75</v>
      </c>
      <c r="H16" s="46">
        <v>3473.25</v>
      </c>
      <c r="I16" s="48">
        <v>1790</v>
      </c>
      <c r="J16" s="48">
        <v>108</v>
      </c>
      <c r="K16" s="63">
        <f t="shared" si="1"/>
        <v>62.5185</v>
      </c>
      <c r="L16" s="64">
        <f t="shared" si="2"/>
        <v>519.264</v>
      </c>
      <c r="M16" s="48">
        <f t="shared" si="3"/>
        <v>453.18</v>
      </c>
      <c r="N16" s="46">
        <f t="shared" si="4"/>
        <v>24.31275</v>
      </c>
      <c r="O16" s="48">
        <f t="shared" si="5"/>
        <v>89.5</v>
      </c>
      <c r="P16" s="48">
        <f t="shared" si="6"/>
        <v>54</v>
      </c>
      <c r="Q16" s="48">
        <f t="shared" si="7"/>
        <v>1202.77525</v>
      </c>
      <c r="R16" s="46">
        <f t="shared" si="8"/>
        <v>0</v>
      </c>
      <c r="S16" s="46">
        <f t="shared" si="9"/>
        <v>259.63</v>
      </c>
      <c r="T16" s="48">
        <f t="shared" si="10"/>
        <v>113.3</v>
      </c>
      <c r="U16" s="46">
        <f t="shared" si="11"/>
        <v>10.42</v>
      </c>
      <c r="V16" s="46">
        <v>0</v>
      </c>
      <c r="W16" s="48">
        <f t="shared" si="12"/>
        <v>89.5</v>
      </c>
      <c r="X16" s="48">
        <f t="shared" si="13"/>
        <v>54</v>
      </c>
      <c r="Y16" s="46">
        <f t="shared" si="14"/>
        <v>526.85</v>
      </c>
      <c r="Z16" s="46">
        <f t="shared" si="15"/>
        <v>1729.62525</v>
      </c>
      <c r="AA16" s="46"/>
      <c r="AB16" s="12" t="s">
        <v>104</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45">
        <f t="shared" si="0"/>
        <v>14</v>
      </c>
      <c r="B17" s="46" t="s">
        <v>193</v>
      </c>
      <c r="C17" s="47" t="s">
        <v>200</v>
      </c>
      <c r="D17" s="46" t="s">
        <v>201</v>
      </c>
      <c r="E17" s="46">
        <v>3473.25</v>
      </c>
      <c r="F17" s="46">
        <f>VLOOKUP(C17,'[1]9月'!$B:$Q,16,0)</f>
        <v>3245.4</v>
      </c>
      <c r="G17" s="48">
        <v>5664.75</v>
      </c>
      <c r="H17" s="46">
        <v>3473.25</v>
      </c>
      <c r="I17" s="48">
        <v>1790</v>
      </c>
      <c r="J17" s="48">
        <v>108</v>
      </c>
      <c r="K17" s="63">
        <f t="shared" si="1"/>
        <v>62.5185</v>
      </c>
      <c r="L17" s="64">
        <f t="shared" si="2"/>
        <v>519.264</v>
      </c>
      <c r="M17" s="48">
        <f t="shared" si="3"/>
        <v>453.18</v>
      </c>
      <c r="N17" s="46">
        <f t="shared" si="4"/>
        <v>24.31275</v>
      </c>
      <c r="O17" s="48">
        <f t="shared" si="5"/>
        <v>89.5</v>
      </c>
      <c r="P17" s="48">
        <f t="shared" si="6"/>
        <v>54</v>
      </c>
      <c r="Q17" s="48">
        <f t="shared" si="7"/>
        <v>1202.77525</v>
      </c>
      <c r="R17" s="46">
        <f t="shared" si="8"/>
        <v>0</v>
      </c>
      <c r="S17" s="46">
        <f t="shared" si="9"/>
        <v>259.63</v>
      </c>
      <c r="T17" s="48">
        <f t="shared" si="10"/>
        <v>113.3</v>
      </c>
      <c r="U17" s="46">
        <f t="shared" si="11"/>
        <v>10.42</v>
      </c>
      <c r="V17" s="46">
        <v>0</v>
      </c>
      <c r="W17" s="48">
        <f t="shared" si="12"/>
        <v>89.5</v>
      </c>
      <c r="X17" s="48">
        <f t="shared" si="13"/>
        <v>54</v>
      </c>
      <c r="Y17" s="46">
        <f t="shared" si="14"/>
        <v>526.85</v>
      </c>
      <c r="Z17" s="46">
        <f t="shared" si="15"/>
        <v>1729.62525</v>
      </c>
      <c r="AA17" s="46"/>
      <c r="AB17" s="12" t="s">
        <v>104</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45">
        <f t="shared" si="0"/>
        <v>15</v>
      </c>
      <c r="B18" s="46" t="s">
        <v>193</v>
      </c>
      <c r="C18" s="47" t="s">
        <v>202</v>
      </c>
      <c r="D18" s="46" t="s">
        <v>203</v>
      </c>
      <c r="E18" s="46">
        <v>3473.25</v>
      </c>
      <c r="F18" s="46">
        <f>VLOOKUP(C18,'[1]9月'!$B:$Q,16,0)</f>
        <v>3245.4</v>
      </c>
      <c r="G18" s="48">
        <v>5664.75</v>
      </c>
      <c r="H18" s="46">
        <v>3473.25</v>
      </c>
      <c r="I18" s="48">
        <v>4180</v>
      </c>
      <c r="J18" s="48">
        <v>108</v>
      </c>
      <c r="K18" s="63">
        <f t="shared" si="1"/>
        <v>62.5185</v>
      </c>
      <c r="L18" s="64">
        <f t="shared" si="2"/>
        <v>519.264</v>
      </c>
      <c r="M18" s="48">
        <f t="shared" si="3"/>
        <v>453.18</v>
      </c>
      <c r="N18" s="46">
        <f t="shared" si="4"/>
        <v>24.31275</v>
      </c>
      <c r="O18" s="48">
        <f t="shared" si="5"/>
        <v>209</v>
      </c>
      <c r="P18" s="48">
        <f t="shared" si="6"/>
        <v>54</v>
      </c>
      <c r="Q18" s="48">
        <f t="shared" si="7"/>
        <v>1322.27525</v>
      </c>
      <c r="R18" s="46">
        <f t="shared" si="8"/>
        <v>0</v>
      </c>
      <c r="S18" s="46">
        <f t="shared" si="9"/>
        <v>259.63</v>
      </c>
      <c r="T18" s="48">
        <f t="shared" si="10"/>
        <v>113.3</v>
      </c>
      <c r="U18" s="46">
        <f t="shared" si="11"/>
        <v>10.42</v>
      </c>
      <c r="V18" s="46">
        <v>0</v>
      </c>
      <c r="W18" s="48">
        <f t="shared" si="12"/>
        <v>209</v>
      </c>
      <c r="X18" s="48">
        <f t="shared" si="13"/>
        <v>54</v>
      </c>
      <c r="Y18" s="46">
        <f t="shared" si="14"/>
        <v>646.35</v>
      </c>
      <c r="Z18" s="46">
        <f t="shared" si="15"/>
        <v>1968.62525</v>
      </c>
      <c r="AA18" s="46"/>
      <c r="AB18" s="12" t="s">
        <v>104</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45">
        <f t="shared" si="0"/>
        <v>16</v>
      </c>
      <c r="B19" s="46" t="s">
        <v>193</v>
      </c>
      <c r="C19" s="47" t="s">
        <v>204</v>
      </c>
      <c r="D19" s="46" t="s">
        <v>205</v>
      </c>
      <c r="E19" s="46">
        <v>3473.25</v>
      </c>
      <c r="F19" s="46">
        <f>VLOOKUP(C19,'[1]9月'!$B:$Q,16,0)</f>
        <v>3245.4</v>
      </c>
      <c r="G19" s="48">
        <v>5664.75</v>
      </c>
      <c r="H19" s="46">
        <v>3473.25</v>
      </c>
      <c r="I19" s="48">
        <v>3180</v>
      </c>
      <c r="J19" s="48">
        <v>108</v>
      </c>
      <c r="K19" s="63">
        <f t="shared" si="1"/>
        <v>62.5185</v>
      </c>
      <c r="L19" s="64">
        <f t="shared" si="2"/>
        <v>519.264</v>
      </c>
      <c r="M19" s="48">
        <f t="shared" si="3"/>
        <v>453.18</v>
      </c>
      <c r="N19" s="46">
        <f t="shared" si="4"/>
        <v>24.31275</v>
      </c>
      <c r="O19" s="48">
        <f t="shared" si="5"/>
        <v>159</v>
      </c>
      <c r="P19" s="48">
        <f t="shared" si="6"/>
        <v>54</v>
      </c>
      <c r="Q19" s="48">
        <f t="shared" si="7"/>
        <v>1272.27525</v>
      </c>
      <c r="R19" s="46">
        <f t="shared" si="8"/>
        <v>0</v>
      </c>
      <c r="S19" s="46">
        <f t="shared" si="9"/>
        <v>259.63</v>
      </c>
      <c r="T19" s="48">
        <f t="shared" si="10"/>
        <v>113.3</v>
      </c>
      <c r="U19" s="46">
        <f t="shared" si="11"/>
        <v>10.42</v>
      </c>
      <c r="V19" s="46">
        <v>0</v>
      </c>
      <c r="W19" s="48">
        <f t="shared" si="12"/>
        <v>159</v>
      </c>
      <c r="X19" s="48">
        <f t="shared" si="13"/>
        <v>54</v>
      </c>
      <c r="Y19" s="46">
        <f t="shared" si="14"/>
        <v>596.35</v>
      </c>
      <c r="Z19" s="46">
        <f t="shared" si="15"/>
        <v>1868.62525</v>
      </c>
      <c r="AA19" s="46"/>
      <c r="AB19" s="12" t="s">
        <v>104</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45">
        <f t="shared" si="0"/>
        <v>17</v>
      </c>
      <c r="B20" s="46" t="s">
        <v>193</v>
      </c>
      <c r="C20" s="47" t="s">
        <v>206</v>
      </c>
      <c r="D20" s="343" t="s">
        <v>207</v>
      </c>
      <c r="E20" s="46">
        <v>3473.25</v>
      </c>
      <c r="F20" s="46">
        <f>VLOOKUP(C20,'[1]9月'!$B:$Q,16,0)</f>
        <v>3245.4</v>
      </c>
      <c r="G20" s="48">
        <v>5664.75</v>
      </c>
      <c r="H20" s="46">
        <v>3473.25</v>
      </c>
      <c r="I20" s="48">
        <v>3180</v>
      </c>
      <c r="J20" s="48">
        <v>108</v>
      </c>
      <c r="K20" s="63">
        <f t="shared" si="1"/>
        <v>62.5185</v>
      </c>
      <c r="L20" s="64">
        <f t="shared" si="2"/>
        <v>519.264</v>
      </c>
      <c r="M20" s="48">
        <f t="shared" si="3"/>
        <v>453.18</v>
      </c>
      <c r="N20" s="46">
        <f t="shared" si="4"/>
        <v>24.31275</v>
      </c>
      <c r="O20" s="48">
        <f t="shared" si="5"/>
        <v>159</v>
      </c>
      <c r="P20" s="48">
        <f t="shared" si="6"/>
        <v>54</v>
      </c>
      <c r="Q20" s="48">
        <f t="shared" si="7"/>
        <v>1272.27525</v>
      </c>
      <c r="R20" s="46">
        <f t="shared" si="8"/>
        <v>0</v>
      </c>
      <c r="S20" s="46">
        <f t="shared" si="9"/>
        <v>259.63</v>
      </c>
      <c r="T20" s="48">
        <f t="shared" si="10"/>
        <v>113.3</v>
      </c>
      <c r="U20" s="46">
        <f t="shared" si="11"/>
        <v>10.42</v>
      </c>
      <c r="V20" s="46">
        <v>0</v>
      </c>
      <c r="W20" s="48">
        <f t="shared" si="12"/>
        <v>159</v>
      </c>
      <c r="X20" s="48">
        <f t="shared" si="13"/>
        <v>54</v>
      </c>
      <c r="Y20" s="46">
        <f t="shared" si="14"/>
        <v>596.35</v>
      </c>
      <c r="Z20" s="46">
        <f t="shared" si="15"/>
        <v>1868.62525</v>
      </c>
      <c r="AA20" s="46"/>
      <c r="AB20" s="12" t="s">
        <v>104</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45">
        <f t="shared" si="0"/>
        <v>18</v>
      </c>
      <c r="B21" s="46" t="s">
        <v>193</v>
      </c>
      <c r="C21" s="47" t="s">
        <v>208</v>
      </c>
      <c r="D21" s="46" t="s">
        <v>209</v>
      </c>
      <c r="E21" s="46">
        <v>3473.25</v>
      </c>
      <c r="F21" s="46">
        <f>VLOOKUP(C21,'[1]9月'!$B:$Q,16,0)</f>
        <v>3245.4</v>
      </c>
      <c r="G21" s="48">
        <v>5664.75</v>
      </c>
      <c r="H21" s="46">
        <v>3473.25</v>
      </c>
      <c r="I21" s="48">
        <v>3180</v>
      </c>
      <c r="J21" s="48">
        <v>108</v>
      </c>
      <c r="K21" s="63">
        <f t="shared" si="1"/>
        <v>62.5185</v>
      </c>
      <c r="L21" s="64">
        <f t="shared" si="2"/>
        <v>519.264</v>
      </c>
      <c r="M21" s="48">
        <f t="shared" si="3"/>
        <v>453.18</v>
      </c>
      <c r="N21" s="46">
        <f t="shared" si="4"/>
        <v>24.31275</v>
      </c>
      <c r="O21" s="48">
        <f t="shared" si="5"/>
        <v>159</v>
      </c>
      <c r="P21" s="48">
        <f t="shared" si="6"/>
        <v>54</v>
      </c>
      <c r="Q21" s="48">
        <f t="shared" si="7"/>
        <v>1272.27525</v>
      </c>
      <c r="R21" s="46">
        <f t="shared" si="8"/>
        <v>0</v>
      </c>
      <c r="S21" s="46">
        <f t="shared" si="9"/>
        <v>259.63</v>
      </c>
      <c r="T21" s="48">
        <f t="shared" si="10"/>
        <v>113.3</v>
      </c>
      <c r="U21" s="46">
        <f t="shared" si="11"/>
        <v>10.42</v>
      </c>
      <c r="V21" s="46">
        <v>0</v>
      </c>
      <c r="W21" s="48">
        <f t="shared" si="12"/>
        <v>159</v>
      </c>
      <c r="X21" s="48">
        <f t="shared" si="13"/>
        <v>54</v>
      </c>
      <c r="Y21" s="46">
        <f t="shared" si="14"/>
        <v>596.35</v>
      </c>
      <c r="Z21" s="46">
        <f t="shared" si="15"/>
        <v>1868.62525</v>
      </c>
      <c r="AA21" s="46"/>
      <c r="AB21" s="12" t="s">
        <v>104</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45">
        <f t="shared" si="0"/>
        <v>19</v>
      </c>
      <c r="B22" s="46" t="s">
        <v>210</v>
      </c>
      <c r="C22" s="47" t="s">
        <v>211</v>
      </c>
      <c r="D22" s="46" t="s">
        <v>212</v>
      </c>
      <c r="E22" s="46">
        <v>3820</v>
      </c>
      <c r="F22" s="46">
        <f>VLOOKUP(C22,'[1]9月'!$B:$Q,16,0)</f>
        <v>3820</v>
      </c>
      <c r="G22" s="48">
        <v>5664.75</v>
      </c>
      <c r="H22" s="46">
        <v>3820</v>
      </c>
      <c r="I22" s="48">
        <v>4180</v>
      </c>
      <c r="J22" s="48">
        <v>108</v>
      </c>
      <c r="K22" s="63">
        <f t="shared" si="1"/>
        <v>68.76</v>
      </c>
      <c r="L22" s="64">
        <f t="shared" si="2"/>
        <v>611.2</v>
      </c>
      <c r="M22" s="48">
        <f t="shared" si="3"/>
        <v>453.18</v>
      </c>
      <c r="N22" s="46">
        <f t="shared" si="4"/>
        <v>26.74</v>
      </c>
      <c r="O22" s="48">
        <f t="shared" si="5"/>
        <v>209</v>
      </c>
      <c r="P22" s="48">
        <f t="shared" si="6"/>
        <v>54</v>
      </c>
      <c r="Q22" s="48">
        <f t="shared" si="7"/>
        <v>1422.88</v>
      </c>
      <c r="R22" s="46">
        <f t="shared" si="8"/>
        <v>0</v>
      </c>
      <c r="S22" s="46">
        <f t="shared" si="9"/>
        <v>305.6</v>
      </c>
      <c r="T22" s="48">
        <f t="shared" si="10"/>
        <v>113.3</v>
      </c>
      <c r="U22" s="46">
        <f t="shared" si="11"/>
        <v>11.46</v>
      </c>
      <c r="V22" s="46">
        <v>0</v>
      </c>
      <c r="W22" s="48">
        <f t="shared" si="12"/>
        <v>209</v>
      </c>
      <c r="X22" s="48">
        <f t="shared" si="13"/>
        <v>54</v>
      </c>
      <c r="Y22" s="46">
        <f t="shared" si="14"/>
        <v>693.36</v>
      </c>
      <c r="Z22" s="46">
        <f t="shared" si="15"/>
        <v>2116.24</v>
      </c>
      <c r="AA22" s="46"/>
      <c r="AB22" s="12" t="s">
        <v>49</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45">
        <f t="shared" si="0"/>
        <v>20</v>
      </c>
      <c r="B23" s="46" t="s">
        <v>210</v>
      </c>
      <c r="C23" s="47" t="s">
        <v>213</v>
      </c>
      <c r="D23" s="46" t="s">
        <v>214</v>
      </c>
      <c r="E23" s="46">
        <v>3473.25</v>
      </c>
      <c r="F23" s="46">
        <f>VLOOKUP(C23,'[1]9月'!$B:$Q,16,0)</f>
        <v>3245.4</v>
      </c>
      <c r="G23" s="48">
        <v>5664.75</v>
      </c>
      <c r="H23" s="46">
        <v>3473.25</v>
      </c>
      <c r="I23" s="48">
        <v>4180</v>
      </c>
      <c r="J23" s="48">
        <v>108</v>
      </c>
      <c r="K23" s="63">
        <f t="shared" si="1"/>
        <v>62.5185</v>
      </c>
      <c r="L23" s="64">
        <f t="shared" si="2"/>
        <v>519.264</v>
      </c>
      <c r="M23" s="48">
        <f t="shared" si="3"/>
        <v>453.18</v>
      </c>
      <c r="N23" s="46">
        <f t="shared" si="4"/>
        <v>24.31275</v>
      </c>
      <c r="O23" s="48">
        <f t="shared" si="5"/>
        <v>209</v>
      </c>
      <c r="P23" s="48">
        <f t="shared" si="6"/>
        <v>54</v>
      </c>
      <c r="Q23" s="48">
        <f t="shared" si="7"/>
        <v>1322.27525</v>
      </c>
      <c r="R23" s="46">
        <f t="shared" si="8"/>
        <v>0</v>
      </c>
      <c r="S23" s="46">
        <f t="shared" si="9"/>
        <v>259.63</v>
      </c>
      <c r="T23" s="48">
        <f t="shared" si="10"/>
        <v>113.3</v>
      </c>
      <c r="U23" s="46">
        <f t="shared" si="11"/>
        <v>10.42</v>
      </c>
      <c r="V23" s="46">
        <v>0</v>
      </c>
      <c r="W23" s="48">
        <f t="shared" si="12"/>
        <v>209</v>
      </c>
      <c r="X23" s="48">
        <f t="shared" si="13"/>
        <v>54</v>
      </c>
      <c r="Y23" s="46">
        <f t="shared" si="14"/>
        <v>646.35</v>
      </c>
      <c r="Z23" s="46">
        <f t="shared" si="15"/>
        <v>1968.62525</v>
      </c>
      <c r="AA23" s="46"/>
      <c r="AB23" s="12" t="s">
        <v>49</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45">
        <f t="shared" si="0"/>
        <v>21</v>
      </c>
      <c r="B24" s="46" t="s">
        <v>210</v>
      </c>
      <c r="C24" s="47" t="s">
        <v>215</v>
      </c>
      <c r="D24" s="46" t="s">
        <v>216</v>
      </c>
      <c r="E24" s="46">
        <v>3473.25</v>
      </c>
      <c r="F24" s="46">
        <f>VLOOKUP(C24,'[1]9月'!$B:$Q,16,0)</f>
        <v>3245.4</v>
      </c>
      <c r="G24" s="48">
        <v>5664.75</v>
      </c>
      <c r="H24" s="46">
        <v>3473.25</v>
      </c>
      <c r="I24" s="48">
        <v>3180</v>
      </c>
      <c r="J24" s="48">
        <v>108</v>
      </c>
      <c r="K24" s="63">
        <f t="shared" si="1"/>
        <v>62.5185</v>
      </c>
      <c r="L24" s="64">
        <f t="shared" si="2"/>
        <v>519.264</v>
      </c>
      <c r="M24" s="48">
        <f t="shared" si="3"/>
        <v>453.18</v>
      </c>
      <c r="N24" s="46">
        <f t="shared" si="4"/>
        <v>24.31275</v>
      </c>
      <c r="O24" s="48">
        <f t="shared" si="5"/>
        <v>159</v>
      </c>
      <c r="P24" s="48">
        <f t="shared" si="6"/>
        <v>54</v>
      </c>
      <c r="Q24" s="48">
        <f t="shared" si="7"/>
        <v>1272.27525</v>
      </c>
      <c r="R24" s="46">
        <f t="shared" si="8"/>
        <v>0</v>
      </c>
      <c r="S24" s="46">
        <f t="shared" si="9"/>
        <v>259.63</v>
      </c>
      <c r="T24" s="48">
        <f t="shared" si="10"/>
        <v>113.3</v>
      </c>
      <c r="U24" s="46">
        <f t="shared" si="11"/>
        <v>10.42</v>
      </c>
      <c r="V24" s="46">
        <v>0</v>
      </c>
      <c r="W24" s="48">
        <f t="shared" si="12"/>
        <v>159</v>
      </c>
      <c r="X24" s="48">
        <f t="shared" si="13"/>
        <v>54</v>
      </c>
      <c r="Y24" s="46">
        <f t="shared" si="14"/>
        <v>596.35</v>
      </c>
      <c r="Z24" s="46">
        <f t="shared" si="15"/>
        <v>1868.62525</v>
      </c>
      <c r="AA24" s="46"/>
      <c r="AB24" s="12" t="s">
        <v>49</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45">
        <f t="shared" si="0"/>
        <v>22</v>
      </c>
      <c r="B25" s="46" t="s">
        <v>210</v>
      </c>
      <c r="C25" s="47" t="s">
        <v>217</v>
      </c>
      <c r="D25" s="46" t="s">
        <v>218</v>
      </c>
      <c r="E25" s="46">
        <v>3473.25</v>
      </c>
      <c r="F25" s="46">
        <f>VLOOKUP(C25,'[1]9月'!$B:$Q,16,0)</f>
        <v>3245.4</v>
      </c>
      <c r="G25" s="48">
        <v>5664.75</v>
      </c>
      <c r="H25" s="46">
        <v>3473.25</v>
      </c>
      <c r="I25" s="48">
        <v>4180</v>
      </c>
      <c r="J25" s="48">
        <v>108</v>
      </c>
      <c r="K25" s="63">
        <f t="shared" si="1"/>
        <v>62.5185</v>
      </c>
      <c r="L25" s="64">
        <f t="shared" si="2"/>
        <v>519.264</v>
      </c>
      <c r="M25" s="48">
        <f t="shared" si="3"/>
        <v>453.18</v>
      </c>
      <c r="N25" s="46">
        <f t="shared" si="4"/>
        <v>24.31275</v>
      </c>
      <c r="O25" s="48">
        <f t="shared" si="5"/>
        <v>209</v>
      </c>
      <c r="P25" s="48">
        <f t="shared" si="6"/>
        <v>54</v>
      </c>
      <c r="Q25" s="48">
        <f t="shared" si="7"/>
        <v>1322.27525</v>
      </c>
      <c r="R25" s="46">
        <f t="shared" si="8"/>
        <v>0</v>
      </c>
      <c r="S25" s="46">
        <f t="shared" si="9"/>
        <v>259.63</v>
      </c>
      <c r="T25" s="48">
        <f t="shared" si="10"/>
        <v>113.3</v>
      </c>
      <c r="U25" s="46">
        <f t="shared" si="11"/>
        <v>10.42</v>
      </c>
      <c r="V25" s="46">
        <v>0</v>
      </c>
      <c r="W25" s="48">
        <f t="shared" si="12"/>
        <v>209</v>
      </c>
      <c r="X25" s="48">
        <f t="shared" si="13"/>
        <v>54</v>
      </c>
      <c r="Y25" s="46">
        <f t="shared" si="14"/>
        <v>646.35</v>
      </c>
      <c r="Z25" s="46">
        <f t="shared" si="15"/>
        <v>1968.62525</v>
      </c>
      <c r="AA25" s="46"/>
      <c r="AB25" s="12" t="s">
        <v>49</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45">
        <f t="shared" si="0"/>
        <v>23</v>
      </c>
      <c r="B26" s="46" t="s">
        <v>210</v>
      </c>
      <c r="C26" s="47" t="s">
        <v>219</v>
      </c>
      <c r="D26" s="46" t="s">
        <v>220</v>
      </c>
      <c r="E26" s="46">
        <v>3473.25</v>
      </c>
      <c r="F26" s="46">
        <f>VLOOKUP(C26,'[1]9月'!$B:$Q,16,0)</f>
        <v>3245.4</v>
      </c>
      <c r="G26" s="48">
        <v>5664.75</v>
      </c>
      <c r="H26" s="46">
        <v>3473.25</v>
      </c>
      <c r="I26" s="48">
        <v>3180</v>
      </c>
      <c r="J26" s="48">
        <v>108</v>
      </c>
      <c r="K26" s="63">
        <f t="shared" si="1"/>
        <v>62.5185</v>
      </c>
      <c r="L26" s="64">
        <f t="shared" si="2"/>
        <v>519.264</v>
      </c>
      <c r="M26" s="48">
        <f t="shared" si="3"/>
        <v>453.18</v>
      </c>
      <c r="N26" s="46">
        <f t="shared" si="4"/>
        <v>24.31275</v>
      </c>
      <c r="O26" s="48">
        <f t="shared" si="5"/>
        <v>159</v>
      </c>
      <c r="P26" s="48">
        <f t="shared" si="6"/>
        <v>54</v>
      </c>
      <c r="Q26" s="48">
        <f t="shared" si="7"/>
        <v>1272.27525</v>
      </c>
      <c r="R26" s="46">
        <f t="shared" si="8"/>
        <v>0</v>
      </c>
      <c r="S26" s="46">
        <f t="shared" si="9"/>
        <v>259.63</v>
      </c>
      <c r="T26" s="48">
        <f t="shared" si="10"/>
        <v>113.3</v>
      </c>
      <c r="U26" s="46">
        <f t="shared" si="11"/>
        <v>10.42</v>
      </c>
      <c r="V26" s="46">
        <v>0</v>
      </c>
      <c r="W26" s="48">
        <f t="shared" si="12"/>
        <v>159</v>
      </c>
      <c r="X26" s="48">
        <f t="shared" si="13"/>
        <v>54</v>
      </c>
      <c r="Y26" s="46">
        <f t="shared" si="14"/>
        <v>596.35</v>
      </c>
      <c r="Z26" s="46">
        <f t="shared" si="15"/>
        <v>1868.62525</v>
      </c>
      <c r="AA26" s="46"/>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45">
        <f t="shared" si="0"/>
        <v>24</v>
      </c>
      <c r="B27" s="46" t="s">
        <v>210</v>
      </c>
      <c r="C27" s="47" t="s">
        <v>221</v>
      </c>
      <c r="D27" s="343" t="s">
        <v>222</v>
      </c>
      <c r="E27" s="46">
        <v>3473.25</v>
      </c>
      <c r="F27" s="46">
        <f>VLOOKUP(C27,'[1]9月'!$B:$Q,16,0)</f>
        <v>3245.4</v>
      </c>
      <c r="G27" s="48">
        <v>5664.75</v>
      </c>
      <c r="H27" s="46">
        <v>3473.25</v>
      </c>
      <c r="I27" s="48">
        <v>3180</v>
      </c>
      <c r="J27" s="48">
        <v>108</v>
      </c>
      <c r="K27" s="63">
        <f t="shared" si="1"/>
        <v>62.5185</v>
      </c>
      <c r="L27" s="64">
        <f t="shared" si="2"/>
        <v>519.264</v>
      </c>
      <c r="M27" s="48">
        <f t="shared" si="3"/>
        <v>453.18</v>
      </c>
      <c r="N27" s="46">
        <f t="shared" si="4"/>
        <v>24.31275</v>
      </c>
      <c r="O27" s="48">
        <f t="shared" si="5"/>
        <v>159</v>
      </c>
      <c r="P27" s="48">
        <f t="shared" si="6"/>
        <v>54</v>
      </c>
      <c r="Q27" s="48">
        <f t="shared" si="7"/>
        <v>1272.27525</v>
      </c>
      <c r="R27" s="46">
        <f t="shared" si="8"/>
        <v>0</v>
      </c>
      <c r="S27" s="46">
        <f t="shared" si="9"/>
        <v>259.63</v>
      </c>
      <c r="T27" s="48">
        <f t="shared" si="10"/>
        <v>113.3</v>
      </c>
      <c r="U27" s="46">
        <f t="shared" si="11"/>
        <v>10.42</v>
      </c>
      <c r="V27" s="46">
        <v>0</v>
      </c>
      <c r="W27" s="48">
        <f t="shared" si="12"/>
        <v>159</v>
      </c>
      <c r="X27" s="48">
        <f t="shared" si="13"/>
        <v>54</v>
      </c>
      <c r="Y27" s="46">
        <f t="shared" si="14"/>
        <v>596.35</v>
      </c>
      <c r="Z27" s="46">
        <f t="shared" si="15"/>
        <v>1868.62525</v>
      </c>
      <c r="AA27" s="46"/>
      <c r="AB27" s="12" t="s">
        <v>49</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45">
        <f t="shared" si="0"/>
        <v>25</v>
      </c>
      <c r="B28" s="46" t="s">
        <v>210</v>
      </c>
      <c r="C28" s="51" t="s">
        <v>223</v>
      </c>
      <c r="D28" s="52" t="s">
        <v>224</v>
      </c>
      <c r="E28" s="46">
        <v>3473.25</v>
      </c>
      <c r="F28" s="46">
        <f>VLOOKUP(C28,'[1]9月'!$B:$Q,16,0)</f>
        <v>3245.4</v>
      </c>
      <c r="G28" s="48">
        <v>5664.75</v>
      </c>
      <c r="H28" s="46">
        <v>3473.25</v>
      </c>
      <c r="I28" s="48">
        <v>3180</v>
      </c>
      <c r="J28" s="48">
        <v>108</v>
      </c>
      <c r="K28" s="63">
        <f t="shared" si="1"/>
        <v>62.5185</v>
      </c>
      <c r="L28" s="64">
        <f t="shared" si="2"/>
        <v>519.264</v>
      </c>
      <c r="M28" s="48">
        <f t="shared" si="3"/>
        <v>453.18</v>
      </c>
      <c r="N28" s="46">
        <f t="shared" si="4"/>
        <v>24.31275</v>
      </c>
      <c r="O28" s="48">
        <f t="shared" si="5"/>
        <v>159</v>
      </c>
      <c r="P28" s="48">
        <f t="shared" si="6"/>
        <v>54</v>
      </c>
      <c r="Q28" s="48">
        <f t="shared" si="7"/>
        <v>1272.27525</v>
      </c>
      <c r="R28" s="46">
        <f t="shared" si="8"/>
        <v>0</v>
      </c>
      <c r="S28" s="46">
        <f t="shared" si="9"/>
        <v>259.63</v>
      </c>
      <c r="T28" s="48">
        <f t="shared" si="10"/>
        <v>113.3</v>
      </c>
      <c r="U28" s="46">
        <f t="shared" si="11"/>
        <v>10.42</v>
      </c>
      <c r="V28" s="46">
        <v>0</v>
      </c>
      <c r="W28" s="48">
        <f t="shared" si="12"/>
        <v>159</v>
      </c>
      <c r="X28" s="48">
        <f t="shared" si="13"/>
        <v>54</v>
      </c>
      <c r="Y28" s="46">
        <f t="shared" si="14"/>
        <v>596.35</v>
      </c>
      <c r="Z28" s="46">
        <f t="shared" si="15"/>
        <v>1868.62525</v>
      </c>
      <c r="AA28" s="46"/>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45">
        <f t="shared" si="0"/>
        <v>26</v>
      </c>
      <c r="B29" s="46" t="s">
        <v>210</v>
      </c>
      <c r="C29" s="51" t="s">
        <v>225</v>
      </c>
      <c r="D29" s="52" t="s">
        <v>226</v>
      </c>
      <c r="E29" s="46">
        <v>3473.25</v>
      </c>
      <c r="F29" s="46">
        <f>VLOOKUP(C29,'[1]9月'!$B:$Q,16,0)</f>
        <v>3245.4</v>
      </c>
      <c r="G29" s="48">
        <v>5664.75</v>
      </c>
      <c r="H29" s="46">
        <v>3473.25</v>
      </c>
      <c r="I29" s="48">
        <v>3180</v>
      </c>
      <c r="J29" s="48">
        <v>108</v>
      </c>
      <c r="K29" s="63">
        <f t="shared" si="1"/>
        <v>62.5185</v>
      </c>
      <c r="L29" s="64">
        <f t="shared" si="2"/>
        <v>519.264</v>
      </c>
      <c r="M29" s="48">
        <f t="shared" si="3"/>
        <v>453.18</v>
      </c>
      <c r="N29" s="46">
        <f t="shared" si="4"/>
        <v>24.31275</v>
      </c>
      <c r="O29" s="48">
        <f t="shared" si="5"/>
        <v>159</v>
      </c>
      <c r="P29" s="48">
        <f t="shared" si="6"/>
        <v>54</v>
      </c>
      <c r="Q29" s="48">
        <f t="shared" si="7"/>
        <v>1272.27525</v>
      </c>
      <c r="R29" s="46">
        <f t="shared" si="8"/>
        <v>0</v>
      </c>
      <c r="S29" s="46">
        <f t="shared" si="9"/>
        <v>259.63</v>
      </c>
      <c r="T29" s="48">
        <f t="shared" si="10"/>
        <v>113.3</v>
      </c>
      <c r="U29" s="46">
        <f t="shared" si="11"/>
        <v>10.42</v>
      </c>
      <c r="V29" s="46">
        <v>0</v>
      </c>
      <c r="W29" s="48">
        <f t="shared" si="12"/>
        <v>159</v>
      </c>
      <c r="X29" s="48">
        <f t="shared" si="13"/>
        <v>54</v>
      </c>
      <c r="Y29" s="46">
        <f t="shared" si="14"/>
        <v>596.35</v>
      </c>
      <c r="Z29" s="46">
        <f t="shared" si="15"/>
        <v>1868.62525</v>
      </c>
      <c r="AA29" s="46"/>
      <c r="AB29" s="12" t="s">
        <v>49</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45">
        <f t="shared" si="0"/>
        <v>27</v>
      </c>
      <c r="B30" s="46" t="s">
        <v>227</v>
      </c>
      <c r="C30" s="47" t="s">
        <v>228</v>
      </c>
      <c r="D30" s="46" t="s">
        <v>229</v>
      </c>
      <c r="E30" s="46">
        <v>3473.25</v>
      </c>
      <c r="F30" s="46">
        <f>VLOOKUP(C30,'[1]9月'!$B:$Q,16,0)</f>
        <v>3245.4</v>
      </c>
      <c r="G30" s="48">
        <v>5664.75</v>
      </c>
      <c r="H30" s="46">
        <v>3473.25</v>
      </c>
      <c r="I30" s="48">
        <v>4180</v>
      </c>
      <c r="J30" s="48">
        <v>108</v>
      </c>
      <c r="K30" s="63">
        <f t="shared" si="1"/>
        <v>62.5185</v>
      </c>
      <c r="L30" s="64">
        <f t="shared" si="2"/>
        <v>519.264</v>
      </c>
      <c r="M30" s="48">
        <f t="shared" si="3"/>
        <v>453.18</v>
      </c>
      <c r="N30" s="46">
        <f t="shared" si="4"/>
        <v>24.31275</v>
      </c>
      <c r="O30" s="48">
        <f t="shared" si="5"/>
        <v>209</v>
      </c>
      <c r="P30" s="48">
        <f t="shared" si="6"/>
        <v>54</v>
      </c>
      <c r="Q30" s="48">
        <f t="shared" si="7"/>
        <v>1322.27525</v>
      </c>
      <c r="R30" s="46">
        <f t="shared" si="8"/>
        <v>0</v>
      </c>
      <c r="S30" s="46">
        <f t="shared" si="9"/>
        <v>259.63</v>
      </c>
      <c r="T30" s="48">
        <f t="shared" si="10"/>
        <v>113.3</v>
      </c>
      <c r="U30" s="46">
        <f t="shared" si="11"/>
        <v>10.42</v>
      </c>
      <c r="V30" s="46">
        <v>0</v>
      </c>
      <c r="W30" s="48">
        <f t="shared" si="12"/>
        <v>209</v>
      </c>
      <c r="X30" s="48">
        <f t="shared" si="13"/>
        <v>54</v>
      </c>
      <c r="Y30" s="46">
        <f t="shared" si="14"/>
        <v>646.35</v>
      </c>
      <c r="Z30" s="46">
        <f t="shared" si="15"/>
        <v>1968.62525</v>
      </c>
      <c r="AA30" s="46"/>
      <c r="AB30" s="12" t="s">
        <v>101</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45">
        <f t="shared" si="0"/>
        <v>28</v>
      </c>
      <c r="B31" s="46" t="s">
        <v>230</v>
      </c>
      <c r="C31" s="47" t="s">
        <v>231</v>
      </c>
      <c r="D31" s="46" t="s">
        <v>232</v>
      </c>
      <c r="E31" s="46">
        <v>3473.25</v>
      </c>
      <c r="F31" s="46">
        <f>VLOOKUP(C31,'[1]9月'!$B:$Q,16,0)</f>
        <v>3245.4</v>
      </c>
      <c r="G31" s="48">
        <v>5664.75</v>
      </c>
      <c r="H31" s="46">
        <v>3473.25</v>
      </c>
      <c r="I31" s="48">
        <v>3180</v>
      </c>
      <c r="J31" s="48">
        <v>108</v>
      </c>
      <c r="K31" s="63">
        <f t="shared" si="1"/>
        <v>62.5185</v>
      </c>
      <c r="L31" s="64">
        <f t="shared" si="2"/>
        <v>519.264</v>
      </c>
      <c r="M31" s="48">
        <f t="shared" si="3"/>
        <v>453.18</v>
      </c>
      <c r="N31" s="46">
        <f t="shared" si="4"/>
        <v>24.31275</v>
      </c>
      <c r="O31" s="48">
        <f t="shared" si="5"/>
        <v>159</v>
      </c>
      <c r="P31" s="48">
        <f t="shared" si="6"/>
        <v>54</v>
      </c>
      <c r="Q31" s="48">
        <f t="shared" si="7"/>
        <v>1272.27525</v>
      </c>
      <c r="R31" s="46">
        <f t="shared" si="8"/>
        <v>0</v>
      </c>
      <c r="S31" s="46">
        <f t="shared" si="9"/>
        <v>259.63</v>
      </c>
      <c r="T31" s="48">
        <f t="shared" si="10"/>
        <v>113.3</v>
      </c>
      <c r="U31" s="46">
        <f t="shared" si="11"/>
        <v>10.42</v>
      </c>
      <c r="V31" s="46">
        <v>0</v>
      </c>
      <c r="W31" s="48">
        <f t="shared" si="12"/>
        <v>159</v>
      </c>
      <c r="X31" s="48">
        <f t="shared" si="13"/>
        <v>54</v>
      </c>
      <c r="Y31" s="46">
        <f t="shared" si="14"/>
        <v>596.35</v>
      </c>
      <c r="Z31" s="46">
        <f t="shared" si="15"/>
        <v>1868.62525</v>
      </c>
      <c r="AA31" s="46"/>
      <c r="AB31" s="12" t="s">
        <v>68</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45">
        <f t="shared" si="0"/>
        <v>29</v>
      </c>
      <c r="B32" s="46" t="s">
        <v>233</v>
      </c>
      <c r="C32" s="47" t="s">
        <v>234</v>
      </c>
      <c r="D32" s="46" t="s">
        <v>235</v>
      </c>
      <c r="E32" s="46">
        <v>3473.25</v>
      </c>
      <c r="F32" s="46">
        <f>VLOOKUP(C32,'[1]9月'!$B:$Q,16,0)</f>
        <v>3245.4</v>
      </c>
      <c r="G32" s="48">
        <v>5664.75</v>
      </c>
      <c r="H32" s="46">
        <v>3473.25</v>
      </c>
      <c r="I32" s="48">
        <v>3180</v>
      </c>
      <c r="J32" s="48">
        <v>108</v>
      </c>
      <c r="K32" s="63">
        <f t="shared" si="1"/>
        <v>62.5185</v>
      </c>
      <c r="L32" s="64">
        <f t="shared" si="2"/>
        <v>519.264</v>
      </c>
      <c r="M32" s="48">
        <f t="shared" si="3"/>
        <v>453.18</v>
      </c>
      <c r="N32" s="46">
        <f t="shared" si="4"/>
        <v>24.31275</v>
      </c>
      <c r="O32" s="48">
        <f t="shared" si="5"/>
        <v>159</v>
      </c>
      <c r="P32" s="48">
        <f t="shared" si="6"/>
        <v>54</v>
      </c>
      <c r="Q32" s="48">
        <f t="shared" si="7"/>
        <v>1272.27525</v>
      </c>
      <c r="R32" s="46">
        <f t="shared" si="8"/>
        <v>0</v>
      </c>
      <c r="S32" s="46">
        <f t="shared" si="9"/>
        <v>259.63</v>
      </c>
      <c r="T32" s="48">
        <f t="shared" si="10"/>
        <v>113.3</v>
      </c>
      <c r="U32" s="46">
        <f t="shared" si="11"/>
        <v>10.42</v>
      </c>
      <c r="V32" s="46">
        <v>0</v>
      </c>
      <c r="W32" s="48">
        <f t="shared" si="12"/>
        <v>159</v>
      </c>
      <c r="X32" s="48">
        <f t="shared" si="13"/>
        <v>54</v>
      </c>
      <c r="Y32" s="46">
        <f t="shared" si="14"/>
        <v>596.35</v>
      </c>
      <c r="Z32" s="46">
        <f t="shared" si="15"/>
        <v>1868.62525</v>
      </c>
      <c r="AA32" s="46"/>
      <c r="AB32" s="12" t="s">
        <v>101</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45">
        <f t="shared" si="0"/>
        <v>30</v>
      </c>
      <c r="B33" s="46" t="s">
        <v>233</v>
      </c>
      <c r="C33" s="51" t="s">
        <v>236</v>
      </c>
      <c r="D33" s="344" t="s">
        <v>237</v>
      </c>
      <c r="E33" s="46">
        <v>3473.25</v>
      </c>
      <c r="F33" s="46">
        <f>VLOOKUP(C33,'[1]9月'!$B:$Q,16,0)</f>
        <v>3245.4</v>
      </c>
      <c r="G33" s="48">
        <v>5664.75</v>
      </c>
      <c r="H33" s="46">
        <v>3473.25</v>
      </c>
      <c r="I33" s="48">
        <v>3180</v>
      </c>
      <c r="J33" s="48">
        <v>108</v>
      </c>
      <c r="K33" s="63">
        <f t="shared" si="1"/>
        <v>62.5185</v>
      </c>
      <c r="L33" s="64">
        <f t="shared" si="2"/>
        <v>519.264</v>
      </c>
      <c r="M33" s="48">
        <f t="shared" si="3"/>
        <v>453.18</v>
      </c>
      <c r="N33" s="46">
        <f t="shared" si="4"/>
        <v>24.31275</v>
      </c>
      <c r="O33" s="48">
        <f t="shared" si="5"/>
        <v>159</v>
      </c>
      <c r="P33" s="48">
        <f t="shared" si="6"/>
        <v>54</v>
      </c>
      <c r="Q33" s="48">
        <f t="shared" si="7"/>
        <v>1272.27525</v>
      </c>
      <c r="R33" s="46">
        <f t="shared" si="8"/>
        <v>0</v>
      </c>
      <c r="S33" s="46">
        <f t="shared" si="9"/>
        <v>259.63</v>
      </c>
      <c r="T33" s="48">
        <f t="shared" si="10"/>
        <v>113.3</v>
      </c>
      <c r="U33" s="46">
        <f t="shared" si="11"/>
        <v>10.42</v>
      </c>
      <c r="V33" s="46">
        <v>0</v>
      </c>
      <c r="W33" s="48">
        <f t="shared" si="12"/>
        <v>159</v>
      </c>
      <c r="X33" s="48">
        <f t="shared" si="13"/>
        <v>54</v>
      </c>
      <c r="Y33" s="46">
        <f t="shared" si="14"/>
        <v>596.35</v>
      </c>
      <c r="Z33" s="46">
        <f t="shared" si="15"/>
        <v>1868.62525</v>
      </c>
      <c r="AA33" s="46"/>
      <c r="AB33" s="12" t="s">
        <v>101</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45">
        <f t="shared" si="0"/>
        <v>31</v>
      </c>
      <c r="B34" s="46" t="s">
        <v>233</v>
      </c>
      <c r="C34" s="51" t="s">
        <v>238</v>
      </c>
      <c r="D34" s="344" t="s">
        <v>239</v>
      </c>
      <c r="E34" s="46">
        <v>3473.25</v>
      </c>
      <c r="F34" s="46">
        <f>VLOOKUP(C34,'[1]9月'!$B:$Q,16,0)</f>
        <v>3245.4</v>
      </c>
      <c r="G34" s="48">
        <v>5664.75</v>
      </c>
      <c r="H34" s="46">
        <v>3473.25</v>
      </c>
      <c r="I34" s="48">
        <v>3180</v>
      </c>
      <c r="J34" s="48">
        <v>108</v>
      </c>
      <c r="K34" s="63">
        <f t="shared" si="1"/>
        <v>62.5185</v>
      </c>
      <c r="L34" s="64">
        <f t="shared" si="2"/>
        <v>519.264</v>
      </c>
      <c r="M34" s="48">
        <f t="shared" si="3"/>
        <v>453.18</v>
      </c>
      <c r="N34" s="46">
        <f t="shared" si="4"/>
        <v>24.31275</v>
      </c>
      <c r="O34" s="48">
        <f t="shared" si="5"/>
        <v>159</v>
      </c>
      <c r="P34" s="48">
        <f t="shared" si="6"/>
        <v>54</v>
      </c>
      <c r="Q34" s="48">
        <f t="shared" si="7"/>
        <v>1272.27525</v>
      </c>
      <c r="R34" s="46">
        <f t="shared" si="8"/>
        <v>0</v>
      </c>
      <c r="S34" s="46">
        <f t="shared" si="9"/>
        <v>259.63</v>
      </c>
      <c r="T34" s="48">
        <f t="shared" si="10"/>
        <v>113.3</v>
      </c>
      <c r="U34" s="46">
        <f t="shared" si="11"/>
        <v>10.42</v>
      </c>
      <c r="V34" s="46">
        <v>0</v>
      </c>
      <c r="W34" s="48">
        <f t="shared" si="12"/>
        <v>159</v>
      </c>
      <c r="X34" s="48">
        <f t="shared" si="13"/>
        <v>54</v>
      </c>
      <c r="Y34" s="46">
        <f t="shared" si="14"/>
        <v>596.35</v>
      </c>
      <c r="Z34" s="46">
        <f t="shared" si="15"/>
        <v>1868.62525</v>
      </c>
      <c r="AA34" s="46"/>
      <c r="AB34" s="12" t="s">
        <v>101</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45">
        <f t="shared" si="0"/>
        <v>32</v>
      </c>
      <c r="B35" s="46" t="s">
        <v>233</v>
      </c>
      <c r="C35" s="51" t="s">
        <v>240</v>
      </c>
      <c r="D35" s="344" t="s">
        <v>241</v>
      </c>
      <c r="E35" s="46">
        <v>3473.25</v>
      </c>
      <c r="F35" s="46">
        <f>VLOOKUP(C35,'[1]9月'!$B:$Q,16,0)</f>
        <v>3245.4</v>
      </c>
      <c r="G35" s="48">
        <v>5664.75</v>
      </c>
      <c r="H35" s="46">
        <v>3473.25</v>
      </c>
      <c r="I35" s="48">
        <v>3180</v>
      </c>
      <c r="J35" s="48">
        <v>108</v>
      </c>
      <c r="K35" s="63">
        <f t="shared" si="1"/>
        <v>62.5185</v>
      </c>
      <c r="L35" s="64">
        <f t="shared" si="2"/>
        <v>519.264</v>
      </c>
      <c r="M35" s="48">
        <f t="shared" si="3"/>
        <v>453.18</v>
      </c>
      <c r="N35" s="46">
        <f t="shared" si="4"/>
        <v>24.31275</v>
      </c>
      <c r="O35" s="48">
        <f t="shared" si="5"/>
        <v>159</v>
      </c>
      <c r="P35" s="48">
        <f t="shared" si="6"/>
        <v>54</v>
      </c>
      <c r="Q35" s="48">
        <f t="shared" si="7"/>
        <v>1272.27525</v>
      </c>
      <c r="R35" s="46">
        <f t="shared" si="8"/>
        <v>0</v>
      </c>
      <c r="S35" s="46">
        <f t="shared" si="9"/>
        <v>259.63</v>
      </c>
      <c r="T35" s="48">
        <f t="shared" si="10"/>
        <v>113.3</v>
      </c>
      <c r="U35" s="46">
        <f t="shared" si="11"/>
        <v>10.42</v>
      </c>
      <c r="V35" s="46">
        <v>0</v>
      </c>
      <c r="W35" s="48">
        <f t="shared" si="12"/>
        <v>159</v>
      </c>
      <c r="X35" s="48">
        <f t="shared" si="13"/>
        <v>54</v>
      </c>
      <c r="Y35" s="46">
        <f t="shared" si="14"/>
        <v>596.35</v>
      </c>
      <c r="Z35" s="46">
        <f t="shared" si="15"/>
        <v>1868.62525</v>
      </c>
      <c r="AA35" s="46"/>
      <c r="AB35" s="12" t="s">
        <v>101</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45">
        <f t="shared" si="0"/>
        <v>33</v>
      </c>
      <c r="B36" s="46" t="s">
        <v>233</v>
      </c>
      <c r="C36" s="51" t="s">
        <v>242</v>
      </c>
      <c r="D36" s="344" t="s">
        <v>243</v>
      </c>
      <c r="E36" s="46">
        <v>3473.25</v>
      </c>
      <c r="F36" s="46">
        <f>VLOOKUP(C36,'[1]9月'!$B:$Q,16,0)</f>
        <v>3245.4</v>
      </c>
      <c r="G36" s="48">
        <v>5664.75</v>
      </c>
      <c r="H36" s="46">
        <v>3473.25</v>
      </c>
      <c r="I36" s="48">
        <v>3180</v>
      </c>
      <c r="J36" s="48">
        <v>108</v>
      </c>
      <c r="K36" s="63">
        <f t="shared" si="1"/>
        <v>62.5185</v>
      </c>
      <c r="L36" s="64">
        <f t="shared" si="2"/>
        <v>519.264</v>
      </c>
      <c r="M36" s="48">
        <f t="shared" si="3"/>
        <v>453.18</v>
      </c>
      <c r="N36" s="46">
        <f t="shared" si="4"/>
        <v>24.31275</v>
      </c>
      <c r="O36" s="48">
        <f t="shared" si="5"/>
        <v>159</v>
      </c>
      <c r="P36" s="48">
        <f t="shared" si="6"/>
        <v>54</v>
      </c>
      <c r="Q36" s="48">
        <f t="shared" si="7"/>
        <v>1272.27525</v>
      </c>
      <c r="R36" s="46">
        <f t="shared" si="8"/>
        <v>0</v>
      </c>
      <c r="S36" s="46">
        <f t="shared" si="9"/>
        <v>259.63</v>
      </c>
      <c r="T36" s="48">
        <f t="shared" si="10"/>
        <v>113.3</v>
      </c>
      <c r="U36" s="46">
        <f t="shared" si="11"/>
        <v>10.42</v>
      </c>
      <c r="V36" s="46">
        <v>0</v>
      </c>
      <c r="W36" s="48">
        <f t="shared" si="12"/>
        <v>159</v>
      </c>
      <c r="X36" s="48">
        <f t="shared" si="13"/>
        <v>54</v>
      </c>
      <c r="Y36" s="46">
        <f t="shared" si="14"/>
        <v>596.35</v>
      </c>
      <c r="Z36" s="46">
        <f t="shared" si="15"/>
        <v>1868.62525</v>
      </c>
      <c r="AA36" s="46"/>
      <c r="AB36" s="12" t="s">
        <v>101</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45">
        <f t="shared" si="0"/>
        <v>34</v>
      </c>
      <c r="B37" s="53" t="s">
        <v>53</v>
      </c>
      <c r="C37" s="54" t="s">
        <v>244</v>
      </c>
      <c r="D37" s="46" t="s">
        <v>245</v>
      </c>
      <c r="E37" s="46">
        <v>3473.25</v>
      </c>
      <c r="F37" s="46">
        <f>VLOOKUP(C37,'[1]9月'!$B:$Q,16,0)</f>
        <v>3245.4</v>
      </c>
      <c r="G37" s="48">
        <v>5664.75</v>
      </c>
      <c r="H37" s="46">
        <v>3473.25</v>
      </c>
      <c r="I37" s="48">
        <v>0</v>
      </c>
      <c r="J37" s="48">
        <v>108</v>
      </c>
      <c r="K37" s="63">
        <f t="shared" si="1"/>
        <v>62.5185</v>
      </c>
      <c r="L37" s="64">
        <f t="shared" si="2"/>
        <v>519.264</v>
      </c>
      <c r="M37" s="48">
        <f t="shared" si="3"/>
        <v>453.18</v>
      </c>
      <c r="N37" s="46">
        <f t="shared" si="4"/>
        <v>24.31275</v>
      </c>
      <c r="O37" s="48">
        <f t="shared" si="5"/>
        <v>0</v>
      </c>
      <c r="P37" s="48">
        <f t="shared" si="6"/>
        <v>54</v>
      </c>
      <c r="Q37" s="48">
        <f t="shared" si="7"/>
        <v>1113.27525</v>
      </c>
      <c r="R37" s="46">
        <f t="shared" si="8"/>
        <v>0</v>
      </c>
      <c r="S37" s="46">
        <f t="shared" si="9"/>
        <v>259.63</v>
      </c>
      <c r="T37" s="48">
        <f t="shared" si="10"/>
        <v>113.3</v>
      </c>
      <c r="U37" s="46">
        <f t="shared" si="11"/>
        <v>10.42</v>
      </c>
      <c r="V37" s="46">
        <v>0</v>
      </c>
      <c r="W37" s="48">
        <f t="shared" si="12"/>
        <v>0</v>
      </c>
      <c r="X37" s="48">
        <f t="shared" si="13"/>
        <v>54</v>
      </c>
      <c r="Y37" s="46">
        <f t="shared" si="14"/>
        <v>437.35</v>
      </c>
      <c r="Z37" s="46">
        <f t="shared" si="15"/>
        <v>1550.62525</v>
      </c>
      <c r="AA37" s="46"/>
      <c r="AB37" s="12" t="s">
        <v>54</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45">
        <f t="shared" si="0"/>
        <v>35</v>
      </c>
      <c r="B38" s="46" t="s">
        <v>53</v>
      </c>
      <c r="C38" s="47" t="s">
        <v>246</v>
      </c>
      <c r="D38" s="46" t="s">
        <v>247</v>
      </c>
      <c r="E38" s="46">
        <v>3473.25</v>
      </c>
      <c r="F38" s="46">
        <f>VLOOKUP(C38,'[1]9月'!$B:$Q,16,0)</f>
        <v>3245.4</v>
      </c>
      <c r="G38" s="48">
        <v>5664.75</v>
      </c>
      <c r="H38" s="46">
        <v>3473.25</v>
      </c>
      <c r="I38" s="48">
        <v>3180</v>
      </c>
      <c r="J38" s="48">
        <v>108</v>
      </c>
      <c r="K38" s="63">
        <f t="shared" si="1"/>
        <v>62.5185</v>
      </c>
      <c r="L38" s="64">
        <f t="shared" si="2"/>
        <v>519.264</v>
      </c>
      <c r="M38" s="48">
        <f t="shared" si="3"/>
        <v>453.18</v>
      </c>
      <c r="N38" s="46">
        <f t="shared" si="4"/>
        <v>24.31275</v>
      </c>
      <c r="O38" s="48">
        <f t="shared" si="5"/>
        <v>159</v>
      </c>
      <c r="P38" s="48">
        <f t="shared" si="6"/>
        <v>54</v>
      </c>
      <c r="Q38" s="48">
        <f t="shared" si="7"/>
        <v>1272.27525</v>
      </c>
      <c r="R38" s="46">
        <f t="shared" si="8"/>
        <v>0</v>
      </c>
      <c r="S38" s="46">
        <f t="shared" si="9"/>
        <v>259.63</v>
      </c>
      <c r="T38" s="48">
        <f t="shared" si="10"/>
        <v>113.3</v>
      </c>
      <c r="U38" s="46">
        <f t="shared" si="11"/>
        <v>10.42</v>
      </c>
      <c r="V38" s="46">
        <v>0</v>
      </c>
      <c r="W38" s="48">
        <f t="shared" si="12"/>
        <v>159</v>
      </c>
      <c r="X38" s="48">
        <f t="shared" si="13"/>
        <v>54</v>
      </c>
      <c r="Y38" s="46">
        <f t="shared" si="14"/>
        <v>596.35</v>
      </c>
      <c r="Z38" s="46">
        <f t="shared" si="15"/>
        <v>1868.62525</v>
      </c>
      <c r="AA38" s="46"/>
      <c r="AB38" s="12" t="s">
        <v>54</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45">
        <f t="shared" si="0"/>
        <v>36</v>
      </c>
      <c r="B39" s="46" t="s">
        <v>53</v>
      </c>
      <c r="C39" s="47" t="s">
        <v>248</v>
      </c>
      <c r="D39" s="46" t="s">
        <v>249</v>
      </c>
      <c r="E39" s="46">
        <v>3473.25</v>
      </c>
      <c r="F39" s="46">
        <f>VLOOKUP(C39,'[1]9月'!$B:$Q,16,0)</f>
        <v>3245.4</v>
      </c>
      <c r="G39" s="48">
        <v>5664.75</v>
      </c>
      <c r="H39" s="46">
        <v>3473.25</v>
      </c>
      <c r="I39" s="48">
        <v>4180</v>
      </c>
      <c r="J39" s="48">
        <v>108</v>
      </c>
      <c r="K39" s="63">
        <f t="shared" si="1"/>
        <v>62.5185</v>
      </c>
      <c r="L39" s="64">
        <f t="shared" si="2"/>
        <v>519.264</v>
      </c>
      <c r="M39" s="48">
        <f t="shared" si="3"/>
        <v>453.18</v>
      </c>
      <c r="N39" s="46">
        <f t="shared" si="4"/>
        <v>24.31275</v>
      </c>
      <c r="O39" s="48">
        <f t="shared" si="5"/>
        <v>209</v>
      </c>
      <c r="P39" s="48">
        <f t="shared" si="6"/>
        <v>54</v>
      </c>
      <c r="Q39" s="48">
        <f t="shared" si="7"/>
        <v>1322.27525</v>
      </c>
      <c r="R39" s="46">
        <f t="shared" si="8"/>
        <v>0</v>
      </c>
      <c r="S39" s="46">
        <f t="shared" si="9"/>
        <v>259.63</v>
      </c>
      <c r="T39" s="48">
        <f t="shared" si="10"/>
        <v>113.3</v>
      </c>
      <c r="U39" s="46">
        <f t="shared" si="11"/>
        <v>10.42</v>
      </c>
      <c r="V39" s="46">
        <v>0</v>
      </c>
      <c r="W39" s="48">
        <f t="shared" si="12"/>
        <v>209</v>
      </c>
      <c r="X39" s="48">
        <f t="shared" si="13"/>
        <v>54</v>
      </c>
      <c r="Y39" s="46">
        <f t="shared" si="14"/>
        <v>646.35</v>
      </c>
      <c r="Z39" s="46">
        <f t="shared" si="15"/>
        <v>1968.62525</v>
      </c>
      <c r="AA39" s="46"/>
      <c r="AB39" s="12" t="s">
        <v>54</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45">
        <f t="shared" si="0"/>
        <v>37</v>
      </c>
      <c r="B40" s="46" t="s">
        <v>53</v>
      </c>
      <c r="C40" s="47" t="s">
        <v>250</v>
      </c>
      <c r="D40" s="46" t="s">
        <v>251</v>
      </c>
      <c r="E40" s="46">
        <v>3473.25</v>
      </c>
      <c r="F40" s="46">
        <f>VLOOKUP(C40,'[1]9月'!$B:$Q,16,0)</f>
        <v>3245.4</v>
      </c>
      <c r="G40" s="48">
        <v>5664.75</v>
      </c>
      <c r="H40" s="46">
        <v>3473.25</v>
      </c>
      <c r="I40" s="48">
        <v>3180</v>
      </c>
      <c r="J40" s="48">
        <v>108</v>
      </c>
      <c r="K40" s="63">
        <f t="shared" si="1"/>
        <v>62.5185</v>
      </c>
      <c r="L40" s="64">
        <f t="shared" si="2"/>
        <v>519.264</v>
      </c>
      <c r="M40" s="48">
        <f t="shared" si="3"/>
        <v>453.18</v>
      </c>
      <c r="N40" s="46">
        <f t="shared" si="4"/>
        <v>24.31275</v>
      </c>
      <c r="O40" s="48">
        <f t="shared" si="5"/>
        <v>159</v>
      </c>
      <c r="P40" s="48">
        <f t="shared" si="6"/>
        <v>54</v>
      </c>
      <c r="Q40" s="48">
        <f t="shared" si="7"/>
        <v>1272.27525</v>
      </c>
      <c r="R40" s="46">
        <f t="shared" si="8"/>
        <v>0</v>
      </c>
      <c r="S40" s="46">
        <f t="shared" si="9"/>
        <v>259.63</v>
      </c>
      <c r="T40" s="48">
        <f t="shared" si="10"/>
        <v>113.3</v>
      </c>
      <c r="U40" s="46">
        <f t="shared" si="11"/>
        <v>10.42</v>
      </c>
      <c r="V40" s="46">
        <v>0</v>
      </c>
      <c r="W40" s="48">
        <f t="shared" si="12"/>
        <v>159</v>
      </c>
      <c r="X40" s="48">
        <f t="shared" si="13"/>
        <v>54</v>
      </c>
      <c r="Y40" s="46">
        <f t="shared" si="14"/>
        <v>596.35</v>
      </c>
      <c r="Z40" s="46">
        <f t="shared" si="15"/>
        <v>1868.62525</v>
      </c>
      <c r="AA40" s="46"/>
      <c r="AB40" s="12" t="s">
        <v>54</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45">
        <f t="shared" si="0"/>
        <v>38</v>
      </c>
      <c r="B41" s="46" t="s">
        <v>53</v>
      </c>
      <c r="C41" s="51" t="s">
        <v>252</v>
      </c>
      <c r="D41" s="55" t="s">
        <v>253</v>
      </c>
      <c r="E41" s="46">
        <v>3473.25</v>
      </c>
      <c r="F41" s="46">
        <f>VLOOKUP(C41,'[1]9月'!$B:$Q,16,0)</f>
        <v>3245.4</v>
      </c>
      <c r="G41" s="48">
        <v>5664.75</v>
      </c>
      <c r="H41" s="46">
        <v>3473.25</v>
      </c>
      <c r="I41" s="48">
        <v>3180</v>
      </c>
      <c r="J41" s="48">
        <v>108</v>
      </c>
      <c r="K41" s="63">
        <f t="shared" si="1"/>
        <v>62.5185</v>
      </c>
      <c r="L41" s="64">
        <f t="shared" si="2"/>
        <v>519.264</v>
      </c>
      <c r="M41" s="48">
        <f t="shared" si="3"/>
        <v>453.18</v>
      </c>
      <c r="N41" s="46">
        <f t="shared" si="4"/>
        <v>24.31275</v>
      </c>
      <c r="O41" s="48">
        <f t="shared" si="5"/>
        <v>159</v>
      </c>
      <c r="P41" s="48">
        <f t="shared" si="6"/>
        <v>54</v>
      </c>
      <c r="Q41" s="48">
        <f t="shared" si="7"/>
        <v>1272.27525</v>
      </c>
      <c r="R41" s="46">
        <f t="shared" si="8"/>
        <v>0</v>
      </c>
      <c r="S41" s="46">
        <f t="shared" si="9"/>
        <v>259.63</v>
      </c>
      <c r="T41" s="48">
        <f t="shared" si="10"/>
        <v>113.3</v>
      </c>
      <c r="U41" s="46">
        <f t="shared" si="11"/>
        <v>10.42</v>
      </c>
      <c r="V41" s="46">
        <v>0</v>
      </c>
      <c r="W41" s="48">
        <f t="shared" si="12"/>
        <v>159</v>
      </c>
      <c r="X41" s="48">
        <f t="shared" si="13"/>
        <v>54</v>
      </c>
      <c r="Y41" s="46">
        <f t="shared" si="14"/>
        <v>596.35</v>
      </c>
      <c r="Z41" s="46">
        <f t="shared" si="15"/>
        <v>1868.62525</v>
      </c>
      <c r="AA41" s="46"/>
      <c r="AB41" s="12" t="s">
        <v>54</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45">
        <f t="shared" si="0"/>
        <v>39</v>
      </c>
      <c r="B42" s="46" t="s">
        <v>176</v>
      </c>
      <c r="C42" s="47" t="s">
        <v>254</v>
      </c>
      <c r="D42" s="46" t="s">
        <v>255</v>
      </c>
      <c r="E42" s="46">
        <v>3473.25</v>
      </c>
      <c r="F42" s="46">
        <f>VLOOKUP(C42,'[1]9月'!$B:$Q,16,0)</f>
        <v>3245.4</v>
      </c>
      <c r="G42" s="48">
        <v>5664.75</v>
      </c>
      <c r="H42" s="46">
        <v>3473.25</v>
      </c>
      <c r="I42" s="48">
        <v>3180</v>
      </c>
      <c r="J42" s="48">
        <v>108</v>
      </c>
      <c r="K42" s="63">
        <f t="shared" si="1"/>
        <v>62.5185</v>
      </c>
      <c r="L42" s="64">
        <f t="shared" si="2"/>
        <v>519.264</v>
      </c>
      <c r="M42" s="48">
        <f t="shared" si="3"/>
        <v>453.18</v>
      </c>
      <c r="N42" s="46">
        <f t="shared" si="4"/>
        <v>24.31275</v>
      </c>
      <c r="O42" s="48">
        <f t="shared" si="5"/>
        <v>159</v>
      </c>
      <c r="P42" s="48">
        <f t="shared" si="6"/>
        <v>54</v>
      </c>
      <c r="Q42" s="48">
        <f t="shared" si="7"/>
        <v>1272.27525</v>
      </c>
      <c r="R42" s="46">
        <f t="shared" si="8"/>
        <v>0</v>
      </c>
      <c r="S42" s="46">
        <f t="shared" si="9"/>
        <v>259.63</v>
      </c>
      <c r="T42" s="48">
        <f t="shared" si="10"/>
        <v>113.3</v>
      </c>
      <c r="U42" s="46">
        <f t="shared" si="11"/>
        <v>10.42</v>
      </c>
      <c r="V42" s="46">
        <v>0</v>
      </c>
      <c r="W42" s="48">
        <f t="shared" si="12"/>
        <v>159</v>
      </c>
      <c r="X42" s="48">
        <f t="shared" si="13"/>
        <v>54</v>
      </c>
      <c r="Y42" s="46">
        <f t="shared" si="14"/>
        <v>596.35</v>
      </c>
      <c r="Z42" s="46">
        <f t="shared" si="15"/>
        <v>1868.62525</v>
      </c>
      <c r="AA42" s="46"/>
      <c r="AB42" s="12" t="s">
        <v>104</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45">
        <f t="shared" si="0"/>
        <v>40</v>
      </c>
      <c r="B43" s="46" t="s">
        <v>256</v>
      </c>
      <c r="C43" s="47" t="s">
        <v>257</v>
      </c>
      <c r="D43" s="46" t="s">
        <v>258</v>
      </c>
      <c r="E43" s="46">
        <v>3820</v>
      </c>
      <c r="F43" s="46">
        <f>VLOOKUP(C43,'[1]9月'!$B:$Q,16,0)</f>
        <v>3820</v>
      </c>
      <c r="G43" s="48">
        <v>5664.75</v>
      </c>
      <c r="H43" s="46">
        <v>3820</v>
      </c>
      <c r="I43" s="48">
        <v>3180</v>
      </c>
      <c r="J43" s="48">
        <v>108</v>
      </c>
      <c r="K43" s="63">
        <f t="shared" si="1"/>
        <v>68.76</v>
      </c>
      <c r="L43" s="64">
        <f t="shared" si="2"/>
        <v>611.2</v>
      </c>
      <c r="M43" s="48">
        <f t="shared" si="3"/>
        <v>453.18</v>
      </c>
      <c r="N43" s="46">
        <f t="shared" si="4"/>
        <v>26.74</v>
      </c>
      <c r="O43" s="48">
        <f t="shared" si="5"/>
        <v>159</v>
      </c>
      <c r="P43" s="48">
        <f t="shared" si="6"/>
        <v>54</v>
      </c>
      <c r="Q43" s="48">
        <f t="shared" si="7"/>
        <v>1372.88</v>
      </c>
      <c r="R43" s="46">
        <f t="shared" si="8"/>
        <v>0</v>
      </c>
      <c r="S43" s="46">
        <f t="shared" si="9"/>
        <v>305.6</v>
      </c>
      <c r="T43" s="48">
        <f t="shared" si="10"/>
        <v>113.3</v>
      </c>
      <c r="U43" s="46">
        <f t="shared" si="11"/>
        <v>11.46</v>
      </c>
      <c r="V43" s="46">
        <v>0</v>
      </c>
      <c r="W43" s="48">
        <f t="shared" si="12"/>
        <v>159</v>
      </c>
      <c r="X43" s="48">
        <f t="shared" si="13"/>
        <v>54</v>
      </c>
      <c r="Y43" s="46">
        <f t="shared" si="14"/>
        <v>643.36</v>
      </c>
      <c r="Z43" s="46">
        <f t="shared" si="15"/>
        <v>2016.24</v>
      </c>
      <c r="AA43" s="46"/>
      <c r="AB43" s="12" t="s">
        <v>101</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45">
        <f t="shared" si="0"/>
        <v>41</v>
      </c>
      <c r="B44" s="46" t="s">
        <v>176</v>
      </c>
      <c r="C44" s="47" t="s">
        <v>259</v>
      </c>
      <c r="D44" s="46" t="s">
        <v>260</v>
      </c>
      <c r="E44" s="46">
        <v>3473.25</v>
      </c>
      <c r="F44" s="46">
        <f>VLOOKUP(C44,'[1]9月'!$B:$Q,16,0)</f>
        <v>3245.4</v>
      </c>
      <c r="G44" s="48">
        <v>5664.75</v>
      </c>
      <c r="H44" s="46">
        <v>3473.25</v>
      </c>
      <c r="I44" s="48">
        <v>3180</v>
      </c>
      <c r="J44" s="48">
        <v>108</v>
      </c>
      <c r="K44" s="63">
        <f t="shared" si="1"/>
        <v>62.5185</v>
      </c>
      <c r="L44" s="64">
        <f t="shared" si="2"/>
        <v>519.264</v>
      </c>
      <c r="M44" s="48">
        <f t="shared" si="3"/>
        <v>453.18</v>
      </c>
      <c r="N44" s="46">
        <f t="shared" si="4"/>
        <v>24.31275</v>
      </c>
      <c r="O44" s="48">
        <f t="shared" si="5"/>
        <v>159</v>
      </c>
      <c r="P44" s="48">
        <f t="shared" si="6"/>
        <v>54</v>
      </c>
      <c r="Q44" s="48">
        <f t="shared" si="7"/>
        <v>1272.27525</v>
      </c>
      <c r="R44" s="46">
        <f t="shared" si="8"/>
        <v>0</v>
      </c>
      <c r="S44" s="46">
        <f t="shared" si="9"/>
        <v>259.63</v>
      </c>
      <c r="T44" s="48">
        <f t="shared" si="10"/>
        <v>113.3</v>
      </c>
      <c r="U44" s="46">
        <f t="shared" si="11"/>
        <v>10.42</v>
      </c>
      <c r="V44" s="46">
        <v>0</v>
      </c>
      <c r="W44" s="48">
        <f t="shared" si="12"/>
        <v>159</v>
      </c>
      <c r="X44" s="48">
        <f t="shared" si="13"/>
        <v>54</v>
      </c>
      <c r="Y44" s="46">
        <f t="shared" si="14"/>
        <v>596.35</v>
      </c>
      <c r="Z44" s="46">
        <f t="shared" si="15"/>
        <v>1868.62525</v>
      </c>
      <c r="AA44" s="46"/>
      <c r="AB44" s="12" t="s">
        <v>104</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45">
        <f t="shared" si="0"/>
        <v>42</v>
      </c>
      <c r="B45" s="46" t="s">
        <v>256</v>
      </c>
      <c r="C45" s="47" t="s">
        <v>261</v>
      </c>
      <c r="D45" s="46" t="s">
        <v>262</v>
      </c>
      <c r="E45" s="46">
        <v>3473.25</v>
      </c>
      <c r="F45" s="46">
        <f>VLOOKUP(C45,'[1]9月'!$B:$Q,16,0)</f>
        <v>3245.4</v>
      </c>
      <c r="G45" s="48">
        <v>5664.75</v>
      </c>
      <c r="H45" s="46">
        <v>3473.25</v>
      </c>
      <c r="I45" s="48">
        <v>3180</v>
      </c>
      <c r="J45" s="48">
        <v>108</v>
      </c>
      <c r="K45" s="63">
        <f t="shared" si="1"/>
        <v>62.5185</v>
      </c>
      <c r="L45" s="64">
        <f t="shared" si="2"/>
        <v>519.264</v>
      </c>
      <c r="M45" s="48">
        <f t="shared" si="3"/>
        <v>453.18</v>
      </c>
      <c r="N45" s="46">
        <f t="shared" si="4"/>
        <v>24.31275</v>
      </c>
      <c r="O45" s="48">
        <f t="shared" si="5"/>
        <v>159</v>
      </c>
      <c r="P45" s="48">
        <f t="shared" si="6"/>
        <v>54</v>
      </c>
      <c r="Q45" s="48">
        <f t="shared" si="7"/>
        <v>1272.27525</v>
      </c>
      <c r="R45" s="46">
        <f t="shared" si="8"/>
        <v>0</v>
      </c>
      <c r="S45" s="46">
        <f t="shared" si="9"/>
        <v>259.63</v>
      </c>
      <c r="T45" s="48">
        <f t="shared" si="10"/>
        <v>113.3</v>
      </c>
      <c r="U45" s="46">
        <f t="shared" si="11"/>
        <v>10.42</v>
      </c>
      <c r="V45" s="46">
        <v>0</v>
      </c>
      <c r="W45" s="48">
        <f t="shared" si="12"/>
        <v>159</v>
      </c>
      <c r="X45" s="48">
        <f t="shared" si="13"/>
        <v>54</v>
      </c>
      <c r="Y45" s="46">
        <f t="shared" si="14"/>
        <v>596.35</v>
      </c>
      <c r="Z45" s="46">
        <f t="shared" si="15"/>
        <v>1868.62525</v>
      </c>
      <c r="AA45" s="46"/>
      <c r="AB45" s="12" t="s">
        <v>101</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45">
        <f t="shared" si="0"/>
        <v>43</v>
      </c>
      <c r="B46" s="46" t="s">
        <v>176</v>
      </c>
      <c r="C46" s="56" t="s">
        <v>263</v>
      </c>
      <c r="D46" s="46" t="s">
        <v>264</v>
      </c>
      <c r="E46" s="46">
        <v>3820</v>
      </c>
      <c r="F46" s="46">
        <f>VLOOKUP(C46,'[1]9月'!$B:$Q,16,0)</f>
        <v>3820</v>
      </c>
      <c r="G46" s="48">
        <v>5664.75</v>
      </c>
      <c r="H46" s="46">
        <v>3820</v>
      </c>
      <c r="I46" s="48">
        <v>4180</v>
      </c>
      <c r="J46" s="48">
        <v>108</v>
      </c>
      <c r="K46" s="63">
        <f t="shared" si="1"/>
        <v>68.76</v>
      </c>
      <c r="L46" s="64">
        <f t="shared" si="2"/>
        <v>611.2</v>
      </c>
      <c r="M46" s="48">
        <f t="shared" si="3"/>
        <v>453.18</v>
      </c>
      <c r="N46" s="46">
        <f t="shared" si="4"/>
        <v>26.74</v>
      </c>
      <c r="O46" s="48">
        <f t="shared" si="5"/>
        <v>209</v>
      </c>
      <c r="P46" s="48">
        <f t="shared" si="6"/>
        <v>54</v>
      </c>
      <c r="Q46" s="48">
        <f t="shared" si="7"/>
        <v>1422.88</v>
      </c>
      <c r="R46" s="46">
        <f t="shared" si="8"/>
        <v>0</v>
      </c>
      <c r="S46" s="46">
        <f t="shared" si="9"/>
        <v>305.6</v>
      </c>
      <c r="T46" s="48">
        <f t="shared" si="10"/>
        <v>113.3</v>
      </c>
      <c r="U46" s="46">
        <f t="shared" si="11"/>
        <v>11.46</v>
      </c>
      <c r="V46" s="46">
        <v>0</v>
      </c>
      <c r="W46" s="48">
        <f t="shared" si="12"/>
        <v>209</v>
      </c>
      <c r="X46" s="48">
        <f t="shared" si="13"/>
        <v>54</v>
      </c>
      <c r="Y46" s="46">
        <f t="shared" si="14"/>
        <v>693.36</v>
      </c>
      <c r="Z46" s="46">
        <f t="shared" si="15"/>
        <v>2116.24</v>
      </c>
      <c r="AA46" s="46"/>
      <c r="AB46" s="12" t="s">
        <v>104</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45">
        <f t="shared" si="0"/>
        <v>44</v>
      </c>
      <c r="B47" s="46" t="s">
        <v>176</v>
      </c>
      <c r="C47" s="51" t="s">
        <v>265</v>
      </c>
      <c r="D47" s="52" t="s">
        <v>266</v>
      </c>
      <c r="E47" s="46">
        <v>3473.25</v>
      </c>
      <c r="F47" s="46">
        <f>VLOOKUP(C47,'[1]9月'!$B:$Q,16,0)</f>
        <v>3245.4</v>
      </c>
      <c r="G47" s="48">
        <v>5664.75</v>
      </c>
      <c r="H47" s="46">
        <v>3473.25</v>
      </c>
      <c r="I47" s="48">
        <v>3180</v>
      </c>
      <c r="J47" s="48">
        <v>108</v>
      </c>
      <c r="K47" s="63">
        <f t="shared" si="1"/>
        <v>62.5185</v>
      </c>
      <c r="L47" s="64">
        <f t="shared" si="2"/>
        <v>519.264</v>
      </c>
      <c r="M47" s="48">
        <f t="shared" si="3"/>
        <v>453.18</v>
      </c>
      <c r="N47" s="46">
        <f t="shared" si="4"/>
        <v>24.31275</v>
      </c>
      <c r="O47" s="48">
        <f t="shared" si="5"/>
        <v>159</v>
      </c>
      <c r="P47" s="48">
        <f t="shared" si="6"/>
        <v>54</v>
      </c>
      <c r="Q47" s="48">
        <f t="shared" si="7"/>
        <v>1272.27525</v>
      </c>
      <c r="R47" s="46">
        <f t="shared" si="8"/>
        <v>0</v>
      </c>
      <c r="S47" s="46">
        <f t="shared" si="9"/>
        <v>259.63</v>
      </c>
      <c r="T47" s="48">
        <f t="shared" si="10"/>
        <v>113.3</v>
      </c>
      <c r="U47" s="46">
        <f t="shared" si="11"/>
        <v>10.42</v>
      </c>
      <c r="V47" s="46">
        <v>0</v>
      </c>
      <c r="W47" s="48">
        <f t="shared" si="12"/>
        <v>159</v>
      </c>
      <c r="X47" s="48">
        <f t="shared" si="13"/>
        <v>54</v>
      </c>
      <c r="Y47" s="46">
        <f t="shared" si="14"/>
        <v>596.35</v>
      </c>
      <c r="Z47" s="46">
        <f t="shared" si="15"/>
        <v>1868.62525</v>
      </c>
      <c r="AA47" s="46"/>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45">
        <f t="shared" si="0"/>
        <v>45</v>
      </c>
      <c r="B48" s="46" t="s">
        <v>267</v>
      </c>
      <c r="C48" s="47" t="s">
        <v>268</v>
      </c>
      <c r="D48" s="46" t="s">
        <v>269</v>
      </c>
      <c r="E48" s="46">
        <v>3473.25</v>
      </c>
      <c r="F48" s="46">
        <f>VLOOKUP(C48,'[1]9月'!$B:$Q,16,0)</f>
        <v>3245.4</v>
      </c>
      <c r="G48" s="48">
        <v>5664.75</v>
      </c>
      <c r="H48" s="46">
        <v>3473.25</v>
      </c>
      <c r="I48" s="48">
        <v>3180</v>
      </c>
      <c r="J48" s="48">
        <v>108</v>
      </c>
      <c r="K48" s="63">
        <f t="shared" si="1"/>
        <v>62.5185</v>
      </c>
      <c r="L48" s="64">
        <f t="shared" si="2"/>
        <v>519.264</v>
      </c>
      <c r="M48" s="48">
        <f t="shared" si="3"/>
        <v>453.18</v>
      </c>
      <c r="N48" s="46">
        <f t="shared" si="4"/>
        <v>24.31275</v>
      </c>
      <c r="O48" s="48">
        <f t="shared" si="5"/>
        <v>159</v>
      </c>
      <c r="P48" s="48">
        <f t="shared" si="6"/>
        <v>54</v>
      </c>
      <c r="Q48" s="48">
        <f t="shared" si="7"/>
        <v>1272.27525</v>
      </c>
      <c r="R48" s="46">
        <f t="shared" si="8"/>
        <v>0</v>
      </c>
      <c r="S48" s="46">
        <f t="shared" si="9"/>
        <v>259.63</v>
      </c>
      <c r="T48" s="48">
        <f t="shared" si="10"/>
        <v>113.3</v>
      </c>
      <c r="U48" s="46">
        <f t="shared" si="11"/>
        <v>10.42</v>
      </c>
      <c r="V48" s="46">
        <v>0</v>
      </c>
      <c r="W48" s="48">
        <f t="shared" si="12"/>
        <v>159</v>
      </c>
      <c r="X48" s="48">
        <f t="shared" si="13"/>
        <v>54</v>
      </c>
      <c r="Y48" s="46">
        <f t="shared" si="14"/>
        <v>596.35</v>
      </c>
      <c r="Z48" s="46">
        <f t="shared" si="15"/>
        <v>1868.62525</v>
      </c>
      <c r="AA48" s="46"/>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45">
        <f t="shared" si="0"/>
        <v>46</v>
      </c>
      <c r="B49" s="46" t="s">
        <v>173</v>
      </c>
      <c r="C49" s="47" t="s">
        <v>270</v>
      </c>
      <c r="D49" s="46" t="s">
        <v>271</v>
      </c>
      <c r="E49" s="46">
        <v>3473.25</v>
      </c>
      <c r="F49" s="46">
        <f>VLOOKUP(C49,'[1]9月'!$B:$Q,16,0)</f>
        <v>3245.4</v>
      </c>
      <c r="G49" s="48">
        <v>5664.75</v>
      </c>
      <c r="H49" s="46">
        <v>3473.25</v>
      </c>
      <c r="I49" s="48">
        <v>4180</v>
      </c>
      <c r="J49" s="48">
        <v>108</v>
      </c>
      <c r="K49" s="63">
        <f t="shared" si="1"/>
        <v>62.5185</v>
      </c>
      <c r="L49" s="64">
        <f t="shared" si="2"/>
        <v>519.264</v>
      </c>
      <c r="M49" s="48">
        <f t="shared" si="3"/>
        <v>453.18</v>
      </c>
      <c r="N49" s="46">
        <f t="shared" si="4"/>
        <v>24.31275</v>
      </c>
      <c r="O49" s="48">
        <f t="shared" si="5"/>
        <v>209</v>
      </c>
      <c r="P49" s="48">
        <f t="shared" si="6"/>
        <v>54</v>
      </c>
      <c r="Q49" s="48">
        <f t="shared" si="7"/>
        <v>1322.27525</v>
      </c>
      <c r="R49" s="46">
        <f t="shared" si="8"/>
        <v>0</v>
      </c>
      <c r="S49" s="46">
        <f t="shared" si="9"/>
        <v>259.63</v>
      </c>
      <c r="T49" s="48">
        <f t="shared" si="10"/>
        <v>113.3</v>
      </c>
      <c r="U49" s="46">
        <f t="shared" si="11"/>
        <v>10.42</v>
      </c>
      <c r="V49" s="46">
        <v>0</v>
      </c>
      <c r="W49" s="48">
        <f t="shared" si="12"/>
        <v>209</v>
      </c>
      <c r="X49" s="48">
        <f t="shared" si="13"/>
        <v>54</v>
      </c>
      <c r="Y49" s="46">
        <f t="shared" si="14"/>
        <v>646.35</v>
      </c>
      <c r="Z49" s="46">
        <f t="shared" si="15"/>
        <v>1968.62525</v>
      </c>
      <c r="AA49" s="46"/>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45">
        <f t="shared" si="0"/>
        <v>47</v>
      </c>
      <c r="B50" s="46" t="s">
        <v>272</v>
      </c>
      <c r="C50" s="47" t="s">
        <v>273</v>
      </c>
      <c r="D50" s="46" t="s">
        <v>274</v>
      </c>
      <c r="E50" s="46">
        <v>3473.25</v>
      </c>
      <c r="F50" s="46">
        <f>VLOOKUP(C50,'[1]9月'!$B:$Q,16,0)</f>
        <v>3245.4</v>
      </c>
      <c r="G50" s="48">
        <v>5664.75</v>
      </c>
      <c r="H50" s="46">
        <v>3473.25</v>
      </c>
      <c r="I50" s="48">
        <v>3180</v>
      </c>
      <c r="J50" s="48">
        <v>108</v>
      </c>
      <c r="K50" s="63">
        <f t="shared" si="1"/>
        <v>62.5185</v>
      </c>
      <c r="L50" s="64">
        <f t="shared" si="2"/>
        <v>519.264</v>
      </c>
      <c r="M50" s="48">
        <f t="shared" si="3"/>
        <v>453.18</v>
      </c>
      <c r="N50" s="46">
        <f t="shared" si="4"/>
        <v>24.31275</v>
      </c>
      <c r="O50" s="48">
        <f t="shared" si="5"/>
        <v>159</v>
      </c>
      <c r="P50" s="48">
        <f t="shared" si="6"/>
        <v>54</v>
      </c>
      <c r="Q50" s="48">
        <f t="shared" si="7"/>
        <v>1272.27525</v>
      </c>
      <c r="R50" s="46">
        <f t="shared" si="8"/>
        <v>0</v>
      </c>
      <c r="S50" s="46">
        <f t="shared" si="9"/>
        <v>259.63</v>
      </c>
      <c r="T50" s="48">
        <f t="shared" si="10"/>
        <v>113.3</v>
      </c>
      <c r="U50" s="46">
        <f t="shared" si="11"/>
        <v>10.42</v>
      </c>
      <c r="V50" s="46">
        <v>0</v>
      </c>
      <c r="W50" s="48">
        <f t="shared" si="12"/>
        <v>159</v>
      </c>
      <c r="X50" s="48">
        <f t="shared" si="13"/>
        <v>54</v>
      </c>
      <c r="Y50" s="46">
        <f t="shared" si="14"/>
        <v>596.35</v>
      </c>
      <c r="Z50" s="46">
        <f t="shared" si="15"/>
        <v>1868.62525</v>
      </c>
      <c r="AA50" s="46"/>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45">
        <f t="shared" si="0"/>
        <v>48</v>
      </c>
      <c r="B51" s="46" t="s">
        <v>272</v>
      </c>
      <c r="C51" s="47" t="s">
        <v>275</v>
      </c>
      <c r="D51" s="46" t="s">
        <v>276</v>
      </c>
      <c r="E51" s="46">
        <v>3473.25</v>
      </c>
      <c r="F51" s="46">
        <f>VLOOKUP(C51,'[1]9月'!$B:$Q,16,0)</f>
        <v>3245.4</v>
      </c>
      <c r="G51" s="48">
        <v>5664.75</v>
      </c>
      <c r="H51" s="46">
        <v>3473.25</v>
      </c>
      <c r="I51" s="48">
        <v>2544</v>
      </c>
      <c r="J51" s="48">
        <v>108</v>
      </c>
      <c r="K51" s="63">
        <f t="shared" si="1"/>
        <v>62.5185</v>
      </c>
      <c r="L51" s="64">
        <f t="shared" si="2"/>
        <v>519.264</v>
      </c>
      <c r="M51" s="48">
        <f t="shared" si="3"/>
        <v>453.18</v>
      </c>
      <c r="N51" s="46">
        <f t="shared" si="4"/>
        <v>24.31275</v>
      </c>
      <c r="O51" s="48">
        <f t="shared" si="5"/>
        <v>127.2</v>
      </c>
      <c r="P51" s="48">
        <f t="shared" si="6"/>
        <v>54</v>
      </c>
      <c r="Q51" s="48">
        <f t="shared" si="7"/>
        <v>1240.47525</v>
      </c>
      <c r="R51" s="46">
        <f t="shared" si="8"/>
        <v>0</v>
      </c>
      <c r="S51" s="46">
        <f t="shared" si="9"/>
        <v>259.63</v>
      </c>
      <c r="T51" s="48">
        <f t="shared" si="10"/>
        <v>113.3</v>
      </c>
      <c r="U51" s="46">
        <f t="shared" si="11"/>
        <v>10.42</v>
      </c>
      <c r="V51" s="46">
        <v>0</v>
      </c>
      <c r="W51" s="48">
        <f t="shared" si="12"/>
        <v>127.2</v>
      </c>
      <c r="X51" s="48">
        <f t="shared" si="13"/>
        <v>54</v>
      </c>
      <c r="Y51" s="46">
        <f t="shared" si="14"/>
        <v>564.55</v>
      </c>
      <c r="Z51" s="46">
        <f t="shared" si="15"/>
        <v>1805.02525</v>
      </c>
      <c r="AA51" s="46"/>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45">
        <f t="shared" si="0"/>
        <v>49</v>
      </c>
      <c r="B52" s="46" t="s">
        <v>272</v>
      </c>
      <c r="C52" s="47" t="s">
        <v>277</v>
      </c>
      <c r="D52" s="46" t="s">
        <v>278</v>
      </c>
      <c r="E52" s="46">
        <v>3473.25</v>
      </c>
      <c r="F52" s="46">
        <f>VLOOKUP(C52,'[1]9月'!$B:$Q,16,0)</f>
        <v>3245.4</v>
      </c>
      <c r="G52" s="48">
        <v>5664.75</v>
      </c>
      <c r="H52" s="46">
        <v>3473.25</v>
      </c>
      <c r="I52" s="48">
        <v>3180</v>
      </c>
      <c r="J52" s="48">
        <v>108</v>
      </c>
      <c r="K52" s="63">
        <f t="shared" si="1"/>
        <v>62.5185</v>
      </c>
      <c r="L52" s="64">
        <f t="shared" si="2"/>
        <v>519.264</v>
      </c>
      <c r="M52" s="48">
        <f t="shared" si="3"/>
        <v>453.18</v>
      </c>
      <c r="N52" s="46">
        <f t="shared" si="4"/>
        <v>24.31275</v>
      </c>
      <c r="O52" s="48">
        <f t="shared" si="5"/>
        <v>159</v>
      </c>
      <c r="P52" s="48">
        <f t="shared" si="6"/>
        <v>54</v>
      </c>
      <c r="Q52" s="48">
        <f t="shared" si="7"/>
        <v>1272.27525</v>
      </c>
      <c r="R52" s="46">
        <f t="shared" si="8"/>
        <v>0</v>
      </c>
      <c r="S52" s="46">
        <f t="shared" si="9"/>
        <v>259.63</v>
      </c>
      <c r="T52" s="48">
        <f t="shared" si="10"/>
        <v>113.3</v>
      </c>
      <c r="U52" s="46">
        <f t="shared" si="11"/>
        <v>10.42</v>
      </c>
      <c r="V52" s="46">
        <v>0</v>
      </c>
      <c r="W52" s="48">
        <f t="shared" si="12"/>
        <v>159</v>
      </c>
      <c r="X52" s="48">
        <f t="shared" si="13"/>
        <v>54</v>
      </c>
      <c r="Y52" s="46">
        <f t="shared" si="14"/>
        <v>596.35</v>
      </c>
      <c r="Z52" s="46">
        <f t="shared" si="15"/>
        <v>1868.62525</v>
      </c>
      <c r="AA52" s="46"/>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45">
        <f t="shared" si="0"/>
        <v>50</v>
      </c>
      <c r="B53" s="46" t="s">
        <v>272</v>
      </c>
      <c r="C53" s="47" t="s">
        <v>279</v>
      </c>
      <c r="D53" s="46" t="s">
        <v>280</v>
      </c>
      <c r="E53" s="46">
        <v>3473.25</v>
      </c>
      <c r="F53" s="46">
        <f>VLOOKUP(C53,'[1]9月'!$B:$Q,16,0)</f>
        <v>3245.4</v>
      </c>
      <c r="G53" s="48">
        <v>5664.75</v>
      </c>
      <c r="H53" s="46">
        <v>3473.25</v>
      </c>
      <c r="I53" s="48">
        <v>3180</v>
      </c>
      <c r="J53" s="48">
        <v>108</v>
      </c>
      <c r="K53" s="63">
        <f t="shared" si="1"/>
        <v>62.5185</v>
      </c>
      <c r="L53" s="64">
        <f t="shared" si="2"/>
        <v>519.264</v>
      </c>
      <c r="M53" s="48">
        <f t="shared" si="3"/>
        <v>453.18</v>
      </c>
      <c r="N53" s="46">
        <f t="shared" si="4"/>
        <v>24.31275</v>
      </c>
      <c r="O53" s="48">
        <f t="shared" si="5"/>
        <v>159</v>
      </c>
      <c r="P53" s="48">
        <f t="shared" si="6"/>
        <v>54</v>
      </c>
      <c r="Q53" s="48">
        <f t="shared" si="7"/>
        <v>1272.27525</v>
      </c>
      <c r="R53" s="46">
        <f t="shared" si="8"/>
        <v>0</v>
      </c>
      <c r="S53" s="46">
        <f t="shared" si="9"/>
        <v>259.63</v>
      </c>
      <c r="T53" s="48">
        <f t="shared" si="10"/>
        <v>113.3</v>
      </c>
      <c r="U53" s="46">
        <f t="shared" si="11"/>
        <v>10.42</v>
      </c>
      <c r="V53" s="46">
        <v>0</v>
      </c>
      <c r="W53" s="48">
        <f t="shared" si="12"/>
        <v>159</v>
      </c>
      <c r="X53" s="48">
        <f t="shared" si="13"/>
        <v>54</v>
      </c>
      <c r="Y53" s="46">
        <f t="shared" si="14"/>
        <v>596.35</v>
      </c>
      <c r="Z53" s="46">
        <f t="shared" si="15"/>
        <v>1868.62525</v>
      </c>
      <c r="AA53" s="46"/>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45">
        <f t="shared" si="0"/>
        <v>51</v>
      </c>
      <c r="B54" s="46" t="s">
        <v>272</v>
      </c>
      <c r="C54" s="47" t="s">
        <v>281</v>
      </c>
      <c r="D54" s="46" t="s">
        <v>282</v>
      </c>
      <c r="E54" s="46">
        <v>3473.25</v>
      </c>
      <c r="F54" s="46">
        <f>VLOOKUP(C54,'[1]9月'!$B:$Q,16,0)</f>
        <v>3245.4</v>
      </c>
      <c r="G54" s="48">
        <v>5664.75</v>
      </c>
      <c r="H54" s="46">
        <v>3473.25</v>
      </c>
      <c r="I54" s="48">
        <v>3180</v>
      </c>
      <c r="J54" s="48">
        <v>108</v>
      </c>
      <c r="K54" s="63">
        <f t="shared" si="1"/>
        <v>62.5185</v>
      </c>
      <c r="L54" s="64">
        <f t="shared" si="2"/>
        <v>519.264</v>
      </c>
      <c r="M54" s="48">
        <f t="shared" si="3"/>
        <v>453.18</v>
      </c>
      <c r="N54" s="46">
        <f t="shared" si="4"/>
        <v>24.31275</v>
      </c>
      <c r="O54" s="48">
        <f t="shared" si="5"/>
        <v>159</v>
      </c>
      <c r="P54" s="48">
        <f t="shared" si="6"/>
        <v>54</v>
      </c>
      <c r="Q54" s="48">
        <f t="shared" si="7"/>
        <v>1272.27525</v>
      </c>
      <c r="R54" s="46">
        <f t="shared" si="8"/>
        <v>0</v>
      </c>
      <c r="S54" s="46">
        <f t="shared" si="9"/>
        <v>259.63</v>
      </c>
      <c r="T54" s="48">
        <f t="shared" si="10"/>
        <v>113.3</v>
      </c>
      <c r="U54" s="46">
        <f t="shared" si="11"/>
        <v>10.42</v>
      </c>
      <c r="V54" s="46">
        <v>0</v>
      </c>
      <c r="W54" s="48">
        <f t="shared" si="12"/>
        <v>159</v>
      </c>
      <c r="X54" s="48">
        <f t="shared" si="13"/>
        <v>54</v>
      </c>
      <c r="Y54" s="46">
        <f t="shared" si="14"/>
        <v>596.35</v>
      </c>
      <c r="Z54" s="46">
        <f t="shared" si="15"/>
        <v>1868.62525</v>
      </c>
      <c r="AA54" s="46"/>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45">
        <f t="shared" si="0"/>
        <v>52</v>
      </c>
      <c r="B55" s="46" t="s">
        <v>267</v>
      </c>
      <c r="C55" s="47" t="s">
        <v>283</v>
      </c>
      <c r="D55" s="46" t="s">
        <v>284</v>
      </c>
      <c r="E55" s="46">
        <v>3820</v>
      </c>
      <c r="F55" s="46">
        <f>VLOOKUP(C55,'[1]9月'!$B:$Q,16,0)</f>
        <v>3820</v>
      </c>
      <c r="G55" s="48">
        <v>5664.75</v>
      </c>
      <c r="H55" s="46">
        <v>3820</v>
      </c>
      <c r="I55" s="48">
        <v>4180</v>
      </c>
      <c r="J55" s="48">
        <v>108</v>
      </c>
      <c r="K55" s="63">
        <f t="shared" si="1"/>
        <v>68.76</v>
      </c>
      <c r="L55" s="64">
        <f t="shared" si="2"/>
        <v>611.2</v>
      </c>
      <c r="M55" s="48">
        <f t="shared" si="3"/>
        <v>453.18</v>
      </c>
      <c r="N55" s="46">
        <f t="shared" si="4"/>
        <v>26.74</v>
      </c>
      <c r="O55" s="48">
        <f t="shared" si="5"/>
        <v>209</v>
      </c>
      <c r="P55" s="48">
        <f t="shared" si="6"/>
        <v>54</v>
      </c>
      <c r="Q55" s="48">
        <f t="shared" si="7"/>
        <v>1422.88</v>
      </c>
      <c r="R55" s="46">
        <f t="shared" si="8"/>
        <v>0</v>
      </c>
      <c r="S55" s="46">
        <f t="shared" si="9"/>
        <v>305.6</v>
      </c>
      <c r="T55" s="48">
        <f t="shared" si="10"/>
        <v>113.3</v>
      </c>
      <c r="U55" s="46">
        <f t="shared" si="11"/>
        <v>11.46</v>
      </c>
      <c r="V55" s="46">
        <v>0</v>
      </c>
      <c r="W55" s="48">
        <f t="shared" si="12"/>
        <v>209</v>
      </c>
      <c r="X55" s="48">
        <f t="shared" si="13"/>
        <v>54</v>
      </c>
      <c r="Y55" s="46">
        <f t="shared" si="14"/>
        <v>693.36</v>
      </c>
      <c r="Z55" s="46">
        <f t="shared" si="15"/>
        <v>2116.24</v>
      </c>
      <c r="AA55" s="46"/>
      <c r="AB55" s="12" t="s">
        <v>51</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45">
        <f t="shared" si="0"/>
        <v>53</v>
      </c>
      <c r="B56" s="46" t="s">
        <v>267</v>
      </c>
      <c r="C56" s="47" t="s">
        <v>285</v>
      </c>
      <c r="D56" s="46" t="s">
        <v>286</v>
      </c>
      <c r="E56" s="46">
        <v>3473.25</v>
      </c>
      <c r="F56" s="46">
        <f>VLOOKUP(C56,'[1]9月'!$B:$Q,16,0)</f>
        <v>3245.4</v>
      </c>
      <c r="G56" s="48">
        <v>5664.75</v>
      </c>
      <c r="H56" s="46">
        <v>3473.25</v>
      </c>
      <c r="I56" s="48">
        <v>3180</v>
      </c>
      <c r="J56" s="48">
        <v>108</v>
      </c>
      <c r="K56" s="63">
        <f t="shared" si="1"/>
        <v>62.5185</v>
      </c>
      <c r="L56" s="64">
        <f t="shared" si="2"/>
        <v>519.264</v>
      </c>
      <c r="M56" s="48">
        <f t="shared" si="3"/>
        <v>453.18</v>
      </c>
      <c r="N56" s="46">
        <f t="shared" si="4"/>
        <v>24.31275</v>
      </c>
      <c r="O56" s="48">
        <f t="shared" si="5"/>
        <v>159</v>
      </c>
      <c r="P56" s="48">
        <f t="shared" si="6"/>
        <v>54</v>
      </c>
      <c r="Q56" s="48">
        <f t="shared" si="7"/>
        <v>1272.27525</v>
      </c>
      <c r="R56" s="46">
        <f t="shared" si="8"/>
        <v>0</v>
      </c>
      <c r="S56" s="46">
        <f t="shared" si="9"/>
        <v>259.63</v>
      </c>
      <c r="T56" s="48">
        <f t="shared" si="10"/>
        <v>113.3</v>
      </c>
      <c r="U56" s="46">
        <f t="shared" si="11"/>
        <v>10.42</v>
      </c>
      <c r="V56" s="46">
        <v>0</v>
      </c>
      <c r="W56" s="48">
        <f t="shared" si="12"/>
        <v>159</v>
      </c>
      <c r="X56" s="48">
        <f t="shared" si="13"/>
        <v>54</v>
      </c>
      <c r="Y56" s="46">
        <f t="shared" si="14"/>
        <v>596.35</v>
      </c>
      <c r="Z56" s="46">
        <f t="shared" si="15"/>
        <v>1868.62525</v>
      </c>
      <c r="AA56" s="46"/>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45">
        <f t="shared" si="0"/>
        <v>54</v>
      </c>
      <c r="B57" s="46" t="s">
        <v>227</v>
      </c>
      <c r="C57" s="47" t="s">
        <v>287</v>
      </c>
      <c r="D57" s="46" t="s">
        <v>288</v>
      </c>
      <c r="E57" s="46">
        <v>3820</v>
      </c>
      <c r="F57" s="46">
        <f>VLOOKUP(C57,'[1]9月'!$B:$Q,16,0)</f>
        <v>3820</v>
      </c>
      <c r="G57" s="48">
        <v>5664.75</v>
      </c>
      <c r="H57" s="46">
        <v>3820</v>
      </c>
      <c r="I57" s="48">
        <v>3180</v>
      </c>
      <c r="J57" s="48">
        <v>108</v>
      </c>
      <c r="K57" s="63">
        <f t="shared" si="1"/>
        <v>68.76</v>
      </c>
      <c r="L57" s="64">
        <f t="shared" si="2"/>
        <v>611.2</v>
      </c>
      <c r="M57" s="48">
        <f t="shared" si="3"/>
        <v>453.18</v>
      </c>
      <c r="N57" s="46">
        <f t="shared" si="4"/>
        <v>26.74</v>
      </c>
      <c r="O57" s="48">
        <f t="shared" si="5"/>
        <v>159</v>
      </c>
      <c r="P57" s="48">
        <f t="shared" si="6"/>
        <v>54</v>
      </c>
      <c r="Q57" s="48">
        <f t="shared" si="7"/>
        <v>1372.88</v>
      </c>
      <c r="R57" s="46">
        <f t="shared" si="8"/>
        <v>0</v>
      </c>
      <c r="S57" s="46">
        <f t="shared" si="9"/>
        <v>305.6</v>
      </c>
      <c r="T57" s="48">
        <f t="shared" si="10"/>
        <v>113.3</v>
      </c>
      <c r="U57" s="46">
        <f t="shared" si="11"/>
        <v>11.46</v>
      </c>
      <c r="V57" s="46">
        <v>0</v>
      </c>
      <c r="W57" s="48">
        <f t="shared" si="12"/>
        <v>159</v>
      </c>
      <c r="X57" s="48">
        <f t="shared" si="13"/>
        <v>54</v>
      </c>
      <c r="Y57" s="46">
        <f t="shared" si="14"/>
        <v>643.36</v>
      </c>
      <c r="Z57" s="46">
        <f t="shared" si="15"/>
        <v>2016.24</v>
      </c>
      <c r="AA57" s="46"/>
      <c r="AB57" s="12" t="s">
        <v>101</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45">
        <f t="shared" si="0"/>
        <v>55</v>
      </c>
      <c r="B58" s="46" t="s">
        <v>289</v>
      </c>
      <c r="C58" s="47" t="s">
        <v>290</v>
      </c>
      <c r="D58" s="46" t="s">
        <v>291</v>
      </c>
      <c r="E58" s="46">
        <v>3473.25</v>
      </c>
      <c r="F58" s="46">
        <f>VLOOKUP(C58,'[1]9月'!$B:$Q,16,0)</f>
        <v>3245.4</v>
      </c>
      <c r="G58" s="48">
        <v>5664.75</v>
      </c>
      <c r="H58" s="46">
        <v>3473.25</v>
      </c>
      <c r="I58" s="48">
        <v>3180</v>
      </c>
      <c r="J58" s="48">
        <v>108</v>
      </c>
      <c r="K58" s="63">
        <f t="shared" si="1"/>
        <v>62.5185</v>
      </c>
      <c r="L58" s="64">
        <f t="shared" si="2"/>
        <v>519.264</v>
      </c>
      <c r="M58" s="48">
        <f t="shared" si="3"/>
        <v>453.18</v>
      </c>
      <c r="N58" s="46">
        <f t="shared" si="4"/>
        <v>24.31275</v>
      </c>
      <c r="O58" s="48">
        <f t="shared" si="5"/>
        <v>159</v>
      </c>
      <c r="P58" s="48">
        <f t="shared" si="6"/>
        <v>54</v>
      </c>
      <c r="Q58" s="48">
        <f t="shared" si="7"/>
        <v>1272.27525</v>
      </c>
      <c r="R58" s="46">
        <f t="shared" si="8"/>
        <v>0</v>
      </c>
      <c r="S58" s="46">
        <f t="shared" si="9"/>
        <v>259.63</v>
      </c>
      <c r="T58" s="48">
        <f t="shared" si="10"/>
        <v>113.3</v>
      </c>
      <c r="U58" s="46">
        <f t="shared" si="11"/>
        <v>10.42</v>
      </c>
      <c r="V58" s="46">
        <v>0</v>
      </c>
      <c r="W58" s="48">
        <f t="shared" si="12"/>
        <v>159</v>
      </c>
      <c r="X58" s="48">
        <f t="shared" si="13"/>
        <v>54</v>
      </c>
      <c r="Y58" s="46">
        <f t="shared" si="14"/>
        <v>596.35</v>
      </c>
      <c r="Z58" s="46">
        <f t="shared" si="15"/>
        <v>1868.62525</v>
      </c>
      <c r="AA58" s="46"/>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45">
        <f t="shared" si="0"/>
        <v>56</v>
      </c>
      <c r="B59" s="46" t="s">
        <v>227</v>
      </c>
      <c r="C59" s="47" t="s">
        <v>292</v>
      </c>
      <c r="D59" s="46" t="s">
        <v>293</v>
      </c>
      <c r="E59" s="46">
        <v>3473.25</v>
      </c>
      <c r="F59" s="46">
        <f>VLOOKUP(C59,'[1]9月'!$B:$Q,16,0)</f>
        <v>3245.4</v>
      </c>
      <c r="G59" s="48">
        <v>5664.75</v>
      </c>
      <c r="H59" s="46">
        <v>3473.25</v>
      </c>
      <c r="I59" s="48">
        <v>1790</v>
      </c>
      <c r="J59" s="48">
        <v>108</v>
      </c>
      <c r="K59" s="63">
        <f t="shared" si="1"/>
        <v>62.5185</v>
      </c>
      <c r="L59" s="64">
        <f t="shared" si="2"/>
        <v>519.264</v>
      </c>
      <c r="M59" s="48">
        <f t="shared" si="3"/>
        <v>453.18</v>
      </c>
      <c r="N59" s="46">
        <f t="shared" si="4"/>
        <v>24.31275</v>
      </c>
      <c r="O59" s="48">
        <f t="shared" si="5"/>
        <v>89.5</v>
      </c>
      <c r="P59" s="48">
        <f t="shared" si="6"/>
        <v>54</v>
      </c>
      <c r="Q59" s="48">
        <f t="shared" si="7"/>
        <v>1202.77525</v>
      </c>
      <c r="R59" s="46">
        <f t="shared" si="8"/>
        <v>0</v>
      </c>
      <c r="S59" s="46">
        <f t="shared" si="9"/>
        <v>259.63</v>
      </c>
      <c r="T59" s="48">
        <f t="shared" si="10"/>
        <v>113.3</v>
      </c>
      <c r="U59" s="46">
        <f t="shared" si="11"/>
        <v>10.42</v>
      </c>
      <c r="V59" s="46">
        <v>0</v>
      </c>
      <c r="W59" s="48">
        <f t="shared" si="12"/>
        <v>89.5</v>
      </c>
      <c r="X59" s="48">
        <f t="shared" si="13"/>
        <v>54</v>
      </c>
      <c r="Y59" s="46">
        <f t="shared" si="14"/>
        <v>526.85</v>
      </c>
      <c r="Z59" s="46">
        <f t="shared" si="15"/>
        <v>1729.62525</v>
      </c>
      <c r="AA59" s="46"/>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45">
        <f t="shared" si="0"/>
        <v>57</v>
      </c>
      <c r="B60" s="46" t="s">
        <v>230</v>
      </c>
      <c r="C60" s="47" t="s">
        <v>294</v>
      </c>
      <c r="D60" s="46" t="s">
        <v>295</v>
      </c>
      <c r="E60" s="46">
        <v>3473.25</v>
      </c>
      <c r="F60" s="46">
        <f>VLOOKUP(C60,'[1]9月'!$B:$Q,16,0)</f>
        <v>3245.4</v>
      </c>
      <c r="G60" s="48">
        <v>5664.75</v>
      </c>
      <c r="H60" s="46">
        <v>3473.25</v>
      </c>
      <c r="I60" s="48">
        <v>3180</v>
      </c>
      <c r="J60" s="48">
        <v>108</v>
      </c>
      <c r="K60" s="63">
        <f t="shared" si="1"/>
        <v>62.5185</v>
      </c>
      <c r="L60" s="64">
        <f t="shared" si="2"/>
        <v>519.264</v>
      </c>
      <c r="M60" s="48">
        <f t="shared" si="3"/>
        <v>453.18</v>
      </c>
      <c r="N60" s="46">
        <f t="shared" si="4"/>
        <v>24.31275</v>
      </c>
      <c r="O60" s="48">
        <f t="shared" si="5"/>
        <v>159</v>
      </c>
      <c r="P60" s="48">
        <f t="shared" si="6"/>
        <v>54</v>
      </c>
      <c r="Q60" s="48">
        <f t="shared" si="7"/>
        <v>1272.27525</v>
      </c>
      <c r="R60" s="46">
        <f t="shared" si="8"/>
        <v>0</v>
      </c>
      <c r="S60" s="46">
        <f t="shared" si="9"/>
        <v>259.63</v>
      </c>
      <c r="T60" s="48">
        <f t="shared" si="10"/>
        <v>113.3</v>
      </c>
      <c r="U60" s="46">
        <f t="shared" si="11"/>
        <v>10.42</v>
      </c>
      <c r="V60" s="46">
        <v>0</v>
      </c>
      <c r="W60" s="48">
        <f t="shared" si="12"/>
        <v>159</v>
      </c>
      <c r="X60" s="48">
        <f t="shared" si="13"/>
        <v>54</v>
      </c>
      <c r="Y60" s="46">
        <f t="shared" si="14"/>
        <v>596.35</v>
      </c>
      <c r="Z60" s="46">
        <f t="shared" si="15"/>
        <v>1868.62525</v>
      </c>
      <c r="AA60" s="46"/>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45">
        <f t="shared" si="0"/>
        <v>58</v>
      </c>
      <c r="B61" s="46" t="s">
        <v>227</v>
      </c>
      <c r="C61" s="47" t="s">
        <v>296</v>
      </c>
      <c r="D61" s="46" t="s">
        <v>297</v>
      </c>
      <c r="E61" s="46">
        <v>3473.25</v>
      </c>
      <c r="F61" s="46">
        <f>VLOOKUP(C61,'[1]9月'!$B:$Q,16,0)</f>
        <v>3245.4</v>
      </c>
      <c r="G61" s="48">
        <v>5664.75</v>
      </c>
      <c r="H61" s="46">
        <v>3473.25</v>
      </c>
      <c r="I61" s="48">
        <v>3180</v>
      </c>
      <c r="J61" s="48">
        <v>108</v>
      </c>
      <c r="K61" s="63">
        <f t="shared" si="1"/>
        <v>62.5185</v>
      </c>
      <c r="L61" s="64">
        <f t="shared" si="2"/>
        <v>519.264</v>
      </c>
      <c r="M61" s="48">
        <f t="shared" si="3"/>
        <v>453.18</v>
      </c>
      <c r="N61" s="46">
        <f t="shared" si="4"/>
        <v>24.31275</v>
      </c>
      <c r="O61" s="48">
        <f t="shared" si="5"/>
        <v>159</v>
      </c>
      <c r="P61" s="48">
        <f t="shared" si="6"/>
        <v>54</v>
      </c>
      <c r="Q61" s="48">
        <f t="shared" si="7"/>
        <v>1272.27525</v>
      </c>
      <c r="R61" s="46">
        <f t="shared" si="8"/>
        <v>0</v>
      </c>
      <c r="S61" s="46">
        <f t="shared" si="9"/>
        <v>259.63</v>
      </c>
      <c r="T61" s="48">
        <f t="shared" si="10"/>
        <v>113.3</v>
      </c>
      <c r="U61" s="46">
        <f t="shared" si="11"/>
        <v>10.42</v>
      </c>
      <c r="V61" s="46">
        <v>0</v>
      </c>
      <c r="W61" s="48">
        <f t="shared" si="12"/>
        <v>159</v>
      </c>
      <c r="X61" s="48">
        <f t="shared" si="13"/>
        <v>54</v>
      </c>
      <c r="Y61" s="46">
        <f t="shared" si="14"/>
        <v>596.35</v>
      </c>
      <c r="Z61" s="46">
        <f t="shared" si="15"/>
        <v>1868.62525</v>
      </c>
      <c r="AA61" s="46"/>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45">
        <f t="shared" si="0"/>
        <v>59</v>
      </c>
      <c r="B62" s="46" t="s">
        <v>173</v>
      </c>
      <c r="C62" s="47" t="s">
        <v>298</v>
      </c>
      <c r="D62" s="46" t="s">
        <v>299</v>
      </c>
      <c r="E62" s="46">
        <v>3473.25</v>
      </c>
      <c r="F62" s="46">
        <f>VLOOKUP(C62,'[1]9月'!$B:$Q,16,0)</f>
        <v>3245.4</v>
      </c>
      <c r="G62" s="48">
        <v>5664.75</v>
      </c>
      <c r="H62" s="46">
        <v>3473.25</v>
      </c>
      <c r="I62" s="48">
        <v>4180</v>
      </c>
      <c r="J62" s="48">
        <v>108</v>
      </c>
      <c r="K62" s="63">
        <f t="shared" si="1"/>
        <v>62.5185</v>
      </c>
      <c r="L62" s="64">
        <f t="shared" si="2"/>
        <v>519.264</v>
      </c>
      <c r="M62" s="48">
        <f t="shared" si="3"/>
        <v>453.18</v>
      </c>
      <c r="N62" s="46">
        <f t="shared" si="4"/>
        <v>24.31275</v>
      </c>
      <c r="O62" s="48">
        <f t="shared" si="5"/>
        <v>209</v>
      </c>
      <c r="P62" s="48">
        <f t="shared" si="6"/>
        <v>54</v>
      </c>
      <c r="Q62" s="48">
        <f t="shared" si="7"/>
        <v>1322.27525</v>
      </c>
      <c r="R62" s="46">
        <f t="shared" si="8"/>
        <v>0</v>
      </c>
      <c r="S62" s="46">
        <f t="shared" si="9"/>
        <v>259.63</v>
      </c>
      <c r="T62" s="48">
        <f t="shared" si="10"/>
        <v>113.3</v>
      </c>
      <c r="U62" s="46">
        <f t="shared" si="11"/>
        <v>10.42</v>
      </c>
      <c r="V62" s="46">
        <v>0</v>
      </c>
      <c r="W62" s="48">
        <f t="shared" si="12"/>
        <v>209</v>
      </c>
      <c r="X62" s="48">
        <f t="shared" si="13"/>
        <v>54</v>
      </c>
      <c r="Y62" s="46">
        <f t="shared" si="14"/>
        <v>646.35</v>
      </c>
      <c r="Z62" s="46">
        <f t="shared" si="15"/>
        <v>1968.62525</v>
      </c>
      <c r="AA62" s="46"/>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45">
        <f t="shared" si="0"/>
        <v>60</v>
      </c>
      <c r="B63" s="46" t="s">
        <v>230</v>
      </c>
      <c r="C63" s="47" t="s">
        <v>300</v>
      </c>
      <c r="D63" s="46" t="s">
        <v>301</v>
      </c>
      <c r="E63" s="46">
        <v>3473.25</v>
      </c>
      <c r="F63" s="46">
        <f>VLOOKUP(C63,'[1]9月'!$B:$Q,16,0)</f>
        <v>3245.4</v>
      </c>
      <c r="G63" s="48">
        <v>5664.75</v>
      </c>
      <c r="H63" s="46">
        <v>3473.25</v>
      </c>
      <c r="I63" s="48">
        <v>3180</v>
      </c>
      <c r="J63" s="48">
        <v>108</v>
      </c>
      <c r="K63" s="63">
        <f t="shared" si="1"/>
        <v>62.5185</v>
      </c>
      <c r="L63" s="64">
        <f t="shared" si="2"/>
        <v>519.264</v>
      </c>
      <c r="M63" s="48">
        <f t="shared" si="3"/>
        <v>453.18</v>
      </c>
      <c r="N63" s="46">
        <f t="shared" si="4"/>
        <v>24.31275</v>
      </c>
      <c r="O63" s="48">
        <f t="shared" si="5"/>
        <v>159</v>
      </c>
      <c r="P63" s="48">
        <f t="shared" si="6"/>
        <v>54</v>
      </c>
      <c r="Q63" s="48">
        <f t="shared" si="7"/>
        <v>1272.27525</v>
      </c>
      <c r="R63" s="46">
        <f t="shared" si="8"/>
        <v>0</v>
      </c>
      <c r="S63" s="46">
        <f t="shared" si="9"/>
        <v>259.63</v>
      </c>
      <c r="T63" s="48">
        <f t="shared" si="10"/>
        <v>113.3</v>
      </c>
      <c r="U63" s="46">
        <f t="shared" si="11"/>
        <v>10.42</v>
      </c>
      <c r="V63" s="46">
        <v>0</v>
      </c>
      <c r="W63" s="48">
        <f t="shared" si="12"/>
        <v>159</v>
      </c>
      <c r="X63" s="48">
        <f t="shared" si="13"/>
        <v>54</v>
      </c>
      <c r="Y63" s="46">
        <f t="shared" si="14"/>
        <v>596.35</v>
      </c>
      <c r="Z63" s="46">
        <f t="shared" si="15"/>
        <v>1868.62525</v>
      </c>
      <c r="AA63" s="46"/>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45">
        <f t="shared" si="0"/>
        <v>61</v>
      </c>
      <c r="B64" s="46" t="s">
        <v>230</v>
      </c>
      <c r="C64" s="47" t="s">
        <v>302</v>
      </c>
      <c r="D64" s="46" t="s">
        <v>303</v>
      </c>
      <c r="E64" s="46">
        <v>3473.25</v>
      </c>
      <c r="F64" s="46">
        <f>VLOOKUP(C64,'[1]9月'!$B:$Q,16,0)</f>
        <v>3245.4</v>
      </c>
      <c r="G64" s="48">
        <v>5664.75</v>
      </c>
      <c r="H64" s="46">
        <v>3473.25</v>
      </c>
      <c r="I64" s="48">
        <v>3180</v>
      </c>
      <c r="J64" s="48">
        <v>108</v>
      </c>
      <c r="K64" s="63">
        <f t="shared" si="1"/>
        <v>62.5185</v>
      </c>
      <c r="L64" s="64">
        <f t="shared" si="2"/>
        <v>519.264</v>
      </c>
      <c r="M64" s="48">
        <f t="shared" si="3"/>
        <v>453.18</v>
      </c>
      <c r="N64" s="46">
        <f t="shared" si="4"/>
        <v>24.31275</v>
      </c>
      <c r="O64" s="48">
        <f t="shared" si="5"/>
        <v>159</v>
      </c>
      <c r="P64" s="48">
        <f t="shared" si="6"/>
        <v>54</v>
      </c>
      <c r="Q64" s="48">
        <f t="shared" si="7"/>
        <v>1272.27525</v>
      </c>
      <c r="R64" s="46">
        <f t="shared" si="8"/>
        <v>0</v>
      </c>
      <c r="S64" s="46">
        <f t="shared" si="9"/>
        <v>259.63</v>
      </c>
      <c r="T64" s="48">
        <f t="shared" si="10"/>
        <v>113.3</v>
      </c>
      <c r="U64" s="46">
        <f t="shared" si="11"/>
        <v>10.42</v>
      </c>
      <c r="V64" s="46">
        <v>0</v>
      </c>
      <c r="W64" s="48">
        <f t="shared" si="12"/>
        <v>159</v>
      </c>
      <c r="X64" s="48">
        <f t="shared" si="13"/>
        <v>54</v>
      </c>
      <c r="Y64" s="46">
        <f t="shared" si="14"/>
        <v>596.35</v>
      </c>
      <c r="Z64" s="46">
        <f t="shared" si="15"/>
        <v>1868.62525</v>
      </c>
      <c r="AA64" s="46"/>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45">
        <f t="shared" si="0"/>
        <v>62</v>
      </c>
      <c r="B65" s="46" t="s">
        <v>227</v>
      </c>
      <c r="C65" s="47" t="s">
        <v>304</v>
      </c>
      <c r="D65" s="46" t="s">
        <v>305</v>
      </c>
      <c r="E65" s="46">
        <v>3473.25</v>
      </c>
      <c r="F65" s="46">
        <f>VLOOKUP(C65,'[1]9月'!$B:$Q,16,0)</f>
        <v>3245.4</v>
      </c>
      <c r="G65" s="48">
        <v>5664.75</v>
      </c>
      <c r="H65" s="46">
        <v>3473.25</v>
      </c>
      <c r="I65" s="48">
        <v>3180</v>
      </c>
      <c r="J65" s="48">
        <v>108</v>
      </c>
      <c r="K65" s="63">
        <f t="shared" si="1"/>
        <v>62.5185</v>
      </c>
      <c r="L65" s="64">
        <f t="shared" si="2"/>
        <v>519.264</v>
      </c>
      <c r="M65" s="48">
        <f t="shared" si="3"/>
        <v>453.18</v>
      </c>
      <c r="N65" s="46">
        <f t="shared" si="4"/>
        <v>24.31275</v>
      </c>
      <c r="O65" s="48">
        <f t="shared" si="5"/>
        <v>159</v>
      </c>
      <c r="P65" s="48">
        <f t="shared" si="6"/>
        <v>54</v>
      </c>
      <c r="Q65" s="48">
        <f t="shared" si="7"/>
        <v>1272.27525</v>
      </c>
      <c r="R65" s="46">
        <f t="shared" si="8"/>
        <v>0</v>
      </c>
      <c r="S65" s="46">
        <f t="shared" si="9"/>
        <v>259.63</v>
      </c>
      <c r="T65" s="48">
        <f t="shared" si="10"/>
        <v>113.3</v>
      </c>
      <c r="U65" s="46">
        <f t="shared" si="11"/>
        <v>10.42</v>
      </c>
      <c r="V65" s="46">
        <v>0</v>
      </c>
      <c r="W65" s="48">
        <f t="shared" si="12"/>
        <v>159</v>
      </c>
      <c r="X65" s="48">
        <f t="shared" si="13"/>
        <v>54</v>
      </c>
      <c r="Y65" s="46">
        <f t="shared" si="14"/>
        <v>596.35</v>
      </c>
      <c r="Z65" s="46">
        <f t="shared" si="15"/>
        <v>1868.62525</v>
      </c>
      <c r="AA65" s="46"/>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45">
        <f t="shared" si="0"/>
        <v>63</v>
      </c>
      <c r="B66" s="46" t="s">
        <v>230</v>
      </c>
      <c r="C66" s="47" t="s">
        <v>306</v>
      </c>
      <c r="D66" s="46" t="s">
        <v>307</v>
      </c>
      <c r="E66" s="46">
        <v>3820</v>
      </c>
      <c r="F66" s="46">
        <f>VLOOKUP(C66,'[1]9月'!$B:$Q,16,0)</f>
        <v>3820</v>
      </c>
      <c r="G66" s="48">
        <v>5664.75</v>
      </c>
      <c r="H66" s="46">
        <v>3820</v>
      </c>
      <c r="I66" s="48">
        <v>4180</v>
      </c>
      <c r="J66" s="48">
        <v>108</v>
      </c>
      <c r="K66" s="63">
        <f t="shared" si="1"/>
        <v>68.76</v>
      </c>
      <c r="L66" s="64">
        <f t="shared" si="2"/>
        <v>611.2</v>
      </c>
      <c r="M66" s="48">
        <f t="shared" si="3"/>
        <v>453.18</v>
      </c>
      <c r="N66" s="46">
        <f t="shared" si="4"/>
        <v>26.74</v>
      </c>
      <c r="O66" s="48">
        <f t="shared" si="5"/>
        <v>209</v>
      </c>
      <c r="P66" s="48">
        <f t="shared" si="6"/>
        <v>54</v>
      </c>
      <c r="Q66" s="48">
        <f t="shared" si="7"/>
        <v>1422.88</v>
      </c>
      <c r="R66" s="46">
        <f t="shared" si="8"/>
        <v>0</v>
      </c>
      <c r="S66" s="46">
        <f t="shared" si="9"/>
        <v>305.6</v>
      </c>
      <c r="T66" s="48">
        <f t="shared" si="10"/>
        <v>113.3</v>
      </c>
      <c r="U66" s="46">
        <f t="shared" si="11"/>
        <v>11.46</v>
      </c>
      <c r="V66" s="46">
        <v>0</v>
      </c>
      <c r="W66" s="48">
        <f t="shared" si="12"/>
        <v>209</v>
      </c>
      <c r="X66" s="48">
        <f t="shared" si="13"/>
        <v>54</v>
      </c>
      <c r="Y66" s="46">
        <f t="shared" si="14"/>
        <v>693.36</v>
      </c>
      <c r="Z66" s="46">
        <f t="shared" si="15"/>
        <v>2116.24</v>
      </c>
      <c r="AA66" s="46"/>
      <c r="AB66" s="12" t="s">
        <v>68</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45">
        <f t="shared" si="0"/>
        <v>64</v>
      </c>
      <c r="B67" s="46" t="s">
        <v>227</v>
      </c>
      <c r="C67" s="47" t="s">
        <v>308</v>
      </c>
      <c r="D67" s="46" t="s">
        <v>309</v>
      </c>
      <c r="E67" s="46">
        <v>3820</v>
      </c>
      <c r="F67" s="46">
        <f>VLOOKUP(C67,'[1]9月'!$B:$Q,16,0)</f>
        <v>3820</v>
      </c>
      <c r="G67" s="48">
        <v>5664.75</v>
      </c>
      <c r="H67" s="46">
        <v>3820</v>
      </c>
      <c r="I67" s="48">
        <v>4180</v>
      </c>
      <c r="J67" s="48">
        <v>108</v>
      </c>
      <c r="K67" s="63">
        <f t="shared" si="1"/>
        <v>68.76</v>
      </c>
      <c r="L67" s="64">
        <f t="shared" si="2"/>
        <v>611.2</v>
      </c>
      <c r="M67" s="48">
        <f t="shared" si="3"/>
        <v>453.18</v>
      </c>
      <c r="N67" s="46">
        <f t="shared" si="4"/>
        <v>26.74</v>
      </c>
      <c r="O67" s="48">
        <f t="shared" si="5"/>
        <v>209</v>
      </c>
      <c r="P67" s="48">
        <f t="shared" si="6"/>
        <v>54</v>
      </c>
      <c r="Q67" s="48">
        <f t="shared" si="7"/>
        <v>1422.88</v>
      </c>
      <c r="R67" s="46">
        <f t="shared" si="8"/>
        <v>0</v>
      </c>
      <c r="S67" s="46">
        <f t="shared" si="9"/>
        <v>305.6</v>
      </c>
      <c r="T67" s="48">
        <f t="shared" si="10"/>
        <v>113.3</v>
      </c>
      <c r="U67" s="46">
        <f t="shared" si="11"/>
        <v>11.46</v>
      </c>
      <c r="V67" s="46">
        <v>0</v>
      </c>
      <c r="W67" s="48">
        <f t="shared" si="12"/>
        <v>209</v>
      </c>
      <c r="X67" s="48">
        <f t="shared" si="13"/>
        <v>54</v>
      </c>
      <c r="Y67" s="46">
        <f t="shared" si="14"/>
        <v>693.36</v>
      </c>
      <c r="Z67" s="46">
        <f t="shared" si="15"/>
        <v>2116.24</v>
      </c>
      <c r="AA67" s="46"/>
      <c r="AB67" s="12" t="s">
        <v>101</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45">
        <f t="shared" ref="A68:A131" si="145">ROW()-3</f>
        <v>65</v>
      </c>
      <c r="B68" s="46" t="s">
        <v>227</v>
      </c>
      <c r="C68" s="47" t="s">
        <v>310</v>
      </c>
      <c r="D68" s="46" t="s">
        <v>311</v>
      </c>
      <c r="E68" s="46">
        <v>3473.25</v>
      </c>
      <c r="F68" s="46">
        <f>VLOOKUP(C68,'[1]9月'!$B:$Q,16,0)</f>
        <v>3245.4</v>
      </c>
      <c r="G68" s="48">
        <v>5664.75</v>
      </c>
      <c r="H68" s="46">
        <v>3473.25</v>
      </c>
      <c r="I68" s="48">
        <v>3180</v>
      </c>
      <c r="J68" s="48">
        <v>108</v>
      </c>
      <c r="K68" s="63">
        <f t="shared" ref="K68:K131" si="146">E68*0.018</f>
        <v>62.5185</v>
      </c>
      <c r="L68" s="64">
        <f t="shared" ref="L68:L131" si="147">F68*0.16</f>
        <v>519.264</v>
      </c>
      <c r="M68" s="48">
        <f t="shared" ref="M68:M131" si="148">ROUND(G68*0.08,2)</f>
        <v>453.18</v>
      </c>
      <c r="N68" s="46">
        <f t="shared" ref="N68:N131" si="149">H68*0.007</f>
        <v>24.31275</v>
      </c>
      <c r="O68" s="48">
        <f t="shared" ref="O68:O131" si="150">I68*5%</f>
        <v>159</v>
      </c>
      <c r="P68" s="48">
        <f t="shared" ref="P68:P131" si="151">J68*50%</f>
        <v>54</v>
      </c>
      <c r="Q68" s="48">
        <f t="shared" ref="Q68:Q131" si="152">SUM(K68:P68)</f>
        <v>1272.27525</v>
      </c>
      <c r="R68" s="46">
        <f t="shared" ref="R68:R131" si="153">E68*0</f>
        <v>0</v>
      </c>
      <c r="S68" s="46">
        <f t="shared" ref="S68:S131" si="154">ROUND(F68*0.08,2)</f>
        <v>259.63</v>
      </c>
      <c r="T68" s="48">
        <f t="shared" ref="T68:T131" si="155">ROUND(G68*0.02,2)</f>
        <v>113.3</v>
      </c>
      <c r="U68" s="46">
        <f t="shared" ref="U68:U131" si="156">ROUND(H68*0.003,2)</f>
        <v>10.42</v>
      </c>
      <c r="V68" s="46">
        <v>0</v>
      </c>
      <c r="W68" s="48">
        <f t="shared" ref="W68:W131" si="157">I68*5%</f>
        <v>159</v>
      </c>
      <c r="X68" s="48">
        <f t="shared" ref="X68:X131" si="158">J68*50%</f>
        <v>54</v>
      </c>
      <c r="Y68" s="46">
        <f t="shared" ref="Y68:Y131" si="159">SUM(R68:X68)</f>
        <v>596.35</v>
      </c>
      <c r="Z68" s="46">
        <f t="shared" ref="Z68:Z131" si="160">Q68+Y68</f>
        <v>1868.62525</v>
      </c>
      <c r="AA68" s="46"/>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45">
        <f t="shared" si="145"/>
        <v>66</v>
      </c>
      <c r="B69" s="46" t="s">
        <v>227</v>
      </c>
      <c r="C69" s="47" t="s">
        <v>312</v>
      </c>
      <c r="D69" s="46" t="s">
        <v>313</v>
      </c>
      <c r="E69" s="46">
        <v>3473.25</v>
      </c>
      <c r="F69" s="46">
        <f>VLOOKUP(C69,'[1]9月'!$B:$Q,16,0)</f>
        <v>3245.4</v>
      </c>
      <c r="G69" s="48">
        <v>5664.75</v>
      </c>
      <c r="H69" s="46">
        <v>3473.25</v>
      </c>
      <c r="I69" s="48">
        <v>3180</v>
      </c>
      <c r="J69" s="48">
        <v>108</v>
      </c>
      <c r="K69" s="63">
        <f t="shared" si="146"/>
        <v>62.5185</v>
      </c>
      <c r="L69" s="64">
        <f t="shared" si="147"/>
        <v>519.264</v>
      </c>
      <c r="M69" s="48">
        <f t="shared" si="148"/>
        <v>453.18</v>
      </c>
      <c r="N69" s="46">
        <f t="shared" si="149"/>
        <v>24.31275</v>
      </c>
      <c r="O69" s="48">
        <f t="shared" si="150"/>
        <v>159</v>
      </c>
      <c r="P69" s="48">
        <f t="shared" si="151"/>
        <v>54</v>
      </c>
      <c r="Q69" s="48">
        <f t="shared" si="152"/>
        <v>1272.27525</v>
      </c>
      <c r="R69" s="46">
        <f t="shared" si="153"/>
        <v>0</v>
      </c>
      <c r="S69" s="46">
        <f t="shared" si="154"/>
        <v>259.63</v>
      </c>
      <c r="T69" s="48">
        <f t="shared" si="155"/>
        <v>113.3</v>
      </c>
      <c r="U69" s="46">
        <f t="shared" si="156"/>
        <v>10.42</v>
      </c>
      <c r="V69" s="46">
        <v>0</v>
      </c>
      <c r="W69" s="48">
        <f t="shared" si="157"/>
        <v>159</v>
      </c>
      <c r="X69" s="48">
        <f t="shared" si="158"/>
        <v>54</v>
      </c>
      <c r="Y69" s="46">
        <f t="shared" si="159"/>
        <v>596.35</v>
      </c>
      <c r="Z69" s="46">
        <f t="shared" si="160"/>
        <v>1868.62525</v>
      </c>
      <c r="AA69" s="46"/>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45">
        <f t="shared" si="145"/>
        <v>67</v>
      </c>
      <c r="B70" s="46" t="s">
        <v>227</v>
      </c>
      <c r="C70" s="47" t="s">
        <v>314</v>
      </c>
      <c r="D70" s="46" t="s">
        <v>315</v>
      </c>
      <c r="E70" s="46">
        <v>3473.25</v>
      </c>
      <c r="F70" s="46">
        <f>VLOOKUP(C70,'[1]9月'!$B:$Q,16,0)</f>
        <v>3245.4</v>
      </c>
      <c r="G70" s="48">
        <v>5664.75</v>
      </c>
      <c r="H70" s="46">
        <v>3473.25</v>
      </c>
      <c r="I70" s="48">
        <v>3180</v>
      </c>
      <c r="J70" s="48">
        <v>108</v>
      </c>
      <c r="K70" s="63">
        <f t="shared" si="146"/>
        <v>62.5185</v>
      </c>
      <c r="L70" s="64">
        <f t="shared" si="147"/>
        <v>519.264</v>
      </c>
      <c r="M70" s="48">
        <f t="shared" si="148"/>
        <v>453.18</v>
      </c>
      <c r="N70" s="46">
        <f t="shared" si="149"/>
        <v>24.31275</v>
      </c>
      <c r="O70" s="48">
        <f t="shared" si="150"/>
        <v>159</v>
      </c>
      <c r="P70" s="48">
        <f t="shared" si="151"/>
        <v>54</v>
      </c>
      <c r="Q70" s="48">
        <f t="shared" si="152"/>
        <v>1272.27525</v>
      </c>
      <c r="R70" s="46">
        <f t="shared" si="153"/>
        <v>0</v>
      </c>
      <c r="S70" s="46">
        <f t="shared" si="154"/>
        <v>259.63</v>
      </c>
      <c r="T70" s="48">
        <f t="shared" si="155"/>
        <v>113.3</v>
      </c>
      <c r="U70" s="46">
        <f t="shared" si="156"/>
        <v>10.42</v>
      </c>
      <c r="V70" s="46">
        <v>0</v>
      </c>
      <c r="W70" s="48">
        <f t="shared" si="157"/>
        <v>159</v>
      </c>
      <c r="X70" s="48">
        <f t="shared" si="158"/>
        <v>54</v>
      </c>
      <c r="Y70" s="46">
        <f t="shared" si="159"/>
        <v>596.35</v>
      </c>
      <c r="Z70" s="46">
        <f t="shared" si="160"/>
        <v>1868.62525</v>
      </c>
      <c r="AA70" s="46"/>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45">
        <f t="shared" si="145"/>
        <v>68</v>
      </c>
      <c r="B71" s="46" t="s">
        <v>230</v>
      </c>
      <c r="C71" s="47" t="s">
        <v>316</v>
      </c>
      <c r="D71" s="46" t="s">
        <v>317</v>
      </c>
      <c r="E71" s="46">
        <v>3473.25</v>
      </c>
      <c r="F71" s="46">
        <f>VLOOKUP(C71,'[1]9月'!$B:$Q,16,0)</f>
        <v>3245.4</v>
      </c>
      <c r="G71" s="48">
        <v>5664.75</v>
      </c>
      <c r="H71" s="46">
        <v>3473.25</v>
      </c>
      <c r="I71" s="48">
        <v>4180</v>
      </c>
      <c r="J71" s="48">
        <v>108</v>
      </c>
      <c r="K71" s="63">
        <f t="shared" si="146"/>
        <v>62.5185</v>
      </c>
      <c r="L71" s="64">
        <f t="shared" si="147"/>
        <v>519.264</v>
      </c>
      <c r="M71" s="48">
        <f t="shared" si="148"/>
        <v>453.18</v>
      </c>
      <c r="N71" s="46">
        <f t="shared" si="149"/>
        <v>24.31275</v>
      </c>
      <c r="O71" s="48">
        <f t="shared" si="150"/>
        <v>209</v>
      </c>
      <c r="P71" s="48">
        <f t="shared" si="151"/>
        <v>54</v>
      </c>
      <c r="Q71" s="48">
        <f t="shared" si="152"/>
        <v>1322.27525</v>
      </c>
      <c r="R71" s="46">
        <f t="shared" si="153"/>
        <v>0</v>
      </c>
      <c r="S71" s="46">
        <f t="shared" si="154"/>
        <v>259.63</v>
      </c>
      <c r="T71" s="48">
        <f t="shared" si="155"/>
        <v>113.3</v>
      </c>
      <c r="U71" s="46">
        <f t="shared" si="156"/>
        <v>10.42</v>
      </c>
      <c r="V71" s="46">
        <v>0</v>
      </c>
      <c r="W71" s="48">
        <f t="shared" si="157"/>
        <v>209</v>
      </c>
      <c r="X71" s="48">
        <f t="shared" si="158"/>
        <v>54</v>
      </c>
      <c r="Y71" s="46">
        <f t="shared" si="159"/>
        <v>646.35</v>
      </c>
      <c r="Z71" s="46">
        <f t="shared" si="160"/>
        <v>1968.62525</v>
      </c>
      <c r="AA71" s="46"/>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45">
        <f t="shared" si="145"/>
        <v>69</v>
      </c>
      <c r="B72" s="46" t="s">
        <v>230</v>
      </c>
      <c r="C72" s="47" t="s">
        <v>318</v>
      </c>
      <c r="D72" s="46" t="s">
        <v>319</v>
      </c>
      <c r="E72" s="46">
        <v>3473.25</v>
      </c>
      <c r="F72" s="46">
        <f>VLOOKUP(C72,'[1]9月'!$B:$Q,16,0)</f>
        <v>3245.4</v>
      </c>
      <c r="G72" s="48">
        <v>5664.75</v>
      </c>
      <c r="H72" s="46">
        <v>3473.25</v>
      </c>
      <c r="I72" s="48">
        <v>4180</v>
      </c>
      <c r="J72" s="48">
        <v>108</v>
      </c>
      <c r="K72" s="63">
        <f t="shared" si="146"/>
        <v>62.5185</v>
      </c>
      <c r="L72" s="64">
        <f t="shared" si="147"/>
        <v>519.264</v>
      </c>
      <c r="M72" s="48">
        <f t="shared" si="148"/>
        <v>453.18</v>
      </c>
      <c r="N72" s="46">
        <f t="shared" si="149"/>
        <v>24.31275</v>
      </c>
      <c r="O72" s="48">
        <f t="shared" si="150"/>
        <v>209</v>
      </c>
      <c r="P72" s="48">
        <f t="shared" si="151"/>
        <v>54</v>
      </c>
      <c r="Q72" s="48">
        <f t="shared" si="152"/>
        <v>1322.27525</v>
      </c>
      <c r="R72" s="46">
        <f t="shared" si="153"/>
        <v>0</v>
      </c>
      <c r="S72" s="46">
        <f t="shared" si="154"/>
        <v>259.63</v>
      </c>
      <c r="T72" s="48">
        <f t="shared" si="155"/>
        <v>113.3</v>
      </c>
      <c r="U72" s="46">
        <f t="shared" si="156"/>
        <v>10.42</v>
      </c>
      <c r="V72" s="46">
        <v>0</v>
      </c>
      <c r="W72" s="48">
        <f t="shared" si="157"/>
        <v>209</v>
      </c>
      <c r="X72" s="48">
        <f t="shared" si="158"/>
        <v>54</v>
      </c>
      <c r="Y72" s="46">
        <f t="shared" si="159"/>
        <v>646.35</v>
      </c>
      <c r="Z72" s="46">
        <f t="shared" si="160"/>
        <v>1968.62525</v>
      </c>
      <c r="AA72" s="46"/>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45">
        <f t="shared" si="145"/>
        <v>70</v>
      </c>
      <c r="B73" s="46" t="s">
        <v>230</v>
      </c>
      <c r="C73" s="47" t="s">
        <v>320</v>
      </c>
      <c r="D73" s="46" t="s">
        <v>321</v>
      </c>
      <c r="E73" s="46">
        <v>3473.25</v>
      </c>
      <c r="F73" s="46">
        <f>VLOOKUP(C73,'[1]9月'!$B:$Q,16,0)</f>
        <v>3245.4</v>
      </c>
      <c r="G73" s="48">
        <v>5664.75</v>
      </c>
      <c r="H73" s="46">
        <v>3473.25</v>
      </c>
      <c r="I73" s="48">
        <v>4180</v>
      </c>
      <c r="J73" s="48">
        <v>108</v>
      </c>
      <c r="K73" s="63">
        <f t="shared" si="146"/>
        <v>62.5185</v>
      </c>
      <c r="L73" s="64">
        <f t="shared" si="147"/>
        <v>519.264</v>
      </c>
      <c r="M73" s="48">
        <f t="shared" si="148"/>
        <v>453.18</v>
      </c>
      <c r="N73" s="46">
        <f t="shared" si="149"/>
        <v>24.31275</v>
      </c>
      <c r="O73" s="48">
        <f t="shared" si="150"/>
        <v>209</v>
      </c>
      <c r="P73" s="48">
        <f t="shared" si="151"/>
        <v>54</v>
      </c>
      <c r="Q73" s="48">
        <f t="shared" si="152"/>
        <v>1322.27525</v>
      </c>
      <c r="R73" s="46">
        <f t="shared" si="153"/>
        <v>0</v>
      </c>
      <c r="S73" s="46">
        <f t="shared" si="154"/>
        <v>259.63</v>
      </c>
      <c r="T73" s="48">
        <f t="shared" si="155"/>
        <v>113.3</v>
      </c>
      <c r="U73" s="46">
        <f t="shared" si="156"/>
        <v>10.42</v>
      </c>
      <c r="V73" s="46">
        <v>0</v>
      </c>
      <c r="W73" s="48">
        <f t="shared" si="157"/>
        <v>209</v>
      </c>
      <c r="X73" s="48">
        <f t="shared" si="158"/>
        <v>54</v>
      </c>
      <c r="Y73" s="46">
        <f t="shared" si="159"/>
        <v>646.35</v>
      </c>
      <c r="Z73" s="46">
        <f t="shared" si="160"/>
        <v>1968.62525</v>
      </c>
      <c r="AA73" s="46"/>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45">
        <f t="shared" si="145"/>
        <v>71</v>
      </c>
      <c r="B74" s="46" t="s">
        <v>230</v>
      </c>
      <c r="C74" s="47" t="s">
        <v>322</v>
      </c>
      <c r="D74" s="345" t="s">
        <v>323</v>
      </c>
      <c r="E74" s="46">
        <v>3473.25</v>
      </c>
      <c r="F74" s="46">
        <f>VLOOKUP(C74,'[1]9月'!$B:$Q,16,0)</f>
        <v>3245.4</v>
      </c>
      <c r="G74" s="48">
        <v>5664.75</v>
      </c>
      <c r="H74" s="46">
        <v>3473.25</v>
      </c>
      <c r="I74" s="48">
        <v>3180</v>
      </c>
      <c r="J74" s="48">
        <v>108</v>
      </c>
      <c r="K74" s="63">
        <f t="shared" si="146"/>
        <v>62.5185</v>
      </c>
      <c r="L74" s="64">
        <f t="shared" si="147"/>
        <v>519.264</v>
      </c>
      <c r="M74" s="48">
        <f t="shared" si="148"/>
        <v>453.18</v>
      </c>
      <c r="N74" s="46">
        <f t="shared" si="149"/>
        <v>24.31275</v>
      </c>
      <c r="O74" s="48">
        <f t="shared" si="150"/>
        <v>159</v>
      </c>
      <c r="P74" s="48">
        <f t="shared" si="151"/>
        <v>54</v>
      </c>
      <c r="Q74" s="48">
        <f t="shared" si="152"/>
        <v>1272.27525</v>
      </c>
      <c r="R74" s="46">
        <f t="shared" si="153"/>
        <v>0</v>
      </c>
      <c r="S74" s="46">
        <f t="shared" si="154"/>
        <v>259.63</v>
      </c>
      <c r="T74" s="48">
        <f t="shared" si="155"/>
        <v>113.3</v>
      </c>
      <c r="U74" s="46">
        <f t="shared" si="156"/>
        <v>10.42</v>
      </c>
      <c r="V74" s="46">
        <v>0</v>
      </c>
      <c r="W74" s="48">
        <f t="shared" si="157"/>
        <v>159</v>
      </c>
      <c r="X74" s="48">
        <f t="shared" si="158"/>
        <v>54</v>
      </c>
      <c r="Y74" s="46">
        <f t="shared" si="159"/>
        <v>596.35</v>
      </c>
      <c r="Z74" s="46">
        <f t="shared" si="160"/>
        <v>1868.62525</v>
      </c>
      <c r="AA74" s="46"/>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45">
        <f t="shared" si="145"/>
        <v>72</v>
      </c>
      <c r="B75" s="46" t="s">
        <v>230</v>
      </c>
      <c r="C75" s="47" t="s">
        <v>324</v>
      </c>
      <c r="D75" s="46" t="s">
        <v>325</v>
      </c>
      <c r="E75" s="46">
        <v>3473.25</v>
      </c>
      <c r="F75" s="46">
        <f>VLOOKUP(C75,'[1]9月'!$B:$Q,16,0)</f>
        <v>3245.4</v>
      </c>
      <c r="G75" s="48">
        <v>5664.75</v>
      </c>
      <c r="H75" s="46">
        <v>3473.25</v>
      </c>
      <c r="I75" s="48">
        <v>4180</v>
      </c>
      <c r="J75" s="48">
        <v>108</v>
      </c>
      <c r="K75" s="63">
        <f t="shared" si="146"/>
        <v>62.5185</v>
      </c>
      <c r="L75" s="64">
        <f t="shared" si="147"/>
        <v>519.264</v>
      </c>
      <c r="M75" s="48">
        <f t="shared" si="148"/>
        <v>453.18</v>
      </c>
      <c r="N75" s="46">
        <f t="shared" si="149"/>
        <v>24.31275</v>
      </c>
      <c r="O75" s="48">
        <f t="shared" si="150"/>
        <v>209</v>
      </c>
      <c r="P75" s="48">
        <f t="shared" si="151"/>
        <v>54</v>
      </c>
      <c r="Q75" s="48">
        <f t="shared" si="152"/>
        <v>1322.27525</v>
      </c>
      <c r="R75" s="46">
        <f t="shared" si="153"/>
        <v>0</v>
      </c>
      <c r="S75" s="46">
        <f t="shared" si="154"/>
        <v>259.63</v>
      </c>
      <c r="T75" s="48">
        <f t="shared" si="155"/>
        <v>113.3</v>
      </c>
      <c r="U75" s="46">
        <f t="shared" si="156"/>
        <v>10.42</v>
      </c>
      <c r="V75" s="46">
        <v>0</v>
      </c>
      <c r="W75" s="48">
        <f t="shared" si="157"/>
        <v>209</v>
      </c>
      <c r="X75" s="48">
        <f t="shared" si="158"/>
        <v>54</v>
      </c>
      <c r="Y75" s="46">
        <f t="shared" si="159"/>
        <v>646.35</v>
      </c>
      <c r="Z75" s="46">
        <f t="shared" si="160"/>
        <v>1968.62525</v>
      </c>
      <c r="AA75" s="46"/>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45">
        <f t="shared" si="145"/>
        <v>73</v>
      </c>
      <c r="B76" s="46" t="s">
        <v>230</v>
      </c>
      <c r="C76" s="47" t="s">
        <v>326</v>
      </c>
      <c r="D76" s="343" t="s">
        <v>327</v>
      </c>
      <c r="E76" s="46">
        <v>3473.25</v>
      </c>
      <c r="F76" s="46">
        <f>VLOOKUP(C76,'[1]9月'!$B:$Q,16,0)</f>
        <v>3245.4</v>
      </c>
      <c r="G76" s="48">
        <v>5664.75</v>
      </c>
      <c r="H76" s="46">
        <v>3473.25</v>
      </c>
      <c r="I76" s="48">
        <v>1790</v>
      </c>
      <c r="J76" s="48">
        <v>108</v>
      </c>
      <c r="K76" s="63">
        <f t="shared" si="146"/>
        <v>62.5185</v>
      </c>
      <c r="L76" s="64">
        <f t="shared" si="147"/>
        <v>519.264</v>
      </c>
      <c r="M76" s="48">
        <f t="shared" si="148"/>
        <v>453.18</v>
      </c>
      <c r="N76" s="46">
        <f t="shared" si="149"/>
        <v>24.31275</v>
      </c>
      <c r="O76" s="48">
        <f t="shared" si="150"/>
        <v>89.5</v>
      </c>
      <c r="P76" s="48">
        <f t="shared" si="151"/>
        <v>54</v>
      </c>
      <c r="Q76" s="48">
        <f t="shared" si="152"/>
        <v>1202.77525</v>
      </c>
      <c r="R76" s="46">
        <f t="shared" si="153"/>
        <v>0</v>
      </c>
      <c r="S76" s="46">
        <f t="shared" si="154"/>
        <v>259.63</v>
      </c>
      <c r="T76" s="48">
        <f t="shared" si="155"/>
        <v>113.3</v>
      </c>
      <c r="U76" s="46">
        <f t="shared" si="156"/>
        <v>10.42</v>
      </c>
      <c r="V76" s="46">
        <v>0</v>
      </c>
      <c r="W76" s="48">
        <f t="shared" si="157"/>
        <v>89.5</v>
      </c>
      <c r="X76" s="48">
        <f t="shared" si="158"/>
        <v>54</v>
      </c>
      <c r="Y76" s="46">
        <f t="shared" si="159"/>
        <v>526.85</v>
      </c>
      <c r="Z76" s="46">
        <f t="shared" si="160"/>
        <v>1729.62525</v>
      </c>
      <c r="AA76" s="46"/>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45">
        <f t="shared" si="145"/>
        <v>74</v>
      </c>
      <c r="B77" s="46" t="s">
        <v>328</v>
      </c>
      <c r="C77" s="47" t="s">
        <v>329</v>
      </c>
      <c r="D77" s="46" t="s">
        <v>330</v>
      </c>
      <c r="E77" s="46">
        <v>3473.25</v>
      </c>
      <c r="F77" s="46">
        <f>VLOOKUP(C77,'[1]9月'!$B:$Q,16,0)</f>
        <v>3245.4</v>
      </c>
      <c r="G77" s="48">
        <v>5664.75</v>
      </c>
      <c r="H77" s="46">
        <v>3473.25</v>
      </c>
      <c r="I77" s="48">
        <v>3180</v>
      </c>
      <c r="J77" s="48">
        <v>108</v>
      </c>
      <c r="K77" s="63">
        <f t="shared" si="146"/>
        <v>62.5185</v>
      </c>
      <c r="L77" s="64">
        <f t="shared" si="147"/>
        <v>519.264</v>
      </c>
      <c r="M77" s="48">
        <f t="shared" si="148"/>
        <v>453.18</v>
      </c>
      <c r="N77" s="46">
        <f t="shared" si="149"/>
        <v>24.31275</v>
      </c>
      <c r="O77" s="48">
        <f t="shared" si="150"/>
        <v>159</v>
      </c>
      <c r="P77" s="48">
        <f t="shared" si="151"/>
        <v>54</v>
      </c>
      <c r="Q77" s="48">
        <f t="shared" si="152"/>
        <v>1272.27525</v>
      </c>
      <c r="R77" s="46">
        <f t="shared" si="153"/>
        <v>0</v>
      </c>
      <c r="S77" s="46">
        <f t="shared" si="154"/>
        <v>259.63</v>
      </c>
      <c r="T77" s="48">
        <f t="shared" si="155"/>
        <v>113.3</v>
      </c>
      <c r="U77" s="46">
        <f t="shared" si="156"/>
        <v>10.42</v>
      </c>
      <c r="V77" s="46">
        <v>0</v>
      </c>
      <c r="W77" s="48">
        <f t="shared" si="157"/>
        <v>159</v>
      </c>
      <c r="X77" s="48">
        <f t="shared" si="158"/>
        <v>54</v>
      </c>
      <c r="Y77" s="46">
        <f t="shared" si="159"/>
        <v>596.35</v>
      </c>
      <c r="Z77" s="46">
        <f t="shared" si="160"/>
        <v>1868.62525</v>
      </c>
      <c r="AA77" s="46"/>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45">
        <f t="shared" si="145"/>
        <v>75</v>
      </c>
      <c r="B78" s="46" t="s">
        <v>227</v>
      </c>
      <c r="C78" s="47" t="s">
        <v>331</v>
      </c>
      <c r="D78" s="46" t="s">
        <v>332</v>
      </c>
      <c r="E78" s="46">
        <v>3473.25</v>
      </c>
      <c r="F78" s="46">
        <f>VLOOKUP(C78,'[1]9月'!$B:$Q,16,0)</f>
        <v>3245.4</v>
      </c>
      <c r="G78" s="48">
        <v>5664.75</v>
      </c>
      <c r="H78" s="46">
        <v>3473.25</v>
      </c>
      <c r="I78" s="48">
        <v>3180</v>
      </c>
      <c r="J78" s="48">
        <v>108</v>
      </c>
      <c r="K78" s="63">
        <f t="shared" si="146"/>
        <v>62.5185</v>
      </c>
      <c r="L78" s="64">
        <f t="shared" si="147"/>
        <v>519.264</v>
      </c>
      <c r="M78" s="48">
        <f t="shared" si="148"/>
        <v>453.18</v>
      </c>
      <c r="N78" s="46">
        <f t="shared" si="149"/>
        <v>24.31275</v>
      </c>
      <c r="O78" s="48">
        <f t="shared" si="150"/>
        <v>159</v>
      </c>
      <c r="P78" s="48">
        <f t="shared" si="151"/>
        <v>54</v>
      </c>
      <c r="Q78" s="48">
        <f t="shared" si="152"/>
        <v>1272.27525</v>
      </c>
      <c r="R78" s="46">
        <f t="shared" si="153"/>
        <v>0</v>
      </c>
      <c r="S78" s="46">
        <f t="shared" si="154"/>
        <v>259.63</v>
      </c>
      <c r="T78" s="48">
        <f t="shared" si="155"/>
        <v>113.3</v>
      </c>
      <c r="U78" s="46">
        <f t="shared" si="156"/>
        <v>10.42</v>
      </c>
      <c r="V78" s="46">
        <v>0</v>
      </c>
      <c r="W78" s="48">
        <f t="shared" si="157"/>
        <v>159</v>
      </c>
      <c r="X78" s="48">
        <f t="shared" si="158"/>
        <v>54</v>
      </c>
      <c r="Y78" s="46">
        <f t="shared" si="159"/>
        <v>596.35</v>
      </c>
      <c r="Z78" s="46">
        <f t="shared" si="160"/>
        <v>1868.62525</v>
      </c>
      <c r="AA78" s="46"/>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45">
        <f t="shared" si="145"/>
        <v>76</v>
      </c>
      <c r="B79" s="46" t="s">
        <v>230</v>
      </c>
      <c r="C79" s="47" t="s">
        <v>333</v>
      </c>
      <c r="D79" s="46" t="s">
        <v>334</v>
      </c>
      <c r="E79" s="46">
        <v>3473.25</v>
      </c>
      <c r="F79" s="46">
        <f>VLOOKUP(C79,'[1]9月'!$B:$Q,16,0)</f>
        <v>3245.4</v>
      </c>
      <c r="G79" s="48">
        <v>5664.75</v>
      </c>
      <c r="H79" s="46">
        <v>3473.25</v>
      </c>
      <c r="I79" s="48">
        <v>3180</v>
      </c>
      <c r="J79" s="48">
        <v>108</v>
      </c>
      <c r="K79" s="63">
        <f t="shared" si="146"/>
        <v>62.5185</v>
      </c>
      <c r="L79" s="64">
        <f t="shared" si="147"/>
        <v>519.264</v>
      </c>
      <c r="M79" s="48">
        <f t="shared" si="148"/>
        <v>453.18</v>
      </c>
      <c r="N79" s="46">
        <f t="shared" si="149"/>
        <v>24.31275</v>
      </c>
      <c r="O79" s="48">
        <f t="shared" si="150"/>
        <v>159</v>
      </c>
      <c r="P79" s="48">
        <f t="shared" si="151"/>
        <v>54</v>
      </c>
      <c r="Q79" s="48">
        <f t="shared" si="152"/>
        <v>1272.27525</v>
      </c>
      <c r="R79" s="46">
        <f t="shared" si="153"/>
        <v>0</v>
      </c>
      <c r="S79" s="46">
        <f t="shared" si="154"/>
        <v>259.63</v>
      </c>
      <c r="T79" s="48">
        <f t="shared" si="155"/>
        <v>113.3</v>
      </c>
      <c r="U79" s="46">
        <f t="shared" si="156"/>
        <v>10.42</v>
      </c>
      <c r="V79" s="46">
        <v>0</v>
      </c>
      <c r="W79" s="48">
        <f t="shared" si="157"/>
        <v>159</v>
      </c>
      <c r="X79" s="48">
        <f t="shared" si="158"/>
        <v>54</v>
      </c>
      <c r="Y79" s="46">
        <f t="shared" si="159"/>
        <v>596.35</v>
      </c>
      <c r="Z79" s="46">
        <f t="shared" si="160"/>
        <v>1868.62525</v>
      </c>
      <c r="AA79" s="46"/>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45">
        <f t="shared" si="145"/>
        <v>77</v>
      </c>
      <c r="B80" s="46" t="s">
        <v>230</v>
      </c>
      <c r="C80" s="51" t="s">
        <v>335</v>
      </c>
      <c r="D80" s="52" t="s">
        <v>336</v>
      </c>
      <c r="E80" s="46">
        <v>3473.25</v>
      </c>
      <c r="F80" s="46">
        <f>VLOOKUP(C80,'[1]9月'!$B:$Q,16,0)</f>
        <v>3245.4</v>
      </c>
      <c r="G80" s="48">
        <v>5664.75</v>
      </c>
      <c r="H80" s="46">
        <v>3473.25</v>
      </c>
      <c r="I80" s="48">
        <v>3180</v>
      </c>
      <c r="J80" s="48">
        <v>108</v>
      </c>
      <c r="K80" s="63">
        <f t="shared" si="146"/>
        <v>62.5185</v>
      </c>
      <c r="L80" s="64">
        <f t="shared" si="147"/>
        <v>519.264</v>
      </c>
      <c r="M80" s="48">
        <f t="shared" si="148"/>
        <v>453.18</v>
      </c>
      <c r="N80" s="46">
        <f t="shared" si="149"/>
        <v>24.31275</v>
      </c>
      <c r="O80" s="48">
        <f t="shared" si="150"/>
        <v>159</v>
      </c>
      <c r="P80" s="48">
        <f t="shared" si="151"/>
        <v>54</v>
      </c>
      <c r="Q80" s="48">
        <f t="shared" si="152"/>
        <v>1272.27525</v>
      </c>
      <c r="R80" s="46">
        <f t="shared" si="153"/>
        <v>0</v>
      </c>
      <c r="S80" s="46">
        <f t="shared" si="154"/>
        <v>259.63</v>
      </c>
      <c r="T80" s="48">
        <f t="shared" si="155"/>
        <v>113.3</v>
      </c>
      <c r="U80" s="46">
        <f t="shared" si="156"/>
        <v>10.42</v>
      </c>
      <c r="V80" s="46">
        <v>0</v>
      </c>
      <c r="W80" s="48">
        <f t="shared" si="157"/>
        <v>159</v>
      </c>
      <c r="X80" s="48">
        <f t="shared" si="158"/>
        <v>54</v>
      </c>
      <c r="Y80" s="46">
        <f t="shared" si="159"/>
        <v>596.35</v>
      </c>
      <c r="Z80" s="46">
        <f t="shared" si="160"/>
        <v>1868.62525</v>
      </c>
      <c r="AA80" s="46"/>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45">
        <f t="shared" si="145"/>
        <v>78</v>
      </c>
      <c r="B81" s="46" t="s">
        <v>337</v>
      </c>
      <c r="C81" s="51" t="s">
        <v>338</v>
      </c>
      <c r="D81" s="52" t="s">
        <v>339</v>
      </c>
      <c r="E81" s="46">
        <v>3473.25</v>
      </c>
      <c r="F81" s="46">
        <f>VLOOKUP(C81,'[1]9月'!$B:$Q,16,0)</f>
        <v>3245.4</v>
      </c>
      <c r="G81" s="48">
        <v>5664.75</v>
      </c>
      <c r="H81" s="46">
        <v>3473.25</v>
      </c>
      <c r="I81" s="48">
        <v>3180</v>
      </c>
      <c r="J81" s="48">
        <v>108</v>
      </c>
      <c r="K81" s="63">
        <f t="shared" si="146"/>
        <v>62.5185</v>
      </c>
      <c r="L81" s="64">
        <f t="shared" si="147"/>
        <v>519.264</v>
      </c>
      <c r="M81" s="48">
        <f t="shared" si="148"/>
        <v>453.18</v>
      </c>
      <c r="N81" s="46">
        <f t="shared" si="149"/>
        <v>24.31275</v>
      </c>
      <c r="O81" s="48">
        <f t="shared" si="150"/>
        <v>159</v>
      </c>
      <c r="P81" s="48">
        <f t="shared" si="151"/>
        <v>54</v>
      </c>
      <c r="Q81" s="48">
        <f t="shared" si="152"/>
        <v>1272.27525</v>
      </c>
      <c r="R81" s="46">
        <f t="shared" si="153"/>
        <v>0</v>
      </c>
      <c r="S81" s="46">
        <f t="shared" si="154"/>
        <v>259.63</v>
      </c>
      <c r="T81" s="48">
        <f t="shared" si="155"/>
        <v>113.3</v>
      </c>
      <c r="U81" s="46">
        <f t="shared" si="156"/>
        <v>10.42</v>
      </c>
      <c r="V81" s="46">
        <v>0</v>
      </c>
      <c r="W81" s="48">
        <f t="shared" si="157"/>
        <v>159</v>
      </c>
      <c r="X81" s="48">
        <f t="shared" si="158"/>
        <v>54</v>
      </c>
      <c r="Y81" s="46">
        <f t="shared" si="159"/>
        <v>596.35</v>
      </c>
      <c r="Z81" s="46">
        <f t="shared" si="160"/>
        <v>1868.62525</v>
      </c>
      <c r="AA81" s="46"/>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45">
        <f t="shared" si="145"/>
        <v>79</v>
      </c>
      <c r="B82" s="46" t="s">
        <v>230</v>
      </c>
      <c r="C82" s="51" t="s">
        <v>340</v>
      </c>
      <c r="D82" s="52" t="s">
        <v>341</v>
      </c>
      <c r="E82" s="46">
        <v>3473.25</v>
      </c>
      <c r="F82" s="46">
        <f>VLOOKUP(C82,'[1]9月'!$B:$Q,16,0)</f>
        <v>3245.4</v>
      </c>
      <c r="G82" s="48">
        <v>5664.75</v>
      </c>
      <c r="H82" s="46">
        <v>3473.25</v>
      </c>
      <c r="I82" s="48">
        <v>3180</v>
      </c>
      <c r="J82" s="48">
        <v>108</v>
      </c>
      <c r="K82" s="63">
        <f t="shared" si="146"/>
        <v>62.5185</v>
      </c>
      <c r="L82" s="64">
        <f t="shared" si="147"/>
        <v>519.264</v>
      </c>
      <c r="M82" s="48">
        <f t="shared" si="148"/>
        <v>453.18</v>
      </c>
      <c r="N82" s="46">
        <f t="shared" si="149"/>
        <v>24.31275</v>
      </c>
      <c r="O82" s="48">
        <f t="shared" si="150"/>
        <v>159</v>
      </c>
      <c r="P82" s="48">
        <f t="shared" si="151"/>
        <v>54</v>
      </c>
      <c r="Q82" s="48">
        <f t="shared" si="152"/>
        <v>1272.27525</v>
      </c>
      <c r="R82" s="46">
        <f t="shared" si="153"/>
        <v>0</v>
      </c>
      <c r="S82" s="46">
        <f t="shared" si="154"/>
        <v>259.63</v>
      </c>
      <c r="T82" s="48">
        <f t="shared" si="155"/>
        <v>113.3</v>
      </c>
      <c r="U82" s="46">
        <f t="shared" si="156"/>
        <v>10.42</v>
      </c>
      <c r="V82" s="46">
        <v>0</v>
      </c>
      <c r="W82" s="48">
        <f t="shared" si="157"/>
        <v>159</v>
      </c>
      <c r="X82" s="48">
        <f t="shared" si="158"/>
        <v>54</v>
      </c>
      <c r="Y82" s="46">
        <f t="shared" si="159"/>
        <v>596.35</v>
      </c>
      <c r="Z82" s="46">
        <f t="shared" si="160"/>
        <v>1868.62525</v>
      </c>
      <c r="AA82" s="46"/>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45">
        <f t="shared" si="145"/>
        <v>80</v>
      </c>
      <c r="B83" s="46" t="s">
        <v>230</v>
      </c>
      <c r="C83" s="51" t="s">
        <v>342</v>
      </c>
      <c r="D83" s="52" t="s">
        <v>343</v>
      </c>
      <c r="E83" s="46">
        <v>3473.25</v>
      </c>
      <c r="F83" s="46">
        <f>VLOOKUP(C83,'[1]9月'!$B:$Q,16,0)</f>
        <v>3245.4</v>
      </c>
      <c r="G83" s="48">
        <v>5664.75</v>
      </c>
      <c r="H83" s="46">
        <v>3473.25</v>
      </c>
      <c r="I83" s="48">
        <v>1790</v>
      </c>
      <c r="J83" s="48">
        <v>108</v>
      </c>
      <c r="K83" s="63">
        <f t="shared" si="146"/>
        <v>62.5185</v>
      </c>
      <c r="L83" s="64">
        <f t="shared" si="147"/>
        <v>519.264</v>
      </c>
      <c r="M83" s="48">
        <f t="shared" si="148"/>
        <v>453.18</v>
      </c>
      <c r="N83" s="46">
        <f t="shared" si="149"/>
        <v>24.31275</v>
      </c>
      <c r="O83" s="48">
        <f t="shared" si="150"/>
        <v>89.5</v>
      </c>
      <c r="P83" s="48">
        <f t="shared" si="151"/>
        <v>54</v>
      </c>
      <c r="Q83" s="48">
        <f t="shared" si="152"/>
        <v>1202.77525</v>
      </c>
      <c r="R83" s="46">
        <f t="shared" si="153"/>
        <v>0</v>
      </c>
      <c r="S83" s="46">
        <f t="shared" si="154"/>
        <v>259.63</v>
      </c>
      <c r="T83" s="48">
        <f t="shared" si="155"/>
        <v>113.3</v>
      </c>
      <c r="U83" s="46">
        <f t="shared" si="156"/>
        <v>10.42</v>
      </c>
      <c r="V83" s="46">
        <v>0</v>
      </c>
      <c r="W83" s="48">
        <f t="shared" si="157"/>
        <v>89.5</v>
      </c>
      <c r="X83" s="48">
        <f t="shared" si="158"/>
        <v>54</v>
      </c>
      <c r="Y83" s="46">
        <f t="shared" si="159"/>
        <v>526.85</v>
      </c>
      <c r="Z83" s="46">
        <f t="shared" si="160"/>
        <v>1729.62525</v>
      </c>
      <c r="AA83" s="46"/>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45">
        <f t="shared" si="145"/>
        <v>81</v>
      </c>
      <c r="B84" s="46" t="s">
        <v>227</v>
      </c>
      <c r="C84" s="51" t="s">
        <v>344</v>
      </c>
      <c r="D84" s="344" t="s">
        <v>345</v>
      </c>
      <c r="E84" s="46">
        <v>3473.25</v>
      </c>
      <c r="F84" s="46">
        <f>VLOOKUP(C84,'[1]9月'!$B:$Q,16,0)</f>
        <v>3245.4</v>
      </c>
      <c r="G84" s="48">
        <v>5664.75</v>
      </c>
      <c r="H84" s="46">
        <v>3473.25</v>
      </c>
      <c r="I84" s="48">
        <v>3180</v>
      </c>
      <c r="J84" s="48">
        <v>108</v>
      </c>
      <c r="K84" s="63">
        <f t="shared" si="146"/>
        <v>62.5185</v>
      </c>
      <c r="L84" s="64">
        <f t="shared" si="147"/>
        <v>519.264</v>
      </c>
      <c r="M84" s="48">
        <f t="shared" si="148"/>
        <v>453.18</v>
      </c>
      <c r="N84" s="46">
        <f t="shared" si="149"/>
        <v>24.31275</v>
      </c>
      <c r="O84" s="48">
        <f t="shared" si="150"/>
        <v>159</v>
      </c>
      <c r="P84" s="48">
        <f t="shared" si="151"/>
        <v>54</v>
      </c>
      <c r="Q84" s="48">
        <f t="shared" si="152"/>
        <v>1272.27525</v>
      </c>
      <c r="R84" s="46">
        <f t="shared" si="153"/>
        <v>0</v>
      </c>
      <c r="S84" s="46">
        <f t="shared" si="154"/>
        <v>259.63</v>
      </c>
      <c r="T84" s="48">
        <f t="shared" si="155"/>
        <v>113.3</v>
      </c>
      <c r="U84" s="46">
        <f t="shared" si="156"/>
        <v>10.42</v>
      </c>
      <c r="V84" s="46">
        <v>0</v>
      </c>
      <c r="W84" s="48">
        <f t="shared" si="157"/>
        <v>159</v>
      </c>
      <c r="X84" s="48">
        <f t="shared" si="158"/>
        <v>54</v>
      </c>
      <c r="Y84" s="46">
        <f t="shared" si="159"/>
        <v>596.35</v>
      </c>
      <c r="Z84" s="46">
        <f t="shared" si="160"/>
        <v>1868.62525</v>
      </c>
      <c r="AA84" s="46"/>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45">
        <f t="shared" si="145"/>
        <v>82</v>
      </c>
      <c r="B85" s="46" t="s">
        <v>328</v>
      </c>
      <c r="C85" s="47" t="s">
        <v>346</v>
      </c>
      <c r="D85" s="46" t="s">
        <v>347</v>
      </c>
      <c r="E85" s="46">
        <v>3473.25</v>
      </c>
      <c r="F85" s="46">
        <f>VLOOKUP(C85,'[1]9月'!$B:$Q,16,0)</f>
        <v>3245.4</v>
      </c>
      <c r="G85" s="48">
        <v>5664.75</v>
      </c>
      <c r="H85" s="46">
        <v>3473.25</v>
      </c>
      <c r="I85" s="48">
        <v>4180</v>
      </c>
      <c r="J85" s="48">
        <v>108</v>
      </c>
      <c r="K85" s="63">
        <f t="shared" si="146"/>
        <v>62.5185</v>
      </c>
      <c r="L85" s="64">
        <f t="shared" si="147"/>
        <v>519.264</v>
      </c>
      <c r="M85" s="48">
        <f t="shared" si="148"/>
        <v>453.18</v>
      </c>
      <c r="N85" s="46">
        <f t="shared" si="149"/>
        <v>24.31275</v>
      </c>
      <c r="O85" s="48">
        <f t="shared" si="150"/>
        <v>209</v>
      </c>
      <c r="P85" s="48">
        <f t="shared" si="151"/>
        <v>54</v>
      </c>
      <c r="Q85" s="48">
        <f t="shared" si="152"/>
        <v>1322.27525</v>
      </c>
      <c r="R85" s="46">
        <f t="shared" si="153"/>
        <v>0</v>
      </c>
      <c r="S85" s="46">
        <f t="shared" si="154"/>
        <v>259.63</v>
      </c>
      <c r="T85" s="48">
        <f t="shared" si="155"/>
        <v>113.3</v>
      </c>
      <c r="U85" s="46">
        <f t="shared" si="156"/>
        <v>10.42</v>
      </c>
      <c r="V85" s="46">
        <v>0</v>
      </c>
      <c r="W85" s="48">
        <f t="shared" si="157"/>
        <v>209</v>
      </c>
      <c r="X85" s="48">
        <f t="shared" si="158"/>
        <v>54</v>
      </c>
      <c r="Y85" s="46">
        <f t="shared" si="159"/>
        <v>646.35</v>
      </c>
      <c r="Z85" s="46">
        <f t="shared" si="160"/>
        <v>1968.62525</v>
      </c>
      <c r="AA85" s="46"/>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45">
        <f t="shared" si="145"/>
        <v>83</v>
      </c>
      <c r="B86" s="46" t="s">
        <v>348</v>
      </c>
      <c r="C86" s="47" t="s">
        <v>349</v>
      </c>
      <c r="D86" s="46" t="s">
        <v>350</v>
      </c>
      <c r="E86" s="46">
        <v>3473.25</v>
      </c>
      <c r="F86" s="46">
        <f>VLOOKUP(C86,'[1]9月'!$B:$Q,16,0)</f>
        <v>3245.4</v>
      </c>
      <c r="G86" s="48">
        <v>5664.75</v>
      </c>
      <c r="H86" s="46">
        <v>3473.25</v>
      </c>
      <c r="I86" s="48">
        <v>3180</v>
      </c>
      <c r="J86" s="48">
        <v>108</v>
      </c>
      <c r="K86" s="63">
        <f t="shared" si="146"/>
        <v>62.5185</v>
      </c>
      <c r="L86" s="64">
        <f t="shared" si="147"/>
        <v>519.264</v>
      </c>
      <c r="M86" s="48">
        <f t="shared" si="148"/>
        <v>453.18</v>
      </c>
      <c r="N86" s="46">
        <f t="shared" si="149"/>
        <v>24.31275</v>
      </c>
      <c r="O86" s="48">
        <f t="shared" si="150"/>
        <v>159</v>
      </c>
      <c r="P86" s="48">
        <f t="shared" si="151"/>
        <v>54</v>
      </c>
      <c r="Q86" s="48">
        <f t="shared" si="152"/>
        <v>1272.27525</v>
      </c>
      <c r="R86" s="46">
        <f t="shared" si="153"/>
        <v>0</v>
      </c>
      <c r="S86" s="46">
        <f t="shared" si="154"/>
        <v>259.63</v>
      </c>
      <c r="T86" s="48">
        <f t="shared" si="155"/>
        <v>113.3</v>
      </c>
      <c r="U86" s="46">
        <f t="shared" si="156"/>
        <v>10.42</v>
      </c>
      <c r="V86" s="46">
        <v>0</v>
      </c>
      <c r="W86" s="48">
        <f t="shared" si="157"/>
        <v>159</v>
      </c>
      <c r="X86" s="48">
        <f t="shared" si="158"/>
        <v>54</v>
      </c>
      <c r="Y86" s="46">
        <f t="shared" si="159"/>
        <v>596.35</v>
      </c>
      <c r="Z86" s="46">
        <f t="shared" si="160"/>
        <v>1868.62525</v>
      </c>
      <c r="AA86" s="46"/>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45">
        <f t="shared" si="145"/>
        <v>84</v>
      </c>
      <c r="B87" s="46" t="s">
        <v>176</v>
      </c>
      <c r="C87" s="47" t="s">
        <v>351</v>
      </c>
      <c r="D87" s="46" t="s">
        <v>352</v>
      </c>
      <c r="E87" s="46">
        <v>3473.25</v>
      </c>
      <c r="F87" s="46">
        <f>VLOOKUP(C87,'[1]9月'!$B:$Q,16,0)</f>
        <v>3245.4</v>
      </c>
      <c r="G87" s="48">
        <v>5664.75</v>
      </c>
      <c r="H87" s="46">
        <v>3473.25</v>
      </c>
      <c r="I87" s="48">
        <v>4180</v>
      </c>
      <c r="J87" s="48">
        <v>108</v>
      </c>
      <c r="K87" s="63">
        <f t="shared" si="146"/>
        <v>62.5185</v>
      </c>
      <c r="L87" s="64">
        <f t="shared" si="147"/>
        <v>519.264</v>
      </c>
      <c r="M87" s="48">
        <f t="shared" si="148"/>
        <v>453.18</v>
      </c>
      <c r="N87" s="46">
        <f t="shared" si="149"/>
        <v>24.31275</v>
      </c>
      <c r="O87" s="48">
        <f t="shared" si="150"/>
        <v>209</v>
      </c>
      <c r="P87" s="48">
        <f t="shared" si="151"/>
        <v>54</v>
      </c>
      <c r="Q87" s="48">
        <f t="shared" si="152"/>
        <v>1322.27525</v>
      </c>
      <c r="R87" s="46">
        <f t="shared" si="153"/>
        <v>0</v>
      </c>
      <c r="S87" s="46">
        <f t="shared" si="154"/>
        <v>259.63</v>
      </c>
      <c r="T87" s="48">
        <f t="shared" si="155"/>
        <v>113.3</v>
      </c>
      <c r="U87" s="46">
        <f t="shared" si="156"/>
        <v>10.42</v>
      </c>
      <c r="V87" s="46">
        <v>0</v>
      </c>
      <c r="W87" s="48">
        <f t="shared" si="157"/>
        <v>209</v>
      </c>
      <c r="X87" s="48">
        <f t="shared" si="158"/>
        <v>54</v>
      </c>
      <c r="Y87" s="46">
        <f t="shared" si="159"/>
        <v>646.35</v>
      </c>
      <c r="Z87" s="46">
        <f t="shared" si="160"/>
        <v>1968.62525</v>
      </c>
      <c r="AA87" s="46"/>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45">
        <f t="shared" si="145"/>
        <v>85</v>
      </c>
      <c r="B88" s="46" t="s">
        <v>176</v>
      </c>
      <c r="C88" s="51" t="s">
        <v>353</v>
      </c>
      <c r="D88" s="52" t="s">
        <v>354</v>
      </c>
      <c r="E88" s="46">
        <v>3473.25</v>
      </c>
      <c r="F88" s="46">
        <f>VLOOKUP(C88,'[1]9月'!$B:$Q,16,0)</f>
        <v>3245.4</v>
      </c>
      <c r="G88" s="48">
        <v>5664.75</v>
      </c>
      <c r="H88" s="46">
        <v>3473.25</v>
      </c>
      <c r="I88" s="48">
        <v>3180</v>
      </c>
      <c r="J88" s="48">
        <v>108</v>
      </c>
      <c r="K88" s="63">
        <f t="shared" si="146"/>
        <v>62.5185</v>
      </c>
      <c r="L88" s="64">
        <f t="shared" si="147"/>
        <v>519.264</v>
      </c>
      <c r="M88" s="48">
        <f t="shared" si="148"/>
        <v>453.18</v>
      </c>
      <c r="N88" s="46">
        <f t="shared" si="149"/>
        <v>24.31275</v>
      </c>
      <c r="O88" s="48">
        <f t="shared" si="150"/>
        <v>159</v>
      </c>
      <c r="P88" s="48">
        <f t="shared" si="151"/>
        <v>54</v>
      </c>
      <c r="Q88" s="48">
        <f t="shared" si="152"/>
        <v>1272.27525</v>
      </c>
      <c r="R88" s="46">
        <f t="shared" si="153"/>
        <v>0</v>
      </c>
      <c r="S88" s="46">
        <f t="shared" si="154"/>
        <v>259.63</v>
      </c>
      <c r="T88" s="48">
        <f t="shared" si="155"/>
        <v>113.3</v>
      </c>
      <c r="U88" s="46">
        <f t="shared" si="156"/>
        <v>10.42</v>
      </c>
      <c r="V88" s="46">
        <v>0</v>
      </c>
      <c r="W88" s="48">
        <f t="shared" si="157"/>
        <v>159</v>
      </c>
      <c r="X88" s="48">
        <f t="shared" si="158"/>
        <v>54</v>
      </c>
      <c r="Y88" s="46">
        <f t="shared" si="159"/>
        <v>596.35</v>
      </c>
      <c r="Z88" s="46">
        <f t="shared" si="160"/>
        <v>1868.62525</v>
      </c>
      <c r="AA88" s="46"/>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45">
        <f t="shared" si="145"/>
        <v>86</v>
      </c>
      <c r="B89" s="46" t="s">
        <v>176</v>
      </c>
      <c r="C89" s="51" t="s">
        <v>355</v>
      </c>
      <c r="D89" s="346" t="s">
        <v>356</v>
      </c>
      <c r="E89" s="46">
        <v>3473.25</v>
      </c>
      <c r="F89" s="46">
        <f>VLOOKUP(C89,'[1]9月'!$B:$Q,16,0)</f>
        <v>3245.4</v>
      </c>
      <c r="G89" s="48">
        <v>5664.75</v>
      </c>
      <c r="H89" s="46">
        <v>3473.25</v>
      </c>
      <c r="I89" s="48">
        <v>3180</v>
      </c>
      <c r="J89" s="48">
        <v>108</v>
      </c>
      <c r="K89" s="63">
        <f t="shared" si="146"/>
        <v>62.5185</v>
      </c>
      <c r="L89" s="64">
        <f t="shared" si="147"/>
        <v>519.264</v>
      </c>
      <c r="M89" s="48">
        <f t="shared" si="148"/>
        <v>453.18</v>
      </c>
      <c r="N89" s="46">
        <f t="shared" si="149"/>
        <v>24.31275</v>
      </c>
      <c r="O89" s="48">
        <f t="shared" si="150"/>
        <v>159</v>
      </c>
      <c r="P89" s="48">
        <f t="shared" si="151"/>
        <v>54</v>
      </c>
      <c r="Q89" s="48">
        <f t="shared" si="152"/>
        <v>1272.27525</v>
      </c>
      <c r="R89" s="46">
        <f t="shared" si="153"/>
        <v>0</v>
      </c>
      <c r="S89" s="46">
        <f t="shared" si="154"/>
        <v>259.63</v>
      </c>
      <c r="T89" s="48">
        <f t="shared" si="155"/>
        <v>113.3</v>
      </c>
      <c r="U89" s="46">
        <f t="shared" si="156"/>
        <v>10.42</v>
      </c>
      <c r="V89" s="46">
        <v>0</v>
      </c>
      <c r="W89" s="48">
        <f t="shared" si="157"/>
        <v>159</v>
      </c>
      <c r="X89" s="48">
        <f t="shared" si="158"/>
        <v>54</v>
      </c>
      <c r="Y89" s="46">
        <f t="shared" si="159"/>
        <v>596.35</v>
      </c>
      <c r="Z89" s="46">
        <f t="shared" si="160"/>
        <v>1868.62525</v>
      </c>
      <c r="AA89" s="46"/>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45">
        <f t="shared" si="145"/>
        <v>87</v>
      </c>
      <c r="B90" s="46" t="s">
        <v>176</v>
      </c>
      <c r="C90" s="47" t="s">
        <v>357</v>
      </c>
      <c r="D90" s="46" t="s">
        <v>358</v>
      </c>
      <c r="E90" s="46">
        <v>3820</v>
      </c>
      <c r="F90" s="46">
        <f>VLOOKUP(C90,'[1]9月'!$B:$Q,16,0)</f>
        <v>3820</v>
      </c>
      <c r="G90" s="48">
        <v>5664.75</v>
      </c>
      <c r="H90" s="46">
        <v>3820</v>
      </c>
      <c r="I90" s="48">
        <v>4180</v>
      </c>
      <c r="J90" s="48">
        <v>108</v>
      </c>
      <c r="K90" s="63">
        <f t="shared" si="146"/>
        <v>68.76</v>
      </c>
      <c r="L90" s="64">
        <f t="shared" si="147"/>
        <v>611.2</v>
      </c>
      <c r="M90" s="48">
        <f t="shared" si="148"/>
        <v>453.18</v>
      </c>
      <c r="N90" s="46">
        <f t="shared" si="149"/>
        <v>26.74</v>
      </c>
      <c r="O90" s="48">
        <f t="shared" si="150"/>
        <v>209</v>
      </c>
      <c r="P90" s="48">
        <f t="shared" si="151"/>
        <v>54</v>
      </c>
      <c r="Q90" s="48">
        <f t="shared" si="152"/>
        <v>1422.88</v>
      </c>
      <c r="R90" s="46">
        <f t="shared" si="153"/>
        <v>0</v>
      </c>
      <c r="S90" s="46">
        <f t="shared" si="154"/>
        <v>305.6</v>
      </c>
      <c r="T90" s="48">
        <f t="shared" si="155"/>
        <v>113.3</v>
      </c>
      <c r="U90" s="46">
        <f t="shared" si="156"/>
        <v>11.46</v>
      </c>
      <c r="V90" s="46">
        <v>0</v>
      </c>
      <c r="W90" s="48">
        <f t="shared" si="157"/>
        <v>209</v>
      </c>
      <c r="X90" s="48">
        <f t="shared" si="158"/>
        <v>54</v>
      </c>
      <c r="Y90" s="46">
        <f t="shared" si="159"/>
        <v>693.36</v>
      </c>
      <c r="Z90" s="46">
        <f t="shared" si="160"/>
        <v>2116.24</v>
      </c>
      <c r="AA90" s="46"/>
      <c r="AB90" s="12" t="s">
        <v>104</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45">
        <f t="shared" si="145"/>
        <v>88</v>
      </c>
      <c r="B91" s="46" t="s">
        <v>328</v>
      </c>
      <c r="C91" s="47" t="s">
        <v>359</v>
      </c>
      <c r="D91" s="46" t="s">
        <v>360</v>
      </c>
      <c r="E91" s="46">
        <v>3473.25</v>
      </c>
      <c r="F91" s="46">
        <f>VLOOKUP(C91,'[1]9月'!$B:$Q,16,0)</f>
        <v>3245.4</v>
      </c>
      <c r="G91" s="48">
        <v>5664.75</v>
      </c>
      <c r="H91" s="46">
        <v>3473.25</v>
      </c>
      <c r="I91" s="48">
        <v>4180</v>
      </c>
      <c r="J91" s="48">
        <v>108</v>
      </c>
      <c r="K91" s="63">
        <f t="shared" si="146"/>
        <v>62.5185</v>
      </c>
      <c r="L91" s="64">
        <f t="shared" si="147"/>
        <v>519.264</v>
      </c>
      <c r="M91" s="48">
        <f t="shared" si="148"/>
        <v>453.18</v>
      </c>
      <c r="N91" s="46">
        <f t="shared" si="149"/>
        <v>24.31275</v>
      </c>
      <c r="O91" s="48">
        <f t="shared" si="150"/>
        <v>209</v>
      </c>
      <c r="P91" s="48">
        <f t="shared" si="151"/>
        <v>54</v>
      </c>
      <c r="Q91" s="48">
        <f t="shared" si="152"/>
        <v>1322.27525</v>
      </c>
      <c r="R91" s="46">
        <f t="shared" si="153"/>
        <v>0</v>
      </c>
      <c r="S91" s="46">
        <f t="shared" si="154"/>
        <v>259.63</v>
      </c>
      <c r="T91" s="48">
        <f t="shared" si="155"/>
        <v>113.3</v>
      </c>
      <c r="U91" s="46">
        <f t="shared" si="156"/>
        <v>10.42</v>
      </c>
      <c r="V91" s="46">
        <v>0</v>
      </c>
      <c r="W91" s="48">
        <f t="shared" si="157"/>
        <v>209</v>
      </c>
      <c r="X91" s="48">
        <f t="shared" si="158"/>
        <v>54</v>
      </c>
      <c r="Y91" s="46">
        <f t="shared" si="159"/>
        <v>646.35</v>
      </c>
      <c r="Z91" s="46">
        <f t="shared" si="160"/>
        <v>1968.62525</v>
      </c>
      <c r="AA91" s="46"/>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45">
        <f t="shared" si="145"/>
        <v>89</v>
      </c>
      <c r="B92" s="46" t="s">
        <v>230</v>
      </c>
      <c r="C92" s="51" t="s">
        <v>361</v>
      </c>
      <c r="D92" s="52" t="s">
        <v>362</v>
      </c>
      <c r="E92" s="46">
        <v>3473.25</v>
      </c>
      <c r="F92" s="46">
        <f>VLOOKUP(C92,'[1]9月'!$B:$Q,16,0)</f>
        <v>3245.4</v>
      </c>
      <c r="G92" s="48">
        <v>5664.75</v>
      </c>
      <c r="H92" s="46">
        <v>3473.25</v>
      </c>
      <c r="I92" s="48">
        <v>1790</v>
      </c>
      <c r="J92" s="48">
        <v>108</v>
      </c>
      <c r="K92" s="63">
        <f t="shared" si="146"/>
        <v>62.5185</v>
      </c>
      <c r="L92" s="64">
        <f t="shared" si="147"/>
        <v>519.264</v>
      </c>
      <c r="M92" s="48">
        <f t="shared" si="148"/>
        <v>453.18</v>
      </c>
      <c r="N92" s="46">
        <f t="shared" si="149"/>
        <v>24.31275</v>
      </c>
      <c r="O92" s="48">
        <f t="shared" si="150"/>
        <v>89.5</v>
      </c>
      <c r="P92" s="48">
        <f t="shared" si="151"/>
        <v>54</v>
      </c>
      <c r="Q92" s="48">
        <f t="shared" si="152"/>
        <v>1202.77525</v>
      </c>
      <c r="R92" s="46">
        <f t="shared" si="153"/>
        <v>0</v>
      </c>
      <c r="S92" s="46">
        <f t="shared" si="154"/>
        <v>259.63</v>
      </c>
      <c r="T92" s="48">
        <f t="shared" si="155"/>
        <v>113.3</v>
      </c>
      <c r="U92" s="46">
        <f t="shared" si="156"/>
        <v>10.42</v>
      </c>
      <c r="V92" s="46">
        <v>0</v>
      </c>
      <c r="W92" s="48">
        <f t="shared" si="157"/>
        <v>89.5</v>
      </c>
      <c r="X92" s="48">
        <f t="shared" si="158"/>
        <v>54</v>
      </c>
      <c r="Y92" s="46">
        <f t="shared" si="159"/>
        <v>526.85</v>
      </c>
      <c r="Z92" s="46">
        <f t="shared" si="160"/>
        <v>1729.62525</v>
      </c>
      <c r="AA92" s="46"/>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45">
        <f t="shared" si="145"/>
        <v>90</v>
      </c>
      <c r="B93" s="46" t="s">
        <v>363</v>
      </c>
      <c r="C93" s="47" t="s">
        <v>364</v>
      </c>
      <c r="D93" s="46" t="s">
        <v>365</v>
      </c>
      <c r="E93" s="46">
        <v>3473.25</v>
      </c>
      <c r="F93" s="46">
        <f>VLOOKUP(C93,'[1]9月'!$B:$Q,16,0)</f>
        <v>3245.4</v>
      </c>
      <c r="G93" s="48">
        <v>5664.75</v>
      </c>
      <c r="H93" s="46">
        <v>3473.25</v>
      </c>
      <c r="I93" s="48">
        <v>1790</v>
      </c>
      <c r="J93" s="48">
        <v>108</v>
      </c>
      <c r="K93" s="63">
        <f t="shared" si="146"/>
        <v>62.5185</v>
      </c>
      <c r="L93" s="64">
        <f t="shared" si="147"/>
        <v>519.264</v>
      </c>
      <c r="M93" s="48">
        <f t="shared" si="148"/>
        <v>453.18</v>
      </c>
      <c r="N93" s="46">
        <f t="shared" si="149"/>
        <v>24.31275</v>
      </c>
      <c r="O93" s="48">
        <f t="shared" si="150"/>
        <v>89.5</v>
      </c>
      <c r="P93" s="48">
        <f t="shared" si="151"/>
        <v>54</v>
      </c>
      <c r="Q93" s="48">
        <f t="shared" si="152"/>
        <v>1202.77525</v>
      </c>
      <c r="R93" s="46">
        <f t="shared" si="153"/>
        <v>0</v>
      </c>
      <c r="S93" s="46">
        <f t="shared" si="154"/>
        <v>259.63</v>
      </c>
      <c r="T93" s="48">
        <f t="shared" si="155"/>
        <v>113.3</v>
      </c>
      <c r="U93" s="46">
        <f t="shared" si="156"/>
        <v>10.42</v>
      </c>
      <c r="V93" s="46">
        <v>0</v>
      </c>
      <c r="W93" s="48">
        <f t="shared" si="157"/>
        <v>89.5</v>
      </c>
      <c r="X93" s="48">
        <f t="shared" si="158"/>
        <v>54</v>
      </c>
      <c r="Y93" s="46">
        <f t="shared" si="159"/>
        <v>526.85</v>
      </c>
      <c r="Z93" s="46">
        <f t="shared" si="160"/>
        <v>1729.62525</v>
      </c>
      <c r="AA93" s="46"/>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45">
        <f t="shared" si="145"/>
        <v>91</v>
      </c>
      <c r="B94" s="46" t="s">
        <v>363</v>
      </c>
      <c r="C94" s="47" t="s">
        <v>366</v>
      </c>
      <c r="D94" s="46" t="s">
        <v>367</v>
      </c>
      <c r="E94" s="46">
        <v>3473.25</v>
      </c>
      <c r="F94" s="46">
        <f>VLOOKUP(C94,'[1]9月'!$B:$Q,16,0)</f>
        <v>3245.4</v>
      </c>
      <c r="G94" s="48">
        <v>5664.75</v>
      </c>
      <c r="H94" s="46">
        <v>3473.25</v>
      </c>
      <c r="I94" s="48">
        <v>1790</v>
      </c>
      <c r="J94" s="48">
        <v>108</v>
      </c>
      <c r="K94" s="63">
        <f t="shared" si="146"/>
        <v>62.5185</v>
      </c>
      <c r="L94" s="64">
        <f t="shared" si="147"/>
        <v>519.264</v>
      </c>
      <c r="M94" s="48">
        <f t="shared" si="148"/>
        <v>453.18</v>
      </c>
      <c r="N94" s="46">
        <f t="shared" si="149"/>
        <v>24.31275</v>
      </c>
      <c r="O94" s="48">
        <f t="shared" si="150"/>
        <v>89.5</v>
      </c>
      <c r="P94" s="48">
        <f t="shared" si="151"/>
        <v>54</v>
      </c>
      <c r="Q94" s="48">
        <f t="shared" si="152"/>
        <v>1202.77525</v>
      </c>
      <c r="R94" s="46">
        <f t="shared" si="153"/>
        <v>0</v>
      </c>
      <c r="S94" s="46">
        <f t="shared" si="154"/>
        <v>259.63</v>
      </c>
      <c r="T94" s="48">
        <f t="shared" si="155"/>
        <v>113.3</v>
      </c>
      <c r="U94" s="46">
        <f t="shared" si="156"/>
        <v>10.42</v>
      </c>
      <c r="V94" s="46">
        <v>0</v>
      </c>
      <c r="W94" s="48">
        <f t="shared" si="157"/>
        <v>89.5</v>
      </c>
      <c r="X94" s="48">
        <f t="shared" si="158"/>
        <v>54</v>
      </c>
      <c r="Y94" s="46">
        <f t="shared" si="159"/>
        <v>526.85</v>
      </c>
      <c r="Z94" s="46">
        <f t="shared" si="160"/>
        <v>1729.62525</v>
      </c>
      <c r="AA94" s="46"/>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45">
        <f t="shared" si="145"/>
        <v>92</v>
      </c>
      <c r="B95" s="46" t="s">
        <v>363</v>
      </c>
      <c r="C95" s="47" t="s">
        <v>368</v>
      </c>
      <c r="D95" s="46" t="s">
        <v>369</v>
      </c>
      <c r="E95" s="46">
        <v>3473.25</v>
      </c>
      <c r="F95" s="46">
        <f>VLOOKUP(C95,'[1]9月'!$B:$Q,16,0)</f>
        <v>3245.4</v>
      </c>
      <c r="G95" s="48">
        <v>5664.75</v>
      </c>
      <c r="H95" s="46">
        <v>3473.25</v>
      </c>
      <c r="I95" s="48">
        <v>1790</v>
      </c>
      <c r="J95" s="48">
        <v>108</v>
      </c>
      <c r="K95" s="63">
        <f t="shared" si="146"/>
        <v>62.5185</v>
      </c>
      <c r="L95" s="64">
        <f t="shared" si="147"/>
        <v>519.264</v>
      </c>
      <c r="M95" s="48">
        <f t="shared" si="148"/>
        <v>453.18</v>
      </c>
      <c r="N95" s="46">
        <f t="shared" si="149"/>
        <v>24.31275</v>
      </c>
      <c r="O95" s="48">
        <f t="shared" si="150"/>
        <v>89.5</v>
      </c>
      <c r="P95" s="48">
        <f t="shared" si="151"/>
        <v>54</v>
      </c>
      <c r="Q95" s="48">
        <f t="shared" si="152"/>
        <v>1202.77525</v>
      </c>
      <c r="R95" s="46">
        <f t="shared" si="153"/>
        <v>0</v>
      </c>
      <c r="S95" s="46">
        <f t="shared" si="154"/>
        <v>259.63</v>
      </c>
      <c r="T95" s="48">
        <f t="shared" si="155"/>
        <v>113.3</v>
      </c>
      <c r="U95" s="46">
        <f t="shared" si="156"/>
        <v>10.42</v>
      </c>
      <c r="V95" s="46">
        <v>0</v>
      </c>
      <c r="W95" s="48">
        <f t="shared" si="157"/>
        <v>89.5</v>
      </c>
      <c r="X95" s="48">
        <f t="shared" si="158"/>
        <v>54</v>
      </c>
      <c r="Y95" s="46">
        <f t="shared" si="159"/>
        <v>526.85</v>
      </c>
      <c r="Z95" s="46">
        <f t="shared" si="160"/>
        <v>1729.62525</v>
      </c>
      <c r="AA95" s="46"/>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45">
        <f t="shared" si="145"/>
        <v>93</v>
      </c>
      <c r="B96" s="46" t="s">
        <v>363</v>
      </c>
      <c r="C96" s="47" t="s">
        <v>370</v>
      </c>
      <c r="D96" s="46" t="s">
        <v>371</v>
      </c>
      <c r="E96" s="46">
        <v>3473.25</v>
      </c>
      <c r="F96" s="46">
        <f>VLOOKUP(C96,'[1]9月'!$B:$Q,16,0)</f>
        <v>3245.4</v>
      </c>
      <c r="G96" s="48">
        <v>5664.75</v>
      </c>
      <c r="H96" s="46">
        <v>3473.25</v>
      </c>
      <c r="I96" s="48">
        <v>1790</v>
      </c>
      <c r="J96" s="48">
        <v>108</v>
      </c>
      <c r="K96" s="63">
        <f t="shared" si="146"/>
        <v>62.5185</v>
      </c>
      <c r="L96" s="64">
        <f t="shared" si="147"/>
        <v>519.264</v>
      </c>
      <c r="M96" s="48">
        <f t="shared" si="148"/>
        <v>453.18</v>
      </c>
      <c r="N96" s="46">
        <f t="shared" si="149"/>
        <v>24.31275</v>
      </c>
      <c r="O96" s="48">
        <f t="shared" si="150"/>
        <v>89.5</v>
      </c>
      <c r="P96" s="48">
        <f t="shared" si="151"/>
        <v>54</v>
      </c>
      <c r="Q96" s="48">
        <f t="shared" si="152"/>
        <v>1202.77525</v>
      </c>
      <c r="R96" s="46">
        <f t="shared" si="153"/>
        <v>0</v>
      </c>
      <c r="S96" s="46">
        <f t="shared" si="154"/>
        <v>259.63</v>
      </c>
      <c r="T96" s="48">
        <f t="shared" si="155"/>
        <v>113.3</v>
      </c>
      <c r="U96" s="46">
        <f t="shared" si="156"/>
        <v>10.42</v>
      </c>
      <c r="V96" s="46">
        <v>0</v>
      </c>
      <c r="W96" s="48">
        <f t="shared" si="157"/>
        <v>89.5</v>
      </c>
      <c r="X96" s="48">
        <f t="shared" si="158"/>
        <v>54</v>
      </c>
      <c r="Y96" s="46">
        <f t="shared" si="159"/>
        <v>526.85</v>
      </c>
      <c r="Z96" s="46">
        <f t="shared" si="160"/>
        <v>1729.62525</v>
      </c>
      <c r="AA96" s="46"/>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45">
        <f t="shared" si="145"/>
        <v>94</v>
      </c>
      <c r="B97" s="46" t="s">
        <v>363</v>
      </c>
      <c r="C97" s="47" t="s">
        <v>372</v>
      </c>
      <c r="D97" s="46" t="s">
        <v>373</v>
      </c>
      <c r="E97" s="46">
        <v>3473.25</v>
      </c>
      <c r="F97" s="46">
        <f>VLOOKUP(C97,'[1]9月'!$B:$Q,16,0)</f>
        <v>3245.4</v>
      </c>
      <c r="G97" s="48">
        <v>5664.75</v>
      </c>
      <c r="H97" s="46">
        <v>3473.25</v>
      </c>
      <c r="I97" s="48">
        <v>1790</v>
      </c>
      <c r="J97" s="48">
        <v>108</v>
      </c>
      <c r="K97" s="63">
        <f t="shared" si="146"/>
        <v>62.5185</v>
      </c>
      <c r="L97" s="64">
        <f t="shared" si="147"/>
        <v>519.264</v>
      </c>
      <c r="M97" s="48">
        <f t="shared" si="148"/>
        <v>453.18</v>
      </c>
      <c r="N97" s="46">
        <f t="shared" si="149"/>
        <v>24.31275</v>
      </c>
      <c r="O97" s="48">
        <f t="shared" si="150"/>
        <v>89.5</v>
      </c>
      <c r="P97" s="48">
        <f t="shared" si="151"/>
        <v>54</v>
      </c>
      <c r="Q97" s="48">
        <f t="shared" si="152"/>
        <v>1202.77525</v>
      </c>
      <c r="R97" s="46">
        <f t="shared" si="153"/>
        <v>0</v>
      </c>
      <c r="S97" s="46">
        <f t="shared" si="154"/>
        <v>259.63</v>
      </c>
      <c r="T97" s="48">
        <f t="shared" si="155"/>
        <v>113.3</v>
      </c>
      <c r="U97" s="46">
        <f t="shared" si="156"/>
        <v>10.42</v>
      </c>
      <c r="V97" s="46">
        <v>0</v>
      </c>
      <c r="W97" s="48">
        <f t="shared" si="157"/>
        <v>89.5</v>
      </c>
      <c r="X97" s="48">
        <f t="shared" si="158"/>
        <v>54</v>
      </c>
      <c r="Y97" s="46">
        <f t="shared" si="159"/>
        <v>526.85</v>
      </c>
      <c r="Z97" s="46">
        <f t="shared" si="160"/>
        <v>1729.62525</v>
      </c>
      <c r="AA97" s="46"/>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45">
        <f t="shared" si="145"/>
        <v>95</v>
      </c>
      <c r="B98" s="46" t="s">
        <v>363</v>
      </c>
      <c r="C98" s="47" t="s">
        <v>374</v>
      </c>
      <c r="D98" s="46" t="s">
        <v>375</v>
      </c>
      <c r="E98" s="46">
        <v>3473.25</v>
      </c>
      <c r="F98" s="46">
        <f>VLOOKUP(C98,'[1]9月'!$B:$Q,16,0)</f>
        <v>3245.4</v>
      </c>
      <c r="G98" s="48">
        <v>5664.75</v>
      </c>
      <c r="H98" s="46">
        <v>3473.25</v>
      </c>
      <c r="I98" s="48">
        <v>1790</v>
      </c>
      <c r="J98" s="48">
        <v>108</v>
      </c>
      <c r="K98" s="63">
        <f t="shared" si="146"/>
        <v>62.5185</v>
      </c>
      <c r="L98" s="64">
        <f t="shared" si="147"/>
        <v>519.264</v>
      </c>
      <c r="M98" s="48">
        <f t="shared" si="148"/>
        <v>453.18</v>
      </c>
      <c r="N98" s="46">
        <f t="shared" si="149"/>
        <v>24.31275</v>
      </c>
      <c r="O98" s="48">
        <f t="shared" si="150"/>
        <v>89.5</v>
      </c>
      <c r="P98" s="48">
        <f t="shared" si="151"/>
        <v>54</v>
      </c>
      <c r="Q98" s="48">
        <f t="shared" si="152"/>
        <v>1202.77525</v>
      </c>
      <c r="R98" s="46">
        <f t="shared" si="153"/>
        <v>0</v>
      </c>
      <c r="S98" s="46">
        <f t="shared" si="154"/>
        <v>259.63</v>
      </c>
      <c r="T98" s="48">
        <f t="shared" si="155"/>
        <v>113.3</v>
      </c>
      <c r="U98" s="46">
        <f t="shared" si="156"/>
        <v>10.42</v>
      </c>
      <c r="V98" s="46">
        <v>0</v>
      </c>
      <c r="W98" s="48">
        <f t="shared" si="157"/>
        <v>89.5</v>
      </c>
      <c r="X98" s="48">
        <f t="shared" si="158"/>
        <v>54</v>
      </c>
      <c r="Y98" s="46">
        <f t="shared" si="159"/>
        <v>526.85</v>
      </c>
      <c r="Z98" s="46">
        <f t="shared" si="160"/>
        <v>1729.62525</v>
      </c>
      <c r="AA98" s="46"/>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45">
        <f t="shared" si="145"/>
        <v>96</v>
      </c>
      <c r="B99" s="53" t="s">
        <v>363</v>
      </c>
      <c r="C99" s="54" t="s">
        <v>376</v>
      </c>
      <c r="D99" s="46" t="s">
        <v>377</v>
      </c>
      <c r="E99" s="46">
        <v>3473.25</v>
      </c>
      <c r="F99" s="46">
        <f>VLOOKUP(C99,'[1]9月'!$B:$Q,16,0)</f>
        <v>3245.4</v>
      </c>
      <c r="G99" s="48">
        <v>5664.75</v>
      </c>
      <c r="H99" s="46">
        <v>3473.25</v>
      </c>
      <c r="I99" s="48">
        <v>0</v>
      </c>
      <c r="J99" s="48">
        <v>108</v>
      </c>
      <c r="K99" s="63">
        <f t="shared" si="146"/>
        <v>62.5185</v>
      </c>
      <c r="L99" s="64">
        <f t="shared" si="147"/>
        <v>519.264</v>
      </c>
      <c r="M99" s="48">
        <f t="shared" si="148"/>
        <v>453.18</v>
      </c>
      <c r="N99" s="46">
        <f t="shared" si="149"/>
        <v>24.31275</v>
      </c>
      <c r="O99" s="48">
        <f t="shared" si="150"/>
        <v>0</v>
      </c>
      <c r="P99" s="48">
        <f t="shared" si="151"/>
        <v>54</v>
      </c>
      <c r="Q99" s="48">
        <f t="shared" si="152"/>
        <v>1113.27525</v>
      </c>
      <c r="R99" s="46">
        <f t="shared" si="153"/>
        <v>0</v>
      </c>
      <c r="S99" s="46">
        <f t="shared" si="154"/>
        <v>259.63</v>
      </c>
      <c r="T99" s="48">
        <f t="shared" si="155"/>
        <v>113.3</v>
      </c>
      <c r="U99" s="46">
        <f t="shared" si="156"/>
        <v>10.42</v>
      </c>
      <c r="V99" s="46">
        <v>0</v>
      </c>
      <c r="W99" s="48">
        <f t="shared" si="157"/>
        <v>0</v>
      </c>
      <c r="X99" s="48">
        <f t="shared" si="158"/>
        <v>54</v>
      </c>
      <c r="Y99" s="46">
        <f t="shared" si="159"/>
        <v>437.35</v>
      </c>
      <c r="Z99" s="46">
        <f t="shared" si="160"/>
        <v>1550.62525</v>
      </c>
      <c r="AA99" s="46"/>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45">
        <f t="shared" si="145"/>
        <v>97</v>
      </c>
      <c r="B100" s="46" t="s">
        <v>363</v>
      </c>
      <c r="C100" s="47" t="s">
        <v>378</v>
      </c>
      <c r="D100" s="46" t="s">
        <v>379</v>
      </c>
      <c r="E100" s="46">
        <v>3473.25</v>
      </c>
      <c r="F100" s="46">
        <f>VLOOKUP(C100,'[1]9月'!$B:$Q,16,0)</f>
        <v>3245.4</v>
      </c>
      <c r="G100" s="48">
        <v>5664.75</v>
      </c>
      <c r="H100" s="46">
        <v>3473.25</v>
      </c>
      <c r="I100" s="48">
        <v>1790</v>
      </c>
      <c r="J100" s="48">
        <v>108</v>
      </c>
      <c r="K100" s="63">
        <f t="shared" si="146"/>
        <v>62.5185</v>
      </c>
      <c r="L100" s="64">
        <f t="shared" si="147"/>
        <v>519.264</v>
      </c>
      <c r="M100" s="48">
        <f t="shared" si="148"/>
        <v>453.18</v>
      </c>
      <c r="N100" s="46">
        <f t="shared" si="149"/>
        <v>24.31275</v>
      </c>
      <c r="O100" s="48">
        <f t="shared" si="150"/>
        <v>89.5</v>
      </c>
      <c r="P100" s="48">
        <f t="shared" si="151"/>
        <v>54</v>
      </c>
      <c r="Q100" s="48">
        <f t="shared" si="152"/>
        <v>1202.77525</v>
      </c>
      <c r="R100" s="46">
        <f t="shared" si="153"/>
        <v>0</v>
      </c>
      <c r="S100" s="46">
        <f t="shared" si="154"/>
        <v>259.63</v>
      </c>
      <c r="T100" s="48">
        <f t="shared" si="155"/>
        <v>113.3</v>
      </c>
      <c r="U100" s="46">
        <f t="shared" si="156"/>
        <v>10.42</v>
      </c>
      <c r="V100" s="46">
        <v>0</v>
      </c>
      <c r="W100" s="48">
        <f t="shared" si="157"/>
        <v>89.5</v>
      </c>
      <c r="X100" s="48">
        <f t="shared" si="158"/>
        <v>54</v>
      </c>
      <c r="Y100" s="46">
        <f t="shared" si="159"/>
        <v>526.85</v>
      </c>
      <c r="Z100" s="46">
        <f t="shared" si="160"/>
        <v>1729.62525</v>
      </c>
      <c r="AA100" s="46"/>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45">
        <f t="shared" si="145"/>
        <v>98</v>
      </c>
      <c r="B101" s="46" t="s">
        <v>363</v>
      </c>
      <c r="C101" s="47" t="s">
        <v>380</v>
      </c>
      <c r="D101" s="46" t="s">
        <v>381</v>
      </c>
      <c r="E101" s="46">
        <v>3473.25</v>
      </c>
      <c r="F101" s="46">
        <f>VLOOKUP(C101,'[1]9月'!$B:$Q,16,0)</f>
        <v>3245.4</v>
      </c>
      <c r="G101" s="48">
        <v>5664.75</v>
      </c>
      <c r="H101" s="46">
        <v>3473.25</v>
      </c>
      <c r="I101" s="48">
        <v>1790</v>
      </c>
      <c r="J101" s="48">
        <v>108</v>
      </c>
      <c r="K101" s="63">
        <f t="shared" si="146"/>
        <v>62.5185</v>
      </c>
      <c r="L101" s="64">
        <f t="shared" si="147"/>
        <v>519.264</v>
      </c>
      <c r="M101" s="48">
        <f t="shared" si="148"/>
        <v>453.18</v>
      </c>
      <c r="N101" s="46">
        <f t="shared" si="149"/>
        <v>24.31275</v>
      </c>
      <c r="O101" s="48">
        <f t="shared" si="150"/>
        <v>89.5</v>
      </c>
      <c r="P101" s="48">
        <f t="shared" si="151"/>
        <v>54</v>
      </c>
      <c r="Q101" s="48">
        <f t="shared" si="152"/>
        <v>1202.77525</v>
      </c>
      <c r="R101" s="46">
        <f t="shared" si="153"/>
        <v>0</v>
      </c>
      <c r="S101" s="46">
        <f t="shared" si="154"/>
        <v>259.63</v>
      </c>
      <c r="T101" s="48">
        <f t="shared" si="155"/>
        <v>113.3</v>
      </c>
      <c r="U101" s="46">
        <f t="shared" si="156"/>
        <v>10.42</v>
      </c>
      <c r="V101" s="46">
        <v>0</v>
      </c>
      <c r="W101" s="48">
        <f t="shared" si="157"/>
        <v>89.5</v>
      </c>
      <c r="X101" s="48">
        <f t="shared" si="158"/>
        <v>54</v>
      </c>
      <c r="Y101" s="46">
        <f t="shared" si="159"/>
        <v>526.85</v>
      </c>
      <c r="Z101" s="46">
        <f t="shared" si="160"/>
        <v>1729.62525</v>
      </c>
      <c r="AA101" s="46"/>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45">
        <f t="shared" si="145"/>
        <v>99</v>
      </c>
      <c r="B102" s="53" t="s">
        <v>363</v>
      </c>
      <c r="C102" s="74" t="s">
        <v>382</v>
      </c>
      <c r="D102" s="52" t="s">
        <v>383</v>
      </c>
      <c r="E102" s="46">
        <v>3473.25</v>
      </c>
      <c r="F102" s="46">
        <v>0</v>
      </c>
      <c r="G102" s="48">
        <v>0</v>
      </c>
      <c r="H102" s="46">
        <v>0</v>
      </c>
      <c r="I102" s="48">
        <v>0</v>
      </c>
      <c r="J102" s="48">
        <v>0</v>
      </c>
      <c r="K102" s="63">
        <f t="shared" si="146"/>
        <v>62.5185</v>
      </c>
      <c r="L102" s="64">
        <f t="shared" si="147"/>
        <v>0</v>
      </c>
      <c r="M102" s="48">
        <f t="shared" si="148"/>
        <v>0</v>
      </c>
      <c r="N102" s="46">
        <f t="shared" si="149"/>
        <v>0</v>
      </c>
      <c r="O102" s="48">
        <f t="shared" si="150"/>
        <v>0</v>
      </c>
      <c r="P102" s="48">
        <f t="shared" si="151"/>
        <v>0</v>
      </c>
      <c r="Q102" s="48">
        <f t="shared" si="152"/>
        <v>62.5185</v>
      </c>
      <c r="R102" s="46">
        <f t="shared" si="153"/>
        <v>0</v>
      </c>
      <c r="S102" s="46">
        <f t="shared" si="154"/>
        <v>0</v>
      </c>
      <c r="T102" s="48">
        <f t="shared" si="155"/>
        <v>0</v>
      </c>
      <c r="U102" s="46">
        <f t="shared" si="156"/>
        <v>0</v>
      </c>
      <c r="V102" s="46">
        <v>0</v>
      </c>
      <c r="W102" s="48">
        <f t="shared" si="157"/>
        <v>0</v>
      </c>
      <c r="X102" s="48">
        <f t="shared" si="158"/>
        <v>0</v>
      </c>
      <c r="Y102" s="46">
        <f t="shared" si="159"/>
        <v>0</v>
      </c>
      <c r="Z102" s="46">
        <f t="shared" si="160"/>
        <v>62.5185</v>
      </c>
      <c r="AA102" s="46"/>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5">
        <f t="shared" si="145"/>
        <v>100</v>
      </c>
      <c r="B103" s="46" t="s">
        <v>348</v>
      </c>
      <c r="C103" s="47" t="s">
        <v>386</v>
      </c>
      <c r="D103" s="46" t="s">
        <v>387</v>
      </c>
      <c r="E103" s="46">
        <v>3473.25</v>
      </c>
      <c r="F103" s="46">
        <f>VLOOKUP(C103,'[1]9月'!$B:$Q,16,0)</f>
        <v>3245.4</v>
      </c>
      <c r="G103" s="48">
        <v>5664.75</v>
      </c>
      <c r="H103" s="46">
        <v>3473.25</v>
      </c>
      <c r="I103" s="48">
        <v>2544</v>
      </c>
      <c r="J103" s="48">
        <v>108</v>
      </c>
      <c r="K103" s="63">
        <f t="shared" si="146"/>
        <v>62.5185</v>
      </c>
      <c r="L103" s="64">
        <f t="shared" si="147"/>
        <v>519.264</v>
      </c>
      <c r="M103" s="48">
        <f t="shared" si="148"/>
        <v>453.18</v>
      </c>
      <c r="N103" s="46">
        <f t="shared" si="149"/>
        <v>24.31275</v>
      </c>
      <c r="O103" s="48">
        <f t="shared" si="150"/>
        <v>127.2</v>
      </c>
      <c r="P103" s="48">
        <f t="shared" si="151"/>
        <v>54</v>
      </c>
      <c r="Q103" s="48">
        <f t="shared" si="152"/>
        <v>1240.47525</v>
      </c>
      <c r="R103" s="46">
        <f t="shared" si="153"/>
        <v>0</v>
      </c>
      <c r="S103" s="46">
        <f t="shared" si="154"/>
        <v>259.63</v>
      </c>
      <c r="T103" s="48">
        <f t="shared" si="155"/>
        <v>113.3</v>
      </c>
      <c r="U103" s="46">
        <f t="shared" si="156"/>
        <v>10.42</v>
      </c>
      <c r="V103" s="46">
        <v>0</v>
      </c>
      <c r="W103" s="48">
        <f t="shared" si="157"/>
        <v>127.2</v>
      </c>
      <c r="X103" s="48">
        <f t="shared" si="158"/>
        <v>54</v>
      </c>
      <c r="Y103" s="46">
        <f t="shared" si="159"/>
        <v>564.55</v>
      </c>
      <c r="Z103" s="46">
        <f t="shared" si="160"/>
        <v>1805.02525</v>
      </c>
      <c r="AA103" s="46"/>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45">
        <f t="shared" si="145"/>
        <v>101</v>
      </c>
      <c r="B104" s="46" t="s">
        <v>363</v>
      </c>
      <c r="C104" s="47" t="s">
        <v>388</v>
      </c>
      <c r="D104" s="46" t="s">
        <v>389</v>
      </c>
      <c r="E104" s="46">
        <v>3473.25</v>
      </c>
      <c r="F104" s="46">
        <f>VLOOKUP(C104,'[1]9月'!$B:$Q,16,0)</f>
        <v>3245.4</v>
      </c>
      <c r="G104" s="48">
        <v>5664.75</v>
      </c>
      <c r="H104" s="46">
        <v>3473.25</v>
      </c>
      <c r="I104" s="48">
        <v>2544</v>
      </c>
      <c r="J104" s="48">
        <v>108</v>
      </c>
      <c r="K104" s="63">
        <f t="shared" si="146"/>
        <v>62.5185</v>
      </c>
      <c r="L104" s="64">
        <f t="shared" si="147"/>
        <v>519.264</v>
      </c>
      <c r="M104" s="48">
        <f t="shared" si="148"/>
        <v>453.18</v>
      </c>
      <c r="N104" s="46">
        <f t="shared" si="149"/>
        <v>24.31275</v>
      </c>
      <c r="O104" s="48">
        <f t="shared" si="150"/>
        <v>127.2</v>
      </c>
      <c r="P104" s="48">
        <f t="shared" si="151"/>
        <v>54</v>
      </c>
      <c r="Q104" s="48">
        <f t="shared" si="152"/>
        <v>1240.47525</v>
      </c>
      <c r="R104" s="46">
        <f t="shared" si="153"/>
        <v>0</v>
      </c>
      <c r="S104" s="46">
        <f t="shared" si="154"/>
        <v>259.63</v>
      </c>
      <c r="T104" s="48">
        <f t="shared" si="155"/>
        <v>113.3</v>
      </c>
      <c r="U104" s="46">
        <f t="shared" si="156"/>
        <v>10.42</v>
      </c>
      <c r="V104" s="46">
        <v>0</v>
      </c>
      <c r="W104" s="48">
        <f t="shared" si="157"/>
        <v>127.2</v>
      </c>
      <c r="X104" s="48">
        <f t="shared" si="158"/>
        <v>54</v>
      </c>
      <c r="Y104" s="46">
        <f t="shared" si="159"/>
        <v>564.55</v>
      </c>
      <c r="Z104" s="46">
        <f t="shared" si="160"/>
        <v>1805.02525</v>
      </c>
      <c r="AA104" s="46"/>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45">
        <f t="shared" si="145"/>
        <v>102</v>
      </c>
      <c r="B105" s="46" t="s">
        <v>348</v>
      </c>
      <c r="C105" s="47" t="s">
        <v>390</v>
      </c>
      <c r="D105" s="46" t="s">
        <v>391</v>
      </c>
      <c r="E105" s="46">
        <v>3473.25</v>
      </c>
      <c r="F105" s="46">
        <f>VLOOKUP(C105,'[1]9月'!$B:$Q,16,0)</f>
        <v>3245.4</v>
      </c>
      <c r="G105" s="48">
        <v>5664.75</v>
      </c>
      <c r="H105" s="46">
        <v>3473.25</v>
      </c>
      <c r="I105" s="48">
        <v>1790</v>
      </c>
      <c r="J105" s="48">
        <v>108</v>
      </c>
      <c r="K105" s="63">
        <f t="shared" si="146"/>
        <v>62.5185</v>
      </c>
      <c r="L105" s="64">
        <f t="shared" si="147"/>
        <v>519.264</v>
      </c>
      <c r="M105" s="48">
        <f t="shared" si="148"/>
        <v>453.18</v>
      </c>
      <c r="N105" s="46">
        <f t="shared" si="149"/>
        <v>24.31275</v>
      </c>
      <c r="O105" s="48">
        <f t="shared" si="150"/>
        <v>89.5</v>
      </c>
      <c r="P105" s="48">
        <f t="shared" si="151"/>
        <v>54</v>
      </c>
      <c r="Q105" s="48">
        <f t="shared" si="152"/>
        <v>1202.77525</v>
      </c>
      <c r="R105" s="46">
        <f t="shared" si="153"/>
        <v>0</v>
      </c>
      <c r="S105" s="46">
        <f t="shared" si="154"/>
        <v>259.63</v>
      </c>
      <c r="T105" s="48">
        <f t="shared" si="155"/>
        <v>113.3</v>
      </c>
      <c r="U105" s="46">
        <f t="shared" si="156"/>
        <v>10.42</v>
      </c>
      <c r="V105" s="46">
        <v>0</v>
      </c>
      <c r="W105" s="48">
        <f t="shared" si="157"/>
        <v>89.5</v>
      </c>
      <c r="X105" s="48">
        <f t="shared" si="158"/>
        <v>54</v>
      </c>
      <c r="Y105" s="46">
        <f t="shared" si="159"/>
        <v>526.85</v>
      </c>
      <c r="Z105" s="46">
        <f t="shared" si="160"/>
        <v>1729.62525</v>
      </c>
      <c r="AA105" s="46"/>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45">
        <f t="shared" si="145"/>
        <v>103</v>
      </c>
      <c r="B106" s="46" t="s">
        <v>348</v>
      </c>
      <c r="C106" s="47" t="s">
        <v>392</v>
      </c>
      <c r="D106" s="46" t="s">
        <v>393</v>
      </c>
      <c r="E106" s="46">
        <v>3473.25</v>
      </c>
      <c r="F106" s="46">
        <f>VLOOKUP(C106,'[1]9月'!$B:$Q,16,0)</f>
        <v>3245.4</v>
      </c>
      <c r="G106" s="48">
        <v>5664.75</v>
      </c>
      <c r="H106" s="46">
        <v>3473.25</v>
      </c>
      <c r="I106" s="48">
        <v>2544</v>
      </c>
      <c r="J106" s="48">
        <v>108</v>
      </c>
      <c r="K106" s="63">
        <f t="shared" si="146"/>
        <v>62.5185</v>
      </c>
      <c r="L106" s="64">
        <f t="shared" si="147"/>
        <v>519.264</v>
      </c>
      <c r="M106" s="48">
        <f t="shared" si="148"/>
        <v>453.18</v>
      </c>
      <c r="N106" s="46">
        <f t="shared" si="149"/>
        <v>24.31275</v>
      </c>
      <c r="O106" s="48">
        <f t="shared" si="150"/>
        <v>127.2</v>
      </c>
      <c r="P106" s="48">
        <f t="shared" si="151"/>
        <v>54</v>
      </c>
      <c r="Q106" s="48">
        <f t="shared" si="152"/>
        <v>1240.47525</v>
      </c>
      <c r="R106" s="46">
        <f t="shared" si="153"/>
        <v>0</v>
      </c>
      <c r="S106" s="46">
        <f t="shared" si="154"/>
        <v>259.63</v>
      </c>
      <c r="T106" s="48">
        <f t="shared" si="155"/>
        <v>113.3</v>
      </c>
      <c r="U106" s="46">
        <f t="shared" si="156"/>
        <v>10.42</v>
      </c>
      <c r="V106" s="46">
        <v>0</v>
      </c>
      <c r="W106" s="48">
        <f t="shared" si="157"/>
        <v>127.2</v>
      </c>
      <c r="X106" s="48">
        <f t="shared" si="158"/>
        <v>54</v>
      </c>
      <c r="Y106" s="46">
        <f t="shared" si="159"/>
        <v>564.55</v>
      </c>
      <c r="Z106" s="46">
        <f t="shared" si="160"/>
        <v>1805.02525</v>
      </c>
      <c r="AA106" s="46"/>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45">
        <f t="shared" si="145"/>
        <v>104</v>
      </c>
      <c r="B107" s="46" t="s">
        <v>348</v>
      </c>
      <c r="C107" s="47" t="s">
        <v>394</v>
      </c>
      <c r="D107" s="46" t="s">
        <v>395</v>
      </c>
      <c r="E107" s="46">
        <v>3473.25</v>
      </c>
      <c r="F107" s="46">
        <f>VLOOKUP(C107,'[1]9月'!$B:$Q,16,0)</f>
        <v>3245.4</v>
      </c>
      <c r="G107" s="48">
        <v>5664.75</v>
      </c>
      <c r="H107" s="46">
        <v>3473.25</v>
      </c>
      <c r="I107" s="48">
        <v>1790</v>
      </c>
      <c r="J107" s="48">
        <v>108</v>
      </c>
      <c r="K107" s="63">
        <f t="shared" si="146"/>
        <v>62.5185</v>
      </c>
      <c r="L107" s="64">
        <f t="shared" si="147"/>
        <v>519.264</v>
      </c>
      <c r="M107" s="48">
        <f t="shared" si="148"/>
        <v>453.18</v>
      </c>
      <c r="N107" s="46">
        <f t="shared" si="149"/>
        <v>24.31275</v>
      </c>
      <c r="O107" s="48">
        <f t="shared" si="150"/>
        <v>89.5</v>
      </c>
      <c r="P107" s="48">
        <f t="shared" si="151"/>
        <v>54</v>
      </c>
      <c r="Q107" s="48">
        <f t="shared" si="152"/>
        <v>1202.77525</v>
      </c>
      <c r="R107" s="46">
        <f t="shared" si="153"/>
        <v>0</v>
      </c>
      <c r="S107" s="46">
        <f t="shared" si="154"/>
        <v>259.63</v>
      </c>
      <c r="T107" s="48">
        <f t="shared" si="155"/>
        <v>113.3</v>
      </c>
      <c r="U107" s="46">
        <f t="shared" si="156"/>
        <v>10.42</v>
      </c>
      <c r="V107" s="46">
        <v>0</v>
      </c>
      <c r="W107" s="48">
        <f t="shared" si="157"/>
        <v>89.5</v>
      </c>
      <c r="X107" s="48">
        <f t="shared" si="158"/>
        <v>54</v>
      </c>
      <c r="Y107" s="46">
        <f t="shared" si="159"/>
        <v>526.85</v>
      </c>
      <c r="Z107" s="46">
        <f t="shared" si="160"/>
        <v>1729.62525</v>
      </c>
      <c r="AA107" s="46"/>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45">
        <f t="shared" si="145"/>
        <v>105</v>
      </c>
      <c r="B108" s="46" t="s">
        <v>348</v>
      </c>
      <c r="C108" s="47" t="s">
        <v>396</v>
      </c>
      <c r="D108" s="46" t="s">
        <v>397</v>
      </c>
      <c r="E108" s="46">
        <v>3473.25</v>
      </c>
      <c r="F108" s="46">
        <f>VLOOKUP(C108,'[1]9月'!$B:$Q,16,0)</f>
        <v>3245.4</v>
      </c>
      <c r="G108" s="48">
        <v>5664.75</v>
      </c>
      <c r="H108" s="46">
        <v>3473.25</v>
      </c>
      <c r="I108" s="48">
        <v>2544</v>
      </c>
      <c r="J108" s="48">
        <v>108</v>
      </c>
      <c r="K108" s="63">
        <f t="shared" si="146"/>
        <v>62.5185</v>
      </c>
      <c r="L108" s="64">
        <f t="shared" si="147"/>
        <v>519.264</v>
      </c>
      <c r="M108" s="48">
        <f t="shared" si="148"/>
        <v>453.18</v>
      </c>
      <c r="N108" s="46">
        <f t="shared" si="149"/>
        <v>24.31275</v>
      </c>
      <c r="O108" s="48">
        <f t="shared" si="150"/>
        <v>127.2</v>
      </c>
      <c r="P108" s="48">
        <f t="shared" si="151"/>
        <v>54</v>
      </c>
      <c r="Q108" s="48">
        <f t="shared" si="152"/>
        <v>1240.47525</v>
      </c>
      <c r="R108" s="46">
        <f t="shared" si="153"/>
        <v>0</v>
      </c>
      <c r="S108" s="46">
        <f t="shared" si="154"/>
        <v>259.63</v>
      </c>
      <c r="T108" s="48">
        <f t="shared" si="155"/>
        <v>113.3</v>
      </c>
      <c r="U108" s="46">
        <f t="shared" si="156"/>
        <v>10.42</v>
      </c>
      <c r="V108" s="46">
        <v>0</v>
      </c>
      <c r="W108" s="48">
        <f t="shared" si="157"/>
        <v>127.2</v>
      </c>
      <c r="X108" s="48">
        <f t="shared" si="158"/>
        <v>54</v>
      </c>
      <c r="Y108" s="46">
        <f t="shared" si="159"/>
        <v>564.55</v>
      </c>
      <c r="Z108" s="46">
        <f t="shared" si="160"/>
        <v>1805.02525</v>
      </c>
      <c r="AA108" s="46"/>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45">
        <f t="shared" si="145"/>
        <v>106</v>
      </c>
      <c r="B109" s="46" t="s">
        <v>348</v>
      </c>
      <c r="C109" s="47" t="s">
        <v>398</v>
      </c>
      <c r="D109" s="46" t="s">
        <v>399</v>
      </c>
      <c r="E109" s="46">
        <v>3473.25</v>
      </c>
      <c r="F109" s="46">
        <f>VLOOKUP(C109,'[1]9月'!$B:$Q,16,0)</f>
        <v>3245.4</v>
      </c>
      <c r="G109" s="48">
        <v>5664.75</v>
      </c>
      <c r="H109" s="46">
        <v>3473.25</v>
      </c>
      <c r="I109" s="48">
        <v>1790</v>
      </c>
      <c r="J109" s="48">
        <v>108</v>
      </c>
      <c r="K109" s="63">
        <f t="shared" si="146"/>
        <v>62.5185</v>
      </c>
      <c r="L109" s="64">
        <f t="shared" si="147"/>
        <v>519.264</v>
      </c>
      <c r="M109" s="48">
        <f t="shared" si="148"/>
        <v>453.18</v>
      </c>
      <c r="N109" s="46">
        <f t="shared" si="149"/>
        <v>24.31275</v>
      </c>
      <c r="O109" s="48">
        <f t="shared" si="150"/>
        <v>89.5</v>
      </c>
      <c r="P109" s="48">
        <f t="shared" si="151"/>
        <v>54</v>
      </c>
      <c r="Q109" s="48">
        <f t="shared" si="152"/>
        <v>1202.77525</v>
      </c>
      <c r="R109" s="46">
        <f t="shared" si="153"/>
        <v>0</v>
      </c>
      <c r="S109" s="46">
        <f t="shared" si="154"/>
        <v>259.63</v>
      </c>
      <c r="T109" s="48">
        <f t="shared" si="155"/>
        <v>113.3</v>
      </c>
      <c r="U109" s="46">
        <f t="shared" si="156"/>
        <v>10.42</v>
      </c>
      <c r="V109" s="46">
        <v>0</v>
      </c>
      <c r="W109" s="48">
        <f t="shared" si="157"/>
        <v>89.5</v>
      </c>
      <c r="X109" s="48">
        <f t="shared" si="158"/>
        <v>54</v>
      </c>
      <c r="Y109" s="46">
        <f t="shared" si="159"/>
        <v>526.85</v>
      </c>
      <c r="Z109" s="46">
        <f t="shared" si="160"/>
        <v>1729.62525</v>
      </c>
      <c r="AA109" s="46"/>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45">
        <f t="shared" si="145"/>
        <v>107</v>
      </c>
      <c r="B110" s="46" t="s">
        <v>348</v>
      </c>
      <c r="C110" s="47" t="s">
        <v>400</v>
      </c>
      <c r="D110" s="46" t="s">
        <v>401</v>
      </c>
      <c r="E110" s="46">
        <v>3473.25</v>
      </c>
      <c r="F110" s="46">
        <f>VLOOKUP(C110,'[1]9月'!$B:$Q,16,0)</f>
        <v>3245.4</v>
      </c>
      <c r="G110" s="48">
        <v>5664.75</v>
      </c>
      <c r="H110" s="46">
        <v>3473.25</v>
      </c>
      <c r="I110" s="48">
        <v>1790</v>
      </c>
      <c r="J110" s="48">
        <v>108</v>
      </c>
      <c r="K110" s="63">
        <f t="shared" si="146"/>
        <v>62.5185</v>
      </c>
      <c r="L110" s="64">
        <f t="shared" si="147"/>
        <v>519.264</v>
      </c>
      <c r="M110" s="48">
        <f t="shared" si="148"/>
        <v>453.18</v>
      </c>
      <c r="N110" s="46">
        <f t="shared" si="149"/>
        <v>24.31275</v>
      </c>
      <c r="O110" s="48">
        <f t="shared" si="150"/>
        <v>89.5</v>
      </c>
      <c r="P110" s="48">
        <f t="shared" si="151"/>
        <v>54</v>
      </c>
      <c r="Q110" s="48">
        <f t="shared" si="152"/>
        <v>1202.77525</v>
      </c>
      <c r="R110" s="46">
        <f t="shared" si="153"/>
        <v>0</v>
      </c>
      <c r="S110" s="46">
        <f t="shared" si="154"/>
        <v>259.63</v>
      </c>
      <c r="T110" s="48">
        <f t="shared" si="155"/>
        <v>113.3</v>
      </c>
      <c r="U110" s="46">
        <f t="shared" si="156"/>
        <v>10.42</v>
      </c>
      <c r="V110" s="46">
        <v>0</v>
      </c>
      <c r="W110" s="48">
        <f t="shared" si="157"/>
        <v>89.5</v>
      </c>
      <c r="X110" s="48">
        <f t="shared" si="158"/>
        <v>54</v>
      </c>
      <c r="Y110" s="46">
        <f t="shared" si="159"/>
        <v>526.85</v>
      </c>
      <c r="Z110" s="46">
        <f t="shared" si="160"/>
        <v>1729.62525</v>
      </c>
      <c r="AA110" s="46"/>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45">
        <f t="shared" si="145"/>
        <v>108</v>
      </c>
      <c r="B111" s="46" t="s">
        <v>348</v>
      </c>
      <c r="C111" s="47" t="s">
        <v>402</v>
      </c>
      <c r="D111" s="46" t="s">
        <v>403</v>
      </c>
      <c r="E111" s="46">
        <v>3473.25</v>
      </c>
      <c r="F111" s="46">
        <f>VLOOKUP(C111,'[1]9月'!$B:$Q,16,0)</f>
        <v>3245.4</v>
      </c>
      <c r="G111" s="48">
        <v>5664.75</v>
      </c>
      <c r="H111" s="46">
        <v>3473.25</v>
      </c>
      <c r="I111" s="48">
        <v>2544</v>
      </c>
      <c r="J111" s="48">
        <v>108</v>
      </c>
      <c r="K111" s="63">
        <f t="shared" si="146"/>
        <v>62.5185</v>
      </c>
      <c r="L111" s="64">
        <f t="shared" si="147"/>
        <v>519.264</v>
      </c>
      <c r="M111" s="48">
        <f t="shared" si="148"/>
        <v>453.18</v>
      </c>
      <c r="N111" s="46">
        <f t="shared" si="149"/>
        <v>24.31275</v>
      </c>
      <c r="O111" s="48">
        <f t="shared" si="150"/>
        <v>127.2</v>
      </c>
      <c r="P111" s="48">
        <f t="shared" si="151"/>
        <v>54</v>
      </c>
      <c r="Q111" s="48">
        <f t="shared" si="152"/>
        <v>1240.47525</v>
      </c>
      <c r="R111" s="46">
        <f t="shared" si="153"/>
        <v>0</v>
      </c>
      <c r="S111" s="46">
        <f t="shared" si="154"/>
        <v>259.63</v>
      </c>
      <c r="T111" s="48">
        <f t="shared" si="155"/>
        <v>113.3</v>
      </c>
      <c r="U111" s="46">
        <f t="shared" si="156"/>
        <v>10.42</v>
      </c>
      <c r="V111" s="46">
        <v>0</v>
      </c>
      <c r="W111" s="48">
        <f t="shared" si="157"/>
        <v>127.2</v>
      </c>
      <c r="X111" s="48">
        <f t="shared" si="158"/>
        <v>54</v>
      </c>
      <c r="Y111" s="46">
        <f t="shared" si="159"/>
        <v>564.55</v>
      </c>
      <c r="Z111" s="46">
        <f t="shared" si="160"/>
        <v>1805.02525</v>
      </c>
      <c r="AA111" s="46"/>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45">
        <f t="shared" si="145"/>
        <v>109</v>
      </c>
      <c r="B112" s="46" t="s">
        <v>348</v>
      </c>
      <c r="C112" s="47" t="s">
        <v>404</v>
      </c>
      <c r="D112" s="46" t="s">
        <v>405</v>
      </c>
      <c r="E112" s="46">
        <v>3473.25</v>
      </c>
      <c r="F112" s="46">
        <f>VLOOKUP(C112,'[1]9月'!$B:$Q,16,0)</f>
        <v>3245.4</v>
      </c>
      <c r="G112" s="48">
        <v>5664.75</v>
      </c>
      <c r="H112" s="46">
        <v>3473.25</v>
      </c>
      <c r="I112" s="48">
        <v>1790</v>
      </c>
      <c r="J112" s="48">
        <v>108</v>
      </c>
      <c r="K112" s="63">
        <f t="shared" si="146"/>
        <v>62.5185</v>
      </c>
      <c r="L112" s="64">
        <f t="shared" si="147"/>
        <v>519.264</v>
      </c>
      <c r="M112" s="48">
        <f t="shared" si="148"/>
        <v>453.18</v>
      </c>
      <c r="N112" s="46">
        <f t="shared" si="149"/>
        <v>24.31275</v>
      </c>
      <c r="O112" s="48">
        <f t="shared" si="150"/>
        <v>89.5</v>
      </c>
      <c r="P112" s="48">
        <f t="shared" si="151"/>
        <v>54</v>
      </c>
      <c r="Q112" s="48">
        <f t="shared" si="152"/>
        <v>1202.77525</v>
      </c>
      <c r="R112" s="46">
        <f t="shared" si="153"/>
        <v>0</v>
      </c>
      <c r="S112" s="46">
        <f t="shared" si="154"/>
        <v>259.63</v>
      </c>
      <c r="T112" s="48">
        <f t="shared" si="155"/>
        <v>113.3</v>
      </c>
      <c r="U112" s="46">
        <f t="shared" si="156"/>
        <v>10.42</v>
      </c>
      <c r="V112" s="46">
        <v>0</v>
      </c>
      <c r="W112" s="48">
        <f t="shared" si="157"/>
        <v>89.5</v>
      </c>
      <c r="X112" s="48">
        <f t="shared" si="158"/>
        <v>54</v>
      </c>
      <c r="Y112" s="46">
        <f t="shared" si="159"/>
        <v>526.85</v>
      </c>
      <c r="Z112" s="46">
        <f t="shared" si="160"/>
        <v>1729.62525</v>
      </c>
      <c r="AA112" s="46"/>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45">
        <f t="shared" si="145"/>
        <v>110</v>
      </c>
      <c r="B113" s="46" t="s">
        <v>348</v>
      </c>
      <c r="C113" s="47" t="s">
        <v>406</v>
      </c>
      <c r="D113" s="46" t="s">
        <v>407</v>
      </c>
      <c r="E113" s="46">
        <v>3473.25</v>
      </c>
      <c r="F113" s="46">
        <f>VLOOKUP(C113,'[1]9月'!$B:$Q,16,0)</f>
        <v>3245.4</v>
      </c>
      <c r="G113" s="48">
        <v>5664.75</v>
      </c>
      <c r="H113" s="46">
        <v>3473.25</v>
      </c>
      <c r="I113" s="48">
        <v>1790</v>
      </c>
      <c r="J113" s="48">
        <v>108</v>
      </c>
      <c r="K113" s="63">
        <f t="shared" si="146"/>
        <v>62.5185</v>
      </c>
      <c r="L113" s="64">
        <f t="shared" si="147"/>
        <v>519.264</v>
      </c>
      <c r="M113" s="48">
        <f t="shared" si="148"/>
        <v>453.18</v>
      </c>
      <c r="N113" s="46">
        <f t="shared" si="149"/>
        <v>24.31275</v>
      </c>
      <c r="O113" s="48">
        <f t="shared" si="150"/>
        <v>89.5</v>
      </c>
      <c r="P113" s="48">
        <f t="shared" si="151"/>
        <v>54</v>
      </c>
      <c r="Q113" s="48">
        <f t="shared" si="152"/>
        <v>1202.77525</v>
      </c>
      <c r="R113" s="46">
        <f t="shared" si="153"/>
        <v>0</v>
      </c>
      <c r="S113" s="46">
        <f t="shared" si="154"/>
        <v>259.63</v>
      </c>
      <c r="T113" s="48">
        <f t="shared" si="155"/>
        <v>113.3</v>
      </c>
      <c r="U113" s="46">
        <f t="shared" si="156"/>
        <v>10.42</v>
      </c>
      <c r="V113" s="46">
        <v>0</v>
      </c>
      <c r="W113" s="48">
        <f t="shared" si="157"/>
        <v>89.5</v>
      </c>
      <c r="X113" s="48">
        <f t="shared" si="158"/>
        <v>54</v>
      </c>
      <c r="Y113" s="46">
        <f t="shared" si="159"/>
        <v>526.85</v>
      </c>
      <c r="Z113" s="46">
        <f t="shared" si="160"/>
        <v>1729.62525</v>
      </c>
      <c r="AA113" s="46"/>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45">
        <f t="shared" si="145"/>
        <v>111</v>
      </c>
      <c r="B114" s="46" t="s">
        <v>348</v>
      </c>
      <c r="C114" s="47" t="s">
        <v>408</v>
      </c>
      <c r="D114" s="46" t="s">
        <v>409</v>
      </c>
      <c r="E114" s="46">
        <v>3473.25</v>
      </c>
      <c r="F114" s="46">
        <f>VLOOKUP(C114,'[1]9月'!$B:$Q,16,0)</f>
        <v>3245.4</v>
      </c>
      <c r="G114" s="48">
        <v>5664.75</v>
      </c>
      <c r="H114" s="46">
        <v>3473.25</v>
      </c>
      <c r="I114" s="48">
        <v>1790</v>
      </c>
      <c r="J114" s="48">
        <v>108</v>
      </c>
      <c r="K114" s="63">
        <f t="shared" si="146"/>
        <v>62.5185</v>
      </c>
      <c r="L114" s="64">
        <f t="shared" si="147"/>
        <v>519.264</v>
      </c>
      <c r="M114" s="48">
        <f t="shared" si="148"/>
        <v>453.18</v>
      </c>
      <c r="N114" s="46">
        <f t="shared" si="149"/>
        <v>24.31275</v>
      </c>
      <c r="O114" s="48">
        <f t="shared" si="150"/>
        <v>89.5</v>
      </c>
      <c r="P114" s="48">
        <f t="shared" si="151"/>
        <v>54</v>
      </c>
      <c r="Q114" s="48">
        <f t="shared" si="152"/>
        <v>1202.77525</v>
      </c>
      <c r="R114" s="46">
        <f t="shared" si="153"/>
        <v>0</v>
      </c>
      <c r="S114" s="46">
        <f t="shared" si="154"/>
        <v>259.63</v>
      </c>
      <c r="T114" s="48">
        <f t="shared" si="155"/>
        <v>113.3</v>
      </c>
      <c r="U114" s="46">
        <f t="shared" si="156"/>
        <v>10.42</v>
      </c>
      <c r="V114" s="46">
        <v>0</v>
      </c>
      <c r="W114" s="48">
        <f t="shared" si="157"/>
        <v>89.5</v>
      </c>
      <c r="X114" s="48">
        <f t="shared" si="158"/>
        <v>54</v>
      </c>
      <c r="Y114" s="46">
        <f t="shared" si="159"/>
        <v>526.85</v>
      </c>
      <c r="Z114" s="46">
        <f t="shared" si="160"/>
        <v>1729.62525</v>
      </c>
      <c r="AA114" s="46"/>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45">
        <f t="shared" si="145"/>
        <v>112</v>
      </c>
      <c r="B115" s="46" t="s">
        <v>348</v>
      </c>
      <c r="C115" s="47" t="s">
        <v>410</v>
      </c>
      <c r="D115" s="46" t="s">
        <v>411</v>
      </c>
      <c r="E115" s="46">
        <v>3473.25</v>
      </c>
      <c r="F115" s="46">
        <f>VLOOKUP(C115,'[1]9月'!$B:$Q,16,0)</f>
        <v>3245.4</v>
      </c>
      <c r="G115" s="48">
        <v>5664.75</v>
      </c>
      <c r="H115" s="46">
        <v>3473.25</v>
      </c>
      <c r="I115" s="48">
        <v>1790</v>
      </c>
      <c r="J115" s="48">
        <v>108</v>
      </c>
      <c r="K115" s="63">
        <f t="shared" si="146"/>
        <v>62.5185</v>
      </c>
      <c r="L115" s="64">
        <f t="shared" si="147"/>
        <v>519.264</v>
      </c>
      <c r="M115" s="48">
        <f t="shared" si="148"/>
        <v>453.18</v>
      </c>
      <c r="N115" s="46">
        <f t="shared" si="149"/>
        <v>24.31275</v>
      </c>
      <c r="O115" s="48">
        <f t="shared" si="150"/>
        <v>89.5</v>
      </c>
      <c r="P115" s="48">
        <f t="shared" si="151"/>
        <v>54</v>
      </c>
      <c r="Q115" s="48">
        <f t="shared" si="152"/>
        <v>1202.77525</v>
      </c>
      <c r="R115" s="46">
        <f t="shared" si="153"/>
        <v>0</v>
      </c>
      <c r="S115" s="46">
        <f t="shared" si="154"/>
        <v>259.63</v>
      </c>
      <c r="T115" s="48">
        <f t="shared" si="155"/>
        <v>113.3</v>
      </c>
      <c r="U115" s="46">
        <f t="shared" si="156"/>
        <v>10.42</v>
      </c>
      <c r="V115" s="46">
        <v>0</v>
      </c>
      <c r="W115" s="48">
        <f t="shared" si="157"/>
        <v>89.5</v>
      </c>
      <c r="X115" s="48">
        <f t="shared" si="158"/>
        <v>54</v>
      </c>
      <c r="Y115" s="46">
        <f t="shared" si="159"/>
        <v>526.85</v>
      </c>
      <c r="Z115" s="46">
        <f t="shared" si="160"/>
        <v>1729.62525</v>
      </c>
      <c r="AA115" s="46"/>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45">
        <f t="shared" si="145"/>
        <v>113</v>
      </c>
      <c r="B116" s="46" t="s">
        <v>348</v>
      </c>
      <c r="C116" s="47" t="s">
        <v>412</v>
      </c>
      <c r="D116" s="46" t="s">
        <v>413</v>
      </c>
      <c r="E116" s="46">
        <v>3473.25</v>
      </c>
      <c r="F116" s="46">
        <f>VLOOKUP(C116,'[1]9月'!$B:$Q,16,0)</f>
        <v>3245.4</v>
      </c>
      <c r="G116" s="48">
        <v>5664.75</v>
      </c>
      <c r="H116" s="46">
        <v>3473.25</v>
      </c>
      <c r="I116" s="48">
        <v>1790</v>
      </c>
      <c r="J116" s="48">
        <v>108</v>
      </c>
      <c r="K116" s="63">
        <f t="shared" si="146"/>
        <v>62.5185</v>
      </c>
      <c r="L116" s="64">
        <f t="shared" si="147"/>
        <v>519.264</v>
      </c>
      <c r="M116" s="48">
        <f t="shared" si="148"/>
        <v>453.18</v>
      </c>
      <c r="N116" s="46">
        <f t="shared" si="149"/>
        <v>24.31275</v>
      </c>
      <c r="O116" s="48">
        <f t="shared" si="150"/>
        <v>89.5</v>
      </c>
      <c r="P116" s="48">
        <f t="shared" si="151"/>
        <v>54</v>
      </c>
      <c r="Q116" s="48">
        <f t="shared" si="152"/>
        <v>1202.77525</v>
      </c>
      <c r="R116" s="46">
        <f t="shared" si="153"/>
        <v>0</v>
      </c>
      <c r="S116" s="46">
        <f t="shared" si="154"/>
        <v>259.63</v>
      </c>
      <c r="T116" s="48">
        <f t="shared" si="155"/>
        <v>113.3</v>
      </c>
      <c r="U116" s="46">
        <f t="shared" si="156"/>
        <v>10.42</v>
      </c>
      <c r="V116" s="46">
        <v>0</v>
      </c>
      <c r="W116" s="48">
        <f t="shared" si="157"/>
        <v>89.5</v>
      </c>
      <c r="X116" s="48">
        <f t="shared" si="158"/>
        <v>54</v>
      </c>
      <c r="Y116" s="46">
        <f t="shared" si="159"/>
        <v>526.85</v>
      </c>
      <c r="Z116" s="46">
        <f t="shared" si="160"/>
        <v>1729.62525</v>
      </c>
      <c r="AA116" s="46"/>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45">
        <f t="shared" si="145"/>
        <v>114</v>
      </c>
      <c r="B117" s="46" t="s">
        <v>348</v>
      </c>
      <c r="C117" s="47" t="s">
        <v>414</v>
      </c>
      <c r="D117" s="46" t="s">
        <v>415</v>
      </c>
      <c r="E117" s="46">
        <v>3473.25</v>
      </c>
      <c r="F117" s="46">
        <f>VLOOKUP(C117,'[1]9月'!$B:$Q,16,0)</f>
        <v>3245.4</v>
      </c>
      <c r="G117" s="48">
        <v>5664.75</v>
      </c>
      <c r="H117" s="46">
        <v>3473.25</v>
      </c>
      <c r="I117" s="48">
        <v>1790</v>
      </c>
      <c r="J117" s="48">
        <v>108</v>
      </c>
      <c r="K117" s="63">
        <f t="shared" si="146"/>
        <v>62.5185</v>
      </c>
      <c r="L117" s="64">
        <f t="shared" si="147"/>
        <v>519.264</v>
      </c>
      <c r="M117" s="48">
        <f t="shared" si="148"/>
        <v>453.18</v>
      </c>
      <c r="N117" s="46">
        <f t="shared" si="149"/>
        <v>24.31275</v>
      </c>
      <c r="O117" s="48">
        <f t="shared" si="150"/>
        <v>89.5</v>
      </c>
      <c r="P117" s="48">
        <f t="shared" si="151"/>
        <v>54</v>
      </c>
      <c r="Q117" s="48">
        <f t="shared" si="152"/>
        <v>1202.77525</v>
      </c>
      <c r="R117" s="46">
        <f t="shared" si="153"/>
        <v>0</v>
      </c>
      <c r="S117" s="46">
        <f t="shared" si="154"/>
        <v>259.63</v>
      </c>
      <c r="T117" s="48">
        <f t="shared" si="155"/>
        <v>113.3</v>
      </c>
      <c r="U117" s="46">
        <f t="shared" si="156"/>
        <v>10.42</v>
      </c>
      <c r="V117" s="46">
        <v>0</v>
      </c>
      <c r="W117" s="48">
        <f t="shared" si="157"/>
        <v>89.5</v>
      </c>
      <c r="X117" s="48">
        <f t="shared" si="158"/>
        <v>54</v>
      </c>
      <c r="Y117" s="46">
        <f t="shared" si="159"/>
        <v>526.85</v>
      </c>
      <c r="Z117" s="46">
        <f t="shared" si="160"/>
        <v>1729.62525</v>
      </c>
      <c r="AA117" s="46"/>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45">
        <f t="shared" si="145"/>
        <v>115</v>
      </c>
      <c r="B118" s="46" t="s">
        <v>348</v>
      </c>
      <c r="C118" s="47" t="s">
        <v>416</v>
      </c>
      <c r="D118" s="46" t="s">
        <v>417</v>
      </c>
      <c r="E118" s="46">
        <v>3473.25</v>
      </c>
      <c r="F118" s="46">
        <f>VLOOKUP(C118,'[1]9月'!$B:$Q,16,0)</f>
        <v>3245.4</v>
      </c>
      <c r="G118" s="48">
        <v>5664.75</v>
      </c>
      <c r="H118" s="46">
        <v>3473.25</v>
      </c>
      <c r="I118" s="48">
        <v>1790</v>
      </c>
      <c r="J118" s="48">
        <v>108</v>
      </c>
      <c r="K118" s="63">
        <f t="shared" si="146"/>
        <v>62.5185</v>
      </c>
      <c r="L118" s="64">
        <f t="shared" si="147"/>
        <v>519.264</v>
      </c>
      <c r="M118" s="48">
        <f t="shared" si="148"/>
        <v>453.18</v>
      </c>
      <c r="N118" s="46">
        <f t="shared" si="149"/>
        <v>24.31275</v>
      </c>
      <c r="O118" s="48">
        <f t="shared" si="150"/>
        <v>89.5</v>
      </c>
      <c r="P118" s="48">
        <f t="shared" si="151"/>
        <v>54</v>
      </c>
      <c r="Q118" s="48">
        <f t="shared" si="152"/>
        <v>1202.77525</v>
      </c>
      <c r="R118" s="46">
        <f t="shared" si="153"/>
        <v>0</v>
      </c>
      <c r="S118" s="46">
        <f t="shared" si="154"/>
        <v>259.63</v>
      </c>
      <c r="T118" s="48">
        <f t="shared" si="155"/>
        <v>113.3</v>
      </c>
      <c r="U118" s="46">
        <f t="shared" si="156"/>
        <v>10.42</v>
      </c>
      <c r="V118" s="46">
        <v>0</v>
      </c>
      <c r="W118" s="48">
        <f t="shared" si="157"/>
        <v>89.5</v>
      </c>
      <c r="X118" s="48">
        <f t="shared" si="158"/>
        <v>54</v>
      </c>
      <c r="Y118" s="46">
        <f t="shared" si="159"/>
        <v>526.85</v>
      </c>
      <c r="Z118" s="46">
        <f t="shared" si="160"/>
        <v>1729.62525</v>
      </c>
      <c r="AA118" s="46"/>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45">
        <f t="shared" si="145"/>
        <v>116</v>
      </c>
      <c r="B119" s="46" t="s">
        <v>348</v>
      </c>
      <c r="C119" s="47" t="s">
        <v>418</v>
      </c>
      <c r="D119" s="46" t="s">
        <v>419</v>
      </c>
      <c r="E119" s="46">
        <v>3473.25</v>
      </c>
      <c r="F119" s="46">
        <f>VLOOKUP(C119,'[1]9月'!$B:$Q,16,0)</f>
        <v>3245.4</v>
      </c>
      <c r="G119" s="48">
        <v>5664.75</v>
      </c>
      <c r="H119" s="46">
        <v>3473.25</v>
      </c>
      <c r="I119" s="48">
        <v>1790</v>
      </c>
      <c r="J119" s="48">
        <v>108</v>
      </c>
      <c r="K119" s="63">
        <f t="shared" si="146"/>
        <v>62.5185</v>
      </c>
      <c r="L119" s="64">
        <f t="shared" si="147"/>
        <v>519.264</v>
      </c>
      <c r="M119" s="48">
        <f t="shared" si="148"/>
        <v>453.18</v>
      </c>
      <c r="N119" s="46">
        <f t="shared" si="149"/>
        <v>24.31275</v>
      </c>
      <c r="O119" s="48">
        <f t="shared" si="150"/>
        <v>89.5</v>
      </c>
      <c r="P119" s="48">
        <f t="shared" si="151"/>
        <v>54</v>
      </c>
      <c r="Q119" s="48">
        <f t="shared" si="152"/>
        <v>1202.77525</v>
      </c>
      <c r="R119" s="46">
        <f t="shared" si="153"/>
        <v>0</v>
      </c>
      <c r="S119" s="46">
        <f t="shared" si="154"/>
        <v>259.63</v>
      </c>
      <c r="T119" s="48">
        <f t="shared" si="155"/>
        <v>113.3</v>
      </c>
      <c r="U119" s="46">
        <f t="shared" si="156"/>
        <v>10.42</v>
      </c>
      <c r="V119" s="46">
        <v>0</v>
      </c>
      <c r="W119" s="48">
        <f t="shared" si="157"/>
        <v>89.5</v>
      </c>
      <c r="X119" s="48">
        <f t="shared" si="158"/>
        <v>54</v>
      </c>
      <c r="Y119" s="46">
        <f t="shared" si="159"/>
        <v>526.85</v>
      </c>
      <c r="Z119" s="46">
        <f t="shared" si="160"/>
        <v>1729.62525</v>
      </c>
      <c r="AA119" s="46"/>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45">
        <f t="shared" si="145"/>
        <v>117</v>
      </c>
      <c r="B120" s="46" t="s">
        <v>348</v>
      </c>
      <c r="C120" s="47" t="s">
        <v>420</v>
      </c>
      <c r="D120" s="46" t="s">
        <v>421</v>
      </c>
      <c r="E120" s="46">
        <v>3473.25</v>
      </c>
      <c r="F120" s="46">
        <f>VLOOKUP(C120,'[1]9月'!$B:$Q,16,0)</f>
        <v>3245.4</v>
      </c>
      <c r="G120" s="48">
        <v>5664.75</v>
      </c>
      <c r="H120" s="46">
        <v>3473.25</v>
      </c>
      <c r="I120" s="48">
        <v>1790</v>
      </c>
      <c r="J120" s="48">
        <v>108</v>
      </c>
      <c r="K120" s="63">
        <f t="shared" si="146"/>
        <v>62.5185</v>
      </c>
      <c r="L120" s="64">
        <f t="shared" si="147"/>
        <v>519.264</v>
      </c>
      <c r="M120" s="48">
        <f t="shared" si="148"/>
        <v>453.18</v>
      </c>
      <c r="N120" s="46">
        <f t="shared" si="149"/>
        <v>24.31275</v>
      </c>
      <c r="O120" s="48">
        <f t="shared" si="150"/>
        <v>89.5</v>
      </c>
      <c r="P120" s="48">
        <f t="shared" si="151"/>
        <v>54</v>
      </c>
      <c r="Q120" s="48">
        <f t="shared" si="152"/>
        <v>1202.77525</v>
      </c>
      <c r="R120" s="46">
        <f t="shared" si="153"/>
        <v>0</v>
      </c>
      <c r="S120" s="46">
        <f t="shared" si="154"/>
        <v>259.63</v>
      </c>
      <c r="T120" s="48">
        <f t="shared" si="155"/>
        <v>113.3</v>
      </c>
      <c r="U120" s="46">
        <f t="shared" si="156"/>
        <v>10.42</v>
      </c>
      <c r="V120" s="46">
        <v>0</v>
      </c>
      <c r="W120" s="48">
        <f t="shared" si="157"/>
        <v>89.5</v>
      </c>
      <c r="X120" s="48">
        <f t="shared" si="158"/>
        <v>54</v>
      </c>
      <c r="Y120" s="46">
        <f t="shared" si="159"/>
        <v>526.85</v>
      </c>
      <c r="Z120" s="46">
        <f t="shared" si="160"/>
        <v>1729.62525</v>
      </c>
      <c r="AA120" s="46"/>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45">
        <f t="shared" si="145"/>
        <v>118</v>
      </c>
      <c r="B121" s="46" t="s">
        <v>348</v>
      </c>
      <c r="C121" s="47" t="s">
        <v>422</v>
      </c>
      <c r="D121" s="46" t="s">
        <v>423</v>
      </c>
      <c r="E121" s="46">
        <v>3473.25</v>
      </c>
      <c r="F121" s="46">
        <f>VLOOKUP(C121,'[1]9月'!$B:$Q,16,0)</f>
        <v>3245.4</v>
      </c>
      <c r="G121" s="48">
        <v>5664.75</v>
      </c>
      <c r="H121" s="46">
        <v>3473.25</v>
      </c>
      <c r="I121" s="48">
        <v>1790</v>
      </c>
      <c r="J121" s="48">
        <v>108</v>
      </c>
      <c r="K121" s="63">
        <f t="shared" si="146"/>
        <v>62.5185</v>
      </c>
      <c r="L121" s="64">
        <f t="shared" si="147"/>
        <v>519.264</v>
      </c>
      <c r="M121" s="48">
        <f t="shared" si="148"/>
        <v>453.18</v>
      </c>
      <c r="N121" s="46">
        <f t="shared" si="149"/>
        <v>24.31275</v>
      </c>
      <c r="O121" s="48">
        <f t="shared" si="150"/>
        <v>89.5</v>
      </c>
      <c r="P121" s="48">
        <f t="shared" si="151"/>
        <v>54</v>
      </c>
      <c r="Q121" s="48">
        <f t="shared" si="152"/>
        <v>1202.77525</v>
      </c>
      <c r="R121" s="46">
        <f t="shared" si="153"/>
        <v>0</v>
      </c>
      <c r="S121" s="46">
        <f t="shared" si="154"/>
        <v>259.63</v>
      </c>
      <c r="T121" s="48">
        <f t="shared" si="155"/>
        <v>113.3</v>
      </c>
      <c r="U121" s="46">
        <f t="shared" si="156"/>
        <v>10.42</v>
      </c>
      <c r="V121" s="46">
        <v>0</v>
      </c>
      <c r="W121" s="48">
        <f t="shared" si="157"/>
        <v>89.5</v>
      </c>
      <c r="X121" s="48">
        <f t="shared" si="158"/>
        <v>54</v>
      </c>
      <c r="Y121" s="46">
        <f t="shared" si="159"/>
        <v>526.85</v>
      </c>
      <c r="Z121" s="46">
        <f t="shared" si="160"/>
        <v>1729.62525</v>
      </c>
      <c r="AA121" s="46"/>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45">
        <f t="shared" si="145"/>
        <v>119</v>
      </c>
      <c r="B122" s="46" t="s">
        <v>348</v>
      </c>
      <c r="C122" s="47" t="s">
        <v>424</v>
      </c>
      <c r="D122" s="345" t="s">
        <v>425</v>
      </c>
      <c r="E122" s="46">
        <v>3473.25</v>
      </c>
      <c r="F122" s="46">
        <f>VLOOKUP(C122,'[1]9月'!$B:$Q,16,0)</f>
        <v>3245.4</v>
      </c>
      <c r="G122" s="48">
        <v>5664.75</v>
      </c>
      <c r="H122" s="46">
        <v>3473.25</v>
      </c>
      <c r="I122" s="48">
        <v>1790</v>
      </c>
      <c r="J122" s="48">
        <v>108</v>
      </c>
      <c r="K122" s="63">
        <f t="shared" si="146"/>
        <v>62.5185</v>
      </c>
      <c r="L122" s="64">
        <f t="shared" si="147"/>
        <v>519.264</v>
      </c>
      <c r="M122" s="48">
        <f t="shared" si="148"/>
        <v>453.18</v>
      </c>
      <c r="N122" s="46">
        <f t="shared" si="149"/>
        <v>24.31275</v>
      </c>
      <c r="O122" s="48">
        <f t="shared" si="150"/>
        <v>89.5</v>
      </c>
      <c r="P122" s="48">
        <f t="shared" si="151"/>
        <v>54</v>
      </c>
      <c r="Q122" s="48">
        <f t="shared" si="152"/>
        <v>1202.77525</v>
      </c>
      <c r="R122" s="46">
        <f t="shared" si="153"/>
        <v>0</v>
      </c>
      <c r="S122" s="46">
        <f t="shared" si="154"/>
        <v>259.63</v>
      </c>
      <c r="T122" s="48">
        <f t="shared" si="155"/>
        <v>113.3</v>
      </c>
      <c r="U122" s="46">
        <f t="shared" si="156"/>
        <v>10.42</v>
      </c>
      <c r="V122" s="46">
        <v>0</v>
      </c>
      <c r="W122" s="48">
        <f t="shared" si="157"/>
        <v>89.5</v>
      </c>
      <c r="X122" s="48">
        <f t="shared" si="158"/>
        <v>54</v>
      </c>
      <c r="Y122" s="46">
        <f t="shared" si="159"/>
        <v>526.85</v>
      </c>
      <c r="Z122" s="46">
        <f t="shared" si="160"/>
        <v>1729.62525</v>
      </c>
      <c r="AA122" s="46"/>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45">
        <f t="shared" si="145"/>
        <v>120</v>
      </c>
      <c r="B123" s="46" t="s">
        <v>348</v>
      </c>
      <c r="C123" s="47" t="s">
        <v>426</v>
      </c>
      <c r="D123" s="46" t="s">
        <v>427</v>
      </c>
      <c r="E123" s="46">
        <v>3473.25</v>
      </c>
      <c r="F123" s="46">
        <f>VLOOKUP(C123,'[1]9月'!$B:$Q,16,0)</f>
        <v>3245.4</v>
      </c>
      <c r="G123" s="48">
        <v>5664.75</v>
      </c>
      <c r="H123" s="46">
        <v>3473.25</v>
      </c>
      <c r="I123" s="48">
        <v>2544</v>
      </c>
      <c r="J123" s="48">
        <v>108</v>
      </c>
      <c r="K123" s="63">
        <f t="shared" si="146"/>
        <v>62.5185</v>
      </c>
      <c r="L123" s="64">
        <f t="shared" si="147"/>
        <v>519.264</v>
      </c>
      <c r="M123" s="48">
        <f t="shared" si="148"/>
        <v>453.18</v>
      </c>
      <c r="N123" s="46">
        <f t="shared" si="149"/>
        <v>24.31275</v>
      </c>
      <c r="O123" s="48">
        <f t="shared" si="150"/>
        <v>127.2</v>
      </c>
      <c r="P123" s="48">
        <f t="shared" si="151"/>
        <v>54</v>
      </c>
      <c r="Q123" s="48">
        <f t="shared" si="152"/>
        <v>1240.47525</v>
      </c>
      <c r="R123" s="46">
        <f t="shared" si="153"/>
        <v>0</v>
      </c>
      <c r="S123" s="46">
        <f t="shared" si="154"/>
        <v>259.63</v>
      </c>
      <c r="T123" s="48">
        <f t="shared" si="155"/>
        <v>113.3</v>
      </c>
      <c r="U123" s="46">
        <f t="shared" si="156"/>
        <v>10.42</v>
      </c>
      <c r="V123" s="46">
        <v>0</v>
      </c>
      <c r="W123" s="48">
        <f t="shared" si="157"/>
        <v>127.2</v>
      </c>
      <c r="X123" s="48">
        <f t="shared" si="158"/>
        <v>54</v>
      </c>
      <c r="Y123" s="46">
        <f t="shared" si="159"/>
        <v>564.55</v>
      </c>
      <c r="Z123" s="46">
        <f t="shared" si="160"/>
        <v>1805.02525</v>
      </c>
      <c r="AA123" s="46"/>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45">
        <f t="shared" si="145"/>
        <v>121</v>
      </c>
      <c r="B124" s="46" t="s">
        <v>348</v>
      </c>
      <c r="C124" s="47" t="s">
        <v>428</v>
      </c>
      <c r="D124" s="46" t="s">
        <v>429</v>
      </c>
      <c r="E124" s="46">
        <v>3473.25</v>
      </c>
      <c r="F124" s="46">
        <f>VLOOKUP(C124,'[1]9月'!$B:$Q,16,0)</f>
        <v>3245.4</v>
      </c>
      <c r="G124" s="48">
        <v>5664.75</v>
      </c>
      <c r="H124" s="46">
        <v>3473.25</v>
      </c>
      <c r="I124" s="48">
        <v>1790</v>
      </c>
      <c r="J124" s="48">
        <v>108</v>
      </c>
      <c r="K124" s="63">
        <f t="shared" si="146"/>
        <v>62.5185</v>
      </c>
      <c r="L124" s="64">
        <f t="shared" si="147"/>
        <v>519.264</v>
      </c>
      <c r="M124" s="48">
        <f t="shared" si="148"/>
        <v>453.18</v>
      </c>
      <c r="N124" s="46">
        <f t="shared" si="149"/>
        <v>24.31275</v>
      </c>
      <c r="O124" s="48">
        <f t="shared" si="150"/>
        <v>89.5</v>
      </c>
      <c r="P124" s="48">
        <f t="shared" si="151"/>
        <v>54</v>
      </c>
      <c r="Q124" s="48">
        <f t="shared" si="152"/>
        <v>1202.77525</v>
      </c>
      <c r="R124" s="46">
        <f t="shared" si="153"/>
        <v>0</v>
      </c>
      <c r="S124" s="46">
        <f t="shared" si="154"/>
        <v>259.63</v>
      </c>
      <c r="T124" s="48">
        <f t="shared" si="155"/>
        <v>113.3</v>
      </c>
      <c r="U124" s="46">
        <f t="shared" si="156"/>
        <v>10.42</v>
      </c>
      <c r="V124" s="46">
        <v>0</v>
      </c>
      <c r="W124" s="48">
        <f t="shared" si="157"/>
        <v>89.5</v>
      </c>
      <c r="X124" s="48">
        <f t="shared" si="158"/>
        <v>54</v>
      </c>
      <c r="Y124" s="46">
        <f t="shared" si="159"/>
        <v>526.85</v>
      </c>
      <c r="Z124" s="46">
        <f t="shared" si="160"/>
        <v>1729.62525</v>
      </c>
      <c r="AA124" s="46"/>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45">
        <f t="shared" si="145"/>
        <v>122</v>
      </c>
      <c r="B125" s="46" t="s">
        <v>348</v>
      </c>
      <c r="C125" s="47" t="s">
        <v>430</v>
      </c>
      <c r="D125" s="46" t="s">
        <v>431</v>
      </c>
      <c r="E125" s="46">
        <v>3473.25</v>
      </c>
      <c r="F125" s="46">
        <f>VLOOKUP(C125,'[1]9月'!$B:$Q,16,0)</f>
        <v>3245.4</v>
      </c>
      <c r="G125" s="48">
        <v>5664.75</v>
      </c>
      <c r="H125" s="46">
        <v>3473.25</v>
      </c>
      <c r="I125" s="48">
        <v>2544</v>
      </c>
      <c r="J125" s="48">
        <v>108</v>
      </c>
      <c r="K125" s="63">
        <f t="shared" si="146"/>
        <v>62.5185</v>
      </c>
      <c r="L125" s="64">
        <f t="shared" si="147"/>
        <v>519.264</v>
      </c>
      <c r="M125" s="48">
        <f t="shared" si="148"/>
        <v>453.18</v>
      </c>
      <c r="N125" s="46">
        <f t="shared" si="149"/>
        <v>24.31275</v>
      </c>
      <c r="O125" s="48">
        <f t="shared" si="150"/>
        <v>127.2</v>
      </c>
      <c r="P125" s="48">
        <f t="shared" si="151"/>
        <v>54</v>
      </c>
      <c r="Q125" s="48">
        <f t="shared" si="152"/>
        <v>1240.47525</v>
      </c>
      <c r="R125" s="46">
        <f t="shared" si="153"/>
        <v>0</v>
      </c>
      <c r="S125" s="46">
        <f t="shared" si="154"/>
        <v>259.63</v>
      </c>
      <c r="T125" s="48">
        <f t="shared" si="155"/>
        <v>113.3</v>
      </c>
      <c r="U125" s="46">
        <f t="shared" si="156"/>
        <v>10.42</v>
      </c>
      <c r="V125" s="46">
        <v>0</v>
      </c>
      <c r="W125" s="48">
        <f t="shared" si="157"/>
        <v>127.2</v>
      </c>
      <c r="X125" s="48">
        <f t="shared" si="158"/>
        <v>54</v>
      </c>
      <c r="Y125" s="46">
        <f t="shared" si="159"/>
        <v>564.55</v>
      </c>
      <c r="Z125" s="46">
        <f t="shared" si="160"/>
        <v>1805.02525</v>
      </c>
      <c r="AA125" s="46"/>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45">
        <f t="shared" si="145"/>
        <v>123</v>
      </c>
      <c r="B126" s="46" t="s">
        <v>348</v>
      </c>
      <c r="C126" s="47" t="s">
        <v>432</v>
      </c>
      <c r="D126" s="46" t="s">
        <v>433</v>
      </c>
      <c r="E126" s="46">
        <v>3473.25</v>
      </c>
      <c r="F126" s="46">
        <f>VLOOKUP(C126,'[1]9月'!$B:$Q,16,0)</f>
        <v>3245.4</v>
      </c>
      <c r="G126" s="48">
        <v>5664.75</v>
      </c>
      <c r="H126" s="46">
        <v>3473.25</v>
      </c>
      <c r="I126" s="48">
        <v>2544</v>
      </c>
      <c r="J126" s="48">
        <v>108</v>
      </c>
      <c r="K126" s="63">
        <f t="shared" si="146"/>
        <v>62.5185</v>
      </c>
      <c r="L126" s="64">
        <f t="shared" si="147"/>
        <v>519.264</v>
      </c>
      <c r="M126" s="48">
        <f t="shared" si="148"/>
        <v>453.18</v>
      </c>
      <c r="N126" s="46">
        <f t="shared" si="149"/>
        <v>24.31275</v>
      </c>
      <c r="O126" s="48">
        <f t="shared" si="150"/>
        <v>127.2</v>
      </c>
      <c r="P126" s="48">
        <f t="shared" si="151"/>
        <v>54</v>
      </c>
      <c r="Q126" s="48">
        <f t="shared" si="152"/>
        <v>1240.47525</v>
      </c>
      <c r="R126" s="46">
        <f t="shared" si="153"/>
        <v>0</v>
      </c>
      <c r="S126" s="46">
        <f t="shared" si="154"/>
        <v>259.63</v>
      </c>
      <c r="T126" s="48">
        <f t="shared" si="155"/>
        <v>113.3</v>
      </c>
      <c r="U126" s="46">
        <f t="shared" si="156"/>
        <v>10.42</v>
      </c>
      <c r="V126" s="46">
        <v>0</v>
      </c>
      <c r="W126" s="48">
        <f t="shared" si="157"/>
        <v>127.2</v>
      </c>
      <c r="X126" s="48">
        <f t="shared" si="158"/>
        <v>54</v>
      </c>
      <c r="Y126" s="46">
        <f t="shared" si="159"/>
        <v>564.55</v>
      </c>
      <c r="Z126" s="46">
        <f t="shared" si="160"/>
        <v>1805.02525</v>
      </c>
      <c r="AA126" s="46"/>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45">
        <f t="shared" si="145"/>
        <v>124</v>
      </c>
      <c r="B127" s="46" t="s">
        <v>348</v>
      </c>
      <c r="C127" s="47" t="s">
        <v>434</v>
      </c>
      <c r="D127" s="46" t="s">
        <v>435</v>
      </c>
      <c r="E127" s="46">
        <v>3473.25</v>
      </c>
      <c r="F127" s="46">
        <f>VLOOKUP(C127,'[1]9月'!$B:$Q,16,0)</f>
        <v>3245.4</v>
      </c>
      <c r="G127" s="48">
        <v>5664.75</v>
      </c>
      <c r="H127" s="46">
        <v>3473.25</v>
      </c>
      <c r="I127" s="48">
        <v>2544</v>
      </c>
      <c r="J127" s="48">
        <v>108</v>
      </c>
      <c r="K127" s="63">
        <f t="shared" si="146"/>
        <v>62.5185</v>
      </c>
      <c r="L127" s="64">
        <f t="shared" si="147"/>
        <v>519.264</v>
      </c>
      <c r="M127" s="48">
        <f t="shared" si="148"/>
        <v>453.18</v>
      </c>
      <c r="N127" s="46">
        <f t="shared" si="149"/>
        <v>24.31275</v>
      </c>
      <c r="O127" s="48">
        <f t="shared" si="150"/>
        <v>127.2</v>
      </c>
      <c r="P127" s="48">
        <f t="shared" si="151"/>
        <v>54</v>
      </c>
      <c r="Q127" s="48">
        <f t="shared" si="152"/>
        <v>1240.47525</v>
      </c>
      <c r="R127" s="46">
        <f t="shared" si="153"/>
        <v>0</v>
      </c>
      <c r="S127" s="46">
        <f t="shared" si="154"/>
        <v>259.63</v>
      </c>
      <c r="T127" s="48">
        <f t="shared" si="155"/>
        <v>113.3</v>
      </c>
      <c r="U127" s="46">
        <f t="shared" si="156"/>
        <v>10.42</v>
      </c>
      <c r="V127" s="46">
        <v>0</v>
      </c>
      <c r="W127" s="48">
        <f t="shared" si="157"/>
        <v>127.2</v>
      </c>
      <c r="X127" s="48">
        <f t="shared" si="158"/>
        <v>54</v>
      </c>
      <c r="Y127" s="46">
        <f t="shared" si="159"/>
        <v>564.55</v>
      </c>
      <c r="Z127" s="46">
        <f t="shared" si="160"/>
        <v>1805.02525</v>
      </c>
      <c r="AA127" s="46"/>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45">
        <f t="shared" si="145"/>
        <v>125</v>
      </c>
      <c r="B128" s="46" t="s">
        <v>348</v>
      </c>
      <c r="C128" s="47" t="s">
        <v>436</v>
      </c>
      <c r="D128" s="46" t="s">
        <v>437</v>
      </c>
      <c r="E128" s="46">
        <v>3473.25</v>
      </c>
      <c r="F128" s="46">
        <f>VLOOKUP(C128,'[1]9月'!$B:$Q,16,0)</f>
        <v>3245.4</v>
      </c>
      <c r="G128" s="48">
        <v>5664.75</v>
      </c>
      <c r="H128" s="46">
        <v>3473.25</v>
      </c>
      <c r="I128" s="48">
        <v>3180</v>
      </c>
      <c r="J128" s="48">
        <v>108</v>
      </c>
      <c r="K128" s="63">
        <f t="shared" si="146"/>
        <v>62.5185</v>
      </c>
      <c r="L128" s="64">
        <f t="shared" si="147"/>
        <v>519.264</v>
      </c>
      <c r="M128" s="48">
        <f t="shared" si="148"/>
        <v>453.18</v>
      </c>
      <c r="N128" s="46">
        <f t="shared" si="149"/>
        <v>24.31275</v>
      </c>
      <c r="O128" s="48">
        <f t="shared" si="150"/>
        <v>159</v>
      </c>
      <c r="P128" s="48">
        <f t="shared" si="151"/>
        <v>54</v>
      </c>
      <c r="Q128" s="48">
        <f t="shared" si="152"/>
        <v>1272.27525</v>
      </c>
      <c r="R128" s="46">
        <f t="shared" si="153"/>
        <v>0</v>
      </c>
      <c r="S128" s="46">
        <f t="shared" si="154"/>
        <v>259.63</v>
      </c>
      <c r="T128" s="48">
        <f t="shared" si="155"/>
        <v>113.3</v>
      </c>
      <c r="U128" s="46">
        <f t="shared" si="156"/>
        <v>10.42</v>
      </c>
      <c r="V128" s="46">
        <v>0</v>
      </c>
      <c r="W128" s="48">
        <f t="shared" si="157"/>
        <v>159</v>
      </c>
      <c r="X128" s="48">
        <f t="shared" si="158"/>
        <v>54</v>
      </c>
      <c r="Y128" s="46">
        <f t="shared" si="159"/>
        <v>596.35</v>
      </c>
      <c r="Z128" s="46">
        <f t="shared" si="160"/>
        <v>1868.62525</v>
      </c>
      <c r="AA128" s="46"/>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45">
        <f t="shared" si="145"/>
        <v>126</v>
      </c>
      <c r="B129" s="46" t="s">
        <v>348</v>
      </c>
      <c r="C129" s="47" t="s">
        <v>438</v>
      </c>
      <c r="D129" s="46" t="s">
        <v>439</v>
      </c>
      <c r="E129" s="46">
        <v>3473.25</v>
      </c>
      <c r="F129" s="46">
        <f>VLOOKUP(C129,'[1]9月'!$B:$Q,16,0)</f>
        <v>3245.4</v>
      </c>
      <c r="G129" s="48">
        <v>5664.75</v>
      </c>
      <c r="H129" s="46">
        <v>3473.25</v>
      </c>
      <c r="I129" s="48">
        <v>1790</v>
      </c>
      <c r="J129" s="48">
        <v>108</v>
      </c>
      <c r="K129" s="63">
        <f t="shared" si="146"/>
        <v>62.5185</v>
      </c>
      <c r="L129" s="64">
        <f t="shared" si="147"/>
        <v>519.264</v>
      </c>
      <c r="M129" s="48">
        <f t="shared" si="148"/>
        <v>453.18</v>
      </c>
      <c r="N129" s="46">
        <f t="shared" si="149"/>
        <v>24.31275</v>
      </c>
      <c r="O129" s="48">
        <f t="shared" si="150"/>
        <v>89.5</v>
      </c>
      <c r="P129" s="48">
        <f t="shared" si="151"/>
        <v>54</v>
      </c>
      <c r="Q129" s="48">
        <f t="shared" si="152"/>
        <v>1202.77525</v>
      </c>
      <c r="R129" s="46">
        <f t="shared" si="153"/>
        <v>0</v>
      </c>
      <c r="S129" s="46">
        <f t="shared" si="154"/>
        <v>259.63</v>
      </c>
      <c r="T129" s="48">
        <f t="shared" si="155"/>
        <v>113.3</v>
      </c>
      <c r="U129" s="46">
        <f t="shared" si="156"/>
        <v>10.42</v>
      </c>
      <c r="V129" s="46">
        <v>0</v>
      </c>
      <c r="W129" s="48">
        <f t="shared" si="157"/>
        <v>89.5</v>
      </c>
      <c r="X129" s="48">
        <f t="shared" si="158"/>
        <v>54</v>
      </c>
      <c r="Y129" s="46">
        <f t="shared" si="159"/>
        <v>526.85</v>
      </c>
      <c r="Z129" s="46">
        <f t="shared" si="160"/>
        <v>1729.62525</v>
      </c>
      <c r="AA129" s="46"/>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45">
        <f t="shared" si="145"/>
        <v>127</v>
      </c>
      <c r="B130" s="46" t="s">
        <v>348</v>
      </c>
      <c r="C130" s="47" t="s">
        <v>440</v>
      </c>
      <c r="D130" s="55" t="s">
        <v>441</v>
      </c>
      <c r="E130" s="46">
        <v>3473.25</v>
      </c>
      <c r="F130" s="46">
        <f>VLOOKUP(C130,'[1]9月'!$B:$Q,16,0)</f>
        <v>3245.4</v>
      </c>
      <c r="G130" s="48">
        <v>5664.75</v>
      </c>
      <c r="H130" s="46">
        <v>3473.25</v>
      </c>
      <c r="I130" s="48">
        <v>0</v>
      </c>
      <c r="J130" s="48">
        <v>108</v>
      </c>
      <c r="K130" s="63">
        <f t="shared" si="146"/>
        <v>62.5185</v>
      </c>
      <c r="L130" s="64">
        <f t="shared" si="147"/>
        <v>519.264</v>
      </c>
      <c r="M130" s="48">
        <f t="shared" si="148"/>
        <v>453.18</v>
      </c>
      <c r="N130" s="46">
        <f t="shared" si="149"/>
        <v>24.31275</v>
      </c>
      <c r="O130" s="48">
        <f t="shared" si="150"/>
        <v>0</v>
      </c>
      <c r="P130" s="48">
        <f t="shared" si="151"/>
        <v>54</v>
      </c>
      <c r="Q130" s="48">
        <f t="shared" si="152"/>
        <v>1113.27525</v>
      </c>
      <c r="R130" s="46">
        <f t="shared" si="153"/>
        <v>0</v>
      </c>
      <c r="S130" s="46">
        <f t="shared" si="154"/>
        <v>259.63</v>
      </c>
      <c r="T130" s="48">
        <f t="shared" si="155"/>
        <v>113.3</v>
      </c>
      <c r="U130" s="46">
        <f t="shared" si="156"/>
        <v>10.42</v>
      </c>
      <c r="V130" s="46">
        <v>0</v>
      </c>
      <c r="W130" s="48">
        <f t="shared" si="157"/>
        <v>0</v>
      </c>
      <c r="X130" s="48">
        <f t="shared" si="158"/>
        <v>54</v>
      </c>
      <c r="Y130" s="46">
        <f t="shared" si="159"/>
        <v>437.35</v>
      </c>
      <c r="Z130" s="46">
        <f t="shared" si="160"/>
        <v>1550.62525</v>
      </c>
      <c r="AA130" s="46"/>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45">
        <f t="shared" si="145"/>
        <v>128</v>
      </c>
      <c r="B131" s="46" t="s">
        <v>348</v>
      </c>
      <c r="C131" s="47" t="s">
        <v>442</v>
      </c>
      <c r="D131" s="347" t="s">
        <v>443</v>
      </c>
      <c r="E131" s="46">
        <v>3473.25</v>
      </c>
      <c r="F131" s="46">
        <f>VLOOKUP(C131,'[1]9月'!$B:$Q,16,0)</f>
        <v>3245.4</v>
      </c>
      <c r="G131" s="48">
        <v>5664.75</v>
      </c>
      <c r="H131" s="46">
        <v>3473.25</v>
      </c>
      <c r="I131" s="48">
        <v>1790</v>
      </c>
      <c r="J131" s="48">
        <v>108</v>
      </c>
      <c r="K131" s="63">
        <f t="shared" si="146"/>
        <v>62.5185</v>
      </c>
      <c r="L131" s="64">
        <f t="shared" si="147"/>
        <v>519.264</v>
      </c>
      <c r="M131" s="48">
        <f t="shared" si="148"/>
        <v>453.18</v>
      </c>
      <c r="N131" s="46">
        <f t="shared" si="149"/>
        <v>24.31275</v>
      </c>
      <c r="O131" s="48">
        <f t="shared" si="150"/>
        <v>89.5</v>
      </c>
      <c r="P131" s="48">
        <f t="shared" si="151"/>
        <v>54</v>
      </c>
      <c r="Q131" s="48">
        <f t="shared" si="152"/>
        <v>1202.77525</v>
      </c>
      <c r="R131" s="46">
        <f t="shared" si="153"/>
        <v>0</v>
      </c>
      <c r="S131" s="46">
        <f t="shared" si="154"/>
        <v>259.63</v>
      </c>
      <c r="T131" s="48">
        <f t="shared" si="155"/>
        <v>113.3</v>
      </c>
      <c r="U131" s="46">
        <f t="shared" si="156"/>
        <v>10.42</v>
      </c>
      <c r="V131" s="46">
        <v>0</v>
      </c>
      <c r="W131" s="48">
        <f t="shared" si="157"/>
        <v>89.5</v>
      </c>
      <c r="X131" s="48">
        <f t="shared" si="158"/>
        <v>54</v>
      </c>
      <c r="Y131" s="46">
        <f t="shared" si="159"/>
        <v>526.85</v>
      </c>
      <c r="Z131" s="46">
        <f t="shared" si="160"/>
        <v>1729.62525</v>
      </c>
      <c r="AA131" s="46"/>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45">
        <f t="shared" ref="A132:A195" si="290">ROW()-3</f>
        <v>129</v>
      </c>
      <c r="B132" s="53" t="s">
        <v>348</v>
      </c>
      <c r="C132" s="54" t="s">
        <v>444</v>
      </c>
      <c r="D132" s="347" t="s">
        <v>445</v>
      </c>
      <c r="E132" s="46">
        <v>3473.25</v>
      </c>
      <c r="F132" s="46">
        <f>VLOOKUP(C132,'[1]9月'!$B:$Q,16,0)</f>
        <v>3245.4</v>
      </c>
      <c r="G132" s="48">
        <v>0</v>
      </c>
      <c r="H132" s="46">
        <v>3473.25</v>
      </c>
      <c r="I132" s="48">
        <v>0</v>
      </c>
      <c r="J132" s="48">
        <v>0</v>
      </c>
      <c r="K132" s="63">
        <f t="shared" ref="K132:K195" si="291">E132*0.018</f>
        <v>62.5185</v>
      </c>
      <c r="L132" s="64">
        <f t="shared" ref="L132:L195" si="292">F132*0.16</f>
        <v>519.264</v>
      </c>
      <c r="M132" s="48">
        <f t="shared" ref="M132:M195" si="293">ROUND(G132*0.08,2)</f>
        <v>0</v>
      </c>
      <c r="N132" s="46">
        <f t="shared" ref="N132:N195" si="294">H132*0.007</f>
        <v>24.31275</v>
      </c>
      <c r="O132" s="48">
        <f t="shared" ref="O132:O195" si="295">I132*5%</f>
        <v>0</v>
      </c>
      <c r="P132" s="48">
        <f t="shared" ref="P132:P195" si="296">J132*50%</f>
        <v>0</v>
      </c>
      <c r="Q132" s="48">
        <f t="shared" ref="Q132:Q195" si="297">SUM(K132:P132)</f>
        <v>606.09525</v>
      </c>
      <c r="R132" s="46">
        <f t="shared" ref="R132:R195" si="298">E132*0</f>
        <v>0</v>
      </c>
      <c r="S132" s="46">
        <f t="shared" ref="S132:S195" si="299">ROUND(F132*0.08,2)</f>
        <v>259.63</v>
      </c>
      <c r="T132" s="48">
        <f t="shared" ref="T132:T195" si="300">ROUND(G132*0.02,2)</f>
        <v>0</v>
      </c>
      <c r="U132" s="46">
        <f t="shared" ref="U132:U195" si="301">ROUND(H132*0.003,2)</f>
        <v>10.42</v>
      </c>
      <c r="V132" s="46">
        <v>0</v>
      </c>
      <c r="W132" s="48">
        <f t="shared" ref="W132:W195" si="302">I132*5%</f>
        <v>0</v>
      </c>
      <c r="X132" s="48">
        <f t="shared" ref="X132:X195" si="303">J132*50%</f>
        <v>0</v>
      </c>
      <c r="Y132" s="46">
        <f t="shared" ref="Y132:Y195" si="304">SUM(R132:X132)</f>
        <v>270.05</v>
      </c>
      <c r="Z132" s="46">
        <f t="shared" ref="Z132:Z195" si="305">Q132+Y132</f>
        <v>876.14525</v>
      </c>
      <c r="AA132" s="46"/>
      <c r="AB132" s="12" t="s">
        <v>86</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5">
        <f t="shared" si="290"/>
        <v>130</v>
      </c>
      <c r="B133" s="46" t="s">
        <v>348</v>
      </c>
      <c r="C133" s="47" t="s">
        <v>446</v>
      </c>
      <c r="D133" s="75" t="s">
        <v>447</v>
      </c>
      <c r="E133" s="46">
        <v>3473.25</v>
      </c>
      <c r="F133" s="46">
        <f>VLOOKUP(C133,'[1]9月'!$B:$Q,16,0)</f>
        <v>3245.4</v>
      </c>
      <c r="G133" s="48">
        <v>5664.75</v>
      </c>
      <c r="H133" s="46">
        <v>3473.25</v>
      </c>
      <c r="I133" s="48">
        <v>1790</v>
      </c>
      <c r="J133" s="48">
        <v>108</v>
      </c>
      <c r="K133" s="63">
        <f t="shared" si="291"/>
        <v>62.5185</v>
      </c>
      <c r="L133" s="64">
        <f t="shared" si="292"/>
        <v>519.264</v>
      </c>
      <c r="M133" s="48">
        <f t="shared" si="293"/>
        <v>453.18</v>
      </c>
      <c r="N133" s="46">
        <f t="shared" si="294"/>
        <v>24.31275</v>
      </c>
      <c r="O133" s="48">
        <f t="shared" si="295"/>
        <v>89.5</v>
      </c>
      <c r="P133" s="48">
        <f t="shared" si="296"/>
        <v>54</v>
      </c>
      <c r="Q133" s="48">
        <f t="shared" si="297"/>
        <v>1202.77525</v>
      </c>
      <c r="R133" s="46">
        <f t="shared" si="298"/>
        <v>0</v>
      </c>
      <c r="S133" s="46">
        <f t="shared" si="299"/>
        <v>259.63</v>
      </c>
      <c r="T133" s="48">
        <f t="shared" si="300"/>
        <v>113.3</v>
      </c>
      <c r="U133" s="46">
        <f t="shared" si="301"/>
        <v>10.42</v>
      </c>
      <c r="V133" s="46">
        <v>0</v>
      </c>
      <c r="W133" s="48">
        <f t="shared" si="302"/>
        <v>89.5</v>
      </c>
      <c r="X133" s="48">
        <f t="shared" si="303"/>
        <v>54</v>
      </c>
      <c r="Y133" s="46">
        <f t="shared" si="304"/>
        <v>526.85</v>
      </c>
      <c r="Z133" s="46">
        <f t="shared" si="305"/>
        <v>1729.62525</v>
      </c>
      <c r="AA133" s="46"/>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45">
        <f t="shared" si="290"/>
        <v>131</v>
      </c>
      <c r="B134" s="46" t="s">
        <v>363</v>
      </c>
      <c r="C134" s="47" t="s">
        <v>448</v>
      </c>
      <c r="D134" s="75" t="s">
        <v>449</v>
      </c>
      <c r="E134" s="46">
        <v>3473.25</v>
      </c>
      <c r="F134" s="46">
        <f>VLOOKUP(C134,'[1]9月'!$B:$Q,16,0)</f>
        <v>3245.4</v>
      </c>
      <c r="G134" s="48">
        <v>5664.75</v>
      </c>
      <c r="H134" s="46">
        <v>3473.25</v>
      </c>
      <c r="I134" s="48">
        <v>2544</v>
      </c>
      <c r="J134" s="48">
        <v>108</v>
      </c>
      <c r="K134" s="63">
        <f t="shared" si="291"/>
        <v>62.5185</v>
      </c>
      <c r="L134" s="64">
        <f t="shared" si="292"/>
        <v>519.264</v>
      </c>
      <c r="M134" s="48">
        <f t="shared" si="293"/>
        <v>453.18</v>
      </c>
      <c r="N134" s="46">
        <f t="shared" si="294"/>
        <v>24.31275</v>
      </c>
      <c r="O134" s="48">
        <f t="shared" si="295"/>
        <v>127.2</v>
      </c>
      <c r="P134" s="48">
        <f t="shared" si="296"/>
        <v>54</v>
      </c>
      <c r="Q134" s="48">
        <f t="shared" si="297"/>
        <v>1240.47525</v>
      </c>
      <c r="R134" s="46">
        <f t="shared" si="298"/>
        <v>0</v>
      </c>
      <c r="S134" s="46">
        <f t="shared" si="299"/>
        <v>259.63</v>
      </c>
      <c r="T134" s="48">
        <f t="shared" si="300"/>
        <v>113.3</v>
      </c>
      <c r="U134" s="46">
        <f t="shared" si="301"/>
        <v>10.42</v>
      </c>
      <c r="V134" s="46">
        <v>0</v>
      </c>
      <c r="W134" s="48">
        <f t="shared" si="302"/>
        <v>127.2</v>
      </c>
      <c r="X134" s="48">
        <f t="shared" si="303"/>
        <v>54</v>
      </c>
      <c r="Y134" s="46">
        <f t="shared" si="304"/>
        <v>564.55</v>
      </c>
      <c r="Z134" s="46">
        <f t="shared" si="305"/>
        <v>1805.02525</v>
      </c>
      <c r="AA134" s="46"/>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45">
        <f t="shared" si="290"/>
        <v>132</v>
      </c>
      <c r="B135" s="46" t="s">
        <v>348</v>
      </c>
      <c r="C135" s="47" t="s">
        <v>450</v>
      </c>
      <c r="D135" s="75" t="s">
        <v>451</v>
      </c>
      <c r="E135" s="46">
        <v>3473.25</v>
      </c>
      <c r="F135" s="46">
        <f>VLOOKUP(C135,'[1]9月'!$B:$Q,16,0)</f>
        <v>3245.4</v>
      </c>
      <c r="G135" s="48">
        <v>5664.75</v>
      </c>
      <c r="H135" s="46">
        <v>3473.25</v>
      </c>
      <c r="I135" s="48">
        <v>2544</v>
      </c>
      <c r="J135" s="48">
        <v>108</v>
      </c>
      <c r="K135" s="63">
        <f t="shared" si="291"/>
        <v>62.5185</v>
      </c>
      <c r="L135" s="64">
        <f t="shared" si="292"/>
        <v>519.264</v>
      </c>
      <c r="M135" s="48">
        <f t="shared" si="293"/>
        <v>453.18</v>
      </c>
      <c r="N135" s="46">
        <f t="shared" si="294"/>
        <v>24.31275</v>
      </c>
      <c r="O135" s="48">
        <f t="shared" si="295"/>
        <v>127.2</v>
      </c>
      <c r="P135" s="48">
        <f t="shared" si="296"/>
        <v>54</v>
      </c>
      <c r="Q135" s="48">
        <f t="shared" si="297"/>
        <v>1240.47525</v>
      </c>
      <c r="R135" s="46">
        <f t="shared" si="298"/>
        <v>0</v>
      </c>
      <c r="S135" s="46">
        <f t="shared" si="299"/>
        <v>259.63</v>
      </c>
      <c r="T135" s="48">
        <f t="shared" si="300"/>
        <v>113.3</v>
      </c>
      <c r="U135" s="46">
        <f t="shared" si="301"/>
        <v>10.42</v>
      </c>
      <c r="V135" s="46">
        <v>0</v>
      </c>
      <c r="W135" s="48">
        <f t="shared" si="302"/>
        <v>127.2</v>
      </c>
      <c r="X135" s="48">
        <f t="shared" si="303"/>
        <v>54</v>
      </c>
      <c r="Y135" s="46">
        <f t="shared" si="304"/>
        <v>564.55</v>
      </c>
      <c r="Z135" s="46">
        <f t="shared" si="305"/>
        <v>1805.02525</v>
      </c>
      <c r="AA135" s="46"/>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45">
        <f t="shared" si="290"/>
        <v>133</v>
      </c>
      <c r="B136" s="46" t="s">
        <v>173</v>
      </c>
      <c r="C136" s="51" t="s">
        <v>452</v>
      </c>
      <c r="D136" s="52" t="s">
        <v>453</v>
      </c>
      <c r="E136" s="46">
        <v>3473.25</v>
      </c>
      <c r="F136" s="46">
        <f>VLOOKUP(C136,'[1]9月'!$B:$Q,16,0)</f>
        <v>3245.4</v>
      </c>
      <c r="G136" s="48">
        <v>5664.75</v>
      </c>
      <c r="H136" s="46">
        <v>3473.25</v>
      </c>
      <c r="I136" s="48">
        <v>1790</v>
      </c>
      <c r="J136" s="48">
        <v>108</v>
      </c>
      <c r="K136" s="63">
        <f t="shared" si="291"/>
        <v>62.5185</v>
      </c>
      <c r="L136" s="64">
        <f t="shared" si="292"/>
        <v>519.264</v>
      </c>
      <c r="M136" s="48">
        <f t="shared" si="293"/>
        <v>453.18</v>
      </c>
      <c r="N136" s="46">
        <f t="shared" si="294"/>
        <v>24.31275</v>
      </c>
      <c r="O136" s="48">
        <f t="shared" si="295"/>
        <v>89.5</v>
      </c>
      <c r="P136" s="48">
        <f t="shared" si="296"/>
        <v>54</v>
      </c>
      <c r="Q136" s="48">
        <f t="shared" si="297"/>
        <v>1202.77525</v>
      </c>
      <c r="R136" s="46">
        <f t="shared" si="298"/>
        <v>0</v>
      </c>
      <c r="S136" s="46">
        <f t="shared" si="299"/>
        <v>259.63</v>
      </c>
      <c r="T136" s="48">
        <f t="shared" si="300"/>
        <v>113.3</v>
      </c>
      <c r="U136" s="46">
        <f t="shared" si="301"/>
        <v>10.42</v>
      </c>
      <c r="V136" s="46">
        <v>0</v>
      </c>
      <c r="W136" s="48">
        <f t="shared" si="302"/>
        <v>89.5</v>
      </c>
      <c r="X136" s="48">
        <f t="shared" si="303"/>
        <v>54</v>
      </c>
      <c r="Y136" s="46">
        <f t="shared" si="304"/>
        <v>526.85</v>
      </c>
      <c r="Z136" s="46">
        <f t="shared" si="305"/>
        <v>1729.62525</v>
      </c>
      <c r="AA136" s="46"/>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45">
        <f t="shared" si="290"/>
        <v>134</v>
      </c>
      <c r="B137" s="46" t="s">
        <v>348</v>
      </c>
      <c r="C137" s="51" t="s">
        <v>454</v>
      </c>
      <c r="D137" s="52" t="s">
        <v>455</v>
      </c>
      <c r="E137" s="46">
        <v>3473.25</v>
      </c>
      <c r="F137" s="46">
        <f>VLOOKUP(C137,'[1]9月'!$B:$Q,16,0)</f>
        <v>3245.4</v>
      </c>
      <c r="G137" s="48">
        <v>5664.75</v>
      </c>
      <c r="H137" s="46">
        <v>3473.25</v>
      </c>
      <c r="I137" s="48">
        <v>1790</v>
      </c>
      <c r="J137" s="48">
        <v>108</v>
      </c>
      <c r="K137" s="63">
        <f t="shared" si="291"/>
        <v>62.5185</v>
      </c>
      <c r="L137" s="64">
        <f t="shared" si="292"/>
        <v>519.264</v>
      </c>
      <c r="M137" s="48">
        <f t="shared" si="293"/>
        <v>453.18</v>
      </c>
      <c r="N137" s="46">
        <f t="shared" si="294"/>
        <v>24.31275</v>
      </c>
      <c r="O137" s="48">
        <f t="shared" si="295"/>
        <v>89.5</v>
      </c>
      <c r="P137" s="48">
        <f t="shared" si="296"/>
        <v>54</v>
      </c>
      <c r="Q137" s="48">
        <f t="shared" si="297"/>
        <v>1202.77525</v>
      </c>
      <c r="R137" s="46">
        <f t="shared" si="298"/>
        <v>0</v>
      </c>
      <c r="S137" s="46">
        <f t="shared" si="299"/>
        <v>259.63</v>
      </c>
      <c r="T137" s="48">
        <f t="shared" si="300"/>
        <v>113.3</v>
      </c>
      <c r="U137" s="46">
        <f t="shared" si="301"/>
        <v>10.42</v>
      </c>
      <c r="V137" s="46">
        <v>0</v>
      </c>
      <c r="W137" s="48">
        <f t="shared" si="302"/>
        <v>89.5</v>
      </c>
      <c r="X137" s="48">
        <f t="shared" si="303"/>
        <v>54</v>
      </c>
      <c r="Y137" s="46">
        <f t="shared" si="304"/>
        <v>526.85</v>
      </c>
      <c r="Z137" s="46">
        <f t="shared" si="305"/>
        <v>1729.62525</v>
      </c>
      <c r="AA137" s="46"/>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45">
        <f t="shared" si="290"/>
        <v>135</v>
      </c>
      <c r="B138" s="46" t="s">
        <v>363</v>
      </c>
      <c r="C138" s="51" t="s">
        <v>456</v>
      </c>
      <c r="D138" s="52" t="s">
        <v>457</v>
      </c>
      <c r="E138" s="46">
        <v>3473.25</v>
      </c>
      <c r="F138" s="46">
        <f>VLOOKUP(C138,'[1]9月'!$B:$Q,16,0)</f>
        <v>3245.4</v>
      </c>
      <c r="G138" s="48">
        <v>5664.75</v>
      </c>
      <c r="H138" s="46">
        <v>3473.25</v>
      </c>
      <c r="I138" s="48">
        <v>1790</v>
      </c>
      <c r="J138" s="48">
        <v>108</v>
      </c>
      <c r="K138" s="63">
        <f t="shared" si="291"/>
        <v>62.5185</v>
      </c>
      <c r="L138" s="64">
        <f t="shared" si="292"/>
        <v>519.264</v>
      </c>
      <c r="M138" s="48">
        <f t="shared" si="293"/>
        <v>453.18</v>
      </c>
      <c r="N138" s="46">
        <f t="shared" si="294"/>
        <v>24.31275</v>
      </c>
      <c r="O138" s="48">
        <f t="shared" si="295"/>
        <v>89.5</v>
      </c>
      <c r="P138" s="48">
        <f t="shared" si="296"/>
        <v>54</v>
      </c>
      <c r="Q138" s="48">
        <f t="shared" si="297"/>
        <v>1202.77525</v>
      </c>
      <c r="R138" s="46">
        <f t="shared" si="298"/>
        <v>0</v>
      </c>
      <c r="S138" s="46">
        <f t="shared" si="299"/>
        <v>259.63</v>
      </c>
      <c r="T138" s="48">
        <f t="shared" si="300"/>
        <v>113.3</v>
      </c>
      <c r="U138" s="46">
        <f t="shared" si="301"/>
        <v>10.42</v>
      </c>
      <c r="V138" s="46">
        <v>0</v>
      </c>
      <c r="W138" s="48">
        <f t="shared" si="302"/>
        <v>89.5</v>
      </c>
      <c r="X138" s="48">
        <f t="shared" si="303"/>
        <v>54</v>
      </c>
      <c r="Y138" s="46">
        <f t="shared" si="304"/>
        <v>526.85</v>
      </c>
      <c r="Z138" s="46">
        <f t="shared" si="305"/>
        <v>1729.62525</v>
      </c>
      <c r="AA138" s="46"/>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45">
        <f t="shared" si="290"/>
        <v>136</v>
      </c>
      <c r="B139" s="46" t="s">
        <v>348</v>
      </c>
      <c r="C139" s="51" t="s">
        <v>458</v>
      </c>
      <c r="D139" s="52" t="s">
        <v>459</v>
      </c>
      <c r="E139" s="46">
        <v>3473.25</v>
      </c>
      <c r="F139" s="46">
        <f>VLOOKUP(C139,'[1]9月'!$B:$Q,16,0)</f>
        <v>3245.4</v>
      </c>
      <c r="G139" s="48">
        <v>5664.75</v>
      </c>
      <c r="H139" s="46">
        <v>3473.25</v>
      </c>
      <c r="I139" s="48">
        <v>1790</v>
      </c>
      <c r="J139" s="48">
        <v>108</v>
      </c>
      <c r="K139" s="63">
        <f t="shared" si="291"/>
        <v>62.5185</v>
      </c>
      <c r="L139" s="64">
        <f t="shared" si="292"/>
        <v>519.264</v>
      </c>
      <c r="M139" s="48">
        <f t="shared" si="293"/>
        <v>453.18</v>
      </c>
      <c r="N139" s="46">
        <f t="shared" si="294"/>
        <v>24.31275</v>
      </c>
      <c r="O139" s="48">
        <f t="shared" si="295"/>
        <v>89.5</v>
      </c>
      <c r="P139" s="48">
        <f t="shared" si="296"/>
        <v>54</v>
      </c>
      <c r="Q139" s="48">
        <f t="shared" si="297"/>
        <v>1202.77525</v>
      </c>
      <c r="R139" s="46">
        <f t="shared" si="298"/>
        <v>0</v>
      </c>
      <c r="S139" s="46">
        <f t="shared" si="299"/>
        <v>259.63</v>
      </c>
      <c r="T139" s="48">
        <f t="shared" si="300"/>
        <v>113.3</v>
      </c>
      <c r="U139" s="46">
        <f t="shared" si="301"/>
        <v>10.42</v>
      </c>
      <c r="V139" s="46">
        <v>0</v>
      </c>
      <c r="W139" s="48">
        <f t="shared" si="302"/>
        <v>89.5</v>
      </c>
      <c r="X139" s="48">
        <f t="shared" si="303"/>
        <v>54</v>
      </c>
      <c r="Y139" s="46">
        <f t="shared" si="304"/>
        <v>526.85</v>
      </c>
      <c r="Z139" s="46">
        <f t="shared" si="305"/>
        <v>1729.62525</v>
      </c>
      <c r="AA139" s="46"/>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45">
        <f t="shared" si="290"/>
        <v>137</v>
      </c>
      <c r="B140" s="46" t="s">
        <v>363</v>
      </c>
      <c r="C140" s="47" t="s">
        <v>460</v>
      </c>
      <c r="D140" s="46" t="s">
        <v>461</v>
      </c>
      <c r="E140" s="46">
        <v>3473.25</v>
      </c>
      <c r="F140" s="46">
        <f>VLOOKUP(C140,'[1]9月'!$B:$Q,16,0)</f>
        <v>3245.4</v>
      </c>
      <c r="G140" s="48">
        <v>5664.75</v>
      </c>
      <c r="H140" s="46">
        <v>3473.25</v>
      </c>
      <c r="I140" s="48">
        <v>1790</v>
      </c>
      <c r="J140" s="48">
        <v>108</v>
      </c>
      <c r="K140" s="63">
        <f t="shared" si="291"/>
        <v>62.5185</v>
      </c>
      <c r="L140" s="64">
        <f t="shared" si="292"/>
        <v>519.264</v>
      </c>
      <c r="M140" s="48">
        <f t="shared" si="293"/>
        <v>453.18</v>
      </c>
      <c r="N140" s="46">
        <f t="shared" si="294"/>
        <v>24.31275</v>
      </c>
      <c r="O140" s="48">
        <f t="shared" si="295"/>
        <v>89.5</v>
      </c>
      <c r="P140" s="48">
        <f t="shared" si="296"/>
        <v>54</v>
      </c>
      <c r="Q140" s="48">
        <f t="shared" si="297"/>
        <v>1202.77525</v>
      </c>
      <c r="R140" s="46">
        <f t="shared" si="298"/>
        <v>0</v>
      </c>
      <c r="S140" s="46">
        <f t="shared" si="299"/>
        <v>259.63</v>
      </c>
      <c r="T140" s="48">
        <f t="shared" si="300"/>
        <v>113.3</v>
      </c>
      <c r="U140" s="46">
        <f t="shared" si="301"/>
        <v>10.42</v>
      </c>
      <c r="V140" s="46">
        <v>0</v>
      </c>
      <c r="W140" s="48">
        <f t="shared" si="302"/>
        <v>89.5</v>
      </c>
      <c r="X140" s="48">
        <f t="shared" si="303"/>
        <v>54</v>
      </c>
      <c r="Y140" s="46">
        <f t="shared" si="304"/>
        <v>526.85</v>
      </c>
      <c r="Z140" s="46">
        <f t="shared" si="305"/>
        <v>1729.62525</v>
      </c>
      <c r="AA140" s="46"/>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45">
        <f t="shared" si="290"/>
        <v>138</v>
      </c>
      <c r="B141" s="46" t="s">
        <v>337</v>
      </c>
      <c r="C141" s="47" t="s">
        <v>462</v>
      </c>
      <c r="D141" s="46" t="s">
        <v>463</v>
      </c>
      <c r="E141" s="46">
        <v>3473.25</v>
      </c>
      <c r="F141" s="46">
        <f>VLOOKUP(C141,'[1]9月'!$B:$Q,16,0)</f>
        <v>3245.4</v>
      </c>
      <c r="G141" s="48">
        <v>5664.75</v>
      </c>
      <c r="H141" s="46">
        <v>3473.25</v>
      </c>
      <c r="I141" s="48">
        <v>1790</v>
      </c>
      <c r="J141" s="48">
        <v>108</v>
      </c>
      <c r="K141" s="63">
        <f t="shared" si="291"/>
        <v>62.5185</v>
      </c>
      <c r="L141" s="64">
        <f t="shared" si="292"/>
        <v>519.264</v>
      </c>
      <c r="M141" s="48">
        <f t="shared" si="293"/>
        <v>453.18</v>
      </c>
      <c r="N141" s="46">
        <f t="shared" si="294"/>
        <v>24.31275</v>
      </c>
      <c r="O141" s="48">
        <f t="shared" si="295"/>
        <v>89.5</v>
      </c>
      <c r="P141" s="48">
        <f t="shared" si="296"/>
        <v>54</v>
      </c>
      <c r="Q141" s="48">
        <f t="shared" si="297"/>
        <v>1202.77525</v>
      </c>
      <c r="R141" s="46">
        <f t="shared" si="298"/>
        <v>0</v>
      </c>
      <c r="S141" s="46">
        <f t="shared" si="299"/>
        <v>259.63</v>
      </c>
      <c r="T141" s="48">
        <f t="shared" si="300"/>
        <v>113.3</v>
      </c>
      <c r="U141" s="46">
        <f t="shared" si="301"/>
        <v>10.42</v>
      </c>
      <c r="V141" s="46">
        <v>0</v>
      </c>
      <c r="W141" s="48">
        <f t="shared" si="302"/>
        <v>89.5</v>
      </c>
      <c r="X141" s="48">
        <f t="shared" si="303"/>
        <v>54</v>
      </c>
      <c r="Y141" s="46">
        <f t="shared" si="304"/>
        <v>526.85</v>
      </c>
      <c r="Z141" s="46">
        <f t="shared" si="305"/>
        <v>1729.62525</v>
      </c>
      <c r="AA141" s="46"/>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45">
        <f t="shared" si="290"/>
        <v>139</v>
      </c>
      <c r="B142" s="46" t="s">
        <v>337</v>
      </c>
      <c r="C142" s="47" t="s">
        <v>464</v>
      </c>
      <c r="D142" s="46" t="s">
        <v>465</v>
      </c>
      <c r="E142" s="46">
        <v>3473.25</v>
      </c>
      <c r="F142" s="46">
        <f>VLOOKUP(C142,'[1]9月'!$B:$Q,16,0)</f>
        <v>3245.4</v>
      </c>
      <c r="G142" s="48">
        <v>5664.75</v>
      </c>
      <c r="H142" s="46">
        <v>3473.25</v>
      </c>
      <c r="I142" s="48">
        <v>1790</v>
      </c>
      <c r="J142" s="48">
        <v>108</v>
      </c>
      <c r="K142" s="63">
        <f t="shared" si="291"/>
        <v>62.5185</v>
      </c>
      <c r="L142" s="64">
        <f t="shared" si="292"/>
        <v>519.264</v>
      </c>
      <c r="M142" s="48">
        <f t="shared" si="293"/>
        <v>453.18</v>
      </c>
      <c r="N142" s="46">
        <f t="shared" si="294"/>
        <v>24.31275</v>
      </c>
      <c r="O142" s="48">
        <f t="shared" si="295"/>
        <v>89.5</v>
      </c>
      <c r="P142" s="48">
        <f t="shared" si="296"/>
        <v>54</v>
      </c>
      <c r="Q142" s="48">
        <f t="shared" si="297"/>
        <v>1202.77525</v>
      </c>
      <c r="R142" s="46">
        <f t="shared" si="298"/>
        <v>0</v>
      </c>
      <c r="S142" s="46">
        <f t="shared" si="299"/>
        <v>259.63</v>
      </c>
      <c r="T142" s="48">
        <f t="shared" si="300"/>
        <v>113.3</v>
      </c>
      <c r="U142" s="46">
        <f t="shared" si="301"/>
        <v>10.42</v>
      </c>
      <c r="V142" s="46">
        <v>0</v>
      </c>
      <c r="W142" s="48">
        <f t="shared" si="302"/>
        <v>89.5</v>
      </c>
      <c r="X142" s="48">
        <f t="shared" si="303"/>
        <v>54</v>
      </c>
      <c r="Y142" s="46">
        <f t="shared" si="304"/>
        <v>526.85</v>
      </c>
      <c r="Z142" s="46">
        <f t="shared" si="305"/>
        <v>1729.62525</v>
      </c>
      <c r="AA142" s="46"/>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45">
        <f t="shared" si="290"/>
        <v>140</v>
      </c>
      <c r="B143" s="46" t="s">
        <v>337</v>
      </c>
      <c r="C143" s="47" t="s">
        <v>466</v>
      </c>
      <c r="D143" s="46" t="s">
        <v>467</v>
      </c>
      <c r="E143" s="46">
        <v>3473.25</v>
      </c>
      <c r="F143" s="46">
        <f>VLOOKUP(C143,'[1]9月'!$B:$Q,16,0)</f>
        <v>3245.4</v>
      </c>
      <c r="G143" s="48">
        <v>5664.75</v>
      </c>
      <c r="H143" s="46">
        <v>3473.25</v>
      </c>
      <c r="I143" s="48">
        <v>1790</v>
      </c>
      <c r="J143" s="48">
        <v>108</v>
      </c>
      <c r="K143" s="63">
        <f t="shared" si="291"/>
        <v>62.5185</v>
      </c>
      <c r="L143" s="64">
        <f t="shared" si="292"/>
        <v>519.264</v>
      </c>
      <c r="M143" s="48">
        <f t="shared" si="293"/>
        <v>453.18</v>
      </c>
      <c r="N143" s="46">
        <f t="shared" si="294"/>
        <v>24.31275</v>
      </c>
      <c r="O143" s="48">
        <f t="shared" si="295"/>
        <v>89.5</v>
      </c>
      <c r="P143" s="48">
        <f t="shared" si="296"/>
        <v>54</v>
      </c>
      <c r="Q143" s="48">
        <f t="shared" si="297"/>
        <v>1202.77525</v>
      </c>
      <c r="R143" s="46">
        <f t="shared" si="298"/>
        <v>0</v>
      </c>
      <c r="S143" s="46">
        <f t="shared" si="299"/>
        <v>259.63</v>
      </c>
      <c r="T143" s="48">
        <f t="shared" si="300"/>
        <v>113.3</v>
      </c>
      <c r="U143" s="46">
        <f t="shared" si="301"/>
        <v>10.42</v>
      </c>
      <c r="V143" s="46">
        <v>0</v>
      </c>
      <c r="W143" s="48">
        <f t="shared" si="302"/>
        <v>89.5</v>
      </c>
      <c r="X143" s="48">
        <f t="shared" si="303"/>
        <v>54</v>
      </c>
      <c r="Y143" s="46">
        <f t="shared" si="304"/>
        <v>526.85</v>
      </c>
      <c r="Z143" s="46">
        <f t="shared" si="305"/>
        <v>1729.62525</v>
      </c>
      <c r="AA143" s="46"/>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45">
        <f t="shared" si="290"/>
        <v>141</v>
      </c>
      <c r="B144" s="46" t="s">
        <v>337</v>
      </c>
      <c r="C144" s="47" t="s">
        <v>468</v>
      </c>
      <c r="D144" s="46" t="s">
        <v>469</v>
      </c>
      <c r="E144" s="46">
        <v>3473.25</v>
      </c>
      <c r="F144" s="46">
        <f>VLOOKUP(C144,'[1]9月'!$B:$Q,16,0)</f>
        <v>3245.4</v>
      </c>
      <c r="G144" s="48">
        <v>5664.75</v>
      </c>
      <c r="H144" s="46">
        <v>3473.25</v>
      </c>
      <c r="I144" s="48">
        <v>1790</v>
      </c>
      <c r="J144" s="48">
        <v>108</v>
      </c>
      <c r="K144" s="63">
        <f t="shared" si="291"/>
        <v>62.5185</v>
      </c>
      <c r="L144" s="64">
        <f t="shared" si="292"/>
        <v>519.264</v>
      </c>
      <c r="M144" s="48">
        <f t="shared" si="293"/>
        <v>453.18</v>
      </c>
      <c r="N144" s="46">
        <f t="shared" si="294"/>
        <v>24.31275</v>
      </c>
      <c r="O144" s="48">
        <f t="shared" si="295"/>
        <v>89.5</v>
      </c>
      <c r="P144" s="48">
        <f t="shared" si="296"/>
        <v>54</v>
      </c>
      <c r="Q144" s="48">
        <f t="shared" si="297"/>
        <v>1202.77525</v>
      </c>
      <c r="R144" s="46">
        <f t="shared" si="298"/>
        <v>0</v>
      </c>
      <c r="S144" s="46">
        <f t="shared" si="299"/>
        <v>259.63</v>
      </c>
      <c r="T144" s="48">
        <f t="shared" si="300"/>
        <v>113.3</v>
      </c>
      <c r="U144" s="46">
        <f t="shared" si="301"/>
        <v>10.42</v>
      </c>
      <c r="V144" s="46">
        <v>0</v>
      </c>
      <c r="W144" s="48">
        <f t="shared" si="302"/>
        <v>89.5</v>
      </c>
      <c r="X144" s="48">
        <f t="shared" si="303"/>
        <v>54</v>
      </c>
      <c r="Y144" s="46">
        <f t="shared" si="304"/>
        <v>526.85</v>
      </c>
      <c r="Z144" s="46">
        <f t="shared" si="305"/>
        <v>1729.62525</v>
      </c>
      <c r="AA144" s="46"/>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45">
        <f t="shared" si="290"/>
        <v>142</v>
      </c>
      <c r="B145" s="46" t="s">
        <v>337</v>
      </c>
      <c r="C145" s="47" t="s">
        <v>470</v>
      </c>
      <c r="D145" s="46" t="s">
        <v>471</v>
      </c>
      <c r="E145" s="46">
        <v>3473.25</v>
      </c>
      <c r="F145" s="46">
        <f>VLOOKUP(C145,'[1]9月'!$B:$Q,16,0)</f>
        <v>3245.4</v>
      </c>
      <c r="G145" s="48">
        <v>5664.75</v>
      </c>
      <c r="H145" s="46">
        <v>3473.25</v>
      </c>
      <c r="I145" s="48">
        <v>1790</v>
      </c>
      <c r="J145" s="48">
        <v>108</v>
      </c>
      <c r="K145" s="63">
        <f t="shared" si="291"/>
        <v>62.5185</v>
      </c>
      <c r="L145" s="64">
        <f t="shared" si="292"/>
        <v>519.264</v>
      </c>
      <c r="M145" s="48">
        <f t="shared" si="293"/>
        <v>453.18</v>
      </c>
      <c r="N145" s="46">
        <f t="shared" si="294"/>
        <v>24.31275</v>
      </c>
      <c r="O145" s="48">
        <f t="shared" si="295"/>
        <v>89.5</v>
      </c>
      <c r="P145" s="48">
        <f t="shared" si="296"/>
        <v>54</v>
      </c>
      <c r="Q145" s="48">
        <f t="shared" si="297"/>
        <v>1202.77525</v>
      </c>
      <c r="R145" s="46">
        <f t="shared" si="298"/>
        <v>0</v>
      </c>
      <c r="S145" s="46">
        <f t="shared" si="299"/>
        <v>259.63</v>
      </c>
      <c r="T145" s="48">
        <f t="shared" si="300"/>
        <v>113.3</v>
      </c>
      <c r="U145" s="46">
        <f t="shared" si="301"/>
        <v>10.42</v>
      </c>
      <c r="V145" s="46">
        <v>0</v>
      </c>
      <c r="W145" s="48">
        <f t="shared" si="302"/>
        <v>89.5</v>
      </c>
      <c r="X145" s="48">
        <f t="shared" si="303"/>
        <v>54</v>
      </c>
      <c r="Y145" s="46">
        <f t="shared" si="304"/>
        <v>526.85</v>
      </c>
      <c r="Z145" s="46">
        <f t="shared" si="305"/>
        <v>1729.62525</v>
      </c>
      <c r="AA145" s="46"/>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45">
        <f t="shared" si="290"/>
        <v>143</v>
      </c>
      <c r="B146" s="46" t="s">
        <v>337</v>
      </c>
      <c r="C146" s="47" t="s">
        <v>472</v>
      </c>
      <c r="D146" s="46" t="s">
        <v>473</v>
      </c>
      <c r="E146" s="46">
        <v>3473.25</v>
      </c>
      <c r="F146" s="46">
        <f>VLOOKUP(C146,'[1]9月'!$B:$Q,16,0)</f>
        <v>3245.4</v>
      </c>
      <c r="G146" s="48">
        <v>5664.75</v>
      </c>
      <c r="H146" s="46">
        <v>3473.25</v>
      </c>
      <c r="I146" s="48">
        <v>1790</v>
      </c>
      <c r="J146" s="48">
        <v>108</v>
      </c>
      <c r="K146" s="63">
        <f t="shared" si="291"/>
        <v>62.5185</v>
      </c>
      <c r="L146" s="64">
        <f t="shared" si="292"/>
        <v>519.264</v>
      </c>
      <c r="M146" s="48">
        <f t="shared" si="293"/>
        <v>453.18</v>
      </c>
      <c r="N146" s="46">
        <f t="shared" si="294"/>
        <v>24.31275</v>
      </c>
      <c r="O146" s="48">
        <f t="shared" si="295"/>
        <v>89.5</v>
      </c>
      <c r="P146" s="48">
        <f t="shared" si="296"/>
        <v>54</v>
      </c>
      <c r="Q146" s="48">
        <f t="shared" si="297"/>
        <v>1202.77525</v>
      </c>
      <c r="R146" s="46">
        <f t="shared" si="298"/>
        <v>0</v>
      </c>
      <c r="S146" s="46">
        <f t="shared" si="299"/>
        <v>259.63</v>
      </c>
      <c r="T146" s="48">
        <f t="shared" si="300"/>
        <v>113.3</v>
      </c>
      <c r="U146" s="46">
        <f t="shared" si="301"/>
        <v>10.42</v>
      </c>
      <c r="V146" s="46">
        <v>0</v>
      </c>
      <c r="W146" s="48">
        <f t="shared" si="302"/>
        <v>89.5</v>
      </c>
      <c r="X146" s="48">
        <f t="shared" si="303"/>
        <v>54</v>
      </c>
      <c r="Y146" s="46">
        <f t="shared" si="304"/>
        <v>526.85</v>
      </c>
      <c r="Z146" s="46">
        <f t="shared" si="305"/>
        <v>1729.62525</v>
      </c>
      <c r="AA146" s="46"/>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45">
        <f t="shared" si="290"/>
        <v>144</v>
      </c>
      <c r="B147" s="46" t="s">
        <v>337</v>
      </c>
      <c r="C147" s="47" t="s">
        <v>474</v>
      </c>
      <c r="D147" s="46" t="s">
        <v>475</v>
      </c>
      <c r="E147" s="46">
        <v>3473.25</v>
      </c>
      <c r="F147" s="46">
        <f>VLOOKUP(C147,'[1]9月'!$B:$Q,16,0)</f>
        <v>3245.4</v>
      </c>
      <c r="G147" s="48">
        <v>5664.75</v>
      </c>
      <c r="H147" s="46">
        <v>3473.25</v>
      </c>
      <c r="I147" s="48">
        <v>1790</v>
      </c>
      <c r="J147" s="48">
        <v>108</v>
      </c>
      <c r="K147" s="63">
        <f t="shared" si="291"/>
        <v>62.5185</v>
      </c>
      <c r="L147" s="64">
        <f t="shared" si="292"/>
        <v>519.264</v>
      </c>
      <c r="M147" s="48">
        <f t="shared" si="293"/>
        <v>453.18</v>
      </c>
      <c r="N147" s="46">
        <f t="shared" si="294"/>
        <v>24.31275</v>
      </c>
      <c r="O147" s="48">
        <f t="shared" si="295"/>
        <v>89.5</v>
      </c>
      <c r="P147" s="48">
        <f t="shared" si="296"/>
        <v>54</v>
      </c>
      <c r="Q147" s="48">
        <f t="shared" si="297"/>
        <v>1202.77525</v>
      </c>
      <c r="R147" s="46">
        <f t="shared" si="298"/>
        <v>0</v>
      </c>
      <c r="S147" s="46">
        <f t="shared" si="299"/>
        <v>259.63</v>
      </c>
      <c r="T147" s="48">
        <f t="shared" si="300"/>
        <v>113.3</v>
      </c>
      <c r="U147" s="46">
        <f t="shared" si="301"/>
        <v>10.42</v>
      </c>
      <c r="V147" s="46">
        <v>0</v>
      </c>
      <c r="W147" s="48">
        <f t="shared" si="302"/>
        <v>89.5</v>
      </c>
      <c r="X147" s="48">
        <f t="shared" si="303"/>
        <v>54</v>
      </c>
      <c r="Y147" s="46">
        <f t="shared" si="304"/>
        <v>526.85</v>
      </c>
      <c r="Z147" s="46">
        <f t="shared" si="305"/>
        <v>1729.62525</v>
      </c>
      <c r="AA147" s="46"/>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45">
        <f t="shared" si="290"/>
        <v>145</v>
      </c>
      <c r="B148" s="46" t="s">
        <v>337</v>
      </c>
      <c r="C148" s="47" t="s">
        <v>476</v>
      </c>
      <c r="D148" s="46" t="s">
        <v>477</v>
      </c>
      <c r="E148" s="46">
        <v>3473.25</v>
      </c>
      <c r="F148" s="46">
        <f>VLOOKUP(C148,'[1]9月'!$B:$Q,16,0)</f>
        <v>3245.4</v>
      </c>
      <c r="G148" s="48">
        <v>5664.75</v>
      </c>
      <c r="H148" s="46">
        <v>3473.25</v>
      </c>
      <c r="I148" s="48">
        <v>1790</v>
      </c>
      <c r="J148" s="48">
        <v>108</v>
      </c>
      <c r="K148" s="63">
        <f t="shared" si="291"/>
        <v>62.5185</v>
      </c>
      <c r="L148" s="64">
        <f t="shared" si="292"/>
        <v>519.264</v>
      </c>
      <c r="M148" s="48">
        <f t="shared" si="293"/>
        <v>453.18</v>
      </c>
      <c r="N148" s="46">
        <f t="shared" si="294"/>
        <v>24.31275</v>
      </c>
      <c r="O148" s="48">
        <f t="shared" si="295"/>
        <v>89.5</v>
      </c>
      <c r="P148" s="48">
        <f t="shared" si="296"/>
        <v>54</v>
      </c>
      <c r="Q148" s="48">
        <f t="shared" si="297"/>
        <v>1202.77525</v>
      </c>
      <c r="R148" s="46">
        <f t="shared" si="298"/>
        <v>0</v>
      </c>
      <c r="S148" s="46">
        <f t="shared" si="299"/>
        <v>259.63</v>
      </c>
      <c r="T148" s="48">
        <f t="shared" si="300"/>
        <v>113.3</v>
      </c>
      <c r="U148" s="46">
        <f t="shared" si="301"/>
        <v>10.42</v>
      </c>
      <c r="V148" s="46">
        <v>0</v>
      </c>
      <c r="W148" s="48">
        <f t="shared" si="302"/>
        <v>89.5</v>
      </c>
      <c r="X148" s="48">
        <f t="shared" si="303"/>
        <v>54</v>
      </c>
      <c r="Y148" s="46">
        <f t="shared" si="304"/>
        <v>526.85</v>
      </c>
      <c r="Z148" s="46">
        <f t="shared" si="305"/>
        <v>1729.62525</v>
      </c>
      <c r="AA148" s="46"/>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45">
        <f t="shared" si="290"/>
        <v>146</v>
      </c>
      <c r="B149" s="46" t="s">
        <v>337</v>
      </c>
      <c r="C149" s="47" t="s">
        <v>478</v>
      </c>
      <c r="D149" s="46" t="s">
        <v>479</v>
      </c>
      <c r="E149" s="46">
        <v>3473.25</v>
      </c>
      <c r="F149" s="46">
        <f>VLOOKUP(C149,'[1]9月'!$B:$Q,16,0)</f>
        <v>3245.4</v>
      </c>
      <c r="G149" s="48">
        <v>5664.75</v>
      </c>
      <c r="H149" s="46">
        <v>3473.25</v>
      </c>
      <c r="I149" s="48">
        <v>1790</v>
      </c>
      <c r="J149" s="48">
        <v>108</v>
      </c>
      <c r="K149" s="63">
        <f t="shared" si="291"/>
        <v>62.5185</v>
      </c>
      <c r="L149" s="64">
        <f t="shared" si="292"/>
        <v>519.264</v>
      </c>
      <c r="M149" s="48">
        <f t="shared" si="293"/>
        <v>453.18</v>
      </c>
      <c r="N149" s="46">
        <f t="shared" si="294"/>
        <v>24.31275</v>
      </c>
      <c r="O149" s="48">
        <f t="shared" si="295"/>
        <v>89.5</v>
      </c>
      <c r="P149" s="48">
        <f t="shared" si="296"/>
        <v>54</v>
      </c>
      <c r="Q149" s="48">
        <f t="shared" si="297"/>
        <v>1202.77525</v>
      </c>
      <c r="R149" s="46">
        <f t="shared" si="298"/>
        <v>0</v>
      </c>
      <c r="S149" s="46">
        <f t="shared" si="299"/>
        <v>259.63</v>
      </c>
      <c r="T149" s="48">
        <f t="shared" si="300"/>
        <v>113.3</v>
      </c>
      <c r="U149" s="46">
        <f t="shared" si="301"/>
        <v>10.42</v>
      </c>
      <c r="V149" s="46">
        <v>0</v>
      </c>
      <c r="W149" s="48">
        <f t="shared" si="302"/>
        <v>89.5</v>
      </c>
      <c r="X149" s="48">
        <f t="shared" si="303"/>
        <v>54</v>
      </c>
      <c r="Y149" s="46">
        <f t="shared" si="304"/>
        <v>526.85</v>
      </c>
      <c r="Z149" s="46">
        <f t="shared" si="305"/>
        <v>1729.62525</v>
      </c>
      <c r="AA149" s="46"/>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45">
        <f t="shared" si="290"/>
        <v>147</v>
      </c>
      <c r="B150" s="46" t="s">
        <v>337</v>
      </c>
      <c r="C150" s="47" t="s">
        <v>480</v>
      </c>
      <c r="D150" s="46" t="s">
        <v>481</v>
      </c>
      <c r="E150" s="46">
        <v>3473.25</v>
      </c>
      <c r="F150" s="46">
        <f>VLOOKUP(C150,'[1]9月'!$B:$Q,16,0)</f>
        <v>3245.4</v>
      </c>
      <c r="G150" s="48">
        <v>5664.75</v>
      </c>
      <c r="H150" s="46">
        <v>3473.25</v>
      </c>
      <c r="I150" s="48">
        <v>1790</v>
      </c>
      <c r="J150" s="48">
        <v>108</v>
      </c>
      <c r="K150" s="63">
        <f t="shared" si="291"/>
        <v>62.5185</v>
      </c>
      <c r="L150" s="64">
        <f t="shared" si="292"/>
        <v>519.264</v>
      </c>
      <c r="M150" s="48">
        <f t="shared" si="293"/>
        <v>453.18</v>
      </c>
      <c r="N150" s="46">
        <f t="shared" si="294"/>
        <v>24.31275</v>
      </c>
      <c r="O150" s="48">
        <f t="shared" si="295"/>
        <v>89.5</v>
      </c>
      <c r="P150" s="48">
        <f t="shared" si="296"/>
        <v>54</v>
      </c>
      <c r="Q150" s="48">
        <f t="shared" si="297"/>
        <v>1202.77525</v>
      </c>
      <c r="R150" s="46">
        <f t="shared" si="298"/>
        <v>0</v>
      </c>
      <c r="S150" s="46">
        <f t="shared" si="299"/>
        <v>259.63</v>
      </c>
      <c r="T150" s="48">
        <f t="shared" si="300"/>
        <v>113.3</v>
      </c>
      <c r="U150" s="46">
        <f t="shared" si="301"/>
        <v>10.42</v>
      </c>
      <c r="V150" s="46">
        <v>0</v>
      </c>
      <c r="W150" s="48">
        <f t="shared" si="302"/>
        <v>89.5</v>
      </c>
      <c r="X150" s="48">
        <f t="shared" si="303"/>
        <v>54</v>
      </c>
      <c r="Y150" s="46">
        <f t="shared" si="304"/>
        <v>526.85</v>
      </c>
      <c r="Z150" s="46">
        <f t="shared" si="305"/>
        <v>1729.62525</v>
      </c>
      <c r="AA150" s="46"/>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45">
        <f t="shared" si="290"/>
        <v>148</v>
      </c>
      <c r="B151" s="46" t="s">
        <v>337</v>
      </c>
      <c r="C151" s="47" t="s">
        <v>482</v>
      </c>
      <c r="D151" s="345" t="s">
        <v>483</v>
      </c>
      <c r="E151" s="46">
        <v>3473.25</v>
      </c>
      <c r="F151" s="46">
        <f>VLOOKUP(C151,'[1]9月'!$B:$Q,16,0)</f>
        <v>3245.4</v>
      </c>
      <c r="G151" s="48">
        <v>5664.75</v>
      </c>
      <c r="H151" s="46">
        <v>3473.25</v>
      </c>
      <c r="I151" s="48">
        <v>1790</v>
      </c>
      <c r="J151" s="48">
        <v>108</v>
      </c>
      <c r="K151" s="63">
        <f t="shared" si="291"/>
        <v>62.5185</v>
      </c>
      <c r="L151" s="64">
        <f t="shared" si="292"/>
        <v>519.264</v>
      </c>
      <c r="M151" s="48">
        <f t="shared" si="293"/>
        <v>453.18</v>
      </c>
      <c r="N151" s="46">
        <f t="shared" si="294"/>
        <v>24.31275</v>
      </c>
      <c r="O151" s="48">
        <f t="shared" si="295"/>
        <v>89.5</v>
      </c>
      <c r="P151" s="48">
        <f t="shared" si="296"/>
        <v>54</v>
      </c>
      <c r="Q151" s="48">
        <f t="shared" si="297"/>
        <v>1202.77525</v>
      </c>
      <c r="R151" s="46">
        <f t="shared" si="298"/>
        <v>0</v>
      </c>
      <c r="S151" s="46">
        <f t="shared" si="299"/>
        <v>259.63</v>
      </c>
      <c r="T151" s="48">
        <f t="shared" si="300"/>
        <v>113.3</v>
      </c>
      <c r="U151" s="46">
        <f t="shared" si="301"/>
        <v>10.42</v>
      </c>
      <c r="V151" s="46">
        <v>0</v>
      </c>
      <c r="W151" s="48">
        <f t="shared" si="302"/>
        <v>89.5</v>
      </c>
      <c r="X151" s="48">
        <f t="shared" si="303"/>
        <v>54</v>
      </c>
      <c r="Y151" s="46">
        <f t="shared" si="304"/>
        <v>526.85</v>
      </c>
      <c r="Z151" s="46">
        <f t="shared" si="305"/>
        <v>1729.62525</v>
      </c>
      <c r="AA151" s="46"/>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45">
        <f t="shared" si="290"/>
        <v>149</v>
      </c>
      <c r="B152" s="46" t="s">
        <v>484</v>
      </c>
      <c r="C152" s="51" t="s">
        <v>485</v>
      </c>
      <c r="D152" s="76" t="s">
        <v>486</v>
      </c>
      <c r="E152" s="46">
        <v>3473.25</v>
      </c>
      <c r="F152" s="46">
        <v>3245.4</v>
      </c>
      <c r="G152" s="48">
        <v>5664.75</v>
      </c>
      <c r="H152" s="46">
        <v>3473.25</v>
      </c>
      <c r="I152" s="48">
        <v>1790</v>
      </c>
      <c r="J152" s="48">
        <v>108</v>
      </c>
      <c r="K152" s="63">
        <f t="shared" si="291"/>
        <v>62.5185</v>
      </c>
      <c r="L152" s="64">
        <f t="shared" si="292"/>
        <v>519.264</v>
      </c>
      <c r="M152" s="48">
        <f t="shared" si="293"/>
        <v>453.18</v>
      </c>
      <c r="N152" s="46">
        <f t="shared" si="294"/>
        <v>24.31275</v>
      </c>
      <c r="O152" s="48">
        <f t="shared" si="295"/>
        <v>89.5</v>
      </c>
      <c r="P152" s="48">
        <f t="shared" si="296"/>
        <v>54</v>
      </c>
      <c r="Q152" s="48">
        <f t="shared" si="297"/>
        <v>1202.77525</v>
      </c>
      <c r="R152" s="46">
        <f t="shared" si="298"/>
        <v>0</v>
      </c>
      <c r="S152" s="46">
        <f t="shared" si="299"/>
        <v>259.63</v>
      </c>
      <c r="T152" s="48">
        <f t="shared" si="300"/>
        <v>113.3</v>
      </c>
      <c r="U152" s="46">
        <f t="shared" si="301"/>
        <v>10.42</v>
      </c>
      <c r="V152" s="46">
        <v>0</v>
      </c>
      <c r="W152" s="48">
        <f t="shared" si="302"/>
        <v>89.5</v>
      </c>
      <c r="X152" s="48">
        <f t="shared" si="303"/>
        <v>54</v>
      </c>
      <c r="Y152" s="46">
        <f t="shared" si="304"/>
        <v>526.85</v>
      </c>
      <c r="Z152" s="46">
        <f t="shared" si="305"/>
        <v>1729.62525</v>
      </c>
      <c r="AA152" s="78"/>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45">
        <f t="shared" si="290"/>
        <v>150</v>
      </c>
      <c r="B153" s="46" t="s">
        <v>337</v>
      </c>
      <c r="C153" s="51" t="s">
        <v>487</v>
      </c>
      <c r="D153" s="348" t="s">
        <v>488</v>
      </c>
      <c r="E153" s="46">
        <v>3473.25</v>
      </c>
      <c r="F153" s="46">
        <v>3245.4</v>
      </c>
      <c r="G153" s="48">
        <v>5664.75</v>
      </c>
      <c r="H153" s="46">
        <v>3473.25</v>
      </c>
      <c r="I153" s="48">
        <v>1790</v>
      </c>
      <c r="J153" s="48">
        <v>108</v>
      </c>
      <c r="K153" s="63">
        <f t="shared" si="291"/>
        <v>62.5185</v>
      </c>
      <c r="L153" s="64">
        <f t="shared" si="292"/>
        <v>519.264</v>
      </c>
      <c r="M153" s="48">
        <f t="shared" si="293"/>
        <v>453.18</v>
      </c>
      <c r="N153" s="46">
        <f t="shared" si="294"/>
        <v>24.31275</v>
      </c>
      <c r="O153" s="48">
        <f t="shared" si="295"/>
        <v>89.5</v>
      </c>
      <c r="P153" s="48">
        <f t="shared" si="296"/>
        <v>54</v>
      </c>
      <c r="Q153" s="48">
        <f t="shared" si="297"/>
        <v>1202.77525</v>
      </c>
      <c r="R153" s="46">
        <f t="shared" si="298"/>
        <v>0</v>
      </c>
      <c r="S153" s="46">
        <f t="shared" si="299"/>
        <v>259.63</v>
      </c>
      <c r="T153" s="48">
        <f t="shared" si="300"/>
        <v>113.3</v>
      </c>
      <c r="U153" s="46">
        <f t="shared" si="301"/>
        <v>10.42</v>
      </c>
      <c r="V153" s="46">
        <v>0</v>
      </c>
      <c r="W153" s="48">
        <f t="shared" si="302"/>
        <v>89.5</v>
      </c>
      <c r="X153" s="48">
        <f t="shared" si="303"/>
        <v>54</v>
      </c>
      <c r="Y153" s="46">
        <f t="shared" si="304"/>
        <v>526.85</v>
      </c>
      <c r="Z153" s="46">
        <f t="shared" si="305"/>
        <v>1729.62525</v>
      </c>
      <c r="AA153" s="78"/>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45">
        <f t="shared" si="290"/>
        <v>151</v>
      </c>
      <c r="B154" s="46" t="s">
        <v>337</v>
      </c>
      <c r="C154" s="51" t="s">
        <v>489</v>
      </c>
      <c r="D154" s="55" t="s">
        <v>490</v>
      </c>
      <c r="E154" s="46">
        <v>3473.25</v>
      </c>
      <c r="F154" s="46">
        <v>3245.4</v>
      </c>
      <c r="G154" s="48">
        <v>5664.75</v>
      </c>
      <c r="H154" s="46">
        <v>3473.25</v>
      </c>
      <c r="I154" s="48">
        <v>0</v>
      </c>
      <c r="J154" s="48">
        <v>108</v>
      </c>
      <c r="K154" s="63">
        <f t="shared" si="291"/>
        <v>62.5185</v>
      </c>
      <c r="L154" s="64">
        <f t="shared" si="292"/>
        <v>519.264</v>
      </c>
      <c r="M154" s="48">
        <f t="shared" si="293"/>
        <v>453.18</v>
      </c>
      <c r="N154" s="46">
        <f t="shared" si="294"/>
        <v>24.31275</v>
      </c>
      <c r="O154" s="48">
        <f t="shared" si="295"/>
        <v>0</v>
      </c>
      <c r="P154" s="48">
        <f t="shared" si="296"/>
        <v>54</v>
      </c>
      <c r="Q154" s="48">
        <f t="shared" si="297"/>
        <v>1113.27525</v>
      </c>
      <c r="R154" s="46">
        <f t="shared" si="298"/>
        <v>0</v>
      </c>
      <c r="S154" s="46">
        <f t="shared" si="299"/>
        <v>259.63</v>
      </c>
      <c r="T154" s="48">
        <f t="shared" si="300"/>
        <v>113.3</v>
      </c>
      <c r="U154" s="46">
        <f t="shared" si="301"/>
        <v>10.42</v>
      </c>
      <c r="V154" s="46">
        <v>0</v>
      </c>
      <c r="W154" s="48">
        <f t="shared" si="302"/>
        <v>0</v>
      </c>
      <c r="X154" s="48">
        <f t="shared" si="303"/>
        <v>54</v>
      </c>
      <c r="Y154" s="46">
        <f t="shared" si="304"/>
        <v>437.35</v>
      </c>
      <c r="Z154" s="46">
        <f t="shared" si="305"/>
        <v>1550.62525</v>
      </c>
      <c r="AA154" s="78"/>
      <c r="AB154" s="12" t="s">
        <v>74</v>
      </c>
      <c r="AC154" s="11">
        <f t="shared" ref="AC154:AE154" si="351">K154+R154</f>
        <v>62.5185</v>
      </c>
      <c r="AD154" s="11">
        <f t="shared" si="351"/>
        <v>778.894</v>
      </c>
      <c r="AE154" s="11">
        <f t="shared" si="351"/>
        <v>566.48</v>
      </c>
      <c r="AF154" s="11">
        <f t="shared" si="307"/>
        <v>34.73275</v>
      </c>
      <c r="AG154" s="11">
        <f t="shared" ref="AG154:AI154" si="352">O154+W154</f>
        <v>0</v>
      </c>
      <c r="AH154" s="11">
        <f t="shared" si="352"/>
        <v>108</v>
      </c>
      <c r="AI154" s="11">
        <f t="shared" si="352"/>
        <v>1550.62525</v>
      </c>
      <c r="AJ154" s="12" t="s">
        <v>33</v>
      </c>
    </row>
    <row r="155" s="9" customFormat="1" ht="16" customHeight="1" spans="1:36">
      <c r="A155" s="45">
        <f t="shared" si="290"/>
        <v>152</v>
      </c>
      <c r="B155" s="46" t="s">
        <v>484</v>
      </c>
      <c r="C155" s="47" t="s">
        <v>491</v>
      </c>
      <c r="D155" s="46" t="s">
        <v>492</v>
      </c>
      <c r="E155" s="46">
        <v>3473.25</v>
      </c>
      <c r="F155" s="46">
        <f>VLOOKUP(C155,'[1]9月'!$B:$Q,16,0)</f>
        <v>3245.4</v>
      </c>
      <c r="G155" s="48">
        <v>5664.75</v>
      </c>
      <c r="H155" s="46">
        <v>3473.25</v>
      </c>
      <c r="I155" s="48">
        <v>1790</v>
      </c>
      <c r="J155" s="48">
        <v>108</v>
      </c>
      <c r="K155" s="63">
        <f t="shared" si="291"/>
        <v>62.5185</v>
      </c>
      <c r="L155" s="64">
        <f t="shared" si="292"/>
        <v>519.264</v>
      </c>
      <c r="M155" s="48">
        <f t="shared" si="293"/>
        <v>453.18</v>
      </c>
      <c r="N155" s="46">
        <f t="shared" si="294"/>
        <v>24.31275</v>
      </c>
      <c r="O155" s="48">
        <f t="shared" si="295"/>
        <v>89.5</v>
      </c>
      <c r="P155" s="48">
        <f t="shared" si="296"/>
        <v>54</v>
      </c>
      <c r="Q155" s="48">
        <f t="shared" si="297"/>
        <v>1202.77525</v>
      </c>
      <c r="R155" s="46">
        <f t="shared" si="298"/>
        <v>0</v>
      </c>
      <c r="S155" s="46">
        <f t="shared" si="299"/>
        <v>259.63</v>
      </c>
      <c r="T155" s="48">
        <f t="shared" si="300"/>
        <v>113.3</v>
      </c>
      <c r="U155" s="46">
        <f t="shared" si="301"/>
        <v>10.42</v>
      </c>
      <c r="V155" s="46">
        <v>0</v>
      </c>
      <c r="W155" s="48">
        <f t="shared" si="302"/>
        <v>89.5</v>
      </c>
      <c r="X155" s="48">
        <f t="shared" si="303"/>
        <v>54</v>
      </c>
      <c r="Y155" s="46">
        <f t="shared" si="304"/>
        <v>526.85</v>
      </c>
      <c r="Z155" s="46">
        <f t="shared" si="305"/>
        <v>1729.62525</v>
      </c>
      <c r="AA155" s="46"/>
      <c r="AB155" s="12" t="s">
        <v>77</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45">
        <f t="shared" si="290"/>
        <v>153</v>
      </c>
      <c r="B156" s="46" t="s">
        <v>484</v>
      </c>
      <c r="C156" s="47" t="s">
        <v>493</v>
      </c>
      <c r="D156" s="46" t="s">
        <v>494</v>
      </c>
      <c r="E156" s="46">
        <v>3473.25</v>
      </c>
      <c r="F156" s="46">
        <f>VLOOKUP(C156,'[1]9月'!$B:$Q,16,0)</f>
        <v>3245.4</v>
      </c>
      <c r="G156" s="48">
        <v>5664.75</v>
      </c>
      <c r="H156" s="46">
        <v>3473.25</v>
      </c>
      <c r="I156" s="48">
        <v>1790</v>
      </c>
      <c r="J156" s="48">
        <v>108</v>
      </c>
      <c r="K156" s="63">
        <f t="shared" si="291"/>
        <v>62.5185</v>
      </c>
      <c r="L156" s="64">
        <f t="shared" si="292"/>
        <v>519.264</v>
      </c>
      <c r="M156" s="48">
        <f t="shared" si="293"/>
        <v>453.18</v>
      </c>
      <c r="N156" s="46">
        <f t="shared" si="294"/>
        <v>24.31275</v>
      </c>
      <c r="O156" s="48">
        <f t="shared" si="295"/>
        <v>89.5</v>
      </c>
      <c r="P156" s="48">
        <f t="shared" si="296"/>
        <v>54</v>
      </c>
      <c r="Q156" s="48">
        <f t="shared" si="297"/>
        <v>1202.77525</v>
      </c>
      <c r="R156" s="46">
        <f t="shared" si="298"/>
        <v>0</v>
      </c>
      <c r="S156" s="46">
        <f t="shared" si="299"/>
        <v>259.63</v>
      </c>
      <c r="T156" s="48">
        <f t="shared" si="300"/>
        <v>113.3</v>
      </c>
      <c r="U156" s="46">
        <f t="shared" si="301"/>
        <v>10.42</v>
      </c>
      <c r="V156" s="46">
        <v>0</v>
      </c>
      <c r="W156" s="48">
        <f t="shared" si="302"/>
        <v>89.5</v>
      </c>
      <c r="X156" s="48">
        <f t="shared" si="303"/>
        <v>54</v>
      </c>
      <c r="Y156" s="46">
        <f t="shared" si="304"/>
        <v>526.85</v>
      </c>
      <c r="Z156" s="46">
        <f t="shared" si="305"/>
        <v>1729.62525</v>
      </c>
      <c r="AA156" s="46"/>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45">
        <f t="shared" si="290"/>
        <v>154</v>
      </c>
      <c r="B157" s="46" t="s">
        <v>484</v>
      </c>
      <c r="C157" s="47" t="s">
        <v>495</v>
      </c>
      <c r="D157" s="46" t="s">
        <v>496</v>
      </c>
      <c r="E157" s="46">
        <v>3473.25</v>
      </c>
      <c r="F157" s="46">
        <f>VLOOKUP(C157,'[1]9月'!$B:$Q,16,0)</f>
        <v>3245.4</v>
      </c>
      <c r="G157" s="48">
        <v>5664.75</v>
      </c>
      <c r="H157" s="46">
        <v>3473.25</v>
      </c>
      <c r="I157" s="48">
        <v>1790</v>
      </c>
      <c r="J157" s="48">
        <v>108</v>
      </c>
      <c r="K157" s="63">
        <f t="shared" si="291"/>
        <v>62.5185</v>
      </c>
      <c r="L157" s="64">
        <f t="shared" si="292"/>
        <v>519.264</v>
      </c>
      <c r="M157" s="48">
        <f t="shared" si="293"/>
        <v>453.18</v>
      </c>
      <c r="N157" s="46">
        <f t="shared" si="294"/>
        <v>24.31275</v>
      </c>
      <c r="O157" s="48">
        <f t="shared" si="295"/>
        <v>89.5</v>
      </c>
      <c r="P157" s="48">
        <f t="shared" si="296"/>
        <v>54</v>
      </c>
      <c r="Q157" s="48">
        <f t="shared" si="297"/>
        <v>1202.77525</v>
      </c>
      <c r="R157" s="46">
        <f t="shared" si="298"/>
        <v>0</v>
      </c>
      <c r="S157" s="46">
        <f t="shared" si="299"/>
        <v>259.63</v>
      </c>
      <c r="T157" s="48">
        <f t="shared" si="300"/>
        <v>113.3</v>
      </c>
      <c r="U157" s="46">
        <f t="shared" si="301"/>
        <v>10.42</v>
      </c>
      <c r="V157" s="46">
        <v>0</v>
      </c>
      <c r="W157" s="48">
        <f t="shared" si="302"/>
        <v>89.5</v>
      </c>
      <c r="X157" s="48">
        <f t="shared" si="303"/>
        <v>54</v>
      </c>
      <c r="Y157" s="46">
        <f t="shared" si="304"/>
        <v>526.85</v>
      </c>
      <c r="Z157" s="46">
        <f t="shared" si="305"/>
        <v>1729.62525</v>
      </c>
      <c r="AA157" s="46"/>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45">
        <f t="shared" si="290"/>
        <v>155</v>
      </c>
      <c r="B158" s="46" t="s">
        <v>484</v>
      </c>
      <c r="C158" s="47" t="s">
        <v>497</v>
      </c>
      <c r="D158" s="46" t="s">
        <v>498</v>
      </c>
      <c r="E158" s="46">
        <v>3473.25</v>
      </c>
      <c r="F158" s="46">
        <f>VLOOKUP(C158,'[1]9月'!$B:$Q,16,0)</f>
        <v>3245.4</v>
      </c>
      <c r="G158" s="48">
        <v>5664.75</v>
      </c>
      <c r="H158" s="46">
        <v>3473.25</v>
      </c>
      <c r="I158" s="48">
        <v>1790</v>
      </c>
      <c r="J158" s="48">
        <v>108</v>
      </c>
      <c r="K158" s="63">
        <f t="shared" si="291"/>
        <v>62.5185</v>
      </c>
      <c r="L158" s="64">
        <f t="shared" si="292"/>
        <v>519.264</v>
      </c>
      <c r="M158" s="48">
        <f t="shared" si="293"/>
        <v>453.18</v>
      </c>
      <c r="N158" s="46">
        <f t="shared" si="294"/>
        <v>24.31275</v>
      </c>
      <c r="O158" s="48">
        <f t="shared" si="295"/>
        <v>89.5</v>
      </c>
      <c r="P158" s="48">
        <f t="shared" si="296"/>
        <v>54</v>
      </c>
      <c r="Q158" s="48">
        <f t="shared" si="297"/>
        <v>1202.77525</v>
      </c>
      <c r="R158" s="46">
        <f t="shared" si="298"/>
        <v>0</v>
      </c>
      <c r="S158" s="46">
        <f t="shared" si="299"/>
        <v>259.63</v>
      </c>
      <c r="T158" s="48">
        <f t="shared" si="300"/>
        <v>113.3</v>
      </c>
      <c r="U158" s="46">
        <f t="shared" si="301"/>
        <v>10.42</v>
      </c>
      <c r="V158" s="46">
        <v>0</v>
      </c>
      <c r="W158" s="48">
        <f t="shared" si="302"/>
        <v>89.5</v>
      </c>
      <c r="X158" s="48">
        <f t="shared" si="303"/>
        <v>54</v>
      </c>
      <c r="Y158" s="46">
        <f t="shared" si="304"/>
        <v>526.85</v>
      </c>
      <c r="Z158" s="46">
        <f t="shared" si="305"/>
        <v>1729.62525</v>
      </c>
      <c r="AA158" s="46"/>
      <c r="AB158" s="12" t="s">
        <v>77</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45">
        <f t="shared" si="290"/>
        <v>156</v>
      </c>
      <c r="B159" s="46" t="s">
        <v>289</v>
      </c>
      <c r="C159" s="47" t="s">
        <v>499</v>
      </c>
      <c r="D159" s="46" t="s">
        <v>500</v>
      </c>
      <c r="E159" s="46">
        <v>3473.25</v>
      </c>
      <c r="F159" s="46">
        <f>VLOOKUP(C159,'[1]9月'!$B:$Q,16,0)</f>
        <v>3245.4</v>
      </c>
      <c r="G159" s="48">
        <v>5664.75</v>
      </c>
      <c r="H159" s="46">
        <v>3473.25</v>
      </c>
      <c r="I159" s="48">
        <v>1790</v>
      </c>
      <c r="J159" s="48">
        <v>108</v>
      </c>
      <c r="K159" s="63">
        <f t="shared" si="291"/>
        <v>62.5185</v>
      </c>
      <c r="L159" s="64">
        <f t="shared" si="292"/>
        <v>519.264</v>
      </c>
      <c r="M159" s="48">
        <f t="shared" si="293"/>
        <v>453.18</v>
      </c>
      <c r="N159" s="46">
        <f t="shared" si="294"/>
        <v>24.31275</v>
      </c>
      <c r="O159" s="48">
        <f t="shared" si="295"/>
        <v>89.5</v>
      </c>
      <c r="P159" s="48">
        <f t="shared" si="296"/>
        <v>54</v>
      </c>
      <c r="Q159" s="48">
        <f t="shared" si="297"/>
        <v>1202.77525</v>
      </c>
      <c r="R159" s="46">
        <f t="shared" si="298"/>
        <v>0</v>
      </c>
      <c r="S159" s="46">
        <f t="shared" si="299"/>
        <v>259.63</v>
      </c>
      <c r="T159" s="48">
        <f t="shared" si="300"/>
        <v>113.3</v>
      </c>
      <c r="U159" s="46">
        <f t="shared" si="301"/>
        <v>10.42</v>
      </c>
      <c r="V159" s="46">
        <v>0</v>
      </c>
      <c r="W159" s="48">
        <f t="shared" si="302"/>
        <v>89.5</v>
      </c>
      <c r="X159" s="48">
        <f t="shared" si="303"/>
        <v>54</v>
      </c>
      <c r="Y159" s="46">
        <f t="shared" si="304"/>
        <v>526.85</v>
      </c>
      <c r="Z159" s="46">
        <f t="shared" si="305"/>
        <v>1729.62525</v>
      </c>
      <c r="AA159" s="46"/>
      <c r="AB159" s="12" t="s">
        <v>80</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45">
        <f t="shared" si="290"/>
        <v>157</v>
      </c>
      <c r="B160" s="46" t="s">
        <v>289</v>
      </c>
      <c r="C160" s="47" t="s">
        <v>501</v>
      </c>
      <c r="D160" s="46" t="s">
        <v>502</v>
      </c>
      <c r="E160" s="46">
        <v>3473.25</v>
      </c>
      <c r="F160" s="46">
        <f>VLOOKUP(C160,'[1]9月'!$B:$Q,16,0)</f>
        <v>3245.4</v>
      </c>
      <c r="G160" s="48">
        <v>5664.75</v>
      </c>
      <c r="H160" s="46">
        <v>3473.25</v>
      </c>
      <c r="I160" s="48">
        <v>1790</v>
      </c>
      <c r="J160" s="48">
        <v>108</v>
      </c>
      <c r="K160" s="63">
        <f t="shared" si="291"/>
        <v>62.5185</v>
      </c>
      <c r="L160" s="64">
        <f t="shared" si="292"/>
        <v>519.264</v>
      </c>
      <c r="M160" s="48">
        <f t="shared" si="293"/>
        <v>453.18</v>
      </c>
      <c r="N160" s="46">
        <f t="shared" si="294"/>
        <v>24.31275</v>
      </c>
      <c r="O160" s="48">
        <f t="shared" si="295"/>
        <v>89.5</v>
      </c>
      <c r="P160" s="48">
        <f t="shared" si="296"/>
        <v>54</v>
      </c>
      <c r="Q160" s="48">
        <f t="shared" si="297"/>
        <v>1202.77525</v>
      </c>
      <c r="R160" s="46">
        <f t="shared" si="298"/>
        <v>0</v>
      </c>
      <c r="S160" s="46">
        <f t="shared" si="299"/>
        <v>259.63</v>
      </c>
      <c r="T160" s="48">
        <f t="shared" si="300"/>
        <v>113.3</v>
      </c>
      <c r="U160" s="46">
        <f t="shared" si="301"/>
        <v>10.42</v>
      </c>
      <c r="V160" s="46">
        <v>0</v>
      </c>
      <c r="W160" s="48">
        <f t="shared" si="302"/>
        <v>89.5</v>
      </c>
      <c r="X160" s="48">
        <f t="shared" si="303"/>
        <v>54</v>
      </c>
      <c r="Y160" s="46">
        <f t="shared" si="304"/>
        <v>526.85</v>
      </c>
      <c r="Z160" s="46">
        <f t="shared" si="305"/>
        <v>1729.62525</v>
      </c>
      <c r="AA160" s="46"/>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45">
        <f t="shared" si="290"/>
        <v>158</v>
      </c>
      <c r="B161" s="46" t="s">
        <v>289</v>
      </c>
      <c r="C161" s="47" t="s">
        <v>503</v>
      </c>
      <c r="D161" s="46" t="s">
        <v>504</v>
      </c>
      <c r="E161" s="46">
        <v>3473.25</v>
      </c>
      <c r="F161" s="46">
        <f>VLOOKUP(C161,'[1]9月'!$B:$Q,16,0)</f>
        <v>3245.4</v>
      </c>
      <c r="G161" s="48">
        <v>5664.75</v>
      </c>
      <c r="H161" s="46">
        <v>3473.25</v>
      </c>
      <c r="I161" s="48">
        <v>1790</v>
      </c>
      <c r="J161" s="48">
        <v>108</v>
      </c>
      <c r="K161" s="63">
        <f t="shared" si="291"/>
        <v>62.5185</v>
      </c>
      <c r="L161" s="64">
        <f t="shared" si="292"/>
        <v>519.264</v>
      </c>
      <c r="M161" s="48">
        <f t="shared" si="293"/>
        <v>453.18</v>
      </c>
      <c r="N161" s="46">
        <f t="shared" si="294"/>
        <v>24.31275</v>
      </c>
      <c r="O161" s="48">
        <f t="shared" si="295"/>
        <v>89.5</v>
      </c>
      <c r="P161" s="48">
        <f t="shared" si="296"/>
        <v>54</v>
      </c>
      <c r="Q161" s="48">
        <f t="shared" si="297"/>
        <v>1202.77525</v>
      </c>
      <c r="R161" s="46">
        <f t="shared" si="298"/>
        <v>0</v>
      </c>
      <c r="S161" s="46">
        <f t="shared" si="299"/>
        <v>259.63</v>
      </c>
      <c r="T161" s="48">
        <f t="shared" si="300"/>
        <v>113.3</v>
      </c>
      <c r="U161" s="46">
        <f t="shared" si="301"/>
        <v>10.42</v>
      </c>
      <c r="V161" s="46">
        <v>0</v>
      </c>
      <c r="W161" s="48">
        <f t="shared" si="302"/>
        <v>89.5</v>
      </c>
      <c r="X161" s="48">
        <f t="shared" si="303"/>
        <v>54</v>
      </c>
      <c r="Y161" s="46">
        <f t="shared" si="304"/>
        <v>526.85</v>
      </c>
      <c r="Z161" s="46">
        <f t="shared" si="305"/>
        <v>1729.62525</v>
      </c>
      <c r="AA161" s="46"/>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45">
        <f t="shared" si="290"/>
        <v>159</v>
      </c>
      <c r="B162" s="46" t="s">
        <v>289</v>
      </c>
      <c r="C162" s="47" t="s">
        <v>505</v>
      </c>
      <c r="D162" s="46" t="s">
        <v>506</v>
      </c>
      <c r="E162" s="46">
        <v>3473.25</v>
      </c>
      <c r="F162" s="46">
        <f>VLOOKUP(C162,'[1]9月'!$B:$Q,16,0)</f>
        <v>3245.4</v>
      </c>
      <c r="G162" s="48">
        <v>5664.75</v>
      </c>
      <c r="H162" s="46">
        <v>3473.25</v>
      </c>
      <c r="I162" s="48">
        <v>1790</v>
      </c>
      <c r="J162" s="48">
        <v>108</v>
      </c>
      <c r="K162" s="63">
        <f t="shared" si="291"/>
        <v>62.5185</v>
      </c>
      <c r="L162" s="64">
        <f t="shared" si="292"/>
        <v>519.264</v>
      </c>
      <c r="M162" s="48">
        <f t="shared" si="293"/>
        <v>453.18</v>
      </c>
      <c r="N162" s="46">
        <f t="shared" si="294"/>
        <v>24.31275</v>
      </c>
      <c r="O162" s="48">
        <f t="shared" si="295"/>
        <v>89.5</v>
      </c>
      <c r="P162" s="48">
        <f t="shared" si="296"/>
        <v>54</v>
      </c>
      <c r="Q162" s="48">
        <f t="shared" si="297"/>
        <v>1202.77525</v>
      </c>
      <c r="R162" s="46">
        <f t="shared" si="298"/>
        <v>0</v>
      </c>
      <c r="S162" s="46">
        <f t="shared" si="299"/>
        <v>259.63</v>
      </c>
      <c r="T162" s="48">
        <f t="shared" si="300"/>
        <v>113.3</v>
      </c>
      <c r="U162" s="46">
        <f t="shared" si="301"/>
        <v>10.42</v>
      </c>
      <c r="V162" s="46">
        <v>0</v>
      </c>
      <c r="W162" s="48">
        <f t="shared" si="302"/>
        <v>89.5</v>
      </c>
      <c r="X162" s="48">
        <f t="shared" si="303"/>
        <v>54</v>
      </c>
      <c r="Y162" s="46">
        <f t="shared" si="304"/>
        <v>526.85</v>
      </c>
      <c r="Z162" s="46">
        <f t="shared" si="305"/>
        <v>1729.62525</v>
      </c>
      <c r="AA162" s="46"/>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45">
        <f t="shared" si="290"/>
        <v>160</v>
      </c>
      <c r="B163" s="46" t="s">
        <v>289</v>
      </c>
      <c r="C163" s="51" t="s">
        <v>507</v>
      </c>
      <c r="D163" s="52" t="s">
        <v>508</v>
      </c>
      <c r="E163" s="46">
        <v>3473.25</v>
      </c>
      <c r="F163" s="46">
        <f>VLOOKUP(C163,'[1]9月'!$B:$Q,16,0)</f>
        <v>3245.4</v>
      </c>
      <c r="G163" s="48">
        <v>5664.75</v>
      </c>
      <c r="H163" s="46">
        <v>3473.25</v>
      </c>
      <c r="I163" s="48">
        <v>1790</v>
      </c>
      <c r="J163" s="48">
        <v>108</v>
      </c>
      <c r="K163" s="63">
        <f t="shared" si="291"/>
        <v>62.5185</v>
      </c>
      <c r="L163" s="64">
        <f t="shared" si="292"/>
        <v>519.264</v>
      </c>
      <c r="M163" s="48">
        <f t="shared" si="293"/>
        <v>453.18</v>
      </c>
      <c r="N163" s="46">
        <f t="shared" si="294"/>
        <v>24.31275</v>
      </c>
      <c r="O163" s="48">
        <f t="shared" si="295"/>
        <v>89.5</v>
      </c>
      <c r="P163" s="48">
        <f t="shared" si="296"/>
        <v>54</v>
      </c>
      <c r="Q163" s="48">
        <f t="shared" si="297"/>
        <v>1202.77525</v>
      </c>
      <c r="R163" s="46">
        <f t="shared" si="298"/>
        <v>0</v>
      </c>
      <c r="S163" s="46">
        <f t="shared" si="299"/>
        <v>259.63</v>
      </c>
      <c r="T163" s="48">
        <f t="shared" si="300"/>
        <v>113.3</v>
      </c>
      <c r="U163" s="46">
        <f t="shared" si="301"/>
        <v>10.42</v>
      </c>
      <c r="V163" s="46">
        <v>0</v>
      </c>
      <c r="W163" s="48">
        <f t="shared" si="302"/>
        <v>89.5</v>
      </c>
      <c r="X163" s="48">
        <f t="shared" si="303"/>
        <v>54</v>
      </c>
      <c r="Y163" s="46">
        <f t="shared" si="304"/>
        <v>526.85</v>
      </c>
      <c r="Z163" s="46">
        <f t="shared" si="305"/>
        <v>1729.62525</v>
      </c>
      <c r="AA163" s="78"/>
      <c r="AB163" s="12" t="s">
        <v>80</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45">
        <f t="shared" si="290"/>
        <v>161</v>
      </c>
      <c r="B164" s="46" t="s">
        <v>509</v>
      </c>
      <c r="C164" s="47" t="s">
        <v>510</v>
      </c>
      <c r="D164" s="46" t="s">
        <v>511</v>
      </c>
      <c r="E164" s="46">
        <v>3473.25</v>
      </c>
      <c r="F164" s="46">
        <f>VLOOKUP(C164,'[1]9月'!$B:$Q,16,0)</f>
        <v>3245.4</v>
      </c>
      <c r="G164" s="48">
        <v>5664.75</v>
      </c>
      <c r="H164" s="46">
        <v>3473.25</v>
      </c>
      <c r="I164" s="48">
        <v>1790</v>
      </c>
      <c r="J164" s="48">
        <v>108</v>
      </c>
      <c r="K164" s="63">
        <f t="shared" si="291"/>
        <v>62.5185</v>
      </c>
      <c r="L164" s="64">
        <f t="shared" si="292"/>
        <v>519.264</v>
      </c>
      <c r="M164" s="48">
        <f t="shared" si="293"/>
        <v>453.18</v>
      </c>
      <c r="N164" s="46">
        <f t="shared" si="294"/>
        <v>24.31275</v>
      </c>
      <c r="O164" s="48">
        <f t="shared" si="295"/>
        <v>89.5</v>
      </c>
      <c r="P164" s="48">
        <f t="shared" si="296"/>
        <v>54</v>
      </c>
      <c r="Q164" s="48">
        <f t="shared" si="297"/>
        <v>1202.77525</v>
      </c>
      <c r="R164" s="46">
        <f t="shared" si="298"/>
        <v>0</v>
      </c>
      <c r="S164" s="46">
        <f t="shared" si="299"/>
        <v>259.63</v>
      </c>
      <c r="T164" s="48">
        <f t="shared" si="300"/>
        <v>113.3</v>
      </c>
      <c r="U164" s="46">
        <f t="shared" si="301"/>
        <v>10.42</v>
      </c>
      <c r="V164" s="46">
        <v>0</v>
      </c>
      <c r="W164" s="48">
        <f t="shared" si="302"/>
        <v>89.5</v>
      </c>
      <c r="X164" s="48">
        <f t="shared" si="303"/>
        <v>54</v>
      </c>
      <c r="Y164" s="46">
        <f t="shared" si="304"/>
        <v>526.85</v>
      </c>
      <c r="Z164" s="46">
        <f t="shared" si="305"/>
        <v>1729.62525</v>
      </c>
      <c r="AA164" s="46"/>
      <c r="AB164" s="12" t="s">
        <v>83</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45">
        <f t="shared" si="290"/>
        <v>162</v>
      </c>
      <c r="B165" s="46" t="s">
        <v>509</v>
      </c>
      <c r="C165" s="47" t="s">
        <v>512</v>
      </c>
      <c r="D165" s="46" t="s">
        <v>513</v>
      </c>
      <c r="E165" s="46">
        <v>3473.25</v>
      </c>
      <c r="F165" s="46">
        <f>VLOOKUP(C165,'[1]9月'!$B:$Q,16,0)</f>
        <v>3245.4</v>
      </c>
      <c r="G165" s="48">
        <v>5664.75</v>
      </c>
      <c r="H165" s="46">
        <v>3473.25</v>
      </c>
      <c r="I165" s="48">
        <v>1790</v>
      </c>
      <c r="J165" s="48">
        <v>108</v>
      </c>
      <c r="K165" s="63">
        <f t="shared" si="291"/>
        <v>62.5185</v>
      </c>
      <c r="L165" s="64">
        <f t="shared" si="292"/>
        <v>519.264</v>
      </c>
      <c r="M165" s="48">
        <f t="shared" si="293"/>
        <v>453.18</v>
      </c>
      <c r="N165" s="46">
        <f t="shared" si="294"/>
        <v>24.31275</v>
      </c>
      <c r="O165" s="48">
        <f t="shared" si="295"/>
        <v>89.5</v>
      </c>
      <c r="P165" s="48">
        <f t="shared" si="296"/>
        <v>54</v>
      </c>
      <c r="Q165" s="48">
        <f t="shared" si="297"/>
        <v>1202.77525</v>
      </c>
      <c r="R165" s="46">
        <f t="shared" si="298"/>
        <v>0</v>
      </c>
      <c r="S165" s="46">
        <f t="shared" si="299"/>
        <v>259.63</v>
      </c>
      <c r="T165" s="48">
        <f t="shared" si="300"/>
        <v>113.3</v>
      </c>
      <c r="U165" s="46">
        <f t="shared" si="301"/>
        <v>10.42</v>
      </c>
      <c r="V165" s="46">
        <v>0</v>
      </c>
      <c r="W165" s="48">
        <f t="shared" si="302"/>
        <v>89.5</v>
      </c>
      <c r="X165" s="48">
        <f t="shared" si="303"/>
        <v>54</v>
      </c>
      <c r="Y165" s="46">
        <f t="shared" si="304"/>
        <v>526.85</v>
      </c>
      <c r="Z165" s="46">
        <f t="shared" si="305"/>
        <v>1729.62525</v>
      </c>
      <c r="AA165" s="46"/>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45">
        <f t="shared" si="290"/>
        <v>163</v>
      </c>
      <c r="B166" s="46" t="s">
        <v>509</v>
      </c>
      <c r="C166" s="47" t="s">
        <v>514</v>
      </c>
      <c r="D166" s="46" t="s">
        <v>515</v>
      </c>
      <c r="E166" s="46">
        <v>3473.25</v>
      </c>
      <c r="F166" s="46">
        <f>VLOOKUP(C166,'[1]9月'!$B:$Q,16,0)</f>
        <v>3245.4</v>
      </c>
      <c r="G166" s="48">
        <v>5664.75</v>
      </c>
      <c r="H166" s="46">
        <v>3473.25</v>
      </c>
      <c r="I166" s="48">
        <v>1790</v>
      </c>
      <c r="J166" s="48">
        <v>108</v>
      </c>
      <c r="K166" s="63">
        <f t="shared" si="291"/>
        <v>62.5185</v>
      </c>
      <c r="L166" s="64">
        <f t="shared" si="292"/>
        <v>519.264</v>
      </c>
      <c r="M166" s="48">
        <f t="shared" si="293"/>
        <v>453.18</v>
      </c>
      <c r="N166" s="46">
        <f t="shared" si="294"/>
        <v>24.31275</v>
      </c>
      <c r="O166" s="48">
        <f t="shared" si="295"/>
        <v>89.5</v>
      </c>
      <c r="P166" s="48">
        <f t="shared" si="296"/>
        <v>54</v>
      </c>
      <c r="Q166" s="48">
        <f t="shared" si="297"/>
        <v>1202.77525</v>
      </c>
      <c r="R166" s="46">
        <f t="shared" si="298"/>
        <v>0</v>
      </c>
      <c r="S166" s="46">
        <f t="shared" si="299"/>
        <v>259.63</v>
      </c>
      <c r="T166" s="48">
        <f t="shared" si="300"/>
        <v>113.3</v>
      </c>
      <c r="U166" s="46">
        <f t="shared" si="301"/>
        <v>10.42</v>
      </c>
      <c r="V166" s="46">
        <v>0</v>
      </c>
      <c r="W166" s="48">
        <f t="shared" si="302"/>
        <v>89.5</v>
      </c>
      <c r="X166" s="48">
        <f t="shared" si="303"/>
        <v>54</v>
      </c>
      <c r="Y166" s="46">
        <f t="shared" si="304"/>
        <v>526.85</v>
      </c>
      <c r="Z166" s="46">
        <f t="shared" si="305"/>
        <v>1729.62525</v>
      </c>
      <c r="AA166" s="46"/>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45">
        <f t="shared" si="290"/>
        <v>164</v>
      </c>
      <c r="B167" s="46" t="s">
        <v>509</v>
      </c>
      <c r="C167" s="47" t="s">
        <v>516</v>
      </c>
      <c r="D167" s="46" t="s">
        <v>517</v>
      </c>
      <c r="E167" s="46">
        <v>3473.25</v>
      </c>
      <c r="F167" s="46">
        <f>VLOOKUP(C167,'[1]9月'!$B:$Q,16,0)</f>
        <v>3245.4</v>
      </c>
      <c r="G167" s="48">
        <v>5664.75</v>
      </c>
      <c r="H167" s="46">
        <v>3473.25</v>
      </c>
      <c r="I167" s="48">
        <v>1790</v>
      </c>
      <c r="J167" s="48">
        <v>108</v>
      </c>
      <c r="K167" s="63">
        <f t="shared" si="291"/>
        <v>62.5185</v>
      </c>
      <c r="L167" s="64">
        <f t="shared" si="292"/>
        <v>519.264</v>
      </c>
      <c r="M167" s="48">
        <f t="shared" si="293"/>
        <v>453.18</v>
      </c>
      <c r="N167" s="46">
        <f t="shared" si="294"/>
        <v>24.31275</v>
      </c>
      <c r="O167" s="48">
        <f t="shared" si="295"/>
        <v>89.5</v>
      </c>
      <c r="P167" s="48">
        <f t="shared" si="296"/>
        <v>54</v>
      </c>
      <c r="Q167" s="48">
        <f t="shared" si="297"/>
        <v>1202.77525</v>
      </c>
      <c r="R167" s="46">
        <f t="shared" si="298"/>
        <v>0</v>
      </c>
      <c r="S167" s="46">
        <f t="shared" si="299"/>
        <v>259.63</v>
      </c>
      <c r="T167" s="48">
        <f t="shared" si="300"/>
        <v>113.3</v>
      </c>
      <c r="U167" s="46">
        <f t="shared" si="301"/>
        <v>10.42</v>
      </c>
      <c r="V167" s="46">
        <v>0</v>
      </c>
      <c r="W167" s="48">
        <f t="shared" si="302"/>
        <v>89.5</v>
      </c>
      <c r="X167" s="48">
        <f t="shared" si="303"/>
        <v>54</v>
      </c>
      <c r="Y167" s="46">
        <f t="shared" si="304"/>
        <v>526.85</v>
      </c>
      <c r="Z167" s="46">
        <f t="shared" si="305"/>
        <v>1729.62525</v>
      </c>
      <c r="AA167" s="46"/>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45">
        <f t="shared" si="290"/>
        <v>165</v>
      </c>
      <c r="B168" s="46" t="s">
        <v>509</v>
      </c>
      <c r="C168" s="47" t="s">
        <v>518</v>
      </c>
      <c r="D168" s="46" t="s">
        <v>519</v>
      </c>
      <c r="E168" s="46">
        <v>3473.25</v>
      </c>
      <c r="F168" s="46">
        <f>VLOOKUP(C168,'[1]9月'!$B:$Q,16,0)</f>
        <v>3245.4</v>
      </c>
      <c r="G168" s="48">
        <v>5664.75</v>
      </c>
      <c r="H168" s="46">
        <v>3473.25</v>
      </c>
      <c r="I168" s="48">
        <v>1790</v>
      </c>
      <c r="J168" s="48">
        <v>108</v>
      </c>
      <c r="K168" s="63">
        <f t="shared" si="291"/>
        <v>62.5185</v>
      </c>
      <c r="L168" s="64">
        <f t="shared" si="292"/>
        <v>519.264</v>
      </c>
      <c r="M168" s="48">
        <f t="shared" si="293"/>
        <v>453.18</v>
      </c>
      <c r="N168" s="46">
        <f t="shared" si="294"/>
        <v>24.31275</v>
      </c>
      <c r="O168" s="48">
        <f t="shared" si="295"/>
        <v>89.5</v>
      </c>
      <c r="P168" s="48">
        <f t="shared" si="296"/>
        <v>54</v>
      </c>
      <c r="Q168" s="48">
        <f t="shared" si="297"/>
        <v>1202.77525</v>
      </c>
      <c r="R168" s="46">
        <f t="shared" si="298"/>
        <v>0</v>
      </c>
      <c r="S168" s="46">
        <f t="shared" si="299"/>
        <v>259.63</v>
      </c>
      <c r="T168" s="48">
        <f t="shared" si="300"/>
        <v>113.3</v>
      </c>
      <c r="U168" s="46">
        <f t="shared" si="301"/>
        <v>10.42</v>
      </c>
      <c r="V168" s="46">
        <v>0</v>
      </c>
      <c r="W168" s="48">
        <f t="shared" si="302"/>
        <v>89.5</v>
      </c>
      <c r="X168" s="48">
        <f t="shared" si="303"/>
        <v>54</v>
      </c>
      <c r="Y168" s="46">
        <f t="shared" si="304"/>
        <v>526.85</v>
      </c>
      <c r="Z168" s="46">
        <f t="shared" si="305"/>
        <v>1729.62525</v>
      </c>
      <c r="AA168" s="46"/>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45">
        <f t="shared" si="290"/>
        <v>166</v>
      </c>
      <c r="B169" s="46" t="s">
        <v>509</v>
      </c>
      <c r="C169" s="47" t="s">
        <v>520</v>
      </c>
      <c r="D169" s="46" t="s">
        <v>521</v>
      </c>
      <c r="E169" s="46">
        <v>3473.25</v>
      </c>
      <c r="F169" s="46">
        <f>VLOOKUP(C169,'[1]9月'!$B:$Q,16,0)</f>
        <v>3245.4</v>
      </c>
      <c r="G169" s="48">
        <v>5664.75</v>
      </c>
      <c r="H169" s="46">
        <v>3473.25</v>
      </c>
      <c r="I169" s="48">
        <v>1790</v>
      </c>
      <c r="J169" s="48">
        <v>108</v>
      </c>
      <c r="K169" s="63">
        <f t="shared" si="291"/>
        <v>62.5185</v>
      </c>
      <c r="L169" s="64">
        <f t="shared" si="292"/>
        <v>519.264</v>
      </c>
      <c r="M169" s="48">
        <f t="shared" si="293"/>
        <v>453.18</v>
      </c>
      <c r="N169" s="46">
        <f t="shared" si="294"/>
        <v>24.31275</v>
      </c>
      <c r="O169" s="48">
        <f t="shared" si="295"/>
        <v>89.5</v>
      </c>
      <c r="P169" s="48">
        <f t="shared" si="296"/>
        <v>54</v>
      </c>
      <c r="Q169" s="48">
        <f t="shared" si="297"/>
        <v>1202.77525</v>
      </c>
      <c r="R169" s="46">
        <f t="shared" si="298"/>
        <v>0</v>
      </c>
      <c r="S169" s="46">
        <f t="shared" si="299"/>
        <v>259.63</v>
      </c>
      <c r="T169" s="48">
        <f t="shared" si="300"/>
        <v>113.3</v>
      </c>
      <c r="U169" s="46">
        <f t="shared" si="301"/>
        <v>10.42</v>
      </c>
      <c r="V169" s="46">
        <v>0</v>
      </c>
      <c r="W169" s="48">
        <f t="shared" si="302"/>
        <v>89.5</v>
      </c>
      <c r="X169" s="48">
        <f t="shared" si="303"/>
        <v>54</v>
      </c>
      <c r="Y169" s="46">
        <f t="shared" si="304"/>
        <v>526.85</v>
      </c>
      <c r="Z169" s="46">
        <f t="shared" si="305"/>
        <v>1729.62525</v>
      </c>
      <c r="AA169" s="46"/>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45">
        <f t="shared" si="290"/>
        <v>167</v>
      </c>
      <c r="B170" s="46" t="s">
        <v>509</v>
      </c>
      <c r="C170" s="47" t="s">
        <v>522</v>
      </c>
      <c r="D170" s="46" t="s">
        <v>523</v>
      </c>
      <c r="E170" s="46">
        <v>3473.25</v>
      </c>
      <c r="F170" s="46">
        <f>VLOOKUP(C170,'[1]9月'!$B:$Q,16,0)</f>
        <v>3245.4</v>
      </c>
      <c r="G170" s="48">
        <v>5664.75</v>
      </c>
      <c r="H170" s="46">
        <v>3473.25</v>
      </c>
      <c r="I170" s="48">
        <v>1790</v>
      </c>
      <c r="J170" s="48">
        <v>108</v>
      </c>
      <c r="K170" s="63">
        <f t="shared" si="291"/>
        <v>62.5185</v>
      </c>
      <c r="L170" s="64">
        <f t="shared" si="292"/>
        <v>519.264</v>
      </c>
      <c r="M170" s="48">
        <f t="shared" si="293"/>
        <v>453.18</v>
      </c>
      <c r="N170" s="46">
        <f t="shared" si="294"/>
        <v>24.31275</v>
      </c>
      <c r="O170" s="48">
        <f t="shared" si="295"/>
        <v>89.5</v>
      </c>
      <c r="P170" s="48">
        <f t="shared" si="296"/>
        <v>54</v>
      </c>
      <c r="Q170" s="48">
        <f t="shared" si="297"/>
        <v>1202.77525</v>
      </c>
      <c r="R170" s="46">
        <f t="shared" si="298"/>
        <v>0</v>
      </c>
      <c r="S170" s="46">
        <f t="shared" si="299"/>
        <v>259.63</v>
      </c>
      <c r="T170" s="48">
        <f t="shared" si="300"/>
        <v>113.3</v>
      </c>
      <c r="U170" s="46">
        <f t="shared" si="301"/>
        <v>10.42</v>
      </c>
      <c r="V170" s="46">
        <v>0</v>
      </c>
      <c r="W170" s="48">
        <f t="shared" si="302"/>
        <v>89.5</v>
      </c>
      <c r="X170" s="48">
        <f t="shared" si="303"/>
        <v>54</v>
      </c>
      <c r="Y170" s="46">
        <f t="shared" si="304"/>
        <v>526.85</v>
      </c>
      <c r="Z170" s="46">
        <f t="shared" si="305"/>
        <v>1729.62525</v>
      </c>
      <c r="AA170" s="46"/>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45">
        <f t="shared" si="290"/>
        <v>168</v>
      </c>
      <c r="B171" s="46" t="s">
        <v>509</v>
      </c>
      <c r="C171" s="47" t="s">
        <v>524</v>
      </c>
      <c r="D171" s="46" t="s">
        <v>525</v>
      </c>
      <c r="E171" s="46">
        <v>3473.25</v>
      </c>
      <c r="F171" s="46">
        <f>VLOOKUP(C171,'[1]9月'!$B:$Q,16,0)</f>
        <v>3245.4</v>
      </c>
      <c r="G171" s="48">
        <v>5664.75</v>
      </c>
      <c r="H171" s="46">
        <v>3473.25</v>
      </c>
      <c r="I171" s="48">
        <v>1790</v>
      </c>
      <c r="J171" s="48">
        <v>108</v>
      </c>
      <c r="K171" s="63">
        <f t="shared" si="291"/>
        <v>62.5185</v>
      </c>
      <c r="L171" s="64">
        <f t="shared" si="292"/>
        <v>519.264</v>
      </c>
      <c r="M171" s="48">
        <f t="shared" si="293"/>
        <v>453.18</v>
      </c>
      <c r="N171" s="46">
        <f t="shared" si="294"/>
        <v>24.31275</v>
      </c>
      <c r="O171" s="48">
        <f t="shared" si="295"/>
        <v>89.5</v>
      </c>
      <c r="P171" s="48">
        <f t="shared" si="296"/>
        <v>54</v>
      </c>
      <c r="Q171" s="48">
        <f t="shared" si="297"/>
        <v>1202.77525</v>
      </c>
      <c r="R171" s="46">
        <f t="shared" si="298"/>
        <v>0</v>
      </c>
      <c r="S171" s="46">
        <f t="shared" si="299"/>
        <v>259.63</v>
      </c>
      <c r="T171" s="48">
        <f t="shared" si="300"/>
        <v>113.3</v>
      </c>
      <c r="U171" s="46">
        <f t="shared" si="301"/>
        <v>10.42</v>
      </c>
      <c r="V171" s="46">
        <v>0</v>
      </c>
      <c r="W171" s="48">
        <f t="shared" si="302"/>
        <v>89.5</v>
      </c>
      <c r="X171" s="48">
        <f t="shared" si="303"/>
        <v>54</v>
      </c>
      <c r="Y171" s="46">
        <f t="shared" si="304"/>
        <v>526.85</v>
      </c>
      <c r="Z171" s="46">
        <f t="shared" si="305"/>
        <v>1729.62525</v>
      </c>
      <c r="AA171" s="46"/>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45">
        <f t="shared" si="290"/>
        <v>169</v>
      </c>
      <c r="B172" s="46" t="s">
        <v>509</v>
      </c>
      <c r="C172" s="47" t="s">
        <v>526</v>
      </c>
      <c r="D172" s="46" t="s">
        <v>527</v>
      </c>
      <c r="E172" s="46">
        <v>3473.25</v>
      </c>
      <c r="F172" s="46">
        <f>VLOOKUP(C172,'[1]9月'!$B:$Q,16,0)</f>
        <v>3245.4</v>
      </c>
      <c r="G172" s="48">
        <v>5664.75</v>
      </c>
      <c r="H172" s="46">
        <v>3473.25</v>
      </c>
      <c r="I172" s="48">
        <v>1790</v>
      </c>
      <c r="J172" s="48">
        <v>108</v>
      </c>
      <c r="K172" s="63">
        <f t="shared" si="291"/>
        <v>62.5185</v>
      </c>
      <c r="L172" s="64">
        <f t="shared" si="292"/>
        <v>519.264</v>
      </c>
      <c r="M172" s="48">
        <f t="shared" si="293"/>
        <v>453.18</v>
      </c>
      <c r="N172" s="46">
        <f t="shared" si="294"/>
        <v>24.31275</v>
      </c>
      <c r="O172" s="48">
        <f t="shared" si="295"/>
        <v>89.5</v>
      </c>
      <c r="P172" s="48">
        <f t="shared" si="296"/>
        <v>54</v>
      </c>
      <c r="Q172" s="48">
        <f t="shared" si="297"/>
        <v>1202.77525</v>
      </c>
      <c r="R172" s="46">
        <f t="shared" si="298"/>
        <v>0</v>
      </c>
      <c r="S172" s="46">
        <f t="shared" si="299"/>
        <v>259.63</v>
      </c>
      <c r="T172" s="48">
        <f t="shared" si="300"/>
        <v>113.3</v>
      </c>
      <c r="U172" s="46">
        <f t="shared" si="301"/>
        <v>10.42</v>
      </c>
      <c r="V172" s="46">
        <v>0</v>
      </c>
      <c r="W172" s="48">
        <f t="shared" si="302"/>
        <v>89.5</v>
      </c>
      <c r="X172" s="48">
        <f t="shared" si="303"/>
        <v>54</v>
      </c>
      <c r="Y172" s="46">
        <f t="shared" si="304"/>
        <v>526.85</v>
      </c>
      <c r="Z172" s="46">
        <f t="shared" si="305"/>
        <v>1729.62525</v>
      </c>
      <c r="AA172" s="46"/>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45">
        <f t="shared" si="290"/>
        <v>170</v>
      </c>
      <c r="B173" s="46" t="s">
        <v>509</v>
      </c>
      <c r="C173" s="47" t="s">
        <v>528</v>
      </c>
      <c r="D173" s="46" t="s">
        <v>529</v>
      </c>
      <c r="E173" s="46">
        <v>3473.25</v>
      </c>
      <c r="F173" s="46">
        <f>VLOOKUP(C173,'[1]9月'!$B:$Q,16,0)</f>
        <v>3245.4</v>
      </c>
      <c r="G173" s="48">
        <v>5664.75</v>
      </c>
      <c r="H173" s="46">
        <v>3473.25</v>
      </c>
      <c r="I173" s="48">
        <v>1790</v>
      </c>
      <c r="J173" s="48">
        <v>108</v>
      </c>
      <c r="K173" s="63">
        <f t="shared" si="291"/>
        <v>62.5185</v>
      </c>
      <c r="L173" s="64">
        <f t="shared" si="292"/>
        <v>519.264</v>
      </c>
      <c r="M173" s="48">
        <f t="shared" si="293"/>
        <v>453.18</v>
      </c>
      <c r="N173" s="46">
        <f t="shared" si="294"/>
        <v>24.31275</v>
      </c>
      <c r="O173" s="48">
        <f t="shared" si="295"/>
        <v>89.5</v>
      </c>
      <c r="P173" s="48">
        <f t="shared" si="296"/>
        <v>54</v>
      </c>
      <c r="Q173" s="48">
        <f t="shared" si="297"/>
        <v>1202.77525</v>
      </c>
      <c r="R173" s="46">
        <f t="shared" si="298"/>
        <v>0</v>
      </c>
      <c r="S173" s="46">
        <f t="shared" si="299"/>
        <v>259.63</v>
      </c>
      <c r="T173" s="48">
        <f t="shared" si="300"/>
        <v>113.3</v>
      </c>
      <c r="U173" s="46">
        <f t="shared" si="301"/>
        <v>10.42</v>
      </c>
      <c r="V173" s="46">
        <v>0</v>
      </c>
      <c r="W173" s="48">
        <f t="shared" si="302"/>
        <v>89.5</v>
      </c>
      <c r="X173" s="48">
        <f t="shared" si="303"/>
        <v>54</v>
      </c>
      <c r="Y173" s="46">
        <f t="shared" si="304"/>
        <v>526.85</v>
      </c>
      <c r="Z173" s="46">
        <f t="shared" si="305"/>
        <v>1729.62525</v>
      </c>
      <c r="AA173" s="46"/>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45">
        <f t="shared" si="290"/>
        <v>171</v>
      </c>
      <c r="B174" s="46" t="s">
        <v>509</v>
      </c>
      <c r="C174" s="47" t="s">
        <v>530</v>
      </c>
      <c r="D174" s="46" t="s">
        <v>531</v>
      </c>
      <c r="E174" s="46">
        <v>3473.25</v>
      </c>
      <c r="F174" s="46">
        <f>VLOOKUP(C174,'[1]9月'!$B:$Q,16,0)</f>
        <v>3245.4</v>
      </c>
      <c r="G174" s="48">
        <v>5664.75</v>
      </c>
      <c r="H174" s="46">
        <v>3473.25</v>
      </c>
      <c r="I174" s="48">
        <v>1790</v>
      </c>
      <c r="J174" s="48">
        <v>108</v>
      </c>
      <c r="K174" s="63">
        <f t="shared" si="291"/>
        <v>62.5185</v>
      </c>
      <c r="L174" s="64">
        <f t="shared" si="292"/>
        <v>519.264</v>
      </c>
      <c r="M174" s="48">
        <f t="shared" si="293"/>
        <v>453.18</v>
      </c>
      <c r="N174" s="46">
        <f t="shared" si="294"/>
        <v>24.31275</v>
      </c>
      <c r="O174" s="48">
        <f t="shared" si="295"/>
        <v>89.5</v>
      </c>
      <c r="P174" s="48">
        <f t="shared" si="296"/>
        <v>54</v>
      </c>
      <c r="Q174" s="48">
        <f t="shared" si="297"/>
        <v>1202.77525</v>
      </c>
      <c r="R174" s="46">
        <f t="shared" si="298"/>
        <v>0</v>
      </c>
      <c r="S174" s="46">
        <f t="shared" si="299"/>
        <v>259.63</v>
      </c>
      <c r="T174" s="48">
        <f t="shared" si="300"/>
        <v>113.3</v>
      </c>
      <c r="U174" s="46">
        <f t="shared" si="301"/>
        <v>10.42</v>
      </c>
      <c r="V174" s="46">
        <v>0</v>
      </c>
      <c r="W174" s="48">
        <f t="shared" si="302"/>
        <v>89.5</v>
      </c>
      <c r="X174" s="48">
        <f t="shared" si="303"/>
        <v>54</v>
      </c>
      <c r="Y174" s="46">
        <f t="shared" si="304"/>
        <v>526.85</v>
      </c>
      <c r="Z174" s="46">
        <f t="shared" si="305"/>
        <v>1729.62525</v>
      </c>
      <c r="AA174" s="46"/>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45">
        <f t="shared" si="290"/>
        <v>172</v>
      </c>
      <c r="B175" s="46" t="s">
        <v>509</v>
      </c>
      <c r="C175" s="47" t="s">
        <v>532</v>
      </c>
      <c r="D175" s="46" t="s">
        <v>533</v>
      </c>
      <c r="E175" s="46">
        <v>3473.25</v>
      </c>
      <c r="F175" s="46">
        <f>VLOOKUP(C175,'[1]9月'!$B:$Q,16,0)</f>
        <v>3245.4</v>
      </c>
      <c r="G175" s="48">
        <v>5664.75</v>
      </c>
      <c r="H175" s="46">
        <v>3473.25</v>
      </c>
      <c r="I175" s="48">
        <v>1790</v>
      </c>
      <c r="J175" s="48">
        <v>108</v>
      </c>
      <c r="K175" s="63">
        <f t="shared" si="291"/>
        <v>62.5185</v>
      </c>
      <c r="L175" s="64">
        <f t="shared" si="292"/>
        <v>519.264</v>
      </c>
      <c r="M175" s="48">
        <f t="shared" si="293"/>
        <v>453.18</v>
      </c>
      <c r="N175" s="46">
        <f t="shared" si="294"/>
        <v>24.31275</v>
      </c>
      <c r="O175" s="48">
        <f t="shared" si="295"/>
        <v>89.5</v>
      </c>
      <c r="P175" s="48">
        <f t="shared" si="296"/>
        <v>54</v>
      </c>
      <c r="Q175" s="48">
        <f t="shared" si="297"/>
        <v>1202.77525</v>
      </c>
      <c r="R175" s="46">
        <f t="shared" si="298"/>
        <v>0</v>
      </c>
      <c r="S175" s="46">
        <f t="shared" si="299"/>
        <v>259.63</v>
      </c>
      <c r="T175" s="48">
        <f t="shared" si="300"/>
        <v>113.3</v>
      </c>
      <c r="U175" s="46">
        <f t="shared" si="301"/>
        <v>10.42</v>
      </c>
      <c r="V175" s="46">
        <v>0</v>
      </c>
      <c r="W175" s="48">
        <f t="shared" si="302"/>
        <v>89.5</v>
      </c>
      <c r="X175" s="48">
        <f t="shared" si="303"/>
        <v>54</v>
      </c>
      <c r="Y175" s="46">
        <f t="shared" si="304"/>
        <v>526.85</v>
      </c>
      <c r="Z175" s="46">
        <f t="shared" si="305"/>
        <v>1729.62525</v>
      </c>
      <c r="AA175" s="46"/>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45">
        <f t="shared" si="290"/>
        <v>173</v>
      </c>
      <c r="B176" s="46" t="s">
        <v>509</v>
      </c>
      <c r="C176" s="47" t="s">
        <v>534</v>
      </c>
      <c r="D176" s="46" t="s">
        <v>535</v>
      </c>
      <c r="E176" s="46">
        <v>3473.25</v>
      </c>
      <c r="F176" s="46">
        <f>VLOOKUP(C176,'[1]9月'!$B:$Q,16,0)</f>
        <v>3245.4</v>
      </c>
      <c r="G176" s="48">
        <v>5664.75</v>
      </c>
      <c r="H176" s="46">
        <v>3473.25</v>
      </c>
      <c r="I176" s="48">
        <v>1790</v>
      </c>
      <c r="J176" s="48">
        <v>108</v>
      </c>
      <c r="K176" s="63">
        <f t="shared" si="291"/>
        <v>62.5185</v>
      </c>
      <c r="L176" s="64">
        <f t="shared" si="292"/>
        <v>519.264</v>
      </c>
      <c r="M176" s="48">
        <f t="shared" si="293"/>
        <v>453.18</v>
      </c>
      <c r="N176" s="46">
        <f t="shared" si="294"/>
        <v>24.31275</v>
      </c>
      <c r="O176" s="48">
        <f t="shared" si="295"/>
        <v>89.5</v>
      </c>
      <c r="P176" s="48">
        <f t="shared" si="296"/>
        <v>54</v>
      </c>
      <c r="Q176" s="48">
        <f t="shared" si="297"/>
        <v>1202.77525</v>
      </c>
      <c r="R176" s="46">
        <f t="shared" si="298"/>
        <v>0</v>
      </c>
      <c r="S176" s="46">
        <f t="shared" si="299"/>
        <v>259.63</v>
      </c>
      <c r="T176" s="48">
        <f t="shared" si="300"/>
        <v>113.3</v>
      </c>
      <c r="U176" s="46">
        <f t="shared" si="301"/>
        <v>10.42</v>
      </c>
      <c r="V176" s="46">
        <v>0</v>
      </c>
      <c r="W176" s="48">
        <f t="shared" si="302"/>
        <v>89.5</v>
      </c>
      <c r="X176" s="48">
        <f t="shared" si="303"/>
        <v>54</v>
      </c>
      <c r="Y176" s="46">
        <f t="shared" si="304"/>
        <v>526.85</v>
      </c>
      <c r="Z176" s="46">
        <f t="shared" si="305"/>
        <v>1729.62525</v>
      </c>
      <c r="AA176" s="46"/>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45">
        <f t="shared" si="290"/>
        <v>174</v>
      </c>
      <c r="B177" s="46" t="s">
        <v>509</v>
      </c>
      <c r="C177" s="47" t="s">
        <v>536</v>
      </c>
      <c r="D177" s="46" t="s">
        <v>537</v>
      </c>
      <c r="E177" s="46">
        <v>3473.25</v>
      </c>
      <c r="F177" s="46">
        <f>VLOOKUP(C177,'[1]9月'!$B:$Q,16,0)</f>
        <v>3245.4</v>
      </c>
      <c r="G177" s="48">
        <v>5664.75</v>
      </c>
      <c r="H177" s="46">
        <v>3473.25</v>
      </c>
      <c r="I177" s="48">
        <v>1790</v>
      </c>
      <c r="J177" s="48">
        <v>108</v>
      </c>
      <c r="K177" s="63">
        <f t="shared" si="291"/>
        <v>62.5185</v>
      </c>
      <c r="L177" s="64">
        <f t="shared" si="292"/>
        <v>519.264</v>
      </c>
      <c r="M177" s="48">
        <f t="shared" si="293"/>
        <v>453.18</v>
      </c>
      <c r="N177" s="46">
        <f t="shared" si="294"/>
        <v>24.31275</v>
      </c>
      <c r="O177" s="48">
        <f t="shared" si="295"/>
        <v>89.5</v>
      </c>
      <c r="P177" s="48">
        <f t="shared" si="296"/>
        <v>54</v>
      </c>
      <c r="Q177" s="48">
        <f t="shared" si="297"/>
        <v>1202.77525</v>
      </c>
      <c r="R177" s="46">
        <f t="shared" si="298"/>
        <v>0</v>
      </c>
      <c r="S177" s="46">
        <f t="shared" si="299"/>
        <v>259.63</v>
      </c>
      <c r="T177" s="48">
        <f t="shared" si="300"/>
        <v>113.3</v>
      </c>
      <c r="U177" s="46">
        <f t="shared" si="301"/>
        <v>10.42</v>
      </c>
      <c r="V177" s="46">
        <v>0</v>
      </c>
      <c r="W177" s="48">
        <f t="shared" si="302"/>
        <v>89.5</v>
      </c>
      <c r="X177" s="48">
        <f t="shared" si="303"/>
        <v>54</v>
      </c>
      <c r="Y177" s="46">
        <f t="shared" si="304"/>
        <v>526.85</v>
      </c>
      <c r="Z177" s="46">
        <f t="shared" si="305"/>
        <v>1729.62525</v>
      </c>
      <c r="AA177" s="46"/>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45">
        <f t="shared" si="290"/>
        <v>175</v>
      </c>
      <c r="B178" s="46" t="s">
        <v>509</v>
      </c>
      <c r="C178" s="47" t="s">
        <v>538</v>
      </c>
      <c r="D178" s="46" t="s">
        <v>539</v>
      </c>
      <c r="E178" s="46">
        <v>3473.25</v>
      </c>
      <c r="F178" s="46">
        <f>VLOOKUP(C178,'[1]9月'!$B:$Q,16,0)</f>
        <v>3245.4</v>
      </c>
      <c r="G178" s="48">
        <v>5664.75</v>
      </c>
      <c r="H178" s="46">
        <v>3473.25</v>
      </c>
      <c r="I178" s="48">
        <v>1790</v>
      </c>
      <c r="J178" s="48">
        <v>108</v>
      </c>
      <c r="K178" s="63">
        <f t="shared" si="291"/>
        <v>62.5185</v>
      </c>
      <c r="L178" s="64">
        <f t="shared" si="292"/>
        <v>519.264</v>
      </c>
      <c r="M178" s="48">
        <f t="shared" si="293"/>
        <v>453.18</v>
      </c>
      <c r="N178" s="46">
        <f t="shared" si="294"/>
        <v>24.31275</v>
      </c>
      <c r="O178" s="48">
        <f t="shared" si="295"/>
        <v>89.5</v>
      </c>
      <c r="P178" s="48">
        <f t="shared" si="296"/>
        <v>54</v>
      </c>
      <c r="Q178" s="48">
        <f t="shared" si="297"/>
        <v>1202.77525</v>
      </c>
      <c r="R178" s="46">
        <f t="shared" si="298"/>
        <v>0</v>
      </c>
      <c r="S178" s="46">
        <f t="shared" si="299"/>
        <v>259.63</v>
      </c>
      <c r="T178" s="48">
        <f t="shared" si="300"/>
        <v>113.3</v>
      </c>
      <c r="U178" s="46">
        <f t="shared" si="301"/>
        <v>10.42</v>
      </c>
      <c r="V178" s="46">
        <v>0</v>
      </c>
      <c r="W178" s="48">
        <f t="shared" si="302"/>
        <v>89.5</v>
      </c>
      <c r="X178" s="48">
        <f t="shared" si="303"/>
        <v>54</v>
      </c>
      <c r="Y178" s="46">
        <f t="shared" si="304"/>
        <v>526.85</v>
      </c>
      <c r="Z178" s="46">
        <f t="shared" si="305"/>
        <v>1729.62525</v>
      </c>
      <c r="AA178" s="46"/>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45">
        <f t="shared" si="290"/>
        <v>176</v>
      </c>
      <c r="B179" s="46" t="s">
        <v>509</v>
      </c>
      <c r="C179" s="47" t="s">
        <v>540</v>
      </c>
      <c r="D179" s="46" t="s">
        <v>541</v>
      </c>
      <c r="E179" s="46">
        <v>3473.25</v>
      </c>
      <c r="F179" s="46">
        <f>VLOOKUP(C179,'[1]9月'!$B:$Q,16,0)</f>
        <v>3245.4</v>
      </c>
      <c r="G179" s="48">
        <v>5664.75</v>
      </c>
      <c r="H179" s="46">
        <v>3473.25</v>
      </c>
      <c r="I179" s="48">
        <v>1790</v>
      </c>
      <c r="J179" s="48">
        <v>108</v>
      </c>
      <c r="K179" s="63">
        <f t="shared" si="291"/>
        <v>62.5185</v>
      </c>
      <c r="L179" s="64">
        <f t="shared" si="292"/>
        <v>519.264</v>
      </c>
      <c r="M179" s="48">
        <f t="shared" si="293"/>
        <v>453.18</v>
      </c>
      <c r="N179" s="46">
        <f t="shared" si="294"/>
        <v>24.31275</v>
      </c>
      <c r="O179" s="48">
        <f t="shared" si="295"/>
        <v>89.5</v>
      </c>
      <c r="P179" s="48">
        <f t="shared" si="296"/>
        <v>54</v>
      </c>
      <c r="Q179" s="48">
        <f t="shared" si="297"/>
        <v>1202.77525</v>
      </c>
      <c r="R179" s="46">
        <f t="shared" si="298"/>
        <v>0</v>
      </c>
      <c r="S179" s="46">
        <f t="shared" si="299"/>
        <v>259.63</v>
      </c>
      <c r="T179" s="48">
        <f t="shared" si="300"/>
        <v>113.3</v>
      </c>
      <c r="U179" s="46">
        <f t="shared" si="301"/>
        <v>10.42</v>
      </c>
      <c r="V179" s="46">
        <v>0</v>
      </c>
      <c r="W179" s="48">
        <f t="shared" si="302"/>
        <v>89.5</v>
      </c>
      <c r="X179" s="48">
        <f t="shared" si="303"/>
        <v>54</v>
      </c>
      <c r="Y179" s="46">
        <f t="shared" si="304"/>
        <v>526.85</v>
      </c>
      <c r="Z179" s="46">
        <f t="shared" si="305"/>
        <v>1729.62525</v>
      </c>
      <c r="AA179" s="46"/>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45">
        <f t="shared" si="290"/>
        <v>177</v>
      </c>
      <c r="B180" s="46" t="s">
        <v>509</v>
      </c>
      <c r="C180" s="47" t="s">
        <v>542</v>
      </c>
      <c r="D180" s="46" t="s">
        <v>543</v>
      </c>
      <c r="E180" s="46">
        <v>3473.25</v>
      </c>
      <c r="F180" s="46">
        <f>VLOOKUP(C180,'[1]9月'!$B:$Q,16,0)</f>
        <v>3245.4</v>
      </c>
      <c r="G180" s="48">
        <v>5664.75</v>
      </c>
      <c r="H180" s="46">
        <v>3473.25</v>
      </c>
      <c r="I180" s="48">
        <v>1790</v>
      </c>
      <c r="J180" s="48">
        <v>108</v>
      </c>
      <c r="K180" s="63">
        <f t="shared" si="291"/>
        <v>62.5185</v>
      </c>
      <c r="L180" s="64">
        <f t="shared" si="292"/>
        <v>519.264</v>
      </c>
      <c r="M180" s="48">
        <f t="shared" si="293"/>
        <v>453.18</v>
      </c>
      <c r="N180" s="46">
        <f t="shared" si="294"/>
        <v>24.31275</v>
      </c>
      <c r="O180" s="48">
        <f t="shared" si="295"/>
        <v>89.5</v>
      </c>
      <c r="P180" s="48">
        <f t="shared" si="296"/>
        <v>54</v>
      </c>
      <c r="Q180" s="48">
        <f t="shared" si="297"/>
        <v>1202.77525</v>
      </c>
      <c r="R180" s="46">
        <f t="shared" si="298"/>
        <v>0</v>
      </c>
      <c r="S180" s="46">
        <f t="shared" si="299"/>
        <v>259.63</v>
      </c>
      <c r="T180" s="48">
        <f t="shared" si="300"/>
        <v>113.3</v>
      </c>
      <c r="U180" s="46">
        <f t="shared" si="301"/>
        <v>10.42</v>
      </c>
      <c r="V180" s="46">
        <v>0</v>
      </c>
      <c r="W180" s="48">
        <f t="shared" si="302"/>
        <v>89.5</v>
      </c>
      <c r="X180" s="48">
        <f t="shared" si="303"/>
        <v>54</v>
      </c>
      <c r="Y180" s="46">
        <f t="shared" si="304"/>
        <v>526.85</v>
      </c>
      <c r="Z180" s="46">
        <f t="shared" si="305"/>
        <v>1729.62525</v>
      </c>
      <c r="AA180" s="46"/>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45">
        <f t="shared" si="290"/>
        <v>178</v>
      </c>
      <c r="B181" s="46" t="s">
        <v>509</v>
      </c>
      <c r="C181" s="47" t="s">
        <v>544</v>
      </c>
      <c r="D181" s="46" t="s">
        <v>545</v>
      </c>
      <c r="E181" s="46">
        <v>3473.25</v>
      </c>
      <c r="F181" s="46">
        <f>VLOOKUP(C181,'[1]9月'!$B:$Q,16,0)</f>
        <v>3245.4</v>
      </c>
      <c r="G181" s="48">
        <v>5664.75</v>
      </c>
      <c r="H181" s="46">
        <v>3473.25</v>
      </c>
      <c r="I181" s="48">
        <v>1790</v>
      </c>
      <c r="J181" s="48">
        <v>108</v>
      </c>
      <c r="K181" s="63">
        <f t="shared" si="291"/>
        <v>62.5185</v>
      </c>
      <c r="L181" s="64">
        <f t="shared" si="292"/>
        <v>519.264</v>
      </c>
      <c r="M181" s="48">
        <f t="shared" si="293"/>
        <v>453.18</v>
      </c>
      <c r="N181" s="46">
        <f t="shared" si="294"/>
        <v>24.31275</v>
      </c>
      <c r="O181" s="48">
        <f t="shared" si="295"/>
        <v>89.5</v>
      </c>
      <c r="P181" s="48">
        <f t="shared" si="296"/>
        <v>54</v>
      </c>
      <c r="Q181" s="48">
        <f t="shared" si="297"/>
        <v>1202.77525</v>
      </c>
      <c r="R181" s="46">
        <f t="shared" si="298"/>
        <v>0</v>
      </c>
      <c r="S181" s="46">
        <f t="shared" si="299"/>
        <v>259.63</v>
      </c>
      <c r="T181" s="48">
        <f t="shared" si="300"/>
        <v>113.3</v>
      </c>
      <c r="U181" s="46">
        <f t="shared" si="301"/>
        <v>10.42</v>
      </c>
      <c r="V181" s="46">
        <v>0</v>
      </c>
      <c r="W181" s="48">
        <f t="shared" si="302"/>
        <v>89.5</v>
      </c>
      <c r="X181" s="48">
        <f t="shared" si="303"/>
        <v>54</v>
      </c>
      <c r="Y181" s="46">
        <f t="shared" si="304"/>
        <v>526.85</v>
      </c>
      <c r="Z181" s="46">
        <f t="shared" si="305"/>
        <v>1729.62525</v>
      </c>
      <c r="AA181" s="46"/>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45">
        <f t="shared" si="290"/>
        <v>179</v>
      </c>
      <c r="B182" s="46" t="s">
        <v>509</v>
      </c>
      <c r="C182" s="47" t="s">
        <v>546</v>
      </c>
      <c r="D182" s="46" t="s">
        <v>547</v>
      </c>
      <c r="E182" s="46">
        <v>3473.25</v>
      </c>
      <c r="F182" s="46">
        <f>VLOOKUP(C182,'[1]9月'!$B:$Q,16,0)</f>
        <v>3245.4</v>
      </c>
      <c r="G182" s="48">
        <v>5664.75</v>
      </c>
      <c r="H182" s="46">
        <v>3473.25</v>
      </c>
      <c r="I182" s="48">
        <v>1790</v>
      </c>
      <c r="J182" s="48">
        <v>108</v>
      </c>
      <c r="K182" s="63">
        <f t="shared" si="291"/>
        <v>62.5185</v>
      </c>
      <c r="L182" s="64">
        <f t="shared" si="292"/>
        <v>519.264</v>
      </c>
      <c r="M182" s="48">
        <f t="shared" si="293"/>
        <v>453.18</v>
      </c>
      <c r="N182" s="46">
        <f t="shared" si="294"/>
        <v>24.31275</v>
      </c>
      <c r="O182" s="48">
        <f t="shared" si="295"/>
        <v>89.5</v>
      </c>
      <c r="P182" s="48">
        <f t="shared" si="296"/>
        <v>54</v>
      </c>
      <c r="Q182" s="48">
        <f t="shared" si="297"/>
        <v>1202.77525</v>
      </c>
      <c r="R182" s="46">
        <f t="shared" si="298"/>
        <v>0</v>
      </c>
      <c r="S182" s="46">
        <f t="shared" si="299"/>
        <v>259.63</v>
      </c>
      <c r="T182" s="48">
        <f t="shared" si="300"/>
        <v>113.3</v>
      </c>
      <c r="U182" s="46">
        <f t="shared" si="301"/>
        <v>10.42</v>
      </c>
      <c r="V182" s="46">
        <v>0</v>
      </c>
      <c r="W182" s="48">
        <f t="shared" si="302"/>
        <v>89.5</v>
      </c>
      <c r="X182" s="48">
        <f t="shared" si="303"/>
        <v>54</v>
      </c>
      <c r="Y182" s="46">
        <f t="shared" si="304"/>
        <v>526.85</v>
      </c>
      <c r="Z182" s="46">
        <f t="shared" si="305"/>
        <v>1729.62525</v>
      </c>
      <c r="AA182" s="46"/>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45">
        <f t="shared" si="290"/>
        <v>180</v>
      </c>
      <c r="B183" s="46" t="s">
        <v>509</v>
      </c>
      <c r="C183" s="47" t="s">
        <v>548</v>
      </c>
      <c r="D183" s="46" t="s">
        <v>549</v>
      </c>
      <c r="E183" s="46">
        <v>3473.25</v>
      </c>
      <c r="F183" s="46">
        <f>VLOOKUP(C183,'[1]9月'!$B:$Q,16,0)</f>
        <v>3245.4</v>
      </c>
      <c r="G183" s="48">
        <v>5664.75</v>
      </c>
      <c r="H183" s="46">
        <v>3473.25</v>
      </c>
      <c r="I183" s="48">
        <v>1790</v>
      </c>
      <c r="J183" s="48">
        <v>108</v>
      </c>
      <c r="K183" s="63">
        <f t="shared" si="291"/>
        <v>62.5185</v>
      </c>
      <c r="L183" s="64">
        <f t="shared" si="292"/>
        <v>519.264</v>
      </c>
      <c r="M183" s="48">
        <f t="shared" si="293"/>
        <v>453.18</v>
      </c>
      <c r="N183" s="46">
        <f t="shared" si="294"/>
        <v>24.31275</v>
      </c>
      <c r="O183" s="48">
        <f t="shared" si="295"/>
        <v>89.5</v>
      </c>
      <c r="P183" s="48">
        <f t="shared" si="296"/>
        <v>54</v>
      </c>
      <c r="Q183" s="48">
        <f t="shared" si="297"/>
        <v>1202.77525</v>
      </c>
      <c r="R183" s="46">
        <f t="shared" si="298"/>
        <v>0</v>
      </c>
      <c r="S183" s="46">
        <f t="shared" si="299"/>
        <v>259.63</v>
      </c>
      <c r="T183" s="48">
        <f t="shared" si="300"/>
        <v>113.3</v>
      </c>
      <c r="U183" s="46">
        <f t="shared" si="301"/>
        <v>10.42</v>
      </c>
      <c r="V183" s="46">
        <v>0</v>
      </c>
      <c r="W183" s="48">
        <f t="shared" si="302"/>
        <v>89.5</v>
      </c>
      <c r="X183" s="48">
        <f t="shared" si="303"/>
        <v>54</v>
      </c>
      <c r="Y183" s="46">
        <f t="shared" si="304"/>
        <v>526.85</v>
      </c>
      <c r="Z183" s="46">
        <f t="shared" si="305"/>
        <v>1729.62525</v>
      </c>
      <c r="AA183" s="46"/>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45">
        <f t="shared" si="290"/>
        <v>181</v>
      </c>
      <c r="B184" s="46" t="s">
        <v>509</v>
      </c>
      <c r="C184" s="47" t="s">
        <v>550</v>
      </c>
      <c r="D184" s="46" t="s">
        <v>551</v>
      </c>
      <c r="E184" s="46">
        <v>3473.25</v>
      </c>
      <c r="F184" s="46">
        <f>VLOOKUP(C184,'[1]9月'!$B:$Q,16,0)</f>
        <v>3245.4</v>
      </c>
      <c r="G184" s="48">
        <v>5664.75</v>
      </c>
      <c r="H184" s="46">
        <v>3473.25</v>
      </c>
      <c r="I184" s="48">
        <v>1790</v>
      </c>
      <c r="J184" s="48">
        <v>108</v>
      </c>
      <c r="K184" s="63">
        <f t="shared" si="291"/>
        <v>62.5185</v>
      </c>
      <c r="L184" s="64">
        <f t="shared" si="292"/>
        <v>519.264</v>
      </c>
      <c r="M184" s="48">
        <f t="shared" si="293"/>
        <v>453.18</v>
      </c>
      <c r="N184" s="46">
        <f t="shared" si="294"/>
        <v>24.31275</v>
      </c>
      <c r="O184" s="48">
        <f t="shared" si="295"/>
        <v>89.5</v>
      </c>
      <c r="P184" s="48">
        <f t="shared" si="296"/>
        <v>54</v>
      </c>
      <c r="Q184" s="48">
        <f t="shared" si="297"/>
        <v>1202.77525</v>
      </c>
      <c r="R184" s="46">
        <f t="shared" si="298"/>
        <v>0</v>
      </c>
      <c r="S184" s="46">
        <f t="shared" si="299"/>
        <v>259.63</v>
      </c>
      <c r="T184" s="48">
        <f t="shared" si="300"/>
        <v>113.3</v>
      </c>
      <c r="U184" s="46">
        <f t="shared" si="301"/>
        <v>10.42</v>
      </c>
      <c r="V184" s="46">
        <v>0</v>
      </c>
      <c r="W184" s="48">
        <f t="shared" si="302"/>
        <v>89.5</v>
      </c>
      <c r="X184" s="48">
        <f t="shared" si="303"/>
        <v>54</v>
      </c>
      <c r="Y184" s="46">
        <f t="shared" si="304"/>
        <v>526.85</v>
      </c>
      <c r="Z184" s="46">
        <f t="shared" si="305"/>
        <v>1729.62525</v>
      </c>
      <c r="AA184" s="46"/>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45">
        <f t="shared" si="290"/>
        <v>182</v>
      </c>
      <c r="B185" s="46" t="s">
        <v>509</v>
      </c>
      <c r="C185" s="47" t="s">
        <v>552</v>
      </c>
      <c r="D185" s="46" t="s">
        <v>553</v>
      </c>
      <c r="E185" s="46">
        <v>3473.25</v>
      </c>
      <c r="F185" s="46">
        <f>VLOOKUP(C185,'[1]9月'!$B:$Q,16,0)</f>
        <v>3245.4</v>
      </c>
      <c r="G185" s="48">
        <v>5664.75</v>
      </c>
      <c r="H185" s="46">
        <v>3473.25</v>
      </c>
      <c r="I185" s="48">
        <v>1790</v>
      </c>
      <c r="J185" s="48">
        <v>108</v>
      </c>
      <c r="K185" s="63">
        <f t="shared" si="291"/>
        <v>62.5185</v>
      </c>
      <c r="L185" s="64">
        <f t="shared" si="292"/>
        <v>519.264</v>
      </c>
      <c r="M185" s="48">
        <f t="shared" si="293"/>
        <v>453.18</v>
      </c>
      <c r="N185" s="46">
        <f t="shared" si="294"/>
        <v>24.31275</v>
      </c>
      <c r="O185" s="48">
        <f t="shared" si="295"/>
        <v>89.5</v>
      </c>
      <c r="P185" s="48">
        <f t="shared" si="296"/>
        <v>54</v>
      </c>
      <c r="Q185" s="48">
        <f t="shared" si="297"/>
        <v>1202.77525</v>
      </c>
      <c r="R185" s="46">
        <f t="shared" si="298"/>
        <v>0</v>
      </c>
      <c r="S185" s="46">
        <f t="shared" si="299"/>
        <v>259.63</v>
      </c>
      <c r="T185" s="48">
        <f t="shared" si="300"/>
        <v>113.3</v>
      </c>
      <c r="U185" s="46">
        <f t="shared" si="301"/>
        <v>10.42</v>
      </c>
      <c r="V185" s="46">
        <v>0</v>
      </c>
      <c r="W185" s="48">
        <f t="shared" si="302"/>
        <v>89.5</v>
      </c>
      <c r="X185" s="48">
        <f t="shared" si="303"/>
        <v>54</v>
      </c>
      <c r="Y185" s="46">
        <f t="shared" si="304"/>
        <v>526.85</v>
      </c>
      <c r="Z185" s="46">
        <f t="shared" si="305"/>
        <v>1729.62525</v>
      </c>
      <c r="AA185" s="46"/>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45">
        <f t="shared" si="290"/>
        <v>183</v>
      </c>
      <c r="B186" s="46" t="s">
        <v>509</v>
      </c>
      <c r="C186" s="47" t="s">
        <v>554</v>
      </c>
      <c r="D186" s="46" t="s">
        <v>555</v>
      </c>
      <c r="E186" s="46">
        <v>3473.25</v>
      </c>
      <c r="F186" s="46">
        <f>VLOOKUP(C186,'[1]9月'!$B:$Q,16,0)</f>
        <v>3245.4</v>
      </c>
      <c r="G186" s="48">
        <v>5664.75</v>
      </c>
      <c r="H186" s="46">
        <v>3473.25</v>
      </c>
      <c r="I186" s="48">
        <v>1790</v>
      </c>
      <c r="J186" s="48">
        <v>108</v>
      </c>
      <c r="K186" s="63">
        <f t="shared" si="291"/>
        <v>62.5185</v>
      </c>
      <c r="L186" s="64">
        <f t="shared" si="292"/>
        <v>519.264</v>
      </c>
      <c r="M186" s="48">
        <f t="shared" si="293"/>
        <v>453.18</v>
      </c>
      <c r="N186" s="46">
        <f t="shared" si="294"/>
        <v>24.31275</v>
      </c>
      <c r="O186" s="48">
        <f t="shared" si="295"/>
        <v>89.5</v>
      </c>
      <c r="P186" s="48">
        <f t="shared" si="296"/>
        <v>54</v>
      </c>
      <c r="Q186" s="48">
        <f t="shared" si="297"/>
        <v>1202.77525</v>
      </c>
      <c r="R186" s="46">
        <f t="shared" si="298"/>
        <v>0</v>
      </c>
      <c r="S186" s="46">
        <f t="shared" si="299"/>
        <v>259.63</v>
      </c>
      <c r="T186" s="48">
        <f t="shared" si="300"/>
        <v>113.3</v>
      </c>
      <c r="U186" s="46">
        <f t="shared" si="301"/>
        <v>10.42</v>
      </c>
      <c r="V186" s="46">
        <v>0</v>
      </c>
      <c r="W186" s="48">
        <f t="shared" si="302"/>
        <v>89.5</v>
      </c>
      <c r="X186" s="48">
        <f t="shared" si="303"/>
        <v>54</v>
      </c>
      <c r="Y186" s="46">
        <f t="shared" si="304"/>
        <v>526.85</v>
      </c>
      <c r="Z186" s="46">
        <f t="shared" si="305"/>
        <v>1729.62525</v>
      </c>
      <c r="AA186" s="46"/>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45">
        <f t="shared" si="290"/>
        <v>184</v>
      </c>
      <c r="B187" s="46" t="s">
        <v>509</v>
      </c>
      <c r="C187" s="51" t="s">
        <v>556</v>
      </c>
      <c r="D187" s="55" t="s">
        <v>557</v>
      </c>
      <c r="E187" s="46">
        <v>3473.25</v>
      </c>
      <c r="F187" s="46">
        <f>VLOOKUP(C187,'[1]9月'!$B:$Q,16,0)</f>
        <v>3245.4</v>
      </c>
      <c r="G187" s="48">
        <v>5664.75</v>
      </c>
      <c r="H187" s="46">
        <v>3473.25</v>
      </c>
      <c r="I187" s="48">
        <v>1790</v>
      </c>
      <c r="J187" s="48">
        <v>108</v>
      </c>
      <c r="K187" s="63">
        <f t="shared" si="291"/>
        <v>62.5185</v>
      </c>
      <c r="L187" s="64">
        <f t="shared" si="292"/>
        <v>519.264</v>
      </c>
      <c r="M187" s="48">
        <f t="shared" si="293"/>
        <v>453.18</v>
      </c>
      <c r="N187" s="46">
        <f t="shared" si="294"/>
        <v>24.31275</v>
      </c>
      <c r="O187" s="48">
        <f t="shared" si="295"/>
        <v>89.5</v>
      </c>
      <c r="P187" s="48">
        <f t="shared" si="296"/>
        <v>54</v>
      </c>
      <c r="Q187" s="48">
        <f t="shared" si="297"/>
        <v>1202.77525</v>
      </c>
      <c r="R187" s="46">
        <f t="shared" si="298"/>
        <v>0</v>
      </c>
      <c r="S187" s="46">
        <f t="shared" si="299"/>
        <v>259.63</v>
      </c>
      <c r="T187" s="48">
        <f t="shared" si="300"/>
        <v>113.3</v>
      </c>
      <c r="U187" s="46">
        <f t="shared" si="301"/>
        <v>10.42</v>
      </c>
      <c r="V187" s="46">
        <v>0</v>
      </c>
      <c r="W187" s="48">
        <f t="shared" si="302"/>
        <v>89.5</v>
      </c>
      <c r="X187" s="48">
        <f t="shared" si="303"/>
        <v>54</v>
      </c>
      <c r="Y187" s="46">
        <f t="shared" si="304"/>
        <v>526.85</v>
      </c>
      <c r="Z187" s="46">
        <f t="shared" si="305"/>
        <v>1729.62525</v>
      </c>
      <c r="AA187" s="46"/>
      <c r="AB187" s="12" t="s">
        <v>83</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45">
        <f t="shared" si="290"/>
        <v>185</v>
      </c>
      <c r="B188" s="46" t="s">
        <v>558</v>
      </c>
      <c r="C188" s="47" t="s">
        <v>559</v>
      </c>
      <c r="D188" s="46" t="s">
        <v>560</v>
      </c>
      <c r="E188" s="46">
        <v>3473.25</v>
      </c>
      <c r="F188" s="46">
        <f>VLOOKUP(C188,'[1]9月'!$B:$Q,16,0)</f>
        <v>3245.4</v>
      </c>
      <c r="G188" s="48">
        <v>5664.75</v>
      </c>
      <c r="H188" s="46">
        <v>3473.25</v>
      </c>
      <c r="I188" s="48">
        <v>1790</v>
      </c>
      <c r="J188" s="48">
        <v>108</v>
      </c>
      <c r="K188" s="63">
        <f t="shared" si="291"/>
        <v>62.5185</v>
      </c>
      <c r="L188" s="64">
        <f t="shared" si="292"/>
        <v>519.264</v>
      </c>
      <c r="M188" s="48">
        <f t="shared" si="293"/>
        <v>453.18</v>
      </c>
      <c r="N188" s="46">
        <f t="shared" si="294"/>
        <v>24.31275</v>
      </c>
      <c r="O188" s="48">
        <f t="shared" si="295"/>
        <v>89.5</v>
      </c>
      <c r="P188" s="48">
        <f t="shared" si="296"/>
        <v>54</v>
      </c>
      <c r="Q188" s="48">
        <f t="shared" si="297"/>
        <v>1202.77525</v>
      </c>
      <c r="R188" s="46">
        <f t="shared" si="298"/>
        <v>0</v>
      </c>
      <c r="S188" s="46">
        <f t="shared" si="299"/>
        <v>259.63</v>
      </c>
      <c r="T188" s="48">
        <f t="shared" si="300"/>
        <v>113.3</v>
      </c>
      <c r="U188" s="46">
        <f t="shared" si="301"/>
        <v>10.42</v>
      </c>
      <c r="V188" s="46">
        <v>0</v>
      </c>
      <c r="W188" s="48">
        <f t="shared" si="302"/>
        <v>89.5</v>
      </c>
      <c r="X188" s="48">
        <f t="shared" si="303"/>
        <v>54</v>
      </c>
      <c r="Y188" s="46">
        <f t="shared" si="304"/>
        <v>526.85</v>
      </c>
      <c r="Z188" s="46">
        <f t="shared" si="305"/>
        <v>1729.62525</v>
      </c>
      <c r="AA188" s="46"/>
      <c r="AB188" s="12" t="s">
        <v>98</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45">
        <f t="shared" si="290"/>
        <v>186</v>
      </c>
      <c r="B189" s="46" t="s">
        <v>558</v>
      </c>
      <c r="C189" s="47" t="s">
        <v>561</v>
      </c>
      <c r="D189" s="46" t="s">
        <v>562</v>
      </c>
      <c r="E189" s="46">
        <v>3473.25</v>
      </c>
      <c r="F189" s="46">
        <f>VLOOKUP(C189,'[1]9月'!$B:$Q,16,0)</f>
        <v>3245.4</v>
      </c>
      <c r="G189" s="48">
        <v>5664.75</v>
      </c>
      <c r="H189" s="46">
        <v>3473.25</v>
      </c>
      <c r="I189" s="48">
        <v>1790</v>
      </c>
      <c r="J189" s="48">
        <v>108</v>
      </c>
      <c r="K189" s="63">
        <f t="shared" si="291"/>
        <v>62.5185</v>
      </c>
      <c r="L189" s="64">
        <f t="shared" si="292"/>
        <v>519.264</v>
      </c>
      <c r="M189" s="48">
        <f t="shared" si="293"/>
        <v>453.18</v>
      </c>
      <c r="N189" s="46">
        <f t="shared" si="294"/>
        <v>24.31275</v>
      </c>
      <c r="O189" s="48">
        <f t="shared" si="295"/>
        <v>89.5</v>
      </c>
      <c r="P189" s="48">
        <f t="shared" si="296"/>
        <v>54</v>
      </c>
      <c r="Q189" s="48">
        <f t="shared" si="297"/>
        <v>1202.77525</v>
      </c>
      <c r="R189" s="46">
        <f t="shared" si="298"/>
        <v>0</v>
      </c>
      <c r="S189" s="46">
        <f t="shared" si="299"/>
        <v>259.63</v>
      </c>
      <c r="T189" s="48">
        <f t="shared" si="300"/>
        <v>113.3</v>
      </c>
      <c r="U189" s="46">
        <f t="shared" si="301"/>
        <v>10.42</v>
      </c>
      <c r="V189" s="46">
        <v>0</v>
      </c>
      <c r="W189" s="48">
        <f t="shared" si="302"/>
        <v>89.5</v>
      </c>
      <c r="X189" s="48">
        <f t="shared" si="303"/>
        <v>54</v>
      </c>
      <c r="Y189" s="46">
        <f t="shared" si="304"/>
        <v>526.85</v>
      </c>
      <c r="Z189" s="46">
        <f t="shared" si="305"/>
        <v>1729.62525</v>
      </c>
      <c r="AA189" s="46"/>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45">
        <f t="shared" si="290"/>
        <v>187</v>
      </c>
      <c r="B190" s="46" t="s">
        <v>558</v>
      </c>
      <c r="C190" s="47" t="s">
        <v>563</v>
      </c>
      <c r="D190" s="46" t="s">
        <v>564</v>
      </c>
      <c r="E190" s="46">
        <v>3473.25</v>
      </c>
      <c r="F190" s="46">
        <f>VLOOKUP(C190,'[1]9月'!$B:$Q,16,0)</f>
        <v>3245.4</v>
      </c>
      <c r="G190" s="48">
        <v>5664.75</v>
      </c>
      <c r="H190" s="46">
        <v>3473.25</v>
      </c>
      <c r="I190" s="48">
        <v>1790</v>
      </c>
      <c r="J190" s="48">
        <v>108</v>
      </c>
      <c r="K190" s="63">
        <f t="shared" si="291"/>
        <v>62.5185</v>
      </c>
      <c r="L190" s="64">
        <f t="shared" si="292"/>
        <v>519.264</v>
      </c>
      <c r="M190" s="48">
        <f t="shared" si="293"/>
        <v>453.18</v>
      </c>
      <c r="N190" s="46">
        <f t="shared" si="294"/>
        <v>24.31275</v>
      </c>
      <c r="O190" s="48">
        <f t="shared" si="295"/>
        <v>89.5</v>
      </c>
      <c r="P190" s="48">
        <f t="shared" si="296"/>
        <v>54</v>
      </c>
      <c r="Q190" s="48">
        <f t="shared" si="297"/>
        <v>1202.77525</v>
      </c>
      <c r="R190" s="46">
        <f t="shared" si="298"/>
        <v>0</v>
      </c>
      <c r="S190" s="46">
        <f t="shared" si="299"/>
        <v>259.63</v>
      </c>
      <c r="T190" s="48">
        <f t="shared" si="300"/>
        <v>113.3</v>
      </c>
      <c r="U190" s="46">
        <f t="shared" si="301"/>
        <v>10.42</v>
      </c>
      <c r="V190" s="46">
        <v>0</v>
      </c>
      <c r="W190" s="48">
        <f t="shared" si="302"/>
        <v>89.5</v>
      </c>
      <c r="X190" s="48">
        <f t="shared" si="303"/>
        <v>54</v>
      </c>
      <c r="Y190" s="46">
        <f t="shared" si="304"/>
        <v>526.85</v>
      </c>
      <c r="Z190" s="46">
        <f t="shared" si="305"/>
        <v>1729.62525</v>
      </c>
      <c r="AA190" s="46"/>
      <c r="AB190" s="12" t="s">
        <v>98</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45">
        <f t="shared" si="290"/>
        <v>188</v>
      </c>
      <c r="B191" s="46" t="s">
        <v>558</v>
      </c>
      <c r="C191" s="47" t="s">
        <v>565</v>
      </c>
      <c r="D191" s="46" t="s">
        <v>566</v>
      </c>
      <c r="E191" s="46">
        <v>3473.25</v>
      </c>
      <c r="F191" s="46">
        <f>VLOOKUP(C191,'[1]9月'!$B:$Q,16,0)</f>
        <v>3245.4</v>
      </c>
      <c r="G191" s="48">
        <v>5664.75</v>
      </c>
      <c r="H191" s="46">
        <v>3473.25</v>
      </c>
      <c r="I191" s="48">
        <v>4180</v>
      </c>
      <c r="J191" s="48">
        <v>108</v>
      </c>
      <c r="K191" s="63">
        <f t="shared" si="291"/>
        <v>62.5185</v>
      </c>
      <c r="L191" s="64">
        <f t="shared" si="292"/>
        <v>519.264</v>
      </c>
      <c r="M191" s="48">
        <f t="shared" si="293"/>
        <v>453.18</v>
      </c>
      <c r="N191" s="46">
        <f t="shared" si="294"/>
        <v>24.31275</v>
      </c>
      <c r="O191" s="48">
        <f t="shared" si="295"/>
        <v>209</v>
      </c>
      <c r="P191" s="48">
        <f t="shared" si="296"/>
        <v>54</v>
      </c>
      <c r="Q191" s="48">
        <f t="shared" si="297"/>
        <v>1322.27525</v>
      </c>
      <c r="R191" s="46">
        <f t="shared" si="298"/>
        <v>0</v>
      </c>
      <c r="S191" s="46">
        <f t="shared" si="299"/>
        <v>259.63</v>
      </c>
      <c r="T191" s="48">
        <f t="shared" si="300"/>
        <v>113.3</v>
      </c>
      <c r="U191" s="46">
        <f t="shared" si="301"/>
        <v>10.42</v>
      </c>
      <c r="V191" s="46">
        <v>0</v>
      </c>
      <c r="W191" s="48">
        <f t="shared" si="302"/>
        <v>209</v>
      </c>
      <c r="X191" s="48">
        <f t="shared" si="303"/>
        <v>54</v>
      </c>
      <c r="Y191" s="46">
        <f t="shared" si="304"/>
        <v>646.35</v>
      </c>
      <c r="Z191" s="46">
        <f t="shared" si="305"/>
        <v>1968.62525</v>
      </c>
      <c r="AA191" s="46"/>
      <c r="AB191" s="12" t="s">
        <v>98</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45">
        <f t="shared" si="290"/>
        <v>189</v>
      </c>
      <c r="B192" s="46" t="s">
        <v>558</v>
      </c>
      <c r="C192" s="47" t="s">
        <v>567</v>
      </c>
      <c r="D192" s="46" t="s">
        <v>568</v>
      </c>
      <c r="E192" s="46">
        <v>3473.25</v>
      </c>
      <c r="F192" s="46">
        <f>VLOOKUP(C192,'[1]9月'!$B:$Q,16,0)</f>
        <v>3245.4</v>
      </c>
      <c r="G192" s="48">
        <v>5664.75</v>
      </c>
      <c r="H192" s="46">
        <v>3473.25</v>
      </c>
      <c r="I192" s="48">
        <v>4180</v>
      </c>
      <c r="J192" s="48">
        <v>108</v>
      </c>
      <c r="K192" s="63">
        <f t="shared" si="291"/>
        <v>62.5185</v>
      </c>
      <c r="L192" s="64">
        <f t="shared" si="292"/>
        <v>519.264</v>
      </c>
      <c r="M192" s="48">
        <f t="shared" si="293"/>
        <v>453.18</v>
      </c>
      <c r="N192" s="46">
        <f t="shared" si="294"/>
        <v>24.31275</v>
      </c>
      <c r="O192" s="48">
        <f t="shared" si="295"/>
        <v>209</v>
      </c>
      <c r="P192" s="48">
        <f t="shared" si="296"/>
        <v>54</v>
      </c>
      <c r="Q192" s="48">
        <f t="shared" si="297"/>
        <v>1322.27525</v>
      </c>
      <c r="R192" s="46">
        <f t="shared" si="298"/>
        <v>0</v>
      </c>
      <c r="S192" s="46">
        <f t="shared" si="299"/>
        <v>259.63</v>
      </c>
      <c r="T192" s="48">
        <f t="shared" si="300"/>
        <v>113.3</v>
      </c>
      <c r="U192" s="46">
        <f t="shared" si="301"/>
        <v>10.42</v>
      </c>
      <c r="V192" s="46">
        <v>0</v>
      </c>
      <c r="W192" s="48">
        <f t="shared" si="302"/>
        <v>209</v>
      </c>
      <c r="X192" s="48">
        <f t="shared" si="303"/>
        <v>54</v>
      </c>
      <c r="Y192" s="46">
        <f t="shared" si="304"/>
        <v>646.35</v>
      </c>
      <c r="Z192" s="46">
        <f t="shared" si="305"/>
        <v>1968.62525</v>
      </c>
      <c r="AA192" s="46"/>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45">
        <f t="shared" si="290"/>
        <v>190</v>
      </c>
      <c r="B193" s="46" t="s">
        <v>558</v>
      </c>
      <c r="C193" s="47" t="s">
        <v>569</v>
      </c>
      <c r="D193" s="46" t="s">
        <v>570</v>
      </c>
      <c r="E193" s="46">
        <v>3473.25</v>
      </c>
      <c r="F193" s="46">
        <f>VLOOKUP(C193,'[1]9月'!$B:$Q,16,0)</f>
        <v>3245.4</v>
      </c>
      <c r="G193" s="48">
        <v>5664.75</v>
      </c>
      <c r="H193" s="46">
        <v>3473.25</v>
      </c>
      <c r="I193" s="48">
        <v>4180</v>
      </c>
      <c r="J193" s="48">
        <v>108</v>
      </c>
      <c r="K193" s="63">
        <f t="shared" si="291"/>
        <v>62.5185</v>
      </c>
      <c r="L193" s="64">
        <f t="shared" si="292"/>
        <v>519.264</v>
      </c>
      <c r="M193" s="48">
        <f t="shared" si="293"/>
        <v>453.18</v>
      </c>
      <c r="N193" s="46">
        <f t="shared" si="294"/>
        <v>24.31275</v>
      </c>
      <c r="O193" s="48">
        <f t="shared" si="295"/>
        <v>209</v>
      </c>
      <c r="P193" s="48">
        <f t="shared" si="296"/>
        <v>54</v>
      </c>
      <c r="Q193" s="48">
        <f t="shared" si="297"/>
        <v>1322.27525</v>
      </c>
      <c r="R193" s="46">
        <f t="shared" si="298"/>
        <v>0</v>
      </c>
      <c r="S193" s="46">
        <f t="shared" si="299"/>
        <v>259.63</v>
      </c>
      <c r="T193" s="48">
        <f t="shared" si="300"/>
        <v>113.3</v>
      </c>
      <c r="U193" s="46">
        <f t="shared" si="301"/>
        <v>10.42</v>
      </c>
      <c r="V193" s="46">
        <v>0</v>
      </c>
      <c r="W193" s="48">
        <f t="shared" si="302"/>
        <v>209</v>
      </c>
      <c r="X193" s="48">
        <f t="shared" si="303"/>
        <v>54</v>
      </c>
      <c r="Y193" s="46">
        <f t="shared" si="304"/>
        <v>646.35</v>
      </c>
      <c r="Z193" s="46">
        <f t="shared" si="305"/>
        <v>1968.62525</v>
      </c>
      <c r="AA193" s="46"/>
      <c r="AB193" s="12" t="s">
        <v>98</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45">
        <f t="shared" si="290"/>
        <v>191</v>
      </c>
      <c r="B194" s="46" t="s">
        <v>233</v>
      </c>
      <c r="C194" s="47" t="s">
        <v>571</v>
      </c>
      <c r="D194" s="46" t="s">
        <v>572</v>
      </c>
      <c r="E194" s="46">
        <v>3473.25</v>
      </c>
      <c r="F194" s="46">
        <f>VLOOKUP(C194,'[1]9月'!$B:$Q,16,0)</f>
        <v>3245.4</v>
      </c>
      <c r="G194" s="48">
        <v>5664.75</v>
      </c>
      <c r="H194" s="46">
        <v>3473.25</v>
      </c>
      <c r="I194" s="48">
        <v>4180</v>
      </c>
      <c r="J194" s="48">
        <v>108</v>
      </c>
      <c r="K194" s="63">
        <f t="shared" si="291"/>
        <v>62.5185</v>
      </c>
      <c r="L194" s="64">
        <f t="shared" si="292"/>
        <v>519.264</v>
      </c>
      <c r="M194" s="48">
        <f t="shared" si="293"/>
        <v>453.18</v>
      </c>
      <c r="N194" s="46">
        <f t="shared" si="294"/>
        <v>24.31275</v>
      </c>
      <c r="O194" s="48">
        <f t="shared" si="295"/>
        <v>209</v>
      </c>
      <c r="P194" s="48">
        <f t="shared" si="296"/>
        <v>54</v>
      </c>
      <c r="Q194" s="48">
        <f t="shared" si="297"/>
        <v>1322.27525</v>
      </c>
      <c r="R194" s="46">
        <f t="shared" si="298"/>
        <v>0</v>
      </c>
      <c r="S194" s="46">
        <f t="shared" si="299"/>
        <v>259.63</v>
      </c>
      <c r="T194" s="48">
        <f t="shared" si="300"/>
        <v>113.3</v>
      </c>
      <c r="U194" s="46">
        <f t="shared" si="301"/>
        <v>10.42</v>
      </c>
      <c r="V194" s="46">
        <v>0</v>
      </c>
      <c r="W194" s="48">
        <f t="shared" si="302"/>
        <v>209</v>
      </c>
      <c r="X194" s="48">
        <f t="shared" si="303"/>
        <v>54</v>
      </c>
      <c r="Y194" s="46">
        <f t="shared" si="304"/>
        <v>646.35</v>
      </c>
      <c r="Z194" s="46">
        <f t="shared" si="305"/>
        <v>1968.62525</v>
      </c>
      <c r="AA194" s="46"/>
      <c r="AB194" s="12" t="s">
        <v>101</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45">
        <f t="shared" si="290"/>
        <v>192</v>
      </c>
      <c r="B195" s="46" t="s">
        <v>558</v>
      </c>
      <c r="C195" s="47" t="s">
        <v>573</v>
      </c>
      <c r="D195" s="46" t="s">
        <v>574</v>
      </c>
      <c r="E195" s="46">
        <v>3473.25</v>
      </c>
      <c r="F195" s="46">
        <f>VLOOKUP(C195,'[1]9月'!$B:$Q,16,0)</f>
        <v>3245.4</v>
      </c>
      <c r="G195" s="48">
        <v>5664.75</v>
      </c>
      <c r="H195" s="46">
        <v>3473.25</v>
      </c>
      <c r="I195" s="48">
        <v>4180</v>
      </c>
      <c r="J195" s="48">
        <v>108</v>
      </c>
      <c r="K195" s="63">
        <f t="shared" si="291"/>
        <v>62.5185</v>
      </c>
      <c r="L195" s="64">
        <f t="shared" si="292"/>
        <v>519.264</v>
      </c>
      <c r="M195" s="48">
        <f t="shared" si="293"/>
        <v>453.18</v>
      </c>
      <c r="N195" s="46">
        <f t="shared" si="294"/>
        <v>24.31275</v>
      </c>
      <c r="O195" s="48">
        <f t="shared" si="295"/>
        <v>209</v>
      </c>
      <c r="P195" s="48">
        <f t="shared" si="296"/>
        <v>54</v>
      </c>
      <c r="Q195" s="48">
        <f t="shared" si="297"/>
        <v>1322.27525</v>
      </c>
      <c r="R195" s="46">
        <f t="shared" si="298"/>
        <v>0</v>
      </c>
      <c r="S195" s="46">
        <f t="shared" si="299"/>
        <v>259.63</v>
      </c>
      <c r="T195" s="48">
        <f t="shared" si="300"/>
        <v>113.3</v>
      </c>
      <c r="U195" s="46">
        <f t="shared" si="301"/>
        <v>10.42</v>
      </c>
      <c r="V195" s="46">
        <v>0</v>
      </c>
      <c r="W195" s="48">
        <f t="shared" si="302"/>
        <v>209</v>
      </c>
      <c r="X195" s="48">
        <f t="shared" si="303"/>
        <v>54</v>
      </c>
      <c r="Y195" s="46">
        <f t="shared" si="304"/>
        <v>646.35</v>
      </c>
      <c r="Z195" s="46">
        <f t="shared" si="305"/>
        <v>1968.62525</v>
      </c>
      <c r="AA195" s="46"/>
      <c r="AB195" s="12" t="s">
        <v>98</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45">
        <f t="shared" ref="A196:A259" si="435">ROW()-3</f>
        <v>193</v>
      </c>
      <c r="B196" s="46" t="s">
        <v>558</v>
      </c>
      <c r="C196" s="47" t="s">
        <v>575</v>
      </c>
      <c r="D196" s="46" t="s">
        <v>576</v>
      </c>
      <c r="E196" s="46">
        <v>3473.25</v>
      </c>
      <c r="F196" s="46">
        <f>VLOOKUP(C196,'[1]9月'!$B:$Q,16,0)</f>
        <v>3245.4</v>
      </c>
      <c r="G196" s="48">
        <v>5664.75</v>
      </c>
      <c r="H196" s="46">
        <v>3473.25</v>
      </c>
      <c r="I196" s="48">
        <v>4180</v>
      </c>
      <c r="J196" s="48">
        <v>108</v>
      </c>
      <c r="K196" s="63">
        <f t="shared" ref="K196:K259" si="436">E196*0.018</f>
        <v>62.5185</v>
      </c>
      <c r="L196" s="64">
        <f t="shared" ref="L196:L259" si="437">F196*0.16</f>
        <v>519.264</v>
      </c>
      <c r="M196" s="48">
        <f t="shared" ref="M196:M259" si="438">ROUND(G196*0.08,2)</f>
        <v>453.18</v>
      </c>
      <c r="N196" s="46">
        <f t="shared" ref="N196:N259" si="439">H196*0.007</f>
        <v>24.31275</v>
      </c>
      <c r="O196" s="48">
        <f t="shared" ref="O196:O259" si="440">I196*5%</f>
        <v>209</v>
      </c>
      <c r="P196" s="48">
        <f t="shared" ref="P196:P259" si="441">J196*50%</f>
        <v>54</v>
      </c>
      <c r="Q196" s="48">
        <f t="shared" ref="Q196:Q259" si="442">SUM(K196:P196)</f>
        <v>1322.27525</v>
      </c>
      <c r="R196" s="46">
        <f t="shared" ref="R196:R259" si="443">E196*0</f>
        <v>0</v>
      </c>
      <c r="S196" s="46">
        <f t="shared" ref="S196:S259" si="444">ROUND(F196*0.08,2)</f>
        <v>259.63</v>
      </c>
      <c r="T196" s="48">
        <f t="shared" ref="T196:T259" si="445">ROUND(G196*0.02,2)</f>
        <v>113.3</v>
      </c>
      <c r="U196" s="46">
        <f t="shared" ref="U196:U259" si="446">ROUND(H196*0.003,2)</f>
        <v>10.42</v>
      </c>
      <c r="V196" s="46">
        <v>0</v>
      </c>
      <c r="W196" s="48">
        <f t="shared" ref="W196:W259" si="447">I196*5%</f>
        <v>209</v>
      </c>
      <c r="X196" s="48">
        <f t="shared" ref="X196:X259" si="448">J196*50%</f>
        <v>54</v>
      </c>
      <c r="Y196" s="46">
        <f t="shared" ref="Y196:Y259" si="449">SUM(R196:X196)</f>
        <v>646.35</v>
      </c>
      <c r="Z196" s="46">
        <f t="shared" ref="Z196:Z259" si="450">Q196+Y196</f>
        <v>1968.62525</v>
      </c>
      <c r="AA196" s="46"/>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45">
        <f t="shared" si="435"/>
        <v>194</v>
      </c>
      <c r="B197" s="46" t="s">
        <v>558</v>
      </c>
      <c r="C197" s="47" t="s">
        <v>577</v>
      </c>
      <c r="D197" s="46" t="s">
        <v>578</v>
      </c>
      <c r="E197" s="46">
        <v>3473.25</v>
      </c>
      <c r="F197" s="46">
        <f>VLOOKUP(C197,'[1]9月'!$B:$Q,16,0)</f>
        <v>3245.4</v>
      </c>
      <c r="G197" s="48">
        <v>5664.75</v>
      </c>
      <c r="H197" s="46">
        <v>3473.25</v>
      </c>
      <c r="I197" s="48">
        <v>1790</v>
      </c>
      <c r="J197" s="48">
        <v>108</v>
      </c>
      <c r="K197" s="63">
        <f t="shared" si="436"/>
        <v>62.5185</v>
      </c>
      <c r="L197" s="64">
        <f t="shared" si="437"/>
        <v>519.264</v>
      </c>
      <c r="M197" s="48">
        <f t="shared" si="438"/>
        <v>453.18</v>
      </c>
      <c r="N197" s="46">
        <f t="shared" si="439"/>
        <v>24.31275</v>
      </c>
      <c r="O197" s="48">
        <f t="shared" si="440"/>
        <v>89.5</v>
      </c>
      <c r="P197" s="48">
        <f t="shared" si="441"/>
        <v>54</v>
      </c>
      <c r="Q197" s="48">
        <f t="shared" si="442"/>
        <v>1202.77525</v>
      </c>
      <c r="R197" s="46">
        <f t="shared" si="443"/>
        <v>0</v>
      </c>
      <c r="S197" s="46">
        <f t="shared" si="444"/>
        <v>259.63</v>
      </c>
      <c r="T197" s="48">
        <f t="shared" si="445"/>
        <v>113.3</v>
      </c>
      <c r="U197" s="46">
        <f t="shared" si="446"/>
        <v>10.42</v>
      </c>
      <c r="V197" s="46">
        <v>0</v>
      </c>
      <c r="W197" s="48">
        <f t="shared" si="447"/>
        <v>89.5</v>
      </c>
      <c r="X197" s="48">
        <f t="shared" si="448"/>
        <v>54</v>
      </c>
      <c r="Y197" s="46">
        <f t="shared" si="449"/>
        <v>526.85</v>
      </c>
      <c r="Z197" s="46">
        <f t="shared" si="450"/>
        <v>1729.62525</v>
      </c>
      <c r="AA197" s="46"/>
      <c r="AB197" s="12" t="s">
        <v>98</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45">
        <f t="shared" si="435"/>
        <v>195</v>
      </c>
      <c r="B198" s="46" t="s">
        <v>230</v>
      </c>
      <c r="C198" s="47" t="s">
        <v>579</v>
      </c>
      <c r="D198" s="46" t="s">
        <v>580</v>
      </c>
      <c r="E198" s="46">
        <v>3473.25</v>
      </c>
      <c r="F198" s="46">
        <f>VLOOKUP(C198,'[1]9月'!$B:$Q,16,0)</f>
        <v>3245.4</v>
      </c>
      <c r="G198" s="48">
        <v>5664.75</v>
      </c>
      <c r="H198" s="46">
        <v>3473.25</v>
      </c>
      <c r="I198" s="48">
        <v>1790</v>
      </c>
      <c r="J198" s="48">
        <v>108</v>
      </c>
      <c r="K198" s="63">
        <f t="shared" si="436"/>
        <v>62.5185</v>
      </c>
      <c r="L198" s="64">
        <f t="shared" si="437"/>
        <v>519.264</v>
      </c>
      <c r="M198" s="48">
        <f t="shared" si="438"/>
        <v>453.18</v>
      </c>
      <c r="N198" s="46">
        <f t="shared" si="439"/>
        <v>24.31275</v>
      </c>
      <c r="O198" s="48">
        <f t="shared" si="440"/>
        <v>89.5</v>
      </c>
      <c r="P198" s="48">
        <f t="shared" si="441"/>
        <v>54</v>
      </c>
      <c r="Q198" s="48">
        <f t="shared" si="442"/>
        <v>1202.77525</v>
      </c>
      <c r="R198" s="46">
        <f t="shared" si="443"/>
        <v>0</v>
      </c>
      <c r="S198" s="46">
        <f t="shared" si="444"/>
        <v>259.63</v>
      </c>
      <c r="T198" s="48">
        <f t="shared" si="445"/>
        <v>113.3</v>
      </c>
      <c r="U198" s="46">
        <f t="shared" si="446"/>
        <v>10.42</v>
      </c>
      <c r="V198" s="46">
        <v>0</v>
      </c>
      <c r="W198" s="48">
        <f t="shared" si="447"/>
        <v>89.5</v>
      </c>
      <c r="X198" s="48">
        <f t="shared" si="448"/>
        <v>54</v>
      </c>
      <c r="Y198" s="46">
        <f t="shared" si="449"/>
        <v>526.85</v>
      </c>
      <c r="Z198" s="46">
        <f t="shared" si="450"/>
        <v>1729.62525</v>
      </c>
      <c r="AA198" s="46"/>
      <c r="AB198" s="12" t="s">
        <v>68</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45">
        <f t="shared" si="435"/>
        <v>196</v>
      </c>
      <c r="B199" s="46" t="s">
        <v>558</v>
      </c>
      <c r="C199" s="47" t="s">
        <v>581</v>
      </c>
      <c r="D199" s="343" t="s">
        <v>582</v>
      </c>
      <c r="E199" s="46">
        <v>3473.25</v>
      </c>
      <c r="F199" s="46">
        <f>VLOOKUP(C199,'[1]9月'!$B:$Q,16,0)</f>
        <v>3245.4</v>
      </c>
      <c r="G199" s="48">
        <v>5664.75</v>
      </c>
      <c r="H199" s="46">
        <v>3473.25</v>
      </c>
      <c r="I199" s="48">
        <v>1790</v>
      </c>
      <c r="J199" s="48">
        <v>108</v>
      </c>
      <c r="K199" s="63">
        <f t="shared" si="436"/>
        <v>62.5185</v>
      </c>
      <c r="L199" s="64">
        <f t="shared" si="437"/>
        <v>519.264</v>
      </c>
      <c r="M199" s="48">
        <f t="shared" si="438"/>
        <v>453.18</v>
      </c>
      <c r="N199" s="46">
        <f t="shared" si="439"/>
        <v>24.31275</v>
      </c>
      <c r="O199" s="48">
        <f t="shared" si="440"/>
        <v>89.5</v>
      </c>
      <c r="P199" s="48">
        <f t="shared" si="441"/>
        <v>54</v>
      </c>
      <c r="Q199" s="48">
        <f t="shared" si="442"/>
        <v>1202.77525</v>
      </c>
      <c r="R199" s="46">
        <f t="shared" si="443"/>
        <v>0</v>
      </c>
      <c r="S199" s="46">
        <f t="shared" si="444"/>
        <v>259.63</v>
      </c>
      <c r="T199" s="48">
        <f t="shared" si="445"/>
        <v>113.3</v>
      </c>
      <c r="U199" s="46">
        <f t="shared" si="446"/>
        <v>10.42</v>
      </c>
      <c r="V199" s="46">
        <v>0</v>
      </c>
      <c r="W199" s="48">
        <f t="shared" si="447"/>
        <v>89.5</v>
      </c>
      <c r="X199" s="48">
        <f t="shared" si="448"/>
        <v>54</v>
      </c>
      <c r="Y199" s="46">
        <f t="shared" si="449"/>
        <v>526.85</v>
      </c>
      <c r="Z199" s="46">
        <f t="shared" si="450"/>
        <v>1729.62525</v>
      </c>
      <c r="AA199" s="46"/>
      <c r="AB199" s="12" t="s">
        <v>98</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45">
        <f t="shared" si="435"/>
        <v>197</v>
      </c>
      <c r="B200" s="46" t="s">
        <v>558</v>
      </c>
      <c r="C200" s="47" t="s">
        <v>583</v>
      </c>
      <c r="D200" s="46" t="s">
        <v>584</v>
      </c>
      <c r="E200" s="46">
        <v>3473.25</v>
      </c>
      <c r="F200" s="46">
        <f>VLOOKUP(C200,'[1]9月'!$B:$Q,16,0)</f>
        <v>3245.4</v>
      </c>
      <c r="G200" s="48">
        <v>5664.75</v>
      </c>
      <c r="H200" s="46">
        <v>3473.25</v>
      </c>
      <c r="I200" s="48">
        <v>3180</v>
      </c>
      <c r="J200" s="48">
        <v>108</v>
      </c>
      <c r="K200" s="63">
        <f t="shared" si="436"/>
        <v>62.5185</v>
      </c>
      <c r="L200" s="64">
        <f t="shared" si="437"/>
        <v>519.264</v>
      </c>
      <c r="M200" s="48">
        <f t="shared" si="438"/>
        <v>453.18</v>
      </c>
      <c r="N200" s="46">
        <f t="shared" si="439"/>
        <v>24.31275</v>
      </c>
      <c r="O200" s="48">
        <f t="shared" si="440"/>
        <v>159</v>
      </c>
      <c r="P200" s="48">
        <f t="shared" si="441"/>
        <v>54</v>
      </c>
      <c r="Q200" s="48">
        <f t="shared" si="442"/>
        <v>1272.27525</v>
      </c>
      <c r="R200" s="46">
        <f t="shared" si="443"/>
        <v>0</v>
      </c>
      <c r="S200" s="46">
        <f t="shared" si="444"/>
        <v>259.63</v>
      </c>
      <c r="T200" s="48">
        <f t="shared" si="445"/>
        <v>113.3</v>
      </c>
      <c r="U200" s="46">
        <f t="shared" si="446"/>
        <v>10.42</v>
      </c>
      <c r="V200" s="46">
        <v>0</v>
      </c>
      <c r="W200" s="48">
        <f t="shared" si="447"/>
        <v>159</v>
      </c>
      <c r="X200" s="48">
        <f t="shared" si="448"/>
        <v>54</v>
      </c>
      <c r="Y200" s="46">
        <f t="shared" si="449"/>
        <v>596.35</v>
      </c>
      <c r="Z200" s="46">
        <f t="shared" si="450"/>
        <v>1868.62525</v>
      </c>
      <c r="AA200" s="46"/>
      <c r="AB200" s="12" t="s">
        <v>98</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45">
        <f t="shared" si="435"/>
        <v>198</v>
      </c>
      <c r="B201" s="46" t="s">
        <v>558</v>
      </c>
      <c r="C201" s="47" t="s">
        <v>585</v>
      </c>
      <c r="D201" s="349" t="s">
        <v>586</v>
      </c>
      <c r="E201" s="46">
        <v>3473.25</v>
      </c>
      <c r="F201" s="46">
        <f>VLOOKUP(C201,'[1]9月'!$B:$Q,16,0)</f>
        <v>3245.4</v>
      </c>
      <c r="G201" s="48">
        <v>5664.75</v>
      </c>
      <c r="H201" s="46">
        <v>3473.25</v>
      </c>
      <c r="I201" s="48">
        <v>1790</v>
      </c>
      <c r="J201" s="48">
        <v>108</v>
      </c>
      <c r="K201" s="63">
        <f t="shared" si="436"/>
        <v>62.5185</v>
      </c>
      <c r="L201" s="64">
        <f t="shared" si="437"/>
        <v>519.264</v>
      </c>
      <c r="M201" s="48">
        <f t="shared" si="438"/>
        <v>453.18</v>
      </c>
      <c r="N201" s="46">
        <f t="shared" si="439"/>
        <v>24.31275</v>
      </c>
      <c r="O201" s="48">
        <f t="shared" si="440"/>
        <v>89.5</v>
      </c>
      <c r="P201" s="48">
        <f t="shared" si="441"/>
        <v>54</v>
      </c>
      <c r="Q201" s="48">
        <f t="shared" si="442"/>
        <v>1202.77525</v>
      </c>
      <c r="R201" s="46">
        <f t="shared" si="443"/>
        <v>0</v>
      </c>
      <c r="S201" s="46">
        <f t="shared" si="444"/>
        <v>259.63</v>
      </c>
      <c r="T201" s="48">
        <f t="shared" si="445"/>
        <v>113.3</v>
      </c>
      <c r="U201" s="46">
        <f t="shared" si="446"/>
        <v>10.42</v>
      </c>
      <c r="V201" s="46">
        <v>0</v>
      </c>
      <c r="W201" s="48">
        <f t="shared" si="447"/>
        <v>89.5</v>
      </c>
      <c r="X201" s="48">
        <f t="shared" si="448"/>
        <v>54</v>
      </c>
      <c r="Y201" s="46">
        <f t="shared" si="449"/>
        <v>526.85</v>
      </c>
      <c r="Z201" s="46">
        <f t="shared" si="450"/>
        <v>1729.62525</v>
      </c>
      <c r="AA201" s="46"/>
      <c r="AB201" s="12" t="s">
        <v>98</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45">
        <f t="shared" si="435"/>
        <v>199</v>
      </c>
      <c r="B202" s="46" t="s">
        <v>558</v>
      </c>
      <c r="C202" s="51" t="s">
        <v>587</v>
      </c>
      <c r="D202" s="52" t="s">
        <v>588</v>
      </c>
      <c r="E202" s="46">
        <v>3473.25</v>
      </c>
      <c r="F202" s="46">
        <f>VLOOKUP(C202,'[1]9月'!$B:$Q,16,0)</f>
        <v>3245.4</v>
      </c>
      <c r="G202" s="48">
        <v>5664.75</v>
      </c>
      <c r="H202" s="46">
        <v>3473.25</v>
      </c>
      <c r="I202" s="48">
        <v>0</v>
      </c>
      <c r="J202" s="48">
        <v>108</v>
      </c>
      <c r="K202" s="63">
        <f t="shared" si="436"/>
        <v>62.5185</v>
      </c>
      <c r="L202" s="64">
        <f t="shared" si="437"/>
        <v>519.264</v>
      </c>
      <c r="M202" s="48">
        <f t="shared" si="438"/>
        <v>453.18</v>
      </c>
      <c r="N202" s="46">
        <f t="shared" si="439"/>
        <v>24.31275</v>
      </c>
      <c r="O202" s="48">
        <f t="shared" si="440"/>
        <v>0</v>
      </c>
      <c r="P202" s="48">
        <f t="shared" si="441"/>
        <v>54</v>
      </c>
      <c r="Q202" s="48">
        <f t="shared" si="442"/>
        <v>1113.27525</v>
      </c>
      <c r="R202" s="46">
        <f t="shared" si="443"/>
        <v>0</v>
      </c>
      <c r="S202" s="46">
        <f t="shared" si="444"/>
        <v>259.63</v>
      </c>
      <c r="T202" s="48">
        <f t="shared" si="445"/>
        <v>113.3</v>
      </c>
      <c r="U202" s="46">
        <f t="shared" si="446"/>
        <v>10.42</v>
      </c>
      <c r="V202" s="46">
        <v>0</v>
      </c>
      <c r="W202" s="48">
        <f t="shared" si="447"/>
        <v>0</v>
      </c>
      <c r="X202" s="48">
        <f t="shared" si="448"/>
        <v>54</v>
      </c>
      <c r="Y202" s="46">
        <f t="shared" si="449"/>
        <v>437.35</v>
      </c>
      <c r="Z202" s="46">
        <f t="shared" si="450"/>
        <v>1550.62525</v>
      </c>
      <c r="AA202" s="46"/>
      <c r="AB202" s="12" t="s">
        <v>98</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45">
        <f t="shared" si="435"/>
        <v>200</v>
      </c>
      <c r="B203" s="46" t="s">
        <v>558</v>
      </c>
      <c r="C203" s="51" t="s">
        <v>589</v>
      </c>
      <c r="D203" s="52" t="s">
        <v>590</v>
      </c>
      <c r="E203" s="46">
        <v>3473.25</v>
      </c>
      <c r="F203" s="46">
        <f>VLOOKUP(C203,'[1]9月'!$B:$Q,16,0)</f>
        <v>3245.4</v>
      </c>
      <c r="G203" s="48">
        <v>5664.75</v>
      </c>
      <c r="H203" s="46">
        <v>3473.25</v>
      </c>
      <c r="I203" s="48">
        <v>1790</v>
      </c>
      <c r="J203" s="48">
        <v>108</v>
      </c>
      <c r="K203" s="63">
        <f t="shared" si="436"/>
        <v>62.5185</v>
      </c>
      <c r="L203" s="64">
        <f t="shared" si="437"/>
        <v>519.264</v>
      </c>
      <c r="M203" s="48">
        <f t="shared" si="438"/>
        <v>453.18</v>
      </c>
      <c r="N203" s="46">
        <f t="shared" si="439"/>
        <v>24.31275</v>
      </c>
      <c r="O203" s="48">
        <f t="shared" si="440"/>
        <v>89.5</v>
      </c>
      <c r="P203" s="48">
        <f t="shared" si="441"/>
        <v>54</v>
      </c>
      <c r="Q203" s="48">
        <f t="shared" si="442"/>
        <v>1202.77525</v>
      </c>
      <c r="R203" s="46">
        <f t="shared" si="443"/>
        <v>0</v>
      </c>
      <c r="S203" s="46">
        <f t="shared" si="444"/>
        <v>259.63</v>
      </c>
      <c r="T203" s="48">
        <f t="shared" si="445"/>
        <v>113.3</v>
      </c>
      <c r="U203" s="46">
        <f t="shared" si="446"/>
        <v>10.42</v>
      </c>
      <c r="V203" s="46">
        <v>0</v>
      </c>
      <c r="W203" s="48">
        <f t="shared" si="447"/>
        <v>89.5</v>
      </c>
      <c r="X203" s="48">
        <f t="shared" si="448"/>
        <v>54</v>
      </c>
      <c r="Y203" s="46">
        <f t="shared" si="449"/>
        <v>526.85</v>
      </c>
      <c r="Z203" s="46">
        <f t="shared" si="450"/>
        <v>1729.62525</v>
      </c>
      <c r="AA203" s="46"/>
      <c r="AB203" s="12" t="s">
        <v>98</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45">
        <f t="shared" si="435"/>
        <v>201</v>
      </c>
      <c r="B204" s="46" t="s">
        <v>558</v>
      </c>
      <c r="C204" s="51" t="s">
        <v>591</v>
      </c>
      <c r="D204" s="52" t="s">
        <v>592</v>
      </c>
      <c r="E204" s="46">
        <v>3473.25</v>
      </c>
      <c r="F204" s="46">
        <f>VLOOKUP(C204,'[1]9月'!$B:$Q,16,0)</f>
        <v>3245.4</v>
      </c>
      <c r="G204" s="48">
        <v>5664.75</v>
      </c>
      <c r="H204" s="46">
        <v>3473.25</v>
      </c>
      <c r="I204" s="48">
        <v>1790</v>
      </c>
      <c r="J204" s="48">
        <v>108</v>
      </c>
      <c r="K204" s="63">
        <f t="shared" si="436"/>
        <v>62.5185</v>
      </c>
      <c r="L204" s="64">
        <f t="shared" si="437"/>
        <v>519.264</v>
      </c>
      <c r="M204" s="48">
        <f t="shared" si="438"/>
        <v>453.18</v>
      </c>
      <c r="N204" s="46">
        <f t="shared" si="439"/>
        <v>24.31275</v>
      </c>
      <c r="O204" s="48">
        <f t="shared" si="440"/>
        <v>89.5</v>
      </c>
      <c r="P204" s="48">
        <f t="shared" si="441"/>
        <v>54</v>
      </c>
      <c r="Q204" s="48">
        <f t="shared" si="442"/>
        <v>1202.77525</v>
      </c>
      <c r="R204" s="46">
        <f t="shared" si="443"/>
        <v>0</v>
      </c>
      <c r="S204" s="46">
        <f t="shared" si="444"/>
        <v>259.63</v>
      </c>
      <c r="T204" s="48">
        <f t="shared" si="445"/>
        <v>113.3</v>
      </c>
      <c r="U204" s="46">
        <f t="shared" si="446"/>
        <v>10.42</v>
      </c>
      <c r="V204" s="46">
        <v>0</v>
      </c>
      <c r="W204" s="48">
        <f t="shared" si="447"/>
        <v>89.5</v>
      </c>
      <c r="X204" s="48">
        <f t="shared" si="448"/>
        <v>54</v>
      </c>
      <c r="Y204" s="46">
        <f t="shared" si="449"/>
        <v>526.85</v>
      </c>
      <c r="Z204" s="46">
        <f t="shared" si="450"/>
        <v>1729.62525</v>
      </c>
      <c r="AA204" s="46"/>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45">
        <f t="shared" si="435"/>
        <v>202</v>
      </c>
      <c r="B205" s="46" t="s">
        <v>558</v>
      </c>
      <c r="C205" s="51" t="s">
        <v>593</v>
      </c>
      <c r="D205" s="52" t="s">
        <v>594</v>
      </c>
      <c r="E205" s="46">
        <v>3473.25</v>
      </c>
      <c r="F205" s="46">
        <v>3245.4</v>
      </c>
      <c r="G205" s="48">
        <v>5664.75</v>
      </c>
      <c r="H205" s="46">
        <v>3473.25</v>
      </c>
      <c r="I205" s="48">
        <v>1790</v>
      </c>
      <c r="J205" s="48">
        <v>108</v>
      </c>
      <c r="K205" s="63">
        <f t="shared" si="436"/>
        <v>62.5185</v>
      </c>
      <c r="L205" s="64">
        <f t="shared" si="437"/>
        <v>519.264</v>
      </c>
      <c r="M205" s="48">
        <f t="shared" si="438"/>
        <v>453.18</v>
      </c>
      <c r="N205" s="46">
        <f t="shared" si="439"/>
        <v>24.31275</v>
      </c>
      <c r="O205" s="48">
        <f t="shared" si="440"/>
        <v>89.5</v>
      </c>
      <c r="P205" s="48">
        <f t="shared" si="441"/>
        <v>54</v>
      </c>
      <c r="Q205" s="48">
        <f t="shared" si="442"/>
        <v>1202.77525</v>
      </c>
      <c r="R205" s="46">
        <f t="shared" si="443"/>
        <v>0</v>
      </c>
      <c r="S205" s="46">
        <f t="shared" si="444"/>
        <v>259.63</v>
      </c>
      <c r="T205" s="48">
        <f t="shared" si="445"/>
        <v>113.3</v>
      </c>
      <c r="U205" s="46">
        <f t="shared" si="446"/>
        <v>10.42</v>
      </c>
      <c r="V205" s="46">
        <v>0</v>
      </c>
      <c r="W205" s="48">
        <f t="shared" si="447"/>
        <v>89.5</v>
      </c>
      <c r="X205" s="48">
        <f t="shared" si="448"/>
        <v>54</v>
      </c>
      <c r="Y205" s="46">
        <f t="shared" si="449"/>
        <v>526.85</v>
      </c>
      <c r="Z205" s="46">
        <f t="shared" si="450"/>
        <v>1729.62525</v>
      </c>
      <c r="AA205" s="46"/>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45">
        <f t="shared" si="435"/>
        <v>203</v>
      </c>
      <c r="B206" s="46" t="s">
        <v>558</v>
      </c>
      <c r="C206" s="51" t="s">
        <v>595</v>
      </c>
      <c r="D206" s="52" t="s">
        <v>596</v>
      </c>
      <c r="E206" s="46">
        <v>3473.25</v>
      </c>
      <c r="F206" s="46">
        <f>VLOOKUP(C206,'[1]9月'!$B:$Q,16,0)</f>
        <v>3245.4</v>
      </c>
      <c r="G206" s="48">
        <v>5664.75</v>
      </c>
      <c r="H206" s="46">
        <v>3473.25</v>
      </c>
      <c r="I206" s="48">
        <v>1790</v>
      </c>
      <c r="J206" s="48">
        <v>108</v>
      </c>
      <c r="K206" s="63">
        <f t="shared" si="436"/>
        <v>62.5185</v>
      </c>
      <c r="L206" s="64">
        <f t="shared" si="437"/>
        <v>519.264</v>
      </c>
      <c r="M206" s="48">
        <f t="shared" si="438"/>
        <v>453.18</v>
      </c>
      <c r="N206" s="46">
        <f t="shared" si="439"/>
        <v>24.31275</v>
      </c>
      <c r="O206" s="48">
        <f t="shared" si="440"/>
        <v>89.5</v>
      </c>
      <c r="P206" s="48">
        <f t="shared" si="441"/>
        <v>54</v>
      </c>
      <c r="Q206" s="48">
        <f t="shared" si="442"/>
        <v>1202.77525</v>
      </c>
      <c r="R206" s="46">
        <f t="shared" si="443"/>
        <v>0</v>
      </c>
      <c r="S206" s="46">
        <f t="shared" si="444"/>
        <v>259.63</v>
      </c>
      <c r="T206" s="48">
        <f t="shared" si="445"/>
        <v>113.3</v>
      </c>
      <c r="U206" s="46">
        <f t="shared" si="446"/>
        <v>10.42</v>
      </c>
      <c r="V206" s="46">
        <v>0</v>
      </c>
      <c r="W206" s="48">
        <f t="shared" si="447"/>
        <v>89.5</v>
      </c>
      <c r="X206" s="48">
        <f t="shared" si="448"/>
        <v>54</v>
      </c>
      <c r="Y206" s="46">
        <f t="shared" si="449"/>
        <v>526.85</v>
      </c>
      <c r="Z206" s="46">
        <f t="shared" si="450"/>
        <v>1729.62525</v>
      </c>
      <c r="AA206" s="46"/>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45">
        <f t="shared" si="435"/>
        <v>204</v>
      </c>
      <c r="B207" s="46" t="s">
        <v>558</v>
      </c>
      <c r="C207" s="51" t="s">
        <v>597</v>
      </c>
      <c r="D207" s="52" t="s">
        <v>598</v>
      </c>
      <c r="E207" s="46">
        <v>3473.25</v>
      </c>
      <c r="F207" s="46">
        <f>VLOOKUP(C207,'[1]9月'!$B:$Q,16,0)</f>
        <v>3245.4</v>
      </c>
      <c r="G207" s="48">
        <v>5664.75</v>
      </c>
      <c r="H207" s="46">
        <v>3473.25</v>
      </c>
      <c r="I207" s="48">
        <v>1790</v>
      </c>
      <c r="J207" s="48">
        <v>108</v>
      </c>
      <c r="K207" s="89">
        <f t="shared" si="436"/>
        <v>62.5185</v>
      </c>
      <c r="L207" s="90">
        <f t="shared" si="437"/>
        <v>519.264</v>
      </c>
      <c r="M207" s="91">
        <f t="shared" si="438"/>
        <v>453.18</v>
      </c>
      <c r="N207" s="92">
        <f t="shared" si="439"/>
        <v>24.31275</v>
      </c>
      <c r="O207" s="91">
        <f t="shared" si="440"/>
        <v>89.5</v>
      </c>
      <c r="P207" s="91">
        <f t="shared" si="441"/>
        <v>54</v>
      </c>
      <c r="Q207" s="48">
        <f t="shared" si="442"/>
        <v>1202.77525</v>
      </c>
      <c r="R207" s="92">
        <f t="shared" si="443"/>
        <v>0</v>
      </c>
      <c r="S207" s="92">
        <f t="shared" si="444"/>
        <v>259.63</v>
      </c>
      <c r="T207" s="91">
        <f t="shared" si="445"/>
        <v>113.3</v>
      </c>
      <c r="U207" s="92">
        <f t="shared" si="446"/>
        <v>10.42</v>
      </c>
      <c r="V207" s="46">
        <v>0</v>
      </c>
      <c r="W207" s="91">
        <f t="shared" si="447"/>
        <v>89.5</v>
      </c>
      <c r="X207" s="91">
        <f t="shared" si="448"/>
        <v>54</v>
      </c>
      <c r="Y207" s="46">
        <f t="shared" si="449"/>
        <v>526.85</v>
      </c>
      <c r="Z207" s="46">
        <f t="shared" si="450"/>
        <v>1729.62525</v>
      </c>
      <c r="AA207" s="46"/>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45">
        <f t="shared" si="435"/>
        <v>205</v>
      </c>
      <c r="B208" s="46" t="s">
        <v>558</v>
      </c>
      <c r="C208" s="51" t="s">
        <v>599</v>
      </c>
      <c r="D208" s="52" t="s">
        <v>600</v>
      </c>
      <c r="E208" s="46">
        <v>3473.25</v>
      </c>
      <c r="F208" s="46">
        <f>VLOOKUP(C208,'[1]9月'!$B:$Q,16,0)</f>
        <v>3245.4</v>
      </c>
      <c r="G208" s="48">
        <v>5664.75</v>
      </c>
      <c r="H208" s="46">
        <v>3473.25</v>
      </c>
      <c r="I208" s="48">
        <v>1790</v>
      </c>
      <c r="J208" s="48">
        <v>108</v>
      </c>
      <c r="K208" s="63">
        <f t="shared" si="436"/>
        <v>62.5185</v>
      </c>
      <c r="L208" s="64">
        <f t="shared" si="437"/>
        <v>519.264</v>
      </c>
      <c r="M208" s="48">
        <f t="shared" si="438"/>
        <v>453.18</v>
      </c>
      <c r="N208" s="46">
        <f t="shared" si="439"/>
        <v>24.31275</v>
      </c>
      <c r="O208" s="48">
        <f t="shared" si="440"/>
        <v>89.5</v>
      </c>
      <c r="P208" s="48">
        <f t="shared" si="441"/>
        <v>54</v>
      </c>
      <c r="Q208" s="48">
        <f t="shared" si="442"/>
        <v>1202.77525</v>
      </c>
      <c r="R208" s="46">
        <f t="shared" si="443"/>
        <v>0</v>
      </c>
      <c r="S208" s="46">
        <f t="shared" si="444"/>
        <v>259.63</v>
      </c>
      <c r="T208" s="48">
        <f t="shared" si="445"/>
        <v>113.3</v>
      </c>
      <c r="U208" s="46">
        <f t="shared" si="446"/>
        <v>10.42</v>
      </c>
      <c r="V208" s="46">
        <v>0</v>
      </c>
      <c r="W208" s="48">
        <f t="shared" si="447"/>
        <v>89.5</v>
      </c>
      <c r="X208" s="48">
        <f t="shared" si="448"/>
        <v>54</v>
      </c>
      <c r="Y208" s="46">
        <f t="shared" si="449"/>
        <v>526.85</v>
      </c>
      <c r="Z208" s="46">
        <f t="shared" si="450"/>
        <v>1729.62525</v>
      </c>
      <c r="AA208" s="46"/>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45">
        <f t="shared" si="435"/>
        <v>206</v>
      </c>
      <c r="B209" s="46" t="s">
        <v>558</v>
      </c>
      <c r="C209" s="51" t="s">
        <v>601</v>
      </c>
      <c r="D209" s="55" t="s">
        <v>602</v>
      </c>
      <c r="E209" s="46">
        <v>3473.25</v>
      </c>
      <c r="F209" s="46">
        <f>VLOOKUP(C209,'[1]9月'!$B:$Q,16,0)</f>
        <v>3245.4</v>
      </c>
      <c r="G209" s="48">
        <v>5664.75</v>
      </c>
      <c r="H209" s="46">
        <v>3473.25</v>
      </c>
      <c r="I209" s="48">
        <v>1790</v>
      </c>
      <c r="J209" s="48">
        <v>108</v>
      </c>
      <c r="K209" s="63">
        <f t="shared" si="436"/>
        <v>62.5185</v>
      </c>
      <c r="L209" s="64">
        <f t="shared" si="437"/>
        <v>519.264</v>
      </c>
      <c r="M209" s="48">
        <f t="shared" si="438"/>
        <v>453.18</v>
      </c>
      <c r="N209" s="46">
        <f t="shared" si="439"/>
        <v>24.31275</v>
      </c>
      <c r="O209" s="48">
        <f t="shared" si="440"/>
        <v>89.5</v>
      </c>
      <c r="P209" s="48">
        <f t="shared" si="441"/>
        <v>54</v>
      </c>
      <c r="Q209" s="48">
        <f t="shared" si="442"/>
        <v>1202.77525</v>
      </c>
      <c r="R209" s="46">
        <f t="shared" si="443"/>
        <v>0</v>
      </c>
      <c r="S209" s="46">
        <f t="shared" si="444"/>
        <v>259.63</v>
      </c>
      <c r="T209" s="48">
        <f t="shared" si="445"/>
        <v>113.3</v>
      </c>
      <c r="U209" s="46">
        <f t="shared" si="446"/>
        <v>10.42</v>
      </c>
      <c r="V209" s="46">
        <v>0</v>
      </c>
      <c r="W209" s="48">
        <f t="shared" si="447"/>
        <v>89.5</v>
      </c>
      <c r="X209" s="48">
        <f t="shared" si="448"/>
        <v>54</v>
      </c>
      <c r="Y209" s="46">
        <f t="shared" si="449"/>
        <v>526.85</v>
      </c>
      <c r="Z209" s="46">
        <f t="shared" si="450"/>
        <v>1729.62525</v>
      </c>
      <c r="AA209" s="46"/>
      <c r="AB209" s="12" t="s">
        <v>98</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45">
        <f t="shared" si="435"/>
        <v>207</v>
      </c>
      <c r="B210" s="46" t="s">
        <v>558</v>
      </c>
      <c r="C210" s="51" t="s">
        <v>603</v>
      </c>
      <c r="D210" s="55" t="s">
        <v>604</v>
      </c>
      <c r="E210" s="46">
        <v>3473.25</v>
      </c>
      <c r="F210" s="46">
        <f>VLOOKUP(C210,'[1]9月'!$B:$Q,16,0)</f>
        <v>3245.4</v>
      </c>
      <c r="G210" s="48">
        <v>5664.75</v>
      </c>
      <c r="H210" s="46">
        <v>3473.25</v>
      </c>
      <c r="I210" s="48">
        <v>0</v>
      </c>
      <c r="J210" s="48">
        <v>108</v>
      </c>
      <c r="K210" s="63">
        <f t="shared" si="436"/>
        <v>62.5185</v>
      </c>
      <c r="L210" s="64">
        <f t="shared" si="437"/>
        <v>519.264</v>
      </c>
      <c r="M210" s="48">
        <f t="shared" si="438"/>
        <v>453.18</v>
      </c>
      <c r="N210" s="46">
        <f t="shared" si="439"/>
        <v>24.31275</v>
      </c>
      <c r="O210" s="48">
        <f t="shared" si="440"/>
        <v>0</v>
      </c>
      <c r="P210" s="48">
        <f t="shared" si="441"/>
        <v>54</v>
      </c>
      <c r="Q210" s="48">
        <f t="shared" si="442"/>
        <v>1113.27525</v>
      </c>
      <c r="R210" s="46">
        <f t="shared" si="443"/>
        <v>0</v>
      </c>
      <c r="S210" s="46">
        <f t="shared" si="444"/>
        <v>259.63</v>
      </c>
      <c r="T210" s="48">
        <f t="shared" si="445"/>
        <v>113.3</v>
      </c>
      <c r="U210" s="46">
        <f t="shared" si="446"/>
        <v>10.42</v>
      </c>
      <c r="V210" s="46">
        <v>0</v>
      </c>
      <c r="W210" s="48">
        <f t="shared" si="447"/>
        <v>0</v>
      </c>
      <c r="X210" s="48">
        <f t="shared" si="448"/>
        <v>54</v>
      </c>
      <c r="Y210" s="46">
        <f t="shared" si="449"/>
        <v>437.35</v>
      </c>
      <c r="Z210" s="46">
        <f t="shared" si="450"/>
        <v>1550.62525</v>
      </c>
      <c r="AA210" s="46"/>
      <c r="AB210" s="12" t="s">
        <v>98</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45">
        <f t="shared" si="435"/>
        <v>208</v>
      </c>
      <c r="B211" s="46" t="s">
        <v>233</v>
      </c>
      <c r="C211" s="51" t="s">
        <v>605</v>
      </c>
      <c r="D211" s="344" t="s">
        <v>606</v>
      </c>
      <c r="E211" s="46">
        <v>3473.25</v>
      </c>
      <c r="F211" s="46">
        <v>3245.4</v>
      </c>
      <c r="G211" s="48">
        <v>5664.75</v>
      </c>
      <c r="H211" s="46">
        <v>3473.25</v>
      </c>
      <c r="I211" s="48">
        <v>3180</v>
      </c>
      <c r="J211" s="48">
        <v>108</v>
      </c>
      <c r="K211" s="63">
        <f t="shared" si="436"/>
        <v>62.5185</v>
      </c>
      <c r="L211" s="64">
        <f t="shared" si="437"/>
        <v>519.264</v>
      </c>
      <c r="M211" s="48">
        <f t="shared" si="438"/>
        <v>453.18</v>
      </c>
      <c r="N211" s="46">
        <f t="shared" si="439"/>
        <v>24.31275</v>
      </c>
      <c r="O211" s="48">
        <f t="shared" si="440"/>
        <v>159</v>
      </c>
      <c r="P211" s="48">
        <f t="shared" si="441"/>
        <v>54</v>
      </c>
      <c r="Q211" s="48">
        <f t="shared" si="442"/>
        <v>1272.27525</v>
      </c>
      <c r="R211" s="46">
        <f t="shared" si="443"/>
        <v>0</v>
      </c>
      <c r="S211" s="46">
        <f t="shared" si="444"/>
        <v>259.63</v>
      </c>
      <c r="T211" s="48">
        <f t="shared" si="445"/>
        <v>113.3</v>
      </c>
      <c r="U211" s="46">
        <f t="shared" si="446"/>
        <v>10.42</v>
      </c>
      <c r="V211" s="46">
        <v>0</v>
      </c>
      <c r="W211" s="48">
        <f t="shared" si="447"/>
        <v>159</v>
      </c>
      <c r="X211" s="48">
        <f t="shared" si="448"/>
        <v>54</v>
      </c>
      <c r="Y211" s="46">
        <f t="shared" si="449"/>
        <v>596.35</v>
      </c>
      <c r="Z211" s="46">
        <f t="shared" si="450"/>
        <v>1868.62525</v>
      </c>
      <c r="AA211" s="46"/>
      <c r="AB211" s="12" t="s">
        <v>101</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45">
        <f t="shared" si="435"/>
        <v>209</v>
      </c>
      <c r="B212" s="46" t="s">
        <v>558</v>
      </c>
      <c r="C212" s="51" t="s">
        <v>607</v>
      </c>
      <c r="D212" s="55" t="s">
        <v>608</v>
      </c>
      <c r="E212" s="46">
        <v>3473.25</v>
      </c>
      <c r="F212" s="46">
        <v>3245.4</v>
      </c>
      <c r="G212" s="48">
        <v>5664.75</v>
      </c>
      <c r="H212" s="46">
        <v>3473.25</v>
      </c>
      <c r="I212" s="48">
        <v>1790</v>
      </c>
      <c r="J212" s="48">
        <v>108</v>
      </c>
      <c r="K212" s="63">
        <f t="shared" si="436"/>
        <v>62.5185</v>
      </c>
      <c r="L212" s="64">
        <f t="shared" si="437"/>
        <v>519.264</v>
      </c>
      <c r="M212" s="48">
        <f t="shared" si="438"/>
        <v>453.18</v>
      </c>
      <c r="N212" s="46">
        <f t="shared" si="439"/>
        <v>24.31275</v>
      </c>
      <c r="O212" s="48">
        <f t="shared" si="440"/>
        <v>89.5</v>
      </c>
      <c r="P212" s="48">
        <f t="shared" si="441"/>
        <v>54</v>
      </c>
      <c r="Q212" s="48">
        <f t="shared" si="442"/>
        <v>1202.77525</v>
      </c>
      <c r="R212" s="46">
        <f t="shared" si="443"/>
        <v>0</v>
      </c>
      <c r="S212" s="46">
        <f t="shared" si="444"/>
        <v>259.63</v>
      </c>
      <c r="T212" s="48">
        <f t="shared" si="445"/>
        <v>113.3</v>
      </c>
      <c r="U212" s="46">
        <f t="shared" si="446"/>
        <v>10.42</v>
      </c>
      <c r="V212" s="46">
        <v>0</v>
      </c>
      <c r="W212" s="48">
        <f t="shared" si="447"/>
        <v>89.5</v>
      </c>
      <c r="X212" s="48">
        <f t="shared" si="448"/>
        <v>54</v>
      </c>
      <c r="Y212" s="46">
        <f t="shared" si="449"/>
        <v>526.85</v>
      </c>
      <c r="Z212" s="46">
        <f t="shared" si="450"/>
        <v>1729.62525</v>
      </c>
      <c r="AA212" s="46"/>
      <c r="AB212" s="12" t="s">
        <v>98</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45">
        <f t="shared" si="435"/>
        <v>210</v>
      </c>
      <c r="B213" s="46" t="s">
        <v>272</v>
      </c>
      <c r="C213" s="79" t="s">
        <v>609</v>
      </c>
      <c r="D213" s="80" t="s">
        <v>610</v>
      </c>
      <c r="E213" s="48">
        <v>3820</v>
      </c>
      <c r="F213" s="48">
        <v>3820</v>
      </c>
      <c r="G213" s="48">
        <v>5664.75</v>
      </c>
      <c r="H213" s="48">
        <v>3820</v>
      </c>
      <c r="I213" s="48">
        <v>4180</v>
      </c>
      <c r="J213" s="48">
        <v>108</v>
      </c>
      <c r="K213" s="93">
        <f t="shared" si="436"/>
        <v>68.76</v>
      </c>
      <c r="L213" s="94">
        <f t="shared" si="437"/>
        <v>611.2</v>
      </c>
      <c r="M213" s="48">
        <f t="shared" si="438"/>
        <v>453.18</v>
      </c>
      <c r="N213" s="48">
        <f t="shared" si="439"/>
        <v>26.74</v>
      </c>
      <c r="O213" s="48">
        <f t="shared" si="440"/>
        <v>209</v>
      </c>
      <c r="P213" s="48">
        <f t="shared" si="441"/>
        <v>54</v>
      </c>
      <c r="Q213" s="48">
        <f t="shared" si="442"/>
        <v>1422.88</v>
      </c>
      <c r="R213" s="46">
        <f t="shared" si="443"/>
        <v>0</v>
      </c>
      <c r="S213" s="48">
        <f t="shared" si="444"/>
        <v>305.6</v>
      </c>
      <c r="T213" s="48">
        <f t="shared" si="445"/>
        <v>113.3</v>
      </c>
      <c r="U213" s="48">
        <f t="shared" si="446"/>
        <v>11.46</v>
      </c>
      <c r="V213" s="46">
        <v>0</v>
      </c>
      <c r="W213" s="48">
        <f t="shared" si="447"/>
        <v>209</v>
      </c>
      <c r="X213" s="48">
        <f t="shared" si="448"/>
        <v>54</v>
      </c>
      <c r="Y213" s="46">
        <f t="shared" si="449"/>
        <v>693.36</v>
      </c>
      <c r="Z213" s="48">
        <f t="shared" si="450"/>
        <v>2116.24</v>
      </c>
      <c r="AA213" s="48"/>
      <c r="AB213" s="12" t="s">
        <v>128</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45">
        <f t="shared" si="435"/>
        <v>211</v>
      </c>
      <c r="B214" s="46" t="s">
        <v>337</v>
      </c>
      <c r="C214" s="79" t="s">
        <v>611</v>
      </c>
      <c r="D214" s="81" t="s">
        <v>612</v>
      </c>
      <c r="E214" s="48">
        <v>3473.25</v>
      </c>
      <c r="F214" s="48">
        <v>3245.5</v>
      </c>
      <c r="G214" s="48">
        <v>5664.75</v>
      </c>
      <c r="H214" s="48">
        <v>3473.25</v>
      </c>
      <c r="I214" s="48">
        <v>1790</v>
      </c>
      <c r="J214" s="48">
        <v>108</v>
      </c>
      <c r="K214" s="93">
        <f t="shared" si="436"/>
        <v>62.5185</v>
      </c>
      <c r="L214" s="94">
        <f t="shared" si="437"/>
        <v>519.28</v>
      </c>
      <c r="M214" s="48">
        <f t="shared" si="438"/>
        <v>453.18</v>
      </c>
      <c r="N214" s="48">
        <f t="shared" si="439"/>
        <v>24.31275</v>
      </c>
      <c r="O214" s="48">
        <f t="shared" si="440"/>
        <v>89.5</v>
      </c>
      <c r="P214" s="48">
        <f t="shared" si="441"/>
        <v>54</v>
      </c>
      <c r="Q214" s="48">
        <f t="shared" si="442"/>
        <v>1202.79125</v>
      </c>
      <c r="R214" s="46">
        <f t="shared" si="443"/>
        <v>0</v>
      </c>
      <c r="S214" s="48">
        <f t="shared" si="444"/>
        <v>259.64</v>
      </c>
      <c r="T214" s="48">
        <f t="shared" si="445"/>
        <v>113.3</v>
      </c>
      <c r="U214" s="48">
        <f t="shared" si="446"/>
        <v>10.42</v>
      </c>
      <c r="V214" s="46">
        <v>0</v>
      </c>
      <c r="W214" s="48">
        <f t="shared" si="447"/>
        <v>89.5</v>
      </c>
      <c r="X214" s="48">
        <f t="shared" si="448"/>
        <v>54</v>
      </c>
      <c r="Y214" s="46">
        <f t="shared" si="449"/>
        <v>526.86</v>
      </c>
      <c r="Z214" s="48">
        <f t="shared" si="450"/>
        <v>1729.65125</v>
      </c>
      <c r="AA214" s="48"/>
      <c r="AB214" s="12" t="s">
        <v>74</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45">
        <f t="shared" si="435"/>
        <v>212</v>
      </c>
      <c r="B215" s="46" t="s">
        <v>289</v>
      </c>
      <c r="C215" s="79" t="s">
        <v>613</v>
      </c>
      <c r="D215" s="81" t="s">
        <v>614</v>
      </c>
      <c r="E215" s="48">
        <v>3473.25</v>
      </c>
      <c r="F215" s="48">
        <v>3245.5</v>
      </c>
      <c r="G215" s="48">
        <v>5664.75</v>
      </c>
      <c r="H215" s="48">
        <v>3473.25</v>
      </c>
      <c r="I215" s="48">
        <v>1790</v>
      </c>
      <c r="J215" s="48">
        <v>108</v>
      </c>
      <c r="K215" s="93">
        <f t="shared" si="436"/>
        <v>62.5185</v>
      </c>
      <c r="L215" s="94">
        <f t="shared" si="437"/>
        <v>519.28</v>
      </c>
      <c r="M215" s="48">
        <f t="shared" si="438"/>
        <v>453.18</v>
      </c>
      <c r="N215" s="48">
        <f t="shared" si="439"/>
        <v>24.31275</v>
      </c>
      <c r="O215" s="48">
        <f t="shared" si="440"/>
        <v>89.5</v>
      </c>
      <c r="P215" s="48">
        <f t="shared" si="441"/>
        <v>54</v>
      </c>
      <c r="Q215" s="48">
        <f t="shared" si="442"/>
        <v>1202.79125</v>
      </c>
      <c r="R215" s="46">
        <f t="shared" si="443"/>
        <v>0</v>
      </c>
      <c r="S215" s="48">
        <f t="shared" si="444"/>
        <v>259.64</v>
      </c>
      <c r="T215" s="48">
        <f t="shared" si="445"/>
        <v>113.3</v>
      </c>
      <c r="U215" s="48">
        <f t="shared" si="446"/>
        <v>10.42</v>
      </c>
      <c r="V215" s="46">
        <v>0</v>
      </c>
      <c r="W215" s="48">
        <f t="shared" si="447"/>
        <v>89.5</v>
      </c>
      <c r="X215" s="48">
        <f t="shared" si="448"/>
        <v>54</v>
      </c>
      <c r="Y215" s="46">
        <f t="shared" si="449"/>
        <v>526.86</v>
      </c>
      <c r="Z215" s="48">
        <f t="shared" si="450"/>
        <v>1729.65125</v>
      </c>
      <c r="AA215" s="48"/>
      <c r="AB215" s="12" t="s">
        <v>80</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45">
        <f t="shared" si="435"/>
        <v>213</v>
      </c>
      <c r="B216" s="46" t="s">
        <v>363</v>
      </c>
      <c r="C216" s="79" t="s">
        <v>615</v>
      </c>
      <c r="D216" s="80" t="s">
        <v>616</v>
      </c>
      <c r="E216" s="48">
        <v>3473.25</v>
      </c>
      <c r="F216" s="48">
        <v>3245.5</v>
      </c>
      <c r="G216" s="48">
        <v>5664.75</v>
      </c>
      <c r="H216" s="48">
        <v>3473.25</v>
      </c>
      <c r="I216" s="48">
        <v>1790</v>
      </c>
      <c r="J216" s="48">
        <v>108</v>
      </c>
      <c r="K216" s="178">
        <f t="shared" si="436"/>
        <v>62.5185</v>
      </c>
      <c r="L216" s="179">
        <f t="shared" si="437"/>
        <v>519.28</v>
      </c>
      <c r="M216" s="91">
        <f t="shared" si="438"/>
        <v>453.18</v>
      </c>
      <c r="N216" s="91">
        <f t="shared" si="439"/>
        <v>24.31275</v>
      </c>
      <c r="O216" s="91">
        <f t="shared" si="440"/>
        <v>89.5</v>
      </c>
      <c r="P216" s="91">
        <f t="shared" si="441"/>
        <v>54</v>
      </c>
      <c r="Q216" s="48">
        <f t="shared" si="442"/>
        <v>1202.79125</v>
      </c>
      <c r="R216" s="92">
        <f t="shared" si="443"/>
        <v>0</v>
      </c>
      <c r="S216" s="91">
        <f t="shared" si="444"/>
        <v>259.64</v>
      </c>
      <c r="T216" s="91">
        <f t="shared" si="445"/>
        <v>113.3</v>
      </c>
      <c r="U216" s="91">
        <f t="shared" si="446"/>
        <v>10.42</v>
      </c>
      <c r="V216" s="46">
        <v>0</v>
      </c>
      <c r="W216" s="91">
        <f t="shared" si="447"/>
        <v>89.5</v>
      </c>
      <c r="X216" s="91">
        <f t="shared" si="448"/>
        <v>54</v>
      </c>
      <c r="Y216" s="46">
        <f t="shared" si="449"/>
        <v>526.86</v>
      </c>
      <c r="Z216" s="48">
        <f t="shared" si="450"/>
        <v>1729.65125</v>
      </c>
      <c r="AA216" s="48"/>
      <c r="AB216" s="12" t="s">
        <v>71</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45">
        <f t="shared" si="435"/>
        <v>214</v>
      </c>
      <c r="B217" s="46" t="s">
        <v>363</v>
      </c>
      <c r="C217" s="79" t="s">
        <v>617</v>
      </c>
      <c r="D217" s="80" t="s">
        <v>618</v>
      </c>
      <c r="E217" s="48">
        <v>3473.25</v>
      </c>
      <c r="F217" s="48">
        <v>3245.5</v>
      </c>
      <c r="G217" s="48">
        <v>5664.75</v>
      </c>
      <c r="H217" s="48">
        <v>3473.25</v>
      </c>
      <c r="I217" s="48">
        <v>1790</v>
      </c>
      <c r="J217" s="48">
        <v>108</v>
      </c>
      <c r="K217" s="93">
        <f t="shared" si="436"/>
        <v>62.5185</v>
      </c>
      <c r="L217" s="94">
        <f t="shared" si="437"/>
        <v>519.28</v>
      </c>
      <c r="M217" s="48">
        <f t="shared" si="438"/>
        <v>453.18</v>
      </c>
      <c r="N217" s="48">
        <f t="shared" si="439"/>
        <v>24.31275</v>
      </c>
      <c r="O217" s="48">
        <f t="shared" si="440"/>
        <v>89.5</v>
      </c>
      <c r="P217" s="48">
        <f t="shared" si="441"/>
        <v>54</v>
      </c>
      <c r="Q217" s="48">
        <f t="shared" si="442"/>
        <v>1202.79125</v>
      </c>
      <c r="R217" s="46">
        <f t="shared" si="443"/>
        <v>0</v>
      </c>
      <c r="S217" s="48">
        <f t="shared" si="444"/>
        <v>259.64</v>
      </c>
      <c r="T217" s="48">
        <f t="shared" si="445"/>
        <v>113.3</v>
      </c>
      <c r="U217" s="48">
        <f t="shared" si="446"/>
        <v>10.42</v>
      </c>
      <c r="V217" s="46">
        <v>0</v>
      </c>
      <c r="W217" s="48">
        <f t="shared" si="447"/>
        <v>89.5</v>
      </c>
      <c r="X217" s="48">
        <f t="shared" si="448"/>
        <v>54</v>
      </c>
      <c r="Y217" s="46">
        <f t="shared" si="449"/>
        <v>526.86</v>
      </c>
      <c r="Z217" s="48">
        <f t="shared" si="450"/>
        <v>1729.65125</v>
      </c>
      <c r="AA217" s="48"/>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45">
        <f t="shared" si="435"/>
        <v>215</v>
      </c>
      <c r="B218" s="46" t="s">
        <v>363</v>
      </c>
      <c r="C218" s="79" t="s">
        <v>619</v>
      </c>
      <c r="D218" s="80" t="s">
        <v>620</v>
      </c>
      <c r="E218" s="48">
        <v>3473.25</v>
      </c>
      <c r="F218" s="48">
        <v>3245.5</v>
      </c>
      <c r="G218" s="48">
        <v>5664.75</v>
      </c>
      <c r="H218" s="48">
        <v>3473.25</v>
      </c>
      <c r="I218" s="48">
        <v>1790</v>
      </c>
      <c r="J218" s="48">
        <v>108</v>
      </c>
      <c r="K218" s="93">
        <f t="shared" si="436"/>
        <v>62.5185</v>
      </c>
      <c r="L218" s="94">
        <f t="shared" si="437"/>
        <v>519.28</v>
      </c>
      <c r="M218" s="48">
        <f t="shared" si="438"/>
        <v>453.18</v>
      </c>
      <c r="N218" s="48">
        <f t="shared" si="439"/>
        <v>24.31275</v>
      </c>
      <c r="O218" s="48">
        <f t="shared" si="440"/>
        <v>89.5</v>
      </c>
      <c r="P218" s="48">
        <f t="shared" si="441"/>
        <v>54</v>
      </c>
      <c r="Q218" s="48">
        <f t="shared" si="442"/>
        <v>1202.79125</v>
      </c>
      <c r="R218" s="46">
        <f t="shared" si="443"/>
        <v>0</v>
      </c>
      <c r="S218" s="48">
        <f t="shared" si="444"/>
        <v>259.64</v>
      </c>
      <c r="T218" s="48">
        <f t="shared" si="445"/>
        <v>113.3</v>
      </c>
      <c r="U218" s="48">
        <f t="shared" si="446"/>
        <v>10.42</v>
      </c>
      <c r="V218" s="46">
        <v>0</v>
      </c>
      <c r="W218" s="48">
        <f t="shared" si="447"/>
        <v>89.5</v>
      </c>
      <c r="X218" s="48">
        <f t="shared" si="448"/>
        <v>54</v>
      </c>
      <c r="Y218" s="46">
        <f t="shared" si="449"/>
        <v>526.86</v>
      </c>
      <c r="Z218" s="48">
        <f t="shared" si="450"/>
        <v>1729.65125</v>
      </c>
      <c r="AA218" s="48"/>
      <c r="AB218" s="12" t="s">
        <v>71</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45">
        <f t="shared" si="435"/>
        <v>216</v>
      </c>
      <c r="B219" s="46" t="s">
        <v>558</v>
      </c>
      <c r="C219" s="79" t="s">
        <v>621</v>
      </c>
      <c r="D219" s="80" t="s">
        <v>622</v>
      </c>
      <c r="E219" s="48">
        <v>3473.25</v>
      </c>
      <c r="F219" s="48">
        <v>3245.5</v>
      </c>
      <c r="G219" s="48">
        <v>5664.75</v>
      </c>
      <c r="H219" s="48">
        <v>3473.25</v>
      </c>
      <c r="I219" s="48">
        <v>1790</v>
      </c>
      <c r="J219" s="48">
        <v>108</v>
      </c>
      <c r="K219" s="178">
        <f t="shared" si="436"/>
        <v>62.5185</v>
      </c>
      <c r="L219" s="179">
        <f t="shared" si="437"/>
        <v>519.28</v>
      </c>
      <c r="M219" s="91">
        <f t="shared" si="438"/>
        <v>453.18</v>
      </c>
      <c r="N219" s="91">
        <f t="shared" si="439"/>
        <v>24.31275</v>
      </c>
      <c r="O219" s="91">
        <f t="shared" si="440"/>
        <v>89.5</v>
      </c>
      <c r="P219" s="91">
        <f t="shared" si="441"/>
        <v>54</v>
      </c>
      <c r="Q219" s="48">
        <f t="shared" si="442"/>
        <v>1202.79125</v>
      </c>
      <c r="R219" s="92">
        <f t="shared" si="443"/>
        <v>0</v>
      </c>
      <c r="S219" s="91">
        <f t="shared" si="444"/>
        <v>259.64</v>
      </c>
      <c r="T219" s="91">
        <f t="shared" si="445"/>
        <v>113.3</v>
      </c>
      <c r="U219" s="91">
        <f t="shared" si="446"/>
        <v>10.42</v>
      </c>
      <c r="V219" s="46">
        <v>0</v>
      </c>
      <c r="W219" s="91">
        <f t="shared" si="447"/>
        <v>89.5</v>
      </c>
      <c r="X219" s="91">
        <f t="shared" si="448"/>
        <v>54</v>
      </c>
      <c r="Y219" s="46">
        <f t="shared" si="449"/>
        <v>526.86</v>
      </c>
      <c r="Z219" s="48">
        <f t="shared" si="450"/>
        <v>1729.65125</v>
      </c>
      <c r="AA219" s="48"/>
      <c r="AB219" s="12" t="s">
        <v>98</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21" customFormat="1" ht="16" customHeight="1" spans="1:36">
      <c r="A220" s="45">
        <f t="shared" si="435"/>
        <v>217</v>
      </c>
      <c r="B220" s="46" t="s">
        <v>558</v>
      </c>
      <c r="C220" s="79" t="s">
        <v>623</v>
      </c>
      <c r="D220" s="80" t="s">
        <v>624</v>
      </c>
      <c r="E220" s="48">
        <v>3473.25</v>
      </c>
      <c r="F220" s="48">
        <v>3245.5</v>
      </c>
      <c r="G220" s="48">
        <v>5664.75</v>
      </c>
      <c r="H220" s="48">
        <v>3473.25</v>
      </c>
      <c r="I220" s="48">
        <v>1790</v>
      </c>
      <c r="J220" s="48">
        <v>108</v>
      </c>
      <c r="K220" s="93">
        <f t="shared" si="436"/>
        <v>62.5185</v>
      </c>
      <c r="L220" s="94">
        <f t="shared" si="437"/>
        <v>519.28</v>
      </c>
      <c r="M220" s="48">
        <f t="shared" si="438"/>
        <v>453.18</v>
      </c>
      <c r="N220" s="48">
        <f t="shared" si="439"/>
        <v>24.31275</v>
      </c>
      <c r="O220" s="48">
        <f t="shared" si="440"/>
        <v>89.5</v>
      </c>
      <c r="P220" s="48">
        <f t="shared" si="441"/>
        <v>54</v>
      </c>
      <c r="Q220" s="48">
        <f t="shared" si="442"/>
        <v>1202.79125</v>
      </c>
      <c r="R220" s="46">
        <f t="shared" si="443"/>
        <v>0</v>
      </c>
      <c r="S220" s="48">
        <f t="shared" si="444"/>
        <v>259.64</v>
      </c>
      <c r="T220" s="48">
        <f t="shared" si="445"/>
        <v>113.3</v>
      </c>
      <c r="U220" s="48">
        <f t="shared" si="446"/>
        <v>10.42</v>
      </c>
      <c r="V220" s="46">
        <v>0</v>
      </c>
      <c r="W220" s="48">
        <f t="shared" si="447"/>
        <v>89.5</v>
      </c>
      <c r="X220" s="48">
        <f t="shared" si="448"/>
        <v>54</v>
      </c>
      <c r="Y220" s="46">
        <f t="shared" si="449"/>
        <v>526.86</v>
      </c>
      <c r="Z220" s="48">
        <f t="shared" si="450"/>
        <v>1729.65125</v>
      </c>
      <c r="AA220" s="48"/>
      <c r="AB220" s="12" t="s">
        <v>98</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21" customFormat="1" ht="16" customHeight="1" spans="1:36">
      <c r="A221" s="45">
        <f t="shared" si="435"/>
        <v>218</v>
      </c>
      <c r="B221" s="46" t="s">
        <v>625</v>
      </c>
      <c r="C221" s="79" t="s">
        <v>626</v>
      </c>
      <c r="D221" s="80" t="s">
        <v>627</v>
      </c>
      <c r="E221" s="48">
        <v>3473.25</v>
      </c>
      <c r="F221" s="48">
        <v>3245.5</v>
      </c>
      <c r="G221" s="48">
        <v>5664.75</v>
      </c>
      <c r="H221" s="48">
        <v>3473.25</v>
      </c>
      <c r="I221" s="48">
        <v>3180</v>
      </c>
      <c r="J221" s="48">
        <v>108</v>
      </c>
      <c r="K221" s="93">
        <f t="shared" si="436"/>
        <v>62.5185</v>
      </c>
      <c r="L221" s="94">
        <f t="shared" si="437"/>
        <v>519.28</v>
      </c>
      <c r="M221" s="48">
        <f t="shared" si="438"/>
        <v>453.18</v>
      </c>
      <c r="N221" s="48">
        <f t="shared" si="439"/>
        <v>24.31275</v>
      </c>
      <c r="O221" s="48">
        <f t="shared" si="440"/>
        <v>159</v>
      </c>
      <c r="P221" s="48">
        <f t="shared" si="441"/>
        <v>54</v>
      </c>
      <c r="Q221" s="48">
        <f t="shared" si="442"/>
        <v>1272.29125</v>
      </c>
      <c r="R221" s="46">
        <f t="shared" si="443"/>
        <v>0</v>
      </c>
      <c r="S221" s="48">
        <f t="shared" si="444"/>
        <v>259.64</v>
      </c>
      <c r="T221" s="48">
        <f t="shared" si="445"/>
        <v>113.3</v>
      </c>
      <c r="U221" s="48">
        <f t="shared" si="446"/>
        <v>10.42</v>
      </c>
      <c r="V221" s="46">
        <v>0</v>
      </c>
      <c r="W221" s="48">
        <f t="shared" si="447"/>
        <v>159</v>
      </c>
      <c r="X221" s="48">
        <f t="shared" si="448"/>
        <v>54</v>
      </c>
      <c r="Y221" s="46">
        <f t="shared" si="449"/>
        <v>596.36</v>
      </c>
      <c r="Z221" s="48">
        <f t="shared" si="450"/>
        <v>1868.65125</v>
      </c>
      <c r="AA221" s="48"/>
      <c r="AB221" s="12" t="s">
        <v>101</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20" customFormat="1" ht="16" customHeight="1" spans="1:36">
      <c r="A222" s="57">
        <f t="shared" si="435"/>
        <v>219</v>
      </c>
      <c r="B222" s="58" t="s">
        <v>558</v>
      </c>
      <c r="C222" s="200" t="s">
        <v>628</v>
      </c>
      <c r="D222" s="359" t="s">
        <v>629</v>
      </c>
      <c r="E222" s="60">
        <v>3473.25</v>
      </c>
      <c r="F222" s="60">
        <v>0</v>
      </c>
      <c r="G222" s="60">
        <v>0</v>
      </c>
      <c r="H222" s="60">
        <v>0</v>
      </c>
      <c r="I222" s="60">
        <v>0</v>
      </c>
      <c r="J222" s="48">
        <v>0</v>
      </c>
      <c r="K222" s="201">
        <f t="shared" si="436"/>
        <v>62.5185</v>
      </c>
      <c r="L222" s="202">
        <f t="shared" si="437"/>
        <v>0</v>
      </c>
      <c r="M222" s="203">
        <f t="shared" si="438"/>
        <v>0</v>
      </c>
      <c r="N222" s="203">
        <f t="shared" si="439"/>
        <v>0</v>
      </c>
      <c r="O222" s="203">
        <f t="shared" si="440"/>
        <v>0</v>
      </c>
      <c r="P222" s="203">
        <f t="shared" si="441"/>
        <v>0</v>
      </c>
      <c r="Q222" s="60">
        <f t="shared" si="442"/>
        <v>62.5185</v>
      </c>
      <c r="R222" s="204">
        <f t="shared" si="443"/>
        <v>0</v>
      </c>
      <c r="S222" s="203">
        <f t="shared" si="444"/>
        <v>0</v>
      </c>
      <c r="T222" s="203">
        <f t="shared" si="445"/>
        <v>0</v>
      </c>
      <c r="U222" s="203">
        <f t="shared" si="446"/>
        <v>0</v>
      </c>
      <c r="V222" s="58">
        <v>0</v>
      </c>
      <c r="W222" s="203">
        <f t="shared" si="447"/>
        <v>0</v>
      </c>
      <c r="X222" s="203">
        <f t="shared" si="448"/>
        <v>0</v>
      </c>
      <c r="Y222" s="58">
        <f t="shared" si="449"/>
        <v>0</v>
      </c>
      <c r="Z222" s="60">
        <f t="shared" si="450"/>
        <v>62.5185</v>
      </c>
      <c r="AA222" s="60"/>
      <c r="AB222" s="16" t="s">
        <v>101</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21" customFormat="1" ht="16" customHeight="1" spans="1:36">
      <c r="A223" s="45">
        <f t="shared" si="435"/>
        <v>220</v>
      </c>
      <c r="B223" s="46" t="s">
        <v>328</v>
      </c>
      <c r="C223" s="79" t="s">
        <v>630</v>
      </c>
      <c r="D223" s="80" t="s">
        <v>631</v>
      </c>
      <c r="E223" s="48">
        <v>3820</v>
      </c>
      <c r="F223" s="48">
        <v>3820</v>
      </c>
      <c r="G223" s="48">
        <v>5664.75</v>
      </c>
      <c r="H223" s="48">
        <v>3820</v>
      </c>
      <c r="I223" s="48">
        <v>4180</v>
      </c>
      <c r="J223" s="48">
        <v>108</v>
      </c>
      <c r="K223" s="93">
        <f t="shared" si="436"/>
        <v>68.76</v>
      </c>
      <c r="L223" s="94">
        <f t="shared" si="437"/>
        <v>611.2</v>
      </c>
      <c r="M223" s="48">
        <f t="shared" si="438"/>
        <v>453.18</v>
      </c>
      <c r="N223" s="48">
        <f t="shared" si="439"/>
        <v>26.74</v>
      </c>
      <c r="O223" s="48">
        <f t="shared" si="440"/>
        <v>209</v>
      </c>
      <c r="P223" s="48">
        <f t="shared" si="441"/>
        <v>54</v>
      </c>
      <c r="Q223" s="48">
        <f t="shared" si="442"/>
        <v>1422.88</v>
      </c>
      <c r="R223" s="46">
        <f t="shared" si="443"/>
        <v>0</v>
      </c>
      <c r="S223" s="48">
        <f t="shared" si="444"/>
        <v>305.6</v>
      </c>
      <c r="T223" s="48">
        <f t="shared" si="445"/>
        <v>113.3</v>
      </c>
      <c r="U223" s="48">
        <f t="shared" si="446"/>
        <v>11.46</v>
      </c>
      <c r="V223" s="46">
        <v>0</v>
      </c>
      <c r="W223" s="48">
        <f t="shared" si="447"/>
        <v>209</v>
      </c>
      <c r="X223" s="48">
        <f t="shared" si="448"/>
        <v>54</v>
      </c>
      <c r="Y223" s="46">
        <f t="shared" si="449"/>
        <v>693.36</v>
      </c>
      <c r="Z223" s="48">
        <f t="shared" si="450"/>
        <v>2116.24</v>
      </c>
      <c r="AA223" s="48"/>
      <c r="AB223" s="12" t="s">
        <v>104</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21" customFormat="1" ht="16" customHeight="1" spans="1:36">
      <c r="A224" s="45">
        <f t="shared" si="435"/>
        <v>221</v>
      </c>
      <c r="B224" s="46" t="s">
        <v>53</v>
      </c>
      <c r="C224" s="82" t="s">
        <v>632</v>
      </c>
      <c r="D224" s="46" t="s">
        <v>633</v>
      </c>
      <c r="E224" s="46">
        <v>3473.25</v>
      </c>
      <c r="F224" s="46">
        <f>VLOOKUP(C224,'[1]9月'!$B:$Q,16,0)</f>
        <v>3245.4</v>
      </c>
      <c r="G224" s="48">
        <v>5664.75</v>
      </c>
      <c r="H224" s="46">
        <v>3473.25</v>
      </c>
      <c r="I224" s="48">
        <v>4180</v>
      </c>
      <c r="J224" s="48">
        <v>108</v>
      </c>
      <c r="K224" s="63">
        <f t="shared" si="436"/>
        <v>62.5185</v>
      </c>
      <c r="L224" s="64">
        <f t="shared" si="437"/>
        <v>519.264</v>
      </c>
      <c r="M224" s="48">
        <f t="shared" si="438"/>
        <v>453.18</v>
      </c>
      <c r="N224" s="46">
        <f t="shared" si="439"/>
        <v>24.31275</v>
      </c>
      <c r="O224" s="48">
        <f t="shared" si="440"/>
        <v>209</v>
      </c>
      <c r="P224" s="48">
        <f t="shared" si="441"/>
        <v>54</v>
      </c>
      <c r="Q224" s="48">
        <f t="shared" si="442"/>
        <v>1322.27525</v>
      </c>
      <c r="R224" s="46">
        <f t="shared" si="443"/>
        <v>0</v>
      </c>
      <c r="S224" s="46">
        <f t="shared" si="444"/>
        <v>259.63</v>
      </c>
      <c r="T224" s="48">
        <f t="shared" si="445"/>
        <v>113.3</v>
      </c>
      <c r="U224" s="46">
        <f t="shared" si="446"/>
        <v>10.42</v>
      </c>
      <c r="V224" s="46">
        <v>0</v>
      </c>
      <c r="W224" s="48">
        <f t="shared" si="447"/>
        <v>209</v>
      </c>
      <c r="X224" s="48">
        <f t="shared" si="448"/>
        <v>54</v>
      </c>
      <c r="Y224" s="46">
        <f t="shared" si="449"/>
        <v>646.35</v>
      </c>
      <c r="Z224" s="46">
        <f t="shared" si="450"/>
        <v>1968.62525</v>
      </c>
      <c r="AA224" s="46"/>
      <c r="AB224" s="12" t="s">
        <v>54</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21" customFormat="1" ht="16" customHeight="1" spans="1:36">
      <c r="A225" s="45">
        <f t="shared" si="435"/>
        <v>222</v>
      </c>
      <c r="B225" s="46" t="s">
        <v>210</v>
      </c>
      <c r="C225" s="82" t="s">
        <v>634</v>
      </c>
      <c r="D225" s="46" t="s">
        <v>635</v>
      </c>
      <c r="E225" s="46">
        <v>3473.25</v>
      </c>
      <c r="F225" s="46">
        <f>VLOOKUP(C225,'[1]9月'!$B:$Q,16,0)</f>
        <v>3245.4</v>
      </c>
      <c r="G225" s="48">
        <v>5664.75</v>
      </c>
      <c r="H225" s="46">
        <v>3473.25</v>
      </c>
      <c r="I225" s="48">
        <v>4180</v>
      </c>
      <c r="J225" s="48">
        <v>108</v>
      </c>
      <c r="K225" s="63">
        <f t="shared" si="436"/>
        <v>62.5185</v>
      </c>
      <c r="L225" s="64">
        <f t="shared" si="437"/>
        <v>519.264</v>
      </c>
      <c r="M225" s="48">
        <f t="shared" si="438"/>
        <v>453.18</v>
      </c>
      <c r="N225" s="46">
        <f t="shared" si="439"/>
        <v>24.31275</v>
      </c>
      <c r="O225" s="48">
        <f t="shared" si="440"/>
        <v>209</v>
      </c>
      <c r="P225" s="48">
        <f t="shared" si="441"/>
        <v>54</v>
      </c>
      <c r="Q225" s="48">
        <f t="shared" si="442"/>
        <v>1322.27525</v>
      </c>
      <c r="R225" s="46">
        <f t="shared" si="443"/>
        <v>0</v>
      </c>
      <c r="S225" s="46">
        <f t="shared" si="444"/>
        <v>259.63</v>
      </c>
      <c r="T225" s="48">
        <f t="shared" si="445"/>
        <v>113.3</v>
      </c>
      <c r="U225" s="46">
        <f t="shared" si="446"/>
        <v>10.42</v>
      </c>
      <c r="V225" s="46">
        <v>0</v>
      </c>
      <c r="W225" s="48">
        <f t="shared" si="447"/>
        <v>209</v>
      </c>
      <c r="X225" s="48">
        <f t="shared" si="448"/>
        <v>54</v>
      </c>
      <c r="Y225" s="46">
        <f t="shared" si="449"/>
        <v>646.35</v>
      </c>
      <c r="Z225" s="46">
        <f t="shared" si="450"/>
        <v>1968.62525</v>
      </c>
      <c r="AA225" s="46"/>
      <c r="AB225" s="12" t="s">
        <v>49</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21" customFormat="1" ht="16" customHeight="1" spans="1:36">
      <c r="A226" s="45">
        <f t="shared" si="435"/>
        <v>223</v>
      </c>
      <c r="B226" s="46" t="s">
        <v>176</v>
      </c>
      <c r="C226" s="56" t="s">
        <v>636</v>
      </c>
      <c r="D226" s="83" t="s">
        <v>637</v>
      </c>
      <c r="E226" s="46">
        <v>3473.25</v>
      </c>
      <c r="F226" s="46">
        <f>VLOOKUP(C226,'[1]9月'!$B:$Q,16,0)</f>
        <v>3245.4</v>
      </c>
      <c r="G226" s="48">
        <v>5664.75</v>
      </c>
      <c r="H226" s="46">
        <v>3473.25</v>
      </c>
      <c r="I226" s="48">
        <v>3180</v>
      </c>
      <c r="J226" s="48">
        <v>108</v>
      </c>
      <c r="K226" s="63">
        <f t="shared" si="436"/>
        <v>62.5185</v>
      </c>
      <c r="L226" s="64">
        <f t="shared" si="437"/>
        <v>519.264</v>
      </c>
      <c r="M226" s="48">
        <f t="shared" si="438"/>
        <v>453.18</v>
      </c>
      <c r="N226" s="46">
        <f t="shared" si="439"/>
        <v>24.31275</v>
      </c>
      <c r="O226" s="48">
        <f t="shared" si="440"/>
        <v>159</v>
      </c>
      <c r="P226" s="48">
        <f t="shared" si="441"/>
        <v>54</v>
      </c>
      <c r="Q226" s="48">
        <f t="shared" si="442"/>
        <v>1272.27525</v>
      </c>
      <c r="R226" s="46">
        <f t="shared" si="443"/>
        <v>0</v>
      </c>
      <c r="S226" s="46">
        <f t="shared" si="444"/>
        <v>259.63</v>
      </c>
      <c r="T226" s="48">
        <f t="shared" si="445"/>
        <v>113.3</v>
      </c>
      <c r="U226" s="46">
        <f t="shared" si="446"/>
        <v>10.42</v>
      </c>
      <c r="V226" s="46">
        <v>0</v>
      </c>
      <c r="W226" s="48">
        <f t="shared" si="447"/>
        <v>159</v>
      </c>
      <c r="X226" s="48">
        <f t="shared" si="448"/>
        <v>54</v>
      </c>
      <c r="Y226" s="46">
        <f t="shared" si="449"/>
        <v>596.35</v>
      </c>
      <c r="Z226" s="46">
        <f t="shared" si="450"/>
        <v>1868.62525</v>
      </c>
      <c r="AA226" s="46"/>
      <c r="AB226" s="12" t="s">
        <v>104</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21" customFormat="1" ht="16" customHeight="1" spans="1:36">
      <c r="A227" s="45">
        <f t="shared" si="435"/>
        <v>224</v>
      </c>
      <c r="B227" s="46" t="s">
        <v>173</v>
      </c>
      <c r="C227" s="56" t="s">
        <v>638</v>
      </c>
      <c r="D227" s="83" t="s">
        <v>639</v>
      </c>
      <c r="E227" s="46">
        <v>3473.25</v>
      </c>
      <c r="F227" s="46">
        <f>VLOOKUP(C227,'[1]9月'!$B:$Q,16,0)</f>
        <v>3245.4</v>
      </c>
      <c r="G227" s="48">
        <v>5664.75</v>
      </c>
      <c r="H227" s="46">
        <v>3473.25</v>
      </c>
      <c r="I227" s="48">
        <v>3180</v>
      </c>
      <c r="J227" s="48">
        <v>108</v>
      </c>
      <c r="K227" s="63">
        <f t="shared" si="436"/>
        <v>62.5185</v>
      </c>
      <c r="L227" s="64">
        <f t="shared" si="437"/>
        <v>519.264</v>
      </c>
      <c r="M227" s="48">
        <f t="shared" si="438"/>
        <v>453.18</v>
      </c>
      <c r="N227" s="46">
        <f t="shared" si="439"/>
        <v>24.31275</v>
      </c>
      <c r="O227" s="48">
        <f t="shared" si="440"/>
        <v>159</v>
      </c>
      <c r="P227" s="48">
        <f t="shared" si="441"/>
        <v>54</v>
      </c>
      <c r="Q227" s="48">
        <f t="shared" si="442"/>
        <v>1272.27525</v>
      </c>
      <c r="R227" s="46">
        <f t="shared" si="443"/>
        <v>0</v>
      </c>
      <c r="S227" s="46">
        <f t="shared" si="444"/>
        <v>259.63</v>
      </c>
      <c r="T227" s="48">
        <f t="shared" si="445"/>
        <v>113.3</v>
      </c>
      <c r="U227" s="46">
        <f t="shared" si="446"/>
        <v>10.42</v>
      </c>
      <c r="V227" s="46">
        <v>0</v>
      </c>
      <c r="W227" s="48">
        <f t="shared" si="447"/>
        <v>159</v>
      </c>
      <c r="X227" s="48">
        <f t="shared" si="448"/>
        <v>54</v>
      </c>
      <c r="Y227" s="46">
        <f t="shared" si="449"/>
        <v>596.35</v>
      </c>
      <c r="Z227" s="46">
        <f t="shared" si="450"/>
        <v>1868.62525</v>
      </c>
      <c r="AA227" s="46"/>
      <c r="AB227" s="12" t="s">
        <v>104</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21" customFormat="1" ht="16" customHeight="1" spans="1:36">
      <c r="A228" s="45">
        <f t="shared" si="435"/>
        <v>225</v>
      </c>
      <c r="B228" s="46" t="s">
        <v>640</v>
      </c>
      <c r="C228" s="56" t="s">
        <v>641</v>
      </c>
      <c r="D228" s="83" t="s">
        <v>642</v>
      </c>
      <c r="E228" s="46">
        <v>3473.25</v>
      </c>
      <c r="F228" s="46">
        <f>VLOOKUP(C228,'[1]9月'!$B:$Q,16,0)</f>
        <v>3245.4</v>
      </c>
      <c r="G228" s="48">
        <v>5664.75</v>
      </c>
      <c r="H228" s="46">
        <v>3473.25</v>
      </c>
      <c r="I228" s="48">
        <v>3180</v>
      </c>
      <c r="J228" s="48">
        <v>108</v>
      </c>
      <c r="K228" s="63">
        <f t="shared" si="436"/>
        <v>62.5185</v>
      </c>
      <c r="L228" s="64">
        <f t="shared" si="437"/>
        <v>519.264</v>
      </c>
      <c r="M228" s="48">
        <f t="shared" si="438"/>
        <v>453.18</v>
      </c>
      <c r="N228" s="46">
        <f t="shared" si="439"/>
        <v>24.31275</v>
      </c>
      <c r="O228" s="48">
        <f t="shared" si="440"/>
        <v>159</v>
      </c>
      <c r="P228" s="48">
        <f t="shared" si="441"/>
        <v>54</v>
      </c>
      <c r="Q228" s="48">
        <f t="shared" si="442"/>
        <v>1272.27525</v>
      </c>
      <c r="R228" s="46">
        <f t="shared" si="443"/>
        <v>0</v>
      </c>
      <c r="S228" s="46">
        <f t="shared" si="444"/>
        <v>259.63</v>
      </c>
      <c r="T228" s="48">
        <f t="shared" si="445"/>
        <v>113.3</v>
      </c>
      <c r="U228" s="46">
        <f t="shared" si="446"/>
        <v>10.42</v>
      </c>
      <c r="V228" s="46">
        <v>0</v>
      </c>
      <c r="W228" s="48">
        <f t="shared" si="447"/>
        <v>159</v>
      </c>
      <c r="X228" s="48">
        <f t="shared" si="448"/>
        <v>54</v>
      </c>
      <c r="Y228" s="46">
        <f t="shared" si="449"/>
        <v>596.35</v>
      </c>
      <c r="Z228" s="46">
        <f t="shared" si="450"/>
        <v>1868.62525</v>
      </c>
      <c r="AA228" s="46"/>
      <c r="AB228" s="12" t="s">
        <v>95</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21" customFormat="1" ht="16" customHeight="1" spans="1:36">
      <c r="A229" s="45">
        <f t="shared" si="435"/>
        <v>226</v>
      </c>
      <c r="B229" s="46" t="s">
        <v>328</v>
      </c>
      <c r="C229" s="56" t="s">
        <v>643</v>
      </c>
      <c r="D229" s="83" t="s">
        <v>644</v>
      </c>
      <c r="E229" s="46">
        <v>3473.25</v>
      </c>
      <c r="F229" s="46">
        <f>VLOOKUP(C229,'[1]9月'!$B:$Q,16,0)</f>
        <v>3245.4</v>
      </c>
      <c r="G229" s="48">
        <v>5664.75</v>
      </c>
      <c r="H229" s="46">
        <v>3473.25</v>
      </c>
      <c r="I229" s="48">
        <v>4180</v>
      </c>
      <c r="J229" s="48">
        <v>108</v>
      </c>
      <c r="K229" s="63">
        <f t="shared" si="436"/>
        <v>62.5185</v>
      </c>
      <c r="L229" s="64">
        <f t="shared" si="437"/>
        <v>519.264</v>
      </c>
      <c r="M229" s="48">
        <f t="shared" si="438"/>
        <v>453.18</v>
      </c>
      <c r="N229" s="46">
        <f t="shared" si="439"/>
        <v>24.31275</v>
      </c>
      <c r="O229" s="48">
        <f t="shared" si="440"/>
        <v>209</v>
      </c>
      <c r="P229" s="48">
        <f t="shared" si="441"/>
        <v>54</v>
      </c>
      <c r="Q229" s="48">
        <f t="shared" si="442"/>
        <v>1322.27525</v>
      </c>
      <c r="R229" s="46">
        <f t="shared" si="443"/>
        <v>0</v>
      </c>
      <c r="S229" s="46">
        <f t="shared" si="444"/>
        <v>259.63</v>
      </c>
      <c r="T229" s="48">
        <f t="shared" si="445"/>
        <v>113.3</v>
      </c>
      <c r="U229" s="46">
        <f t="shared" si="446"/>
        <v>10.42</v>
      </c>
      <c r="V229" s="46">
        <v>0</v>
      </c>
      <c r="W229" s="48">
        <f t="shared" si="447"/>
        <v>209</v>
      </c>
      <c r="X229" s="48">
        <f t="shared" si="448"/>
        <v>54</v>
      </c>
      <c r="Y229" s="46">
        <f t="shared" si="449"/>
        <v>646.35</v>
      </c>
      <c r="Z229" s="46">
        <f t="shared" si="450"/>
        <v>1968.62525</v>
      </c>
      <c r="AA229" s="46"/>
      <c r="AB229" s="12" t="s">
        <v>104</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21" customFormat="1" ht="16" customHeight="1" spans="1:36">
      <c r="A230" s="45">
        <f t="shared" si="435"/>
        <v>227</v>
      </c>
      <c r="B230" s="46" t="s">
        <v>230</v>
      </c>
      <c r="C230" s="56" t="s">
        <v>645</v>
      </c>
      <c r="D230" s="83" t="s">
        <v>646</v>
      </c>
      <c r="E230" s="46">
        <v>3473.25</v>
      </c>
      <c r="F230" s="46">
        <f>VLOOKUP(C230,'[1]9月'!$B:$Q,16,0)</f>
        <v>3245.4</v>
      </c>
      <c r="G230" s="48">
        <v>5664.75</v>
      </c>
      <c r="H230" s="46">
        <v>3473.25</v>
      </c>
      <c r="I230" s="48">
        <v>1790</v>
      </c>
      <c r="J230" s="48">
        <v>108</v>
      </c>
      <c r="K230" s="63">
        <f t="shared" si="436"/>
        <v>62.5185</v>
      </c>
      <c r="L230" s="64">
        <f t="shared" si="437"/>
        <v>519.264</v>
      </c>
      <c r="M230" s="48">
        <f t="shared" si="438"/>
        <v>453.18</v>
      </c>
      <c r="N230" s="46">
        <f t="shared" si="439"/>
        <v>24.31275</v>
      </c>
      <c r="O230" s="48">
        <f t="shared" si="440"/>
        <v>89.5</v>
      </c>
      <c r="P230" s="48">
        <f t="shared" si="441"/>
        <v>54</v>
      </c>
      <c r="Q230" s="48">
        <f t="shared" si="442"/>
        <v>1202.77525</v>
      </c>
      <c r="R230" s="46">
        <f t="shared" si="443"/>
        <v>0</v>
      </c>
      <c r="S230" s="46">
        <f t="shared" si="444"/>
        <v>259.63</v>
      </c>
      <c r="T230" s="48">
        <f t="shared" si="445"/>
        <v>113.3</v>
      </c>
      <c r="U230" s="46">
        <f t="shared" si="446"/>
        <v>10.42</v>
      </c>
      <c r="V230" s="46">
        <v>0</v>
      </c>
      <c r="W230" s="48">
        <f t="shared" si="447"/>
        <v>89.5</v>
      </c>
      <c r="X230" s="48">
        <f t="shared" si="448"/>
        <v>54</v>
      </c>
      <c r="Y230" s="46">
        <f t="shared" si="449"/>
        <v>526.85</v>
      </c>
      <c r="Z230" s="46">
        <f t="shared" si="450"/>
        <v>1729.62525</v>
      </c>
      <c r="AA230" s="46"/>
      <c r="AB230" s="12" t="s">
        <v>60</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21" customFormat="1" ht="16" customHeight="1" spans="1:36">
      <c r="A231" s="45">
        <f t="shared" si="435"/>
        <v>228</v>
      </c>
      <c r="B231" s="46" t="s">
        <v>227</v>
      </c>
      <c r="C231" s="56" t="s">
        <v>647</v>
      </c>
      <c r="D231" s="83" t="s">
        <v>648</v>
      </c>
      <c r="E231" s="46">
        <v>3473.25</v>
      </c>
      <c r="F231" s="46">
        <f>VLOOKUP(C231,'[1]9月'!$B:$Q,16,0)</f>
        <v>3245.4</v>
      </c>
      <c r="G231" s="48">
        <v>5664.75</v>
      </c>
      <c r="H231" s="46">
        <v>3473.25</v>
      </c>
      <c r="I231" s="48">
        <v>3180</v>
      </c>
      <c r="J231" s="48">
        <v>108</v>
      </c>
      <c r="K231" s="63">
        <f t="shared" si="436"/>
        <v>62.5185</v>
      </c>
      <c r="L231" s="64">
        <f t="shared" si="437"/>
        <v>519.264</v>
      </c>
      <c r="M231" s="48">
        <f t="shared" si="438"/>
        <v>453.18</v>
      </c>
      <c r="N231" s="46">
        <f t="shared" si="439"/>
        <v>24.31275</v>
      </c>
      <c r="O231" s="48">
        <f t="shared" si="440"/>
        <v>159</v>
      </c>
      <c r="P231" s="48">
        <f t="shared" si="441"/>
        <v>54</v>
      </c>
      <c r="Q231" s="48">
        <f t="shared" si="442"/>
        <v>1272.27525</v>
      </c>
      <c r="R231" s="46">
        <f t="shared" si="443"/>
        <v>0</v>
      </c>
      <c r="S231" s="46">
        <f t="shared" si="444"/>
        <v>259.63</v>
      </c>
      <c r="T231" s="48">
        <f t="shared" si="445"/>
        <v>113.3</v>
      </c>
      <c r="U231" s="46">
        <f t="shared" si="446"/>
        <v>10.42</v>
      </c>
      <c r="V231" s="46">
        <v>0</v>
      </c>
      <c r="W231" s="48">
        <f t="shared" si="447"/>
        <v>159</v>
      </c>
      <c r="X231" s="48">
        <f t="shared" si="448"/>
        <v>54</v>
      </c>
      <c r="Y231" s="46">
        <f t="shared" si="449"/>
        <v>596.35</v>
      </c>
      <c r="Z231" s="46">
        <f t="shared" si="450"/>
        <v>1868.62525</v>
      </c>
      <c r="AA231" s="46"/>
      <c r="AB231" s="12" t="s">
        <v>101</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45">
        <f t="shared" si="435"/>
        <v>229</v>
      </c>
      <c r="B232" s="46" t="s">
        <v>230</v>
      </c>
      <c r="C232" s="56" t="s">
        <v>649</v>
      </c>
      <c r="D232" s="46" t="s">
        <v>650</v>
      </c>
      <c r="E232" s="46">
        <v>3473.25</v>
      </c>
      <c r="F232" s="46">
        <v>3342.69</v>
      </c>
      <c r="G232" s="48">
        <v>5664.75</v>
      </c>
      <c r="H232" s="46">
        <v>3473.25</v>
      </c>
      <c r="I232" s="48">
        <v>3180</v>
      </c>
      <c r="J232" s="48">
        <v>108</v>
      </c>
      <c r="K232" s="63">
        <f t="shared" si="436"/>
        <v>62.5185</v>
      </c>
      <c r="L232" s="64">
        <f t="shared" si="437"/>
        <v>534.8304</v>
      </c>
      <c r="M232" s="48">
        <f t="shared" si="438"/>
        <v>453.18</v>
      </c>
      <c r="N232" s="46">
        <f t="shared" si="439"/>
        <v>24.31275</v>
      </c>
      <c r="O232" s="48">
        <f t="shared" si="440"/>
        <v>159</v>
      </c>
      <c r="P232" s="48">
        <f t="shared" si="441"/>
        <v>54</v>
      </c>
      <c r="Q232" s="48">
        <f t="shared" si="442"/>
        <v>1287.84165</v>
      </c>
      <c r="R232" s="46">
        <f t="shared" si="443"/>
        <v>0</v>
      </c>
      <c r="S232" s="46">
        <f t="shared" si="444"/>
        <v>267.42</v>
      </c>
      <c r="T232" s="48">
        <f t="shared" si="445"/>
        <v>113.3</v>
      </c>
      <c r="U232" s="46">
        <f t="shared" si="446"/>
        <v>10.42</v>
      </c>
      <c r="V232" s="46">
        <v>0</v>
      </c>
      <c r="W232" s="48">
        <f t="shared" si="447"/>
        <v>159</v>
      </c>
      <c r="X232" s="48">
        <f t="shared" si="448"/>
        <v>54</v>
      </c>
      <c r="Y232" s="46">
        <f t="shared" si="449"/>
        <v>604.14</v>
      </c>
      <c r="Z232" s="46">
        <f t="shared" si="450"/>
        <v>1891.98165</v>
      </c>
      <c r="AA232" s="46"/>
      <c r="AB232" s="12" t="s">
        <v>60</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45">
        <f t="shared" si="435"/>
        <v>230</v>
      </c>
      <c r="B233" s="46" t="s">
        <v>230</v>
      </c>
      <c r="C233" s="56" t="s">
        <v>651</v>
      </c>
      <c r="D233" s="46" t="s">
        <v>652</v>
      </c>
      <c r="E233" s="46">
        <v>3473.25</v>
      </c>
      <c r="F233" s="46">
        <f>VLOOKUP(C233,'[1]9月'!$B:$Q,16,0)</f>
        <v>3245.4</v>
      </c>
      <c r="G233" s="48">
        <v>5664.75</v>
      </c>
      <c r="H233" s="46">
        <v>3473.25</v>
      </c>
      <c r="I233" s="48">
        <v>3180</v>
      </c>
      <c r="J233" s="48">
        <v>108</v>
      </c>
      <c r="K233" s="63">
        <f t="shared" si="436"/>
        <v>62.5185</v>
      </c>
      <c r="L233" s="64">
        <f t="shared" si="437"/>
        <v>519.264</v>
      </c>
      <c r="M233" s="48">
        <f t="shared" si="438"/>
        <v>453.18</v>
      </c>
      <c r="N233" s="46">
        <f t="shared" si="439"/>
        <v>24.31275</v>
      </c>
      <c r="O233" s="48">
        <f t="shared" si="440"/>
        <v>159</v>
      </c>
      <c r="P233" s="48">
        <f t="shared" si="441"/>
        <v>54</v>
      </c>
      <c r="Q233" s="48">
        <f t="shared" si="442"/>
        <v>1272.27525</v>
      </c>
      <c r="R233" s="46">
        <f t="shared" si="443"/>
        <v>0</v>
      </c>
      <c r="S233" s="46">
        <f t="shared" si="444"/>
        <v>259.63</v>
      </c>
      <c r="T233" s="48">
        <f t="shared" si="445"/>
        <v>113.3</v>
      </c>
      <c r="U233" s="46">
        <f t="shared" si="446"/>
        <v>10.42</v>
      </c>
      <c r="V233" s="46">
        <v>0</v>
      </c>
      <c r="W233" s="48">
        <f t="shared" si="447"/>
        <v>159</v>
      </c>
      <c r="X233" s="48">
        <f t="shared" si="448"/>
        <v>54</v>
      </c>
      <c r="Y233" s="46">
        <f t="shared" si="449"/>
        <v>596.35</v>
      </c>
      <c r="Z233" s="46">
        <f t="shared" si="450"/>
        <v>1868.62525</v>
      </c>
      <c r="AA233" s="46"/>
      <c r="AB233" s="12" t="s">
        <v>60</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45">
        <f t="shared" si="435"/>
        <v>231</v>
      </c>
      <c r="B234" s="46" t="s">
        <v>653</v>
      </c>
      <c r="C234" s="56" t="s">
        <v>654</v>
      </c>
      <c r="D234" s="46" t="s">
        <v>655</v>
      </c>
      <c r="E234" s="46">
        <v>3820</v>
      </c>
      <c r="F234" s="46">
        <f>VLOOKUP(C234,'[1]9月'!$B:$Q,16,0)</f>
        <v>3820</v>
      </c>
      <c r="G234" s="48">
        <v>5664.75</v>
      </c>
      <c r="H234" s="46">
        <v>3820</v>
      </c>
      <c r="I234" s="48">
        <v>4180</v>
      </c>
      <c r="J234" s="48">
        <v>108</v>
      </c>
      <c r="K234" s="63">
        <f t="shared" si="436"/>
        <v>68.76</v>
      </c>
      <c r="L234" s="64">
        <f t="shared" si="437"/>
        <v>611.2</v>
      </c>
      <c r="M234" s="48">
        <f t="shared" si="438"/>
        <v>453.18</v>
      </c>
      <c r="N234" s="46">
        <f t="shared" si="439"/>
        <v>26.74</v>
      </c>
      <c r="O234" s="48">
        <f t="shared" si="440"/>
        <v>209</v>
      </c>
      <c r="P234" s="48">
        <f t="shared" si="441"/>
        <v>54</v>
      </c>
      <c r="Q234" s="48">
        <f t="shared" si="442"/>
        <v>1422.88</v>
      </c>
      <c r="R234" s="46">
        <f t="shared" si="443"/>
        <v>0</v>
      </c>
      <c r="S234" s="46">
        <f t="shared" si="444"/>
        <v>305.6</v>
      </c>
      <c r="T234" s="48">
        <f t="shared" si="445"/>
        <v>113.3</v>
      </c>
      <c r="U234" s="46">
        <f t="shared" si="446"/>
        <v>11.46</v>
      </c>
      <c r="V234" s="46">
        <v>0</v>
      </c>
      <c r="W234" s="48">
        <f t="shared" si="447"/>
        <v>209</v>
      </c>
      <c r="X234" s="48">
        <f t="shared" si="448"/>
        <v>54</v>
      </c>
      <c r="Y234" s="46">
        <f t="shared" si="449"/>
        <v>693.36</v>
      </c>
      <c r="Z234" s="46">
        <f t="shared" si="450"/>
        <v>2116.24</v>
      </c>
      <c r="AA234" s="46"/>
      <c r="AB234" s="12" t="s">
        <v>60</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45">
        <f t="shared" si="435"/>
        <v>232</v>
      </c>
      <c r="B235" s="46" t="s">
        <v>625</v>
      </c>
      <c r="C235" s="56" t="s">
        <v>656</v>
      </c>
      <c r="D235" s="46" t="s">
        <v>657</v>
      </c>
      <c r="E235" s="46">
        <v>3820</v>
      </c>
      <c r="F235" s="46">
        <f>VLOOKUP(C235,'[1]9月'!$B:$Q,16,0)</f>
        <v>3820</v>
      </c>
      <c r="G235" s="48">
        <v>5664.75</v>
      </c>
      <c r="H235" s="46">
        <v>3820</v>
      </c>
      <c r="I235" s="48">
        <v>4180</v>
      </c>
      <c r="J235" s="48">
        <v>108</v>
      </c>
      <c r="K235" s="63">
        <f t="shared" si="436"/>
        <v>68.76</v>
      </c>
      <c r="L235" s="64">
        <f t="shared" si="437"/>
        <v>611.2</v>
      </c>
      <c r="M235" s="48">
        <f t="shared" si="438"/>
        <v>453.18</v>
      </c>
      <c r="N235" s="46">
        <f t="shared" si="439"/>
        <v>26.74</v>
      </c>
      <c r="O235" s="48">
        <f t="shared" si="440"/>
        <v>209</v>
      </c>
      <c r="P235" s="48">
        <f t="shared" si="441"/>
        <v>54</v>
      </c>
      <c r="Q235" s="48">
        <f t="shared" si="442"/>
        <v>1422.88</v>
      </c>
      <c r="R235" s="46">
        <f t="shared" si="443"/>
        <v>0</v>
      </c>
      <c r="S235" s="46">
        <f t="shared" si="444"/>
        <v>305.6</v>
      </c>
      <c r="T235" s="48">
        <f t="shared" si="445"/>
        <v>113.3</v>
      </c>
      <c r="U235" s="46">
        <f t="shared" si="446"/>
        <v>11.46</v>
      </c>
      <c r="V235" s="46">
        <v>0</v>
      </c>
      <c r="W235" s="48">
        <f t="shared" si="447"/>
        <v>209</v>
      </c>
      <c r="X235" s="48">
        <f t="shared" si="448"/>
        <v>54</v>
      </c>
      <c r="Y235" s="46">
        <f t="shared" si="449"/>
        <v>693.36</v>
      </c>
      <c r="Z235" s="46">
        <f t="shared" si="450"/>
        <v>2116.24</v>
      </c>
      <c r="AA235" s="46"/>
      <c r="AB235" s="12" t="s">
        <v>101</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45">
        <f t="shared" si="435"/>
        <v>233</v>
      </c>
      <c r="B236" s="46" t="s">
        <v>233</v>
      </c>
      <c r="C236" s="56" t="s">
        <v>658</v>
      </c>
      <c r="D236" s="46" t="s">
        <v>659</v>
      </c>
      <c r="E236" s="46">
        <v>3473.25</v>
      </c>
      <c r="F236" s="46">
        <f>VLOOKUP(C236,'[1]9月'!$B:$Q,16,0)</f>
        <v>3245.4</v>
      </c>
      <c r="G236" s="48">
        <v>5664.75</v>
      </c>
      <c r="H236" s="46">
        <v>3473.25</v>
      </c>
      <c r="I236" s="48">
        <v>3180</v>
      </c>
      <c r="J236" s="48">
        <v>108</v>
      </c>
      <c r="K236" s="63">
        <f t="shared" si="436"/>
        <v>62.5185</v>
      </c>
      <c r="L236" s="64">
        <f t="shared" si="437"/>
        <v>519.264</v>
      </c>
      <c r="M236" s="48">
        <f t="shared" si="438"/>
        <v>453.18</v>
      </c>
      <c r="N236" s="46">
        <f t="shared" si="439"/>
        <v>24.31275</v>
      </c>
      <c r="O236" s="48">
        <f t="shared" si="440"/>
        <v>159</v>
      </c>
      <c r="P236" s="48">
        <f t="shared" si="441"/>
        <v>54</v>
      </c>
      <c r="Q236" s="48">
        <f t="shared" si="442"/>
        <v>1272.27525</v>
      </c>
      <c r="R236" s="46">
        <f t="shared" si="443"/>
        <v>0</v>
      </c>
      <c r="S236" s="46">
        <f t="shared" si="444"/>
        <v>259.63</v>
      </c>
      <c r="T236" s="48">
        <f t="shared" si="445"/>
        <v>113.3</v>
      </c>
      <c r="U236" s="46">
        <f t="shared" si="446"/>
        <v>10.42</v>
      </c>
      <c r="V236" s="46">
        <v>0</v>
      </c>
      <c r="W236" s="48">
        <f t="shared" si="447"/>
        <v>159</v>
      </c>
      <c r="X236" s="48">
        <f t="shared" si="448"/>
        <v>54</v>
      </c>
      <c r="Y236" s="46">
        <f t="shared" si="449"/>
        <v>596.35</v>
      </c>
      <c r="Z236" s="46">
        <f t="shared" si="450"/>
        <v>1868.62525</v>
      </c>
      <c r="AA236" s="46"/>
      <c r="AB236" s="12" t="s">
        <v>101</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45">
        <f t="shared" si="435"/>
        <v>234</v>
      </c>
      <c r="B237" s="46" t="s">
        <v>233</v>
      </c>
      <c r="C237" s="56" t="s">
        <v>660</v>
      </c>
      <c r="D237" s="46" t="s">
        <v>661</v>
      </c>
      <c r="E237" s="46">
        <v>3473.25</v>
      </c>
      <c r="F237" s="46">
        <f>VLOOKUP(C237,'[1]9月'!$B:$Q,16,0)</f>
        <v>3245.4</v>
      </c>
      <c r="G237" s="48">
        <v>5664.75</v>
      </c>
      <c r="H237" s="46">
        <v>3473.25</v>
      </c>
      <c r="I237" s="48">
        <v>3180</v>
      </c>
      <c r="J237" s="48">
        <v>108</v>
      </c>
      <c r="K237" s="63">
        <f t="shared" si="436"/>
        <v>62.5185</v>
      </c>
      <c r="L237" s="64">
        <f t="shared" si="437"/>
        <v>519.264</v>
      </c>
      <c r="M237" s="48">
        <f t="shared" si="438"/>
        <v>453.18</v>
      </c>
      <c r="N237" s="46">
        <f t="shared" si="439"/>
        <v>24.31275</v>
      </c>
      <c r="O237" s="48">
        <f t="shared" si="440"/>
        <v>159</v>
      </c>
      <c r="P237" s="48">
        <f t="shared" si="441"/>
        <v>54</v>
      </c>
      <c r="Q237" s="48">
        <f t="shared" si="442"/>
        <v>1272.27525</v>
      </c>
      <c r="R237" s="46">
        <f t="shared" si="443"/>
        <v>0</v>
      </c>
      <c r="S237" s="46">
        <f t="shared" si="444"/>
        <v>259.63</v>
      </c>
      <c r="T237" s="48">
        <f t="shared" si="445"/>
        <v>113.3</v>
      </c>
      <c r="U237" s="46">
        <f t="shared" si="446"/>
        <v>10.42</v>
      </c>
      <c r="V237" s="46">
        <v>0</v>
      </c>
      <c r="W237" s="48">
        <f t="shared" si="447"/>
        <v>159</v>
      </c>
      <c r="X237" s="48">
        <f t="shared" si="448"/>
        <v>54</v>
      </c>
      <c r="Y237" s="46">
        <f t="shared" si="449"/>
        <v>596.35</v>
      </c>
      <c r="Z237" s="46">
        <f t="shared" si="450"/>
        <v>1868.62525</v>
      </c>
      <c r="AA237" s="46"/>
      <c r="AB237" s="12" t="s">
        <v>101</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45">
        <f t="shared" si="435"/>
        <v>235</v>
      </c>
      <c r="B238" s="46" t="s">
        <v>227</v>
      </c>
      <c r="C238" s="56" t="s">
        <v>662</v>
      </c>
      <c r="D238" s="46" t="s">
        <v>663</v>
      </c>
      <c r="E238" s="46">
        <v>3473.25</v>
      </c>
      <c r="F238" s="46">
        <f>VLOOKUP(C238,'[1]9月'!$B:$Q,16,0)</f>
        <v>3245.4</v>
      </c>
      <c r="G238" s="48">
        <v>5664.75</v>
      </c>
      <c r="H238" s="46">
        <v>3473.25</v>
      </c>
      <c r="I238" s="48">
        <v>3180</v>
      </c>
      <c r="J238" s="48">
        <v>108</v>
      </c>
      <c r="K238" s="63">
        <f t="shared" si="436"/>
        <v>62.5185</v>
      </c>
      <c r="L238" s="64">
        <f t="shared" si="437"/>
        <v>519.264</v>
      </c>
      <c r="M238" s="48">
        <f t="shared" si="438"/>
        <v>453.18</v>
      </c>
      <c r="N238" s="46">
        <f t="shared" si="439"/>
        <v>24.31275</v>
      </c>
      <c r="O238" s="48">
        <f t="shared" si="440"/>
        <v>159</v>
      </c>
      <c r="P238" s="48">
        <f t="shared" si="441"/>
        <v>54</v>
      </c>
      <c r="Q238" s="48">
        <f t="shared" si="442"/>
        <v>1272.27525</v>
      </c>
      <c r="R238" s="46">
        <f t="shared" si="443"/>
        <v>0</v>
      </c>
      <c r="S238" s="46">
        <f t="shared" si="444"/>
        <v>259.63</v>
      </c>
      <c r="T238" s="48">
        <f t="shared" si="445"/>
        <v>113.3</v>
      </c>
      <c r="U238" s="46">
        <f t="shared" si="446"/>
        <v>10.42</v>
      </c>
      <c r="V238" s="46">
        <v>0</v>
      </c>
      <c r="W238" s="48">
        <f t="shared" si="447"/>
        <v>159</v>
      </c>
      <c r="X238" s="48">
        <f t="shared" si="448"/>
        <v>54</v>
      </c>
      <c r="Y238" s="46">
        <f t="shared" si="449"/>
        <v>596.35</v>
      </c>
      <c r="Z238" s="46">
        <f t="shared" si="450"/>
        <v>1868.62525</v>
      </c>
      <c r="AA238" s="46"/>
      <c r="AB238" s="12" t="s">
        <v>101</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45">
        <f t="shared" si="435"/>
        <v>236</v>
      </c>
      <c r="B239" s="46" t="s">
        <v>173</v>
      </c>
      <c r="C239" s="56" t="s">
        <v>664</v>
      </c>
      <c r="D239" s="46" t="s">
        <v>665</v>
      </c>
      <c r="E239" s="46">
        <v>3473.25</v>
      </c>
      <c r="F239" s="46">
        <f>VLOOKUP(C239,'[1]9月'!$B:$Q,16,0)</f>
        <v>3245.4</v>
      </c>
      <c r="G239" s="48">
        <v>5664.75</v>
      </c>
      <c r="H239" s="46">
        <v>3473.25</v>
      </c>
      <c r="I239" s="48">
        <v>3180</v>
      </c>
      <c r="J239" s="48">
        <v>108</v>
      </c>
      <c r="K239" s="63">
        <f t="shared" si="436"/>
        <v>62.5185</v>
      </c>
      <c r="L239" s="64">
        <f t="shared" si="437"/>
        <v>519.264</v>
      </c>
      <c r="M239" s="48">
        <f t="shared" si="438"/>
        <v>453.18</v>
      </c>
      <c r="N239" s="46">
        <f t="shared" si="439"/>
        <v>24.31275</v>
      </c>
      <c r="O239" s="48">
        <f t="shared" si="440"/>
        <v>159</v>
      </c>
      <c r="P239" s="48">
        <f t="shared" si="441"/>
        <v>54</v>
      </c>
      <c r="Q239" s="48">
        <f t="shared" si="442"/>
        <v>1272.27525</v>
      </c>
      <c r="R239" s="46">
        <f t="shared" si="443"/>
        <v>0</v>
      </c>
      <c r="S239" s="46">
        <f t="shared" si="444"/>
        <v>259.63</v>
      </c>
      <c r="T239" s="48">
        <f t="shared" si="445"/>
        <v>113.3</v>
      </c>
      <c r="U239" s="46">
        <f t="shared" si="446"/>
        <v>10.42</v>
      </c>
      <c r="V239" s="46">
        <v>0</v>
      </c>
      <c r="W239" s="48">
        <f t="shared" si="447"/>
        <v>159</v>
      </c>
      <c r="X239" s="48">
        <f t="shared" si="448"/>
        <v>54</v>
      </c>
      <c r="Y239" s="46">
        <f t="shared" si="449"/>
        <v>596.35</v>
      </c>
      <c r="Z239" s="46">
        <f t="shared" si="450"/>
        <v>1868.62525</v>
      </c>
      <c r="AA239" s="46"/>
      <c r="AB239" s="12" t="s">
        <v>104</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45">
        <f t="shared" si="435"/>
        <v>237</v>
      </c>
      <c r="B240" s="46" t="s">
        <v>328</v>
      </c>
      <c r="C240" s="56" t="s">
        <v>666</v>
      </c>
      <c r="D240" s="46" t="s">
        <v>667</v>
      </c>
      <c r="E240" s="46">
        <v>3473.25</v>
      </c>
      <c r="F240" s="46">
        <f>VLOOKUP(C240,'[1]9月'!$B:$Q,16,0)</f>
        <v>3245.4</v>
      </c>
      <c r="G240" s="48">
        <v>5664.75</v>
      </c>
      <c r="H240" s="46">
        <v>3473.25</v>
      </c>
      <c r="I240" s="48">
        <v>4180</v>
      </c>
      <c r="J240" s="48">
        <v>108</v>
      </c>
      <c r="K240" s="63">
        <f t="shared" si="436"/>
        <v>62.5185</v>
      </c>
      <c r="L240" s="64">
        <f t="shared" si="437"/>
        <v>519.264</v>
      </c>
      <c r="M240" s="48">
        <f t="shared" si="438"/>
        <v>453.18</v>
      </c>
      <c r="N240" s="46">
        <f t="shared" si="439"/>
        <v>24.31275</v>
      </c>
      <c r="O240" s="48">
        <f t="shared" si="440"/>
        <v>209</v>
      </c>
      <c r="P240" s="48">
        <f t="shared" si="441"/>
        <v>54</v>
      </c>
      <c r="Q240" s="48">
        <f t="shared" si="442"/>
        <v>1322.27525</v>
      </c>
      <c r="R240" s="46">
        <f t="shared" si="443"/>
        <v>0</v>
      </c>
      <c r="S240" s="46">
        <f t="shared" si="444"/>
        <v>259.63</v>
      </c>
      <c r="T240" s="48">
        <f t="shared" si="445"/>
        <v>113.3</v>
      </c>
      <c r="U240" s="46">
        <f t="shared" si="446"/>
        <v>10.42</v>
      </c>
      <c r="V240" s="46">
        <v>0</v>
      </c>
      <c r="W240" s="48">
        <f t="shared" si="447"/>
        <v>209</v>
      </c>
      <c r="X240" s="48">
        <f t="shared" si="448"/>
        <v>54</v>
      </c>
      <c r="Y240" s="46">
        <f t="shared" si="449"/>
        <v>646.35</v>
      </c>
      <c r="Z240" s="46">
        <f t="shared" si="450"/>
        <v>1968.62525</v>
      </c>
      <c r="AA240" s="46"/>
      <c r="AB240" s="12" t="s">
        <v>104</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45">
        <f t="shared" si="435"/>
        <v>238</v>
      </c>
      <c r="B241" s="46" t="s">
        <v>328</v>
      </c>
      <c r="C241" s="56" t="s">
        <v>668</v>
      </c>
      <c r="D241" s="343" t="s">
        <v>669</v>
      </c>
      <c r="E241" s="46">
        <v>3473.25</v>
      </c>
      <c r="F241" s="46">
        <f>VLOOKUP(C241,'[1]9月'!$B:$Q,16,0)</f>
        <v>3245.4</v>
      </c>
      <c r="G241" s="48">
        <v>5664.75</v>
      </c>
      <c r="H241" s="46">
        <v>3473.25</v>
      </c>
      <c r="I241" s="48">
        <v>4180</v>
      </c>
      <c r="J241" s="48">
        <v>108</v>
      </c>
      <c r="K241" s="63">
        <f t="shared" si="436"/>
        <v>62.5185</v>
      </c>
      <c r="L241" s="64">
        <f t="shared" si="437"/>
        <v>519.264</v>
      </c>
      <c r="M241" s="48">
        <f t="shared" si="438"/>
        <v>453.18</v>
      </c>
      <c r="N241" s="46">
        <f t="shared" si="439"/>
        <v>24.31275</v>
      </c>
      <c r="O241" s="48">
        <f t="shared" si="440"/>
        <v>209</v>
      </c>
      <c r="P241" s="48">
        <f t="shared" si="441"/>
        <v>54</v>
      </c>
      <c r="Q241" s="48">
        <f t="shared" si="442"/>
        <v>1322.27525</v>
      </c>
      <c r="R241" s="46">
        <f t="shared" si="443"/>
        <v>0</v>
      </c>
      <c r="S241" s="46">
        <f t="shared" si="444"/>
        <v>259.63</v>
      </c>
      <c r="T241" s="48">
        <f t="shared" si="445"/>
        <v>113.3</v>
      </c>
      <c r="U241" s="46">
        <f t="shared" si="446"/>
        <v>10.42</v>
      </c>
      <c r="V241" s="46">
        <v>0</v>
      </c>
      <c r="W241" s="48">
        <f t="shared" si="447"/>
        <v>209</v>
      </c>
      <c r="X241" s="48">
        <f t="shared" si="448"/>
        <v>54</v>
      </c>
      <c r="Y241" s="46">
        <f t="shared" si="449"/>
        <v>646.35</v>
      </c>
      <c r="Z241" s="46">
        <f t="shared" si="450"/>
        <v>1968.62525</v>
      </c>
      <c r="AA241" s="46"/>
      <c r="AB241" s="12" t="s">
        <v>104</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45">
        <f t="shared" si="435"/>
        <v>239</v>
      </c>
      <c r="B242" s="46" t="s">
        <v>670</v>
      </c>
      <c r="C242" s="56" t="s">
        <v>671</v>
      </c>
      <c r="D242" s="46" t="s">
        <v>672</v>
      </c>
      <c r="E242" s="46">
        <v>3473.25</v>
      </c>
      <c r="F242" s="46">
        <f>VLOOKUP(C242,'[1]9月'!$B:$Q,16,0)</f>
        <v>3245.4</v>
      </c>
      <c r="G242" s="48">
        <v>5664.75</v>
      </c>
      <c r="H242" s="46">
        <v>3473.25</v>
      </c>
      <c r="I242" s="48">
        <v>1790</v>
      </c>
      <c r="J242" s="48">
        <v>108</v>
      </c>
      <c r="K242" s="63">
        <f t="shared" si="436"/>
        <v>62.5185</v>
      </c>
      <c r="L242" s="64">
        <f t="shared" si="437"/>
        <v>519.264</v>
      </c>
      <c r="M242" s="48">
        <f t="shared" si="438"/>
        <v>453.18</v>
      </c>
      <c r="N242" s="46">
        <f t="shared" si="439"/>
        <v>24.31275</v>
      </c>
      <c r="O242" s="48">
        <f t="shared" si="440"/>
        <v>89.5</v>
      </c>
      <c r="P242" s="48">
        <f t="shared" si="441"/>
        <v>54</v>
      </c>
      <c r="Q242" s="48">
        <f t="shared" si="442"/>
        <v>1202.77525</v>
      </c>
      <c r="R242" s="46">
        <f t="shared" si="443"/>
        <v>0</v>
      </c>
      <c r="S242" s="46">
        <f t="shared" si="444"/>
        <v>259.63</v>
      </c>
      <c r="T242" s="48">
        <f t="shared" si="445"/>
        <v>113.3</v>
      </c>
      <c r="U242" s="46">
        <f t="shared" si="446"/>
        <v>10.42</v>
      </c>
      <c r="V242" s="46">
        <v>0</v>
      </c>
      <c r="W242" s="48">
        <f t="shared" si="447"/>
        <v>89.5</v>
      </c>
      <c r="X242" s="48">
        <f t="shared" si="448"/>
        <v>54</v>
      </c>
      <c r="Y242" s="46">
        <f t="shared" si="449"/>
        <v>526.85</v>
      </c>
      <c r="Z242" s="46">
        <f t="shared" si="450"/>
        <v>1729.62525</v>
      </c>
      <c r="AA242" s="46"/>
      <c r="AB242" s="12" t="s">
        <v>92</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45">
        <f t="shared" si="435"/>
        <v>240</v>
      </c>
      <c r="B243" s="46" t="s">
        <v>670</v>
      </c>
      <c r="C243" s="56" t="s">
        <v>673</v>
      </c>
      <c r="D243" s="46" t="s">
        <v>674</v>
      </c>
      <c r="E243" s="46">
        <v>3473.25</v>
      </c>
      <c r="F243" s="46">
        <f>VLOOKUP(C243,'[1]9月'!$B:$Q,16,0)</f>
        <v>3245.4</v>
      </c>
      <c r="G243" s="48">
        <v>5664.75</v>
      </c>
      <c r="H243" s="46">
        <v>3473.25</v>
      </c>
      <c r="I243" s="48">
        <v>1790</v>
      </c>
      <c r="J243" s="48">
        <v>108</v>
      </c>
      <c r="K243" s="63">
        <f t="shared" si="436"/>
        <v>62.5185</v>
      </c>
      <c r="L243" s="64">
        <f t="shared" si="437"/>
        <v>519.264</v>
      </c>
      <c r="M243" s="48">
        <f t="shared" si="438"/>
        <v>453.18</v>
      </c>
      <c r="N243" s="46">
        <f t="shared" si="439"/>
        <v>24.31275</v>
      </c>
      <c r="O243" s="48">
        <f t="shared" si="440"/>
        <v>89.5</v>
      </c>
      <c r="P243" s="48">
        <f t="shared" si="441"/>
        <v>54</v>
      </c>
      <c r="Q243" s="48">
        <f t="shared" si="442"/>
        <v>1202.77525</v>
      </c>
      <c r="R243" s="46">
        <f t="shared" si="443"/>
        <v>0</v>
      </c>
      <c r="S243" s="46">
        <f t="shared" si="444"/>
        <v>259.63</v>
      </c>
      <c r="T243" s="48">
        <f t="shared" si="445"/>
        <v>113.3</v>
      </c>
      <c r="U243" s="46">
        <f t="shared" si="446"/>
        <v>10.42</v>
      </c>
      <c r="V243" s="46">
        <v>0</v>
      </c>
      <c r="W243" s="48">
        <f t="shared" si="447"/>
        <v>89.5</v>
      </c>
      <c r="X243" s="48">
        <f t="shared" si="448"/>
        <v>54</v>
      </c>
      <c r="Y243" s="46">
        <f t="shared" si="449"/>
        <v>526.85</v>
      </c>
      <c r="Z243" s="46">
        <f t="shared" si="450"/>
        <v>1729.62525</v>
      </c>
      <c r="AA243" s="46"/>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45">
        <f t="shared" si="435"/>
        <v>241</v>
      </c>
      <c r="B244" s="46" t="s">
        <v>670</v>
      </c>
      <c r="C244" s="56" t="s">
        <v>675</v>
      </c>
      <c r="D244" s="46" t="s">
        <v>676</v>
      </c>
      <c r="E244" s="46">
        <v>3473.25</v>
      </c>
      <c r="F244" s="46">
        <f>VLOOKUP(C244,'[1]9月'!$B:$Q,16,0)</f>
        <v>3245.4</v>
      </c>
      <c r="G244" s="48">
        <v>5664.75</v>
      </c>
      <c r="H244" s="46">
        <v>3473.25</v>
      </c>
      <c r="I244" s="48">
        <v>3180</v>
      </c>
      <c r="J244" s="48">
        <v>108</v>
      </c>
      <c r="K244" s="63">
        <f t="shared" si="436"/>
        <v>62.5185</v>
      </c>
      <c r="L244" s="64">
        <f t="shared" si="437"/>
        <v>519.264</v>
      </c>
      <c r="M244" s="48">
        <f t="shared" si="438"/>
        <v>453.18</v>
      </c>
      <c r="N244" s="46">
        <f t="shared" si="439"/>
        <v>24.31275</v>
      </c>
      <c r="O244" s="48">
        <f t="shared" si="440"/>
        <v>159</v>
      </c>
      <c r="P244" s="48">
        <f t="shared" si="441"/>
        <v>54</v>
      </c>
      <c r="Q244" s="48">
        <f t="shared" si="442"/>
        <v>1272.27525</v>
      </c>
      <c r="R244" s="46">
        <f t="shared" si="443"/>
        <v>0</v>
      </c>
      <c r="S244" s="46">
        <f t="shared" si="444"/>
        <v>259.63</v>
      </c>
      <c r="T244" s="48">
        <f t="shared" si="445"/>
        <v>113.3</v>
      </c>
      <c r="U244" s="46">
        <f t="shared" si="446"/>
        <v>10.42</v>
      </c>
      <c r="V244" s="46">
        <v>0</v>
      </c>
      <c r="W244" s="48">
        <f t="shared" si="447"/>
        <v>159</v>
      </c>
      <c r="X244" s="48">
        <f t="shared" si="448"/>
        <v>54</v>
      </c>
      <c r="Y244" s="46">
        <f t="shared" si="449"/>
        <v>596.35</v>
      </c>
      <c r="Z244" s="46">
        <f t="shared" si="450"/>
        <v>1868.62525</v>
      </c>
      <c r="AA244" s="46"/>
      <c r="AB244" s="12" t="s">
        <v>92</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45">
        <f t="shared" si="435"/>
        <v>242</v>
      </c>
      <c r="B245" s="46" t="s">
        <v>670</v>
      </c>
      <c r="C245" s="56" t="s">
        <v>677</v>
      </c>
      <c r="D245" s="46" t="s">
        <v>678</v>
      </c>
      <c r="E245" s="46">
        <v>3473.25</v>
      </c>
      <c r="F245" s="46">
        <f>VLOOKUP(C245,'[1]9月'!$B:$Q,16,0)</f>
        <v>3245.4</v>
      </c>
      <c r="G245" s="48">
        <v>5664.75</v>
      </c>
      <c r="H245" s="46">
        <v>3473.25</v>
      </c>
      <c r="I245" s="48">
        <v>1790</v>
      </c>
      <c r="J245" s="48">
        <v>108</v>
      </c>
      <c r="K245" s="63">
        <f t="shared" si="436"/>
        <v>62.5185</v>
      </c>
      <c r="L245" s="64">
        <f t="shared" si="437"/>
        <v>519.264</v>
      </c>
      <c r="M245" s="48">
        <f t="shared" si="438"/>
        <v>453.18</v>
      </c>
      <c r="N245" s="46">
        <f t="shared" si="439"/>
        <v>24.31275</v>
      </c>
      <c r="O245" s="48">
        <f t="shared" si="440"/>
        <v>89.5</v>
      </c>
      <c r="P245" s="48">
        <f t="shared" si="441"/>
        <v>54</v>
      </c>
      <c r="Q245" s="48">
        <f t="shared" si="442"/>
        <v>1202.77525</v>
      </c>
      <c r="R245" s="46">
        <f t="shared" si="443"/>
        <v>0</v>
      </c>
      <c r="S245" s="46">
        <f t="shared" si="444"/>
        <v>259.63</v>
      </c>
      <c r="T245" s="48">
        <f t="shared" si="445"/>
        <v>113.3</v>
      </c>
      <c r="U245" s="46">
        <f t="shared" si="446"/>
        <v>10.42</v>
      </c>
      <c r="V245" s="46">
        <v>0</v>
      </c>
      <c r="W245" s="48">
        <f t="shared" si="447"/>
        <v>89.5</v>
      </c>
      <c r="X245" s="48">
        <f t="shared" si="448"/>
        <v>54</v>
      </c>
      <c r="Y245" s="46">
        <f t="shared" si="449"/>
        <v>526.85</v>
      </c>
      <c r="Z245" s="46">
        <f t="shared" si="450"/>
        <v>1729.62525</v>
      </c>
      <c r="AA245" s="46"/>
      <c r="AB245" s="12" t="s">
        <v>92</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45">
        <f t="shared" si="435"/>
        <v>243</v>
      </c>
      <c r="B246" s="46" t="s">
        <v>670</v>
      </c>
      <c r="C246" s="56" t="s">
        <v>679</v>
      </c>
      <c r="D246" s="46" t="s">
        <v>680</v>
      </c>
      <c r="E246" s="46">
        <v>3473.25</v>
      </c>
      <c r="F246" s="46">
        <f>VLOOKUP(C246,'[1]9月'!$B:$Q,16,0)</f>
        <v>3245.4</v>
      </c>
      <c r="G246" s="48">
        <v>5664.75</v>
      </c>
      <c r="H246" s="46">
        <v>3473.25</v>
      </c>
      <c r="I246" s="48">
        <v>3180</v>
      </c>
      <c r="J246" s="48">
        <v>108</v>
      </c>
      <c r="K246" s="63">
        <f t="shared" si="436"/>
        <v>62.5185</v>
      </c>
      <c r="L246" s="64">
        <f t="shared" si="437"/>
        <v>519.264</v>
      </c>
      <c r="M246" s="48">
        <f t="shared" si="438"/>
        <v>453.18</v>
      </c>
      <c r="N246" s="46">
        <f t="shared" si="439"/>
        <v>24.31275</v>
      </c>
      <c r="O246" s="48">
        <f t="shared" si="440"/>
        <v>159</v>
      </c>
      <c r="P246" s="48">
        <f t="shared" si="441"/>
        <v>54</v>
      </c>
      <c r="Q246" s="48">
        <f t="shared" si="442"/>
        <v>1272.27525</v>
      </c>
      <c r="R246" s="46">
        <f t="shared" si="443"/>
        <v>0</v>
      </c>
      <c r="S246" s="46">
        <f t="shared" si="444"/>
        <v>259.63</v>
      </c>
      <c r="T246" s="48">
        <f t="shared" si="445"/>
        <v>113.3</v>
      </c>
      <c r="U246" s="46">
        <f t="shared" si="446"/>
        <v>10.42</v>
      </c>
      <c r="V246" s="46">
        <v>0</v>
      </c>
      <c r="W246" s="48">
        <f t="shared" si="447"/>
        <v>159</v>
      </c>
      <c r="X246" s="48">
        <f t="shared" si="448"/>
        <v>54</v>
      </c>
      <c r="Y246" s="46">
        <f t="shared" si="449"/>
        <v>596.35</v>
      </c>
      <c r="Z246" s="46">
        <f t="shared" si="450"/>
        <v>1868.62525</v>
      </c>
      <c r="AA246" s="46"/>
      <c r="AB246" s="12" t="s">
        <v>92</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45">
        <f t="shared" si="435"/>
        <v>244</v>
      </c>
      <c r="B247" s="46" t="s">
        <v>640</v>
      </c>
      <c r="C247" s="84" t="s">
        <v>681</v>
      </c>
      <c r="D247" s="46" t="s">
        <v>682</v>
      </c>
      <c r="E247" s="46">
        <v>3473.25</v>
      </c>
      <c r="F247" s="46">
        <f>VLOOKUP(C247,'[1]9月'!$B:$Q,16,0)</f>
        <v>3245.4</v>
      </c>
      <c r="G247" s="48">
        <v>5664.75</v>
      </c>
      <c r="H247" s="46">
        <v>3473.25</v>
      </c>
      <c r="I247" s="48">
        <v>1790</v>
      </c>
      <c r="J247" s="48">
        <v>108</v>
      </c>
      <c r="K247" s="63">
        <f t="shared" si="436"/>
        <v>62.5185</v>
      </c>
      <c r="L247" s="64">
        <f t="shared" si="437"/>
        <v>519.264</v>
      </c>
      <c r="M247" s="48">
        <f t="shared" si="438"/>
        <v>453.18</v>
      </c>
      <c r="N247" s="46">
        <f t="shared" si="439"/>
        <v>24.31275</v>
      </c>
      <c r="O247" s="48">
        <f t="shared" si="440"/>
        <v>89.5</v>
      </c>
      <c r="P247" s="48">
        <f t="shared" si="441"/>
        <v>54</v>
      </c>
      <c r="Q247" s="48">
        <f t="shared" si="442"/>
        <v>1202.77525</v>
      </c>
      <c r="R247" s="46">
        <f t="shared" si="443"/>
        <v>0</v>
      </c>
      <c r="S247" s="46">
        <f t="shared" si="444"/>
        <v>259.63</v>
      </c>
      <c r="T247" s="48">
        <f t="shared" si="445"/>
        <v>113.3</v>
      </c>
      <c r="U247" s="46">
        <f t="shared" si="446"/>
        <v>10.42</v>
      </c>
      <c r="V247" s="46">
        <v>0</v>
      </c>
      <c r="W247" s="48">
        <f t="shared" si="447"/>
        <v>89.5</v>
      </c>
      <c r="X247" s="48">
        <f t="shared" si="448"/>
        <v>54</v>
      </c>
      <c r="Y247" s="46">
        <f t="shared" si="449"/>
        <v>526.85</v>
      </c>
      <c r="Z247" s="46">
        <f t="shared" si="450"/>
        <v>1729.62525</v>
      </c>
      <c r="AA247" s="46"/>
      <c r="AB247" s="12" t="s">
        <v>95</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45">
        <f t="shared" si="435"/>
        <v>245</v>
      </c>
      <c r="B248" s="46" t="s">
        <v>640</v>
      </c>
      <c r="C248" s="56" t="s">
        <v>683</v>
      </c>
      <c r="D248" s="46" t="s">
        <v>684</v>
      </c>
      <c r="E248" s="46">
        <v>3473.25</v>
      </c>
      <c r="F248" s="46">
        <f>VLOOKUP(C248,'[1]9月'!$B:$Q,16,0)</f>
        <v>3245.4</v>
      </c>
      <c r="G248" s="48">
        <v>5664.75</v>
      </c>
      <c r="H248" s="46">
        <v>3473.25</v>
      </c>
      <c r="I248" s="48">
        <v>1790</v>
      </c>
      <c r="J248" s="48">
        <v>108</v>
      </c>
      <c r="K248" s="63">
        <f t="shared" si="436"/>
        <v>62.5185</v>
      </c>
      <c r="L248" s="64">
        <f t="shared" si="437"/>
        <v>519.264</v>
      </c>
      <c r="M248" s="48">
        <f t="shared" si="438"/>
        <v>453.18</v>
      </c>
      <c r="N248" s="46">
        <f t="shared" si="439"/>
        <v>24.31275</v>
      </c>
      <c r="O248" s="48">
        <f t="shared" si="440"/>
        <v>89.5</v>
      </c>
      <c r="P248" s="48">
        <f t="shared" si="441"/>
        <v>54</v>
      </c>
      <c r="Q248" s="48">
        <f t="shared" si="442"/>
        <v>1202.77525</v>
      </c>
      <c r="R248" s="46">
        <f t="shared" si="443"/>
        <v>0</v>
      </c>
      <c r="S248" s="46">
        <f t="shared" si="444"/>
        <v>259.63</v>
      </c>
      <c r="T248" s="48">
        <f t="shared" si="445"/>
        <v>113.3</v>
      </c>
      <c r="U248" s="46">
        <f t="shared" si="446"/>
        <v>10.42</v>
      </c>
      <c r="V248" s="46">
        <v>0</v>
      </c>
      <c r="W248" s="48">
        <f t="shared" si="447"/>
        <v>89.5</v>
      </c>
      <c r="X248" s="48">
        <f t="shared" si="448"/>
        <v>54</v>
      </c>
      <c r="Y248" s="46">
        <f t="shared" si="449"/>
        <v>526.85</v>
      </c>
      <c r="Z248" s="46">
        <f t="shared" si="450"/>
        <v>1729.62525</v>
      </c>
      <c r="AA248" s="46"/>
      <c r="AB248" s="12" t="s">
        <v>95</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45">
        <f t="shared" si="435"/>
        <v>246</v>
      </c>
      <c r="B249" s="46" t="s">
        <v>685</v>
      </c>
      <c r="C249" s="56" t="s">
        <v>686</v>
      </c>
      <c r="D249" s="46" t="s">
        <v>687</v>
      </c>
      <c r="E249" s="46">
        <v>3473.25</v>
      </c>
      <c r="F249" s="46">
        <f>VLOOKUP(C249,'[1]9月'!$B:$Q,16,0)</f>
        <v>3245.4</v>
      </c>
      <c r="G249" s="48">
        <v>5664.75</v>
      </c>
      <c r="H249" s="46">
        <v>3473.25</v>
      </c>
      <c r="I249" s="48">
        <v>1790</v>
      </c>
      <c r="J249" s="48">
        <v>108</v>
      </c>
      <c r="K249" s="63">
        <f t="shared" si="436"/>
        <v>62.5185</v>
      </c>
      <c r="L249" s="64">
        <f t="shared" si="437"/>
        <v>519.264</v>
      </c>
      <c r="M249" s="48">
        <f t="shared" si="438"/>
        <v>453.18</v>
      </c>
      <c r="N249" s="46">
        <f t="shared" si="439"/>
        <v>24.31275</v>
      </c>
      <c r="O249" s="48">
        <f t="shared" si="440"/>
        <v>89.5</v>
      </c>
      <c r="P249" s="48">
        <f t="shared" si="441"/>
        <v>54</v>
      </c>
      <c r="Q249" s="48">
        <f t="shared" si="442"/>
        <v>1202.77525</v>
      </c>
      <c r="R249" s="46">
        <f t="shared" si="443"/>
        <v>0</v>
      </c>
      <c r="S249" s="46">
        <f t="shared" si="444"/>
        <v>259.63</v>
      </c>
      <c r="T249" s="48">
        <f t="shared" si="445"/>
        <v>113.3</v>
      </c>
      <c r="U249" s="46">
        <f t="shared" si="446"/>
        <v>10.42</v>
      </c>
      <c r="V249" s="46">
        <v>0</v>
      </c>
      <c r="W249" s="48">
        <f t="shared" si="447"/>
        <v>89.5</v>
      </c>
      <c r="X249" s="48">
        <f t="shared" si="448"/>
        <v>54</v>
      </c>
      <c r="Y249" s="46">
        <f t="shared" si="449"/>
        <v>526.85</v>
      </c>
      <c r="Z249" s="46">
        <f t="shared" si="450"/>
        <v>1729.62525</v>
      </c>
      <c r="AA249" s="46"/>
      <c r="AB249" s="12" t="s">
        <v>89</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45">
        <f t="shared" si="435"/>
        <v>247</v>
      </c>
      <c r="B250" s="46" t="s">
        <v>685</v>
      </c>
      <c r="C250" s="56" t="s">
        <v>688</v>
      </c>
      <c r="D250" s="46" t="s">
        <v>689</v>
      </c>
      <c r="E250" s="46">
        <v>3473.25</v>
      </c>
      <c r="F250" s="46">
        <f>VLOOKUP(C250,'[1]9月'!$B:$Q,16,0)</f>
        <v>3245.4</v>
      </c>
      <c r="G250" s="48">
        <v>5664.75</v>
      </c>
      <c r="H250" s="46">
        <v>3473.25</v>
      </c>
      <c r="I250" s="48">
        <v>1790</v>
      </c>
      <c r="J250" s="48">
        <v>108</v>
      </c>
      <c r="K250" s="63">
        <f t="shared" si="436"/>
        <v>62.5185</v>
      </c>
      <c r="L250" s="64">
        <f t="shared" si="437"/>
        <v>519.264</v>
      </c>
      <c r="M250" s="48">
        <f t="shared" si="438"/>
        <v>453.18</v>
      </c>
      <c r="N250" s="46">
        <f t="shared" si="439"/>
        <v>24.31275</v>
      </c>
      <c r="O250" s="48">
        <f t="shared" si="440"/>
        <v>89.5</v>
      </c>
      <c r="P250" s="48">
        <f t="shared" si="441"/>
        <v>54</v>
      </c>
      <c r="Q250" s="48">
        <f t="shared" si="442"/>
        <v>1202.77525</v>
      </c>
      <c r="R250" s="46">
        <f t="shared" si="443"/>
        <v>0</v>
      </c>
      <c r="S250" s="46">
        <f t="shared" si="444"/>
        <v>259.63</v>
      </c>
      <c r="T250" s="48">
        <f t="shared" si="445"/>
        <v>113.3</v>
      </c>
      <c r="U250" s="46">
        <f t="shared" si="446"/>
        <v>10.42</v>
      </c>
      <c r="V250" s="46">
        <v>0</v>
      </c>
      <c r="W250" s="48">
        <f t="shared" si="447"/>
        <v>89.5</v>
      </c>
      <c r="X250" s="48">
        <f t="shared" si="448"/>
        <v>54</v>
      </c>
      <c r="Y250" s="46">
        <f t="shared" si="449"/>
        <v>526.85</v>
      </c>
      <c r="Z250" s="46">
        <f t="shared" si="450"/>
        <v>1729.62525</v>
      </c>
      <c r="AA250" s="46"/>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45">
        <f t="shared" si="435"/>
        <v>248</v>
      </c>
      <c r="B251" s="46" t="s">
        <v>558</v>
      </c>
      <c r="C251" s="56" t="s">
        <v>690</v>
      </c>
      <c r="D251" s="46" t="s">
        <v>691</v>
      </c>
      <c r="E251" s="46">
        <v>3473.25</v>
      </c>
      <c r="F251" s="46">
        <f>VLOOKUP(C251,'[1]9月'!$B:$Q,16,0)</f>
        <v>3245.4</v>
      </c>
      <c r="G251" s="48">
        <v>5664.75</v>
      </c>
      <c r="H251" s="46">
        <v>3473.25</v>
      </c>
      <c r="I251" s="48">
        <v>1790</v>
      </c>
      <c r="J251" s="48">
        <v>108</v>
      </c>
      <c r="K251" s="63">
        <f t="shared" si="436"/>
        <v>62.5185</v>
      </c>
      <c r="L251" s="64">
        <f t="shared" si="437"/>
        <v>519.264</v>
      </c>
      <c r="M251" s="48">
        <f t="shared" si="438"/>
        <v>453.18</v>
      </c>
      <c r="N251" s="46">
        <f t="shared" si="439"/>
        <v>24.31275</v>
      </c>
      <c r="O251" s="48">
        <f t="shared" si="440"/>
        <v>89.5</v>
      </c>
      <c r="P251" s="48">
        <f t="shared" si="441"/>
        <v>54</v>
      </c>
      <c r="Q251" s="48">
        <f t="shared" si="442"/>
        <v>1202.77525</v>
      </c>
      <c r="R251" s="46">
        <f t="shared" si="443"/>
        <v>0</v>
      </c>
      <c r="S251" s="46">
        <f t="shared" si="444"/>
        <v>259.63</v>
      </c>
      <c r="T251" s="48">
        <f t="shared" si="445"/>
        <v>113.3</v>
      </c>
      <c r="U251" s="46">
        <f t="shared" si="446"/>
        <v>10.42</v>
      </c>
      <c r="V251" s="46">
        <v>0</v>
      </c>
      <c r="W251" s="48">
        <f t="shared" si="447"/>
        <v>89.5</v>
      </c>
      <c r="X251" s="48">
        <f t="shared" si="448"/>
        <v>54</v>
      </c>
      <c r="Y251" s="46">
        <f t="shared" si="449"/>
        <v>526.85</v>
      </c>
      <c r="Z251" s="46">
        <f t="shared" si="450"/>
        <v>1729.62525</v>
      </c>
      <c r="AA251" s="46"/>
      <c r="AB251" s="12" t="s">
        <v>98</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45">
        <f t="shared" si="435"/>
        <v>249</v>
      </c>
      <c r="B252" s="46" t="s">
        <v>685</v>
      </c>
      <c r="C252" s="56" t="s">
        <v>692</v>
      </c>
      <c r="D252" s="46" t="s">
        <v>693</v>
      </c>
      <c r="E252" s="46">
        <v>3473.25</v>
      </c>
      <c r="F252" s="46">
        <f>VLOOKUP(C252,'[1]9月'!$B:$Q,16,0)</f>
        <v>3245.4</v>
      </c>
      <c r="G252" s="48">
        <v>5664.75</v>
      </c>
      <c r="H252" s="46">
        <v>3473.25</v>
      </c>
      <c r="I252" s="48">
        <v>1790</v>
      </c>
      <c r="J252" s="48">
        <v>108</v>
      </c>
      <c r="K252" s="63">
        <f t="shared" si="436"/>
        <v>62.5185</v>
      </c>
      <c r="L252" s="64">
        <f t="shared" si="437"/>
        <v>519.264</v>
      </c>
      <c r="M252" s="48">
        <f t="shared" si="438"/>
        <v>453.18</v>
      </c>
      <c r="N252" s="46">
        <f t="shared" si="439"/>
        <v>24.31275</v>
      </c>
      <c r="O252" s="48">
        <f t="shared" si="440"/>
        <v>89.5</v>
      </c>
      <c r="P252" s="48">
        <f t="shared" si="441"/>
        <v>54</v>
      </c>
      <c r="Q252" s="48">
        <f t="shared" si="442"/>
        <v>1202.77525</v>
      </c>
      <c r="R252" s="46">
        <f t="shared" si="443"/>
        <v>0</v>
      </c>
      <c r="S252" s="46">
        <f t="shared" si="444"/>
        <v>259.63</v>
      </c>
      <c r="T252" s="48">
        <f t="shared" si="445"/>
        <v>113.3</v>
      </c>
      <c r="U252" s="46">
        <f t="shared" si="446"/>
        <v>10.42</v>
      </c>
      <c r="V252" s="46">
        <v>0</v>
      </c>
      <c r="W252" s="48">
        <f t="shared" si="447"/>
        <v>89.5</v>
      </c>
      <c r="X252" s="48">
        <f t="shared" si="448"/>
        <v>54</v>
      </c>
      <c r="Y252" s="46">
        <f t="shared" si="449"/>
        <v>526.85</v>
      </c>
      <c r="Z252" s="46">
        <f t="shared" si="450"/>
        <v>1729.62525</v>
      </c>
      <c r="AA252" s="46"/>
      <c r="AB252" s="12" t="s">
        <v>89</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45">
        <f t="shared" si="435"/>
        <v>250</v>
      </c>
      <c r="B253" s="46" t="s">
        <v>685</v>
      </c>
      <c r="C253" s="56" t="s">
        <v>694</v>
      </c>
      <c r="D253" s="46" t="s">
        <v>695</v>
      </c>
      <c r="E253" s="46">
        <v>3473.25</v>
      </c>
      <c r="F253" s="46">
        <f>VLOOKUP(C253,'[1]9月'!$B:$Q,16,0)</f>
        <v>3245.4</v>
      </c>
      <c r="G253" s="48">
        <v>5664.75</v>
      </c>
      <c r="H253" s="46">
        <v>3473.25</v>
      </c>
      <c r="I253" s="48">
        <v>1790</v>
      </c>
      <c r="J253" s="48">
        <v>108</v>
      </c>
      <c r="K253" s="63">
        <f t="shared" si="436"/>
        <v>62.5185</v>
      </c>
      <c r="L253" s="64">
        <f t="shared" si="437"/>
        <v>519.264</v>
      </c>
      <c r="M253" s="48">
        <f t="shared" si="438"/>
        <v>453.18</v>
      </c>
      <c r="N253" s="46">
        <f t="shared" si="439"/>
        <v>24.31275</v>
      </c>
      <c r="O253" s="48">
        <f t="shared" si="440"/>
        <v>89.5</v>
      </c>
      <c r="P253" s="48">
        <f t="shared" si="441"/>
        <v>54</v>
      </c>
      <c r="Q253" s="48">
        <f t="shared" si="442"/>
        <v>1202.77525</v>
      </c>
      <c r="R253" s="46">
        <f t="shared" si="443"/>
        <v>0</v>
      </c>
      <c r="S253" s="46">
        <f t="shared" si="444"/>
        <v>259.63</v>
      </c>
      <c r="T253" s="48">
        <f t="shared" si="445"/>
        <v>113.3</v>
      </c>
      <c r="U253" s="46">
        <f t="shared" si="446"/>
        <v>10.42</v>
      </c>
      <c r="V253" s="46">
        <v>0</v>
      </c>
      <c r="W253" s="48">
        <f t="shared" si="447"/>
        <v>89.5</v>
      </c>
      <c r="X253" s="48">
        <f t="shared" si="448"/>
        <v>54</v>
      </c>
      <c r="Y253" s="46">
        <f t="shared" si="449"/>
        <v>526.85</v>
      </c>
      <c r="Z253" s="46">
        <f t="shared" si="450"/>
        <v>1729.62525</v>
      </c>
      <c r="AA253" s="46"/>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45">
        <f t="shared" si="435"/>
        <v>251</v>
      </c>
      <c r="B254" s="46" t="s">
        <v>685</v>
      </c>
      <c r="C254" s="56" t="s">
        <v>696</v>
      </c>
      <c r="D254" s="46" t="s">
        <v>697</v>
      </c>
      <c r="E254" s="46">
        <v>3473.25</v>
      </c>
      <c r="F254" s="46">
        <f>VLOOKUP(C254,'[1]9月'!$B:$Q,16,0)</f>
        <v>3245.4</v>
      </c>
      <c r="G254" s="48">
        <v>5664.75</v>
      </c>
      <c r="H254" s="46">
        <v>3473.25</v>
      </c>
      <c r="I254" s="48">
        <v>1790</v>
      </c>
      <c r="J254" s="48">
        <v>108</v>
      </c>
      <c r="K254" s="63">
        <f t="shared" si="436"/>
        <v>62.5185</v>
      </c>
      <c r="L254" s="64">
        <f t="shared" si="437"/>
        <v>519.264</v>
      </c>
      <c r="M254" s="48">
        <f t="shared" si="438"/>
        <v>453.18</v>
      </c>
      <c r="N254" s="46">
        <f t="shared" si="439"/>
        <v>24.31275</v>
      </c>
      <c r="O254" s="48">
        <f t="shared" si="440"/>
        <v>89.5</v>
      </c>
      <c r="P254" s="48">
        <f t="shared" si="441"/>
        <v>54</v>
      </c>
      <c r="Q254" s="48">
        <f t="shared" si="442"/>
        <v>1202.77525</v>
      </c>
      <c r="R254" s="92">
        <f t="shared" si="443"/>
        <v>0</v>
      </c>
      <c r="S254" s="92">
        <f t="shared" si="444"/>
        <v>259.63</v>
      </c>
      <c r="T254" s="91">
        <f t="shared" si="445"/>
        <v>113.3</v>
      </c>
      <c r="U254" s="92">
        <f t="shared" si="446"/>
        <v>10.42</v>
      </c>
      <c r="V254" s="46">
        <v>0</v>
      </c>
      <c r="W254" s="91">
        <f t="shared" si="447"/>
        <v>89.5</v>
      </c>
      <c r="X254" s="91">
        <f t="shared" si="448"/>
        <v>54</v>
      </c>
      <c r="Y254" s="46">
        <f t="shared" si="449"/>
        <v>526.85</v>
      </c>
      <c r="Z254" s="46">
        <f t="shared" si="450"/>
        <v>1729.62525</v>
      </c>
      <c r="AA254" s="46"/>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45">
        <f t="shared" si="435"/>
        <v>252</v>
      </c>
      <c r="B255" s="46" t="s">
        <v>685</v>
      </c>
      <c r="C255" s="56" t="s">
        <v>698</v>
      </c>
      <c r="D255" s="46" t="s">
        <v>699</v>
      </c>
      <c r="E255" s="46">
        <v>3473.25</v>
      </c>
      <c r="F255" s="46">
        <f>VLOOKUP(C255,'[1]9月'!$B:$Q,16,0)</f>
        <v>3245.4</v>
      </c>
      <c r="G255" s="48">
        <v>5664.75</v>
      </c>
      <c r="H255" s="46">
        <v>3473.25</v>
      </c>
      <c r="I255" s="48">
        <v>1790</v>
      </c>
      <c r="J255" s="48">
        <v>108</v>
      </c>
      <c r="K255" s="63">
        <f t="shared" si="436"/>
        <v>62.5185</v>
      </c>
      <c r="L255" s="64">
        <f t="shared" si="437"/>
        <v>519.264</v>
      </c>
      <c r="M255" s="48">
        <f t="shared" si="438"/>
        <v>453.18</v>
      </c>
      <c r="N255" s="46">
        <f t="shared" si="439"/>
        <v>24.31275</v>
      </c>
      <c r="O255" s="48">
        <f t="shared" si="440"/>
        <v>89.5</v>
      </c>
      <c r="P255" s="48">
        <f t="shared" si="441"/>
        <v>54</v>
      </c>
      <c r="Q255" s="48">
        <f t="shared" si="442"/>
        <v>1202.77525</v>
      </c>
      <c r="R255" s="46">
        <f t="shared" si="443"/>
        <v>0</v>
      </c>
      <c r="S255" s="46">
        <f t="shared" si="444"/>
        <v>259.63</v>
      </c>
      <c r="T255" s="48">
        <f t="shared" si="445"/>
        <v>113.3</v>
      </c>
      <c r="U255" s="46">
        <f t="shared" si="446"/>
        <v>10.42</v>
      </c>
      <c r="V255" s="46">
        <v>0</v>
      </c>
      <c r="W255" s="48">
        <f t="shared" si="447"/>
        <v>89.5</v>
      </c>
      <c r="X255" s="48">
        <f t="shared" si="448"/>
        <v>54</v>
      </c>
      <c r="Y255" s="46">
        <f t="shared" si="449"/>
        <v>526.85</v>
      </c>
      <c r="Z255" s="46">
        <f t="shared" si="450"/>
        <v>1729.62525</v>
      </c>
      <c r="AA255" s="46"/>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45">
        <f t="shared" si="435"/>
        <v>253</v>
      </c>
      <c r="B256" s="46" t="s">
        <v>685</v>
      </c>
      <c r="C256" s="56" t="s">
        <v>700</v>
      </c>
      <c r="D256" s="46" t="s">
        <v>701</v>
      </c>
      <c r="E256" s="46">
        <v>3473.25</v>
      </c>
      <c r="F256" s="46">
        <f>VLOOKUP(C256,'[1]9月'!$B:$Q,16,0)</f>
        <v>3245.4</v>
      </c>
      <c r="G256" s="48">
        <v>5664.75</v>
      </c>
      <c r="H256" s="46">
        <v>3473.25</v>
      </c>
      <c r="I256" s="48">
        <v>1790</v>
      </c>
      <c r="J256" s="48">
        <v>108</v>
      </c>
      <c r="K256" s="63">
        <f t="shared" si="436"/>
        <v>62.5185</v>
      </c>
      <c r="L256" s="64">
        <f t="shared" si="437"/>
        <v>519.264</v>
      </c>
      <c r="M256" s="48">
        <f t="shared" si="438"/>
        <v>453.18</v>
      </c>
      <c r="N256" s="46">
        <f t="shared" si="439"/>
        <v>24.31275</v>
      </c>
      <c r="O256" s="48">
        <f t="shared" si="440"/>
        <v>89.5</v>
      </c>
      <c r="P256" s="48">
        <f t="shared" si="441"/>
        <v>54</v>
      </c>
      <c r="Q256" s="48">
        <f t="shared" si="442"/>
        <v>1202.77525</v>
      </c>
      <c r="R256" s="46">
        <f t="shared" si="443"/>
        <v>0</v>
      </c>
      <c r="S256" s="46">
        <f t="shared" si="444"/>
        <v>259.63</v>
      </c>
      <c r="T256" s="48">
        <f t="shared" si="445"/>
        <v>113.3</v>
      </c>
      <c r="U256" s="46">
        <f t="shared" si="446"/>
        <v>10.42</v>
      </c>
      <c r="V256" s="46">
        <v>0</v>
      </c>
      <c r="W256" s="48">
        <f t="shared" si="447"/>
        <v>89.5</v>
      </c>
      <c r="X256" s="48">
        <f t="shared" si="448"/>
        <v>54</v>
      </c>
      <c r="Y256" s="46">
        <f t="shared" si="449"/>
        <v>526.85</v>
      </c>
      <c r="Z256" s="46">
        <f t="shared" si="450"/>
        <v>1729.62525</v>
      </c>
      <c r="AA256" s="46"/>
      <c r="AB256" s="12" t="s">
        <v>89</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45">
        <f t="shared" si="435"/>
        <v>254</v>
      </c>
      <c r="B257" s="46" t="s">
        <v>685</v>
      </c>
      <c r="C257" s="56" t="s">
        <v>702</v>
      </c>
      <c r="D257" s="46" t="s">
        <v>703</v>
      </c>
      <c r="E257" s="46">
        <v>3473.25</v>
      </c>
      <c r="F257" s="46">
        <f>VLOOKUP(C257,'[1]9月'!$B:$Q,16,0)</f>
        <v>3245.4</v>
      </c>
      <c r="G257" s="48">
        <v>5664.75</v>
      </c>
      <c r="H257" s="46">
        <v>3473.25</v>
      </c>
      <c r="I257" s="48">
        <v>1790</v>
      </c>
      <c r="J257" s="48">
        <v>108</v>
      </c>
      <c r="K257" s="63">
        <f t="shared" si="436"/>
        <v>62.5185</v>
      </c>
      <c r="L257" s="64">
        <f t="shared" si="437"/>
        <v>519.264</v>
      </c>
      <c r="M257" s="48">
        <f t="shared" si="438"/>
        <v>453.18</v>
      </c>
      <c r="N257" s="46">
        <f t="shared" si="439"/>
        <v>24.31275</v>
      </c>
      <c r="O257" s="48">
        <f t="shared" si="440"/>
        <v>89.5</v>
      </c>
      <c r="P257" s="48">
        <f t="shared" si="441"/>
        <v>54</v>
      </c>
      <c r="Q257" s="48">
        <f t="shared" si="442"/>
        <v>1202.77525</v>
      </c>
      <c r="R257" s="46">
        <f t="shared" si="443"/>
        <v>0</v>
      </c>
      <c r="S257" s="46">
        <f t="shared" si="444"/>
        <v>259.63</v>
      </c>
      <c r="T257" s="48">
        <f t="shared" si="445"/>
        <v>113.3</v>
      </c>
      <c r="U257" s="46">
        <f t="shared" si="446"/>
        <v>10.42</v>
      </c>
      <c r="V257" s="46">
        <v>0</v>
      </c>
      <c r="W257" s="48">
        <f t="shared" si="447"/>
        <v>89.5</v>
      </c>
      <c r="X257" s="48">
        <f t="shared" si="448"/>
        <v>54</v>
      </c>
      <c r="Y257" s="46">
        <f t="shared" si="449"/>
        <v>526.85</v>
      </c>
      <c r="Z257" s="46">
        <f t="shared" si="450"/>
        <v>1729.62525</v>
      </c>
      <c r="AA257" s="46"/>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45">
        <f t="shared" si="435"/>
        <v>255</v>
      </c>
      <c r="B258" s="46" t="s">
        <v>558</v>
      </c>
      <c r="C258" s="56" t="s">
        <v>704</v>
      </c>
      <c r="D258" s="46" t="s">
        <v>705</v>
      </c>
      <c r="E258" s="46">
        <v>3473.25</v>
      </c>
      <c r="F258" s="46">
        <f>VLOOKUP(C258,'[1]9月'!$B:$Q,16,0)</f>
        <v>3245.4</v>
      </c>
      <c r="G258" s="48">
        <v>5664.75</v>
      </c>
      <c r="H258" s="46">
        <v>3473.25</v>
      </c>
      <c r="I258" s="48">
        <v>3180</v>
      </c>
      <c r="J258" s="48">
        <v>108</v>
      </c>
      <c r="K258" s="63">
        <f t="shared" si="436"/>
        <v>62.5185</v>
      </c>
      <c r="L258" s="64">
        <f t="shared" si="437"/>
        <v>519.264</v>
      </c>
      <c r="M258" s="48">
        <f t="shared" si="438"/>
        <v>453.18</v>
      </c>
      <c r="N258" s="46">
        <f t="shared" si="439"/>
        <v>24.31275</v>
      </c>
      <c r="O258" s="48">
        <f t="shared" si="440"/>
        <v>159</v>
      </c>
      <c r="P258" s="48">
        <f t="shared" si="441"/>
        <v>54</v>
      </c>
      <c r="Q258" s="48">
        <f t="shared" si="442"/>
        <v>1272.27525</v>
      </c>
      <c r="R258" s="46">
        <f t="shared" si="443"/>
        <v>0</v>
      </c>
      <c r="S258" s="46">
        <f t="shared" si="444"/>
        <v>259.63</v>
      </c>
      <c r="T258" s="48">
        <f t="shared" si="445"/>
        <v>113.3</v>
      </c>
      <c r="U258" s="46">
        <f t="shared" si="446"/>
        <v>10.42</v>
      </c>
      <c r="V258" s="46">
        <v>0</v>
      </c>
      <c r="W258" s="48">
        <f t="shared" si="447"/>
        <v>159</v>
      </c>
      <c r="X258" s="48">
        <f t="shared" si="448"/>
        <v>54</v>
      </c>
      <c r="Y258" s="46">
        <f t="shared" si="449"/>
        <v>596.35</v>
      </c>
      <c r="Z258" s="46">
        <f t="shared" si="450"/>
        <v>1868.62525</v>
      </c>
      <c r="AA258" s="46"/>
      <c r="AB258" s="12" t="s">
        <v>98</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45">
        <f t="shared" si="435"/>
        <v>256</v>
      </c>
      <c r="B259" s="46" t="s">
        <v>685</v>
      </c>
      <c r="C259" s="56" t="s">
        <v>706</v>
      </c>
      <c r="D259" s="46" t="s">
        <v>707</v>
      </c>
      <c r="E259" s="46">
        <v>3473.25</v>
      </c>
      <c r="F259" s="46">
        <f>VLOOKUP(C259,'[1]9月'!$B:$Q,16,0)</f>
        <v>3245.4</v>
      </c>
      <c r="G259" s="48">
        <v>5664.75</v>
      </c>
      <c r="H259" s="46">
        <v>3473.25</v>
      </c>
      <c r="I259" s="48">
        <v>1790</v>
      </c>
      <c r="J259" s="48">
        <v>108</v>
      </c>
      <c r="K259" s="63">
        <f t="shared" si="436"/>
        <v>62.5185</v>
      </c>
      <c r="L259" s="64">
        <f t="shared" si="437"/>
        <v>519.264</v>
      </c>
      <c r="M259" s="48">
        <f t="shared" si="438"/>
        <v>453.18</v>
      </c>
      <c r="N259" s="46">
        <f t="shared" si="439"/>
        <v>24.31275</v>
      </c>
      <c r="O259" s="48">
        <f t="shared" si="440"/>
        <v>89.5</v>
      </c>
      <c r="P259" s="48">
        <f t="shared" si="441"/>
        <v>54</v>
      </c>
      <c r="Q259" s="48">
        <f t="shared" si="442"/>
        <v>1202.77525</v>
      </c>
      <c r="R259" s="46">
        <f t="shared" si="443"/>
        <v>0</v>
      </c>
      <c r="S259" s="46">
        <f t="shared" si="444"/>
        <v>259.63</v>
      </c>
      <c r="T259" s="48">
        <f t="shared" si="445"/>
        <v>113.3</v>
      </c>
      <c r="U259" s="46">
        <f t="shared" si="446"/>
        <v>10.42</v>
      </c>
      <c r="V259" s="46">
        <v>0</v>
      </c>
      <c r="W259" s="48">
        <f t="shared" si="447"/>
        <v>89.5</v>
      </c>
      <c r="X259" s="48">
        <f t="shared" si="448"/>
        <v>54</v>
      </c>
      <c r="Y259" s="46">
        <f t="shared" si="449"/>
        <v>526.85</v>
      </c>
      <c r="Z259" s="46">
        <f t="shared" si="450"/>
        <v>1729.62525</v>
      </c>
      <c r="AA259" s="46"/>
      <c r="AB259" s="12" t="s">
        <v>89</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45">
        <f t="shared" ref="A260:A323" si="580">ROW()-3</f>
        <v>257</v>
      </c>
      <c r="B260" s="46" t="s">
        <v>685</v>
      </c>
      <c r="C260" s="56" t="s">
        <v>708</v>
      </c>
      <c r="D260" s="46" t="s">
        <v>709</v>
      </c>
      <c r="E260" s="46">
        <v>3473.25</v>
      </c>
      <c r="F260" s="46">
        <f>VLOOKUP(C260,'[1]9月'!$B:$Q,16,0)</f>
        <v>3245.4</v>
      </c>
      <c r="G260" s="48">
        <v>5664.75</v>
      </c>
      <c r="H260" s="46">
        <v>3473.25</v>
      </c>
      <c r="I260" s="48">
        <v>1790</v>
      </c>
      <c r="J260" s="48">
        <v>108</v>
      </c>
      <c r="K260" s="63">
        <f t="shared" ref="K260:K323" si="581">E260*0.018</f>
        <v>62.5185</v>
      </c>
      <c r="L260" s="64">
        <f t="shared" ref="L260:L323" si="582">F260*0.16</f>
        <v>519.264</v>
      </c>
      <c r="M260" s="48">
        <f t="shared" ref="M260:M323" si="583">ROUND(G260*0.08,2)</f>
        <v>453.18</v>
      </c>
      <c r="N260" s="46">
        <f t="shared" ref="N260:N323" si="584">H260*0.007</f>
        <v>24.31275</v>
      </c>
      <c r="O260" s="48">
        <f t="shared" ref="O260:O323" si="585">I260*5%</f>
        <v>89.5</v>
      </c>
      <c r="P260" s="48">
        <f t="shared" ref="P260:P323" si="586">J260*50%</f>
        <v>54</v>
      </c>
      <c r="Q260" s="48">
        <f t="shared" ref="Q260:Q323" si="587">SUM(K260:P260)</f>
        <v>1202.77525</v>
      </c>
      <c r="R260" s="46">
        <f t="shared" ref="R260:R323" si="588">E260*0</f>
        <v>0</v>
      </c>
      <c r="S260" s="46">
        <f t="shared" ref="S260:S323" si="589">ROUND(F260*0.08,2)</f>
        <v>259.63</v>
      </c>
      <c r="T260" s="48">
        <f t="shared" ref="T260:T323" si="590">ROUND(G260*0.02,2)</f>
        <v>113.3</v>
      </c>
      <c r="U260" s="46">
        <f t="shared" ref="U260:U323" si="591">ROUND(H260*0.003,2)</f>
        <v>10.42</v>
      </c>
      <c r="V260" s="46">
        <v>0</v>
      </c>
      <c r="W260" s="48">
        <f t="shared" ref="W260:W323" si="592">I260*5%</f>
        <v>89.5</v>
      </c>
      <c r="X260" s="48">
        <f t="shared" ref="X260:X323" si="593">J260*50%</f>
        <v>54</v>
      </c>
      <c r="Y260" s="46">
        <f t="shared" ref="Y260:Y323" si="594">SUM(R260:X260)</f>
        <v>526.85</v>
      </c>
      <c r="Z260" s="46">
        <f t="shared" ref="Z260:Z323" si="595">Q260+Y260</f>
        <v>1729.62525</v>
      </c>
      <c r="AA260" s="46"/>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45">
        <f t="shared" si="580"/>
        <v>258</v>
      </c>
      <c r="B261" s="46" t="s">
        <v>685</v>
      </c>
      <c r="C261" s="56" t="s">
        <v>710</v>
      </c>
      <c r="D261" s="46" t="s">
        <v>711</v>
      </c>
      <c r="E261" s="46">
        <v>3473.25</v>
      </c>
      <c r="F261" s="46">
        <f>VLOOKUP(C261,'[1]9月'!$B:$Q,16,0)</f>
        <v>3245.4</v>
      </c>
      <c r="G261" s="48">
        <v>5664.75</v>
      </c>
      <c r="H261" s="46">
        <v>3473.25</v>
      </c>
      <c r="I261" s="48">
        <v>1790</v>
      </c>
      <c r="J261" s="48">
        <v>108</v>
      </c>
      <c r="K261" s="63">
        <f t="shared" si="581"/>
        <v>62.5185</v>
      </c>
      <c r="L261" s="64">
        <f t="shared" si="582"/>
        <v>519.264</v>
      </c>
      <c r="M261" s="48">
        <f t="shared" si="583"/>
        <v>453.18</v>
      </c>
      <c r="N261" s="46">
        <f t="shared" si="584"/>
        <v>24.31275</v>
      </c>
      <c r="O261" s="48">
        <f t="shared" si="585"/>
        <v>89.5</v>
      </c>
      <c r="P261" s="48">
        <f t="shared" si="586"/>
        <v>54</v>
      </c>
      <c r="Q261" s="48">
        <f t="shared" si="587"/>
        <v>1202.77525</v>
      </c>
      <c r="R261" s="46">
        <f t="shared" si="588"/>
        <v>0</v>
      </c>
      <c r="S261" s="46">
        <f t="shared" si="589"/>
        <v>259.63</v>
      </c>
      <c r="T261" s="48">
        <f t="shared" si="590"/>
        <v>113.3</v>
      </c>
      <c r="U261" s="46">
        <f t="shared" si="591"/>
        <v>10.42</v>
      </c>
      <c r="V261" s="46">
        <v>0</v>
      </c>
      <c r="W261" s="48">
        <f t="shared" si="592"/>
        <v>89.5</v>
      </c>
      <c r="X261" s="48">
        <f t="shared" si="593"/>
        <v>54</v>
      </c>
      <c r="Y261" s="46">
        <f t="shared" si="594"/>
        <v>526.85</v>
      </c>
      <c r="Z261" s="46">
        <f t="shared" si="595"/>
        <v>1729.62525</v>
      </c>
      <c r="AA261" s="46"/>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45">
        <f t="shared" si="580"/>
        <v>259</v>
      </c>
      <c r="B262" s="46" t="s">
        <v>685</v>
      </c>
      <c r="C262" s="56" t="s">
        <v>712</v>
      </c>
      <c r="D262" s="46" t="s">
        <v>713</v>
      </c>
      <c r="E262" s="46">
        <v>3473.25</v>
      </c>
      <c r="F262" s="46">
        <f>VLOOKUP(C262,'[1]9月'!$B:$Q,16,0)</f>
        <v>3245.4</v>
      </c>
      <c r="G262" s="48">
        <v>5664.75</v>
      </c>
      <c r="H262" s="46">
        <v>3473.25</v>
      </c>
      <c r="I262" s="48">
        <v>1790</v>
      </c>
      <c r="J262" s="48">
        <v>108</v>
      </c>
      <c r="K262" s="63">
        <f t="shared" si="581"/>
        <v>62.5185</v>
      </c>
      <c r="L262" s="64">
        <f t="shared" si="582"/>
        <v>519.264</v>
      </c>
      <c r="M262" s="48">
        <f t="shared" si="583"/>
        <v>453.18</v>
      </c>
      <c r="N262" s="46">
        <f t="shared" si="584"/>
        <v>24.31275</v>
      </c>
      <c r="O262" s="48">
        <f t="shared" si="585"/>
        <v>89.5</v>
      </c>
      <c r="P262" s="48">
        <f t="shared" si="586"/>
        <v>54</v>
      </c>
      <c r="Q262" s="48">
        <f t="shared" si="587"/>
        <v>1202.77525</v>
      </c>
      <c r="R262" s="46">
        <f t="shared" si="588"/>
        <v>0</v>
      </c>
      <c r="S262" s="46">
        <f t="shared" si="589"/>
        <v>259.63</v>
      </c>
      <c r="T262" s="48">
        <f t="shared" si="590"/>
        <v>113.3</v>
      </c>
      <c r="U262" s="46">
        <f t="shared" si="591"/>
        <v>10.42</v>
      </c>
      <c r="V262" s="46">
        <v>0</v>
      </c>
      <c r="W262" s="48">
        <f t="shared" si="592"/>
        <v>89.5</v>
      </c>
      <c r="X262" s="48">
        <f t="shared" si="593"/>
        <v>54</v>
      </c>
      <c r="Y262" s="46">
        <f t="shared" si="594"/>
        <v>526.85</v>
      </c>
      <c r="Z262" s="46">
        <f t="shared" si="595"/>
        <v>1729.62525</v>
      </c>
      <c r="AA262" s="46"/>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45">
        <f t="shared" si="580"/>
        <v>260</v>
      </c>
      <c r="B263" s="46" t="s">
        <v>685</v>
      </c>
      <c r="C263" s="56" t="s">
        <v>714</v>
      </c>
      <c r="D263" s="46" t="s">
        <v>715</v>
      </c>
      <c r="E263" s="46">
        <v>3473.25</v>
      </c>
      <c r="F263" s="46">
        <f>VLOOKUP(C263,'[1]9月'!$B:$Q,16,0)</f>
        <v>3245.4</v>
      </c>
      <c r="G263" s="48">
        <v>5664.75</v>
      </c>
      <c r="H263" s="46">
        <v>3473.25</v>
      </c>
      <c r="I263" s="48">
        <v>1790</v>
      </c>
      <c r="J263" s="48">
        <v>108</v>
      </c>
      <c r="K263" s="63">
        <f t="shared" si="581"/>
        <v>62.5185</v>
      </c>
      <c r="L263" s="64">
        <f t="shared" si="582"/>
        <v>519.264</v>
      </c>
      <c r="M263" s="48">
        <f t="shared" si="583"/>
        <v>453.18</v>
      </c>
      <c r="N263" s="46">
        <f t="shared" si="584"/>
        <v>24.31275</v>
      </c>
      <c r="O263" s="48">
        <f t="shared" si="585"/>
        <v>89.5</v>
      </c>
      <c r="P263" s="48">
        <f t="shared" si="586"/>
        <v>54</v>
      </c>
      <c r="Q263" s="48">
        <f t="shared" si="587"/>
        <v>1202.77525</v>
      </c>
      <c r="R263" s="46">
        <f t="shared" si="588"/>
        <v>0</v>
      </c>
      <c r="S263" s="46">
        <f t="shared" si="589"/>
        <v>259.63</v>
      </c>
      <c r="T263" s="48">
        <f t="shared" si="590"/>
        <v>113.3</v>
      </c>
      <c r="U263" s="46">
        <f t="shared" si="591"/>
        <v>10.42</v>
      </c>
      <c r="V263" s="46">
        <v>0</v>
      </c>
      <c r="W263" s="48">
        <f t="shared" si="592"/>
        <v>89.5</v>
      </c>
      <c r="X263" s="48">
        <f t="shared" si="593"/>
        <v>54</v>
      </c>
      <c r="Y263" s="46">
        <f t="shared" si="594"/>
        <v>526.85</v>
      </c>
      <c r="Z263" s="46">
        <f t="shared" si="595"/>
        <v>1729.62525</v>
      </c>
      <c r="AA263" s="46"/>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20" customFormat="1" ht="16" customHeight="1" spans="1:36">
      <c r="A264" s="57">
        <f t="shared" si="580"/>
        <v>261</v>
      </c>
      <c r="B264" s="58" t="s">
        <v>685</v>
      </c>
      <c r="C264" s="154" t="s">
        <v>716</v>
      </c>
      <c r="D264" s="58" t="s">
        <v>717</v>
      </c>
      <c r="E264" s="58">
        <v>3473.25</v>
      </c>
      <c r="F264" s="58">
        <f>VLOOKUP(C264,'[1]9月'!$B:$Q,16,0)</f>
        <v>3245.4</v>
      </c>
      <c r="G264" s="60">
        <v>5664.75</v>
      </c>
      <c r="H264" s="58">
        <v>3473.25</v>
      </c>
      <c r="I264" s="60">
        <v>0</v>
      </c>
      <c r="J264" s="60">
        <v>108</v>
      </c>
      <c r="K264" s="65">
        <f t="shared" si="581"/>
        <v>62.5185</v>
      </c>
      <c r="L264" s="66">
        <f t="shared" si="582"/>
        <v>519.264</v>
      </c>
      <c r="M264" s="60">
        <f t="shared" si="583"/>
        <v>453.18</v>
      </c>
      <c r="N264" s="58">
        <f t="shared" si="584"/>
        <v>24.31275</v>
      </c>
      <c r="O264" s="60">
        <f t="shared" si="585"/>
        <v>0</v>
      </c>
      <c r="P264" s="60">
        <f t="shared" si="586"/>
        <v>54</v>
      </c>
      <c r="Q264" s="60">
        <f t="shared" si="587"/>
        <v>1113.27525</v>
      </c>
      <c r="R264" s="58">
        <f t="shared" si="588"/>
        <v>0</v>
      </c>
      <c r="S264" s="58">
        <f t="shared" si="589"/>
        <v>259.63</v>
      </c>
      <c r="T264" s="60">
        <f t="shared" si="590"/>
        <v>113.3</v>
      </c>
      <c r="U264" s="58">
        <f t="shared" si="591"/>
        <v>10.42</v>
      </c>
      <c r="V264" s="58">
        <v>0</v>
      </c>
      <c r="W264" s="60">
        <f t="shared" si="592"/>
        <v>0</v>
      </c>
      <c r="X264" s="60">
        <f t="shared" si="593"/>
        <v>54</v>
      </c>
      <c r="Y264" s="58">
        <f t="shared" si="594"/>
        <v>437.35</v>
      </c>
      <c r="Z264" s="58">
        <f t="shared" si="595"/>
        <v>1550.62525</v>
      </c>
      <c r="AA264" s="58"/>
      <c r="AB264" s="16" t="s">
        <v>89</v>
      </c>
      <c r="AC264" s="15">
        <f t="shared" ref="AC264:AE264" si="605">K264+R264</f>
        <v>62.5185</v>
      </c>
      <c r="AD264" s="15">
        <f t="shared" si="605"/>
        <v>778.894</v>
      </c>
      <c r="AE264" s="15">
        <f t="shared" si="605"/>
        <v>566.48</v>
      </c>
      <c r="AF264" s="15">
        <f t="shared" si="597"/>
        <v>34.73275</v>
      </c>
      <c r="AG264" s="15">
        <f t="shared" ref="AG264:AI264" si="606">O264+W264</f>
        <v>0</v>
      </c>
      <c r="AH264" s="15">
        <f t="shared" si="606"/>
        <v>108</v>
      </c>
      <c r="AI264" s="15">
        <f t="shared" si="606"/>
        <v>1550.62525</v>
      </c>
      <c r="AJ264" s="16" t="s">
        <v>33</v>
      </c>
    </row>
    <row r="265" s="9" customFormat="1" ht="16" customHeight="1" spans="1:36">
      <c r="A265" s="45">
        <f t="shared" si="580"/>
        <v>262</v>
      </c>
      <c r="B265" s="46" t="s">
        <v>685</v>
      </c>
      <c r="C265" s="56" t="s">
        <v>718</v>
      </c>
      <c r="D265" s="46" t="s">
        <v>719</v>
      </c>
      <c r="E265" s="46">
        <v>3473.25</v>
      </c>
      <c r="F265" s="46">
        <f>VLOOKUP(C265,'[1]9月'!$B:$Q,16,0)</f>
        <v>3245.4</v>
      </c>
      <c r="G265" s="48">
        <v>5664.75</v>
      </c>
      <c r="H265" s="46">
        <v>3473.25</v>
      </c>
      <c r="I265" s="48">
        <v>0</v>
      </c>
      <c r="J265" s="48">
        <v>108</v>
      </c>
      <c r="K265" s="63">
        <f t="shared" si="581"/>
        <v>62.5185</v>
      </c>
      <c r="L265" s="64">
        <f t="shared" si="582"/>
        <v>519.264</v>
      </c>
      <c r="M265" s="48">
        <f t="shared" si="583"/>
        <v>453.18</v>
      </c>
      <c r="N265" s="46">
        <f t="shared" si="584"/>
        <v>24.31275</v>
      </c>
      <c r="O265" s="48">
        <f t="shared" si="585"/>
        <v>0</v>
      </c>
      <c r="P265" s="48">
        <f t="shared" si="586"/>
        <v>54</v>
      </c>
      <c r="Q265" s="48">
        <f t="shared" si="587"/>
        <v>1113.27525</v>
      </c>
      <c r="R265" s="46">
        <f t="shared" si="588"/>
        <v>0</v>
      </c>
      <c r="S265" s="46">
        <f t="shared" si="589"/>
        <v>259.63</v>
      </c>
      <c r="T265" s="48">
        <f t="shared" si="590"/>
        <v>113.3</v>
      </c>
      <c r="U265" s="46">
        <f t="shared" si="591"/>
        <v>10.42</v>
      </c>
      <c r="V265" s="46">
        <v>0</v>
      </c>
      <c r="W265" s="48">
        <f t="shared" si="592"/>
        <v>0</v>
      </c>
      <c r="X265" s="48">
        <f t="shared" si="593"/>
        <v>54</v>
      </c>
      <c r="Y265" s="46">
        <f t="shared" si="594"/>
        <v>437.35</v>
      </c>
      <c r="Z265" s="46">
        <f t="shared" si="595"/>
        <v>1550.62525</v>
      </c>
      <c r="AA265" s="46"/>
      <c r="AB265" s="12" t="s">
        <v>89</v>
      </c>
      <c r="AC265" s="11">
        <f t="shared" ref="AC265:AE265" si="607">K265+R265</f>
        <v>62.5185</v>
      </c>
      <c r="AD265" s="11">
        <f t="shared" si="607"/>
        <v>778.894</v>
      </c>
      <c r="AE265" s="11">
        <f t="shared" si="607"/>
        <v>566.48</v>
      </c>
      <c r="AF265" s="11">
        <f t="shared" si="597"/>
        <v>34.73275</v>
      </c>
      <c r="AG265" s="11">
        <f t="shared" ref="AG265:AI265" si="608">O265+W265</f>
        <v>0</v>
      </c>
      <c r="AH265" s="11">
        <f t="shared" si="608"/>
        <v>108</v>
      </c>
      <c r="AI265" s="11">
        <f t="shared" si="608"/>
        <v>1550.62525</v>
      </c>
      <c r="AJ265" s="12" t="s">
        <v>33</v>
      </c>
    </row>
    <row r="266" s="9" customFormat="1" ht="16" customHeight="1" spans="1:36">
      <c r="A266" s="45">
        <f t="shared" si="580"/>
        <v>263</v>
      </c>
      <c r="B266" s="46" t="s">
        <v>685</v>
      </c>
      <c r="C266" s="56" t="s">
        <v>720</v>
      </c>
      <c r="D266" s="46" t="s">
        <v>721</v>
      </c>
      <c r="E266" s="46">
        <v>3473.25</v>
      </c>
      <c r="F266" s="46">
        <f>VLOOKUP(C266,'[1]9月'!$B:$Q,16,0)</f>
        <v>3245.4</v>
      </c>
      <c r="G266" s="48">
        <v>5664.75</v>
      </c>
      <c r="H266" s="46">
        <v>3473.25</v>
      </c>
      <c r="I266" s="48">
        <v>1790</v>
      </c>
      <c r="J266" s="48">
        <v>108</v>
      </c>
      <c r="K266" s="63">
        <f t="shared" si="581"/>
        <v>62.5185</v>
      </c>
      <c r="L266" s="64">
        <f t="shared" si="582"/>
        <v>519.264</v>
      </c>
      <c r="M266" s="48">
        <f t="shared" si="583"/>
        <v>453.18</v>
      </c>
      <c r="N266" s="46">
        <f t="shared" si="584"/>
        <v>24.31275</v>
      </c>
      <c r="O266" s="48">
        <f t="shared" si="585"/>
        <v>89.5</v>
      </c>
      <c r="P266" s="48">
        <f t="shared" si="586"/>
        <v>54</v>
      </c>
      <c r="Q266" s="48">
        <f t="shared" si="587"/>
        <v>1202.77525</v>
      </c>
      <c r="R266" s="46">
        <f t="shared" si="588"/>
        <v>0</v>
      </c>
      <c r="S266" s="46">
        <f t="shared" si="589"/>
        <v>259.63</v>
      </c>
      <c r="T266" s="48">
        <f t="shared" si="590"/>
        <v>113.3</v>
      </c>
      <c r="U266" s="46">
        <f t="shared" si="591"/>
        <v>10.42</v>
      </c>
      <c r="V266" s="46">
        <v>0</v>
      </c>
      <c r="W266" s="48">
        <f t="shared" si="592"/>
        <v>89.5</v>
      </c>
      <c r="X266" s="48">
        <f t="shared" si="593"/>
        <v>54</v>
      </c>
      <c r="Y266" s="46">
        <f t="shared" si="594"/>
        <v>526.85</v>
      </c>
      <c r="Z266" s="46">
        <f t="shared" si="595"/>
        <v>1729.62525</v>
      </c>
      <c r="AA266" s="46"/>
      <c r="AB266" s="12" t="s">
        <v>89</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45">
        <f t="shared" si="580"/>
        <v>264</v>
      </c>
      <c r="B267" s="46" t="s">
        <v>685</v>
      </c>
      <c r="C267" s="56" t="s">
        <v>722</v>
      </c>
      <c r="D267" s="46" t="s">
        <v>723</v>
      </c>
      <c r="E267" s="46">
        <v>3473.25</v>
      </c>
      <c r="F267" s="46">
        <f>VLOOKUP(C267,'[1]9月'!$B:$Q,16,0)</f>
        <v>3245.4</v>
      </c>
      <c r="G267" s="48">
        <v>5664.75</v>
      </c>
      <c r="H267" s="46">
        <v>3473.25</v>
      </c>
      <c r="I267" s="48">
        <v>1790</v>
      </c>
      <c r="J267" s="48">
        <v>108</v>
      </c>
      <c r="K267" s="63">
        <f t="shared" si="581"/>
        <v>62.5185</v>
      </c>
      <c r="L267" s="64">
        <f t="shared" si="582"/>
        <v>519.264</v>
      </c>
      <c r="M267" s="48">
        <f t="shared" si="583"/>
        <v>453.18</v>
      </c>
      <c r="N267" s="46">
        <f t="shared" si="584"/>
        <v>24.31275</v>
      </c>
      <c r="O267" s="48">
        <f t="shared" si="585"/>
        <v>89.5</v>
      </c>
      <c r="P267" s="48">
        <f t="shared" si="586"/>
        <v>54</v>
      </c>
      <c r="Q267" s="48">
        <f t="shared" si="587"/>
        <v>1202.77525</v>
      </c>
      <c r="R267" s="46">
        <f t="shared" si="588"/>
        <v>0</v>
      </c>
      <c r="S267" s="46">
        <f t="shared" si="589"/>
        <v>259.63</v>
      </c>
      <c r="T267" s="48">
        <f t="shared" si="590"/>
        <v>113.3</v>
      </c>
      <c r="U267" s="46">
        <f t="shared" si="591"/>
        <v>10.42</v>
      </c>
      <c r="V267" s="46">
        <v>0</v>
      </c>
      <c r="W267" s="48">
        <f t="shared" si="592"/>
        <v>89.5</v>
      </c>
      <c r="X267" s="48">
        <f t="shared" si="593"/>
        <v>54</v>
      </c>
      <c r="Y267" s="46">
        <f t="shared" si="594"/>
        <v>526.85</v>
      </c>
      <c r="Z267" s="46">
        <f t="shared" si="595"/>
        <v>1729.62525</v>
      </c>
      <c r="AA267" s="46"/>
      <c r="AB267" s="12" t="s">
        <v>89</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45">
        <f t="shared" si="580"/>
        <v>265</v>
      </c>
      <c r="B268" s="46" t="s">
        <v>685</v>
      </c>
      <c r="C268" s="56" t="s">
        <v>724</v>
      </c>
      <c r="D268" s="46" t="s">
        <v>725</v>
      </c>
      <c r="E268" s="46">
        <v>3473.25</v>
      </c>
      <c r="F268" s="46">
        <f>VLOOKUP(C268,'[1]9月'!$B:$Q,16,0)</f>
        <v>3245.4</v>
      </c>
      <c r="G268" s="48">
        <v>5664.75</v>
      </c>
      <c r="H268" s="46">
        <v>3473.25</v>
      </c>
      <c r="I268" s="48">
        <v>1790</v>
      </c>
      <c r="J268" s="48">
        <v>108</v>
      </c>
      <c r="K268" s="63">
        <f t="shared" si="581"/>
        <v>62.5185</v>
      </c>
      <c r="L268" s="64">
        <f t="shared" si="582"/>
        <v>519.264</v>
      </c>
      <c r="M268" s="48">
        <f t="shared" si="583"/>
        <v>453.18</v>
      </c>
      <c r="N268" s="46">
        <f t="shared" si="584"/>
        <v>24.31275</v>
      </c>
      <c r="O268" s="48">
        <f t="shared" si="585"/>
        <v>89.5</v>
      </c>
      <c r="P268" s="48">
        <f t="shared" si="586"/>
        <v>54</v>
      </c>
      <c r="Q268" s="48">
        <f t="shared" si="587"/>
        <v>1202.77525</v>
      </c>
      <c r="R268" s="46">
        <f t="shared" si="588"/>
        <v>0</v>
      </c>
      <c r="S268" s="46">
        <f t="shared" si="589"/>
        <v>259.63</v>
      </c>
      <c r="T268" s="48">
        <f t="shared" si="590"/>
        <v>113.3</v>
      </c>
      <c r="U268" s="46">
        <f t="shared" si="591"/>
        <v>10.42</v>
      </c>
      <c r="V268" s="46">
        <v>0</v>
      </c>
      <c r="W268" s="48">
        <f t="shared" si="592"/>
        <v>89.5</v>
      </c>
      <c r="X268" s="48">
        <f t="shared" si="593"/>
        <v>54</v>
      </c>
      <c r="Y268" s="46">
        <f t="shared" si="594"/>
        <v>526.85</v>
      </c>
      <c r="Z268" s="46">
        <f t="shared" si="595"/>
        <v>1729.62525</v>
      </c>
      <c r="AA268" s="46"/>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45">
        <f t="shared" si="580"/>
        <v>266</v>
      </c>
      <c r="B269" s="46" t="s">
        <v>230</v>
      </c>
      <c r="C269" s="56" t="s">
        <v>726</v>
      </c>
      <c r="D269" s="46" t="s">
        <v>727</v>
      </c>
      <c r="E269" s="46">
        <v>3473.25</v>
      </c>
      <c r="F269" s="46">
        <f>VLOOKUP(C269,'[1]9月'!$B:$Q,16,0)</f>
        <v>3245.4</v>
      </c>
      <c r="G269" s="48">
        <v>5664.75</v>
      </c>
      <c r="H269" s="46">
        <v>3473.25</v>
      </c>
      <c r="I269" s="48">
        <v>3180</v>
      </c>
      <c r="J269" s="48">
        <v>108</v>
      </c>
      <c r="K269" s="63">
        <f t="shared" si="581"/>
        <v>62.5185</v>
      </c>
      <c r="L269" s="64">
        <f t="shared" si="582"/>
        <v>519.264</v>
      </c>
      <c r="M269" s="48">
        <f t="shared" si="583"/>
        <v>453.18</v>
      </c>
      <c r="N269" s="46">
        <f t="shared" si="584"/>
        <v>24.31275</v>
      </c>
      <c r="O269" s="48">
        <f t="shared" si="585"/>
        <v>159</v>
      </c>
      <c r="P269" s="48">
        <f t="shared" si="586"/>
        <v>54</v>
      </c>
      <c r="Q269" s="48">
        <f t="shared" si="587"/>
        <v>1272.27525</v>
      </c>
      <c r="R269" s="46">
        <f t="shared" si="588"/>
        <v>0</v>
      </c>
      <c r="S269" s="46">
        <f t="shared" si="589"/>
        <v>259.63</v>
      </c>
      <c r="T269" s="48">
        <f t="shared" si="590"/>
        <v>113.3</v>
      </c>
      <c r="U269" s="46">
        <f t="shared" si="591"/>
        <v>10.42</v>
      </c>
      <c r="V269" s="46">
        <v>0</v>
      </c>
      <c r="W269" s="48">
        <f t="shared" si="592"/>
        <v>159</v>
      </c>
      <c r="X269" s="48">
        <f t="shared" si="593"/>
        <v>54</v>
      </c>
      <c r="Y269" s="46">
        <f t="shared" si="594"/>
        <v>596.35</v>
      </c>
      <c r="Z269" s="46">
        <f t="shared" si="595"/>
        <v>1868.62525</v>
      </c>
      <c r="AA269" s="46"/>
      <c r="AB269" s="12" t="s">
        <v>60</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45">
        <f t="shared" si="580"/>
        <v>267</v>
      </c>
      <c r="B270" s="46" t="s">
        <v>210</v>
      </c>
      <c r="C270" s="56" t="s">
        <v>728</v>
      </c>
      <c r="D270" s="46" t="s">
        <v>729</v>
      </c>
      <c r="E270" s="46">
        <v>3473.25</v>
      </c>
      <c r="F270" s="46">
        <f>VLOOKUP(C270,'[1]9月'!$B:$Q,16,0)</f>
        <v>3245.4</v>
      </c>
      <c r="G270" s="48">
        <v>5664.75</v>
      </c>
      <c r="H270" s="46">
        <v>3473.25</v>
      </c>
      <c r="I270" s="48">
        <v>3180</v>
      </c>
      <c r="J270" s="48">
        <v>108</v>
      </c>
      <c r="K270" s="63">
        <f t="shared" si="581"/>
        <v>62.5185</v>
      </c>
      <c r="L270" s="64">
        <f t="shared" si="582"/>
        <v>519.264</v>
      </c>
      <c r="M270" s="48">
        <f t="shared" si="583"/>
        <v>453.18</v>
      </c>
      <c r="N270" s="46">
        <f t="shared" si="584"/>
        <v>24.31275</v>
      </c>
      <c r="O270" s="48">
        <f t="shared" si="585"/>
        <v>159</v>
      </c>
      <c r="P270" s="48">
        <f t="shared" si="586"/>
        <v>54</v>
      </c>
      <c r="Q270" s="48">
        <f t="shared" si="587"/>
        <v>1272.27525</v>
      </c>
      <c r="R270" s="46">
        <f t="shared" si="588"/>
        <v>0</v>
      </c>
      <c r="S270" s="46">
        <f t="shared" si="589"/>
        <v>259.63</v>
      </c>
      <c r="T270" s="48">
        <f t="shared" si="590"/>
        <v>113.3</v>
      </c>
      <c r="U270" s="46">
        <f t="shared" si="591"/>
        <v>10.42</v>
      </c>
      <c r="V270" s="46">
        <v>0</v>
      </c>
      <c r="W270" s="48">
        <f t="shared" si="592"/>
        <v>159</v>
      </c>
      <c r="X270" s="48">
        <f t="shared" si="593"/>
        <v>54</v>
      </c>
      <c r="Y270" s="46">
        <f t="shared" si="594"/>
        <v>596.35</v>
      </c>
      <c r="Z270" s="46">
        <f t="shared" si="595"/>
        <v>1868.62525</v>
      </c>
      <c r="AA270" s="46"/>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45">
        <f t="shared" si="580"/>
        <v>268</v>
      </c>
      <c r="B271" s="46" t="s">
        <v>640</v>
      </c>
      <c r="C271" s="56" t="s">
        <v>730</v>
      </c>
      <c r="D271" s="46" t="s">
        <v>731</v>
      </c>
      <c r="E271" s="46">
        <v>3473.25</v>
      </c>
      <c r="F271" s="46">
        <f>VLOOKUP(C271,'[1]9月'!$B:$Q,16,0)</f>
        <v>3245.4</v>
      </c>
      <c r="G271" s="48">
        <v>5664.75</v>
      </c>
      <c r="H271" s="46">
        <v>3473.25</v>
      </c>
      <c r="I271" s="48">
        <v>1790</v>
      </c>
      <c r="J271" s="48">
        <v>108</v>
      </c>
      <c r="K271" s="63">
        <f t="shared" si="581"/>
        <v>62.5185</v>
      </c>
      <c r="L271" s="64">
        <f t="shared" si="582"/>
        <v>519.264</v>
      </c>
      <c r="M271" s="48">
        <f t="shared" si="583"/>
        <v>453.18</v>
      </c>
      <c r="N271" s="46">
        <f t="shared" si="584"/>
        <v>24.31275</v>
      </c>
      <c r="O271" s="48">
        <f t="shared" si="585"/>
        <v>89.5</v>
      </c>
      <c r="P271" s="48">
        <f t="shared" si="586"/>
        <v>54</v>
      </c>
      <c r="Q271" s="48">
        <f t="shared" si="587"/>
        <v>1202.77525</v>
      </c>
      <c r="R271" s="46">
        <f t="shared" si="588"/>
        <v>0</v>
      </c>
      <c r="S271" s="46">
        <f t="shared" si="589"/>
        <v>259.63</v>
      </c>
      <c r="T271" s="48">
        <f t="shared" si="590"/>
        <v>113.3</v>
      </c>
      <c r="U271" s="46">
        <f t="shared" si="591"/>
        <v>10.42</v>
      </c>
      <c r="V271" s="46">
        <v>0</v>
      </c>
      <c r="W271" s="48">
        <f t="shared" si="592"/>
        <v>89.5</v>
      </c>
      <c r="X271" s="48">
        <f t="shared" si="593"/>
        <v>54</v>
      </c>
      <c r="Y271" s="46">
        <f t="shared" si="594"/>
        <v>526.85</v>
      </c>
      <c r="Z271" s="46">
        <f t="shared" si="595"/>
        <v>1729.62525</v>
      </c>
      <c r="AA271" s="46"/>
      <c r="AB271" s="12" t="s">
        <v>95</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45">
        <f t="shared" si="580"/>
        <v>269</v>
      </c>
      <c r="B272" s="46" t="s">
        <v>685</v>
      </c>
      <c r="C272" s="56" t="s">
        <v>732</v>
      </c>
      <c r="D272" s="46" t="s">
        <v>733</v>
      </c>
      <c r="E272" s="46">
        <v>3473.25</v>
      </c>
      <c r="F272" s="46">
        <f>VLOOKUP(C272,'[1]9月'!$B:$Q,16,0)</f>
        <v>3245.4</v>
      </c>
      <c r="G272" s="48">
        <v>5664.75</v>
      </c>
      <c r="H272" s="46">
        <v>3473.25</v>
      </c>
      <c r="I272" s="48">
        <v>1790</v>
      </c>
      <c r="J272" s="48">
        <v>108</v>
      </c>
      <c r="K272" s="63">
        <f t="shared" si="581"/>
        <v>62.5185</v>
      </c>
      <c r="L272" s="64">
        <f t="shared" si="582"/>
        <v>519.264</v>
      </c>
      <c r="M272" s="48">
        <f t="shared" si="583"/>
        <v>453.18</v>
      </c>
      <c r="N272" s="46">
        <f t="shared" si="584"/>
        <v>24.31275</v>
      </c>
      <c r="O272" s="48">
        <f t="shared" si="585"/>
        <v>89.5</v>
      </c>
      <c r="P272" s="48">
        <f t="shared" si="586"/>
        <v>54</v>
      </c>
      <c r="Q272" s="48">
        <f t="shared" si="587"/>
        <v>1202.77525</v>
      </c>
      <c r="R272" s="46">
        <f t="shared" si="588"/>
        <v>0</v>
      </c>
      <c r="S272" s="46">
        <f t="shared" si="589"/>
        <v>259.63</v>
      </c>
      <c r="T272" s="48">
        <f t="shared" si="590"/>
        <v>113.3</v>
      </c>
      <c r="U272" s="46">
        <f t="shared" si="591"/>
        <v>10.42</v>
      </c>
      <c r="V272" s="46">
        <v>0</v>
      </c>
      <c r="W272" s="48">
        <f t="shared" si="592"/>
        <v>89.5</v>
      </c>
      <c r="X272" s="48">
        <f t="shared" si="593"/>
        <v>54</v>
      </c>
      <c r="Y272" s="46">
        <f t="shared" si="594"/>
        <v>526.85</v>
      </c>
      <c r="Z272" s="46">
        <f t="shared" si="595"/>
        <v>1729.62525</v>
      </c>
      <c r="AA272" s="46"/>
      <c r="AB272" s="12" t="s">
        <v>89</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45">
        <f t="shared" si="580"/>
        <v>270</v>
      </c>
      <c r="B273" s="46" t="s">
        <v>685</v>
      </c>
      <c r="C273" s="56" t="s">
        <v>734</v>
      </c>
      <c r="D273" s="46" t="s">
        <v>735</v>
      </c>
      <c r="E273" s="46">
        <v>3473.25</v>
      </c>
      <c r="F273" s="46">
        <f>VLOOKUP(C273,'[1]9月'!$B:$Q,16,0)</f>
        <v>3245.4</v>
      </c>
      <c r="G273" s="48">
        <v>5664.75</v>
      </c>
      <c r="H273" s="46">
        <v>3473.25</v>
      </c>
      <c r="I273" s="48">
        <v>1790</v>
      </c>
      <c r="J273" s="48">
        <v>108</v>
      </c>
      <c r="K273" s="63">
        <f t="shared" si="581"/>
        <v>62.5185</v>
      </c>
      <c r="L273" s="64">
        <f t="shared" si="582"/>
        <v>519.264</v>
      </c>
      <c r="M273" s="48">
        <f t="shared" si="583"/>
        <v>453.18</v>
      </c>
      <c r="N273" s="46">
        <f t="shared" si="584"/>
        <v>24.31275</v>
      </c>
      <c r="O273" s="48">
        <f t="shared" si="585"/>
        <v>89.5</v>
      </c>
      <c r="P273" s="48">
        <f t="shared" si="586"/>
        <v>54</v>
      </c>
      <c r="Q273" s="48">
        <f t="shared" si="587"/>
        <v>1202.77525</v>
      </c>
      <c r="R273" s="46">
        <f t="shared" si="588"/>
        <v>0</v>
      </c>
      <c r="S273" s="46">
        <f t="shared" si="589"/>
        <v>259.63</v>
      </c>
      <c r="T273" s="48">
        <f t="shared" si="590"/>
        <v>113.3</v>
      </c>
      <c r="U273" s="46">
        <f t="shared" si="591"/>
        <v>10.42</v>
      </c>
      <c r="V273" s="46">
        <v>0</v>
      </c>
      <c r="W273" s="48">
        <f t="shared" si="592"/>
        <v>89.5</v>
      </c>
      <c r="X273" s="48">
        <f t="shared" si="593"/>
        <v>54</v>
      </c>
      <c r="Y273" s="46">
        <f t="shared" si="594"/>
        <v>526.85</v>
      </c>
      <c r="Z273" s="46">
        <f t="shared" si="595"/>
        <v>1729.62525</v>
      </c>
      <c r="AA273" s="46"/>
      <c r="AB273" s="12" t="s">
        <v>89</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45">
        <f t="shared" si="580"/>
        <v>271</v>
      </c>
      <c r="B274" s="46" t="s">
        <v>685</v>
      </c>
      <c r="C274" s="85" t="s">
        <v>736</v>
      </c>
      <c r="D274" s="46" t="s">
        <v>737</v>
      </c>
      <c r="E274" s="46">
        <v>3473.25</v>
      </c>
      <c r="F274" s="46">
        <f>VLOOKUP(C274,'[1]9月'!$B:$Q,16,0)</f>
        <v>3245.4</v>
      </c>
      <c r="G274" s="48">
        <v>5664.75</v>
      </c>
      <c r="H274" s="46">
        <v>3473.25</v>
      </c>
      <c r="I274" s="48">
        <v>1790</v>
      </c>
      <c r="J274" s="48">
        <v>108</v>
      </c>
      <c r="K274" s="63">
        <f t="shared" si="581"/>
        <v>62.5185</v>
      </c>
      <c r="L274" s="64">
        <f t="shared" si="582"/>
        <v>519.264</v>
      </c>
      <c r="M274" s="48">
        <f t="shared" si="583"/>
        <v>453.18</v>
      </c>
      <c r="N274" s="46">
        <f t="shared" si="584"/>
        <v>24.31275</v>
      </c>
      <c r="O274" s="48">
        <f t="shared" si="585"/>
        <v>89.5</v>
      </c>
      <c r="P274" s="48">
        <f t="shared" si="586"/>
        <v>54</v>
      </c>
      <c r="Q274" s="48">
        <f t="shared" si="587"/>
        <v>1202.77525</v>
      </c>
      <c r="R274" s="46">
        <f t="shared" si="588"/>
        <v>0</v>
      </c>
      <c r="S274" s="46">
        <f t="shared" si="589"/>
        <v>259.63</v>
      </c>
      <c r="T274" s="48">
        <f t="shared" si="590"/>
        <v>113.3</v>
      </c>
      <c r="U274" s="46">
        <f t="shared" si="591"/>
        <v>10.42</v>
      </c>
      <c r="V274" s="46">
        <v>0</v>
      </c>
      <c r="W274" s="48">
        <f t="shared" si="592"/>
        <v>89.5</v>
      </c>
      <c r="X274" s="48">
        <f t="shared" si="593"/>
        <v>54</v>
      </c>
      <c r="Y274" s="46">
        <f t="shared" si="594"/>
        <v>526.85</v>
      </c>
      <c r="Z274" s="46">
        <f t="shared" si="595"/>
        <v>1729.62525</v>
      </c>
      <c r="AA274" s="46"/>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45">
        <f t="shared" si="580"/>
        <v>272</v>
      </c>
      <c r="B275" s="46" t="s">
        <v>640</v>
      </c>
      <c r="C275" s="51" t="s">
        <v>738</v>
      </c>
      <c r="D275" s="55" t="s">
        <v>739</v>
      </c>
      <c r="E275" s="46">
        <v>3473.25</v>
      </c>
      <c r="F275" s="46">
        <f>VLOOKUP(C275,'[1]9月'!$B:$Q,16,0)</f>
        <v>3245.4</v>
      </c>
      <c r="G275" s="48">
        <v>5664.75</v>
      </c>
      <c r="H275" s="46">
        <v>3473.25</v>
      </c>
      <c r="I275" s="48">
        <v>1790</v>
      </c>
      <c r="J275" s="48">
        <v>108</v>
      </c>
      <c r="K275" s="63">
        <f t="shared" si="581"/>
        <v>62.5185</v>
      </c>
      <c r="L275" s="64">
        <f t="shared" si="582"/>
        <v>519.264</v>
      </c>
      <c r="M275" s="48">
        <f t="shared" si="583"/>
        <v>453.18</v>
      </c>
      <c r="N275" s="46">
        <f t="shared" si="584"/>
        <v>24.31275</v>
      </c>
      <c r="O275" s="48">
        <f t="shared" si="585"/>
        <v>89.5</v>
      </c>
      <c r="P275" s="48">
        <f t="shared" si="586"/>
        <v>54</v>
      </c>
      <c r="Q275" s="48">
        <f t="shared" si="587"/>
        <v>1202.77525</v>
      </c>
      <c r="R275" s="46">
        <f t="shared" si="588"/>
        <v>0</v>
      </c>
      <c r="S275" s="46">
        <f t="shared" si="589"/>
        <v>259.63</v>
      </c>
      <c r="T275" s="48">
        <f t="shared" si="590"/>
        <v>113.3</v>
      </c>
      <c r="U275" s="46">
        <f t="shared" si="591"/>
        <v>10.42</v>
      </c>
      <c r="V275" s="46">
        <v>0</v>
      </c>
      <c r="W275" s="48">
        <f t="shared" si="592"/>
        <v>89.5</v>
      </c>
      <c r="X275" s="48">
        <f t="shared" si="593"/>
        <v>54</v>
      </c>
      <c r="Y275" s="46">
        <f t="shared" si="594"/>
        <v>526.85</v>
      </c>
      <c r="Z275" s="46">
        <f t="shared" si="595"/>
        <v>1729.62525</v>
      </c>
      <c r="AA275" s="46"/>
      <c r="AB275" s="12" t="s">
        <v>95</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45">
        <f t="shared" si="580"/>
        <v>273</v>
      </c>
      <c r="B276" s="46" t="s">
        <v>685</v>
      </c>
      <c r="C276" s="51" t="s">
        <v>740</v>
      </c>
      <c r="D276" s="55" t="s">
        <v>741</v>
      </c>
      <c r="E276" s="46">
        <v>3473.25</v>
      </c>
      <c r="F276" s="46">
        <f>VLOOKUP(C276,'[1]9月'!$B:$Q,16,0)</f>
        <v>3245.4</v>
      </c>
      <c r="G276" s="48">
        <v>5664.75</v>
      </c>
      <c r="H276" s="46">
        <v>3473.25</v>
      </c>
      <c r="I276" s="48">
        <v>1790</v>
      </c>
      <c r="J276" s="48">
        <v>108</v>
      </c>
      <c r="K276" s="63">
        <f t="shared" si="581"/>
        <v>62.5185</v>
      </c>
      <c r="L276" s="64">
        <f t="shared" si="582"/>
        <v>519.264</v>
      </c>
      <c r="M276" s="48">
        <f t="shared" si="583"/>
        <v>453.18</v>
      </c>
      <c r="N276" s="46">
        <f t="shared" si="584"/>
        <v>24.31275</v>
      </c>
      <c r="O276" s="48">
        <f t="shared" si="585"/>
        <v>89.5</v>
      </c>
      <c r="P276" s="48">
        <f t="shared" si="586"/>
        <v>54</v>
      </c>
      <c r="Q276" s="48">
        <f t="shared" si="587"/>
        <v>1202.77525</v>
      </c>
      <c r="R276" s="46">
        <f t="shared" si="588"/>
        <v>0</v>
      </c>
      <c r="S276" s="46">
        <f t="shared" si="589"/>
        <v>259.63</v>
      </c>
      <c r="T276" s="48">
        <f t="shared" si="590"/>
        <v>113.3</v>
      </c>
      <c r="U276" s="46">
        <f t="shared" si="591"/>
        <v>10.42</v>
      </c>
      <c r="V276" s="46">
        <v>0</v>
      </c>
      <c r="W276" s="48">
        <f t="shared" si="592"/>
        <v>89.5</v>
      </c>
      <c r="X276" s="48">
        <f t="shared" si="593"/>
        <v>54</v>
      </c>
      <c r="Y276" s="46">
        <f t="shared" si="594"/>
        <v>526.85</v>
      </c>
      <c r="Z276" s="46">
        <f t="shared" si="595"/>
        <v>1729.62525</v>
      </c>
      <c r="AA276" s="46"/>
      <c r="AB276" s="12" t="s">
        <v>89</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45">
        <f t="shared" si="580"/>
        <v>274</v>
      </c>
      <c r="B277" s="46" t="s">
        <v>230</v>
      </c>
      <c r="C277" s="86" t="s">
        <v>742</v>
      </c>
      <c r="D277" s="87" t="s">
        <v>743</v>
      </c>
      <c r="E277" s="46">
        <v>3473.25</v>
      </c>
      <c r="F277" s="46">
        <f>VLOOKUP(C277,'[1]9月'!$B:$Q,16,0)</f>
        <v>3245.4</v>
      </c>
      <c r="G277" s="48">
        <v>5664.75</v>
      </c>
      <c r="H277" s="46">
        <v>3473.25</v>
      </c>
      <c r="I277" s="48">
        <v>3180</v>
      </c>
      <c r="J277" s="48">
        <v>108</v>
      </c>
      <c r="K277" s="63">
        <f t="shared" si="581"/>
        <v>62.5185</v>
      </c>
      <c r="L277" s="64">
        <f t="shared" si="582"/>
        <v>519.264</v>
      </c>
      <c r="M277" s="48">
        <f t="shared" si="583"/>
        <v>453.18</v>
      </c>
      <c r="N277" s="46">
        <f t="shared" si="584"/>
        <v>24.31275</v>
      </c>
      <c r="O277" s="48">
        <f t="shared" si="585"/>
        <v>159</v>
      </c>
      <c r="P277" s="48">
        <f t="shared" si="586"/>
        <v>54</v>
      </c>
      <c r="Q277" s="48">
        <f t="shared" si="587"/>
        <v>1272.27525</v>
      </c>
      <c r="R277" s="46">
        <f t="shared" si="588"/>
        <v>0</v>
      </c>
      <c r="S277" s="46">
        <f t="shared" si="589"/>
        <v>259.63</v>
      </c>
      <c r="T277" s="48">
        <f t="shared" si="590"/>
        <v>113.3</v>
      </c>
      <c r="U277" s="46">
        <f t="shared" si="591"/>
        <v>10.42</v>
      </c>
      <c r="V277" s="46">
        <v>0</v>
      </c>
      <c r="W277" s="48">
        <f t="shared" si="592"/>
        <v>159</v>
      </c>
      <c r="X277" s="48">
        <f t="shared" si="593"/>
        <v>54</v>
      </c>
      <c r="Y277" s="46">
        <f t="shared" si="594"/>
        <v>596.35</v>
      </c>
      <c r="Z277" s="46">
        <f t="shared" si="595"/>
        <v>1868.62525</v>
      </c>
      <c r="AA277" s="46"/>
      <c r="AB277" s="12" t="s">
        <v>60</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45">
        <f t="shared" si="580"/>
        <v>275</v>
      </c>
      <c r="B278" s="46" t="s">
        <v>685</v>
      </c>
      <c r="C278" s="51" t="s">
        <v>744</v>
      </c>
      <c r="D278" s="88" t="s">
        <v>745</v>
      </c>
      <c r="E278" s="46">
        <v>3473.25</v>
      </c>
      <c r="F278" s="46">
        <v>3245.4</v>
      </c>
      <c r="G278" s="48">
        <v>5664.75</v>
      </c>
      <c r="H278" s="46">
        <v>3473.25</v>
      </c>
      <c r="I278" s="48">
        <v>1790</v>
      </c>
      <c r="J278" s="48">
        <v>108</v>
      </c>
      <c r="K278" s="63">
        <f t="shared" si="581"/>
        <v>62.5185</v>
      </c>
      <c r="L278" s="64">
        <f t="shared" si="582"/>
        <v>519.264</v>
      </c>
      <c r="M278" s="48">
        <f t="shared" si="583"/>
        <v>453.18</v>
      </c>
      <c r="N278" s="46">
        <f t="shared" si="584"/>
        <v>24.31275</v>
      </c>
      <c r="O278" s="48">
        <f t="shared" si="585"/>
        <v>89.5</v>
      </c>
      <c r="P278" s="48">
        <f t="shared" si="586"/>
        <v>54</v>
      </c>
      <c r="Q278" s="48">
        <f t="shared" si="587"/>
        <v>1202.77525</v>
      </c>
      <c r="R278" s="46">
        <f t="shared" si="588"/>
        <v>0</v>
      </c>
      <c r="S278" s="46">
        <f t="shared" si="589"/>
        <v>259.63</v>
      </c>
      <c r="T278" s="48">
        <f t="shared" si="590"/>
        <v>113.3</v>
      </c>
      <c r="U278" s="46">
        <f t="shared" si="591"/>
        <v>10.42</v>
      </c>
      <c r="V278" s="46">
        <v>0</v>
      </c>
      <c r="W278" s="48">
        <f t="shared" si="592"/>
        <v>89.5</v>
      </c>
      <c r="X278" s="48">
        <f t="shared" si="593"/>
        <v>54</v>
      </c>
      <c r="Y278" s="46">
        <f t="shared" si="594"/>
        <v>526.85</v>
      </c>
      <c r="Z278" s="46">
        <f t="shared" si="595"/>
        <v>1729.62525</v>
      </c>
      <c r="AA278" s="46"/>
      <c r="AB278" s="12" t="s">
        <v>89</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45">
        <f t="shared" si="580"/>
        <v>276</v>
      </c>
      <c r="B279" s="46" t="s">
        <v>640</v>
      </c>
      <c r="C279" s="51" t="s">
        <v>746</v>
      </c>
      <c r="D279" s="88" t="s">
        <v>747</v>
      </c>
      <c r="E279" s="46">
        <v>3473.25</v>
      </c>
      <c r="F279" s="46">
        <v>3245.4</v>
      </c>
      <c r="G279" s="48">
        <v>5664.75</v>
      </c>
      <c r="H279" s="46">
        <v>3473.25</v>
      </c>
      <c r="I279" s="48">
        <v>1790</v>
      </c>
      <c r="J279" s="48">
        <v>108</v>
      </c>
      <c r="K279" s="63">
        <f t="shared" si="581"/>
        <v>62.5185</v>
      </c>
      <c r="L279" s="64">
        <f t="shared" si="582"/>
        <v>519.264</v>
      </c>
      <c r="M279" s="48">
        <f t="shared" si="583"/>
        <v>453.18</v>
      </c>
      <c r="N279" s="46">
        <f t="shared" si="584"/>
        <v>24.31275</v>
      </c>
      <c r="O279" s="48">
        <f t="shared" si="585"/>
        <v>89.5</v>
      </c>
      <c r="P279" s="48">
        <f t="shared" si="586"/>
        <v>54</v>
      </c>
      <c r="Q279" s="48">
        <f t="shared" si="587"/>
        <v>1202.77525</v>
      </c>
      <c r="R279" s="46">
        <f t="shared" si="588"/>
        <v>0</v>
      </c>
      <c r="S279" s="46">
        <f t="shared" si="589"/>
        <v>259.63</v>
      </c>
      <c r="T279" s="48">
        <f t="shared" si="590"/>
        <v>113.3</v>
      </c>
      <c r="U279" s="46">
        <f t="shared" si="591"/>
        <v>10.42</v>
      </c>
      <c r="V279" s="46">
        <v>0</v>
      </c>
      <c r="W279" s="48">
        <f t="shared" si="592"/>
        <v>89.5</v>
      </c>
      <c r="X279" s="48">
        <f t="shared" si="593"/>
        <v>54</v>
      </c>
      <c r="Y279" s="46">
        <f t="shared" si="594"/>
        <v>526.85</v>
      </c>
      <c r="Z279" s="46">
        <f t="shared" si="595"/>
        <v>1729.62525</v>
      </c>
      <c r="AA279" s="46"/>
      <c r="AB279" s="12" t="s">
        <v>95</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45">
        <f t="shared" si="580"/>
        <v>277</v>
      </c>
      <c r="B280" s="46" t="s">
        <v>558</v>
      </c>
      <c r="C280" s="51" t="s">
        <v>758</v>
      </c>
      <c r="D280" s="76" t="s">
        <v>759</v>
      </c>
      <c r="E280" s="95">
        <v>3473.25</v>
      </c>
      <c r="F280" s="95">
        <v>3245.5</v>
      </c>
      <c r="G280" s="96">
        <v>5664.75</v>
      </c>
      <c r="H280" s="95">
        <v>3473.25</v>
      </c>
      <c r="I280" s="96">
        <v>1790</v>
      </c>
      <c r="J280" s="48">
        <v>108</v>
      </c>
      <c r="K280" s="63">
        <f t="shared" si="581"/>
        <v>62.5185</v>
      </c>
      <c r="L280" s="64">
        <f t="shared" si="582"/>
        <v>519.28</v>
      </c>
      <c r="M280" s="48">
        <f t="shared" si="583"/>
        <v>453.18</v>
      </c>
      <c r="N280" s="46">
        <f t="shared" si="584"/>
        <v>24.31275</v>
      </c>
      <c r="O280" s="48">
        <f t="shared" si="585"/>
        <v>89.5</v>
      </c>
      <c r="P280" s="48">
        <f t="shared" si="586"/>
        <v>54</v>
      </c>
      <c r="Q280" s="48">
        <f t="shared" si="587"/>
        <v>1202.79125</v>
      </c>
      <c r="R280" s="46">
        <f t="shared" si="588"/>
        <v>0</v>
      </c>
      <c r="S280" s="46">
        <f t="shared" si="589"/>
        <v>259.64</v>
      </c>
      <c r="T280" s="48">
        <f t="shared" si="590"/>
        <v>113.3</v>
      </c>
      <c r="U280" s="46">
        <f t="shared" si="591"/>
        <v>10.42</v>
      </c>
      <c r="V280" s="46">
        <v>0</v>
      </c>
      <c r="W280" s="48">
        <f t="shared" si="592"/>
        <v>89.5</v>
      </c>
      <c r="X280" s="48">
        <f t="shared" si="593"/>
        <v>54</v>
      </c>
      <c r="Y280" s="46">
        <f t="shared" si="594"/>
        <v>526.86</v>
      </c>
      <c r="Z280" s="46">
        <f t="shared" si="595"/>
        <v>1729.65125</v>
      </c>
      <c r="AA280" s="46"/>
      <c r="AB280" s="12" t="s">
        <v>98</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45">
        <f t="shared" si="580"/>
        <v>278</v>
      </c>
      <c r="B281" s="46" t="s">
        <v>210</v>
      </c>
      <c r="C281" s="51" t="s">
        <v>760</v>
      </c>
      <c r="D281" s="348" t="s">
        <v>761</v>
      </c>
      <c r="E281" s="95">
        <v>3473.25</v>
      </c>
      <c r="F281" s="95">
        <v>3245.5</v>
      </c>
      <c r="G281" s="96">
        <v>5664.75</v>
      </c>
      <c r="H281" s="95">
        <v>3473.25</v>
      </c>
      <c r="I281" s="96">
        <v>3180</v>
      </c>
      <c r="J281" s="48">
        <v>108</v>
      </c>
      <c r="K281" s="63">
        <f t="shared" si="581"/>
        <v>62.5185</v>
      </c>
      <c r="L281" s="64">
        <f t="shared" si="582"/>
        <v>519.28</v>
      </c>
      <c r="M281" s="48">
        <f t="shared" si="583"/>
        <v>453.18</v>
      </c>
      <c r="N281" s="46">
        <f t="shared" si="584"/>
        <v>24.31275</v>
      </c>
      <c r="O281" s="48">
        <f t="shared" si="585"/>
        <v>159</v>
      </c>
      <c r="P281" s="48">
        <f t="shared" si="586"/>
        <v>54</v>
      </c>
      <c r="Q281" s="48">
        <f t="shared" si="587"/>
        <v>1272.29125</v>
      </c>
      <c r="R281" s="46">
        <f t="shared" si="588"/>
        <v>0</v>
      </c>
      <c r="S281" s="46">
        <f t="shared" si="589"/>
        <v>259.64</v>
      </c>
      <c r="T281" s="48">
        <f t="shared" si="590"/>
        <v>113.3</v>
      </c>
      <c r="U281" s="46">
        <f t="shared" si="591"/>
        <v>10.42</v>
      </c>
      <c r="V281" s="46">
        <v>0</v>
      </c>
      <c r="W281" s="48">
        <f t="shared" si="592"/>
        <v>159</v>
      </c>
      <c r="X281" s="48">
        <f t="shared" si="593"/>
        <v>54</v>
      </c>
      <c r="Y281" s="46">
        <f t="shared" si="594"/>
        <v>596.36</v>
      </c>
      <c r="Z281" s="46">
        <f t="shared" si="595"/>
        <v>1868.65125</v>
      </c>
      <c r="AA281" s="46"/>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45">
        <f t="shared" si="580"/>
        <v>279</v>
      </c>
      <c r="B282" s="46" t="s">
        <v>230</v>
      </c>
      <c r="C282" s="79" t="s">
        <v>762</v>
      </c>
      <c r="D282" s="55" t="s">
        <v>763</v>
      </c>
      <c r="E282" s="95">
        <v>3473.25</v>
      </c>
      <c r="F282" s="95">
        <v>3245.5</v>
      </c>
      <c r="G282" s="96">
        <v>5664.75</v>
      </c>
      <c r="H282" s="95">
        <v>3473.25</v>
      </c>
      <c r="I282" s="48">
        <v>3180</v>
      </c>
      <c r="J282" s="48">
        <v>108</v>
      </c>
      <c r="K282" s="63">
        <f t="shared" si="581"/>
        <v>62.5185</v>
      </c>
      <c r="L282" s="64">
        <f t="shared" si="582"/>
        <v>519.28</v>
      </c>
      <c r="M282" s="48">
        <f t="shared" si="583"/>
        <v>453.18</v>
      </c>
      <c r="N282" s="46">
        <f t="shared" si="584"/>
        <v>24.31275</v>
      </c>
      <c r="O282" s="48">
        <f t="shared" si="585"/>
        <v>159</v>
      </c>
      <c r="P282" s="48">
        <f t="shared" si="586"/>
        <v>54</v>
      </c>
      <c r="Q282" s="48">
        <f t="shared" si="587"/>
        <v>1272.29125</v>
      </c>
      <c r="R282" s="46">
        <f t="shared" si="588"/>
        <v>0</v>
      </c>
      <c r="S282" s="46">
        <f t="shared" si="589"/>
        <v>259.64</v>
      </c>
      <c r="T282" s="48">
        <f t="shared" si="590"/>
        <v>113.3</v>
      </c>
      <c r="U282" s="46">
        <f t="shared" si="591"/>
        <v>10.42</v>
      </c>
      <c r="V282" s="46">
        <v>0</v>
      </c>
      <c r="W282" s="48">
        <f t="shared" si="592"/>
        <v>159</v>
      </c>
      <c r="X282" s="48">
        <f t="shared" si="593"/>
        <v>54</v>
      </c>
      <c r="Y282" s="46">
        <f t="shared" si="594"/>
        <v>596.36</v>
      </c>
      <c r="Z282" s="46">
        <f t="shared" si="595"/>
        <v>1868.65125</v>
      </c>
      <c r="AA282" s="46"/>
      <c r="AB282" s="12" t="s">
        <v>60</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45">
        <f t="shared" si="580"/>
        <v>280</v>
      </c>
      <c r="B283" s="46" t="s">
        <v>230</v>
      </c>
      <c r="C283" s="79" t="s">
        <v>764</v>
      </c>
      <c r="D283" s="55" t="s">
        <v>765</v>
      </c>
      <c r="E283" s="95">
        <v>3473.25</v>
      </c>
      <c r="F283" s="95">
        <v>3245.5</v>
      </c>
      <c r="G283" s="96">
        <v>5664.75</v>
      </c>
      <c r="H283" s="95">
        <v>3473.25</v>
      </c>
      <c r="I283" s="48">
        <v>3180</v>
      </c>
      <c r="J283" s="48">
        <v>108</v>
      </c>
      <c r="K283" s="63">
        <f t="shared" si="581"/>
        <v>62.5185</v>
      </c>
      <c r="L283" s="64">
        <f t="shared" si="582"/>
        <v>519.28</v>
      </c>
      <c r="M283" s="48">
        <f t="shared" si="583"/>
        <v>453.18</v>
      </c>
      <c r="N283" s="46">
        <f t="shared" si="584"/>
        <v>24.31275</v>
      </c>
      <c r="O283" s="48">
        <f t="shared" si="585"/>
        <v>159</v>
      </c>
      <c r="P283" s="48">
        <f t="shared" si="586"/>
        <v>54</v>
      </c>
      <c r="Q283" s="48">
        <f t="shared" si="587"/>
        <v>1272.29125</v>
      </c>
      <c r="R283" s="46">
        <f t="shared" si="588"/>
        <v>0</v>
      </c>
      <c r="S283" s="46">
        <f t="shared" si="589"/>
        <v>259.64</v>
      </c>
      <c r="T283" s="48">
        <f t="shared" si="590"/>
        <v>113.3</v>
      </c>
      <c r="U283" s="46">
        <f t="shared" si="591"/>
        <v>10.42</v>
      </c>
      <c r="V283" s="46">
        <v>0</v>
      </c>
      <c r="W283" s="48">
        <f t="shared" si="592"/>
        <v>159</v>
      </c>
      <c r="X283" s="48">
        <f t="shared" si="593"/>
        <v>54</v>
      </c>
      <c r="Y283" s="46">
        <f t="shared" si="594"/>
        <v>596.36</v>
      </c>
      <c r="Z283" s="46">
        <f t="shared" si="595"/>
        <v>1868.65125</v>
      </c>
      <c r="AA283" s="46"/>
      <c r="AB283" s="12" t="s">
        <v>60</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45">
        <f t="shared" si="580"/>
        <v>281</v>
      </c>
      <c r="B284" s="46" t="s">
        <v>230</v>
      </c>
      <c r="C284" s="79" t="s">
        <v>766</v>
      </c>
      <c r="D284" s="81" t="s">
        <v>767</v>
      </c>
      <c r="E284" s="96">
        <v>3473.25</v>
      </c>
      <c r="F284" s="96">
        <v>3245.5</v>
      </c>
      <c r="G284" s="96">
        <v>5664.75</v>
      </c>
      <c r="H284" s="96">
        <v>3473.25</v>
      </c>
      <c r="I284" s="48">
        <v>3180</v>
      </c>
      <c r="J284" s="48">
        <v>108</v>
      </c>
      <c r="K284" s="93">
        <f t="shared" si="581"/>
        <v>62.5185</v>
      </c>
      <c r="L284" s="94">
        <f t="shared" si="582"/>
        <v>519.28</v>
      </c>
      <c r="M284" s="48">
        <f t="shared" si="583"/>
        <v>453.18</v>
      </c>
      <c r="N284" s="48">
        <f t="shared" si="584"/>
        <v>24.31275</v>
      </c>
      <c r="O284" s="48">
        <f t="shared" si="585"/>
        <v>159</v>
      </c>
      <c r="P284" s="48">
        <f t="shared" si="586"/>
        <v>54</v>
      </c>
      <c r="Q284" s="48">
        <f t="shared" si="587"/>
        <v>1272.29125</v>
      </c>
      <c r="R284" s="46">
        <f t="shared" si="588"/>
        <v>0</v>
      </c>
      <c r="S284" s="48">
        <f t="shared" si="589"/>
        <v>259.64</v>
      </c>
      <c r="T284" s="48">
        <f t="shared" si="590"/>
        <v>113.3</v>
      </c>
      <c r="U284" s="48">
        <f t="shared" si="591"/>
        <v>10.42</v>
      </c>
      <c r="V284" s="46">
        <v>0</v>
      </c>
      <c r="W284" s="48">
        <f t="shared" si="592"/>
        <v>159</v>
      </c>
      <c r="X284" s="48">
        <f t="shared" si="593"/>
        <v>54</v>
      </c>
      <c r="Y284" s="46">
        <f t="shared" si="594"/>
        <v>596.36</v>
      </c>
      <c r="Z284" s="48">
        <f t="shared" si="595"/>
        <v>1868.65125</v>
      </c>
      <c r="AA284" s="48"/>
      <c r="AB284" s="12" t="s">
        <v>57</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45">
        <f t="shared" si="580"/>
        <v>282</v>
      </c>
      <c r="B285" s="46" t="s">
        <v>509</v>
      </c>
      <c r="C285" s="51" t="s">
        <v>768</v>
      </c>
      <c r="D285" s="348" t="s">
        <v>769</v>
      </c>
      <c r="E285" s="95">
        <v>3473.25</v>
      </c>
      <c r="F285" s="95">
        <v>3245.5</v>
      </c>
      <c r="G285" s="96">
        <v>5664.75</v>
      </c>
      <c r="H285" s="95">
        <v>3473.25</v>
      </c>
      <c r="I285" s="48">
        <v>1790</v>
      </c>
      <c r="J285" s="48">
        <v>108</v>
      </c>
      <c r="K285" s="63">
        <f t="shared" si="581"/>
        <v>62.5185</v>
      </c>
      <c r="L285" s="64">
        <f t="shared" si="582"/>
        <v>519.28</v>
      </c>
      <c r="M285" s="48">
        <f t="shared" si="583"/>
        <v>453.18</v>
      </c>
      <c r="N285" s="46">
        <f t="shared" si="584"/>
        <v>24.31275</v>
      </c>
      <c r="O285" s="48">
        <f t="shared" si="585"/>
        <v>89.5</v>
      </c>
      <c r="P285" s="48">
        <f t="shared" si="586"/>
        <v>54</v>
      </c>
      <c r="Q285" s="48">
        <f t="shared" si="587"/>
        <v>1202.79125</v>
      </c>
      <c r="R285" s="46">
        <f t="shared" si="588"/>
        <v>0</v>
      </c>
      <c r="S285" s="46">
        <f t="shared" si="589"/>
        <v>259.64</v>
      </c>
      <c r="T285" s="48">
        <f t="shared" si="590"/>
        <v>113.3</v>
      </c>
      <c r="U285" s="46">
        <f t="shared" si="591"/>
        <v>10.42</v>
      </c>
      <c r="V285" s="46">
        <v>0</v>
      </c>
      <c r="W285" s="48">
        <f t="shared" si="592"/>
        <v>89.5</v>
      </c>
      <c r="X285" s="48">
        <f t="shared" si="593"/>
        <v>54</v>
      </c>
      <c r="Y285" s="46">
        <f t="shared" si="594"/>
        <v>526.86</v>
      </c>
      <c r="Z285" s="46">
        <f t="shared" si="595"/>
        <v>1729.65125</v>
      </c>
      <c r="AA285" s="46"/>
      <c r="AB285" s="12" t="s">
        <v>83</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45">
        <f t="shared" si="580"/>
        <v>283</v>
      </c>
      <c r="B286" s="46" t="s">
        <v>337</v>
      </c>
      <c r="C286" s="51" t="s">
        <v>770</v>
      </c>
      <c r="D286" s="348" t="s">
        <v>771</v>
      </c>
      <c r="E286" s="95">
        <v>3473.25</v>
      </c>
      <c r="F286" s="95">
        <v>3245.5</v>
      </c>
      <c r="G286" s="96">
        <v>5664.75</v>
      </c>
      <c r="H286" s="95">
        <v>3473.25</v>
      </c>
      <c r="I286" s="48">
        <v>1790</v>
      </c>
      <c r="J286" s="48">
        <v>108</v>
      </c>
      <c r="K286" s="63">
        <f t="shared" si="581"/>
        <v>62.5185</v>
      </c>
      <c r="L286" s="64">
        <f t="shared" si="582"/>
        <v>519.28</v>
      </c>
      <c r="M286" s="48">
        <f t="shared" si="583"/>
        <v>453.18</v>
      </c>
      <c r="N286" s="46">
        <f t="shared" si="584"/>
        <v>24.31275</v>
      </c>
      <c r="O286" s="48">
        <f t="shared" si="585"/>
        <v>89.5</v>
      </c>
      <c r="P286" s="48">
        <f t="shared" si="586"/>
        <v>54</v>
      </c>
      <c r="Q286" s="48">
        <f t="shared" si="587"/>
        <v>1202.79125</v>
      </c>
      <c r="R286" s="46">
        <f t="shared" si="588"/>
        <v>0</v>
      </c>
      <c r="S286" s="46">
        <f t="shared" si="589"/>
        <v>259.64</v>
      </c>
      <c r="T286" s="48">
        <f t="shared" si="590"/>
        <v>113.3</v>
      </c>
      <c r="U286" s="46">
        <f t="shared" si="591"/>
        <v>10.42</v>
      </c>
      <c r="V286" s="46">
        <v>0</v>
      </c>
      <c r="W286" s="48">
        <f t="shared" si="592"/>
        <v>89.5</v>
      </c>
      <c r="X286" s="48">
        <f t="shared" si="593"/>
        <v>54</v>
      </c>
      <c r="Y286" s="46">
        <f t="shared" si="594"/>
        <v>526.86</v>
      </c>
      <c r="Z286" s="46">
        <f t="shared" si="595"/>
        <v>1729.65125</v>
      </c>
      <c r="AA286" s="46"/>
      <c r="AB286" s="12" t="s">
        <v>74</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45">
        <f t="shared" si="580"/>
        <v>284</v>
      </c>
      <c r="B287" s="46" t="s">
        <v>484</v>
      </c>
      <c r="C287" s="51" t="s">
        <v>772</v>
      </c>
      <c r="D287" s="348" t="s">
        <v>773</v>
      </c>
      <c r="E287" s="95">
        <v>3473.25</v>
      </c>
      <c r="F287" s="95">
        <v>3245.5</v>
      </c>
      <c r="G287" s="96">
        <v>5664.75</v>
      </c>
      <c r="H287" s="95">
        <v>3473.25</v>
      </c>
      <c r="I287" s="48">
        <v>1790</v>
      </c>
      <c r="J287" s="48">
        <v>108</v>
      </c>
      <c r="K287" s="63">
        <f t="shared" si="581"/>
        <v>62.5185</v>
      </c>
      <c r="L287" s="64">
        <f t="shared" si="582"/>
        <v>519.28</v>
      </c>
      <c r="M287" s="48">
        <f t="shared" si="583"/>
        <v>453.18</v>
      </c>
      <c r="N287" s="46">
        <f t="shared" si="584"/>
        <v>24.31275</v>
      </c>
      <c r="O287" s="48">
        <f t="shared" si="585"/>
        <v>89.5</v>
      </c>
      <c r="P287" s="48">
        <f t="shared" si="586"/>
        <v>54</v>
      </c>
      <c r="Q287" s="48">
        <f t="shared" si="587"/>
        <v>1202.79125</v>
      </c>
      <c r="R287" s="46">
        <f t="shared" si="588"/>
        <v>0</v>
      </c>
      <c r="S287" s="46">
        <f t="shared" si="589"/>
        <v>259.64</v>
      </c>
      <c r="T287" s="48">
        <f t="shared" si="590"/>
        <v>113.3</v>
      </c>
      <c r="U287" s="46">
        <f t="shared" si="591"/>
        <v>10.42</v>
      </c>
      <c r="V287" s="46">
        <v>0</v>
      </c>
      <c r="W287" s="48">
        <f t="shared" si="592"/>
        <v>89.5</v>
      </c>
      <c r="X287" s="48">
        <f t="shared" si="593"/>
        <v>54</v>
      </c>
      <c r="Y287" s="46">
        <f t="shared" si="594"/>
        <v>526.86</v>
      </c>
      <c r="Z287" s="46">
        <f t="shared" si="595"/>
        <v>1729.65125</v>
      </c>
      <c r="AA287" s="46"/>
      <c r="AB287" s="12" t="s">
        <v>77</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45">
        <f t="shared" si="580"/>
        <v>285</v>
      </c>
      <c r="B288" s="46" t="s">
        <v>363</v>
      </c>
      <c r="C288" s="97" t="s">
        <v>774</v>
      </c>
      <c r="D288" s="351" t="s">
        <v>775</v>
      </c>
      <c r="E288" s="95">
        <v>3473.25</v>
      </c>
      <c r="F288" s="95">
        <v>3245.5</v>
      </c>
      <c r="G288" s="96">
        <v>5664.75</v>
      </c>
      <c r="H288" s="95">
        <v>3473.25</v>
      </c>
      <c r="I288" s="48">
        <v>1790</v>
      </c>
      <c r="J288" s="48">
        <v>108</v>
      </c>
      <c r="K288" s="63">
        <f t="shared" si="581"/>
        <v>62.5185</v>
      </c>
      <c r="L288" s="64">
        <f t="shared" si="582"/>
        <v>519.28</v>
      </c>
      <c r="M288" s="48">
        <f t="shared" si="583"/>
        <v>453.18</v>
      </c>
      <c r="N288" s="46">
        <f t="shared" si="584"/>
        <v>24.31275</v>
      </c>
      <c r="O288" s="48">
        <f t="shared" si="585"/>
        <v>89.5</v>
      </c>
      <c r="P288" s="48">
        <f t="shared" si="586"/>
        <v>54</v>
      </c>
      <c r="Q288" s="48">
        <f t="shared" si="587"/>
        <v>1202.79125</v>
      </c>
      <c r="R288" s="46">
        <f t="shared" si="588"/>
        <v>0</v>
      </c>
      <c r="S288" s="46">
        <f t="shared" si="589"/>
        <v>259.64</v>
      </c>
      <c r="T288" s="48">
        <f t="shared" si="590"/>
        <v>113.3</v>
      </c>
      <c r="U288" s="46">
        <f t="shared" si="591"/>
        <v>10.42</v>
      </c>
      <c r="V288" s="46">
        <v>0</v>
      </c>
      <c r="W288" s="48">
        <f t="shared" si="592"/>
        <v>89.5</v>
      </c>
      <c r="X288" s="48">
        <f t="shared" si="593"/>
        <v>54</v>
      </c>
      <c r="Y288" s="46">
        <f t="shared" si="594"/>
        <v>526.86</v>
      </c>
      <c r="Z288" s="46">
        <f t="shared" si="595"/>
        <v>1729.65125</v>
      </c>
      <c r="AA288" s="46"/>
      <c r="AB288" s="12" t="s">
        <v>71</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21" customFormat="1" ht="16" customHeight="1" spans="1:36">
      <c r="A289" s="45">
        <f t="shared" si="580"/>
        <v>286</v>
      </c>
      <c r="B289" s="46" t="s">
        <v>337</v>
      </c>
      <c r="C289" s="51" t="s">
        <v>776</v>
      </c>
      <c r="D289" s="352" t="s">
        <v>777</v>
      </c>
      <c r="E289" s="46">
        <v>3473.25</v>
      </c>
      <c r="F289" s="46">
        <v>3245.5</v>
      </c>
      <c r="G289" s="48">
        <v>5664.75</v>
      </c>
      <c r="H289" s="46">
        <v>3473.25</v>
      </c>
      <c r="I289" s="48">
        <v>1790</v>
      </c>
      <c r="J289" s="48">
        <v>108</v>
      </c>
      <c r="K289" s="63">
        <f t="shared" si="581"/>
        <v>62.5185</v>
      </c>
      <c r="L289" s="64">
        <f t="shared" si="582"/>
        <v>519.28</v>
      </c>
      <c r="M289" s="48">
        <f t="shared" si="583"/>
        <v>453.18</v>
      </c>
      <c r="N289" s="46">
        <f t="shared" si="584"/>
        <v>24.31275</v>
      </c>
      <c r="O289" s="48">
        <f t="shared" si="585"/>
        <v>89.5</v>
      </c>
      <c r="P289" s="48">
        <f t="shared" si="586"/>
        <v>54</v>
      </c>
      <c r="Q289" s="48">
        <f t="shared" si="587"/>
        <v>1202.79125</v>
      </c>
      <c r="R289" s="46">
        <f t="shared" si="588"/>
        <v>0</v>
      </c>
      <c r="S289" s="46">
        <f t="shared" si="589"/>
        <v>259.64</v>
      </c>
      <c r="T289" s="48">
        <f t="shared" si="590"/>
        <v>113.3</v>
      </c>
      <c r="U289" s="46">
        <f t="shared" si="591"/>
        <v>10.42</v>
      </c>
      <c r="V289" s="46">
        <v>0</v>
      </c>
      <c r="W289" s="48">
        <f t="shared" si="592"/>
        <v>89.5</v>
      </c>
      <c r="X289" s="48">
        <f t="shared" si="593"/>
        <v>54</v>
      </c>
      <c r="Y289" s="46">
        <f t="shared" si="594"/>
        <v>526.86</v>
      </c>
      <c r="Z289" s="46">
        <f t="shared" si="595"/>
        <v>1729.65125</v>
      </c>
      <c r="AA289" s="46"/>
      <c r="AB289" s="12" t="s">
        <v>74</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45">
        <f t="shared" si="580"/>
        <v>287</v>
      </c>
      <c r="B290" s="46" t="s">
        <v>558</v>
      </c>
      <c r="C290" s="100" t="s">
        <v>778</v>
      </c>
      <c r="D290" s="346" t="s">
        <v>779</v>
      </c>
      <c r="E290" s="95">
        <v>3473.25</v>
      </c>
      <c r="F290" s="95">
        <v>3245.5</v>
      </c>
      <c r="G290" s="96">
        <v>5664.75</v>
      </c>
      <c r="H290" s="95">
        <v>3473.25</v>
      </c>
      <c r="I290" s="48">
        <v>1790</v>
      </c>
      <c r="J290" s="48">
        <v>108</v>
      </c>
      <c r="K290" s="63">
        <f t="shared" si="581"/>
        <v>62.5185</v>
      </c>
      <c r="L290" s="64">
        <f t="shared" si="582"/>
        <v>519.28</v>
      </c>
      <c r="M290" s="48">
        <f t="shared" si="583"/>
        <v>453.18</v>
      </c>
      <c r="N290" s="46">
        <f t="shared" si="584"/>
        <v>24.31275</v>
      </c>
      <c r="O290" s="48">
        <f t="shared" si="585"/>
        <v>89.5</v>
      </c>
      <c r="P290" s="48">
        <f t="shared" si="586"/>
        <v>54</v>
      </c>
      <c r="Q290" s="48">
        <f t="shared" si="587"/>
        <v>1202.79125</v>
      </c>
      <c r="R290" s="46">
        <f t="shared" si="588"/>
        <v>0</v>
      </c>
      <c r="S290" s="46">
        <f t="shared" si="589"/>
        <v>259.64</v>
      </c>
      <c r="T290" s="48">
        <f t="shared" si="590"/>
        <v>113.3</v>
      </c>
      <c r="U290" s="46">
        <f t="shared" si="591"/>
        <v>10.42</v>
      </c>
      <c r="V290" s="46">
        <v>0</v>
      </c>
      <c r="W290" s="48">
        <f t="shared" si="592"/>
        <v>89.5</v>
      </c>
      <c r="X290" s="48">
        <f t="shared" si="593"/>
        <v>54</v>
      </c>
      <c r="Y290" s="46">
        <f t="shared" si="594"/>
        <v>526.86</v>
      </c>
      <c r="Z290" s="46">
        <f t="shared" si="595"/>
        <v>1729.65125</v>
      </c>
      <c r="AA290" s="46"/>
      <c r="AB290" s="12" t="s">
        <v>98</v>
      </c>
      <c r="AC290" s="11">
        <f t="shared" ref="AC290:AE290" si="657">K290+R290</f>
        <v>62.5185</v>
      </c>
      <c r="AD290" s="11">
        <f t="shared" si="657"/>
        <v>778.92</v>
      </c>
      <c r="AE290" s="11">
        <f t="shared" si="657"/>
        <v>566.48</v>
      </c>
      <c r="AF290" s="11">
        <f t="shared" si="597"/>
        <v>34.73275</v>
      </c>
      <c r="AG290" s="11">
        <f t="shared" ref="AG290:AI290" si="658">O290+W290</f>
        <v>179</v>
      </c>
      <c r="AH290" s="11">
        <f t="shared" si="658"/>
        <v>108</v>
      </c>
      <c r="AI290" s="11">
        <f t="shared" si="658"/>
        <v>1729.65125</v>
      </c>
      <c r="AJ290" s="12" t="s">
        <v>33</v>
      </c>
    </row>
    <row r="291" s="9" customFormat="1" ht="16" customHeight="1" spans="1:36">
      <c r="A291" s="45">
        <f t="shared" si="580"/>
        <v>288</v>
      </c>
      <c r="B291" s="46" t="s">
        <v>193</v>
      </c>
      <c r="C291" s="100" t="s">
        <v>780</v>
      </c>
      <c r="D291" s="55" t="s">
        <v>781</v>
      </c>
      <c r="E291" s="95">
        <v>3473.25</v>
      </c>
      <c r="F291" s="95">
        <v>3245.5</v>
      </c>
      <c r="G291" s="96">
        <v>5664.75</v>
      </c>
      <c r="H291" s="95">
        <v>3473.25</v>
      </c>
      <c r="I291" s="48">
        <v>3180</v>
      </c>
      <c r="J291" s="48">
        <v>108</v>
      </c>
      <c r="K291" s="63">
        <f t="shared" si="581"/>
        <v>62.5185</v>
      </c>
      <c r="L291" s="64">
        <f t="shared" si="582"/>
        <v>519.28</v>
      </c>
      <c r="M291" s="48">
        <f t="shared" si="583"/>
        <v>453.18</v>
      </c>
      <c r="N291" s="46">
        <f t="shared" si="584"/>
        <v>24.31275</v>
      </c>
      <c r="O291" s="48">
        <f t="shared" si="585"/>
        <v>159</v>
      </c>
      <c r="P291" s="48">
        <f t="shared" si="586"/>
        <v>54</v>
      </c>
      <c r="Q291" s="48">
        <f t="shared" si="587"/>
        <v>1272.29125</v>
      </c>
      <c r="R291" s="46">
        <f t="shared" si="588"/>
        <v>0</v>
      </c>
      <c r="S291" s="46">
        <f t="shared" si="589"/>
        <v>259.64</v>
      </c>
      <c r="T291" s="48">
        <f t="shared" si="590"/>
        <v>113.3</v>
      </c>
      <c r="U291" s="46">
        <f t="shared" si="591"/>
        <v>10.42</v>
      </c>
      <c r="V291" s="46">
        <v>0</v>
      </c>
      <c r="W291" s="48">
        <f t="shared" si="592"/>
        <v>159</v>
      </c>
      <c r="X291" s="48">
        <f t="shared" si="593"/>
        <v>54</v>
      </c>
      <c r="Y291" s="46">
        <f t="shared" si="594"/>
        <v>596.36</v>
      </c>
      <c r="Z291" s="46">
        <f t="shared" si="595"/>
        <v>1868.65125</v>
      </c>
      <c r="AA291" s="46"/>
      <c r="AB291" s="12" t="s">
        <v>104</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45">
        <f t="shared" si="580"/>
        <v>289</v>
      </c>
      <c r="B292" s="46" t="s">
        <v>227</v>
      </c>
      <c r="C292" s="100" t="s">
        <v>782</v>
      </c>
      <c r="D292" s="55" t="s">
        <v>783</v>
      </c>
      <c r="E292" s="95">
        <v>3473.25</v>
      </c>
      <c r="F292" s="95">
        <v>3245.5</v>
      </c>
      <c r="G292" s="96">
        <v>5664.75</v>
      </c>
      <c r="H292" s="95">
        <v>3473.25</v>
      </c>
      <c r="I292" s="48">
        <v>3180</v>
      </c>
      <c r="J292" s="48">
        <v>108</v>
      </c>
      <c r="K292" s="63">
        <f t="shared" si="581"/>
        <v>62.5185</v>
      </c>
      <c r="L292" s="64">
        <f t="shared" si="582"/>
        <v>519.28</v>
      </c>
      <c r="M292" s="48">
        <f t="shared" si="583"/>
        <v>453.18</v>
      </c>
      <c r="N292" s="46">
        <f t="shared" si="584"/>
        <v>24.31275</v>
      </c>
      <c r="O292" s="48">
        <f t="shared" si="585"/>
        <v>159</v>
      </c>
      <c r="P292" s="48">
        <f t="shared" si="586"/>
        <v>54</v>
      </c>
      <c r="Q292" s="48">
        <f t="shared" si="587"/>
        <v>1272.29125</v>
      </c>
      <c r="R292" s="46">
        <f t="shared" si="588"/>
        <v>0</v>
      </c>
      <c r="S292" s="46">
        <f t="shared" si="589"/>
        <v>259.64</v>
      </c>
      <c r="T292" s="48">
        <f t="shared" si="590"/>
        <v>113.3</v>
      </c>
      <c r="U292" s="46">
        <f t="shared" si="591"/>
        <v>10.42</v>
      </c>
      <c r="V292" s="46">
        <v>0</v>
      </c>
      <c r="W292" s="48">
        <f t="shared" si="592"/>
        <v>159</v>
      </c>
      <c r="X292" s="48">
        <f t="shared" si="593"/>
        <v>54</v>
      </c>
      <c r="Y292" s="46">
        <f t="shared" si="594"/>
        <v>596.36</v>
      </c>
      <c r="Z292" s="46">
        <f t="shared" si="595"/>
        <v>1868.65125</v>
      </c>
      <c r="AA292" s="46"/>
      <c r="AB292" s="12" t="s">
        <v>101</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45">
        <f t="shared" si="580"/>
        <v>290</v>
      </c>
      <c r="B293" s="46" t="s">
        <v>176</v>
      </c>
      <c r="C293" s="101" t="s">
        <v>786</v>
      </c>
      <c r="D293" s="353" t="s">
        <v>787</v>
      </c>
      <c r="E293" s="95">
        <v>3473.25</v>
      </c>
      <c r="F293" s="95">
        <v>3245.5</v>
      </c>
      <c r="G293" s="96">
        <v>5664.75</v>
      </c>
      <c r="H293" s="95">
        <v>3473.25</v>
      </c>
      <c r="I293" s="48">
        <v>3180</v>
      </c>
      <c r="J293" s="48">
        <v>108</v>
      </c>
      <c r="K293" s="63">
        <f t="shared" si="581"/>
        <v>62.5185</v>
      </c>
      <c r="L293" s="64">
        <f t="shared" si="582"/>
        <v>519.28</v>
      </c>
      <c r="M293" s="48">
        <f t="shared" si="583"/>
        <v>453.18</v>
      </c>
      <c r="N293" s="46">
        <f t="shared" si="584"/>
        <v>24.31275</v>
      </c>
      <c r="O293" s="48">
        <f t="shared" si="585"/>
        <v>159</v>
      </c>
      <c r="P293" s="48">
        <f t="shared" si="586"/>
        <v>54</v>
      </c>
      <c r="Q293" s="48">
        <f t="shared" si="587"/>
        <v>1272.29125</v>
      </c>
      <c r="R293" s="46">
        <f t="shared" si="588"/>
        <v>0</v>
      </c>
      <c r="S293" s="46">
        <f t="shared" si="589"/>
        <v>259.64</v>
      </c>
      <c r="T293" s="48">
        <f t="shared" si="590"/>
        <v>113.3</v>
      </c>
      <c r="U293" s="46">
        <f t="shared" si="591"/>
        <v>10.42</v>
      </c>
      <c r="V293" s="46">
        <v>0</v>
      </c>
      <c r="W293" s="48">
        <f t="shared" si="592"/>
        <v>159</v>
      </c>
      <c r="X293" s="48">
        <f t="shared" si="593"/>
        <v>54</v>
      </c>
      <c r="Y293" s="46">
        <f t="shared" si="594"/>
        <v>596.36</v>
      </c>
      <c r="Z293" s="46">
        <f t="shared" si="595"/>
        <v>1868.65125</v>
      </c>
      <c r="AA293" s="46"/>
      <c r="AB293" s="12" t="s">
        <v>104</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45">
        <f t="shared" si="580"/>
        <v>291</v>
      </c>
      <c r="B294" s="46" t="s">
        <v>509</v>
      </c>
      <c r="C294" s="100" t="s">
        <v>788</v>
      </c>
      <c r="D294" s="346" t="s">
        <v>789</v>
      </c>
      <c r="E294" s="95">
        <v>3473.25</v>
      </c>
      <c r="F294" s="95">
        <v>3245.5</v>
      </c>
      <c r="G294" s="96">
        <v>5664.75</v>
      </c>
      <c r="H294" s="95">
        <v>3473.25</v>
      </c>
      <c r="I294" s="48">
        <v>1790</v>
      </c>
      <c r="J294" s="48">
        <v>108</v>
      </c>
      <c r="K294" s="63">
        <f t="shared" si="581"/>
        <v>62.5185</v>
      </c>
      <c r="L294" s="64">
        <f t="shared" si="582"/>
        <v>519.28</v>
      </c>
      <c r="M294" s="48">
        <f t="shared" si="583"/>
        <v>453.18</v>
      </c>
      <c r="N294" s="46">
        <f t="shared" si="584"/>
        <v>24.31275</v>
      </c>
      <c r="O294" s="48">
        <f t="shared" si="585"/>
        <v>89.5</v>
      </c>
      <c r="P294" s="48">
        <f t="shared" si="586"/>
        <v>54</v>
      </c>
      <c r="Q294" s="48">
        <f t="shared" si="587"/>
        <v>1202.79125</v>
      </c>
      <c r="R294" s="46">
        <f t="shared" si="588"/>
        <v>0</v>
      </c>
      <c r="S294" s="46">
        <f t="shared" si="589"/>
        <v>259.64</v>
      </c>
      <c r="T294" s="48">
        <f t="shared" si="590"/>
        <v>113.3</v>
      </c>
      <c r="U294" s="46">
        <f t="shared" si="591"/>
        <v>10.42</v>
      </c>
      <c r="V294" s="46">
        <v>0</v>
      </c>
      <c r="W294" s="48">
        <f t="shared" si="592"/>
        <v>89.5</v>
      </c>
      <c r="X294" s="48">
        <f t="shared" si="593"/>
        <v>54</v>
      </c>
      <c r="Y294" s="46">
        <f t="shared" si="594"/>
        <v>526.86</v>
      </c>
      <c r="Z294" s="46">
        <f t="shared" si="595"/>
        <v>1729.65125</v>
      </c>
      <c r="AA294" s="46"/>
      <c r="AB294" s="12" t="s">
        <v>83</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45">
        <f t="shared" si="580"/>
        <v>292</v>
      </c>
      <c r="B295" s="46" t="s">
        <v>53</v>
      </c>
      <c r="C295" s="101" t="s">
        <v>790</v>
      </c>
      <c r="D295" s="102" t="s">
        <v>791</v>
      </c>
      <c r="E295" s="95">
        <v>3473.25</v>
      </c>
      <c r="F295" s="95">
        <v>3245.5</v>
      </c>
      <c r="G295" s="96">
        <v>5664.75</v>
      </c>
      <c r="H295" s="95">
        <v>3473.25</v>
      </c>
      <c r="I295" s="48">
        <v>3180</v>
      </c>
      <c r="J295" s="48">
        <v>108</v>
      </c>
      <c r="K295" s="63">
        <f t="shared" si="581"/>
        <v>62.5185</v>
      </c>
      <c r="L295" s="64">
        <f t="shared" si="582"/>
        <v>519.28</v>
      </c>
      <c r="M295" s="48">
        <f t="shared" si="583"/>
        <v>453.18</v>
      </c>
      <c r="N295" s="46">
        <f t="shared" si="584"/>
        <v>24.31275</v>
      </c>
      <c r="O295" s="48">
        <f t="shared" si="585"/>
        <v>159</v>
      </c>
      <c r="P295" s="48">
        <f t="shared" si="586"/>
        <v>54</v>
      </c>
      <c r="Q295" s="48">
        <f t="shared" si="587"/>
        <v>1272.29125</v>
      </c>
      <c r="R295" s="46">
        <f t="shared" si="588"/>
        <v>0</v>
      </c>
      <c r="S295" s="46">
        <f t="shared" si="589"/>
        <v>259.64</v>
      </c>
      <c r="T295" s="48">
        <f t="shared" si="590"/>
        <v>113.3</v>
      </c>
      <c r="U295" s="46">
        <f t="shared" si="591"/>
        <v>10.42</v>
      </c>
      <c r="V295" s="46">
        <v>0</v>
      </c>
      <c r="W295" s="48">
        <f t="shared" si="592"/>
        <v>159</v>
      </c>
      <c r="X295" s="48">
        <f t="shared" si="593"/>
        <v>54</v>
      </c>
      <c r="Y295" s="46">
        <f t="shared" si="594"/>
        <v>596.36</v>
      </c>
      <c r="Z295" s="46">
        <f t="shared" si="595"/>
        <v>1868.65125</v>
      </c>
      <c r="AA295" s="46"/>
      <c r="AB295" s="12" t="s">
        <v>54</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45">
        <f t="shared" si="580"/>
        <v>293</v>
      </c>
      <c r="B296" s="46" t="s">
        <v>363</v>
      </c>
      <c r="C296" s="52" t="s">
        <v>792</v>
      </c>
      <c r="D296" s="346" t="s">
        <v>793</v>
      </c>
      <c r="E296" s="95">
        <v>3473.25</v>
      </c>
      <c r="F296" s="95">
        <v>3245.5</v>
      </c>
      <c r="G296" s="96">
        <v>5664.75</v>
      </c>
      <c r="H296" s="95">
        <v>3473.25</v>
      </c>
      <c r="I296" s="48">
        <v>1790</v>
      </c>
      <c r="J296" s="48">
        <v>108</v>
      </c>
      <c r="K296" s="63">
        <f t="shared" si="581"/>
        <v>62.5185</v>
      </c>
      <c r="L296" s="64">
        <f t="shared" si="582"/>
        <v>519.28</v>
      </c>
      <c r="M296" s="48">
        <f t="shared" si="583"/>
        <v>453.18</v>
      </c>
      <c r="N296" s="46">
        <f t="shared" si="584"/>
        <v>24.31275</v>
      </c>
      <c r="O296" s="48">
        <f t="shared" si="585"/>
        <v>89.5</v>
      </c>
      <c r="P296" s="48">
        <f t="shared" si="586"/>
        <v>54</v>
      </c>
      <c r="Q296" s="48">
        <f t="shared" si="587"/>
        <v>1202.79125</v>
      </c>
      <c r="R296" s="46">
        <f t="shared" si="588"/>
        <v>0</v>
      </c>
      <c r="S296" s="46">
        <f t="shared" si="589"/>
        <v>259.64</v>
      </c>
      <c r="T296" s="48">
        <f t="shared" si="590"/>
        <v>113.3</v>
      </c>
      <c r="U296" s="46">
        <f t="shared" si="591"/>
        <v>10.42</v>
      </c>
      <c r="V296" s="46">
        <v>0</v>
      </c>
      <c r="W296" s="48">
        <f t="shared" si="592"/>
        <v>89.5</v>
      </c>
      <c r="X296" s="48">
        <f t="shared" si="593"/>
        <v>54</v>
      </c>
      <c r="Y296" s="46">
        <f t="shared" si="594"/>
        <v>526.86</v>
      </c>
      <c r="Z296" s="46">
        <f t="shared" si="595"/>
        <v>1729.65125</v>
      </c>
      <c r="AA296" s="46"/>
      <c r="AB296" s="12" t="s">
        <v>71</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45">
        <f t="shared" si="580"/>
        <v>294</v>
      </c>
      <c r="B297" s="46" t="s">
        <v>794</v>
      </c>
      <c r="C297" s="100" t="s">
        <v>795</v>
      </c>
      <c r="D297" s="55" t="s">
        <v>796</v>
      </c>
      <c r="E297" s="95">
        <v>3473.25</v>
      </c>
      <c r="F297" s="95">
        <v>3245.5</v>
      </c>
      <c r="G297" s="96">
        <v>5664.75</v>
      </c>
      <c r="H297" s="95">
        <v>3473.25</v>
      </c>
      <c r="I297" s="48">
        <v>3180</v>
      </c>
      <c r="J297" s="48">
        <v>108</v>
      </c>
      <c r="K297" s="63">
        <f t="shared" si="581"/>
        <v>62.5185</v>
      </c>
      <c r="L297" s="64">
        <f t="shared" si="582"/>
        <v>519.28</v>
      </c>
      <c r="M297" s="48">
        <f t="shared" si="583"/>
        <v>453.18</v>
      </c>
      <c r="N297" s="46">
        <f t="shared" si="584"/>
        <v>24.31275</v>
      </c>
      <c r="O297" s="48">
        <f t="shared" si="585"/>
        <v>159</v>
      </c>
      <c r="P297" s="48">
        <f t="shared" si="586"/>
        <v>54</v>
      </c>
      <c r="Q297" s="48">
        <f t="shared" si="587"/>
        <v>1272.29125</v>
      </c>
      <c r="R297" s="46">
        <f t="shared" si="588"/>
        <v>0</v>
      </c>
      <c r="S297" s="46">
        <f t="shared" si="589"/>
        <v>259.64</v>
      </c>
      <c r="T297" s="48">
        <f t="shared" si="590"/>
        <v>113.3</v>
      </c>
      <c r="U297" s="46">
        <f t="shared" si="591"/>
        <v>10.42</v>
      </c>
      <c r="V297" s="46">
        <v>0</v>
      </c>
      <c r="W297" s="48">
        <f t="shared" si="592"/>
        <v>159</v>
      </c>
      <c r="X297" s="48">
        <f t="shared" si="593"/>
        <v>54</v>
      </c>
      <c r="Y297" s="46">
        <f t="shared" si="594"/>
        <v>596.36</v>
      </c>
      <c r="Z297" s="46">
        <f t="shared" si="595"/>
        <v>1868.65125</v>
      </c>
      <c r="AA297" s="46"/>
      <c r="AB297" s="12" t="s">
        <v>119</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45">
        <f t="shared" si="580"/>
        <v>295</v>
      </c>
      <c r="B298" s="46" t="s">
        <v>363</v>
      </c>
      <c r="C298" s="52" t="s">
        <v>797</v>
      </c>
      <c r="D298" s="344" t="s">
        <v>798</v>
      </c>
      <c r="E298" s="95">
        <v>3473.25</v>
      </c>
      <c r="F298" s="95">
        <v>3245.5</v>
      </c>
      <c r="G298" s="96">
        <v>5664.75</v>
      </c>
      <c r="H298" s="95">
        <v>3473.25</v>
      </c>
      <c r="I298" s="48">
        <v>0</v>
      </c>
      <c r="J298" s="48">
        <v>108</v>
      </c>
      <c r="K298" s="63">
        <f t="shared" si="581"/>
        <v>62.5185</v>
      </c>
      <c r="L298" s="64">
        <f t="shared" si="582"/>
        <v>519.28</v>
      </c>
      <c r="M298" s="48">
        <f t="shared" si="583"/>
        <v>453.18</v>
      </c>
      <c r="N298" s="46">
        <f t="shared" si="584"/>
        <v>24.31275</v>
      </c>
      <c r="O298" s="48">
        <f t="shared" si="585"/>
        <v>0</v>
      </c>
      <c r="P298" s="48">
        <f t="shared" si="586"/>
        <v>54</v>
      </c>
      <c r="Q298" s="48">
        <f t="shared" si="587"/>
        <v>1113.29125</v>
      </c>
      <c r="R298" s="46">
        <f t="shared" si="588"/>
        <v>0</v>
      </c>
      <c r="S298" s="46">
        <f t="shared" si="589"/>
        <v>259.64</v>
      </c>
      <c r="T298" s="48">
        <f t="shared" si="590"/>
        <v>113.3</v>
      </c>
      <c r="U298" s="46">
        <f t="shared" si="591"/>
        <v>10.42</v>
      </c>
      <c r="V298" s="46">
        <v>0</v>
      </c>
      <c r="W298" s="48">
        <f t="shared" si="592"/>
        <v>0</v>
      </c>
      <c r="X298" s="48">
        <f t="shared" si="593"/>
        <v>54</v>
      </c>
      <c r="Y298" s="46">
        <f t="shared" si="594"/>
        <v>437.36</v>
      </c>
      <c r="Z298" s="46">
        <f t="shared" si="595"/>
        <v>1550.65125</v>
      </c>
      <c r="AA298" s="46"/>
      <c r="AB298" s="12" t="s">
        <v>71</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45">
        <f t="shared" si="580"/>
        <v>296</v>
      </c>
      <c r="B299" s="46" t="s">
        <v>230</v>
      </c>
      <c r="C299" s="52" t="s">
        <v>799</v>
      </c>
      <c r="D299" s="344" t="s">
        <v>800</v>
      </c>
      <c r="E299" s="95">
        <v>3473.25</v>
      </c>
      <c r="F299" s="95">
        <v>3245.5</v>
      </c>
      <c r="G299" s="96">
        <v>5664.75</v>
      </c>
      <c r="H299" s="95">
        <v>3473.25</v>
      </c>
      <c r="I299" s="48">
        <v>3180</v>
      </c>
      <c r="J299" s="48">
        <v>108</v>
      </c>
      <c r="K299" s="63">
        <f t="shared" si="581"/>
        <v>62.5185</v>
      </c>
      <c r="L299" s="64">
        <f t="shared" si="582"/>
        <v>519.28</v>
      </c>
      <c r="M299" s="48">
        <f t="shared" si="583"/>
        <v>453.18</v>
      </c>
      <c r="N299" s="46">
        <f t="shared" si="584"/>
        <v>24.31275</v>
      </c>
      <c r="O299" s="48">
        <f t="shared" si="585"/>
        <v>159</v>
      </c>
      <c r="P299" s="48">
        <f t="shared" si="586"/>
        <v>54</v>
      </c>
      <c r="Q299" s="48">
        <f t="shared" si="587"/>
        <v>1272.29125</v>
      </c>
      <c r="R299" s="46">
        <f t="shared" si="588"/>
        <v>0</v>
      </c>
      <c r="S299" s="46">
        <f t="shared" si="589"/>
        <v>259.64</v>
      </c>
      <c r="T299" s="48">
        <f t="shared" si="590"/>
        <v>113.3</v>
      </c>
      <c r="U299" s="46">
        <f t="shared" si="591"/>
        <v>10.42</v>
      </c>
      <c r="V299" s="46">
        <v>0</v>
      </c>
      <c r="W299" s="48">
        <f t="shared" si="592"/>
        <v>159</v>
      </c>
      <c r="X299" s="48">
        <f t="shared" si="593"/>
        <v>54</v>
      </c>
      <c r="Y299" s="46">
        <f t="shared" si="594"/>
        <v>596.36</v>
      </c>
      <c r="Z299" s="46">
        <f t="shared" si="595"/>
        <v>1868.65125</v>
      </c>
      <c r="AA299" s="46"/>
      <c r="AB299" s="12" t="s">
        <v>60</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45">
        <f t="shared" si="580"/>
        <v>297</v>
      </c>
      <c r="B300" s="46" t="s">
        <v>670</v>
      </c>
      <c r="C300" s="52" t="s">
        <v>801</v>
      </c>
      <c r="D300" s="55" t="s">
        <v>802</v>
      </c>
      <c r="E300" s="95">
        <v>3473.25</v>
      </c>
      <c r="F300" s="95">
        <v>3245.5</v>
      </c>
      <c r="G300" s="96">
        <v>5664.75</v>
      </c>
      <c r="H300" s="95">
        <v>3473.25</v>
      </c>
      <c r="I300" s="48">
        <v>1790</v>
      </c>
      <c r="J300" s="48">
        <v>108</v>
      </c>
      <c r="K300" s="63">
        <f t="shared" si="581"/>
        <v>62.5185</v>
      </c>
      <c r="L300" s="64">
        <f t="shared" si="582"/>
        <v>519.28</v>
      </c>
      <c r="M300" s="48">
        <f t="shared" si="583"/>
        <v>453.18</v>
      </c>
      <c r="N300" s="46">
        <f t="shared" si="584"/>
        <v>24.31275</v>
      </c>
      <c r="O300" s="48">
        <f t="shared" si="585"/>
        <v>89.5</v>
      </c>
      <c r="P300" s="48">
        <f t="shared" si="586"/>
        <v>54</v>
      </c>
      <c r="Q300" s="48">
        <f t="shared" si="587"/>
        <v>1202.79125</v>
      </c>
      <c r="R300" s="46">
        <f t="shared" si="588"/>
        <v>0</v>
      </c>
      <c r="S300" s="46">
        <f t="shared" si="589"/>
        <v>259.64</v>
      </c>
      <c r="T300" s="48">
        <f t="shared" si="590"/>
        <v>113.3</v>
      </c>
      <c r="U300" s="46">
        <f t="shared" si="591"/>
        <v>10.42</v>
      </c>
      <c r="V300" s="46">
        <v>0</v>
      </c>
      <c r="W300" s="48">
        <f t="shared" si="592"/>
        <v>89.5</v>
      </c>
      <c r="X300" s="48">
        <f t="shared" si="593"/>
        <v>54</v>
      </c>
      <c r="Y300" s="46">
        <f t="shared" si="594"/>
        <v>526.86</v>
      </c>
      <c r="Z300" s="46">
        <f t="shared" si="595"/>
        <v>1729.65125</v>
      </c>
      <c r="AA300" s="46"/>
      <c r="AB300" s="12" t="s">
        <v>92</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45">
        <f t="shared" si="580"/>
        <v>298</v>
      </c>
      <c r="B301" s="46" t="s">
        <v>230</v>
      </c>
      <c r="C301" s="52" t="s">
        <v>803</v>
      </c>
      <c r="D301" s="55" t="s">
        <v>804</v>
      </c>
      <c r="E301" s="95">
        <v>3473.25</v>
      </c>
      <c r="F301" s="95">
        <v>3245.5</v>
      </c>
      <c r="G301" s="96">
        <v>5664.75</v>
      </c>
      <c r="H301" s="95">
        <v>3473.25</v>
      </c>
      <c r="I301" s="48">
        <v>3180</v>
      </c>
      <c r="J301" s="48">
        <v>108</v>
      </c>
      <c r="K301" s="63">
        <f t="shared" si="581"/>
        <v>62.5185</v>
      </c>
      <c r="L301" s="64">
        <f t="shared" si="582"/>
        <v>519.28</v>
      </c>
      <c r="M301" s="48">
        <f t="shared" si="583"/>
        <v>453.18</v>
      </c>
      <c r="N301" s="46">
        <f t="shared" si="584"/>
        <v>24.31275</v>
      </c>
      <c r="O301" s="48">
        <f t="shared" si="585"/>
        <v>159</v>
      </c>
      <c r="P301" s="48">
        <f t="shared" si="586"/>
        <v>54</v>
      </c>
      <c r="Q301" s="48">
        <f t="shared" si="587"/>
        <v>1272.29125</v>
      </c>
      <c r="R301" s="46">
        <f t="shared" si="588"/>
        <v>0</v>
      </c>
      <c r="S301" s="46">
        <f t="shared" si="589"/>
        <v>259.64</v>
      </c>
      <c r="T301" s="48">
        <f t="shared" si="590"/>
        <v>113.3</v>
      </c>
      <c r="U301" s="46">
        <f t="shared" si="591"/>
        <v>10.42</v>
      </c>
      <c r="V301" s="46">
        <v>0</v>
      </c>
      <c r="W301" s="48">
        <f t="shared" si="592"/>
        <v>159</v>
      </c>
      <c r="X301" s="48">
        <f t="shared" si="593"/>
        <v>54</v>
      </c>
      <c r="Y301" s="46">
        <f t="shared" si="594"/>
        <v>596.36</v>
      </c>
      <c r="Z301" s="46">
        <f t="shared" si="595"/>
        <v>1868.65125</v>
      </c>
      <c r="AA301" s="46"/>
      <c r="AB301" s="12" t="s">
        <v>68</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45">
        <f t="shared" si="580"/>
        <v>299</v>
      </c>
      <c r="B302" s="46" t="s">
        <v>558</v>
      </c>
      <c r="C302" s="52" t="s">
        <v>805</v>
      </c>
      <c r="D302" s="55" t="s">
        <v>806</v>
      </c>
      <c r="E302" s="95">
        <v>3473.25</v>
      </c>
      <c r="F302" s="95">
        <v>3245.5</v>
      </c>
      <c r="G302" s="96">
        <v>5664.75</v>
      </c>
      <c r="H302" s="95">
        <v>3473.25</v>
      </c>
      <c r="I302" s="48">
        <v>1790</v>
      </c>
      <c r="J302" s="48">
        <v>108</v>
      </c>
      <c r="K302" s="63">
        <f t="shared" si="581"/>
        <v>62.5185</v>
      </c>
      <c r="L302" s="64">
        <f t="shared" si="582"/>
        <v>519.28</v>
      </c>
      <c r="M302" s="48">
        <f t="shared" si="583"/>
        <v>453.18</v>
      </c>
      <c r="N302" s="46">
        <f t="shared" si="584"/>
        <v>24.31275</v>
      </c>
      <c r="O302" s="48">
        <f t="shared" si="585"/>
        <v>89.5</v>
      </c>
      <c r="P302" s="48">
        <f t="shared" si="586"/>
        <v>54</v>
      </c>
      <c r="Q302" s="48">
        <f t="shared" si="587"/>
        <v>1202.79125</v>
      </c>
      <c r="R302" s="46">
        <f t="shared" si="588"/>
        <v>0</v>
      </c>
      <c r="S302" s="46">
        <f t="shared" si="589"/>
        <v>259.64</v>
      </c>
      <c r="T302" s="48">
        <f t="shared" si="590"/>
        <v>113.3</v>
      </c>
      <c r="U302" s="46">
        <f t="shared" si="591"/>
        <v>10.42</v>
      </c>
      <c r="V302" s="46">
        <v>0</v>
      </c>
      <c r="W302" s="48">
        <f t="shared" si="592"/>
        <v>89.5</v>
      </c>
      <c r="X302" s="48">
        <f t="shared" si="593"/>
        <v>54</v>
      </c>
      <c r="Y302" s="46">
        <f t="shared" si="594"/>
        <v>526.86</v>
      </c>
      <c r="Z302" s="46">
        <f t="shared" si="595"/>
        <v>1729.65125</v>
      </c>
      <c r="AA302" s="46"/>
      <c r="AB302" s="12" t="s">
        <v>98</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45">
        <f t="shared" si="580"/>
        <v>300</v>
      </c>
      <c r="B303" s="46" t="s">
        <v>558</v>
      </c>
      <c r="C303" s="52" t="s">
        <v>807</v>
      </c>
      <c r="D303" s="55" t="s">
        <v>808</v>
      </c>
      <c r="E303" s="95">
        <v>3473.25</v>
      </c>
      <c r="F303" s="95">
        <v>3245.5</v>
      </c>
      <c r="G303" s="96">
        <v>5664.75</v>
      </c>
      <c r="H303" s="95">
        <v>3473.25</v>
      </c>
      <c r="I303" s="48">
        <v>1790</v>
      </c>
      <c r="J303" s="48">
        <v>108</v>
      </c>
      <c r="K303" s="63">
        <f t="shared" si="581"/>
        <v>62.5185</v>
      </c>
      <c r="L303" s="64">
        <f t="shared" si="582"/>
        <v>519.28</v>
      </c>
      <c r="M303" s="48">
        <f t="shared" si="583"/>
        <v>453.18</v>
      </c>
      <c r="N303" s="46">
        <f t="shared" si="584"/>
        <v>24.31275</v>
      </c>
      <c r="O303" s="48">
        <f t="shared" si="585"/>
        <v>89.5</v>
      </c>
      <c r="P303" s="48">
        <f t="shared" si="586"/>
        <v>54</v>
      </c>
      <c r="Q303" s="48">
        <f t="shared" si="587"/>
        <v>1202.79125</v>
      </c>
      <c r="R303" s="46">
        <f t="shared" si="588"/>
        <v>0</v>
      </c>
      <c r="S303" s="46">
        <f t="shared" si="589"/>
        <v>259.64</v>
      </c>
      <c r="T303" s="48">
        <f t="shared" si="590"/>
        <v>113.3</v>
      </c>
      <c r="U303" s="46">
        <f t="shared" si="591"/>
        <v>10.42</v>
      </c>
      <c r="V303" s="46">
        <v>0</v>
      </c>
      <c r="W303" s="48">
        <f t="shared" si="592"/>
        <v>89.5</v>
      </c>
      <c r="X303" s="48">
        <f t="shared" si="593"/>
        <v>54</v>
      </c>
      <c r="Y303" s="46">
        <f t="shared" si="594"/>
        <v>526.86</v>
      </c>
      <c r="Z303" s="46">
        <f t="shared" si="595"/>
        <v>1729.65125</v>
      </c>
      <c r="AA303" s="46"/>
      <c r="AB303" s="12" t="s">
        <v>98</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45">
        <f t="shared" si="580"/>
        <v>301</v>
      </c>
      <c r="B304" s="46" t="s">
        <v>558</v>
      </c>
      <c r="C304" s="52" t="s">
        <v>809</v>
      </c>
      <c r="D304" s="55" t="s">
        <v>810</v>
      </c>
      <c r="E304" s="95">
        <v>3473.25</v>
      </c>
      <c r="F304" s="95">
        <v>3245.5</v>
      </c>
      <c r="G304" s="96">
        <v>5664.75</v>
      </c>
      <c r="H304" s="95">
        <v>3473.25</v>
      </c>
      <c r="I304" s="48">
        <v>1790</v>
      </c>
      <c r="J304" s="48">
        <v>108</v>
      </c>
      <c r="K304" s="63">
        <f t="shared" si="581"/>
        <v>62.5185</v>
      </c>
      <c r="L304" s="64">
        <f t="shared" si="582"/>
        <v>519.28</v>
      </c>
      <c r="M304" s="48">
        <f t="shared" si="583"/>
        <v>453.18</v>
      </c>
      <c r="N304" s="46">
        <f t="shared" si="584"/>
        <v>24.31275</v>
      </c>
      <c r="O304" s="48">
        <f t="shared" si="585"/>
        <v>89.5</v>
      </c>
      <c r="P304" s="48">
        <f t="shared" si="586"/>
        <v>54</v>
      </c>
      <c r="Q304" s="48">
        <f t="shared" si="587"/>
        <v>1202.79125</v>
      </c>
      <c r="R304" s="46">
        <f t="shared" si="588"/>
        <v>0</v>
      </c>
      <c r="S304" s="46">
        <f t="shared" si="589"/>
        <v>259.64</v>
      </c>
      <c r="T304" s="48">
        <f t="shared" si="590"/>
        <v>113.3</v>
      </c>
      <c r="U304" s="46">
        <f t="shared" si="591"/>
        <v>10.42</v>
      </c>
      <c r="V304" s="46">
        <v>0</v>
      </c>
      <c r="W304" s="48">
        <f t="shared" si="592"/>
        <v>89.5</v>
      </c>
      <c r="X304" s="48">
        <f t="shared" si="593"/>
        <v>54</v>
      </c>
      <c r="Y304" s="46">
        <f t="shared" si="594"/>
        <v>526.86</v>
      </c>
      <c r="Z304" s="46">
        <f t="shared" si="595"/>
        <v>1729.65125</v>
      </c>
      <c r="AA304" s="46"/>
      <c r="AB304" s="12" t="s">
        <v>98</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45">
        <f t="shared" si="580"/>
        <v>302</v>
      </c>
      <c r="B305" s="46" t="s">
        <v>794</v>
      </c>
      <c r="C305" s="52" t="s">
        <v>811</v>
      </c>
      <c r="D305" s="55" t="s">
        <v>812</v>
      </c>
      <c r="E305" s="95">
        <v>3473.25</v>
      </c>
      <c r="F305" s="95">
        <v>3245.5</v>
      </c>
      <c r="G305" s="96">
        <v>5664.75</v>
      </c>
      <c r="H305" s="95">
        <v>3473.25</v>
      </c>
      <c r="I305" s="48">
        <v>3180</v>
      </c>
      <c r="J305" s="48">
        <v>108</v>
      </c>
      <c r="K305" s="63">
        <f t="shared" si="581"/>
        <v>62.5185</v>
      </c>
      <c r="L305" s="64">
        <f t="shared" si="582"/>
        <v>519.28</v>
      </c>
      <c r="M305" s="48">
        <f t="shared" si="583"/>
        <v>453.18</v>
      </c>
      <c r="N305" s="46">
        <f t="shared" si="584"/>
        <v>24.31275</v>
      </c>
      <c r="O305" s="48">
        <f t="shared" si="585"/>
        <v>159</v>
      </c>
      <c r="P305" s="48">
        <f t="shared" si="586"/>
        <v>54</v>
      </c>
      <c r="Q305" s="48">
        <f t="shared" si="587"/>
        <v>1272.29125</v>
      </c>
      <c r="R305" s="46">
        <f t="shared" si="588"/>
        <v>0</v>
      </c>
      <c r="S305" s="46">
        <f t="shared" si="589"/>
        <v>259.64</v>
      </c>
      <c r="T305" s="48">
        <f t="shared" si="590"/>
        <v>113.3</v>
      </c>
      <c r="U305" s="46">
        <f t="shared" si="591"/>
        <v>10.42</v>
      </c>
      <c r="V305" s="46">
        <v>0</v>
      </c>
      <c r="W305" s="48">
        <f t="shared" si="592"/>
        <v>159</v>
      </c>
      <c r="X305" s="48">
        <f t="shared" si="593"/>
        <v>54</v>
      </c>
      <c r="Y305" s="46">
        <f t="shared" si="594"/>
        <v>596.36</v>
      </c>
      <c r="Z305" s="46">
        <f t="shared" si="595"/>
        <v>1868.65125</v>
      </c>
      <c r="AA305" s="46"/>
      <c r="AB305" s="12" t="s">
        <v>122</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45">
        <f t="shared" si="580"/>
        <v>303</v>
      </c>
      <c r="B306" s="46" t="s">
        <v>230</v>
      </c>
      <c r="C306" s="100" t="s">
        <v>813</v>
      </c>
      <c r="D306" s="55" t="s">
        <v>814</v>
      </c>
      <c r="E306" s="95">
        <v>3473.25</v>
      </c>
      <c r="F306" s="95">
        <v>3245.5</v>
      </c>
      <c r="G306" s="96">
        <v>5664.75</v>
      </c>
      <c r="H306" s="95">
        <v>3473.25</v>
      </c>
      <c r="I306" s="48">
        <v>3180</v>
      </c>
      <c r="J306" s="48">
        <v>108</v>
      </c>
      <c r="K306" s="63">
        <f t="shared" si="581"/>
        <v>62.5185</v>
      </c>
      <c r="L306" s="64">
        <f t="shared" si="582"/>
        <v>519.28</v>
      </c>
      <c r="M306" s="48">
        <f t="shared" si="583"/>
        <v>453.18</v>
      </c>
      <c r="N306" s="46">
        <f t="shared" si="584"/>
        <v>24.31275</v>
      </c>
      <c r="O306" s="48">
        <f t="shared" si="585"/>
        <v>159</v>
      </c>
      <c r="P306" s="48">
        <f t="shared" si="586"/>
        <v>54</v>
      </c>
      <c r="Q306" s="48">
        <f t="shared" si="587"/>
        <v>1272.29125</v>
      </c>
      <c r="R306" s="46">
        <f t="shared" si="588"/>
        <v>0</v>
      </c>
      <c r="S306" s="46">
        <f t="shared" si="589"/>
        <v>259.64</v>
      </c>
      <c r="T306" s="48">
        <f t="shared" si="590"/>
        <v>113.3</v>
      </c>
      <c r="U306" s="46">
        <f t="shared" si="591"/>
        <v>10.42</v>
      </c>
      <c r="V306" s="46">
        <v>0</v>
      </c>
      <c r="W306" s="48">
        <f t="shared" si="592"/>
        <v>159</v>
      </c>
      <c r="X306" s="48">
        <f t="shared" si="593"/>
        <v>54</v>
      </c>
      <c r="Y306" s="46">
        <f t="shared" si="594"/>
        <v>596.36</v>
      </c>
      <c r="Z306" s="46">
        <f t="shared" si="595"/>
        <v>1868.65125</v>
      </c>
      <c r="AA306" s="46"/>
      <c r="AB306" s="12" t="s">
        <v>60</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45">
        <f t="shared" si="580"/>
        <v>304</v>
      </c>
      <c r="B307" s="46" t="s">
        <v>685</v>
      </c>
      <c r="C307" s="100" t="s">
        <v>815</v>
      </c>
      <c r="D307" s="55" t="s">
        <v>816</v>
      </c>
      <c r="E307" s="95">
        <v>3473.25</v>
      </c>
      <c r="F307" s="95">
        <v>3245.5</v>
      </c>
      <c r="G307" s="96">
        <v>5664.75</v>
      </c>
      <c r="H307" s="95">
        <v>3473.25</v>
      </c>
      <c r="I307" s="48">
        <v>1790</v>
      </c>
      <c r="J307" s="48">
        <v>108</v>
      </c>
      <c r="K307" s="63">
        <f t="shared" si="581"/>
        <v>62.5185</v>
      </c>
      <c r="L307" s="64">
        <f t="shared" si="582"/>
        <v>519.28</v>
      </c>
      <c r="M307" s="48">
        <f t="shared" si="583"/>
        <v>453.18</v>
      </c>
      <c r="N307" s="46">
        <f t="shared" si="584"/>
        <v>24.31275</v>
      </c>
      <c r="O307" s="48">
        <f t="shared" si="585"/>
        <v>89.5</v>
      </c>
      <c r="P307" s="48">
        <f t="shared" si="586"/>
        <v>54</v>
      </c>
      <c r="Q307" s="48">
        <f t="shared" si="587"/>
        <v>1202.79125</v>
      </c>
      <c r="R307" s="46">
        <f t="shared" si="588"/>
        <v>0</v>
      </c>
      <c r="S307" s="46">
        <f t="shared" si="589"/>
        <v>259.64</v>
      </c>
      <c r="T307" s="48">
        <f t="shared" si="590"/>
        <v>113.3</v>
      </c>
      <c r="U307" s="46">
        <f t="shared" si="591"/>
        <v>10.42</v>
      </c>
      <c r="V307" s="46">
        <v>0</v>
      </c>
      <c r="W307" s="48">
        <f t="shared" si="592"/>
        <v>89.5</v>
      </c>
      <c r="X307" s="48">
        <f t="shared" si="593"/>
        <v>54</v>
      </c>
      <c r="Y307" s="46">
        <f t="shared" si="594"/>
        <v>526.86</v>
      </c>
      <c r="Z307" s="46">
        <f t="shared" si="595"/>
        <v>1729.65125</v>
      </c>
      <c r="AA307" s="46"/>
      <c r="AB307" s="12" t="s">
        <v>89</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45">
        <f t="shared" si="580"/>
        <v>305</v>
      </c>
      <c r="B308" s="46" t="s">
        <v>558</v>
      </c>
      <c r="C308" s="100" t="s">
        <v>817</v>
      </c>
      <c r="D308" s="55" t="s">
        <v>818</v>
      </c>
      <c r="E308" s="95">
        <v>3473.25</v>
      </c>
      <c r="F308" s="95">
        <v>3245.5</v>
      </c>
      <c r="G308" s="96">
        <v>5664.75</v>
      </c>
      <c r="H308" s="95">
        <v>3473.25</v>
      </c>
      <c r="I308" s="48">
        <v>1790</v>
      </c>
      <c r="J308" s="48">
        <v>108</v>
      </c>
      <c r="K308" s="63">
        <f t="shared" si="581"/>
        <v>62.5185</v>
      </c>
      <c r="L308" s="64">
        <f t="shared" si="582"/>
        <v>519.28</v>
      </c>
      <c r="M308" s="48">
        <f t="shared" si="583"/>
        <v>453.18</v>
      </c>
      <c r="N308" s="46">
        <f t="shared" si="584"/>
        <v>24.31275</v>
      </c>
      <c r="O308" s="48">
        <f t="shared" si="585"/>
        <v>89.5</v>
      </c>
      <c r="P308" s="48">
        <f t="shared" si="586"/>
        <v>54</v>
      </c>
      <c r="Q308" s="48">
        <f t="shared" si="587"/>
        <v>1202.79125</v>
      </c>
      <c r="R308" s="46">
        <f t="shared" si="588"/>
        <v>0</v>
      </c>
      <c r="S308" s="46">
        <f t="shared" si="589"/>
        <v>259.64</v>
      </c>
      <c r="T308" s="48">
        <f t="shared" si="590"/>
        <v>113.3</v>
      </c>
      <c r="U308" s="46">
        <f t="shared" si="591"/>
        <v>10.42</v>
      </c>
      <c r="V308" s="46">
        <v>0</v>
      </c>
      <c r="W308" s="48">
        <f t="shared" si="592"/>
        <v>89.5</v>
      </c>
      <c r="X308" s="48">
        <f t="shared" si="593"/>
        <v>54</v>
      </c>
      <c r="Y308" s="46">
        <f t="shared" si="594"/>
        <v>526.86</v>
      </c>
      <c r="Z308" s="46">
        <f t="shared" si="595"/>
        <v>1729.65125</v>
      </c>
      <c r="AA308" s="46"/>
      <c r="AB308" s="12" t="s">
        <v>98</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45">
        <f t="shared" si="580"/>
        <v>306</v>
      </c>
      <c r="B309" s="46" t="s">
        <v>558</v>
      </c>
      <c r="C309" s="100" t="s">
        <v>819</v>
      </c>
      <c r="D309" s="55" t="s">
        <v>820</v>
      </c>
      <c r="E309" s="95">
        <v>3473.25</v>
      </c>
      <c r="F309" s="95">
        <v>3245.5</v>
      </c>
      <c r="G309" s="96">
        <v>5664.75</v>
      </c>
      <c r="H309" s="95">
        <v>3473.25</v>
      </c>
      <c r="I309" s="48">
        <v>1790</v>
      </c>
      <c r="J309" s="48">
        <v>108</v>
      </c>
      <c r="K309" s="63">
        <f t="shared" si="581"/>
        <v>62.5185</v>
      </c>
      <c r="L309" s="64">
        <f t="shared" si="582"/>
        <v>519.28</v>
      </c>
      <c r="M309" s="48">
        <f t="shared" si="583"/>
        <v>453.18</v>
      </c>
      <c r="N309" s="46">
        <f t="shared" si="584"/>
        <v>24.31275</v>
      </c>
      <c r="O309" s="48">
        <f t="shared" si="585"/>
        <v>89.5</v>
      </c>
      <c r="P309" s="48">
        <f t="shared" si="586"/>
        <v>54</v>
      </c>
      <c r="Q309" s="48">
        <f t="shared" si="587"/>
        <v>1202.79125</v>
      </c>
      <c r="R309" s="46">
        <f t="shared" si="588"/>
        <v>0</v>
      </c>
      <c r="S309" s="46">
        <f t="shared" si="589"/>
        <v>259.64</v>
      </c>
      <c r="T309" s="48">
        <f t="shared" si="590"/>
        <v>113.3</v>
      </c>
      <c r="U309" s="46">
        <f t="shared" si="591"/>
        <v>10.42</v>
      </c>
      <c r="V309" s="46">
        <v>0</v>
      </c>
      <c r="W309" s="48">
        <f t="shared" si="592"/>
        <v>89.5</v>
      </c>
      <c r="X309" s="48">
        <f t="shared" si="593"/>
        <v>54</v>
      </c>
      <c r="Y309" s="46">
        <f t="shared" si="594"/>
        <v>526.86</v>
      </c>
      <c r="Z309" s="46">
        <f t="shared" si="595"/>
        <v>1729.65125</v>
      </c>
      <c r="AA309" s="46"/>
      <c r="AB309" s="12" t="s">
        <v>98</v>
      </c>
      <c r="AC309" s="11">
        <f t="shared" ref="AC309:AE309" si="695">K309+R309</f>
        <v>62.5185</v>
      </c>
      <c r="AD309" s="11">
        <f t="shared" si="695"/>
        <v>778.92</v>
      </c>
      <c r="AE309" s="11">
        <f t="shared" si="695"/>
        <v>566.48</v>
      </c>
      <c r="AF309" s="11">
        <f t="shared" si="597"/>
        <v>34.73275</v>
      </c>
      <c r="AG309" s="11">
        <f t="shared" ref="AG309:AI309" si="696">O309+W309</f>
        <v>179</v>
      </c>
      <c r="AH309" s="11">
        <f t="shared" si="696"/>
        <v>108</v>
      </c>
      <c r="AI309" s="11">
        <f t="shared" si="696"/>
        <v>1729.65125</v>
      </c>
      <c r="AJ309" s="12" t="s">
        <v>33</v>
      </c>
    </row>
    <row r="310" s="9" customFormat="1" ht="16" customHeight="1" spans="1:36">
      <c r="A310" s="45">
        <f t="shared" si="580"/>
        <v>307</v>
      </c>
      <c r="B310" s="46" t="s">
        <v>230</v>
      </c>
      <c r="C310" s="100" t="s">
        <v>821</v>
      </c>
      <c r="D310" s="55" t="s">
        <v>822</v>
      </c>
      <c r="E310" s="95">
        <v>3473.25</v>
      </c>
      <c r="F310" s="95">
        <v>3245.5</v>
      </c>
      <c r="G310" s="96">
        <v>5664.75</v>
      </c>
      <c r="H310" s="95">
        <v>3473.25</v>
      </c>
      <c r="I310" s="48">
        <v>3180</v>
      </c>
      <c r="J310" s="48">
        <v>108</v>
      </c>
      <c r="K310" s="63">
        <f t="shared" si="581"/>
        <v>62.5185</v>
      </c>
      <c r="L310" s="64">
        <f t="shared" si="582"/>
        <v>519.28</v>
      </c>
      <c r="M310" s="48">
        <f t="shared" si="583"/>
        <v>453.18</v>
      </c>
      <c r="N310" s="46">
        <f t="shared" si="584"/>
        <v>24.31275</v>
      </c>
      <c r="O310" s="48">
        <f t="shared" si="585"/>
        <v>159</v>
      </c>
      <c r="P310" s="48">
        <f t="shared" si="586"/>
        <v>54</v>
      </c>
      <c r="Q310" s="48">
        <f t="shared" si="587"/>
        <v>1272.29125</v>
      </c>
      <c r="R310" s="46">
        <f t="shared" si="588"/>
        <v>0</v>
      </c>
      <c r="S310" s="46">
        <f t="shared" si="589"/>
        <v>259.64</v>
      </c>
      <c r="T310" s="48">
        <f t="shared" si="590"/>
        <v>113.3</v>
      </c>
      <c r="U310" s="46">
        <f t="shared" si="591"/>
        <v>10.42</v>
      </c>
      <c r="V310" s="46">
        <v>0</v>
      </c>
      <c r="W310" s="48">
        <f t="shared" si="592"/>
        <v>159</v>
      </c>
      <c r="X310" s="48">
        <f t="shared" si="593"/>
        <v>54</v>
      </c>
      <c r="Y310" s="46">
        <f t="shared" si="594"/>
        <v>596.36</v>
      </c>
      <c r="Z310" s="46">
        <f t="shared" si="595"/>
        <v>1868.65125</v>
      </c>
      <c r="AA310" s="46"/>
      <c r="AB310" s="12" t="s">
        <v>57</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45">
        <f t="shared" si="580"/>
        <v>308</v>
      </c>
      <c r="B311" s="46" t="s">
        <v>558</v>
      </c>
      <c r="C311" s="52" t="s">
        <v>825</v>
      </c>
      <c r="D311" s="76" t="s">
        <v>826</v>
      </c>
      <c r="E311" s="95">
        <v>3473.25</v>
      </c>
      <c r="F311" s="95">
        <v>3245.5</v>
      </c>
      <c r="G311" s="96">
        <v>5664.75</v>
      </c>
      <c r="H311" s="95">
        <v>3473.25</v>
      </c>
      <c r="I311" s="48">
        <v>1790</v>
      </c>
      <c r="J311" s="48">
        <v>108</v>
      </c>
      <c r="K311" s="63">
        <f t="shared" si="581"/>
        <v>62.5185</v>
      </c>
      <c r="L311" s="64">
        <f t="shared" si="582"/>
        <v>519.28</v>
      </c>
      <c r="M311" s="48">
        <f t="shared" si="583"/>
        <v>453.18</v>
      </c>
      <c r="N311" s="46">
        <f t="shared" si="584"/>
        <v>24.31275</v>
      </c>
      <c r="O311" s="48">
        <f t="shared" si="585"/>
        <v>89.5</v>
      </c>
      <c r="P311" s="48">
        <f t="shared" si="586"/>
        <v>54</v>
      </c>
      <c r="Q311" s="48">
        <f t="shared" si="587"/>
        <v>1202.79125</v>
      </c>
      <c r="R311" s="46">
        <f t="shared" si="588"/>
        <v>0</v>
      </c>
      <c r="S311" s="46">
        <f t="shared" si="589"/>
        <v>259.64</v>
      </c>
      <c r="T311" s="48">
        <f t="shared" si="590"/>
        <v>113.3</v>
      </c>
      <c r="U311" s="46">
        <f t="shared" si="591"/>
        <v>10.42</v>
      </c>
      <c r="V311" s="46">
        <v>0</v>
      </c>
      <c r="W311" s="48">
        <f t="shared" si="592"/>
        <v>89.5</v>
      </c>
      <c r="X311" s="48">
        <f t="shared" si="593"/>
        <v>54</v>
      </c>
      <c r="Y311" s="46">
        <f t="shared" si="594"/>
        <v>526.86</v>
      </c>
      <c r="Z311" s="46">
        <f t="shared" si="595"/>
        <v>1729.65125</v>
      </c>
      <c r="AA311" s="46"/>
      <c r="AB311" s="12" t="s">
        <v>98</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45">
        <f t="shared" si="580"/>
        <v>309</v>
      </c>
      <c r="B312" s="46" t="s">
        <v>173</v>
      </c>
      <c r="C312" s="52" t="s">
        <v>827</v>
      </c>
      <c r="D312" s="76" t="s">
        <v>828</v>
      </c>
      <c r="E312" s="95">
        <v>3473.25</v>
      </c>
      <c r="F312" s="95">
        <v>3245.5</v>
      </c>
      <c r="G312" s="96">
        <v>5664.75</v>
      </c>
      <c r="H312" s="95">
        <v>3473.25</v>
      </c>
      <c r="I312" s="48">
        <v>3180</v>
      </c>
      <c r="J312" s="48">
        <v>108</v>
      </c>
      <c r="K312" s="63">
        <f t="shared" si="581"/>
        <v>62.5185</v>
      </c>
      <c r="L312" s="64">
        <f t="shared" si="582"/>
        <v>519.28</v>
      </c>
      <c r="M312" s="48">
        <f t="shared" si="583"/>
        <v>453.18</v>
      </c>
      <c r="N312" s="46">
        <f t="shared" si="584"/>
        <v>24.31275</v>
      </c>
      <c r="O312" s="48">
        <f t="shared" si="585"/>
        <v>159</v>
      </c>
      <c r="P312" s="48">
        <f t="shared" si="586"/>
        <v>54</v>
      </c>
      <c r="Q312" s="48">
        <f t="shared" si="587"/>
        <v>1272.29125</v>
      </c>
      <c r="R312" s="46">
        <f t="shared" si="588"/>
        <v>0</v>
      </c>
      <c r="S312" s="46">
        <f t="shared" si="589"/>
        <v>259.64</v>
      </c>
      <c r="T312" s="48">
        <f t="shared" si="590"/>
        <v>113.3</v>
      </c>
      <c r="U312" s="46">
        <f t="shared" si="591"/>
        <v>10.42</v>
      </c>
      <c r="V312" s="46">
        <v>0</v>
      </c>
      <c r="W312" s="48">
        <f t="shared" si="592"/>
        <v>159</v>
      </c>
      <c r="X312" s="48">
        <f t="shared" si="593"/>
        <v>54</v>
      </c>
      <c r="Y312" s="46">
        <f t="shared" si="594"/>
        <v>596.36</v>
      </c>
      <c r="Z312" s="46">
        <f t="shared" si="595"/>
        <v>1868.65125</v>
      </c>
      <c r="AA312" s="46"/>
      <c r="AB312" s="12" t="s">
        <v>104</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45">
        <f t="shared" si="580"/>
        <v>310</v>
      </c>
      <c r="B313" s="46" t="s">
        <v>173</v>
      </c>
      <c r="C313" s="52" t="s">
        <v>829</v>
      </c>
      <c r="D313" s="348" t="s">
        <v>830</v>
      </c>
      <c r="E313" s="95">
        <v>3473.25</v>
      </c>
      <c r="F313" s="95">
        <v>3245.5</v>
      </c>
      <c r="G313" s="96">
        <v>5664.75</v>
      </c>
      <c r="H313" s="95">
        <v>3473.25</v>
      </c>
      <c r="I313" s="48">
        <v>3180</v>
      </c>
      <c r="J313" s="48">
        <v>108</v>
      </c>
      <c r="K313" s="63">
        <f t="shared" si="581"/>
        <v>62.5185</v>
      </c>
      <c r="L313" s="64">
        <f t="shared" si="582"/>
        <v>519.28</v>
      </c>
      <c r="M313" s="48">
        <f t="shared" si="583"/>
        <v>453.18</v>
      </c>
      <c r="N313" s="46">
        <f t="shared" si="584"/>
        <v>24.31275</v>
      </c>
      <c r="O313" s="48">
        <f t="shared" si="585"/>
        <v>159</v>
      </c>
      <c r="P313" s="48">
        <f t="shared" si="586"/>
        <v>54</v>
      </c>
      <c r="Q313" s="48">
        <f t="shared" si="587"/>
        <v>1272.29125</v>
      </c>
      <c r="R313" s="46">
        <f t="shared" si="588"/>
        <v>0</v>
      </c>
      <c r="S313" s="46">
        <f t="shared" si="589"/>
        <v>259.64</v>
      </c>
      <c r="T313" s="48">
        <f t="shared" si="590"/>
        <v>113.3</v>
      </c>
      <c r="U313" s="46">
        <f t="shared" si="591"/>
        <v>10.42</v>
      </c>
      <c r="V313" s="46">
        <v>0</v>
      </c>
      <c r="W313" s="48">
        <f t="shared" si="592"/>
        <v>159</v>
      </c>
      <c r="X313" s="48">
        <f t="shared" si="593"/>
        <v>54</v>
      </c>
      <c r="Y313" s="46">
        <f t="shared" si="594"/>
        <v>596.36</v>
      </c>
      <c r="Z313" s="46">
        <f t="shared" si="595"/>
        <v>1868.65125</v>
      </c>
      <c r="AA313" s="46"/>
      <c r="AB313" s="12" t="s">
        <v>104</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45">
        <f t="shared" si="580"/>
        <v>311</v>
      </c>
      <c r="B314" s="46" t="s">
        <v>685</v>
      </c>
      <c r="C314" s="52" t="s">
        <v>831</v>
      </c>
      <c r="D314" s="76" t="s">
        <v>832</v>
      </c>
      <c r="E314" s="95">
        <v>3473.25</v>
      </c>
      <c r="F314" s="95">
        <v>3245.5</v>
      </c>
      <c r="G314" s="96">
        <v>5664.75</v>
      </c>
      <c r="H314" s="95">
        <v>3473.25</v>
      </c>
      <c r="I314" s="48">
        <v>1790</v>
      </c>
      <c r="J314" s="48">
        <v>108</v>
      </c>
      <c r="K314" s="63">
        <f t="shared" si="581"/>
        <v>62.5185</v>
      </c>
      <c r="L314" s="64">
        <f t="shared" si="582"/>
        <v>519.28</v>
      </c>
      <c r="M314" s="48">
        <f t="shared" si="583"/>
        <v>453.18</v>
      </c>
      <c r="N314" s="46">
        <f t="shared" si="584"/>
        <v>24.31275</v>
      </c>
      <c r="O314" s="48">
        <f t="shared" si="585"/>
        <v>89.5</v>
      </c>
      <c r="P314" s="48">
        <f t="shared" si="586"/>
        <v>54</v>
      </c>
      <c r="Q314" s="48">
        <f t="shared" si="587"/>
        <v>1202.79125</v>
      </c>
      <c r="R314" s="46">
        <f t="shared" si="588"/>
        <v>0</v>
      </c>
      <c r="S314" s="46">
        <f t="shared" si="589"/>
        <v>259.64</v>
      </c>
      <c r="T314" s="48">
        <f t="shared" si="590"/>
        <v>113.3</v>
      </c>
      <c r="U314" s="46">
        <f t="shared" si="591"/>
        <v>10.42</v>
      </c>
      <c r="V314" s="46">
        <v>0</v>
      </c>
      <c r="W314" s="48">
        <f t="shared" si="592"/>
        <v>89.5</v>
      </c>
      <c r="X314" s="48">
        <f t="shared" si="593"/>
        <v>54</v>
      </c>
      <c r="Y314" s="46">
        <f t="shared" si="594"/>
        <v>526.86</v>
      </c>
      <c r="Z314" s="46">
        <f t="shared" si="595"/>
        <v>1729.65125</v>
      </c>
      <c r="AA314" s="46"/>
      <c r="AB314" s="12" t="s">
        <v>89</v>
      </c>
      <c r="AC314" s="11">
        <f t="shared" ref="AC314:AE314" si="705">K314+R314</f>
        <v>62.5185</v>
      </c>
      <c r="AD314" s="11">
        <f t="shared" si="705"/>
        <v>778.92</v>
      </c>
      <c r="AE314" s="11">
        <f t="shared" si="705"/>
        <v>566.48</v>
      </c>
      <c r="AF314" s="11">
        <f t="shared" si="597"/>
        <v>34.73275</v>
      </c>
      <c r="AG314" s="11">
        <f t="shared" ref="AG314:AI314" si="706">O314+W314</f>
        <v>179</v>
      </c>
      <c r="AH314" s="11">
        <f t="shared" si="706"/>
        <v>108</v>
      </c>
      <c r="AI314" s="11">
        <f t="shared" si="706"/>
        <v>1729.65125</v>
      </c>
      <c r="AJ314" s="12" t="s">
        <v>33</v>
      </c>
    </row>
    <row r="315" s="9" customFormat="1" ht="16" customHeight="1" spans="1:36">
      <c r="A315" s="45">
        <f t="shared" si="580"/>
        <v>312</v>
      </c>
      <c r="B315" s="46" t="s">
        <v>558</v>
      </c>
      <c r="C315" s="52" t="s">
        <v>833</v>
      </c>
      <c r="D315" s="348" t="s">
        <v>834</v>
      </c>
      <c r="E315" s="95">
        <v>3473.25</v>
      </c>
      <c r="F315" s="95">
        <v>3245.5</v>
      </c>
      <c r="G315" s="96">
        <v>5664.75</v>
      </c>
      <c r="H315" s="95">
        <v>3473.25</v>
      </c>
      <c r="I315" s="48">
        <v>1790</v>
      </c>
      <c r="J315" s="48">
        <v>108</v>
      </c>
      <c r="K315" s="63">
        <f t="shared" si="581"/>
        <v>62.5185</v>
      </c>
      <c r="L315" s="64">
        <f t="shared" si="582"/>
        <v>519.28</v>
      </c>
      <c r="M315" s="48">
        <f t="shared" si="583"/>
        <v>453.18</v>
      </c>
      <c r="N315" s="46">
        <f t="shared" si="584"/>
        <v>24.31275</v>
      </c>
      <c r="O315" s="48">
        <f t="shared" si="585"/>
        <v>89.5</v>
      </c>
      <c r="P315" s="48">
        <f t="shared" si="586"/>
        <v>54</v>
      </c>
      <c r="Q315" s="48">
        <f t="shared" si="587"/>
        <v>1202.79125</v>
      </c>
      <c r="R315" s="46">
        <f t="shared" si="588"/>
        <v>0</v>
      </c>
      <c r="S315" s="46">
        <f t="shared" si="589"/>
        <v>259.64</v>
      </c>
      <c r="T315" s="48">
        <f t="shared" si="590"/>
        <v>113.3</v>
      </c>
      <c r="U315" s="46">
        <f t="shared" si="591"/>
        <v>10.42</v>
      </c>
      <c r="V315" s="46">
        <v>0</v>
      </c>
      <c r="W315" s="48">
        <f t="shared" si="592"/>
        <v>89.5</v>
      </c>
      <c r="X315" s="48">
        <f t="shared" si="593"/>
        <v>54</v>
      </c>
      <c r="Y315" s="46">
        <f t="shared" si="594"/>
        <v>526.86</v>
      </c>
      <c r="Z315" s="46">
        <f t="shared" si="595"/>
        <v>1729.65125</v>
      </c>
      <c r="AA315" s="46"/>
      <c r="AB315" s="12" t="s">
        <v>98</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45">
        <f t="shared" si="580"/>
        <v>313</v>
      </c>
      <c r="B316" s="46" t="s">
        <v>558</v>
      </c>
      <c r="C316" s="52" t="s">
        <v>835</v>
      </c>
      <c r="D316" s="76" t="s">
        <v>836</v>
      </c>
      <c r="E316" s="95">
        <v>3473.25</v>
      </c>
      <c r="F316" s="95">
        <v>3245.5</v>
      </c>
      <c r="G316" s="96">
        <v>5664.75</v>
      </c>
      <c r="H316" s="95">
        <v>3473.25</v>
      </c>
      <c r="I316" s="48">
        <v>1790</v>
      </c>
      <c r="J316" s="48">
        <v>108</v>
      </c>
      <c r="K316" s="63">
        <f t="shared" si="581"/>
        <v>62.5185</v>
      </c>
      <c r="L316" s="64">
        <f t="shared" si="582"/>
        <v>519.28</v>
      </c>
      <c r="M316" s="48">
        <f t="shared" si="583"/>
        <v>453.18</v>
      </c>
      <c r="N316" s="46">
        <f t="shared" si="584"/>
        <v>24.31275</v>
      </c>
      <c r="O316" s="48">
        <f t="shared" si="585"/>
        <v>89.5</v>
      </c>
      <c r="P316" s="48">
        <f t="shared" si="586"/>
        <v>54</v>
      </c>
      <c r="Q316" s="48">
        <f t="shared" si="587"/>
        <v>1202.79125</v>
      </c>
      <c r="R316" s="46">
        <f t="shared" si="588"/>
        <v>0</v>
      </c>
      <c r="S316" s="46">
        <f t="shared" si="589"/>
        <v>259.64</v>
      </c>
      <c r="T316" s="48">
        <f t="shared" si="590"/>
        <v>113.3</v>
      </c>
      <c r="U316" s="46">
        <f t="shared" si="591"/>
        <v>10.42</v>
      </c>
      <c r="V316" s="46">
        <v>0</v>
      </c>
      <c r="W316" s="48">
        <f t="shared" si="592"/>
        <v>89.5</v>
      </c>
      <c r="X316" s="48">
        <f t="shared" si="593"/>
        <v>54</v>
      </c>
      <c r="Y316" s="46">
        <f t="shared" si="594"/>
        <v>526.86</v>
      </c>
      <c r="Z316" s="46">
        <f t="shared" si="595"/>
        <v>1729.65125</v>
      </c>
      <c r="AA316" s="46"/>
      <c r="AB316" s="12" t="s">
        <v>98</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45">
        <f t="shared" si="580"/>
        <v>314</v>
      </c>
      <c r="B317" s="46" t="s">
        <v>558</v>
      </c>
      <c r="C317" s="52" t="s">
        <v>837</v>
      </c>
      <c r="D317" s="76" t="s">
        <v>838</v>
      </c>
      <c r="E317" s="95">
        <v>3473.25</v>
      </c>
      <c r="F317" s="95">
        <v>3245.5</v>
      </c>
      <c r="G317" s="96">
        <v>5664.75</v>
      </c>
      <c r="H317" s="95">
        <v>3473.25</v>
      </c>
      <c r="I317" s="48">
        <v>1790</v>
      </c>
      <c r="J317" s="48">
        <v>108</v>
      </c>
      <c r="K317" s="63">
        <f t="shared" si="581"/>
        <v>62.5185</v>
      </c>
      <c r="L317" s="64">
        <f t="shared" si="582"/>
        <v>519.28</v>
      </c>
      <c r="M317" s="48">
        <f t="shared" si="583"/>
        <v>453.18</v>
      </c>
      <c r="N317" s="46">
        <f t="shared" si="584"/>
        <v>24.31275</v>
      </c>
      <c r="O317" s="48">
        <f t="shared" si="585"/>
        <v>89.5</v>
      </c>
      <c r="P317" s="48">
        <f t="shared" si="586"/>
        <v>54</v>
      </c>
      <c r="Q317" s="48">
        <f t="shared" si="587"/>
        <v>1202.79125</v>
      </c>
      <c r="R317" s="46">
        <f t="shared" si="588"/>
        <v>0</v>
      </c>
      <c r="S317" s="46">
        <f t="shared" si="589"/>
        <v>259.64</v>
      </c>
      <c r="T317" s="48">
        <f t="shared" si="590"/>
        <v>113.3</v>
      </c>
      <c r="U317" s="46">
        <f t="shared" si="591"/>
        <v>10.42</v>
      </c>
      <c r="V317" s="46">
        <v>0</v>
      </c>
      <c r="W317" s="48">
        <f t="shared" si="592"/>
        <v>89.5</v>
      </c>
      <c r="X317" s="48">
        <f t="shared" si="593"/>
        <v>54</v>
      </c>
      <c r="Y317" s="46">
        <f t="shared" si="594"/>
        <v>526.86</v>
      </c>
      <c r="Z317" s="46">
        <f t="shared" si="595"/>
        <v>1729.65125</v>
      </c>
      <c r="AA317" s="46"/>
      <c r="AB317" s="12" t="s">
        <v>98</v>
      </c>
      <c r="AC317" s="11">
        <f t="shared" ref="AC317:AE317" si="711">K317+R317</f>
        <v>62.5185</v>
      </c>
      <c r="AD317" s="11">
        <f t="shared" si="711"/>
        <v>778.92</v>
      </c>
      <c r="AE317" s="11">
        <f t="shared" si="711"/>
        <v>566.48</v>
      </c>
      <c r="AF317" s="11">
        <f t="shared" si="597"/>
        <v>34.73275</v>
      </c>
      <c r="AG317" s="11">
        <f t="shared" ref="AG317:AI317" si="712">O317+W317</f>
        <v>179</v>
      </c>
      <c r="AH317" s="11">
        <f t="shared" si="712"/>
        <v>108</v>
      </c>
      <c r="AI317" s="11">
        <f t="shared" si="712"/>
        <v>1729.65125</v>
      </c>
      <c r="AJ317" s="12" t="s">
        <v>33</v>
      </c>
    </row>
    <row r="318" s="9" customFormat="1" ht="16" customHeight="1" spans="1:36">
      <c r="A318" s="45">
        <f t="shared" si="580"/>
        <v>315</v>
      </c>
      <c r="B318" s="46" t="s">
        <v>558</v>
      </c>
      <c r="C318" s="52" t="s">
        <v>841</v>
      </c>
      <c r="D318" s="76" t="s">
        <v>842</v>
      </c>
      <c r="E318" s="95">
        <v>3473.25</v>
      </c>
      <c r="F318" s="95">
        <v>3245.5</v>
      </c>
      <c r="G318" s="96">
        <v>5664.75</v>
      </c>
      <c r="H318" s="95">
        <v>3473.25</v>
      </c>
      <c r="I318" s="48">
        <v>1790</v>
      </c>
      <c r="J318" s="48">
        <v>108</v>
      </c>
      <c r="K318" s="63">
        <f t="shared" si="581"/>
        <v>62.5185</v>
      </c>
      <c r="L318" s="64">
        <f t="shared" si="582"/>
        <v>519.28</v>
      </c>
      <c r="M318" s="48">
        <f t="shared" si="583"/>
        <v>453.18</v>
      </c>
      <c r="N318" s="46">
        <f t="shared" si="584"/>
        <v>24.31275</v>
      </c>
      <c r="O318" s="48">
        <f t="shared" si="585"/>
        <v>89.5</v>
      </c>
      <c r="P318" s="48">
        <f t="shared" si="586"/>
        <v>54</v>
      </c>
      <c r="Q318" s="48">
        <f t="shared" si="587"/>
        <v>1202.79125</v>
      </c>
      <c r="R318" s="46">
        <f t="shared" si="588"/>
        <v>0</v>
      </c>
      <c r="S318" s="46">
        <f t="shared" si="589"/>
        <v>259.64</v>
      </c>
      <c r="T318" s="48">
        <f t="shared" si="590"/>
        <v>113.3</v>
      </c>
      <c r="U318" s="46">
        <f t="shared" si="591"/>
        <v>10.42</v>
      </c>
      <c r="V318" s="46">
        <v>0</v>
      </c>
      <c r="W318" s="48">
        <f t="shared" si="592"/>
        <v>89.5</v>
      </c>
      <c r="X318" s="48">
        <f t="shared" si="593"/>
        <v>54</v>
      </c>
      <c r="Y318" s="46">
        <f t="shared" si="594"/>
        <v>526.86</v>
      </c>
      <c r="Z318" s="46">
        <f t="shared" si="595"/>
        <v>1729.65125</v>
      </c>
      <c r="AA318" s="46"/>
      <c r="AB318" s="12" t="s">
        <v>98</v>
      </c>
      <c r="AC318" s="11">
        <f t="shared" ref="AC318:AE318" si="713">K318+R318</f>
        <v>62.5185</v>
      </c>
      <c r="AD318" s="11">
        <f t="shared" si="713"/>
        <v>778.92</v>
      </c>
      <c r="AE318" s="11">
        <f t="shared" si="713"/>
        <v>566.48</v>
      </c>
      <c r="AF318" s="11">
        <f t="shared" si="597"/>
        <v>34.73275</v>
      </c>
      <c r="AG318" s="11">
        <f t="shared" ref="AG318:AI318" si="714">O318+W318</f>
        <v>179</v>
      </c>
      <c r="AH318" s="11">
        <f t="shared" si="714"/>
        <v>108</v>
      </c>
      <c r="AI318" s="11">
        <f t="shared" si="714"/>
        <v>1729.65125</v>
      </c>
      <c r="AJ318" s="12" t="s">
        <v>33</v>
      </c>
    </row>
    <row r="319" s="9" customFormat="1" ht="16" customHeight="1" spans="1:36">
      <c r="A319" s="45">
        <f t="shared" si="580"/>
        <v>316</v>
      </c>
      <c r="B319" s="46" t="s">
        <v>558</v>
      </c>
      <c r="C319" s="52" t="s">
        <v>843</v>
      </c>
      <c r="D319" s="348" t="s">
        <v>844</v>
      </c>
      <c r="E319" s="95">
        <v>3473.25</v>
      </c>
      <c r="F319" s="95">
        <v>3245.5</v>
      </c>
      <c r="G319" s="96">
        <v>5664.75</v>
      </c>
      <c r="H319" s="95">
        <v>3473.25</v>
      </c>
      <c r="I319" s="48">
        <v>1790</v>
      </c>
      <c r="J319" s="48">
        <v>108</v>
      </c>
      <c r="K319" s="63">
        <f t="shared" si="581"/>
        <v>62.5185</v>
      </c>
      <c r="L319" s="64">
        <f t="shared" si="582"/>
        <v>519.28</v>
      </c>
      <c r="M319" s="48">
        <f t="shared" si="583"/>
        <v>453.18</v>
      </c>
      <c r="N319" s="46">
        <f t="shared" si="584"/>
        <v>24.31275</v>
      </c>
      <c r="O319" s="48">
        <f t="shared" si="585"/>
        <v>89.5</v>
      </c>
      <c r="P319" s="48">
        <f t="shared" si="586"/>
        <v>54</v>
      </c>
      <c r="Q319" s="48">
        <f t="shared" si="587"/>
        <v>1202.79125</v>
      </c>
      <c r="R319" s="46">
        <f t="shared" si="588"/>
        <v>0</v>
      </c>
      <c r="S319" s="46">
        <f t="shared" si="589"/>
        <v>259.64</v>
      </c>
      <c r="T319" s="48">
        <f t="shared" si="590"/>
        <v>113.3</v>
      </c>
      <c r="U319" s="46">
        <f t="shared" si="591"/>
        <v>10.42</v>
      </c>
      <c r="V319" s="46">
        <v>0</v>
      </c>
      <c r="W319" s="48">
        <f t="shared" si="592"/>
        <v>89.5</v>
      </c>
      <c r="X319" s="48">
        <f t="shared" si="593"/>
        <v>54</v>
      </c>
      <c r="Y319" s="46">
        <f t="shared" si="594"/>
        <v>526.86</v>
      </c>
      <c r="Z319" s="46">
        <f t="shared" si="595"/>
        <v>1729.65125</v>
      </c>
      <c r="AA319" s="46"/>
      <c r="AB319" s="12" t="s">
        <v>98</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45">
        <f t="shared" si="580"/>
        <v>317</v>
      </c>
      <c r="B320" s="46" t="s">
        <v>558</v>
      </c>
      <c r="C320" s="52" t="s">
        <v>845</v>
      </c>
      <c r="D320" s="76" t="s">
        <v>846</v>
      </c>
      <c r="E320" s="95">
        <v>3473.25</v>
      </c>
      <c r="F320" s="95">
        <v>3245.5</v>
      </c>
      <c r="G320" s="96">
        <v>5664.75</v>
      </c>
      <c r="H320" s="95">
        <v>3473.25</v>
      </c>
      <c r="I320" s="48">
        <v>1790</v>
      </c>
      <c r="J320" s="48">
        <v>108</v>
      </c>
      <c r="K320" s="63">
        <f t="shared" si="581"/>
        <v>62.5185</v>
      </c>
      <c r="L320" s="64">
        <f t="shared" si="582"/>
        <v>519.28</v>
      </c>
      <c r="M320" s="48">
        <f t="shared" si="583"/>
        <v>453.18</v>
      </c>
      <c r="N320" s="46">
        <f t="shared" si="584"/>
        <v>24.31275</v>
      </c>
      <c r="O320" s="48">
        <f t="shared" si="585"/>
        <v>89.5</v>
      </c>
      <c r="P320" s="48">
        <f t="shared" si="586"/>
        <v>54</v>
      </c>
      <c r="Q320" s="48">
        <f t="shared" si="587"/>
        <v>1202.79125</v>
      </c>
      <c r="R320" s="46">
        <f t="shared" si="588"/>
        <v>0</v>
      </c>
      <c r="S320" s="46">
        <f t="shared" si="589"/>
        <v>259.64</v>
      </c>
      <c r="T320" s="48">
        <f t="shared" si="590"/>
        <v>113.3</v>
      </c>
      <c r="U320" s="46">
        <f t="shared" si="591"/>
        <v>10.42</v>
      </c>
      <c r="V320" s="46">
        <v>0</v>
      </c>
      <c r="W320" s="48">
        <f t="shared" si="592"/>
        <v>89.5</v>
      </c>
      <c r="X320" s="48">
        <f t="shared" si="593"/>
        <v>54</v>
      </c>
      <c r="Y320" s="46">
        <f t="shared" si="594"/>
        <v>526.86</v>
      </c>
      <c r="Z320" s="46">
        <f t="shared" si="595"/>
        <v>1729.65125</v>
      </c>
      <c r="AA320" s="46"/>
      <c r="AB320" s="12" t="s">
        <v>98</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45">
        <f t="shared" si="580"/>
        <v>318</v>
      </c>
      <c r="B321" s="46" t="s">
        <v>193</v>
      </c>
      <c r="C321" s="52" t="s">
        <v>847</v>
      </c>
      <c r="D321" s="348" t="s">
        <v>848</v>
      </c>
      <c r="E321" s="95">
        <v>3473.25</v>
      </c>
      <c r="F321" s="95">
        <v>3245.5</v>
      </c>
      <c r="G321" s="96">
        <v>5664.75</v>
      </c>
      <c r="H321" s="95">
        <v>3473.25</v>
      </c>
      <c r="I321" s="48">
        <v>3180</v>
      </c>
      <c r="J321" s="48">
        <v>108</v>
      </c>
      <c r="K321" s="63">
        <f t="shared" si="581"/>
        <v>62.5185</v>
      </c>
      <c r="L321" s="64">
        <f t="shared" si="582"/>
        <v>519.28</v>
      </c>
      <c r="M321" s="48">
        <f t="shared" si="583"/>
        <v>453.18</v>
      </c>
      <c r="N321" s="46">
        <f t="shared" si="584"/>
        <v>24.31275</v>
      </c>
      <c r="O321" s="48">
        <f t="shared" si="585"/>
        <v>159</v>
      </c>
      <c r="P321" s="48">
        <f t="shared" si="586"/>
        <v>54</v>
      </c>
      <c r="Q321" s="48">
        <f t="shared" si="587"/>
        <v>1272.29125</v>
      </c>
      <c r="R321" s="46">
        <f t="shared" si="588"/>
        <v>0</v>
      </c>
      <c r="S321" s="46">
        <f t="shared" si="589"/>
        <v>259.64</v>
      </c>
      <c r="T321" s="48">
        <f t="shared" si="590"/>
        <v>113.3</v>
      </c>
      <c r="U321" s="46">
        <f t="shared" si="591"/>
        <v>10.42</v>
      </c>
      <c r="V321" s="46">
        <v>0</v>
      </c>
      <c r="W321" s="48">
        <f t="shared" si="592"/>
        <v>159</v>
      </c>
      <c r="X321" s="48">
        <f t="shared" si="593"/>
        <v>54</v>
      </c>
      <c r="Y321" s="46">
        <f t="shared" si="594"/>
        <v>596.36</v>
      </c>
      <c r="Z321" s="46">
        <f t="shared" si="595"/>
        <v>1868.65125</v>
      </c>
      <c r="AA321" s="46"/>
      <c r="AB321" s="12" t="s">
        <v>104</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45">
        <f t="shared" si="580"/>
        <v>319</v>
      </c>
      <c r="B322" s="46" t="s">
        <v>227</v>
      </c>
      <c r="C322" s="52" t="s">
        <v>849</v>
      </c>
      <c r="D322" s="348" t="s">
        <v>850</v>
      </c>
      <c r="E322" s="95">
        <v>3473.25</v>
      </c>
      <c r="F322" s="95">
        <v>3245.5</v>
      </c>
      <c r="G322" s="96">
        <v>5664.75</v>
      </c>
      <c r="H322" s="95">
        <v>3473.25</v>
      </c>
      <c r="I322" s="48">
        <v>0</v>
      </c>
      <c r="J322" s="48">
        <v>108</v>
      </c>
      <c r="K322" s="63">
        <f t="shared" si="581"/>
        <v>62.5185</v>
      </c>
      <c r="L322" s="64">
        <f t="shared" si="582"/>
        <v>519.28</v>
      </c>
      <c r="M322" s="48">
        <f t="shared" si="583"/>
        <v>453.18</v>
      </c>
      <c r="N322" s="46">
        <f t="shared" si="584"/>
        <v>24.31275</v>
      </c>
      <c r="O322" s="48">
        <f t="shared" si="585"/>
        <v>0</v>
      </c>
      <c r="P322" s="48">
        <f t="shared" si="586"/>
        <v>54</v>
      </c>
      <c r="Q322" s="48">
        <f t="shared" si="587"/>
        <v>1113.29125</v>
      </c>
      <c r="R322" s="46">
        <f t="shared" si="588"/>
        <v>0</v>
      </c>
      <c r="S322" s="46">
        <f t="shared" si="589"/>
        <v>259.64</v>
      </c>
      <c r="T322" s="48">
        <f t="shared" si="590"/>
        <v>113.3</v>
      </c>
      <c r="U322" s="46">
        <f t="shared" si="591"/>
        <v>10.42</v>
      </c>
      <c r="V322" s="46">
        <v>0</v>
      </c>
      <c r="W322" s="48">
        <f t="shared" si="592"/>
        <v>0</v>
      </c>
      <c r="X322" s="48">
        <f t="shared" si="593"/>
        <v>54</v>
      </c>
      <c r="Y322" s="46">
        <f t="shared" si="594"/>
        <v>437.36</v>
      </c>
      <c r="Z322" s="46">
        <f t="shared" si="595"/>
        <v>1550.65125</v>
      </c>
      <c r="AA322" s="46"/>
      <c r="AB322" s="12" t="s">
        <v>101</v>
      </c>
      <c r="AC322" s="11">
        <f t="shared" ref="AC322:AE322" si="721">K322+R322</f>
        <v>62.5185</v>
      </c>
      <c r="AD322" s="11">
        <f t="shared" si="721"/>
        <v>778.92</v>
      </c>
      <c r="AE322" s="11">
        <f t="shared" si="721"/>
        <v>566.48</v>
      </c>
      <c r="AF322" s="11">
        <f t="shared" si="597"/>
        <v>34.73275</v>
      </c>
      <c r="AG322" s="11">
        <f t="shared" ref="AG322:AI322" si="722">O322+W322</f>
        <v>0</v>
      </c>
      <c r="AH322" s="11">
        <f t="shared" si="722"/>
        <v>108</v>
      </c>
      <c r="AI322" s="11">
        <f t="shared" si="722"/>
        <v>1550.65125</v>
      </c>
      <c r="AJ322" s="12" t="s">
        <v>34</v>
      </c>
    </row>
    <row r="323" s="9" customFormat="1" ht="16" customHeight="1" spans="1:36">
      <c r="A323" s="45">
        <f t="shared" si="580"/>
        <v>320</v>
      </c>
      <c r="B323" s="46" t="s">
        <v>363</v>
      </c>
      <c r="C323" s="52" t="s">
        <v>851</v>
      </c>
      <c r="D323" s="76" t="s">
        <v>852</v>
      </c>
      <c r="E323" s="95">
        <v>3473.25</v>
      </c>
      <c r="F323" s="95">
        <v>3245.5</v>
      </c>
      <c r="G323" s="96">
        <v>5664.75</v>
      </c>
      <c r="H323" s="95">
        <v>3473.25</v>
      </c>
      <c r="I323" s="48">
        <v>3180</v>
      </c>
      <c r="J323" s="48">
        <v>108</v>
      </c>
      <c r="K323" s="63">
        <f t="shared" si="581"/>
        <v>62.5185</v>
      </c>
      <c r="L323" s="64">
        <f t="shared" si="582"/>
        <v>519.28</v>
      </c>
      <c r="M323" s="48">
        <f t="shared" si="583"/>
        <v>453.18</v>
      </c>
      <c r="N323" s="46">
        <f t="shared" si="584"/>
        <v>24.31275</v>
      </c>
      <c r="O323" s="48">
        <f t="shared" si="585"/>
        <v>159</v>
      </c>
      <c r="P323" s="48">
        <f t="shared" si="586"/>
        <v>54</v>
      </c>
      <c r="Q323" s="48">
        <f t="shared" si="587"/>
        <v>1272.29125</v>
      </c>
      <c r="R323" s="46">
        <f t="shared" si="588"/>
        <v>0</v>
      </c>
      <c r="S323" s="46">
        <f t="shared" si="589"/>
        <v>259.64</v>
      </c>
      <c r="T323" s="48">
        <f t="shared" si="590"/>
        <v>113.3</v>
      </c>
      <c r="U323" s="46">
        <f t="shared" si="591"/>
        <v>10.42</v>
      </c>
      <c r="V323" s="46">
        <v>0</v>
      </c>
      <c r="W323" s="48">
        <f t="shared" si="592"/>
        <v>159</v>
      </c>
      <c r="X323" s="48">
        <f t="shared" si="593"/>
        <v>54</v>
      </c>
      <c r="Y323" s="46">
        <f t="shared" si="594"/>
        <v>596.36</v>
      </c>
      <c r="Z323" s="46">
        <f t="shared" si="595"/>
        <v>1868.65125</v>
      </c>
      <c r="AA323" s="46"/>
      <c r="AB323" s="12" t="s">
        <v>71</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45">
        <f t="shared" ref="A324:A387" si="725">ROW()-3</f>
        <v>321</v>
      </c>
      <c r="B324" s="46" t="s">
        <v>230</v>
      </c>
      <c r="C324" s="52" t="s">
        <v>853</v>
      </c>
      <c r="D324" s="76" t="s">
        <v>854</v>
      </c>
      <c r="E324" s="95">
        <v>3473.25</v>
      </c>
      <c r="F324" s="95">
        <v>3245.5</v>
      </c>
      <c r="G324" s="96">
        <v>5664.75</v>
      </c>
      <c r="H324" s="95">
        <v>3473.25</v>
      </c>
      <c r="I324" s="48">
        <v>3180</v>
      </c>
      <c r="J324" s="48">
        <v>108</v>
      </c>
      <c r="K324" s="63">
        <f t="shared" ref="K324:K387" si="726">E324*0.018</f>
        <v>62.5185</v>
      </c>
      <c r="L324" s="64">
        <f t="shared" ref="L324:L387" si="727">F324*0.16</f>
        <v>519.28</v>
      </c>
      <c r="M324" s="48">
        <f t="shared" ref="M324:M387" si="728">ROUND(G324*0.08,2)</f>
        <v>453.18</v>
      </c>
      <c r="N324" s="46">
        <f t="shared" ref="N324:N387" si="729">H324*0.007</f>
        <v>24.31275</v>
      </c>
      <c r="O324" s="48">
        <f t="shared" ref="O324:O387" si="730">I324*5%</f>
        <v>159</v>
      </c>
      <c r="P324" s="48">
        <f t="shared" ref="P324:P387" si="731">J324*50%</f>
        <v>54</v>
      </c>
      <c r="Q324" s="48">
        <f t="shared" ref="Q324:Q387" si="732">SUM(K324:P324)</f>
        <v>1272.29125</v>
      </c>
      <c r="R324" s="46">
        <f t="shared" ref="R324:R387" si="733">E324*0</f>
        <v>0</v>
      </c>
      <c r="S324" s="46">
        <f t="shared" ref="S324:S387" si="734">ROUND(F324*0.08,2)</f>
        <v>259.64</v>
      </c>
      <c r="T324" s="48">
        <f t="shared" ref="T324:T387" si="735">ROUND(G324*0.02,2)</f>
        <v>113.3</v>
      </c>
      <c r="U324" s="46">
        <f t="shared" ref="U324:U387" si="736">ROUND(H324*0.003,2)</f>
        <v>10.42</v>
      </c>
      <c r="V324" s="46">
        <v>0</v>
      </c>
      <c r="W324" s="48">
        <f t="shared" ref="W324:W387" si="737">I324*5%</f>
        <v>159</v>
      </c>
      <c r="X324" s="48">
        <f t="shared" ref="X324:X387" si="738">J324*50%</f>
        <v>54</v>
      </c>
      <c r="Y324" s="46">
        <f t="shared" ref="Y324:Y387" si="739">SUM(R324:X324)</f>
        <v>596.36</v>
      </c>
      <c r="Z324" s="46">
        <f t="shared" ref="Z324:Z387" si="740">Q324+Y324</f>
        <v>1868.65125</v>
      </c>
      <c r="AA324" s="46"/>
      <c r="AB324" s="12" t="s">
        <v>68</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45">
        <f t="shared" si="725"/>
        <v>322</v>
      </c>
      <c r="B325" s="46" t="s">
        <v>230</v>
      </c>
      <c r="C325" s="52" t="s">
        <v>855</v>
      </c>
      <c r="D325" s="348" t="s">
        <v>856</v>
      </c>
      <c r="E325" s="95">
        <v>3473.25</v>
      </c>
      <c r="F325" s="95">
        <v>3245.5</v>
      </c>
      <c r="G325" s="96">
        <v>5664.75</v>
      </c>
      <c r="H325" s="95">
        <v>3473.25</v>
      </c>
      <c r="I325" s="48">
        <v>3180</v>
      </c>
      <c r="J325" s="48">
        <v>108</v>
      </c>
      <c r="K325" s="63">
        <f t="shared" si="726"/>
        <v>62.5185</v>
      </c>
      <c r="L325" s="64">
        <f t="shared" si="727"/>
        <v>519.28</v>
      </c>
      <c r="M325" s="48">
        <f t="shared" si="728"/>
        <v>453.18</v>
      </c>
      <c r="N325" s="46">
        <f t="shared" si="729"/>
        <v>24.31275</v>
      </c>
      <c r="O325" s="48">
        <f t="shared" si="730"/>
        <v>159</v>
      </c>
      <c r="P325" s="48">
        <f t="shared" si="731"/>
        <v>54</v>
      </c>
      <c r="Q325" s="48">
        <f t="shared" si="732"/>
        <v>1272.29125</v>
      </c>
      <c r="R325" s="46">
        <f t="shared" si="733"/>
        <v>0</v>
      </c>
      <c r="S325" s="46">
        <f t="shared" si="734"/>
        <v>259.64</v>
      </c>
      <c r="T325" s="48">
        <f t="shared" si="735"/>
        <v>113.3</v>
      </c>
      <c r="U325" s="46">
        <f t="shared" si="736"/>
        <v>10.42</v>
      </c>
      <c r="V325" s="46">
        <v>0</v>
      </c>
      <c r="W325" s="48">
        <f t="shared" si="737"/>
        <v>159</v>
      </c>
      <c r="X325" s="48">
        <f t="shared" si="738"/>
        <v>54</v>
      </c>
      <c r="Y325" s="46">
        <f t="shared" si="739"/>
        <v>596.36</v>
      </c>
      <c r="Z325" s="46">
        <f t="shared" si="740"/>
        <v>1868.65125</v>
      </c>
      <c r="AA325" s="46"/>
      <c r="AB325" s="12" t="s">
        <v>57</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45">
        <f t="shared" si="725"/>
        <v>323</v>
      </c>
      <c r="B326" s="46" t="s">
        <v>230</v>
      </c>
      <c r="C326" s="52" t="s">
        <v>857</v>
      </c>
      <c r="D326" s="348" t="s">
        <v>858</v>
      </c>
      <c r="E326" s="95">
        <v>3473.25</v>
      </c>
      <c r="F326" s="95">
        <v>3245.5</v>
      </c>
      <c r="G326" s="96">
        <v>5664.75</v>
      </c>
      <c r="H326" s="95">
        <v>3473.25</v>
      </c>
      <c r="I326" s="48">
        <v>3180</v>
      </c>
      <c r="J326" s="48">
        <v>108</v>
      </c>
      <c r="K326" s="63">
        <f t="shared" si="726"/>
        <v>62.5185</v>
      </c>
      <c r="L326" s="64">
        <f t="shared" si="727"/>
        <v>519.28</v>
      </c>
      <c r="M326" s="48">
        <f t="shared" si="728"/>
        <v>453.18</v>
      </c>
      <c r="N326" s="46">
        <f t="shared" si="729"/>
        <v>24.31275</v>
      </c>
      <c r="O326" s="48">
        <f t="shared" si="730"/>
        <v>159</v>
      </c>
      <c r="P326" s="48">
        <f t="shared" si="731"/>
        <v>54</v>
      </c>
      <c r="Q326" s="48">
        <f t="shared" si="732"/>
        <v>1272.29125</v>
      </c>
      <c r="R326" s="46">
        <f t="shared" si="733"/>
        <v>0</v>
      </c>
      <c r="S326" s="46">
        <f t="shared" si="734"/>
        <v>259.64</v>
      </c>
      <c r="T326" s="48">
        <f t="shared" si="735"/>
        <v>113.3</v>
      </c>
      <c r="U326" s="46">
        <f t="shared" si="736"/>
        <v>10.42</v>
      </c>
      <c r="V326" s="46">
        <v>0</v>
      </c>
      <c r="W326" s="48">
        <f t="shared" si="737"/>
        <v>159</v>
      </c>
      <c r="X326" s="48">
        <f t="shared" si="738"/>
        <v>54</v>
      </c>
      <c r="Y326" s="46">
        <f t="shared" si="739"/>
        <v>596.36</v>
      </c>
      <c r="Z326" s="46">
        <f t="shared" si="740"/>
        <v>1868.65125</v>
      </c>
      <c r="AA326" s="46"/>
      <c r="AB326" s="12" t="s">
        <v>57</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45">
        <f t="shared" si="725"/>
        <v>324</v>
      </c>
      <c r="B327" s="46" t="s">
        <v>670</v>
      </c>
      <c r="C327" s="52" t="s">
        <v>859</v>
      </c>
      <c r="D327" s="76" t="s">
        <v>860</v>
      </c>
      <c r="E327" s="95">
        <v>3473.25</v>
      </c>
      <c r="F327" s="95">
        <v>3245.5</v>
      </c>
      <c r="G327" s="96">
        <v>5664.75</v>
      </c>
      <c r="H327" s="95">
        <v>3473.25</v>
      </c>
      <c r="I327" s="48">
        <v>1790</v>
      </c>
      <c r="J327" s="48">
        <v>108</v>
      </c>
      <c r="K327" s="63">
        <f t="shared" si="726"/>
        <v>62.5185</v>
      </c>
      <c r="L327" s="64">
        <f t="shared" si="727"/>
        <v>519.28</v>
      </c>
      <c r="M327" s="48">
        <f t="shared" si="728"/>
        <v>453.18</v>
      </c>
      <c r="N327" s="46">
        <f t="shared" si="729"/>
        <v>24.31275</v>
      </c>
      <c r="O327" s="48">
        <f t="shared" si="730"/>
        <v>89.5</v>
      </c>
      <c r="P327" s="48">
        <f t="shared" si="731"/>
        <v>54</v>
      </c>
      <c r="Q327" s="48">
        <f t="shared" si="732"/>
        <v>1202.79125</v>
      </c>
      <c r="R327" s="46">
        <f t="shared" si="733"/>
        <v>0</v>
      </c>
      <c r="S327" s="46">
        <f t="shared" si="734"/>
        <v>259.64</v>
      </c>
      <c r="T327" s="48">
        <f t="shared" si="735"/>
        <v>113.3</v>
      </c>
      <c r="U327" s="46">
        <f t="shared" si="736"/>
        <v>10.42</v>
      </c>
      <c r="V327" s="46">
        <v>0</v>
      </c>
      <c r="W327" s="48">
        <f t="shared" si="737"/>
        <v>89.5</v>
      </c>
      <c r="X327" s="48">
        <f t="shared" si="738"/>
        <v>54</v>
      </c>
      <c r="Y327" s="46">
        <f t="shared" si="739"/>
        <v>526.86</v>
      </c>
      <c r="Z327" s="46">
        <f t="shared" si="740"/>
        <v>1729.65125</v>
      </c>
      <c r="AA327" s="46"/>
      <c r="AB327" s="12" t="s">
        <v>92</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45">
        <f t="shared" si="725"/>
        <v>325</v>
      </c>
      <c r="B328" s="46" t="s">
        <v>176</v>
      </c>
      <c r="C328" s="52" t="s">
        <v>861</v>
      </c>
      <c r="D328" s="348" t="s">
        <v>862</v>
      </c>
      <c r="E328" s="95">
        <v>3473.25</v>
      </c>
      <c r="F328" s="95">
        <v>3245.5</v>
      </c>
      <c r="G328" s="96">
        <v>5664.75</v>
      </c>
      <c r="H328" s="95">
        <v>3473.25</v>
      </c>
      <c r="I328" s="48">
        <v>3180</v>
      </c>
      <c r="J328" s="48">
        <v>108</v>
      </c>
      <c r="K328" s="63">
        <f t="shared" si="726"/>
        <v>62.5185</v>
      </c>
      <c r="L328" s="64">
        <f t="shared" si="727"/>
        <v>519.28</v>
      </c>
      <c r="M328" s="48">
        <f t="shared" si="728"/>
        <v>453.18</v>
      </c>
      <c r="N328" s="46">
        <f t="shared" si="729"/>
        <v>24.31275</v>
      </c>
      <c r="O328" s="48">
        <f t="shared" si="730"/>
        <v>159</v>
      </c>
      <c r="P328" s="48">
        <f t="shared" si="731"/>
        <v>54</v>
      </c>
      <c r="Q328" s="48">
        <f t="shared" si="732"/>
        <v>1272.29125</v>
      </c>
      <c r="R328" s="46">
        <f t="shared" si="733"/>
        <v>0</v>
      </c>
      <c r="S328" s="46">
        <f t="shared" si="734"/>
        <v>259.64</v>
      </c>
      <c r="T328" s="48">
        <f t="shared" si="735"/>
        <v>113.3</v>
      </c>
      <c r="U328" s="46">
        <f t="shared" si="736"/>
        <v>10.42</v>
      </c>
      <c r="V328" s="46">
        <v>0</v>
      </c>
      <c r="W328" s="48">
        <f t="shared" si="737"/>
        <v>159</v>
      </c>
      <c r="X328" s="48">
        <f t="shared" si="738"/>
        <v>54</v>
      </c>
      <c r="Y328" s="46">
        <f t="shared" si="739"/>
        <v>596.36</v>
      </c>
      <c r="Z328" s="46">
        <f t="shared" si="740"/>
        <v>1868.65125</v>
      </c>
      <c r="AA328" s="46"/>
      <c r="AB328" s="12" t="s">
        <v>104</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45">
        <f t="shared" si="725"/>
        <v>326</v>
      </c>
      <c r="B329" s="46" t="s">
        <v>685</v>
      </c>
      <c r="C329" s="52" t="s">
        <v>863</v>
      </c>
      <c r="D329" s="76" t="s">
        <v>864</v>
      </c>
      <c r="E329" s="95">
        <v>3473.25</v>
      </c>
      <c r="F329" s="95">
        <v>3245.5</v>
      </c>
      <c r="G329" s="96">
        <v>5664.75</v>
      </c>
      <c r="H329" s="95">
        <v>3473.25</v>
      </c>
      <c r="I329" s="48">
        <v>1790</v>
      </c>
      <c r="J329" s="48">
        <v>108</v>
      </c>
      <c r="K329" s="63">
        <f t="shared" si="726"/>
        <v>62.5185</v>
      </c>
      <c r="L329" s="64">
        <f t="shared" si="727"/>
        <v>519.28</v>
      </c>
      <c r="M329" s="48">
        <f t="shared" si="728"/>
        <v>453.18</v>
      </c>
      <c r="N329" s="46">
        <f t="shared" si="729"/>
        <v>24.31275</v>
      </c>
      <c r="O329" s="48">
        <f t="shared" si="730"/>
        <v>89.5</v>
      </c>
      <c r="P329" s="48">
        <f t="shared" si="731"/>
        <v>54</v>
      </c>
      <c r="Q329" s="48">
        <f t="shared" si="732"/>
        <v>1202.79125</v>
      </c>
      <c r="R329" s="46">
        <f t="shared" si="733"/>
        <v>0</v>
      </c>
      <c r="S329" s="46">
        <f t="shared" si="734"/>
        <v>259.64</v>
      </c>
      <c r="T329" s="48">
        <f t="shared" si="735"/>
        <v>113.3</v>
      </c>
      <c r="U329" s="46">
        <f t="shared" si="736"/>
        <v>10.42</v>
      </c>
      <c r="V329" s="46">
        <v>0</v>
      </c>
      <c r="W329" s="48">
        <f t="shared" si="737"/>
        <v>89.5</v>
      </c>
      <c r="X329" s="48">
        <f t="shared" si="738"/>
        <v>54</v>
      </c>
      <c r="Y329" s="46">
        <f t="shared" si="739"/>
        <v>526.86</v>
      </c>
      <c r="Z329" s="46">
        <f t="shared" si="740"/>
        <v>1729.65125</v>
      </c>
      <c r="AA329" s="46"/>
      <c r="AB329" s="12" t="s">
        <v>89</v>
      </c>
      <c r="AC329" s="11">
        <f t="shared" ref="AC329:AE329" si="752">K329+R329</f>
        <v>62.5185</v>
      </c>
      <c r="AD329" s="11">
        <f t="shared" si="752"/>
        <v>778.92</v>
      </c>
      <c r="AE329" s="11">
        <f t="shared" si="752"/>
        <v>566.48</v>
      </c>
      <c r="AF329" s="11">
        <f t="shared" si="742"/>
        <v>34.73275</v>
      </c>
      <c r="AG329" s="11">
        <f t="shared" ref="AG329:AI329" si="753">O329+W329</f>
        <v>179</v>
      </c>
      <c r="AH329" s="11">
        <f t="shared" si="753"/>
        <v>108</v>
      </c>
      <c r="AI329" s="11">
        <f t="shared" si="753"/>
        <v>1729.65125</v>
      </c>
      <c r="AJ329" s="12" t="s">
        <v>33</v>
      </c>
    </row>
    <row r="330" s="9" customFormat="1" ht="16" customHeight="1" spans="1:36">
      <c r="A330" s="45">
        <f t="shared" si="725"/>
        <v>327</v>
      </c>
      <c r="B330" s="46" t="s">
        <v>685</v>
      </c>
      <c r="C330" s="52" t="s">
        <v>865</v>
      </c>
      <c r="D330" s="76" t="s">
        <v>866</v>
      </c>
      <c r="E330" s="95">
        <v>3473.25</v>
      </c>
      <c r="F330" s="95">
        <v>3245.5</v>
      </c>
      <c r="G330" s="96">
        <v>5664.75</v>
      </c>
      <c r="H330" s="95">
        <v>3473.25</v>
      </c>
      <c r="I330" s="48">
        <v>1790</v>
      </c>
      <c r="J330" s="48">
        <v>108</v>
      </c>
      <c r="K330" s="63">
        <f t="shared" si="726"/>
        <v>62.5185</v>
      </c>
      <c r="L330" s="64">
        <f t="shared" si="727"/>
        <v>519.28</v>
      </c>
      <c r="M330" s="48">
        <f t="shared" si="728"/>
        <v>453.18</v>
      </c>
      <c r="N330" s="46">
        <f t="shared" si="729"/>
        <v>24.31275</v>
      </c>
      <c r="O330" s="48">
        <f t="shared" si="730"/>
        <v>89.5</v>
      </c>
      <c r="P330" s="48">
        <f t="shared" si="731"/>
        <v>54</v>
      </c>
      <c r="Q330" s="48">
        <f t="shared" si="732"/>
        <v>1202.79125</v>
      </c>
      <c r="R330" s="46">
        <f t="shared" si="733"/>
        <v>0</v>
      </c>
      <c r="S330" s="46">
        <f t="shared" si="734"/>
        <v>259.64</v>
      </c>
      <c r="T330" s="48">
        <f t="shared" si="735"/>
        <v>113.3</v>
      </c>
      <c r="U330" s="46">
        <f t="shared" si="736"/>
        <v>10.42</v>
      </c>
      <c r="V330" s="46">
        <v>0</v>
      </c>
      <c r="W330" s="48">
        <f t="shared" si="737"/>
        <v>89.5</v>
      </c>
      <c r="X330" s="48">
        <f t="shared" si="738"/>
        <v>54</v>
      </c>
      <c r="Y330" s="46">
        <f t="shared" si="739"/>
        <v>526.86</v>
      </c>
      <c r="Z330" s="46">
        <f t="shared" si="740"/>
        <v>1729.65125</v>
      </c>
      <c r="AA330" s="46"/>
      <c r="AB330" s="12" t="s">
        <v>89</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45">
        <f t="shared" si="725"/>
        <v>328</v>
      </c>
      <c r="B331" s="46" t="s">
        <v>348</v>
      </c>
      <c r="C331" s="52" t="s">
        <v>867</v>
      </c>
      <c r="D331" s="76" t="s">
        <v>868</v>
      </c>
      <c r="E331" s="95">
        <v>3473.25</v>
      </c>
      <c r="F331" s="95">
        <v>3245.5</v>
      </c>
      <c r="G331" s="96">
        <v>5664.75</v>
      </c>
      <c r="H331" s="95">
        <v>3473.25</v>
      </c>
      <c r="I331" s="48">
        <v>1790</v>
      </c>
      <c r="J331" s="48">
        <v>108</v>
      </c>
      <c r="K331" s="63">
        <f t="shared" si="726"/>
        <v>62.5185</v>
      </c>
      <c r="L331" s="64">
        <f t="shared" si="727"/>
        <v>519.28</v>
      </c>
      <c r="M331" s="48">
        <f t="shared" si="728"/>
        <v>453.18</v>
      </c>
      <c r="N331" s="46">
        <f t="shared" si="729"/>
        <v>24.31275</v>
      </c>
      <c r="O331" s="48">
        <f t="shared" si="730"/>
        <v>89.5</v>
      </c>
      <c r="P331" s="48">
        <f t="shared" si="731"/>
        <v>54</v>
      </c>
      <c r="Q331" s="48">
        <f t="shared" si="732"/>
        <v>1202.79125</v>
      </c>
      <c r="R331" s="46">
        <f t="shared" si="733"/>
        <v>0</v>
      </c>
      <c r="S331" s="46">
        <f t="shared" si="734"/>
        <v>259.64</v>
      </c>
      <c r="T331" s="48">
        <f t="shared" si="735"/>
        <v>113.3</v>
      </c>
      <c r="U331" s="46">
        <f t="shared" si="736"/>
        <v>10.42</v>
      </c>
      <c r="V331" s="46">
        <v>0</v>
      </c>
      <c r="W331" s="48">
        <f t="shared" si="737"/>
        <v>89.5</v>
      </c>
      <c r="X331" s="48">
        <f t="shared" si="738"/>
        <v>54</v>
      </c>
      <c r="Y331" s="46">
        <f t="shared" si="739"/>
        <v>526.86</v>
      </c>
      <c r="Z331" s="46">
        <f t="shared" si="740"/>
        <v>1729.65125</v>
      </c>
      <c r="AA331" s="46"/>
      <c r="AB331" s="12" t="s">
        <v>86</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45">
        <f t="shared" si="725"/>
        <v>329</v>
      </c>
      <c r="B332" s="46" t="s">
        <v>348</v>
      </c>
      <c r="C332" s="52" t="s">
        <v>869</v>
      </c>
      <c r="D332" s="76" t="s">
        <v>870</v>
      </c>
      <c r="E332" s="95">
        <v>3473.25</v>
      </c>
      <c r="F332" s="95">
        <v>3245.5</v>
      </c>
      <c r="G332" s="96">
        <v>5664.75</v>
      </c>
      <c r="H332" s="95">
        <v>3473.25</v>
      </c>
      <c r="I332" s="48">
        <v>1790</v>
      </c>
      <c r="J332" s="48">
        <v>108</v>
      </c>
      <c r="K332" s="63">
        <f t="shared" si="726"/>
        <v>62.5185</v>
      </c>
      <c r="L332" s="64">
        <f t="shared" si="727"/>
        <v>519.28</v>
      </c>
      <c r="M332" s="48">
        <f t="shared" si="728"/>
        <v>453.18</v>
      </c>
      <c r="N332" s="46">
        <f t="shared" si="729"/>
        <v>24.31275</v>
      </c>
      <c r="O332" s="48">
        <f t="shared" si="730"/>
        <v>89.5</v>
      </c>
      <c r="P332" s="48">
        <f t="shared" si="731"/>
        <v>54</v>
      </c>
      <c r="Q332" s="48">
        <f t="shared" si="732"/>
        <v>1202.79125</v>
      </c>
      <c r="R332" s="46">
        <f t="shared" si="733"/>
        <v>0</v>
      </c>
      <c r="S332" s="46">
        <f t="shared" si="734"/>
        <v>259.64</v>
      </c>
      <c r="T332" s="48">
        <f t="shared" si="735"/>
        <v>113.3</v>
      </c>
      <c r="U332" s="46">
        <f t="shared" si="736"/>
        <v>10.42</v>
      </c>
      <c r="V332" s="46">
        <v>0</v>
      </c>
      <c r="W332" s="48">
        <f t="shared" si="737"/>
        <v>89.5</v>
      </c>
      <c r="X332" s="48">
        <f t="shared" si="738"/>
        <v>54</v>
      </c>
      <c r="Y332" s="46">
        <f t="shared" si="739"/>
        <v>526.86</v>
      </c>
      <c r="Z332" s="46">
        <f t="shared" si="740"/>
        <v>1729.65125</v>
      </c>
      <c r="AA332" s="46"/>
      <c r="AB332" s="12" t="s">
        <v>86</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45">
        <f t="shared" si="725"/>
        <v>330</v>
      </c>
      <c r="B333" s="46" t="s">
        <v>328</v>
      </c>
      <c r="C333" s="52" t="s">
        <v>871</v>
      </c>
      <c r="D333" s="76" t="s">
        <v>872</v>
      </c>
      <c r="E333" s="95">
        <v>3473.25</v>
      </c>
      <c r="F333" s="95">
        <v>3245.5</v>
      </c>
      <c r="G333" s="96">
        <v>5664.75</v>
      </c>
      <c r="H333" s="95">
        <v>3473.25</v>
      </c>
      <c r="I333" s="48">
        <v>4180</v>
      </c>
      <c r="J333" s="48">
        <v>108</v>
      </c>
      <c r="K333" s="63">
        <f t="shared" si="726"/>
        <v>62.5185</v>
      </c>
      <c r="L333" s="64">
        <f t="shared" si="727"/>
        <v>519.28</v>
      </c>
      <c r="M333" s="48">
        <f t="shared" si="728"/>
        <v>453.18</v>
      </c>
      <c r="N333" s="46">
        <f t="shared" si="729"/>
        <v>24.31275</v>
      </c>
      <c r="O333" s="48">
        <f t="shared" si="730"/>
        <v>209</v>
      </c>
      <c r="P333" s="48">
        <f t="shared" si="731"/>
        <v>54</v>
      </c>
      <c r="Q333" s="48">
        <f t="shared" si="732"/>
        <v>1322.29125</v>
      </c>
      <c r="R333" s="46">
        <f t="shared" si="733"/>
        <v>0</v>
      </c>
      <c r="S333" s="46">
        <f t="shared" si="734"/>
        <v>259.64</v>
      </c>
      <c r="T333" s="48">
        <f t="shared" si="735"/>
        <v>113.3</v>
      </c>
      <c r="U333" s="46">
        <f t="shared" si="736"/>
        <v>10.42</v>
      </c>
      <c r="V333" s="46">
        <v>0</v>
      </c>
      <c r="W333" s="48">
        <f t="shared" si="737"/>
        <v>209</v>
      </c>
      <c r="X333" s="48">
        <f t="shared" si="738"/>
        <v>54</v>
      </c>
      <c r="Y333" s="46">
        <f t="shared" si="739"/>
        <v>646.36</v>
      </c>
      <c r="Z333" s="46">
        <f t="shared" si="740"/>
        <v>1968.65125</v>
      </c>
      <c r="AA333" s="46"/>
      <c r="AB333" s="12" t="s">
        <v>104</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45">
        <f t="shared" si="725"/>
        <v>331</v>
      </c>
      <c r="B334" s="46" t="s">
        <v>640</v>
      </c>
      <c r="C334" s="52" t="s">
        <v>873</v>
      </c>
      <c r="D334" s="348" t="s">
        <v>874</v>
      </c>
      <c r="E334" s="95">
        <v>3473.25</v>
      </c>
      <c r="F334" s="95">
        <v>3245.5</v>
      </c>
      <c r="G334" s="96">
        <v>5664.75</v>
      </c>
      <c r="H334" s="95">
        <v>3473.25</v>
      </c>
      <c r="I334" s="48">
        <v>3180</v>
      </c>
      <c r="J334" s="48">
        <v>108</v>
      </c>
      <c r="K334" s="63">
        <f t="shared" si="726"/>
        <v>62.5185</v>
      </c>
      <c r="L334" s="64">
        <f t="shared" si="727"/>
        <v>519.28</v>
      </c>
      <c r="M334" s="48">
        <f t="shared" si="728"/>
        <v>453.18</v>
      </c>
      <c r="N334" s="46">
        <f t="shared" si="729"/>
        <v>24.31275</v>
      </c>
      <c r="O334" s="48">
        <f t="shared" si="730"/>
        <v>159</v>
      </c>
      <c r="P334" s="48">
        <f t="shared" si="731"/>
        <v>54</v>
      </c>
      <c r="Q334" s="48">
        <f t="shared" si="732"/>
        <v>1272.29125</v>
      </c>
      <c r="R334" s="46">
        <f t="shared" si="733"/>
        <v>0</v>
      </c>
      <c r="S334" s="46">
        <f t="shared" si="734"/>
        <v>259.64</v>
      </c>
      <c r="T334" s="48">
        <f t="shared" si="735"/>
        <v>113.3</v>
      </c>
      <c r="U334" s="46">
        <f t="shared" si="736"/>
        <v>10.42</v>
      </c>
      <c r="V334" s="46">
        <v>0</v>
      </c>
      <c r="W334" s="48">
        <f t="shared" si="737"/>
        <v>159</v>
      </c>
      <c r="X334" s="48">
        <f t="shared" si="738"/>
        <v>54</v>
      </c>
      <c r="Y334" s="46">
        <f t="shared" si="739"/>
        <v>596.36</v>
      </c>
      <c r="Z334" s="46">
        <f t="shared" si="740"/>
        <v>1868.65125</v>
      </c>
      <c r="AA334" s="46"/>
      <c r="AB334" s="12" t="s">
        <v>95</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45">
        <f t="shared" si="725"/>
        <v>332</v>
      </c>
      <c r="B335" s="46" t="s">
        <v>558</v>
      </c>
      <c r="C335" s="52" t="s">
        <v>877</v>
      </c>
      <c r="D335" s="76" t="s">
        <v>878</v>
      </c>
      <c r="E335" s="95">
        <v>3473.25</v>
      </c>
      <c r="F335" s="95">
        <v>3245.5</v>
      </c>
      <c r="G335" s="95">
        <v>5664.75</v>
      </c>
      <c r="H335" s="95">
        <v>3473.25</v>
      </c>
      <c r="I335" s="48">
        <v>1790</v>
      </c>
      <c r="J335" s="48">
        <v>108</v>
      </c>
      <c r="K335" s="63">
        <f t="shared" si="726"/>
        <v>62.5185</v>
      </c>
      <c r="L335" s="64">
        <f t="shared" si="727"/>
        <v>519.28</v>
      </c>
      <c r="M335" s="48">
        <f t="shared" si="728"/>
        <v>453.18</v>
      </c>
      <c r="N335" s="46">
        <f t="shared" si="729"/>
        <v>24.31275</v>
      </c>
      <c r="O335" s="48">
        <f t="shared" si="730"/>
        <v>89.5</v>
      </c>
      <c r="P335" s="48">
        <f t="shared" si="731"/>
        <v>54</v>
      </c>
      <c r="Q335" s="48">
        <f t="shared" si="732"/>
        <v>1202.79125</v>
      </c>
      <c r="R335" s="46">
        <f t="shared" si="733"/>
        <v>0</v>
      </c>
      <c r="S335" s="46">
        <f t="shared" si="734"/>
        <v>259.64</v>
      </c>
      <c r="T335" s="48">
        <f t="shared" si="735"/>
        <v>113.3</v>
      </c>
      <c r="U335" s="46">
        <f t="shared" si="736"/>
        <v>10.42</v>
      </c>
      <c r="V335" s="46">
        <v>0</v>
      </c>
      <c r="W335" s="48">
        <f t="shared" si="737"/>
        <v>89.5</v>
      </c>
      <c r="X335" s="48">
        <f t="shared" si="738"/>
        <v>54</v>
      </c>
      <c r="Y335" s="46">
        <f t="shared" si="739"/>
        <v>526.86</v>
      </c>
      <c r="Z335" s="46">
        <f t="shared" si="740"/>
        <v>1729.65125</v>
      </c>
      <c r="AA335" s="46"/>
      <c r="AB335" s="12" t="s">
        <v>98</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45">
        <f t="shared" si="725"/>
        <v>333</v>
      </c>
      <c r="B336" s="46" t="s">
        <v>640</v>
      </c>
      <c r="C336" s="52" t="s">
        <v>879</v>
      </c>
      <c r="D336" s="348" t="s">
        <v>880</v>
      </c>
      <c r="E336" s="95">
        <v>3473.25</v>
      </c>
      <c r="F336" s="95">
        <v>3245.5</v>
      </c>
      <c r="G336" s="95">
        <v>5664.75</v>
      </c>
      <c r="H336" s="95">
        <v>3473.25</v>
      </c>
      <c r="I336" s="48">
        <v>1790</v>
      </c>
      <c r="J336" s="48">
        <v>108</v>
      </c>
      <c r="K336" s="63">
        <f t="shared" si="726"/>
        <v>62.5185</v>
      </c>
      <c r="L336" s="64">
        <f t="shared" si="727"/>
        <v>519.28</v>
      </c>
      <c r="M336" s="48">
        <f t="shared" si="728"/>
        <v>453.18</v>
      </c>
      <c r="N336" s="46">
        <f t="shared" si="729"/>
        <v>24.31275</v>
      </c>
      <c r="O336" s="48">
        <f t="shared" si="730"/>
        <v>89.5</v>
      </c>
      <c r="P336" s="48">
        <f t="shared" si="731"/>
        <v>54</v>
      </c>
      <c r="Q336" s="48">
        <f t="shared" si="732"/>
        <v>1202.79125</v>
      </c>
      <c r="R336" s="46">
        <f t="shared" si="733"/>
        <v>0</v>
      </c>
      <c r="S336" s="46">
        <f t="shared" si="734"/>
        <v>259.64</v>
      </c>
      <c r="T336" s="48">
        <f t="shared" si="735"/>
        <v>113.3</v>
      </c>
      <c r="U336" s="46">
        <f t="shared" si="736"/>
        <v>10.42</v>
      </c>
      <c r="V336" s="46">
        <v>0</v>
      </c>
      <c r="W336" s="48">
        <f t="shared" si="737"/>
        <v>89.5</v>
      </c>
      <c r="X336" s="48">
        <f t="shared" si="738"/>
        <v>54</v>
      </c>
      <c r="Y336" s="46">
        <f t="shared" si="739"/>
        <v>526.86</v>
      </c>
      <c r="Z336" s="46">
        <f t="shared" si="740"/>
        <v>1729.65125</v>
      </c>
      <c r="AA336" s="46"/>
      <c r="AB336" s="12" t="s">
        <v>95</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45">
        <f t="shared" si="725"/>
        <v>334</v>
      </c>
      <c r="B337" s="46" t="s">
        <v>230</v>
      </c>
      <c r="C337" s="52" t="s">
        <v>881</v>
      </c>
      <c r="D337" s="348" t="s">
        <v>882</v>
      </c>
      <c r="E337" s="95">
        <v>3473.25</v>
      </c>
      <c r="F337" s="95">
        <v>3245.5</v>
      </c>
      <c r="G337" s="95">
        <v>5664.75</v>
      </c>
      <c r="H337" s="95">
        <v>3473.25</v>
      </c>
      <c r="I337" s="78">
        <v>3180</v>
      </c>
      <c r="J337" s="48">
        <v>108</v>
      </c>
      <c r="K337" s="63">
        <f t="shared" si="726"/>
        <v>62.5185</v>
      </c>
      <c r="L337" s="64">
        <f t="shared" si="727"/>
        <v>519.28</v>
      </c>
      <c r="M337" s="48">
        <f t="shared" si="728"/>
        <v>453.18</v>
      </c>
      <c r="N337" s="46">
        <f t="shared" si="729"/>
        <v>24.31275</v>
      </c>
      <c r="O337" s="48">
        <f t="shared" si="730"/>
        <v>159</v>
      </c>
      <c r="P337" s="48">
        <f t="shared" si="731"/>
        <v>54</v>
      </c>
      <c r="Q337" s="48">
        <f t="shared" si="732"/>
        <v>1272.29125</v>
      </c>
      <c r="R337" s="46">
        <f t="shared" si="733"/>
        <v>0</v>
      </c>
      <c r="S337" s="46">
        <f t="shared" si="734"/>
        <v>259.64</v>
      </c>
      <c r="T337" s="48">
        <f t="shared" si="735"/>
        <v>113.3</v>
      </c>
      <c r="U337" s="46">
        <f t="shared" si="736"/>
        <v>10.42</v>
      </c>
      <c r="V337" s="46">
        <v>0</v>
      </c>
      <c r="W337" s="48">
        <f t="shared" si="737"/>
        <v>159</v>
      </c>
      <c r="X337" s="48">
        <f t="shared" si="738"/>
        <v>54</v>
      </c>
      <c r="Y337" s="46">
        <f t="shared" si="739"/>
        <v>596.36</v>
      </c>
      <c r="Z337" s="46">
        <f t="shared" si="740"/>
        <v>1868.65125</v>
      </c>
      <c r="AA337" s="78"/>
      <c r="AB337" s="12" t="s">
        <v>57</v>
      </c>
      <c r="AC337" s="11">
        <f t="shared" ref="AC337:AE337" si="768">K337+R337</f>
        <v>62.5185</v>
      </c>
      <c r="AD337" s="11">
        <f t="shared" si="768"/>
        <v>778.92</v>
      </c>
      <c r="AE337" s="11">
        <f t="shared" si="768"/>
        <v>566.48</v>
      </c>
      <c r="AF337" s="11">
        <f t="shared" si="742"/>
        <v>34.73275</v>
      </c>
      <c r="AG337" s="11">
        <f t="shared" ref="AG337:AI337" si="769">O337+W337</f>
        <v>318</v>
      </c>
      <c r="AH337" s="11">
        <f t="shared" si="769"/>
        <v>108</v>
      </c>
      <c r="AI337" s="11">
        <f t="shared" si="769"/>
        <v>1868.65125</v>
      </c>
      <c r="AJ337" s="12" t="s">
        <v>32</v>
      </c>
    </row>
    <row r="338" s="9" customFormat="1" ht="16" customHeight="1" spans="1:36">
      <c r="A338" s="45">
        <f t="shared" si="725"/>
        <v>335</v>
      </c>
      <c r="B338" s="46" t="s">
        <v>337</v>
      </c>
      <c r="C338" s="52" t="s">
        <v>883</v>
      </c>
      <c r="D338" s="76" t="s">
        <v>884</v>
      </c>
      <c r="E338" s="95">
        <v>3473.25</v>
      </c>
      <c r="F338" s="95">
        <v>3245.5</v>
      </c>
      <c r="G338" s="95">
        <v>5664.75</v>
      </c>
      <c r="H338" s="95">
        <v>3473.25</v>
      </c>
      <c r="I338" s="78">
        <v>1790</v>
      </c>
      <c r="J338" s="48">
        <v>108</v>
      </c>
      <c r="K338" s="63">
        <f t="shared" si="726"/>
        <v>62.5185</v>
      </c>
      <c r="L338" s="64">
        <f t="shared" si="727"/>
        <v>519.28</v>
      </c>
      <c r="M338" s="48">
        <f t="shared" si="728"/>
        <v>453.18</v>
      </c>
      <c r="N338" s="46">
        <f t="shared" si="729"/>
        <v>24.31275</v>
      </c>
      <c r="O338" s="48">
        <f t="shared" si="730"/>
        <v>89.5</v>
      </c>
      <c r="P338" s="48">
        <f t="shared" si="731"/>
        <v>54</v>
      </c>
      <c r="Q338" s="48">
        <f t="shared" si="732"/>
        <v>1202.79125</v>
      </c>
      <c r="R338" s="46">
        <f t="shared" si="733"/>
        <v>0</v>
      </c>
      <c r="S338" s="46">
        <f t="shared" si="734"/>
        <v>259.64</v>
      </c>
      <c r="T338" s="48">
        <f t="shared" si="735"/>
        <v>113.3</v>
      </c>
      <c r="U338" s="46">
        <f t="shared" si="736"/>
        <v>10.42</v>
      </c>
      <c r="V338" s="46">
        <v>0</v>
      </c>
      <c r="W338" s="48">
        <f t="shared" si="737"/>
        <v>89.5</v>
      </c>
      <c r="X338" s="48">
        <f t="shared" si="738"/>
        <v>54</v>
      </c>
      <c r="Y338" s="46">
        <f t="shared" si="739"/>
        <v>526.86</v>
      </c>
      <c r="Z338" s="46">
        <f t="shared" si="740"/>
        <v>1729.65125</v>
      </c>
      <c r="AA338" s="78"/>
      <c r="AB338" s="12" t="s">
        <v>74</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45">
        <f t="shared" si="725"/>
        <v>336</v>
      </c>
      <c r="B339" s="46" t="s">
        <v>272</v>
      </c>
      <c r="C339" s="52" t="s">
        <v>885</v>
      </c>
      <c r="D339" s="76" t="s">
        <v>886</v>
      </c>
      <c r="E339" s="95">
        <v>3473.25</v>
      </c>
      <c r="F339" s="95">
        <v>3245.5</v>
      </c>
      <c r="G339" s="95">
        <v>5664.75</v>
      </c>
      <c r="H339" s="95">
        <v>3473.25</v>
      </c>
      <c r="I339" s="78">
        <v>3180</v>
      </c>
      <c r="J339" s="48">
        <v>108</v>
      </c>
      <c r="K339" s="63">
        <f t="shared" si="726"/>
        <v>62.5185</v>
      </c>
      <c r="L339" s="64">
        <f t="shared" si="727"/>
        <v>519.28</v>
      </c>
      <c r="M339" s="48">
        <f t="shared" si="728"/>
        <v>453.18</v>
      </c>
      <c r="N339" s="46">
        <f t="shared" si="729"/>
        <v>24.31275</v>
      </c>
      <c r="O339" s="48">
        <f t="shared" si="730"/>
        <v>159</v>
      </c>
      <c r="P339" s="48">
        <f t="shared" si="731"/>
        <v>54</v>
      </c>
      <c r="Q339" s="48">
        <f t="shared" si="732"/>
        <v>1272.29125</v>
      </c>
      <c r="R339" s="46">
        <f t="shared" si="733"/>
        <v>0</v>
      </c>
      <c r="S339" s="46">
        <f t="shared" si="734"/>
        <v>259.64</v>
      </c>
      <c r="T339" s="48">
        <f t="shared" si="735"/>
        <v>113.3</v>
      </c>
      <c r="U339" s="46">
        <f t="shared" si="736"/>
        <v>10.42</v>
      </c>
      <c r="V339" s="46">
        <v>0</v>
      </c>
      <c r="W339" s="48">
        <f t="shared" si="737"/>
        <v>159</v>
      </c>
      <c r="X339" s="48">
        <f t="shared" si="738"/>
        <v>54</v>
      </c>
      <c r="Y339" s="46">
        <f t="shared" si="739"/>
        <v>596.36</v>
      </c>
      <c r="Z339" s="46">
        <f t="shared" si="740"/>
        <v>1868.65125</v>
      </c>
      <c r="AA339" s="78"/>
      <c r="AB339" s="12" t="s">
        <v>116</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45">
        <f t="shared" si="725"/>
        <v>337</v>
      </c>
      <c r="B340" s="46" t="s">
        <v>558</v>
      </c>
      <c r="C340" s="52" t="s">
        <v>887</v>
      </c>
      <c r="D340" s="346" t="s">
        <v>888</v>
      </c>
      <c r="E340" s="95">
        <v>3473.25</v>
      </c>
      <c r="F340" s="95">
        <v>3245.5</v>
      </c>
      <c r="G340" s="95">
        <v>5664.75</v>
      </c>
      <c r="H340" s="95">
        <v>3473.25</v>
      </c>
      <c r="I340" s="105">
        <v>1790</v>
      </c>
      <c r="J340" s="48">
        <v>108</v>
      </c>
      <c r="K340" s="63">
        <f t="shared" si="726"/>
        <v>62.5185</v>
      </c>
      <c r="L340" s="64">
        <f t="shared" si="727"/>
        <v>519.28</v>
      </c>
      <c r="M340" s="48">
        <f t="shared" si="728"/>
        <v>453.18</v>
      </c>
      <c r="N340" s="46">
        <f t="shared" si="729"/>
        <v>24.31275</v>
      </c>
      <c r="O340" s="48">
        <f t="shared" si="730"/>
        <v>89.5</v>
      </c>
      <c r="P340" s="48">
        <f t="shared" si="731"/>
        <v>54</v>
      </c>
      <c r="Q340" s="48">
        <f t="shared" si="732"/>
        <v>1202.79125</v>
      </c>
      <c r="R340" s="46">
        <f t="shared" si="733"/>
        <v>0</v>
      </c>
      <c r="S340" s="46">
        <f t="shared" si="734"/>
        <v>259.64</v>
      </c>
      <c r="T340" s="48">
        <f t="shared" si="735"/>
        <v>113.3</v>
      </c>
      <c r="U340" s="46">
        <f t="shared" si="736"/>
        <v>10.42</v>
      </c>
      <c r="V340" s="46">
        <v>0</v>
      </c>
      <c r="W340" s="48">
        <f t="shared" si="737"/>
        <v>89.5</v>
      </c>
      <c r="X340" s="48">
        <f t="shared" si="738"/>
        <v>54</v>
      </c>
      <c r="Y340" s="46">
        <f t="shared" si="739"/>
        <v>526.86</v>
      </c>
      <c r="Z340" s="46">
        <f t="shared" si="740"/>
        <v>1729.65125</v>
      </c>
      <c r="AA340" s="78"/>
      <c r="AB340" s="12" t="s">
        <v>98</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45">
        <f t="shared" si="725"/>
        <v>338</v>
      </c>
      <c r="B341" s="46" t="s">
        <v>558</v>
      </c>
      <c r="C341" s="52" t="s">
        <v>889</v>
      </c>
      <c r="D341" s="346" t="s">
        <v>890</v>
      </c>
      <c r="E341" s="95">
        <v>3473.25</v>
      </c>
      <c r="F341" s="95">
        <v>3245.5</v>
      </c>
      <c r="G341" s="95">
        <v>5664.75</v>
      </c>
      <c r="H341" s="95">
        <v>3473.25</v>
      </c>
      <c r="I341" s="105">
        <v>1790</v>
      </c>
      <c r="J341" s="48">
        <v>108</v>
      </c>
      <c r="K341" s="63">
        <f t="shared" si="726"/>
        <v>62.5185</v>
      </c>
      <c r="L341" s="64">
        <f t="shared" si="727"/>
        <v>519.28</v>
      </c>
      <c r="M341" s="48">
        <f t="shared" si="728"/>
        <v>453.18</v>
      </c>
      <c r="N341" s="46">
        <f t="shared" si="729"/>
        <v>24.31275</v>
      </c>
      <c r="O341" s="48">
        <f t="shared" si="730"/>
        <v>89.5</v>
      </c>
      <c r="P341" s="48">
        <f t="shared" si="731"/>
        <v>54</v>
      </c>
      <c r="Q341" s="48">
        <f t="shared" si="732"/>
        <v>1202.79125</v>
      </c>
      <c r="R341" s="46">
        <f t="shared" si="733"/>
        <v>0</v>
      </c>
      <c r="S341" s="46">
        <f t="shared" si="734"/>
        <v>259.64</v>
      </c>
      <c r="T341" s="48">
        <f t="shared" si="735"/>
        <v>113.3</v>
      </c>
      <c r="U341" s="46">
        <f t="shared" si="736"/>
        <v>10.42</v>
      </c>
      <c r="V341" s="46">
        <v>0</v>
      </c>
      <c r="W341" s="48">
        <f t="shared" si="737"/>
        <v>89.5</v>
      </c>
      <c r="X341" s="48">
        <f t="shared" si="738"/>
        <v>54</v>
      </c>
      <c r="Y341" s="46">
        <f t="shared" si="739"/>
        <v>526.86</v>
      </c>
      <c r="Z341" s="46">
        <f t="shared" si="740"/>
        <v>1729.65125</v>
      </c>
      <c r="AA341" s="78"/>
      <c r="AB341" s="12" t="s">
        <v>98</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45">
        <f t="shared" si="725"/>
        <v>339</v>
      </c>
      <c r="B342" s="46" t="s">
        <v>558</v>
      </c>
      <c r="C342" s="52" t="s">
        <v>891</v>
      </c>
      <c r="D342" s="346" t="s">
        <v>892</v>
      </c>
      <c r="E342" s="95">
        <v>3473.25</v>
      </c>
      <c r="F342" s="95">
        <v>3245.5</v>
      </c>
      <c r="G342" s="95">
        <v>5664.75</v>
      </c>
      <c r="H342" s="95">
        <v>3473.25</v>
      </c>
      <c r="I342" s="105">
        <v>1790</v>
      </c>
      <c r="J342" s="48">
        <v>108</v>
      </c>
      <c r="K342" s="63">
        <f t="shared" si="726"/>
        <v>62.5185</v>
      </c>
      <c r="L342" s="64">
        <f t="shared" si="727"/>
        <v>519.28</v>
      </c>
      <c r="M342" s="48">
        <f t="shared" si="728"/>
        <v>453.18</v>
      </c>
      <c r="N342" s="46">
        <f t="shared" si="729"/>
        <v>24.31275</v>
      </c>
      <c r="O342" s="48">
        <f t="shared" si="730"/>
        <v>89.5</v>
      </c>
      <c r="P342" s="48">
        <f t="shared" si="731"/>
        <v>54</v>
      </c>
      <c r="Q342" s="48">
        <f t="shared" si="732"/>
        <v>1202.79125</v>
      </c>
      <c r="R342" s="46">
        <f t="shared" si="733"/>
        <v>0</v>
      </c>
      <c r="S342" s="46">
        <f t="shared" si="734"/>
        <v>259.64</v>
      </c>
      <c r="T342" s="48">
        <f t="shared" si="735"/>
        <v>113.3</v>
      </c>
      <c r="U342" s="46">
        <f t="shared" si="736"/>
        <v>10.42</v>
      </c>
      <c r="V342" s="46">
        <v>0</v>
      </c>
      <c r="W342" s="48">
        <f t="shared" si="737"/>
        <v>89.5</v>
      </c>
      <c r="X342" s="48">
        <f t="shared" si="738"/>
        <v>54</v>
      </c>
      <c r="Y342" s="46">
        <f t="shared" si="739"/>
        <v>526.86</v>
      </c>
      <c r="Z342" s="46">
        <f t="shared" si="740"/>
        <v>1729.65125</v>
      </c>
      <c r="AA342" s="78"/>
      <c r="AB342" s="12" t="s">
        <v>98</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45">
        <f t="shared" si="725"/>
        <v>340</v>
      </c>
      <c r="B343" s="46" t="s">
        <v>558</v>
      </c>
      <c r="C343" s="52" t="s">
        <v>893</v>
      </c>
      <c r="D343" s="346" t="s">
        <v>894</v>
      </c>
      <c r="E343" s="95">
        <v>3473.25</v>
      </c>
      <c r="F343" s="95">
        <v>3245.5</v>
      </c>
      <c r="G343" s="95">
        <v>5664.75</v>
      </c>
      <c r="H343" s="95">
        <v>3473.25</v>
      </c>
      <c r="I343" s="105">
        <v>1790</v>
      </c>
      <c r="J343" s="48">
        <v>108</v>
      </c>
      <c r="K343" s="63">
        <f t="shared" si="726"/>
        <v>62.5185</v>
      </c>
      <c r="L343" s="64">
        <f t="shared" si="727"/>
        <v>519.28</v>
      </c>
      <c r="M343" s="48">
        <f t="shared" si="728"/>
        <v>453.18</v>
      </c>
      <c r="N343" s="46">
        <f t="shared" si="729"/>
        <v>24.31275</v>
      </c>
      <c r="O343" s="48">
        <f t="shared" si="730"/>
        <v>89.5</v>
      </c>
      <c r="P343" s="48">
        <f t="shared" si="731"/>
        <v>54</v>
      </c>
      <c r="Q343" s="48">
        <f t="shared" si="732"/>
        <v>1202.79125</v>
      </c>
      <c r="R343" s="46">
        <f t="shared" si="733"/>
        <v>0</v>
      </c>
      <c r="S343" s="46">
        <f t="shared" si="734"/>
        <v>259.64</v>
      </c>
      <c r="T343" s="48">
        <f t="shared" si="735"/>
        <v>113.3</v>
      </c>
      <c r="U343" s="46">
        <f t="shared" si="736"/>
        <v>10.42</v>
      </c>
      <c r="V343" s="46">
        <v>0</v>
      </c>
      <c r="W343" s="48">
        <f t="shared" si="737"/>
        <v>89.5</v>
      </c>
      <c r="X343" s="48">
        <f t="shared" si="738"/>
        <v>54</v>
      </c>
      <c r="Y343" s="46">
        <f t="shared" si="739"/>
        <v>526.86</v>
      </c>
      <c r="Z343" s="46">
        <f t="shared" si="740"/>
        <v>1729.65125</v>
      </c>
      <c r="AA343" s="78"/>
      <c r="AB343" s="12" t="s">
        <v>98</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45">
        <f t="shared" si="725"/>
        <v>341</v>
      </c>
      <c r="B344" s="46" t="s">
        <v>558</v>
      </c>
      <c r="C344" s="52" t="s">
        <v>895</v>
      </c>
      <c r="D344" s="346" t="s">
        <v>896</v>
      </c>
      <c r="E344" s="95">
        <v>3473.25</v>
      </c>
      <c r="F344" s="95">
        <v>3245.5</v>
      </c>
      <c r="G344" s="95">
        <v>5664.75</v>
      </c>
      <c r="H344" s="95">
        <v>3473.25</v>
      </c>
      <c r="I344" s="105">
        <v>1790</v>
      </c>
      <c r="J344" s="48">
        <v>108</v>
      </c>
      <c r="K344" s="63">
        <f t="shared" si="726"/>
        <v>62.5185</v>
      </c>
      <c r="L344" s="64">
        <f t="shared" si="727"/>
        <v>519.28</v>
      </c>
      <c r="M344" s="48">
        <f t="shared" si="728"/>
        <v>453.18</v>
      </c>
      <c r="N344" s="46">
        <f t="shared" si="729"/>
        <v>24.31275</v>
      </c>
      <c r="O344" s="48">
        <f t="shared" si="730"/>
        <v>89.5</v>
      </c>
      <c r="P344" s="48">
        <f t="shared" si="731"/>
        <v>54</v>
      </c>
      <c r="Q344" s="48">
        <f t="shared" si="732"/>
        <v>1202.79125</v>
      </c>
      <c r="R344" s="46">
        <f t="shared" si="733"/>
        <v>0</v>
      </c>
      <c r="S344" s="46">
        <f t="shared" si="734"/>
        <v>259.64</v>
      </c>
      <c r="T344" s="48">
        <f t="shared" si="735"/>
        <v>113.3</v>
      </c>
      <c r="U344" s="46">
        <f t="shared" si="736"/>
        <v>10.42</v>
      </c>
      <c r="V344" s="46">
        <v>0</v>
      </c>
      <c r="W344" s="48">
        <f t="shared" si="737"/>
        <v>89.5</v>
      </c>
      <c r="X344" s="48">
        <f t="shared" si="738"/>
        <v>54</v>
      </c>
      <c r="Y344" s="46">
        <f t="shared" si="739"/>
        <v>526.86</v>
      </c>
      <c r="Z344" s="46">
        <f t="shared" si="740"/>
        <v>1729.65125</v>
      </c>
      <c r="AA344" s="78"/>
      <c r="AB344" s="12" t="s">
        <v>98</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45">
        <f t="shared" si="725"/>
        <v>342</v>
      </c>
      <c r="B345" s="46" t="s">
        <v>363</v>
      </c>
      <c r="C345" s="52" t="s">
        <v>897</v>
      </c>
      <c r="D345" s="346" t="s">
        <v>898</v>
      </c>
      <c r="E345" s="95">
        <v>3473.25</v>
      </c>
      <c r="F345" s="95">
        <v>3245.5</v>
      </c>
      <c r="G345" s="95">
        <v>5664.75</v>
      </c>
      <c r="H345" s="95">
        <v>3473.25</v>
      </c>
      <c r="I345" s="105">
        <v>3180</v>
      </c>
      <c r="J345" s="48">
        <v>108</v>
      </c>
      <c r="K345" s="63">
        <f t="shared" si="726"/>
        <v>62.5185</v>
      </c>
      <c r="L345" s="64">
        <f t="shared" si="727"/>
        <v>519.28</v>
      </c>
      <c r="M345" s="48">
        <f t="shared" si="728"/>
        <v>453.18</v>
      </c>
      <c r="N345" s="46">
        <f t="shared" si="729"/>
        <v>24.31275</v>
      </c>
      <c r="O345" s="48">
        <f t="shared" si="730"/>
        <v>159</v>
      </c>
      <c r="P345" s="48">
        <f t="shared" si="731"/>
        <v>54</v>
      </c>
      <c r="Q345" s="48">
        <f t="shared" si="732"/>
        <v>1272.29125</v>
      </c>
      <c r="R345" s="46">
        <f t="shared" si="733"/>
        <v>0</v>
      </c>
      <c r="S345" s="46">
        <f t="shared" si="734"/>
        <v>259.64</v>
      </c>
      <c r="T345" s="48">
        <f t="shared" si="735"/>
        <v>113.3</v>
      </c>
      <c r="U345" s="46">
        <f t="shared" si="736"/>
        <v>10.42</v>
      </c>
      <c r="V345" s="46">
        <v>0</v>
      </c>
      <c r="W345" s="48">
        <f t="shared" si="737"/>
        <v>159</v>
      </c>
      <c r="X345" s="48">
        <f t="shared" si="738"/>
        <v>54</v>
      </c>
      <c r="Y345" s="46">
        <f t="shared" si="739"/>
        <v>596.36</v>
      </c>
      <c r="Z345" s="46">
        <f t="shared" si="740"/>
        <v>1868.65125</v>
      </c>
      <c r="AA345" s="78"/>
      <c r="AB345" s="12" t="s">
        <v>71</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45">
        <f t="shared" si="725"/>
        <v>343</v>
      </c>
      <c r="B346" s="46" t="s">
        <v>230</v>
      </c>
      <c r="C346" s="52" t="s">
        <v>899</v>
      </c>
      <c r="D346" s="346" t="s">
        <v>900</v>
      </c>
      <c r="E346" s="95">
        <v>3820</v>
      </c>
      <c r="F346" s="95">
        <v>3820</v>
      </c>
      <c r="G346" s="95">
        <v>5664.75</v>
      </c>
      <c r="H346" s="95">
        <v>3820</v>
      </c>
      <c r="I346" s="105">
        <v>4180</v>
      </c>
      <c r="J346" s="48">
        <v>108</v>
      </c>
      <c r="K346" s="63">
        <f t="shared" si="726"/>
        <v>68.76</v>
      </c>
      <c r="L346" s="64">
        <f t="shared" si="727"/>
        <v>611.2</v>
      </c>
      <c r="M346" s="48">
        <f t="shared" si="728"/>
        <v>453.18</v>
      </c>
      <c r="N346" s="46">
        <f t="shared" si="729"/>
        <v>26.74</v>
      </c>
      <c r="O346" s="48">
        <f t="shared" si="730"/>
        <v>209</v>
      </c>
      <c r="P346" s="48">
        <f t="shared" si="731"/>
        <v>54</v>
      </c>
      <c r="Q346" s="48">
        <f t="shared" si="732"/>
        <v>1422.88</v>
      </c>
      <c r="R346" s="46">
        <f t="shared" si="733"/>
        <v>0</v>
      </c>
      <c r="S346" s="46">
        <f t="shared" si="734"/>
        <v>305.6</v>
      </c>
      <c r="T346" s="48">
        <f t="shared" si="735"/>
        <v>113.3</v>
      </c>
      <c r="U346" s="46">
        <f t="shared" si="736"/>
        <v>11.46</v>
      </c>
      <c r="V346" s="46">
        <v>0</v>
      </c>
      <c r="W346" s="48">
        <f t="shared" si="737"/>
        <v>209</v>
      </c>
      <c r="X346" s="48">
        <f t="shared" si="738"/>
        <v>54</v>
      </c>
      <c r="Y346" s="46">
        <f t="shared" si="739"/>
        <v>693.36</v>
      </c>
      <c r="Z346" s="46">
        <f t="shared" si="740"/>
        <v>2116.24</v>
      </c>
      <c r="AA346" s="78"/>
      <c r="AB346" s="12" t="s">
        <v>60</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45">
        <f t="shared" si="725"/>
        <v>344</v>
      </c>
      <c r="B347" s="46" t="s">
        <v>230</v>
      </c>
      <c r="C347" s="52" t="s">
        <v>901</v>
      </c>
      <c r="D347" s="354" t="s">
        <v>902</v>
      </c>
      <c r="E347" s="95">
        <v>3473.25</v>
      </c>
      <c r="F347" s="95">
        <v>3245.5</v>
      </c>
      <c r="G347" s="95">
        <v>5664.75</v>
      </c>
      <c r="H347" s="95">
        <v>3473.25</v>
      </c>
      <c r="I347" s="105">
        <v>3180</v>
      </c>
      <c r="J347" s="48">
        <v>108</v>
      </c>
      <c r="K347" s="63">
        <f t="shared" si="726"/>
        <v>62.5185</v>
      </c>
      <c r="L347" s="64">
        <f t="shared" si="727"/>
        <v>519.28</v>
      </c>
      <c r="M347" s="48">
        <f t="shared" si="728"/>
        <v>453.18</v>
      </c>
      <c r="N347" s="46">
        <f t="shared" si="729"/>
        <v>24.31275</v>
      </c>
      <c r="O347" s="48">
        <f t="shared" si="730"/>
        <v>159</v>
      </c>
      <c r="P347" s="48">
        <f t="shared" si="731"/>
        <v>54</v>
      </c>
      <c r="Q347" s="48">
        <f t="shared" si="732"/>
        <v>1272.29125</v>
      </c>
      <c r="R347" s="46">
        <f t="shared" si="733"/>
        <v>0</v>
      </c>
      <c r="S347" s="46">
        <f t="shared" si="734"/>
        <v>259.64</v>
      </c>
      <c r="T347" s="48">
        <f t="shared" si="735"/>
        <v>113.3</v>
      </c>
      <c r="U347" s="46">
        <f t="shared" si="736"/>
        <v>10.42</v>
      </c>
      <c r="V347" s="46">
        <v>0</v>
      </c>
      <c r="W347" s="48">
        <f t="shared" si="737"/>
        <v>159</v>
      </c>
      <c r="X347" s="48">
        <f t="shared" si="738"/>
        <v>54</v>
      </c>
      <c r="Y347" s="46">
        <f t="shared" si="739"/>
        <v>596.36</v>
      </c>
      <c r="Z347" s="46">
        <f t="shared" si="740"/>
        <v>1868.65125</v>
      </c>
      <c r="AA347" s="78"/>
      <c r="AB347" s="12" t="s">
        <v>57</v>
      </c>
      <c r="AC347" s="11">
        <f t="shared" ref="AC347:AE347" si="788">K347+R347</f>
        <v>62.5185</v>
      </c>
      <c r="AD347" s="11">
        <f t="shared" si="788"/>
        <v>778.92</v>
      </c>
      <c r="AE347" s="11">
        <f t="shared" si="788"/>
        <v>566.48</v>
      </c>
      <c r="AF347" s="11">
        <f t="shared" si="742"/>
        <v>34.73275</v>
      </c>
      <c r="AG347" s="11">
        <f t="shared" ref="AG347:AI347" si="789">O347+W347</f>
        <v>318</v>
      </c>
      <c r="AH347" s="11">
        <f t="shared" si="789"/>
        <v>108</v>
      </c>
      <c r="AI347" s="11">
        <f t="shared" si="789"/>
        <v>1868.65125</v>
      </c>
      <c r="AJ347" s="12" t="s">
        <v>32</v>
      </c>
    </row>
    <row r="348" s="9" customFormat="1" ht="16" customHeight="1" spans="1:36">
      <c r="A348" s="45">
        <f t="shared" si="725"/>
        <v>345</v>
      </c>
      <c r="B348" s="46" t="s">
        <v>230</v>
      </c>
      <c r="C348" s="52" t="s">
        <v>903</v>
      </c>
      <c r="D348" s="354" t="s">
        <v>904</v>
      </c>
      <c r="E348" s="95">
        <v>3473.25</v>
      </c>
      <c r="F348" s="95">
        <v>3245.5</v>
      </c>
      <c r="G348" s="95">
        <v>5664.75</v>
      </c>
      <c r="H348" s="95">
        <v>3473.25</v>
      </c>
      <c r="I348" s="105">
        <v>3180</v>
      </c>
      <c r="J348" s="48">
        <v>108</v>
      </c>
      <c r="K348" s="63">
        <f t="shared" si="726"/>
        <v>62.5185</v>
      </c>
      <c r="L348" s="64">
        <f t="shared" si="727"/>
        <v>519.28</v>
      </c>
      <c r="M348" s="48">
        <f t="shared" si="728"/>
        <v>453.18</v>
      </c>
      <c r="N348" s="46">
        <f t="shared" si="729"/>
        <v>24.31275</v>
      </c>
      <c r="O348" s="48">
        <f t="shared" si="730"/>
        <v>159</v>
      </c>
      <c r="P348" s="48">
        <f t="shared" si="731"/>
        <v>54</v>
      </c>
      <c r="Q348" s="48">
        <f t="shared" si="732"/>
        <v>1272.29125</v>
      </c>
      <c r="R348" s="46">
        <f t="shared" si="733"/>
        <v>0</v>
      </c>
      <c r="S348" s="46">
        <f t="shared" si="734"/>
        <v>259.64</v>
      </c>
      <c r="T348" s="48">
        <f t="shared" si="735"/>
        <v>113.3</v>
      </c>
      <c r="U348" s="46">
        <f t="shared" si="736"/>
        <v>10.42</v>
      </c>
      <c r="V348" s="46">
        <v>0</v>
      </c>
      <c r="W348" s="48">
        <f t="shared" si="737"/>
        <v>159</v>
      </c>
      <c r="X348" s="48">
        <f t="shared" si="738"/>
        <v>54</v>
      </c>
      <c r="Y348" s="46">
        <f t="shared" si="739"/>
        <v>596.36</v>
      </c>
      <c r="Z348" s="46">
        <f t="shared" si="740"/>
        <v>1868.65125</v>
      </c>
      <c r="AA348" s="78"/>
      <c r="AB348" s="12" t="s">
        <v>57</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45">
        <f t="shared" si="725"/>
        <v>346</v>
      </c>
      <c r="B349" s="46" t="s">
        <v>230</v>
      </c>
      <c r="C349" s="52" t="s">
        <v>905</v>
      </c>
      <c r="D349" s="354" t="s">
        <v>906</v>
      </c>
      <c r="E349" s="95">
        <v>3473.25</v>
      </c>
      <c r="F349" s="95">
        <v>3245.5</v>
      </c>
      <c r="G349" s="95">
        <v>5664.75</v>
      </c>
      <c r="H349" s="95">
        <v>3473.25</v>
      </c>
      <c r="I349" s="105">
        <v>3180</v>
      </c>
      <c r="J349" s="48">
        <v>108</v>
      </c>
      <c r="K349" s="63">
        <f t="shared" si="726"/>
        <v>62.5185</v>
      </c>
      <c r="L349" s="64">
        <f t="shared" si="727"/>
        <v>519.28</v>
      </c>
      <c r="M349" s="48">
        <f t="shared" si="728"/>
        <v>453.18</v>
      </c>
      <c r="N349" s="46">
        <f t="shared" si="729"/>
        <v>24.31275</v>
      </c>
      <c r="O349" s="48">
        <f t="shared" si="730"/>
        <v>159</v>
      </c>
      <c r="P349" s="48">
        <f t="shared" si="731"/>
        <v>54</v>
      </c>
      <c r="Q349" s="48">
        <f t="shared" si="732"/>
        <v>1272.29125</v>
      </c>
      <c r="R349" s="46">
        <f t="shared" si="733"/>
        <v>0</v>
      </c>
      <c r="S349" s="46">
        <f t="shared" si="734"/>
        <v>259.64</v>
      </c>
      <c r="T349" s="48">
        <f t="shared" si="735"/>
        <v>113.3</v>
      </c>
      <c r="U349" s="46">
        <f t="shared" si="736"/>
        <v>10.42</v>
      </c>
      <c r="V349" s="46">
        <v>0</v>
      </c>
      <c r="W349" s="48">
        <f t="shared" si="737"/>
        <v>159</v>
      </c>
      <c r="X349" s="48">
        <f t="shared" si="738"/>
        <v>54</v>
      </c>
      <c r="Y349" s="46">
        <f t="shared" si="739"/>
        <v>596.36</v>
      </c>
      <c r="Z349" s="46">
        <f t="shared" si="740"/>
        <v>1868.65125</v>
      </c>
      <c r="AA349" s="78"/>
      <c r="AB349" s="12" t="s">
        <v>57</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45">
        <f t="shared" si="725"/>
        <v>347</v>
      </c>
      <c r="B350" s="46" t="s">
        <v>670</v>
      </c>
      <c r="C350" s="52" t="s">
        <v>907</v>
      </c>
      <c r="D350" s="346" t="s">
        <v>908</v>
      </c>
      <c r="E350" s="95">
        <v>3473.25</v>
      </c>
      <c r="F350" s="95">
        <v>3245.5</v>
      </c>
      <c r="G350" s="95">
        <v>5664.75</v>
      </c>
      <c r="H350" s="95">
        <v>3473.25</v>
      </c>
      <c r="I350" s="105">
        <v>1790</v>
      </c>
      <c r="J350" s="48">
        <v>108</v>
      </c>
      <c r="K350" s="63">
        <f t="shared" si="726"/>
        <v>62.5185</v>
      </c>
      <c r="L350" s="64">
        <f t="shared" si="727"/>
        <v>519.28</v>
      </c>
      <c r="M350" s="48">
        <f t="shared" si="728"/>
        <v>453.18</v>
      </c>
      <c r="N350" s="46">
        <f t="shared" si="729"/>
        <v>24.31275</v>
      </c>
      <c r="O350" s="48">
        <f t="shared" si="730"/>
        <v>89.5</v>
      </c>
      <c r="P350" s="48">
        <f t="shared" si="731"/>
        <v>54</v>
      </c>
      <c r="Q350" s="48">
        <f t="shared" si="732"/>
        <v>1202.79125</v>
      </c>
      <c r="R350" s="46">
        <f t="shared" si="733"/>
        <v>0</v>
      </c>
      <c r="S350" s="46">
        <f t="shared" si="734"/>
        <v>259.64</v>
      </c>
      <c r="T350" s="48">
        <f t="shared" si="735"/>
        <v>113.3</v>
      </c>
      <c r="U350" s="46">
        <f t="shared" si="736"/>
        <v>10.42</v>
      </c>
      <c r="V350" s="46">
        <v>0</v>
      </c>
      <c r="W350" s="48">
        <f t="shared" si="737"/>
        <v>89.5</v>
      </c>
      <c r="X350" s="48">
        <f t="shared" si="738"/>
        <v>54</v>
      </c>
      <c r="Y350" s="46">
        <f t="shared" si="739"/>
        <v>526.86</v>
      </c>
      <c r="Z350" s="46">
        <f t="shared" si="740"/>
        <v>1729.65125</v>
      </c>
      <c r="AA350" s="78"/>
      <c r="AB350" s="12" t="s">
        <v>92</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45">
        <f t="shared" si="725"/>
        <v>348</v>
      </c>
      <c r="B351" s="46" t="s">
        <v>176</v>
      </c>
      <c r="C351" s="52" t="s">
        <v>909</v>
      </c>
      <c r="D351" s="346" t="s">
        <v>910</v>
      </c>
      <c r="E351" s="95">
        <v>3473.25</v>
      </c>
      <c r="F351" s="95">
        <v>3245.5</v>
      </c>
      <c r="G351" s="95">
        <v>5664.75</v>
      </c>
      <c r="H351" s="95">
        <v>3473.25</v>
      </c>
      <c r="I351" s="105">
        <v>3180</v>
      </c>
      <c r="J351" s="48">
        <v>108</v>
      </c>
      <c r="K351" s="63">
        <f t="shared" si="726"/>
        <v>62.5185</v>
      </c>
      <c r="L351" s="64">
        <f t="shared" si="727"/>
        <v>519.28</v>
      </c>
      <c r="M351" s="48">
        <f t="shared" si="728"/>
        <v>453.18</v>
      </c>
      <c r="N351" s="46">
        <f t="shared" si="729"/>
        <v>24.31275</v>
      </c>
      <c r="O351" s="48">
        <f t="shared" si="730"/>
        <v>159</v>
      </c>
      <c r="P351" s="48">
        <f t="shared" si="731"/>
        <v>54</v>
      </c>
      <c r="Q351" s="48">
        <f t="shared" si="732"/>
        <v>1272.29125</v>
      </c>
      <c r="R351" s="46">
        <f t="shared" si="733"/>
        <v>0</v>
      </c>
      <c r="S351" s="46">
        <f t="shared" si="734"/>
        <v>259.64</v>
      </c>
      <c r="T351" s="48">
        <f t="shared" si="735"/>
        <v>113.3</v>
      </c>
      <c r="U351" s="46">
        <f t="shared" si="736"/>
        <v>10.42</v>
      </c>
      <c r="V351" s="46">
        <v>0</v>
      </c>
      <c r="W351" s="48">
        <f t="shared" si="737"/>
        <v>159</v>
      </c>
      <c r="X351" s="48">
        <f t="shared" si="738"/>
        <v>54</v>
      </c>
      <c r="Y351" s="46">
        <f t="shared" si="739"/>
        <v>596.36</v>
      </c>
      <c r="Z351" s="46">
        <f t="shared" si="740"/>
        <v>1868.65125</v>
      </c>
      <c r="AA351" s="78"/>
      <c r="AB351" s="12" t="s">
        <v>104</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45">
        <f t="shared" si="725"/>
        <v>349</v>
      </c>
      <c r="B352" s="46" t="s">
        <v>176</v>
      </c>
      <c r="C352" s="52" t="s">
        <v>911</v>
      </c>
      <c r="D352" s="346" t="s">
        <v>912</v>
      </c>
      <c r="E352" s="95">
        <v>3473.25</v>
      </c>
      <c r="F352" s="95">
        <v>3245.5</v>
      </c>
      <c r="G352" s="95">
        <v>5664.75</v>
      </c>
      <c r="H352" s="95">
        <v>3473.25</v>
      </c>
      <c r="I352" s="105">
        <v>3180</v>
      </c>
      <c r="J352" s="48">
        <v>108</v>
      </c>
      <c r="K352" s="63">
        <f t="shared" si="726"/>
        <v>62.5185</v>
      </c>
      <c r="L352" s="64">
        <f t="shared" si="727"/>
        <v>519.28</v>
      </c>
      <c r="M352" s="48">
        <f t="shared" si="728"/>
        <v>453.18</v>
      </c>
      <c r="N352" s="46">
        <f t="shared" si="729"/>
        <v>24.31275</v>
      </c>
      <c r="O352" s="48">
        <f t="shared" si="730"/>
        <v>159</v>
      </c>
      <c r="P352" s="48">
        <f t="shared" si="731"/>
        <v>54</v>
      </c>
      <c r="Q352" s="48">
        <f t="shared" si="732"/>
        <v>1272.29125</v>
      </c>
      <c r="R352" s="46">
        <f t="shared" si="733"/>
        <v>0</v>
      </c>
      <c r="S352" s="46">
        <f t="shared" si="734"/>
        <v>259.64</v>
      </c>
      <c r="T352" s="48">
        <f t="shared" si="735"/>
        <v>113.3</v>
      </c>
      <c r="U352" s="46">
        <f t="shared" si="736"/>
        <v>10.42</v>
      </c>
      <c r="V352" s="46">
        <v>0</v>
      </c>
      <c r="W352" s="48">
        <f t="shared" si="737"/>
        <v>159</v>
      </c>
      <c r="X352" s="48">
        <f t="shared" si="738"/>
        <v>54</v>
      </c>
      <c r="Y352" s="46">
        <f t="shared" si="739"/>
        <v>596.36</v>
      </c>
      <c r="Z352" s="46">
        <f t="shared" si="740"/>
        <v>1868.65125</v>
      </c>
      <c r="AA352" s="78"/>
      <c r="AB352" s="12" t="s">
        <v>104</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45">
        <f t="shared" si="725"/>
        <v>350</v>
      </c>
      <c r="B353" s="46" t="s">
        <v>176</v>
      </c>
      <c r="C353" s="52" t="s">
        <v>913</v>
      </c>
      <c r="D353" s="346" t="s">
        <v>914</v>
      </c>
      <c r="E353" s="95">
        <v>3820</v>
      </c>
      <c r="F353" s="95">
        <v>3820</v>
      </c>
      <c r="G353" s="95">
        <v>5664.75</v>
      </c>
      <c r="H353" s="95">
        <v>3820</v>
      </c>
      <c r="I353" s="105">
        <v>4180</v>
      </c>
      <c r="J353" s="48">
        <v>108</v>
      </c>
      <c r="K353" s="63">
        <f t="shared" si="726"/>
        <v>68.76</v>
      </c>
      <c r="L353" s="64">
        <f t="shared" si="727"/>
        <v>611.2</v>
      </c>
      <c r="M353" s="48">
        <f t="shared" si="728"/>
        <v>453.18</v>
      </c>
      <c r="N353" s="46">
        <f t="shared" si="729"/>
        <v>26.74</v>
      </c>
      <c r="O353" s="48">
        <f t="shared" si="730"/>
        <v>209</v>
      </c>
      <c r="P353" s="48">
        <f t="shared" si="731"/>
        <v>54</v>
      </c>
      <c r="Q353" s="48">
        <f t="shared" si="732"/>
        <v>1422.88</v>
      </c>
      <c r="R353" s="46">
        <f t="shared" si="733"/>
        <v>0</v>
      </c>
      <c r="S353" s="46">
        <f t="shared" si="734"/>
        <v>305.6</v>
      </c>
      <c r="T353" s="48">
        <f t="shared" si="735"/>
        <v>113.3</v>
      </c>
      <c r="U353" s="46">
        <f t="shared" si="736"/>
        <v>11.46</v>
      </c>
      <c r="V353" s="46">
        <v>0</v>
      </c>
      <c r="W353" s="48">
        <f t="shared" si="737"/>
        <v>209</v>
      </c>
      <c r="X353" s="48">
        <f t="shared" si="738"/>
        <v>54</v>
      </c>
      <c r="Y353" s="46">
        <f t="shared" si="739"/>
        <v>693.36</v>
      </c>
      <c r="Z353" s="46">
        <f t="shared" si="740"/>
        <v>2116.24</v>
      </c>
      <c r="AA353" s="78"/>
      <c r="AB353" s="12" t="s">
        <v>104</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45">
        <f t="shared" si="725"/>
        <v>351</v>
      </c>
      <c r="B354" s="46" t="s">
        <v>348</v>
      </c>
      <c r="C354" s="52" t="s">
        <v>915</v>
      </c>
      <c r="D354" s="346" t="s">
        <v>916</v>
      </c>
      <c r="E354" s="95">
        <v>3473.25</v>
      </c>
      <c r="F354" s="95">
        <v>3245.5</v>
      </c>
      <c r="G354" s="95">
        <v>5664.75</v>
      </c>
      <c r="H354" s="95">
        <v>3473.25</v>
      </c>
      <c r="I354" s="105">
        <v>3180</v>
      </c>
      <c r="J354" s="48">
        <v>108</v>
      </c>
      <c r="K354" s="63">
        <f t="shared" si="726"/>
        <v>62.5185</v>
      </c>
      <c r="L354" s="64">
        <f t="shared" si="727"/>
        <v>519.28</v>
      </c>
      <c r="M354" s="48">
        <f t="shared" si="728"/>
        <v>453.18</v>
      </c>
      <c r="N354" s="46">
        <f t="shared" si="729"/>
        <v>24.31275</v>
      </c>
      <c r="O354" s="48">
        <f t="shared" si="730"/>
        <v>159</v>
      </c>
      <c r="P354" s="48">
        <f t="shared" si="731"/>
        <v>54</v>
      </c>
      <c r="Q354" s="48">
        <f t="shared" si="732"/>
        <v>1272.29125</v>
      </c>
      <c r="R354" s="46">
        <f t="shared" si="733"/>
        <v>0</v>
      </c>
      <c r="S354" s="46">
        <f t="shared" si="734"/>
        <v>259.64</v>
      </c>
      <c r="T354" s="48">
        <f t="shared" si="735"/>
        <v>113.3</v>
      </c>
      <c r="U354" s="46">
        <f t="shared" si="736"/>
        <v>10.42</v>
      </c>
      <c r="V354" s="46">
        <v>0</v>
      </c>
      <c r="W354" s="48">
        <f t="shared" si="737"/>
        <v>159</v>
      </c>
      <c r="X354" s="48">
        <f t="shared" si="738"/>
        <v>54</v>
      </c>
      <c r="Y354" s="46">
        <f t="shared" si="739"/>
        <v>596.36</v>
      </c>
      <c r="Z354" s="46">
        <f t="shared" si="740"/>
        <v>1868.65125</v>
      </c>
      <c r="AA354" s="78"/>
      <c r="AB354" s="12" t="s">
        <v>104</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45">
        <f t="shared" si="725"/>
        <v>352</v>
      </c>
      <c r="B355" s="46" t="s">
        <v>509</v>
      </c>
      <c r="C355" s="52" t="s">
        <v>917</v>
      </c>
      <c r="D355" s="354" t="s">
        <v>918</v>
      </c>
      <c r="E355" s="95">
        <v>3473.25</v>
      </c>
      <c r="F355" s="95">
        <v>3245.5</v>
      </c>
      <c r="G355" s="95">
        <v>5664.75</v>
      </c>
      <c r="H355" s="95">
        <v>3473.25</v>
      </c>
      <c r="I355" s="105">
        <v>1790</v>
      </c>
      <c r="J355" s="48">
        <v>108</v>
      </c>
      <c r="K355" s="63">
        <f t="shared" si="726"/>
        <v>62.5185</v>
      </c>
      <c r="L355" s="64">
        <f t="shared" si="727"/>
        <v>519.28</v>
      </c>
      <c r="M355" s="48">
        <f t="shared" si="728"/>
        <v>453.18</v>
      </c>
      <c r="N355" s="46">
        <f t="shared" si="729"/>
        <v>24.31275</v>
      </c>
      <c r="O355" s="48">
        <f t="shared" si="730"/>
        <v>89.5</v>
      </c>
      <c r="P355" s="48">
        <f t="shared" si="731"/>
        <v>54</v>
      </c>
      <c r="Q355" s="48">
        <f t="shared" si="732"/>
        <v>1202.79125</v>
      </c>
      <c r="R355" s="46">
        <f t="shared" si="733"/>
        <v>0</v>
      </c>
      <c r="S355" s="46">
        <f t="shared" si="734"/>
        <v>259.64</v>
      </c>
      <c r="T355" s="48">
        <f t="shared" si="735"/>
        <v>113.3</v>
      </c>
      <c r="U355" s="46">
        <f t="shared" si="736"/>
        <v>10.42</v>
      </c>
      <c r="V355" s="46">
        <v>0</v>
      </c>
      <c r="W355" s="48">
        <f t="shared" si="737"/>
        <v>89.5</v>
      </c>
      <c r="X355" s="48">
        <f t="shared" si="738"/>
        <v>54</v>
      </c>
      <c r="Y355" s="46">
        <f t="shared" si="739"/>
        <v>526.86</v>
      </c>
      <c r="Z355" s="46">
        <f t="shared" si="740"/>
        <v>1729.65125</v>
      </c>
      <c r="AA355" s="78"/>
      <c r="AB355" s="12" t="s">
        <v>83</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45">
        <f t="shared" si="725"/>
        <v>353</v>
      </c>
      <c r="B356" s="46" t="s">
        <v>509</v>
      </c>
      <c r="C356" s="52" t="s">
        <v>919</v>
      </c>
      <c r="D356" s="354" t="s">
        <v>920</v>
      </c>
      <c r="E356" s="95">
        <v>3473.25</v>
      </c>
      <c r="F356" s="95">
        <v>3245.5</v>
      </c>
      <c r="G356" s="95">
        <v>5664.75</v>
      </c>
      <c r="H356" s="95">
        <v>3473.25</v>
      </c>
      <c r="I356" s="105">
        <v>1790</v>
      </c>
      <c r="J356" s="48">
        <v>108</v>
      </c>
      <c r="K356" s="63">
        <f t="shared" si="726"/>
        <v>62.5185</v>
      </c>
      <c r="L356" s="64">
        <f t="shared" si="727"/>
        <v>519.28</v>
      </c>
      <c r="M356" s="48">
        <f t="shared" si="728"/>
        <v>453.18</v>
      </c>
      <c r="N356" s="46">
        <f t="shared" si="729"/>
        <v>24.31275</v>
      </c>
      <c r="O356" s="48">
        <f t="shared" si="730"/>
        <v>89.5</v>
      </c>
      <c r="P356" s="48">
        <f t="shared" si="731"/>
        <v>54</v>
      </c>
      <c r="Q356" s="48">
        <f t="shared" si="732"/>
        <v>1202.79125</v>
      </c>
      <c r="R356" s="46">
        <f t="shared" si="733"/>
        <v>0</v>
      </c>
      <c r="S356" s="46">
        <f t="shared" si="734"/>
        <v>259.64</v>
      </c>
      <c r="T356" s="48">
        <f t="shared" si="735"/>
        <v>113.3</v>
      </c>
      <c r="U356" s="46">
        <f t="shared" si="736"/>
        <v>10.42</v>
      </c>
      <c r="V356" s="46">
        <v>0</v>
      </c>
      <c r="W356" s="48">
        <f t="shared" si="737"/>
        <v>89.5</v>
      </c>
      <c r="X356" s="48">
        <f t="shared" si="738"/>
        <v>54</v>
      </c>
      <c r="Y356" s="46">
        <f t="shared" si="739"/>
        <v>526.86</v>
      </c>
      <c r="Z356" s="46">
        <f t="shared" si="740"/>
        <v>1729.65125</v>
      </c>
      <c r="AA356" s="78"/>
      <c r="AB356" s="12" t="s">
        <v>83</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45">
        <f t="shared" si="725"/>
        <v>354</v>
      </c>
      <c r="B357" s="46" t="s">
        <v>558</v>
      </c>
      <c r="C357" s="52" t="s">
        <v>921</v>
      </c>
      <c r="D357" s="346" t="s">
        <v>922</v>
      </c>
      <c r="E357" s="95">
        <v>3473.25</v>
      </c>
      <c r="F357" s="95">
        <v>3245.5</v>
      </c>
      <c r="G357" s="95">
        <v>5664.75</v>
      </c>
      <c r="H357" s="95">
        <v>3473.25</v>
      </c>
      <c r="I357" s="105">
        <v>3180</v>
      </c>
      <c r="J357" s="48">
        <v>108</v>
      </c>
      <c r="K357" s="63">
        <f t="shared" si="726"/>
        <v>62.5185</v>
      </c>
      <c r="L357" s="64">
        <f t="shared" si="727"/>
        <v>519.28</v>
      </c>
      <c r="M357" s="48">
        <f t="shared" si="728"/>
        <v>453.18</v>
      </c>
      <c r="N357" s="46">
        <f t="shared" si="729"/>
        <v>24.31275</v>
      </c>
      <c r="O357" s="48">
        <f t="shared" si="730"/>
        <v>159</v>
      </c>
      <c r="P357" s="48">
        <f t="shared" si="731"/>
        <v>54</v>
      </c>
      <c r="Q357" s="48">
        <f t="shared" si="732"/>
        <v>1272.29125</v>
      </c>
      <c r="R357" s="46">
        <f t="shared" si="733"/>
        <v>0</v>
      </c>
      <c r="S357" s="46">
        <f t="shared" si="734"/>
        <v>259.64</v>
      </c>
      <c r="T357" s="48">
        <f t="shared" si="735"/>
        <v>113.3</v>
      </c>
      <c r="U357" s="46">
        <f t="shared" si="736"/>
        <v>10.42</v>
      </c>
      <c r="V357" s="46">
        <v>0</v>
      </c>
      <c r="W357" s="48">
        <f t="shared" si="737"/>
        <v>159</v>
      </c>
      <c r="X357" s="48">
        <f t="shared" si="738"/>
        <v>54</v>
      </c>
      <c r="Y357" s="46">
        <f t="shared" si="739"/>
        <v>596.36</v>
      </c>
      <c r="Z357" s="46">
        <f t="shared" si="740"/>
        <v>1868.65125</v>
      </c>
      <c r="AA357" s="78"/>
      <c r="AB357" s="12" t="s">
        <v>98</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45">
        <f t="shared" si="725"/>
        <v>355</v>
      </c>
      <c r="B358" s="46" t="s">
        <v>337</v>
      </c>
      <c r="C358" s="52" t="s">
        <v>923</v>
      </c>
      <c r="D358" s="354" t="s">
        <v>924</v>
      </c>
      <c r="E358" s="95">
        <v>3473.25</v>
      </c>
      <c r="F358" s="95">
        <v>3245.5</v>
      </c>
      <c r="G358" s="95">
        <v>5664.75</v>
      </c>
      <c r="H358" s="95">
        <v>3473.25</v>
      </c>
      <c r="I358" s="105">
        <v>1790</v>
      </c>
      <c r="J358" s="48">
        <v>108</v>
      </c>
      <c r="K358" s="63">
        <f t="shared" si="726"/>
        <v>62.5185</v>
      </c>
      <c r="L358" s="64">
        <f t="shared" si="727"/>
        <v>519.28</v>
      </c>
      <c r="M358" s="48">
        <f t="shared" si="728"/>
        <v>453.18</v>
      </c>
      <c r="N358" s="46">
        <f t="shared" si="729"/>
        <v>24.31275</v>
      </c>
      <c r="O358" s="48">
        <f t="shared" si="730"/>
        <v>89.5</v>
      </c>
      <c r="P358" s="48">
        <f t="shared" si="731"/>
        <v>54</v>
      </c>
      <c r="Q358" s="48">
        <f t="shared" si="732"/>
        <v>1202.79125</v>
      </c>
      <c r="R358" s="46">
        <f t="shared" si="733"/>
        <v>0</v>
      </c>
      <c r="S358" s="46">
        <f t="shared" si="734"/>
        <v>259.64</v>
      </c>
      <c r="T358" s="48">
        <f t="shared" si="735"/>
        <v>113.3</v>
      </c>
      <c r="U358" s="46">
        <f t="shared" si="736"/>
        <v>10.42</v>
      </c>
      <c r="V358" s="46">
        <v>0</v>
      </c>
      <c r="W358" s="48">
        <f t="shared" si="737"/>
        <v>89.5</v>
      </c>
      <c r="X358" s="48">
        <f t="shared" si="738"/>
        <v>54</v>
      </c>
      <c r="Y358" s="46">
        <f t="shared" si="739"/>
        <v>526.86</v>
      </c>
      <c r="Z358" s="46">
        <f t="shared" si="740"/>
        <v>1729.65125</v>
      </c>
      <c r="AA358" s="78"/>
      <c r="AB358" s="12" t="s">
        <v>74</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45">
        <f t="shared" si="725"/>
        <v>356</v>
      </c>
      <c r="B359" s="46" t="s">
        <v>173</v>
      </c>
      <c r="C359" s="52" t="s">
        <v>925</v>
      </c>
      <c r="D359" s="346" t="s">
        <v>926</v>
      </c>
      <c r="E359" s="95">
        <v>3820</v>
      </c>
      <c r="F359" s="95">
        <v>3820</v>
      </c>
      <c r="G359" s="95">
        <v>5664.75</v>
      </c>
      <c r="H359" s="95">
        <v>3820</v>
      </c>
      <c r="I359" s="105">
        <v>4180</v>
      </c>
      <c r="J359" s="48">
        <v>108</v>
      </c>
      <c r="K359" s="63">
        <f t="shared" si="726"/>
        <v>68.76</v>
      </c>
      <c r="L359" s="64">
        <f t="shared" si="727"/>
        <v>611.2</v>
      </c>
      <c r="M359" s="48">
        <f t="shared" si="728"/>
        <v>453.18</v>
      </c>
      <c r="N359" s="46">
        <f t="shared" si="729"/>
        <v>26.74</v>
      </c>
      <c r="O359" s="48">
        <f t="shared" si="730"/>
        <v>209</v>
      </c>
      <c r="P359" s="48">
        <f t="shared" si="731"/>
        <v>54</v>
      </c>
      <c r="Q359" s="48">
        <f t="shared" si="732"/>
        <v>1422.88</v>
      </c>
      <c r="R359" s="46">
        <f t="shared" si="733"/>
        <v>0</v>
      </c>
      <c r="S359" s="46">
        <f t="shared" si="734"/>
        <v>305.6</v>
      </c>
      <c r="T359" s="48">
        <f t="shared" si="735"/>
        <v>113.3</v>
      </c>
      <c r="U359" s="46">
        <f t="shared" si="736"/>
        <v>11.46</v>
      </c>
      <c r="V359" s="46">
        <v>0</v>
      </c>
      <c r="W359" s="48">
        <f t="shared" si="737"/>
        <v>209</v>
      </c>
      <c r="X359" s="48">
        <f t="shared" si="738"/>
        <v>54</v>
      </c>
      <c r="Y359" s="46">
        <f t="shared" si="739"/>
        <v>693.36</v>
      </c>
      <c r="Z359" s="46">
        <f t="shared" si="740"/>
        <v>2116.24</v>
      </c>
      <c r="AA359" s="78"/>
      <c r="AB359" s="12" t="s">
        <v>104</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45">
        <f t="shared" si="725"/>
        <v>357</v>
      </c>
      <c r="B360" s="46" t="s">
        <v>289</v>
      </c>
      <c r="C360" s="100" t="s">
        <v>927</v>
      </c>
      <c r="D360" s="355" t="s">
        <v>928</v>
      </c>
      <c r="E360" s="95">
        <v>3473.25</v>
      </c>
      <c r="F360" s="95">
        <v>3245.5</v>
      </c>
      <c r="G360" s="95">
        <v>5664.75</v>
      </c>
      <c r="H360" s="95">
        <v>3473.25</v>
      </c>
      <c r="I360" s="105">
        <v>1790</v>
      </c>
      <c r="J360" s="48">
        <v>108</v>
      </c>
      <c r="K360" s="63">
        <f t="shared" si="726"/>
        <v>62.5185</v>
      </c>
      <c r="L360" s="64">
        <f t="shared" si="727"/>
        <v>519.28</v>
      </c>
      <c r="M360" s="48">
        <f t="shared" si="728"/>
        <v>453.18</v>
      </c>
      <c r="N360" s="46">
        <f t="shared" si="729"/>
        <v>24.31275</v>
      </c>
      <c r="O360" s="48">
        <f t="shared" si="730"/>
        <v>89.5</v>
      </c>
      <c r="P360" s="48">
        <f t="shared" si="731"/>
        <v>54</v>
      </c>
      <c r="Q360" s="48">
        <f t="shared" si="732"/>
        <v>1202.79125</v>
      </c>
      <c r="R360" s="46">
        <f t="shared" si="733"/>
        <v>0</v>
      </c>
      <c r="S360" s="46">
        <f t="shared" si="734"/>
        <v>259.64</v>
      </c>
      <c r="T360" s="48">
        <f t="shared" si="735"/>
        <v>113.3</v>
      </c>
      <c r="U360" s="46">
        <f t="shared" si="736"/>
        <v>10.42</v>
      </c>
      <c r="V360" s="46">
        <v>0</v>
      </c>
      <c r="W360" s="48">
        <f t="shared" si="737"/>
        <v>89.5</v>
      </c>
      <c r="X360" s="48">
        <f t="shared" si="738"/>
        <v>54</v>
      </c>
      <c r="Y360" s="46">
        <f t="shared" si="739"/>
        <v>526.86</v>
      </c>
      <c r="Z360" s="46">
        <f t="shared" si="740"/>
        <v>1729.65125</v>
      </c>
      <c r="AA360" s="78"/>
      <c r="AB360" s="12" t="s">
        <v>80</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45">
        <f t="shared" si="725"/>
        <v>358</v>
      </c>
      <c r="B361" s="46" t="s">
        <v>685</v>
      </c>
      <c r="C361" s="100" t="s">
        <v>929</v>
      </c>
      <c r="D361" s="355" t="s">
        <v>930</v>
      </c>
      <c r="E361" s="95">
        <v>3473.25</v>
      </c>
      <c r="F361" s="95">
        <v>3245.5</v>
      </c>
      <c r="G361" s="95">
        <v>5664.75</v>
      </c>
      <c r="H361" s="95">
        <v>3473.25</v>
      </c>
      <c r="I361" s="105">
        <v>1790</v>
      </c>
      <c r="J361" s="48">
        <v>108</v>
      </c>
      <c r="K361" s="63">
        <f t="shared" si="726"/>
        <v>62.5185</v>
      </c>
      <c r="L361" s="64">
        <f t="shared" si="727"/>
        <v>519.28</v>
      </c>
      <c r="M361" s="48">
        <f t="shared" si="728"/>
        <v>453.18</v>
      </c>
      <c r="N361" s="46">
        <f t="shared" si="729"/>
        <v>24.31275</v>
      </c>
      <c r="O361" s="48">
        <f t="shared" si="730"/>
        <v>89.5</v>
      </c>
      <c r="P361" s="48">
        <f t="shared" si="731"/>
        <v>54</v>
      </c>
      <c r="Q361" s="48">
        <f t="shared" si="732"/>
        <v>1202.79125</v>
      </c>
      <c r="R361" s="46">
        <f t="shared" si="733"/>
        <v>0</v>
      </c>
      <c r="S361" s="46">
        <f t="shared" si="734"/>
        <v>259.64</v>
      </c>
      <c r="T361" s="48">
        <f t="shared" si="735"/>
        <v>113.3</v>
      </c>
      <c r="U361" s="46">
        <f t="shared" si="736"/>
        <v>10.42</v>
      </c>
      <c r="V361" s="46">
        <v>0</v>
      </c>
      <c r="W361" s="48">
        <f t="shared" si="737"/>
        <v>89.5</v>
      </c>
      <c r="X361" s="48">
        <f t="shared" si="738"/>
        <v>54</v>
      </c>
      <c r="Y361" s="46">
        <f t="shared" si="739"/>
        <v>526.86</v>
      </c>
      <c r="Z361" s="46">
        <f t="shared" si="740"/>
        <v>1729.65125</v>
      </c>
      <c r="AA361" s="78"/>
      <c r="AB361" s="12" t="s">
        <v>89</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45">
        <f t="shared" si="725"/>
        <v>359</v>
      </c>
      <c r="B362" s="46" t="s">
        <v>670</v>
      </c>
      <c r="C362" s="100" t="s">
        <v>931</v>
      </c>
      <c r="D362" s="104" t="s">
        <v>932</v>
      </c>
      <c r="E362" s="95">
        <v>3473.25</v>
      </c>
      <c r="F362" s="95">
        <v>3245.5</v>
      </c>
      <c r="G362" s="95">
        <v>5664.75</v>
      </c>
      <c r="H362" s="95">
        <v>3473.25</v>
      </c>
      <c r="I362" s="105">
        <v>1790</v>
      </c>
      <c r="J362" s="48">
        <v>108</v>
      </c>
      <c r="K362" s="63">
        <f t="shared" si="726"/>
        <v>62.5185</v>
      </c>
      <c r="L362" s="64">
        <f t="shared" si="727"/>
        <v>519.28</v>
      </c>
      <c r="M362" s="48">
        <f t="shared" si="728"/>
        <v>453.18</v>
      </c>
      <c r="N362" s="46">
        <f t="shared" si="729"/>
        <v>24.31275</v>
      </c>
      <c r="O362" s="48">
        <f t="shared" si="730"/>
        <v>89.5</v>
      </c>
      <c r="P362" s="48">
        <f t="shared" si="731"/>
        <v>54</v>
      </c>
      <c r="Q362" s="48">
        <f t="shared" si="732"/>
        <v>1202.79125</v>
      </c>
      <c r="R362" s="46">
        <f t="shared" si="733"/>
        <v>0</v>
      </c>
      <c r="S362" s="46">
        <f t="shared" si="734"/>
        <v>259.64</v>
      </c>
      <c r="T362" s="48">
        <f t="shared" si="735"/>
        <v>113.3</v>
      </c>
      <c r="U362" s="46">
        <f t="shared" si="736"/>
        <v>10.42</v>
      </c>
      <c r="V362" s="46">
        <v>0</v>
      </c>
      <c r="W362" s="48">
        <f t="shared" si="737"/>
        <v>89.5</v>
      </c>
      <c r="X362" s="48">
        <f t="shared" si="738"/>
        <v>54</v>
      </c>
      <c r="Y362" s="46">
        <f t="shared" si="739"/>
        <v>526.86</v>
      </c>
      <c r="Z362" s="46">
        <f t="shared" si="740"/>
        <v>1729.65125</v>
      </c>
      <c r="AA362" s="78"/>
      <c r="AB362" s="12" t="s">
        <v>92</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45">
        <f t="shared" si="725"/>
        <v>360</v>
      </c>
      <c r="B363" s="46" t="s">
        <v>363</v>
      </c>
      <c r="C363" s="100" t="s">
        <v>933</v>
      </c>
      <c r="D363" s="355" t="s">
        <v>934</v>
      </c>
      <c r="E363" s="95">
        <v>3473.25</v>
      </c>
      <c r="F363" s="95">
        <v>3245.5</v>
      </c>
      <c r="G363" s="95">
        <v>5664.75</v>
      </c>
      <c r="H363" s="95">
        <v>3473.25</v>
      </c>
      <c r="I363" s="105">
        <v>0</v>
      </c>
      <c r="J363" s="48">
        <v>108</v>
      </c>
      <c r="K363" s="63">
        <f t="shared" si="726"/>
        <v>62.5185</v>
      </c>
      <c r="L363" s="64">
        <f t="shared" si="727"/>
        <v>519.28</v>
      </c>
      <c r="M363" s="48">
        <f t="shared" si="728"/>
        <v>453.18</v>
      </c>
      <c r="N363" s="46">
        <f t="shared" si="729"/>
        <v>24.31275</v>
      </c>
      <c r="O363" s="48">
        <f t="shared" si="730"/>
        <v>0</v>
      </c>
      <c r="P363" s="48">
        <f t="shared" si="731"/>
        <v>54</v>
      </c>
      <c r="Q363" s="48">
        <f t="shared" si="732"/>
        <v>1113.29125</v>
      </c>
      <c r="R363" s="46">
        <f t="shared" si="733"/>
        <v>0</v>
      </c>
      <c r="S363" s="46">
        <f t="shared" si="734"/>
        <v>259.64</v>
      </c>
      <c r="T363" s="48">
        <f t="shared" si="735"/>
        <v>113.3</v>
      </c>
      <c r="U363" s="46">
        <f t="shared" si="736"/>
        <v>10.42</v>
      </c>
      <c r="V363" s="46">
        <v>0</v>
      </c>
      <c r="W363" s="48">
        <f t="shared" si="737"/>
        <v>0</v>
      </c>
      <c r="X363" s="48">
        <f t="shared" si="738"/>
        <v>54</v>
      </c>
      <c r="Y363" s="46">
        <f t="shared" si="739"/>
        <v>437.36</v>
      </c>
      <c r="Z363" s="46">
        <f t="shared" si="740"/>
        <v>1550.65125</v>
      </c>
      <c r="AA363" s="78"/>
      <c r="AB363" s="12" t="s">
        <v>71</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45">
        <f t="shared" si="725"/>
        <v>361</v>
      </c>
      <c r="B364" s="46" t="s">
        <v>337</v>
      </c>
      <c r="C364" s="52" t="s">
        <v>935</v>
      </c>
      <c r="D364" s="52" t="s">
        <v>936</v>
      </c>
      <c r="E364" s="95">
        <v>3473.25</v>
      </c>
      <c r="F364" s="95">
        <v>3245.5</v>
      </c>
      <c r="G364" s="95">
        <v>5664.75</v>
      </c>
      <c r="H364" s="95">
        <v>3473.25</v>
      </c>
      <c r="I364" s="105">
        <v>1790</v>
      </c>
      <c r="J364" s="48">
        <v>108</v>
      </c>
      <c r="K364" s="63">
        <f t="shared" si="726"/>
        <v>62.5185</v>
      </c>
      <c r="L364" s="64">
        <f t="shared" si="727"/>
        <v>519.28</v>
      </c>
      <c r="M364" s="48">
        <f t="shared" si="728"/>
        <v>453.18</v>
      </c>
      <c r="N364" s="46">
        <f t="shared" si="729"/>
        <v>24.31275</v>
      </c>
      <c r="O364" s="48">
        <f t="shared" si="730"/>
        <v>89.5</v>
      </c>
      <c r="P364" s="48">
        <f t="shared" si="731"/>
        <v>54</v>
      </c>
      <c r="Q364" s="48">
        <f t="shared" si="732"/>
        <v>1202.79125</v>
      </c>
      <c r="R364" s="46">
        <f t="shared" si="733"/>
        <v>0</v>
      </c>
      <c r="S364" s="46">
        <f t="shared" si="734"/>
        <v>259.64</v>
      </c>
      <c r="T364" s="48">
        <f t="shared" si="735"/>
        <v>113.3</v>
      </c>
      <c r="U364" s="46">
        <f t="shared" si="736"/>
        <v>10.42</v>
      </c>
      <c r="V364" s="46">
        <v>0</v>
      </c>
      <c r="W364" s="48">
        <f t="shared" si="737"/>
        <v>89.5</v>
      </c>
      <c r="X364" s="48">
        <f t="shared" si="738"/>
        <v>54</v>
      </c>
      <c r="Y364" s="46">
        <f t="shared" si="739"/>
        <v>526.86</v>
      </c>
      <c r="Z364" s="46">
        <f t="shared" si="740"/>
        <v>1729.65125</v>
      </c>
      <c r="AA364" s="78"/>
      <c r="AB364" s="12" t="s">
        <v>74</v>
      </c>
      <c r="AC364" s="11">
        <f t="shared" ref="AC364:AE364" si="822">K364+R364</f>
        <v>62.5185</v>
      </c>
      <c r="AD364" s="11">
        <f t="shared" si="822"/>
        <v>778.92</v>
      </c>
      <c r="AE364" s="11">
        <f t="shared" si="822"/>
        <v>566.48</v>
      </c>
      <c r="AF364" s="11">
        <f t="shared" si="742"/>
        <v>34.73275</v>
      </c>
      <c r="AG364" s="11">
        <f t="shared" ref="AG364:AI364" si="823">O364+W364</f>
        <v>179</v>
      </c>
      <c r="AH364" s="11">
        <f t="shared" si="823"/>
        <v>108</v>
      </c>
      <c r="AI364" s="11">
        <f t="shared" si="823"/>
        <v>1729.65125</v>
      </c>
      <c r="AJ364" s="12" t="s">
        <v>33</v>
      </c>
    </row>
    <row r="365" s="9" customFormat="1" ht="16" customHeight="1" spans="1:36">
      <c r="A365" s="45">
        <f t="shared" si="725"/>
        <v>362</v>
      </c>
      <c r="B365" s="46" t="s">
        <v>328</v>
      </c>
      <c r="C365" s="100" t="s">
        <v>937</v>
      </c>
      <c r="D365" s="355" t="s">
        <v>938</v>
      </c>
      <c r="E365" s="95">
        <v>3820</v>
      </c>
      <c r="F365" s="95">
        <v>3820</v>
      </c>
      <c r="G365" s="95">
        <v>5664.75</v>
      </c>
      <c r="H365" s="95">
        <v>3820</v>
      </c>
      <c r="I365" s="105">
        <v>4180</v>
      </c>
      <c r="J365" s="48">
        <v>108</v>
      </c>
      <c r="K365" s="63">
        <f t="shared" si="726"/>
        <v>68.76</v>
      </c>
      <c r="L365" s="64">
        <f t="shared" si="727"/>
        <v>611.2</v>
      </c>
      <c r="M365" s="48">
        <f t="shared" si="728"/>
        <v>453.18</v>
      </c>
      <c r="N365" s="46">
        <f t="shared" si="729"/>
        <v>26.74</v>
      </c>
      <c r="O365" s="48">
        <f t="shared" si="730"/>
        <v>209</v>
      </c>
      <c r="P365" s="48">
        <f t="shared" si="731"/>
        <v>54</v>
      </c>
      <c r="Q365" s="48">
        <f t="shared" si="732"/>
        <v>1422.88</v>
      </c>
      <c r="R365" s="46">
        <f t="shared" si="733"/>
        <v>0</v>
      </c>
      <c r="S365" s="46">
        <f t="shared" si="734"/>
        <v>305.6</v>
      </c>
      <c r="T365" s="48">
        <f t="shared" si="735"/>
        <v>113.3</v>
      </c>
      <c r="U365" s="46">
        <f t="shared" si="736"/>
        <v>11.46</v>
      </c>
      <c r="V365" s="46">
        <v>0</v>
      </c>
      <c r="W365" s="48">
        <f t="shared" si="737"/>
        <v>209</v>
      </c>
      <c r="X365" s="48">
        <f t="shared" si="738"/>
        <v>54</v>
      </c>
      <c r="Y365" s="46">
        <f t="shared" si="739"/>
        <v>693.36</v>
      </c>
      <c r="Z365" s="46">
        <f t="shared" si="740"/>
        <v>2116.24</v>
      </c>
      <c r="AA365" s="78"/>
      <c r="AB365" s="12" t="s">
        <v>104</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45">
        <f t="shared" si="725"/>
        <v>363</v>
      </c>
      <c r="B366" s="46" t="s">
        <v>289</v>
      </c>
      <c r="C366" s="100" t="s">
        <v>939</v>
      </c>
      <c r="D366" s="355" t="s">
        <v>940</v>
      </c>
      <c r="E366" s="95">
        <v>3473.25</v>
      </c>
      <c r="F366" s="95">
        <v>3245.5</v>
      </c>
      <c r="G366" s="95">
        <v>5664.75</v>
      </c>
      <c r="H366" s="95">
        <v>3473.25</v>
      </c>
      <c r="I366" s="105">
        <v>1790</v>
      </c>
      <c r="J366" s="48">
        <v>108</v>
      </c>
      <c r="K366" s="63">
        <f t="shared" si="726"/>
        <v>62.5185</v>
      </c>
      <c r="L366" s="64">
        <f t="shared" si="727"/>
        <v>519.28</v>
      </c>
      <c r="M366" s="48">
        <f t="shared" si="728"/>
        <v>453.18</v>
      </c>
      <c r="N366" s="46">
        <f t="shared" si="729"/>
        <v>24.31275</v>
      </c>
      <c r="O366" s="48">
        <f t="shared" si="730"/>
        <v>89.5</v>
      </c>
      <c r="P366" s="48">
        <f t="shared" si="731"/>
        <v>54</v>
      </c>
      <c r="Q366" s="48">
        <f t="shared" si="732"/>
        <v>1202.79125</v>
      </c>
      <c r="R366" s="46">
        <f t="shared" si="733"/>
        <v>0</v>
      </c>
      <c r="S366" s="46">
        <f t="shared" si="734"/>
        <v>259.64</v>
      </c>
      <c r="T366" s="48">
        <f t="shared" si="735"/>
        <v>113.3</v>
      </c>
      <c r="U366" s="46">
        <f t="shared" si="736"/>
        <v>10.42</v>
      </c>
      <c r="V366" s="46">
        <v>0</v>
      </c>
      <c r="W366" s="48">
        <f t="shared" si="737"/>
        <v>89.5</v>
      </c>
      <c r="X366" s="48">
        <f t="shared" si="738"/>
        <v>54</v>
      </c>
      <c r="Y366" s="46">
        <f t="shared" si="739"/>
        <v>526.86</v>
      </c>
      <c r="Z366" s="46">
        <f t="shared" si="740"/>
        <v>1729.65125</v>
      </c>
      <c r="AA366" s="78"/>
      <c r="AB366" s="12" t="s">
        <v>80</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45">
        <f t="shared" si="725"/>
        <v>364</v>
      </c>
      <c r="B367" s="46" t="s">
        <v>670</v>
      </c>
      <c r="C367" s="100" t="s">
        <v>941</v>
      </c>
      <c r="D367" s="355" t="s">
        <v>942</v>
      </c>
      <c r="E367" s="95">
        <v>3473.25</v>
      </c>
      <c r="F367" s="95">
        <v>3245.5</v>
      </c>
      <c r="G367" s="95">
        <v>5664.75</v>
      </c>
      <c r="H367" s="95">
        <v>3473.25</v>
      </c>
      <c r="I367" s="105">
        <v>1790</v>
      </c>
      <c r="J367" s="48">
        <v>108</v>
      </c>
      <c r="K367" s="63">
        <f t="shared" si="726"/>
        <v>62.5185</v>
      </c>
      <c r="L367" s="64">
        <f t="shared" si="727"/>
        <v>519.28</v>
      </c>
      <c r="M367" s="48">
        <f t="shared" si="728"/>
        <v>453.18</v>
      </c>
      <c r="N367" s="46">
        <f t="shared" si="729"/>
        <v>24.31275</v>
      </c>
      <c r="O367" s="48">
        <f t="shared" si="730"/>
        <v>89.5</v>
      </c>
      <c r="P367" s="48">
        <f t="shared" si="731"/>
        <v>54</v>
      </c>
      <c r="Q367" s="48">
        <f t="shared" si="732"/>
        <v>1202.79125</v>
      </c>
      <c r="R367" s="46">
        <f t="shared" si="733"/>
        <v>0</v>
      </c>
      <c r="S367" s="46">
        <f t="shared" si="734"/>
        <v>259.64</v>
      </c>
      <c r="T367" s="48">
        <f t="shared" si="735"/>
        <v>113.3</v>
      </c>
      <c r="U367" s="46">
        <f t="shared" si="736"/>
        <v>10.42</v>
      </c>
      <c r="V367" s="46">
        <v>0</v>
      </c>
      <c r="W367" s="48">
        <f t="shared" si="737"/>
        <v>89.5</v>
      </c>
      <c r="X367" s="48">
        <f t="shared" si="738"/>
        <v>54</v>
      </c>
      <c r="Y367" s="46">
        <f t="shared" si="739"/>
        <v>526.86</v>
      </c>
      <c r="Z367" s="46">
        <f t="shared" si="740"/>
        <v>1729.65125</v>
      </c>
      <c r="AA367" s="78"/>
      <c r="AB367" s="12" t="s">
        <v>92</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45">
        <f t="shared" si="725"/>
        <v>365</v>
      </c>
      <c r="B368" s="46" t="s">
        <v>230</v>
      </c>
      <c r="C368" s="100" t="s">
        <v>943</v>
      </c>
      <c r="D368" s="355" t="s">
        <v>944</v>
      </c>
      <c r="E368" s="95">
        <v>3473.25</v>
      </c>
      <c r="F368" s="95">
        <v>3245.5</v>
      </c>
      <c r="G368" s="95">
        <v>5664.75</v>
      </c>
      <c r="H368" s="95">
        <v>3473.25</v>
      </c>
      <c r="I368" s="105">
        <v>3180</v>
      </c>
      <c r="J368" s="48">
        <v>108</v>
      </c>
      <c r="K368" s="63">
        <f t="shared" si="726"/>
        <v>62.5185</v>
      </c>
      <c r="L368" s="64">
        <f t="shared" si="727"/>
        <v>519.28</v>
      </c>
      <c r="M368" s="48">
        <f t="shared" si="728"/>
        <v>453.18</v>
      </c>
      <c r="N368" s="46">
        <f t="shared" si="729"/>
        <v>24.31275</v>
      </c>
      <c r="O368" s="48">
        <f t="shared" si="730"/>
        <v>159</v>
      </c>
      <c r="P368" s="48">
        <f t="shared" si="731"/>
        <v>54</v>
      </c>
      <c r="Q368" s="48">
        <f t="shared" si="732"/>
        <v>1272.29125</v>
      </c>
      <c r="R368" s="46">
        <f t="shared" si="733"/>
        <v>0</v>
      </c>
      <c r="S368" s="46">
        <f t="shared" si="734"/>
        <v>259.64</v>
      </c>
      <c r="T368" s="48">
        <f t="shared" si="735"/>
        <v>113.3</v>
      </c>
      <c r="U368" s="46">
        <f t="shared" si="736"/>
        <v>10.42</v>
      </c>
      <c r="V368" s="46">
        <v>0</v>
      </c>
      <c r="W368" s="48">
        <f t="shared" si="737"/>
        <v>159</v>
      </c>
      <c r="X368" s="48">
        <f t="shared" si="738"/>
        <v>54</v>
      </c>
      <c r="Y368" s="46">
        <f t="shared" si="739"/>
        <v>596.36</v>
      </c>
      <c r="Z368" s="46">
        <f t="shared" si="740"/>
        <v>1868.65125</v>
      </c>
      <c r="AA368" s="78"/>
      <c r="AB368" s="12" t="s">
        <v>57</v>
      </c>
      <c r="AC368" s="11">
        <f t="shared" ref="AC368:AE368" si="830">K368+R368</f>
        <v>62.5185</v>
      </c>
      <c r="AD368" s="11">
        <f t="shared" si="830"/>
        <v>778.92</v>
      </c>
      <c r="AE368" s="11">
        <f t="shared" si="830"/>
        <v>566.48</v>
      </c>
      <c r="AF368" s="11">
        <f t="shared" si="742"/>
        <v>34.73275</v>
      </c>
      <c r="AG368" s="11">
        <f t="shared" ref="AG368:AI368" si="831">O368+W368</f>
        <v>318</v>
      </c>
      <c r="AH368" s="11">
        <f t="shared" si="831"/>
        <v>108</v>
      </c>
      <c r="AI368" s="11">
        <f t="shared" si="831"/>
        <v>1868.65125</v>
      </c>
      <c r="AJ368" s="12" t="s">
        <v>32</v>
      </c>
    </row>
    <row r="369" s="9" customFormat="1" ht="16" customHeight="1" spans="1:36">
      <c r="A369" s="45">
        <f t="shared" si="725"/>
        <v>366</v>
      </c>
      <c r="B369" s="46" t="s">
        <v>230</v>
      </c>
      <c r="C369" s="100" t="s">
        <v>945</v>
      </c>
      <c r="D369" s="355" t="s">
        <v>946</v>
      </c>
      <c r="E369" s="95">
        <v>3473.25</v>
      </c>
      <c r="F369" s="95">
        <v>3245.5</v>
      </c>
      <c r="G369" s="95">
        <v>5664.75</v>
      </c>
      <c r="H369" s="95">
        <v>3473.25</v>
      </c>
      <c r="I369" s="105">
        <v>4180</v>
      </c>
      <c r="J369" s="48">
        <v>108</v>
      </c>
      <c r="K369" s="63">
        <f t="shared" si="726"/>
        <v>62.5185</v>
      </c>
      <c r="L369" s="64">
        <f t="shared" si="727"/>
        <v>519.28</v>
      </c>
      <c r="M369" s="48">
        <f t="shared" si="728"/>
        <v>453.18</v>
      </c>
      <c r="N369" s="46">
        <f t="shared" si="729"/>
        <v>24.31275</v>
      </c>
      <c r="O369" s="48">
        <f t="shared" si="730"/>
        <v>209</v>
      </c>
      <c r="P369" s="48">
        <f t="shared" si="731"/>
        <v>54</v>
      </c>
      <c r="Q369" s="48">
        <f t="shared" si="732"/>
        <v>1322.29125</v>
      </c>
      <c r="R369" s="46">
        <f t="shared" si="733"/>
        <v>0</v>
      </c>
      <c r="S369" s="46">
        <f t="shared" si="734"/>
        <v>259.64</v>
      </c>
      <c r="T369" s="48">
        <f t="shared" si="735"/>
        <v>113.3</v>
      </c>
      <c r="U369" s="46">
        <f t="shared" si="736"/>
        <v>10.42</v>
      </c>
      <c r="V369" s="46">
        <v>0</v>
      </c>
      <c r="W369" s="48">
        <f t="shared" si="737"/>
        <v>209</v>
      </c>
      <c r="X369" s="48">
        <f t="shared" si="738"/>
        <v>54</v>
      </c>
      <c r="Y369" s="46">
        <f t="shared" si="739"/>
        <v>646.36</v>
      </c>
      <c r="Z369" s="46">
        <f t="shared" si="740"/>
        <v>1968.65125</v>
      </c>
      <c r="AA369" s="78"/>
      <c r="AB369" s="12" t="s">
        <v>57</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45">
        <f t="shared" si="725"/>
        <v>367</v>
      </c>
      <c r="B370" s="46" t="s">
        <v>363</v>
      </c>
      <c r="C370" s="100" t="s">
        <v>947</v>
      </c>
      <c r="D370" s="355" t="s">
        <v>948</v>
      </c>
      <c r="E370" s="95">
        <v>3473.25</v>
      </c>
      <c r="F370" s="95">
        <v>3245.5</v>
      </c>
      <c r="G370" s="95">
        <v>5664.75</v>
      </c>
      <c r="H370" s="95">
        <v>3473.25</v>
      </c>
      <c r="I370" s="105">
        <v>3180</v>
      </c>
      <c r="J370" s="48">
        <v>108</v>
      </c>
      <c r="K370" s="63">
        <f t="shared" si="726"/>
        <v>62.5185</v>
      </c>
      <c r="L370" s="64">
        <f t="shared" si="727"/>
        <v>519.28</v>
      </c>
      <c r="M370" s="48">
        <f t="shared" si="728"/>
        <v>453.18</v>
      </c>
      <c r="N370" s="46">
        <f t="shared" si="729"/>
        <v>24.31275</v>
      </c>
      <c r="O370" s="48">
        <f t="shared" si="730"/>
        <v>159</v>
      </c>
      <c r="P370" s="48">
        <f t="shared" si="731"/>
        <v>54</v>
      </c>
      <c r="Q370" s="48">
        <f t="shared" si="732"/>
        <v>1272.29125</v>
      </c>
      <c r="R370" s="46">
        <f t="shared" si="733"/>
        <v>0</v>
      </c>
      <c r="S370" s="46">
        <f t="shared" si="734"/>
        <v>259.64</v>
      </c>
      <c r="T370" s="48">
        <f t="shared" si="735"/>
        <v>113.3</v>
      </c>
      <c r="U370" s="46">
        <f t="shared" si="736"/>
        <v>10.42</v>
      </c>
      <c r="V370" s="46">
        <v>0</v>
      </c>
      <c r="W370" s="48">
        <f t="shared" si="737"/>
        <v>159</v>
      </c>
      <c r="X370" s="48">
        <f t="shared" si="738"/>
        <v>54</v>
      </c>
      <c r="Y370" s="46">
        <f t="shared" si="739"/>
        <v>596.36</v>
      </c>
      <c r="Z370" s="46">
        <f t="shared" si="740"/>
        <v>1868.65125</v>
      </c>
      <c r="AA370" s="78"/>
      <c r="AB370" s="12" t="s">
        <v>71</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45">
        <f t="shared" si="725"/>
        <v>368</v>
      </c>
      <c r="B371" s="46" t="s">
        <v>640</v>
      </c>
      <c r="C371" s="100" t="s">
        <v>949</v>
      </c>
      <c r="D371" s="355" t="s">
        <v>950</v>
      </c>
      <c r="E371" s="95">
        <v>3473.25</v>
      </c>
      <c r="F371" s="95">
        <v>3245.5</v>
      </c>
      <c r="G371" s="95">
        <v>5664.75</v>
      </c>
      <c r="H371" s="95">
        <v>3473.25</v>
      </c>
      <c r="I371" s="105">
        <v>1790</v>
      </c>
      <c r="J371" s="48">
        <v>108</v>
      </c>
      <c r="K371" s="63">
        <f t="shared" si="726"/>
        <v>62.5185</v>
      </c>
      <c r="L371" s="64">
        <f t="shared" si="727"/>
        <v>519.28</v>
      </c>
      <c r="M371" s="48">
        <f t="shared" si="728"/>
        <v>453.18</v>
      </c>
      <c r="N371" s="46">
        <f t="shared" si="729"/>
        <v>24.31275</v>
      </c>
      <c r="O371" s="48">
        <f t="shared" si="730"/>
        <v>89.5</v>
      </c>
      <c r="P371" s="48">
        <f t="shared" si="731"/>
        <v>54</v>
      </c>
      <c r="Q371" s="48">
        <f t="shared" si="732"/>
        <v>1202.79125</v>
      </c>
      <c r="R371" s="46">
        <f t="shared" si="733"/>
        <v>0</v>
      </c>
      <c r="S371" s="46">
        <f t="shared" si="734"/>
        <v>259.64</v>
      </c>
      <c r="T371" s="48">
        <f t="shared" si="735"/>
        <v>113.3</v>
      </c>
      <c r="U371" s="46">
        <f t="shared" si="736"/>
        <v>10.42</v>
      </c>
      <c r="V371" s="46">
        <v>0</v>
      </c>
      <c r="W371" s="48">
        <f t="shared" si="737"/>
        <v>89.5</v>
      </c>
      <c r="X371" s="48">
        <f t="shared" si="738"/>
        <v>54</v>
      </c>
      <c r="Y371" s="46">
        <f t="shared" si="739"/>
        <v>526.86</v>
      </c>
      <c r="Z371" s="46">
        <f t="shared" si="740"/>
        <v>1729.65125</v>
      </c>
      <c r="AA371" s="78"/>
      <c r="AB371" s="12" t="s">
        <v>95</v>
      </c>
      <c r="AC371" s="11">
        <f t="shared" ref="AC371:AE371" si="836">K371+R371</f>
        <v>62.5185</v>
      </c>
      <c r="AD371" s="11">
        <f t="shared" si="836"/>
        <v>778.92</v>
      </c>
      <c r="AE371" s="11">
        <f t="shared" si="836"/>
        <v>566.48</v>
      </c>
      <c r="AF371" s="11">
        <f t="shared" si="742"/>
        <v>34.73275</v>
      </c>
      <c r="AG371" s="11">
        <f t="shared" ref="AG371:AI371" si="837">O371+W371</f>
        <v>179</v>
      </c>
      <c r="AH371" s="11">
        <f t="shared" si="837"/>
        <v>108</v>
      </c>
      <c r="AI371" s="11">
        <f t="shared" si="837"/>
        <v>1729.65125</v>
      </c>
      <c r="AJ371" s="12" t="s">
        <v>33</v>
      </c>
    </row>
    <row r="372" s="9" customFormat="1" ht="16" customHeight="1" spans="1:36">
      <c r="A372" s="45">
        <f t="shared" si="725"/>
        <v>369</v>
      </c>
      <c r="B372" s="46" t="s">
        <v>558</v>
      </c>
      <c r="C372" s="100" t="s">
        <v>953</v>
      </c>
      <c r="D372" s="355" t="s">
        <v>954</v>
      </c>
      <c r="E372" s="95">
        <v>3473.25</v>
      </c>
      <c r="F372" s="95">
        <v>3245.5</v>
      </c>
      <c r="G372" s="95">
        <v>5664.75</v>
      </c>
      <c r="H372" s="95">
        <v>3473.25</v>
      </c>
      <c r="I372" s="105">
        <v>1790</v>
      </c>
      <c r="J372" s="48">
        <v>108</v>
      </c>
      <c r="K372" s="63">
        <f t="shared" si="726"/>
        <v>62.5185</v>
      </c>
      <c r="L372" s="64">
        <f t="shared" si="727"/>
        <v>519.28</v>
      </c>
      <c r="M372" s="48">
        <f t="shared" si="728"/>
        <v>453.18</v>
      </c>
      <c r="N372" s="46">
        <f t="shared" si="729"/>
        <v>24.31275</v>
      </c>
      <c r="O372" s="48">
        <f t="shared" si="730"/>
        <v>89.5</v>
      </c>
      <c r="P372" s="48">
        <f t="shared" si="731"/>
        <v>54</v>
      </c>
      <c r="Q372" s="48">
        <f t="shared" si="732"/>
        <v>1202.79125</v>
      </c>
      <c r="R372" s="46">
        <f t="shared" si="733"/>
        <v>0</v>
      </c>
      <c r="S372" s="46">
        <f t="shared" si="734"/>
        <v>259.64</v>
      </c>
      <c r="T372" s="48">
        <f t="shared" si="735"/>
        <v>113.3</v>
      </c>
      <c r="U372" s="46">
        <f t="shared" si="736"/>
        <v>10.42</v>
      </c>
      <c r="V372" s="46">
        <v>0</v>
      </c>
      <c r="W372" s="48">
        <f t="shared" si="737"/>
        <v>89.5</v>
      </c>
      <c r="X372" s="48">
        <f t="shared" si="738"/>
        <v>54</v>
      </c>
      <c r="Y372" s="46">
        <f t="shared" si="739"/>
        <v>526.86</v>
      </c>
      <c r="Z372" s="46">
        <f t="shared" si="740"/>
        <v>1729.65125</v>
      </c>
      <c r="AA372" s="78"/>
      <c r="AB372" s="12" t="s">
        <v>98</v>
      </c>
      <c r="AC372" s="11">
        <f t="shared" ref="AC372:AE372" si="838">K372+R372</f>
        <v>62.5185</v>
      </c>
      <c r="AD372" s="11">
        <f t="shared" si="838"/>
        <v>778.92</v>
      </c>
      <c r="AE372" s="11">
        <f t="shared" si="838"/>
        <v>566.48</v>
      </c>
      <c r="AF372" s="11">
        <f t="shared" si="742"/>
        <v>34.73275</v>
      </c>
      <c r="AG372" s="11">
        <f t="shared" ref="AG372:AI372" si="839">O372+W372</f>
        <v>179</v>
      </c>
      <c r="AH372" s="11">
        <f t="shared" si="839"/>
        <v>108</v>
      </c>
      <c r="AI372" s="11">
        <f t="shared" si="839"/>
        <v>1729.65125</v>
      </c>
      <c r="AJ372" s="12" t="s">
        <v>33</v>
      </c>
    </row>
    <row r="373" s="9" customFormat="1" ht="16" customHeight="1" spans="1:36">
      <c r="A373" s="45">
        <f t="shared" si="725"/>
        <v>370</v>
      </c>
      <c r="B373" s="46" t="s">
        <v>558</v>
      </c>
      <c r="C373" s="100" t="s">
        <v>955</v>
      </c>
      <c r="D373" s="355" t="s">
        <v>956</v>
      </c>
      <c r="E373" s="95">
        <v>3473.25</v>
      </c>
      <c r="F373" s="95">
        <v>3245.5</v>
      </c>
      <c r="G373" s="95">
        <v>5664.75</v>
      </c>
      <c r="H373" s="95">
        <v>3473.25</v>
      </c>
      <c r="I373" s="105">
        <v>1790</v>
      </c>
      <c r="J373" s="48">
        <v>108</v>
      </c>
      <c r="K373" s="63">
        <f t="shared" si="726"/>
        <v>62.5185</v>
      </c>
      <c r="L373" s="64">
        <f t="shared" si="727"/>
        <v>519.28</v>
      </c>
      <c r="M373" s="48">
        <f t="shared" si="728"/>
        <v>453.18</v>
      </c>
      <c r="N373" s="46">
        <f t="shared" si="729"/>
        <v>24.31275</v>
      </c>
      <c r="O373" s="48">
        <f t="shared" si="730"/>
        <v>89.5</v>
      </c>
      <c r="P373" s="48">
        <f t="shared" si="731"/>
        <v>54</v>
      </c>
      <c r="Q373" s="48">
        <f t="shared" si="732"/>
        <v>1202.79125</v>
      </c>
      <c r="R373" s="46">
        <f t="shared" si="733"/>
        <v>0</v>
      </c>
      <c r="S373" s="46">
        <f t="shared" si="734"/>
        <v>259.64</v>
      </c>
      <c r="T373" s="48">
        <f t="shared" si="735"/>
        <v>113.3</v>
      </c>
      <c r="U373" s="46">
        <f t="shared" si="736"/>
        <v>10.42</v>
      </c>
      <c r="V373" s="46">
        <v>0</v>
      </c>
      <c r="W373" s="48">
        <f t="shared" si="737"/>
        <v>89.5</v>
      </c>
      <c r="X373" s="48">
        <f t="shared" si="738"/>
        <v>54</v>
      </c>
      <c r="Y373" s="46">
        <f t="shared" si="739"/>
        <v>526.86</v>
      </c>
      <c r="Z373" s="46">
        <f t="shared" si="740"/>
        <v>1729.65125</v>
      </c>
      <c r="AA373" s="78"/>
      <c r="AB373" s="12" t="s">
        <v>98</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45">
        <f t="shared" si="725"/>
        <v>371</v>
      </c>
      <c r="B374" s="46" t="s">
        <v>53</v>
      </c>
      <c r="C374" s="100" t="s">
        <v>957</v>
      </c>
      <c r="D374" s="355" t="s">
        <v>958</v>
      </c>
      <c r="E374" s="95">
        <v>3473.25</v>
      </c>
      <c r="F374" s="95">
        <v>3245.5</v>
      </c>
      <c r="G374" s="95">
        <v>5664.75</v>
      </c>
      <c r="H374" s="95">
        <v>3473.25</v>
      </c>
      <c r="I374" s="105">
        <v>3180</v>
      </c>
      <c r="J374" s="48">
        <v>108</v>
      </c>
      <c r="K374" s="63">
        <f t="shared" si="726"/>
        <v>62.5185</v>
      </c>
      <c r="L374" s="64">
        <f t="shared" si="727"/>
        <v>519.28</v>
      </c>
      <c r="M374" s="48">
        <f t="shared" si="728"/>
        <v>453.18</v>
      </c>
      <c r="N374" s="46">
        <f t="shared" si="729"/>
        <v>24.31275</v>
      </c>
      <c r="O374" s="48">
        <f t="shared" si="730"/>
        <v>159</v>
      </c>
      <c r="P374" s="48">
        <f t="shared" si="731"/>
        <v>54</v>
      </c>
      <c r="Q374" s="48">
        <f t="shared" si="732"/>
        <v>1272.29125</v>
      </c>
      <c r="R374" s="46">
        <f t="shared" si="733"/>
        <v>0</v>
      </c>
      <c r="S374" s="46">
        <f t="shared" si="734"/>
        <v>259.64</v>
      </c>
      <c r="T374" s="48">
        <f t="shared" si="735"/>
        <v>113.3</v>
      </c>
      <c r="U374" s="46">
        <f t="shared" si="736"/>
        <v>10.42</v>
      </c>
      <c r="V374" s="46">
        <v>0</v>
      </c>
      <c r="W374" s="48">
        <f t="shared" si="737"/>
        <v>159</v>
      </c>
      <c r="X374" s="48">
        <f t="shared" si="738"/>
        <v>54</v>
      </c>
      <c r="Y374" s="46">
        <f t="shared" si="739"/>
        <v>596.36</v>
      </c>
      <c r="Z374" s="46">
        <f t="shared" si="740"/>
        <v>1868.65125</v>
      </c>
      <c r="AA374" s="78"/>
      <c r="AB374" s="12" t="s">
        <v>54</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45">
        <f t="shared" si="725"/>
        <v>372</v>
      </c>
      <c r="B375" s="46" t="s">
        <v>230</v>
      </c>
      <c r="C375" s="51" t="s">
        <v>959</v>
      </c>
      <c r="D375" s="52" t="s">
        <v>960</v>
      </c>
      <c r="E375" s="46">
        <v>3473.25</v>
      </c>
      <c r="F375" s="46">
        <f>VLOOKUP(C375,'[1]9月'!$B:$Q,16,0)</f>
        <v>3245.4</v>
      </c>
      <c r="G375" s="48">
        <v>5664.75</v>
      </c>
      <c r="H375" s="46">
        <v>3473.25</v>
      </c>
      <c r="I375" s="48">
        <v>1790</v>
      </c>
      <c r="J375" s="48">
        <v>108</v>
      </c>
      <c r="K375" s="63">
        <f t="shared" si="726"/>
        <v>62.5185</v>
      </c>
      <c r="L375" s="64">
        <f t="shared" si="727"/>
        <v>519.264</v>
      </c>
      <c r="M375" s="48">
        <f t="shared" si="728"/>
        <v>453.18</v>
      </c>
      <c r="N375" s="46">
        <f t="shared" si="729"/>
        <v>24.31275</v>
      </c>
      <c r="O375" s="48">
        <f t="shared" si="730"/>
        <v>89.5</v>
      </c>
      <c r="P375" s="48">
        <f t="shared" si="731"/>
        <v>54</v>
      </c>
      <c r="Q375" s="48">
        <f t="shared" si="732"/>
        <v>1202.77525</v>
      </c>
      <c r="R375" s="46">
        <f t="shared" si="733"/>
        <v>0</v>
      </c>
      <c r="S375" s="46">
        <f t="shared" si="734"/>
        <v>259.63</v>
      </c>
      <c r="T375" s="48">
        <f t="shared" si="735"/>
        <v>113.3</v>
      </c>
      <c r="U375" s="46">
        <f t="shared" si="736"/>
        <v>10.42</v>
      </c>
      <c r="V375" s="46">
        <v>0</v>
      </c>
      <c r="W375" s="48">
        <f t="shared" si="737"/>
        <v>89.5</v>
      </c>
      <c r="X375" s="48">
        <f t="shared" si="738"/>
        <v>54</v>
      </c>
      <c r="Y375" s="46">
        <f t="shared" si="739"/>
        <v>526.85</v>
      </c>
      <c r="Z375" s="46">
        <f t="shared" si="740"/>
        <v>1729.62525</v>
      </c>
      <c r="AA375" s="46"/>
      <c r="AB375" s="12" t="s">
        <v>68</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45">
        <f t="shared" si="725"/>
        <v>373</v>
      </c>
      <c r="B376" s="46" t="s">
        <v>363</v>
      </c>
      <c r="C376" s="52" t="s">
        <v>963</v>
      </c>
      <c r="D376" s="55" t="s">
        <v>964</v>
      </c>
      <c r="E376" s="95">
        <v>3473.25</v>
      </c>
      <c r="F376" s="95">
        <v>3245.5</v>
      </c>
      <c r="G376" s="95">
        <v>5664.75</v>
      </c>
      <c r="H376" s="95">
        <v>3473.25</v>
      </c>
      <c r="I376" s="105">
        <v>1790</v>
      </c>
      <c r="J376" s="48">
        <v>108</v>
      </c>
      <c r="K376" s="63">
        <f t="shared" si="726"/>
        <v>62.5185</v>
      </c>
      <c r="L376" s="64">
        <f t="shared" si="727"/>
        <v>519.28</v>
      </c>
      <c r="M376" s="48">
        <f t="shared" si="728"/>
        <v>453.18</v>
      </c>
      <c r="N376" s="46">
        <f t="shared" si="729"/>
        <v>24.31275</v>
      </c>
      <c r="O376" s="48">
        <f t="shared" si="730"/>
        <v>89.5</v>
      </c>
      <c r="P376" s="48">
        <f t="shared" si="731"/>
        <v>54</v>
      </c>
      <c r="Q376" s="48">
        <f t="shared" si="732"/>
        <v>1202.79125</v>
      </c>
      <c r="R376" s="46">
        <f t="shared" si="733"/>
        <v>0</v>
      </c>
      <c r="S376" s="46">
        <f t="shared" si="734"/>
        <v>259.64</v>
      </c>
      <c r="T376" s="48">
        <f t="shared" si="735"/>
        <v>113.3</v>
      </c>
      <c r="U376" s="46">
        <f t="shared" si="736"/>
        <v>10.42</v>
      </c>
      <c r="V376" s="46">
        <v>0</v>
      </c>
      <c r="W376" s="48">
        <f t="shared" si="737"/>
        <v>89.5</v>
      </c>
      <c r="X376" s="48">
        <f t="shared" si="738"/>
        <v>54</v>
      </c>
      <c r="Y376" s="46">
        <f t="shared" si="739"/>
        <v>526.86</v>
      </c>
      <c r="Z376" s="46">
        <f t="shared" si="740"/>
        <v>1729.65125</v>
      </c>
      <c r="AA376" s="78"/>
      <c r="AB376" s="12" t="s">
        <v>71</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45">
        <f t="shared" si="725"/>
        <v>374</v>
      </c>
      <c r="B377" s="46" t="s">
        <v>363</v>
      </c>
      <c r="C377" s="52" t="s">
        <v>965</v>
      </c>
      <c r="D377" s="55" t="s">
        <v>966</v>
      </c>
      <c r="E377" s="95">
        <v>3473.25</v>
      </c>
      <c r="F377" s="95">
        <v>3245.5</v>
      </c>
      <c r="G377" s="95">
        <v>5664.75</v>
      </c>
      <c r="H377" s="95">
        <v>3473.25</v>
      </c>
      <c r="I377" s="105">
        <v>0</v>
      </c>
      <c r="J377" s="48">
        <v>108</v>
      </c>
      <c r="K377" s="63">
        <f t="shared" si="726"/>
        <v>62.5185</v>
      </c>
      <c r="L377" s="64">
        <f t="shared" si="727"/>
        <v>519.28</v>
      </c>
      <c r="M377" s="48">
        <f t="shared" si="728"/>
        <v>453.18</v>
      </c>
      <c r="N377" s="46">
        <f t="shared" si="729"/>
        <v>24.31275</v>
      </c>
      <c r="O377" s="48">
        <f t="shared" si="730"/>
        <v>0</v>
      </c>
      <c r="P377" s="48">
        <f t="shared" si="731"/>
        <v>54</v>
      </c>
      <c r="Q377" s="48">
        <f t="shared" si="732"/>
        <v>1113.29125</v>
      </c>
      <c r="R377" s="46">
        <f t="shared" si="733"/>
        <v>0</v>
      </c>
      <c r="S377" s="46">
        <f t="shared" si="734"/>
        <v>259.64</v>
      </c>
      <c r="T377" s="48">
        <f t="shared" si="735"/>
        <v>113.3</v>
      </c>
      <c r="U377" s="46">
        <f t="shared" si="736"/>
        <v>10.42</v>
      </c>
      <c r="V377" s="46">
        <v>0</v>
      </c>
      <c r="W377" s="48">
        <f t="shared" si="737"/>
        <v>0</v>
      </c>
      <c r="X377" s="48">
        <f t="shared" si="738"/>
        <v>54</v>
      </c>
      <c r="Y377" s="46">
        <f t="shared" si="739"/>
        <v>437.36</v>
      </c>
      <c r="Z377" s="46">
        <f t="shared" si="740"/>
        <v>1550.65125</v>
      </c>
      <c r="AA377" s="78"/>
      <c r="AB377" s="12" t="s">
        <v>71</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45">
        <f t="shared" si="725"/>
        <v>375</v>
      </c>
      <c r="B378" s="46" t="s">
        <v>363</v>
      </c>
      <c r="C378" s="100" t="s">
        <v>967</v>
      </c>
      <c r="D378" s="355" t="s">
        <v>968</v>
      </c>
      <c r="E378" s="95">
        <v>3473.25</v>
      </c>
      <c r="F378" s="95">
        <v>3245.5</v>
      </c>
      <c r="G378" s="95">
        <v>5664.75</v>
      </c>
      <c r="H378" s="95">
        <v>3473.25</v>
      </c>
      <c r="I378" s="105">
        <v>1790</v>
      </c>
      <c r="J378" s="48">
        <v>108</v>
      </c>
      <c r="K378" s="63">
        <f t="shared" si="726"/>
        <v>62.5185</v>
      </c>
      <c r="L378" s="64">
        <f t="shared" si="727"/>
        <v>519.28</v>
      </c>
      <c r="M378" s="48">
        <f t="shared" si="728"/>
        <v>453.18</v>
      </c>
      <c r="N378" s="46">
        <f t="shared" si="729"/>
        <v>24.31275</v>
      </c>
      <c r="O378" s="48">
        <f t="shared" si="730"/>
        <v>89.5</v>
      </c>
      <c r="P378" s="48">
        <f t="shared" si="731"/>
        <v>54</v>
      </c>
      <c r="Q378" s="48">
        <f t="shared" si="732"/>
        <v>1202.79125</v>
      </c>
      <c r="R378" s="46">
        <f t="shared" si="733"/>
        <v>0</v>
      </c>
      <c r="S378" s="46">
        <f t="shared" si="734"/>
        <v>259.64</v>
      </c>
      <c r="T378" s="48">
        <f t="shared" si="735"/>
        <v>113.3</v>
      </c>
      <c r="U378" s="46">
        <f t="shared" si="736"/>
        <v>10.42</v>
      </c>
      <c r="V378" s="46">
        <v>0</v>
      </c>
      <c r="W378" s="48">
        <f t="shared" si="737"/>
        <v>89.5</v>
      </c>
      <c r="X378" s="48">
        <f t="shared" si="738"/>
        <v>54</v>
      </c>
      <c r="Y378" s="46">
        <f t="shared" si="739"/>
        <v>526.86</v>
      </c>
      <c r="Z378" s="46">
        <f t="shared" si="740"/>
        <v>1729.65125</v>
      </c>
      <c r="AA378" s="78"/>
      <c r="AB378" s="12" t="s">
        <v>71</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45">
        <f t="shared" si="725"/>
        <v>376</v>
      </c>
      <c r="B379" s="46" t="s">
        <v>328</v>
      </c>
      <c r="C379" s="52" t="s">
        <v>969</v>
      </c>
      <c r="D379" s="55" t="s">
        <v>970</v>
      </c>
      <c r="E379" s="95">
        <v>3820</v>
      </c>
      <c r="F379" s="95">
        <v>3820</v>
      </c>
      <c r="G379" s="95">
        <v>5664.75</v>
      </c>
      <c r="H379" s="95">
        <v>3820</v>
      </c>
      <c r="I379" s="105">
        <v>4180</v>
      </c>
      <c r="J379" s="48">
        <v>108</v>
      </c>
      <c r="K379" s="63">
        <f t="shared" si="726"/>
        <v>68.76</v>
      </c>
      <c r="L379" s="64">
        <f t="shared" si="727"/>
        <v>611.2</v>
      </c>
      <c r="M379" s="48">
        <f t="shared" si="728"/>
        <v>453.18</v>
      </c>
      <c r="N379" s="46">
        <f t="shared" si="729"/>
        <v>26.74</v>
      </c>
      <c r="O379" s="48">
        <f t="shared" si="730"/>
        <v>209</v>
      </c>
      <c r="P379" s="48">
        <f t="shared" si="731"/>
        <v>54</v>
      </c>
      <c r="Q379" s="48">
        <f t="shared" si="732"/>
        <v>1422.88</v>
      </c>
      <c r="R379" s="46">
        <f t="shared" si="733"/>
        <v>0</v>
      </c>
      <c r="S379" s="46">
        <f t="shared" si="734"/>
        <v>305.6</v>
      </c>
      <c r="T379" s="48">
        <f t="shared" si="735"/>
        <v>113.3</v>
      </c>
      <c r="U379" s="46">
        <f t="shared" si="736"/>
        <v>11.46</v>
      </c>
      <c r="V379" s="46">
        <v>0</v>
      </c>
      <c r="W379" s="48">
        <f t="shared" si="737"/>
        <v>209</v>
      </c>
      <c r="X379" s="48">
        <f t="shared" si="738"/>
        <v>54</v>
      </c>
      <c r="Y379" s="46">
        <f t="shared" si="739"/>
        <v>693.36</v>
      </c>
      <c r="Z379" s="46">
        <f t="shared" si="740"/>
        <v>2116.24</v>
      </c>
      <c r="AA379" s="78"/>
      <c r="AB379" s="12" t="s">
        <v>104</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45">
        <f t="shared" si="725"/>
        <v>377</v>
      </c>
      <c r="B380" s="46" t="s">
        <v>558</v>
      </c>
      <c r="C380" s="52" t="s">
        <v>971</v>
      </c>
      <c r="D380" s="55" t="s">
        <v>972</v>
      </c>
      <c r="E380" s="95">
        <v>3473.25</v>
      </c>
      <c r="F380" s="95">
        <v>3245.5</v>
      </c>
      <c r="G380" s="95">
        <v>5664.75</v>
      </c>
      <c r="H380" s="95">
        <v>3473.25</v>
      </c>
      <c r="I380" s="105">
        <v>1790</v>
      </c>
      <c r="J380" s="48">
        <v>108</v>
      </c>
      <c r="K380" s="63">
        <f t="shared" si="726"/>
        <v>62.5185</v>
      </c>
      <c r="L380" s="64">
        <f t="shared" si="727"/>
        <v>519.28</v>
      </c>
      <c r="M380" s="48">
        <f t="shared" si="728"/>
        <v>453.18</v>
      </c>
      <c r="N380" s="46">
        <f t="shared" si="729"/>
        <v>24.31275</v>
      </c>
      <c r="O380" s="48">
        <f t="shared" si="730"/>
        <v>89.5</v>
      </c>
      <c r="P380" s="48">
        <f t="shared" si="731"/>
        <v>54</v>
      </c>
      <c r="Q380" s="48">
        <f t="shared" si="732"/>
        <v>1202.79125</v>
      </c>
      <c r="R380" s="46">
        <f t="shared" si="733"/>
        <v>0</v>
      </c>
      <c r="S380" s="46">
        <f t="shared" si="734"/>
        <v>259.64</v>
      </c>
      <c r="T380" s="48">
        <f t="shared" si="735"/>
        <v>113.3</v>
      </c>
      <c r="U380" s="46">
        <f t="shared" si="736"/>
        <v>10.42</v>
      </c>
      <c r="V380" s="46">
        <v>0</v>
      </c>
      <c r="W380" s="48">
        <f t="shared" si="737"/>
        <v>89.5</v>
      </c>
      <c r="X380" s="48">
        <f t="shared" si="738"/>
        <v>54</v>
      </c>
      <c r="Y380" s="46">
        <f t="shared" si="739"/>
        <v>526.86</v>
      </c>
      <c r="Z380" s="46">
        <f t="shared" si="740"/>
        <v>1729.65125</v>
      </c>
      <c r="AA380" s="78"/>
      <c r="AB380" s="12" t="s">
        <v>98</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45">
        <f t="shared" si="725"/>
        <v>378</v>
      </c>
      <c r="B381" s="46" t="s">
        <v>558</v>
      </c>
      <c r="C381" s="52" t="s">
        <v>973</v>
      </c>
      <c r="D381" s="344" t="s">
        <v>974</v>
      </c>
      <c r="E381" s="95">
        <v>3473.25</v>
      </c>
      <c r="F381" s="95">
        <v>3245.5</v>
      </c>
      <c r="G381" s="95">
        <v>5664.75</v>
      </c>
      <c r="H381" s="95">
        <v>3473.25</v>
      </c>
      <c r="I381" s="105">
        <v>1790</v>
      </c>
      <c r="J381" s="48">
        <v>108</v>
      </c>
      <c r="K381" s="63">
        <f t="shared" si="726"/>
        <v>62.5185</v>
      </c>
      <c r="L381" s="64">
        <f t="shared" si="727"/>
        <v>519.28</v>
      </c>
      <c r="M381" s="48">
        <f t="shared" si="728"/>
        <v>453.18</v>
      </c>
      <c r="N381" s="46">
        <f t="shared" si="729"/>
        <v>24.31275</v>
      </c>
      <c r="O381" s="48">
        <f t="shared" si="730"/>
        <v>89.5</v>
      </c>
      <c r="P381" s="48">
        <f t="shared" si="731"/>
        <v>54</v>
      </c>
      <c r="Q381" s="48">
        <f t="shared" si="732"/>
        <v>1202.79125</v>
      </c>
      <c r="R381" s="46">
        <f t="shared" si="733"/>
        <v>0</v>
      </c>
      <c r="S381" s="46">
        <f t="shared" si="734"/>
        <v>259.64</v>
      </c>
      <c r="T381" s="48">
        <f t="shared" si="735"/>
        <v>113.3</v>
      </c>
      <c r="U381" s="46">
        <f t="shared" si="736"/>
        <v>10.42</v>
      </c>
      <c r="V381" s="46">
        <v>0</v>
      </c>
      <c r="W381" s="48">
        <f t="shared" si="737"/>
        <v>89.5</v>
      </c>
      <c r="X381" s="48">
        <f t="shared" si="738"/>
        <v>54</v>
      </c>
      <c r="Y381" s="46">
        <f t="shared" si="739"/>
        <v>526.86</v>
      </c>
      <c r="Z381" s="46">
        <f t="shared" si="740"/>
        <v>1729.65125</v>
      </c>
      <c r="AA381" s="78"/>
      <c r="AB381" s="12" t="s">
        <v>98</v>
      </c>
      <c r="AC381" s="11">
        <f t="shared" ref="AC381:AE381" si="856">K381+R381</f>
        <v>62.5185</v>
      </c>
      <c r="AD381" s="11">
        <f t="shared" si="856"/>
        <v>778.92</v>
      </c>
      <c r="AE381" s="11">
        <f t="shared" si="856"/>
        <v>566.48</v>
      </c>
      <c r="AF381" s="11">
        <f t="shared" si="742"/>
        <v>34.73275</v>
      </c>
      <c r="AG381" s="11">
        <f t="shared" ref="AG381:AI381" si="857">O381+W381</f>
        <v>179</v>
      </c>
      <c r="AH381" s="11">
        <f t="shared" si="857"/>
        <v>108</v>
      </c>
      <c r="AI381" s="11">
        <f t="shared" si="857"/>
        <v>1729.65125</v>
      </c>
      <c r="AJ381" s="12" t="s">
        <v>33</v>
      </c>
    </row>
    <row r="382" s="9" customFormat="1" ht="16" customHeight="1" spans="1:36">
      <c r="A382" s="45">
        <f t="shared" si="725"/>
        <v>379</v>
      </c>
      <c r="B382" s="46" t="s">
        <v>558</v>
      </c>
      <c r="C382" s="52" t="s">
        <v>975</v>
      </c>
      <c r="D382" s="344" t="s">
        <v>976</v>
      </c>
      <c r="E382" s="95">
        <v>3473.25</v>
      </c>
      <c r="F382" s="247">
        <v>3473.25</v>
      </c>
      <c r="G382" s="95">
        <v>5664.75</v>
      </c>
      <c r="H382" s="95">
        <v>3473.25</v>
      </c>
      <c r="I382" s="105">
        <v>1790</v>
      </c>
      <c r="J382" s="48">
        <v>108</v>
      </c>
      <c r="K382" s="63">
        <f t="shared" si="726"/>
        <v>62.5185</v>
      </c>
      <c r="L382" s="64">
        <f t="shared" si="727"/>
        <v>555.72</v>
      </c>
      <c r="M382" s="48">
        <f t="shared" si="728"/>
        <v>453.18</v>
      </c>
      <c r="N382" s="46">
        <f t="shared" si="729"/>
        <v>24.31275</v>
      </c>
      <c r="O382" s="48">
        <f t="shared" si="730"/>
        <v>89.5</v>
      </c>
      <c r="P382" s="48">
        <f t="shared" si="731"/>
        <v>54</v>
      </c>
      <c r="Q382" s="48">
        <f t="shared" si="732"/>
        <v>1239.23125</v>
      </c>
      <c r="R382" s="46">
        <f t="shared" si="733"/>
        <v>0</v>
      </c>
      <c r="S382" s="46">
        <f t="shared" si="734"/>
        <v>277.86</v>
      </c>
      <c r="T382" s="48">
        <f t="shared" si="735"/>
        <v>113.3</v>
      </c>
      <c r="U382" s="46">
        <f t="shared" si="736"/>
        <v>10.42</v>
      </c>
      <c r="V382" s="46">
        <v>0</v>
      </c>
      <c r="W382" s="48">
        <f t="shared" si="737"/>
        <v>89.5</v>
      </c>
      <c r="X382" s="48">
        <f t="shared" si="738"/>
        <v>54</v>
      </c>
      <c r="Y382" s="46">
        <f t="shared" si="739"/>
        <v>545.08</v>
      </c>
      <c r="Z382" s="46">
        <f t="shared" si="740"/>
        <v>1784.31125</v>
      </c>
      <c r="AA382" s="78"/>
      <c r="AB382" s="12" t="s">
        <v>98</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45">
        <f t="shared" si="725"/>
        <v>380</v>
      </c>
      <c r="B383" s="46" t="s">
        <v>558</v>
      </c>
      <c r="C383" s="52" t="s">
        <v>977</v>
      </c>
      <c r="D383" s="344" t="s">
        <v>978</v>
      </c>
      <c r="E383" s="95">
        <v>3473.25</v>
      </c>
      <c r="F383" s="95">
        <v>3245.5</v>
      </c>
      <c r="G383" s="95">
        <v>5664.75</v>
      </c>
      <c r="H383" s="95">
        <v>3473.25</v>
      </c>
      <c r="I383" s="105">
        <v>1790</v>
      </c>
      <c r="J383" s="48">
        <v>108</v>
      </c>
      <c r="K383" s="63">
        <f t="shared" si="726"/>
        <v>62.5185</v>
      </c>
      <c r="L383" s="64">
        <f t="shared" si="727"/>
        <v>519.28</v>
      </c>
      <c r="M383" s="48">
        <f t="shared" si="728"/>
        <v>453.18</v>
      </c>
      <c r="N383" s="46">
        <f t="shared" si="729"/>
        <v>24.31275</v>
      </c>
      <c r="O383" s="48">
        <f t="shared" si="730"/>
        <v>89.5</v>
      </c>
      <c r="P383" s="48">
        <f t="shared" si="731"/>
        <v>54</v>
      </c>
      <c r="Q383" s="48">
        <f t="shared" si="732"/>
        <v>1202.79125</v>
      </c>
      <c r="R383" s="46">
        <f t="shared" si="733"/>
        <v>0</v>
      </c>
      <c r="S383" s="46">
        <f t="shared" si="734"/>
        <v>259.64</v>
      </c>
      <c r="T383" s="48">
        <f t="shared" si="735"/>
        <v>113.3</v>
      </c>
      <c r="U383" s="46">
        <f t="shared" si="736"/>
        <v>10.42</v>
      </c>
      <c r="V383" s="46">
        <v>0</v>
      </c>
      <c r="W383" s="48">
        <f t="shared" si="737"/>
        <v>89.5</v>
      </c>
      <c r="X383" s="48">
        <f t="shared" si="738"/>
        <v>54</v>
      </c>
      <c r="Y383" s="46">
        <f t="shared" si="739"/>
        <v>526.86</v>
      </c>
      <c r="Z383" s="46">
        <f t="shared" si="740"/>
        <v>1729.65125</v>
      </c>
      <c r="AA383" s="78"/>
      <c r="AB383" s="12" t="s">
        <v>98</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45">
        <f t="shared" si="725"/>
        <v>381</v>
      </c>
      <c r="B384" s="46" t="s">
        <v>558</v>
      </c>
      <c r="C384" s="52" t="s">
        <v>979</v>
      </c>
      <c r="D384" s="344" t="s">
        <v>980</v>
      </c>
      <c r="E384" s="95">
        <v>3473.25</v>
      </c>
      <c r="F384" s="95">
        <v>3245.5</v>
      </c>
      <c r="G384" s="95">
        <v>5664.75</v>
      </c>
      <c r="H384" s="95">
        <v>3473.25</v>
      </c>
      <c r="I384" s="105">
        <v>1790</v>
      </c>
      <c r="J384" s="48">
        <v>108</v>
      </c>
      <c r="K384" s="63">
        <f t="shared" si="726"/>
        <v>62.5185</v>
      </c>
      <c r="L384" s="64">
        <f t="shared" si="727"/>
        <v>519.28</v>
      </c>
      <c r="M384" s="48">
        <f t="shared" si="728"/>
        <v>453.18</v>
      </c>
      <c r="N384" s="46">
        <f t="shared" si="729"/>
        <v>24.31275</v>
      </c>
      <c r="O384" s="48">
        <f t="shared" si="730"/>
        <v>89.5</v>
      </c>
      <c r="P384" s="48">
        <f t="shared" si="731"/>
        <v>54</v>
      </c>
      <c r="Q384" s="48">
        <f t="shared" si="732"/>
        <v>1202.79125</v>
      </c>
      <c r="R384" s="46">
        <f t="shared" si="733"/>
        <v>0</v>
      </c>
      <c r="S384" s="46">
        <f t="shared" si="734"/>
        <v>259.64</v>
      </c>
      <c r="T384" s="48">
        <f t="shared" si="735"/>
        <v>113.3</v>
      </c>
      <c r="U384" s="46">
        <f t="shared" si="736"/>
        <v>10.42</v>
      </c>
      <c r="V384" s="46">
        <v>0</v>
      </c>
      <c r="W384" s="48">
        <f t="shared" si="737"/>
        <v>89.5</v>
      </c>
      <c r="X384" s="48">
        <f t="shared" si="738"/>
        <v>54</v>
      </c>
      <c r="Y384" s="46">
        <f t="shared" si="739"/>
        <v>526.86</v>
      </c>
      <c r="Z384" s="46">
        <f t="shared" si="740"/>
        <v>1729.65125</v>
      </c>
      <c r="AA384" s="78"/>
      <c r="AB384" s="12" t="s">
        <v>98</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45">
        <f t="shared" si="725"/>
        <v>382</v>
      </c>
      <c r="B385" s="46" t="s">
        <v>558</v>
      </c>
      <c r="C385" s="100" t="s">
        <v>981</v>
      </c>
      <c r="D385" s="355" t="s">
        <v>982</v>
      </c>
      <c r="E385" s="95">
        <v>3473.25</v>
      </c>
      <c r="F385" s="247">
        <v>3473.25</v>
      </c>
      <c r="G385" s="95">
        <v>5664.75</v>
      </c>
      <c r="H385" s="95">
        <v>3473.25</v>
      </c>
      <c r="I385" s="105">
        <v>1790</v>
      </c>
      <c r="J385" s="48">
        <v>108</v>
      </c>
      <c r="K385" s="63">
        <f t="shared" si="726"/>
        <v>62.5185</v>
      </c>
      <c r="L385" s="64">
        <f t="shared" si="727"/>
        <v>555.72</v>
      </c>
      <c r="M385" s="48">
        <f t="shared" si="728"/>
        <v>453.18</v>
      </c>
      <c r="N385" s="46">
        <f t="shared" si="729"/>
        <v>24.31275</v>
      </c>
      <c r="O385" s="48">
        <f t="shared" si="730"/>
        <v>89.5</v>
      </c>
      <c r="P385" s="48">
        <f t="shared" si="731"/>
        <v>54</v>
      </c>
      <c r="Q385" s="48">
        <f t="shared" si="732"/>
        <v>1239.23125</v>
      </c>
      <c r="R385" s="46">
        <f t="shared" si="733"/>
        <v>0</v>
      </c>
      <c r="S385" s="46">
        <f t="shared" si="734"/>
        <v>277.86</v>
      </c>
      <c r="T385" s="48">
        <f t="shared" si="735"/>
        <v>113.3</v>
      </c>
      <c r="U385" s="46">
        <f t="shared" si="736"/>
        <v>10.42</v>
      </c>
      <c r="V385" s="46">
        <v>0</v>
      </c>
      <c r="W385" s="48">
        <f t="shared" si="737"/>
        <v>89.5</v>
      </c>
      <c r="X385" s="48">
        <f t="shared" si="738"/>
        <v>54</v>
      </c>
      <c r="Y385" s="46">
        <f t="shared" si="739"/>
        <v>545.08</v>
      </c>
      <c r="Z385" s="46">
        <f t="shared" si="740"/>
        <v>1784.31125</v>
      </c>
      <c r="AA385" s="78"/>
      <c r="AB385" s="12" t="s">
        <v>98</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45">
        <f t="shared" si="725"/>
        <v>383</v>
      </c>
      <c r="B386" s="46" t="s">
        <v>337</v>
      </c>
      <c r="C386" s="100" t="s">
        <v>983</v>
      </c>
      <c r="D386" s="346" t="s">
        <v>984</v>
      </c>
      <c r="E386" s="95">
        <v>3473.25</v>
      </c>
      <c r="F386" s="95">
        <v>3473.25</v>
      </c>
      <c r="G386" s="95">
        <v>5664.75</v>
      </c>
      <c r="H386" s="95">
        <v>3473.25</v>
      </c>
      <c r="I386" s="105">
        <v>1790</v>
      </c>
      <c r="J386" s="48">
        <v>108</v>
      </c>
      <c r="K386" s="63">
        <f t="shared" si="726"/>
        <v>62.5185</v>
      </c>
      <c r="L386" s="64">
        <f t="shared" si="727"/>
        <v>555.72</v>
      </c>
      <c r="M386" s="48">
        <f t="shared" si="728"/>
        <v>453.18</v>
      </c>
      <c r="N386" s="46">
        <f t="shared" si="729"/>
        <v>24.31275</v>
      </c>
      <c r="O386" s="48">
        <f t="shared" si="730"/>
        <v>89.5</v>
      </c>
      <c r="P386" s="48">
        <f t="shared" si="731"/>
        <v>54</v>
      </c>
      <c r="Q386" s="48">
        <f t="shared" si="732"/>
        <v>1239.23125</v>
      </c>
      <c r="R386" s="46">
        <f t="shared" si="733"/>
        <v>0</v>
      </c>
      <c r="S386" s="46">
        <f t="shared" si="734"/>
        <v>277.86</v>
      </c>
      <c r="T386" s="48">
        <f t="shared" si="735"/>
        <v>113.3</v>
      </c>
      <c r="U386" s="46">
        <f t="shared" si="736"/>
        <v>10.42</v>
      </c>
      <c r="V386" s="46">
        <v>0</v>
      </c>
      <c r="W386" s="48">
        <f t="shared" si="737"/>
        <v>89.5</v>
      </c>
      <c r="X386" s="48">
        <f t="shared" si="738"/>
        <v>54</v>
      </c>
      <c r="Y386" s="46">
        <f t="shared" si="739"/>
        <v>545.08</v>
      </c>
      <c r="Z386" s="46">
        <f t="shared" si="740"/>
        <v>1784.31125</v>
      </c>
      <c r="AA386" s="78"/>
      <c r="AB386" s="12" t="s">
        <v>74</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45">
        <f t="shared" si="725"/>
        <v>384</v>
      </c>
      <c r="B387" s="46" t="s">
        <v>337</v>
      </c>
      <c r="C387" s="100" t="s">
        <v>985</v>
      </c>
      <c r="D387" s="346" t="s">
        <v>986</v>
      </c>
      <c r="E387" s="95">
        <v>3473.25</v>
      </c>
      <c r="F387" s="95">
        <v>3473.25</v>
      </c>
      <c r="G387" s="95">
        <v>5664.75</v>
      </c>
      <c r="H387" s="95">
        <v>3473.25</v>
      </c>
      <c r="I387" s="105">
        <v>1790</v>
      </c>
      <c r="J387" s="48">
        <v>108</v>
      </c>
      <c r="K387" s="63">
        <f t="shared" si="726"/>
        <v>62.5185</v>
      </c>
      <c r="L387" s="64">
        <f t="shared" si="727"/>
        <v>555.72</v>
      </c>
      <c r="M387" s="48">
        <f t="shared" si="728"/>
        <v>453.18</v>
      </c>
      <c r="N387" s="46">
        <f t="shared" si="729"/>
        <v>24.31275</v>
      </c>
      <c r="O387" s="48">
        <f t="shared" si="730"/>
        <v>89.5</v>
      </c>
      <c r="P387" s="48">
        <f t="shared" si="731"/>
        <v>54</v>
      </c>
      <c r="Q387" s="48">
        <f t="shared" si="732"/>
        <v>1239.23125</v>
      </c>
      <c r="R387" s="46">
        <f t="shared" si="733"/>
        <v>0</v>
      </c>
      <c r="S387" s="46">
        <f t="shared" si="734"/>
        <v>277.86</v>
      </c>
      <c r="T387" s="48">
        <f t="shared" si="735"/>
        <v>113.3</v>
      </c>
      <c r="U387" s="46">
        <f t="shared" si="736"/>
        <v>10.42</v>
      </c>
      <c r="V387" s="46">
        <v>0</v>
      </c>
      <c r="W387" s="48">
        <f t="shared" si="737"/>
        <v>89.5</v>
      </c>
      <c r="X387" s="48">
        <f t="shared" si="738"/>
        <v>54</v>
      </c>
      <c r="Y387" s="46">
        <f t="shared" si="739"/>
        <v>545.08</v>
      </c>
      <c r="Z387" s="46">
        <f t="shared" si="740"/>
        <v>1784.31125</v>
      </c>
      <c r="AA387" s="78"/>
      <c r="AB387" s="12" t="s">
        <v>74</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45">
        <f t="shared" ref="A388:A444" si="870">ROW()-3</f>
        <v>385</v>
      </c>
      <c r="B388" s="46" t="s">
        <v>558</v>
      </c>
      <c r="C388" s="100" t="s">
        <v>987</v>
      </c>
      <c r="D388" s="55" t="s">
        <v>988</v>
      </c>
      <c r="E388" s="95">
        <v>3473.25</v>
      </c>
      <c r="F388" s="95">
        <v>3473.25</v>
      </c>
      <c r="G388" s="95">
        <v>5664.75</v>
      </c>
      <c r="H388" s="95">
        <v>3473.25</v>
      </c>
      <c r="I388" s="105">
        <v>1790</v>
      </c>
      <c r="J388" s="48">
        <v>108</v>
      </c>
      <c r="K388" s="63">
        <f t="shared" ref="K388:K444" si="871">E388*0.018</f>
        <v>62.5185</v>
      </c>
      <c r="L388" s="64">
        <f t="shared" ref="L388:L444" si="872">F388*0.16</f>
        <v>555.72</v>
      </c>
      <c r="M388" s="48">
        <f t="shared" ref="M388:M444" si="873">ROUND(G388*0.08,2)</f>
        <v>453.18</v>
      </c>
      <c r="N388" s="46">
        <f t="shared" ref="N388:N444" si="874">H388*0.007</f>
        <v>24.31275</v>
      </c>
      <c r="O388" s="48">
        <f t="shared" ref="O388:O444" si="875">I388*5%</f>
        <v>89.5</v>
      </c>
      <c r="P388" s="48">
        <f t="shared" ref="P388:P444" si="876">J388*50%</f>
        <v>54</v>
      </c>
      <c r="Q388" s="48">
        <f t="shared" ref="Q388:Q444" si="877">SUM(K388:P388)</f>
        <v>1239.23125</v>
      </c>
      <c r="R388" s="46">
        <f t="shared" ref="R388:R444" si="878">E388*0</f>
        <v>0</v>
      </c>
      <c r="S388" s="46">
        <f t="shared" ref="S388:S444" si="879">ROUND(F388*0.08,2)</f>
        <v>277.86</v>
      </c>
      <c r="T388" s="48">
        <f t="shared" ref="T388:T444" si="880">ROUND(G388*0.02,2)</f>
        <v>113.3</v>
      </c>
      <c r="U388" s="46">
        <f t="shared" ref="U388:U444" si="881">ROUND(H388*0.003,2)</f>
        <v>10.42</v>
      </c>
      <c r="V388" s="46">
        <v>0</v>
      </c>
      <c r="W388" s="48">
        <f t="shared" ref="W388:W444" si="882">I388*5%</f>
        <v>89.5</v>
      </c>
      <c r="X388" s="48">
        <f t="shared" ref="X388:X444" si="883">J388*50%</f>
        <v>54</v>
      </c>
      <c r="Y388" s="46">
        <f t="shared" ref="Y388:Y444" si="884">SUM(R388:X388)</f>
        <v>545.08</v>
      </c>
      <c r="Z388" s="46">
        <f t="shared" ref="Z388:Z444" si="885">Q388+Y388</f>
        <v>1784.31125</v>
      </c>
      <c r="AA388" s="78"/>
      <c r="AB388" s="12" t="s">
        <v>98</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45">
        <f t="shared" si="870"/>
        <v>386</v>
      </c>
      <c r="B389" s="46" t="s">
        <v>558</v>
      </c>
      <c r="C389" s="100" t="s">
        <v>989</v>
      </c>
      <c r="D389" s="346" t="s">
        <v>990</v>
      </c>
      <c r="E389" s="95">
        <v>3473.25</v>
      </c>
      <c r="F389" s="95">
        <v>3473.25</v>
      </c>
      <c r="G389" s="95">
        <v>5664.75</v>
      </c>
      <c r="H389" s="95">
        <v>3473.25</v>
      </c>
      <c r="I389" s="105">
        <v>1790</v>
      </c>
      <c r="J389" s="48">
        <v>108</v>
      </c>
      <c r="K389" s="63">
        <f t="shared" si="871"/>
        <v>62.5185</v>
      </c>
      <c r="L389" s="64">
        <f t="shared" si="872"/>
        <v>555.72</v>
      </c>
      <c r="M389" s="48">
        <f t="shared" si="873"/>
        <v>453.18</v>
      </c>
      <c r="N389" s="46">
        <f t="shared" si="874"/>
        <v>24.31275</v>
      </c>
      <c r="O389" s="48">
        <f t="shared" si="875"/>
        <v>89.5</v>
      </c>
      <c r="P389" s="48">
        <f t="shared" si="876"/>
        <v>54</v>
      </c>
      <c r="Q389" s="48">
        <f t="shared" si="877"/>
        <v>1239.23125</v>
      </c>
      <c r="R389" s="46">
        <f>F389*0</f>
        <v>0</v>
      </c>
      <c r="S389" s="46">
        <f t="shared" si="879"/>
        <v>277.86</v>
      </c>
      <c r="T389" s="48">
        <f t="shared" si="880"/>
        <v>113.3</v>
      </c>
      <c r="U389" s="46">
        <f t="shared" si="881"/>
        <v>10.42</v>
      </c>
      <c r="V389" s="46">
        <v>0</v>
      </c>
      <c r="W389" s="48">
        <f t="shared" si="882"/>
        <v>89.5</v>
      </c>
      <c r="X389" s="48">
        <f t="shared" si="883"/>
        <v>54</v>
      </c>
      <c r="Y389" s="46">
        <f t="shared" si="884"/>
        <v>545.08</v>
      </c>
      <c r="Z389" s="46">
        <f t="shared" si="885"/>
        <v>1784.31125</v>
      </c>
      <c r="AA389" s="78"/>
      <c r="AB389" s="12" t="s">
        <v>98</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45">
        <f t="shared" si="870"/>
        <v>387</v>
      </c>
      <c r="B390" s="46" t="s">
        <v>558</v>
      </c>
      <c r="C390" s="100" t="s">
        <v>991</v>
      </c>
      <c r="D390" s="346" t="s">
        <v>992</v>
      </c>
      <c r="E390" s="95">
        <v>3473.25</v>
      </c>
      <c r="F390" s="95">
        <v>3473.25</v>
      </c>
      <c r="G390" s="95">
        <v>5664.75</v>
      </c>
      <c r="H390" s="95">
        <v>3473.25</v>
      </c>
      <c r="I390" s="105">
        <v>1790</v>
      </c>
      <c r="J390" s="48">
        <v>108</v>
      </c>
      <c r="K390" s="63">
        <f t="shared" si="871"/>
        <v>62.5185</v>
      </c>
      <c r="L390" s="64">
        <f t="shared" si="872"/>
        <v>555.72</v>
      </c>
      <c r="M390" s="48">
        <f t="shared" si="873"/>
        <v>453.18</v>
      </c>
      <c r="N390" s="46">
        <f t="shared" si="874"/>
        <v>24.31275</v>
      </c>
      <c r="O390" s="48">
        <f t="shared" si="875"/>
        <v>89.5</v>
      </c>
      <c r="P390" s="48">
        <f t="shared" si="876"/>
        <v>54</v>
      </c>
      <c r="Q390" s="48">
        <f t="shared" si="877"/>
        <v>1239.23125</v>
      </c>
      <c r="R390" s="46">
        <f t="shared" si="878"/>
        <v>0</v>
      </c>
      <c r="S390" s="46">
        <f t="shared" si="879"/>
        <v>277.86</v>
      </c>
      <c r="T390" s="48">
        <f t="shared" si="880"/>
        <v>113.3</v>
      </c>
      <c r="U390" s="46">
        <f t="shared" si="881"/>
        <v>10.42</v>
      </c>
      <c r="V390" s="46">
        <v>0</v>
      </c>
      <c r="W390" s="48">
        <f t="shared" si="882"/>
        <v>89.5</v>
      </c>
      <c r="X390" s="48">
        <f t="shared" si="883"/>
        <v>54</v>
      </c>
      <c r="Y390" s="46">
        <f t="shared" si="884"/>
        <v>545.08</v>
      </c>
      <c r="Z390" s="46">
        <f t="shared" si="885"/>
        <v>1784.31125</v>
      </c>
      <c r="AA390" s="78"/>
      <c r="AB390" t="s">
        <v>98</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45">
        <f t="shared" si="870"/>
        <v>388</v>
      </c>
      <c r="B391" s="46" t="s">
        <v>558</v>
      </c>
      <c r="C391" s="100" t="s">
        <v>993</v>
      </c>
      <c r="D391" s="55" t="s">
        <v>994</v>
      </c>
      <c r="E391" s="95">
        <v>3473.25</v>
      </c>
      <c r="F391" s="95">
        <v>3473.25</v>
      </c>
      <c r="G391" s="95">
        <v>5664.75</v>
      </c>
      <c r="H391" s="95">
        <v>3473.25</v>
      </c>
      <c r="I391" s="105">
        <v>1790</v>
      </c>
      <c r="J391" s="48">
        <v>108</v>
      </c>
      <c r="K391" s="63">
        <f t="shared" si="871"/>
        <v>62.5185</v>
      </c>
      <c r="L391" s="64">
        <f t="shared" si="872"/>
        <v>555.72</v>
      </c>
      <c r="M391" s="48">
        <f t="shared" si="873"/>
        <v>453.18</v>
      </c>
      <c r="N391" s="46">
        <f t="shared" si="874"/>
        <v>24.31275</v>
      </c>
      <c r="O391" s="48">
        <f t="shared" si="875"/>
        <v>89.5</v>
      </c>
      <c r="P391" s="48">
        <f t="shared" si="876"/>
        <v>54</v>
      </c>
      <c r="Q391" s="48">
        <f t="shared" si="877"/>
        <v>1239.23125</v>
      </c>
      <c r="R391" s="46">
        <f t="shared" si="878"/>
        <v>0</v>
      </c>
      <c r="S391" s="46">
        <f t="shared" si="879"/>
        <v>277.86</v>
      </c>
      <c r="T391" s="48">
        <f t="shared" si="880"/>
        <v>113.3</v>
      </c>
      <c r="U391" s="46">
        <f t="shared" si="881"/>
        <v>10.42</v>
      </c>
      <c r="V391" s="46">
        <v>0</v>
      </c>
      <c r="W391" s="48">
        <f t="shared" si="882"/>
        <v>89.5</v>
      </c>
      <c r="X391" s="48">
        <f t="shared" si="883"/>
        <v>54</v>
      </c>
      <c r="Y391" s="46">
        <f t="shared" si="884"/>
        <v>545.08</v>
      </c>
      <c r="Z391" s="46">
        <f t="shared" si="885"/>
        <v>1784.31125</v>
      </c>
      <c r="AA391" s="78"/>
      <c r="AB391" s="12" t="s">
        <v>98</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45">
        <f t="shared" si="870"/>
        <v>389</v>
      </c>
      <c r="B392" s="46" t="s">
        <v>289</v>
      </c>
      <c r="C392" s="100" t="s">
        <v>995</v>
      </c>
      <c r="D392" s="52" t="s">
        <v>996</v>
      </c>
      <c r="E392" s="95">
        <v>3473.25</v>
      </c>
      <c r="F392" s="95">
        <v>3473.25</v>
      </c>
      <c r="G392" s="95">
        <v>5664.75</v>
      </c>
      <c r="H392" s="95">
        <v>3473.25</v>
      </c>
      <c r="I392" s="105">
        <v>3180</v>
      </c>
      <c r="J392" s="48">
        <v>108</v>
      </c>
      <c r="K392" s="63">
        <f t="shared" si="871"/>
        <v>62.5185</v>
      </c>
      <c r="L392" s="64">
        <f t="shared" si="872"/>
        <v>555.72</v>
      </c>
      <c r="M392" s="48">
        <f t="shared" si="873"/>
        <v>453.18</v>
      </c>
      <c r="N392" s="46">
        <f t="shared" si="874"/>
        <v>24.31275</v>
      </c>
      <c r="O392" s="48">
        <f t="shared" si="875"/>
        <v>159</v>
      </c>
      <c r="P392" s="48">
        <f t="shared" si="876"/>
        <v>54</v>
      </c>
      <c r="Q392" s="48">
        <f t="shared" si="877"/>
        <v>1308.73125</v>
      </c>
      <c r="R392" s="46">
        <f t="shared" si="878"/>
        <v>0</v>
      </c>
      <c r="S392" s="46">
        <f t="shared" si="879"/>
        <v>277.86</v>
      </c>
      <c r="T392" s="48">
        <f t="shared" si="880"/>
        <v>113.3</v>
      </c>
      <c r="U392" s="46">
        <f t="shared" si="881"/>
        <v>10.42</v>
      </c>
      <c r="V392" s="46">
        <v>0</v>
      </c>
      <c r="W392" s="48">
        <f t="shared" si="882"/>
        <v>159</v>
      </c>
      <c r="X392" s="48">
        <f t="shared" si="883"/>
        <v>54</v>
      </c>
      <c r="Y392" s="46">
        <f t="shared" si="884"/>
        <v>614.58</v>
      </c>
      <c r="Z392" s="46">
        <f t="shared" si="885"/>
        <v>1923.31125</v>
      </c>
      <c r="AA392" s="78"/>
      <c r="AB392" s="12" t="s">
        <v>80</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45">
        <f t="shared" si="870"/>
        <v>390</v>
      </c>
      <c r="B393" s="46" t="s">
        <v>685</v>
      </c>
      <c r="C393" s="100" t="s">
        <v>997</v>
      </c>
      <c r="D393" s="346" t="s">
        <v>998</v>
      </c>
      <c r="E393" s="95">
        <v>3473.25</v>
      </c>
      <c r="F393" s="95">
        <v>3473.25</v>
      </c>
      <c r="G393" s="95">
        <v>5664.75</v>
      </c>
      <c r="H393" s="95">
        <v>3473.25</v>
      </c>
      <c r="I393" s="105">
        <v>1790</v>
      </c>
      <c r="J393" s="48">
        <v>108</v>
      </c>
      <c r="K393" s="63">
        <f t="shared" si="871"/>
        <v>62.5185</v>
      </c>
      <c r="L393" s="64">
        <f t="shared" si="872"/>
        <v>555.72</v>
      </c>
      <c r="M393" s="48">
        <f t="shared" si="873"/>
        <v>453.18</v>
      </c>
      <c r="N393" s="46">
        <f t="shared" si="874"/>
        <v>24.31275</v>
      </c>
      <c r="O393" s="48">
        <f t="shared" si="875"/>
        <v>89.5</v>
      </c>
      <c r="P393" s="48">
        <f t="shared" si="876"/>
        <v>54</v>
      </c>
      <c r="Q393" s="48">
        <f t="shared" si="877"/>
        <v>1239.23125</v>
      </c>
      <c r="R393" s="46">
        <f t="shared" si="878"/>
        <v>0</v>
      </c>
      <c r="S393" s="46">
        <f t="shared" si="879"/>
        <v>277.86</v>
      </c>
      <c r="T393" s="48">
        <f t="shared" si="880"/>
        <v>113.3</v>
      </c>
      <c r="U393" s="46">
        <f t="shared" si="881"/>
        <v>10.42</v>
      </c>
      <c r="V393" s="46">
        <v>0</v>
      </c>
      <c r="W393" s="48">
        <f t="shared" si="882"/>
        <v>89.5</v>
      </c>
      <c r="X393" s="48">
        <f t="shared" si="883"/>
        <v>54</v>
      </c>
      <c r="Y393" s="46">
        <f t="shared" si="884"/>
        <v>545.08</v>
      </c>
      <c r="Z393" s="46">
        <f t="shared" si="885"/>
        <v>1784.31125</v>
      </c>
      <c r="AA393" s="78"/>
      <c r="AB393" s="12" t="s">
        <v>89</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45">
        <f t="shared" si="870"/>
        <v>391</v>
      </c>
      <c r="B394" s="46" t="s">
        <v>685</v>
      </c>
      <c r="C394" s="100" t="s">
        <v>999</v>
      </c>
      <c r="D394" s="346" t="s">
        <v>1000</v>
      </c>
      <c r="E394" s="95">
        <v>3473.25</v>
      </c>
      <c r="F394" s="95">
        <v>3473.25</v>
      </c>
      <c r="G394" s="95">
        <v>5664.75</v>
      </c>
      <c r="H394" s="95">
        <v>3473.25</v>
      </c>
      <c r="I394" s="105">
        <v>1790</v>
      </c>
      <c r="J394" s="48">
        <v>108</v>
      </c>
      <c r="K394" s="63">
        <f t="shared" si="871"/>
        <v>62.5185</v>
      </c>
      <c r="L394" s="64">
        <f t="shared" si="872"/>
        <v>555.72</v>
      </c>
      <c r="M394" s="48">
        <f t="shared" si="873"/>
        <v>453.18</v>
      </c>
      <c r="N394" s="46">
        <f t="shared" si="874"/>
        <v>24.31275</v>
      </c>
      <c r="O394" s="48">
        <f t="shared" si="875"/>
        <v>89.5</v>
      </c>
      <c r="P394" s="48">
        <f t="shared" si="876"/>
        <v>54</v>
      </c>
      <c r="Q394" s="48">
        <f t="shared" si="877"/>
        <v>1239.23125</v>
      </c>
      <c r="R394" s="46">
        <f t="shared" si="878"/>
        <v>0</v>
      </c>
      <c r="S394" s="46">
        <f t="shared" si="879"/>
        <v>277.86</v>
      </c>
      <c r="T394" s="48">
        <f t="shared" si="880"/>
        <v>113.3</v>
      </c>
      <c r="U394" s="46">
        <f t="shared" si="881"/>
        <v>10.42</v>
      </c>
      <c r="V394" s="46">
        <v>0</v>
      </c>
      <c r="W394" s="48">
        <f t="shared" si="882"/>
        <v>89.5</v>
      </c>
      <c r="X394" s="48">
        <f t="shared" si="883"/>
        <v>54</v>
      </c>
      <c r="Y394" s="46">
        <f t="shared" si="884"/>
        <v>545.08</v>
      </c>
      <c r="Z394" s="46">
        <f t="shared" si="885"/>
        <v>1784.31125</v>
      </c>
      <c r="AA394" s="78"/>
      <c r="AB394" s="12" t="s">
        <v>89</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45">
        <f t="shared" si="870"/>
        <v>392</v>
      </c>
      <c r="B395" s="46" t="s">
        <v>685</v>
      </c>
      <c r="C395" s="100" t="s">
        <v>1001</v>
      </c>
      <c r="D395" s="346" t="s">
        <v>1002</v>
      </c>
      <c r="E395" s="95">
        <v>3473.25</v>
      </c>
      <c r="F395" s="95">
        <v>3473.25</v>
      </c>
      <c r="G395" s="95">
        <v>5664.75</v>
      </c>
      <c r="H395" s="95">
        <v>3473.25</v>
      </c>
      <c r="I395" s="105">
        <v>1790</v>
      </c>
      <c r="J395" s="48">
        <v>108</v>
      </c>
      <c r="K395" s="63">
        <f t="shared" si="871"/>
        <v>62.5185</v>
      </c>
      <c r="L395" s="64">
        <f t="shared" si="872"/>
        <v>555.72</v>
      </c>
      <c r="M395" s="48">
        <f t="shared" si="873"/>
        <v>453.18</v>
      </c>
      <c r="N395" s="46">
        <f t="shared" si="874"/>
        <v>24.31275</v>
      </c>
      <c r="O395" s="48">
        <f t="shared" si="875"/>
        <v>89.5</v>
      </c>
      <c r="P395" s="48">
        <f t="shared" si="876"/>
        <v>54</v>
      </c>
      <c r="Q395" s="48">
        <f t="shared" si="877"/>
        <v>1239.23125</v>
      </c>
      <c r="R395" s="46">
        <f t="shared" si="878"/>
        <v>0</v>
      </c>
      <c r="S395" s="46">
        <f t="shared" si="879"/>
        <v>277.86</v>
      </c>
      <c r="T395" s="48">
        <f t="shared" si="880"/>
        <v>113.3</v>
      </c>
      <c r="U395" s="46">
        <f t="shared" si="881"/>
        <v>10.42</v>
      </c>
      <c r="V395" s="46">
        <v>0</v>
      </c>
      <c r="W395" s="48">
        <f t="shared" si="882"/>
        <v>89.5</v>
      </c>
      <c r="X395" s="48">
        <f t="shared" si="883"/>
        <v>54</v>
      </c>
      <c r="Y395" s="46">
        <f t="shared" si="884"/>
        <v>545.08</v>
      </c>
      <c r="Z395" s="46">
        <f t="shared" si="885"/>
        <v>1784.31125</v>
      </c>
      <c r="AA395" s="78"/>
      <c r="AB395" s="12" t="s">
        <v>89</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45">
        <f t="shared" si="870"/>
        <v>393</v>
      </c>
      <c r="B396" s="46" t="s">
        <v>363</v>
      </c>
      <c r="C396" s="100" t="s">
        <v>1003</v>
      </c>
      <c r="D396" s="346" t="s">
        <v>1004</v>
      </c>
      <c r="E396" s="95">
        <v>3473.25</v>
      </c>
      <c r="F396" s="95">
        <v>3473.25</v>
      </c>
      <c r="G396" s="95">
        <v>5664.75</v>
      </c>
      <c r="H396" s="95">
        <v>3473.25</v>
      </c>
      <c r="I396" s="105">
        <v>1790</v>
      </c>
      <c r="J396" s="48">
        <v>108</v>
      </c>
      <c r="K396" s="63">
        <f t="shared" si="871"/>
        <v>62.5185</v>
      </c>
      <c r="L396" s="64">
        <f t="shared" si="872"/>
        <v>555.72</v>
      </c>
      <c r="M396" s="48">
        <f t="shared" si="873"/>
        <v>453.18</v>
      </c>
      <c r="N396" s="46">
        <f t="shared" si="874"/>
        <v>24.31275</v>
      </c>
      <c r="O396" s="48">
        <f t="shared" si="875"/>
        <v>89.5</v>
      </c>
      <c r="P396" s="48">
        <f t="shared" si="876"/>
        <v>54</v>
      </c>
      <c r="Q396" s="48">
        <f t="shared" si="877"/>
        <v>1239.23125</v>
      </c>
      <c r="R396" s="46">
        <f t="shared" si="878"/>
        <v>0</v>
      </c>
      <c r="S396" s="46">
        <f t="shared" si="879"/>
        <v>277.86</v>
      </c>
      <c r="T396" s="48">
        <f t="shared" si="880"/>
        <v>113.3</v>
      </c>
      <c r="U396" s="46">
        <f t="shared" si="881"/>
        <v>10.42</v>
      </c>
      <c r="V396" s="46">
        <v>0</v>
      </c>
      <c r="W396" s="48">
        <f t="shared" si="882"/>
        <v>89.5</v>
      </c>
      <c r="X396" s="48">
        <f t="shared" si="883"/>
        <v>54</v>
      </c>
      <c r="Y396" s="46">
        <f t="shared" si="884"/>
        <v>545.08</v>
      </c>
      <c r="Z396" s="46">
        <f t="shared" si="885"/>
        <v>1784.31125</v>
      </c>
      <c r="AA396" s="78"/>
      <c r="AB396" s="12" t="s">
        <v>71</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45">
        <f t="shared" si="870"/>
        <v>394</v>
      </c>
      <c r="B397" s="46" t="s">
        <v>363</v>
      </c>
      <c r="C397" s="100" t="s">
        <v>1005</v>
      </c>
      <c r="D397" s="346" t="s">
        <v>1006</v>
      </c>
      <c r="E397" s="95">
        <v>3473.25</v>
      </c>
      <c r="F397" s="95">
        <v>3473.25</v>
      </c>
      <c r="G397" s="95">
        <v>5664.75</v>
      </c>
      <c r="H397" s="95">
        <v>3473.25</v>
      </c>
      <c r="I397" s="105">
        <v>0</v>
      </c>
      <c r="J397" s="48">
        <v>108</v>
      </c>
      <c r="K397" s="63">
        <f t="shared" si="871"/>
        <v>62.5185</v>
      </c>
      <c r="L397" s="64">
        <f t="shared" si="872"/>
        <v>555.72</v>
      </c>
      <c r="M397" s="48">
        <f t="shared" si="873"/>
        <v>453.18</v>
      </c>
      <c r="N397" s="46">
        <f t="shared" si="874"/>
        <v>24.31275</v>
      </c>
      <c r="O397" s="48">
        <f t="shared" si="875"/>
        <v>0</v>
      </c>
      <c r="P397" s="48">
        <f t="shared" si="876"/>
        <v>54</v>
      </c>
      <c r="Q397" s="48">
        <f t="shared" si="877"/>
        <v>1149.73125</v>
      </c>
      <c r="R397" s="46">
        <f t="shared" si="878"/>
        <v>0</v>
      </c>
      <c r="S397" s="46">
        <f t="shared" si="879"/>
        <v>277.86</v>
      </c>
      <c r="T397" s="48">
        <f t="shared" si="880"/>
        <v>113.3</v>
      </c>
      <c r="U397" s="46">
        <f t="shared" si="881"/>
        <v>10.42</v>
      </c>
      <c r="V397" s="46">
        <v>0</v>
      </c>
      <c r="W397" s="48">
        <f t="shared" si="882"/>
        <v>0</v>
      </c>
      <c r="X397" s="48">
        <f t="shared" si="883"/>
        <v>54</v>
      </c>
      <c r="Y397" s="46">
        <f t="shared" si="884"/>
        <v>455.58</v>
      </c>
      <c r="Z397" s="46">
        <f t="shared" si="885"/>
        <v>1605.31125</v>
      </c>
      <c r="AA397" s="78"/>
      <c r="AB397" s="12" t="s">
        <v>71</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45">
        <f t="shared" si="870"/>
        <v>395</v>
      </c>
      <c r="B398" s="46" t="s">
        <v>363</v>
      </c>
      <c r="C398" s="100" t="s">
        <v>1007</v>
      </c>
      <c r="D398" s="346" t="s">
        <v>1008</v>
      </c>
      <c r="E398" s="95">
        <v>3473.25</v>
      </c>
      <c r="F398" s="95">
        <v>3473.25</v>
      </c>
      <c r="G398" s="95">
        <v>5664.75</v>
      </c>
      <c r="H398" s="95">
        <v>3473.25</v>
      </c>
      <c r="I398" s="105">
        <v>1790</v>
      </c>
      <c r="J398" s="48">
        <v>108</v>
      </c>
      <c r="K398" s="63">
        <f t="shared" si="871"/>
        <v>62.5185</v>
      </c>
      <c r="L398" s="64">
        <f t="shared" si="872"/>
        <v>555.72</v>
      </c>
      <c r="M398" s="48">
        <f t="shared" si="873"/>
        <v>453.18</v>
      </c>
      <c r="N398" s="46">
        <f t="shared" si="874"/>
        <v>24.31275</v>
      </c>
      <c r="O398" s="48">
        <f t="shared" si="875"/>
        <v>89.5</v>
      </c>
      <c r="P398" s="48">
        <f t="shared" si="876"/>
        <v>54</v>
      </c>
      <c r="Q398" s="48">
        <f t="shared" si="877"/>
        <v>1239.23125</v>
      </c>
      <c r="R398" s="46">
        <f t="shared" si="878"/>
        <v>0</v>
      </c>
      <c r="S398" s="46">
        <f t="shared" si="879"/>
        <v>277.86</v>
      </c>
      <c r="T398" s="48">
        <f t="shared" si="880"/>
        <v>113.3</v>
      </c>
      <c r="U398" s="46">
        <f t="shared" si="881"/>
        <v>10.42</v>
      </c>
      <c r="V398" s="46">
        <v>0</v>
      </c>
      <c r="W398" s="48">
        <f t="shared" si="882"/>
        <v>89.5</v>
      </c>
      <c r="X398" s="48">
        <f t="shared" si="883"/>
        <v>54</v>
      </c>
      <c r="Y398" s="46">
        <f t="shared" si="884"/>
        <v>545.08</v>
      </c>
      <c r="Z398" s="46">
        <f t="shared" si="885"/>
        <v>1784.31125</v>
      </c>
      <c r="AA398" s="78"/>
      <c r="AB398" s="12" t="s">
        <v>71</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45">
        <f t="shared" si="870"/>
        <v>396</v>
      </c>
      <c r="B399" s="46" t="s">
        <v>363</v>
      </c>
      <c r="C399" s="100" t="s">
        <v>1009</v>
      </c>
      <c r="D399" s="346" t="s">
        <v>1010</v>
      </c>
      <c r="E399" s="95">
        <v>3473.25</v>
      </c>
      <c r="F399" s="95">
        <v>3473.25</v>
      </c>
      <c r="G399" s="95">
        <v>5664.75</v>
      </c>
      <c r="H399" s="95">
        <v>3473.25</v>
      </c>
      <c r="I399" s="105">
        <v>0</v>
      </c>
      <c r="J399" s="48">
        <v>108</v>
      </c>
      <c r="K399" s="63">
        <f t="shared" si="871"/>
        <v>62.5185</v>
      </c>
      <c r="L399" s="64">
        <f t="shared" si="872"/>
        <v>555.72</v>
      </c>
      <c r="M399" s="48">
        <f t="shared" si="873"/>
        <v>453.18</v>
      </c>
      <c r="N399" s="46">
        <f t="shared" si="874"/>
        <v>24.31275</v>
      </c>
      <c r="O399" s="48">
        <f t="shared" si="875"/>
        <v>0</v>
      </c>
      <c r="P399" s="48">
        <f t="shared" si="876"/>
        <v>54</v>
      </c>
      <c r="Q399" s="48">
        <f t="shared" si="877"/>
        <v>1149.73125</v>
      </c>
      <c r="R399" s="46">
        <f t="shared" si="878"/>
        <v>0</v>
      </c>
      <c r="S399" s="46">
        <f t="shared" si="879"/>
        <v>277.86</v>
      </c>
      <c r="T399" s="48">
        <f t="shared" si="880"/>
        <v>113.3</v>
      </c>
      <c r="U399" s="46">
        <f t="shared" si="881"/>
        <v>10.42</v>
      </c>
      <c r="V399" s="46">
        <v>0</v>
      </c>
      <c r="W399" s="48">
        <f t="shared" si="882"/>
        <v>0</v>
      </c>
      <c r="X399" s="48">
        <f t="shared" si="883"/>
        <v>54</v>
      </c>
      <c r="Y399" s="46">
        <f t="shared" si="884"/>
        <v>455.58</v>
      </c>
      <c r="Z399" s="46">
        <f t="shared" si="885"/>
        <v>1605.31125</v>
      </c>
      <c r="AA399" s="78"/>
      <c r="AB399" s="12" t="s">
        <v>71</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45">
        <f t="shared" si="870"/>
        <v>397</v>
      </c>
      <c r="B400" s="46" t="s">
        <v>328</v>
      </c>
      <c r="C400" s="100" t="s">
        <v>1015</v>
      </c>
      <c r="D400" s="346" t="s">
        <v>1016</v>
      </c>
      <c r="E400" s="95">
        <v>3820</v>
      </c>
      <c r="F400" s="95">
        <v>3820</v>
      </c>
      <c r="G400" s="95">
        <v>5664.75</v>
      </c>
      <c r="H400" s="95">
        <v>3820</v>
      </c>
      <c r="I400" s="105">
        <v>4180</v>
      </c>
      <c r="J400" s="48">
        <v>108</v>
      </c>
      <c r="K400" s="63">
        <f t="shared" si="871"/>
        <v>68.76</v>
      </c>
      <c r="L400" s="64">
        <f t="shared" si="872"/>
        <v>611.2</v>
      </c>
      <c r="M400" s="48">
        <f t="shared" si="873"/>
        <v>453.18</v>
      </c>
      <c r="N400" s="46">
        <f t="shared" si="874"/>
        <v>26.74</v>
      </c>
      <c r="O400" s="48">
        <f t="shared" si="875"/>
        <v>209</v>
      </c>
      <c r="P400" s="48">
        <f t="shared" si="876"/>
        <v>54</v>
      </c>
      <c r="Q400" s="48">
        <f t="shared" si="877"/>
        <v>1422.88</v>
      </c>
      <c r="R400" s="46">
        <f t="shared" si="878"/>
        <v>0</v>
      </c>
      <c r="S400" s="46">
        <f t="shared" si="879"/>
        <v>305.6</v>
      </c>
      <c r="T400" s="48">
        <f t="shared" si="880"/>
        <v>113.3</v>
      </c>
      <c r="U400" s="46">
        <f t="shared" si="881"/>
        <v>11.46</v>
      </c>
      <c r="V400" s="46">
        <v>0</v>
      </c>
      <c r="W400" s="48">
        <f t="shared" si="882"/>
        <v>209</v>
      </c>
      <c r="X400" s="48">
        <f t="shared" si="883"/>
        <v>54</v>
      </c>
      <c r="Y400" s="46">
        <f t="shared" si="884"/>
        <v>693.36</v>
      </c>
      <c r="Z400" s="46">
        <f t="shared" si="885"/>
        <v>2116.24</v>
      </c>
      <c r="AA400" s="78"/>
      <c r="AB400" s="12" t="s">
        <v>104</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45">
        <f t="shared" si="870"/>
        <v>398</v>
      </c>
      <c r="B401" s="46" t="s">
        <v>176</v>
      </c>
      <c r="C401" s="100" t="s">
        <v>1017</v>
      </c>
      <c r="D401" s="346" t="s">
        <v>1018</v>
      </c>
      <c r="E401" s="95">
        <v>3473.25</v>
      </c>
      <c r="F401" s="95">
        <v>3473.25</v>
      </c>
      <c r="G401" s="95">
        <v>5664.75</v>
      </c>
      <c r="H401" s="95">
        <v>3473.25</v>
      </c>
      <c r="I401" s="105">
        <v>3180</v>
      </c>
      <c r="J401" s="48">
        <v>108</v>
      </c>
      <c r="K401" s="63">
        <f t="shared" si="871"/>
        <v>62.5185</v>
      </c>
      <c r="L401" s="64">
        <f t="shared" si="872"/>
        <v>555.72</v>
      </c>
      <c r="M401" s="48">
        <f t="shared" si="873"/>
        <v>453.18</v>
      </c>
      <c r="N401" s="46">
        <f t="shared" si="874"/>
        <v>24.31275</v>
      </c>
      <c r="O401" s="48">
        <f t="shared" si="875"/>
        <v>159</v>
      </c>
      <c r="P401" s="48">
        <f t="shared" si="876"/>
        <v>54</v>
      </c>
      <c r="Q401" s="48">
        <f t="shared" si="877"/>
        <v>1308.73125</v>
      </c>
      <c r="R401" s="46">
        <f t="shared" si="878"/>
        <v>0</v>
      </c>
      <c r="S401" s="46">
        <f t="shared" si="879"/>
        <v>277.86</v>
      </c>
      <c r="T401" s="48">
        <f t="shared" si="880"/>
        <v>113.3</v>
      </c>
      <c r="U401" s="46">
        <f t="shared" si="881"/>
        <v>10.42</v>
      </c>
      <c r="V401" s="46">
        <v>0</v>
      </c>
      <c r="W401" s="48">
        <f t="shared" si="882"/>
        <v>159</v>
      </c>
      <c r="X401" s="48">
        <f t="shared" si="883"/>
        <v>54</v>
      </c>
      <c r="Y401" s="46">
        <f t="shared" si="884"/>
        <v>614.58</v>
      </c>
      <c r="Z401" s="46">
        <f t="shared" si="885"/>
        <v>1923.31125</v>
      </c>
      <c r="AA401" s="78"/>
      <c r="AB401" s="12" t="s">
        <v>104</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45">
        <f t="shared" si="870"/>
        <v>399</v>
      </c>
      <c r="B402" s="46" t="s">
        <v>558</v>
      </c>
      <c r="C402" s="107" t="s">
        <v>1019</v>
      </c>
      <c r="D402" s="108" t="s">
        <v>1020</v>
      </c>
      <c r="E402" s="95">
        <v>3473.25</v>
      </c>
      <c r="F402" s="95">
        <v>3473.25</v>
      </c>
      <c r="G402" s="95">
        <v>5664.75</v>
      </c>
      <c r="H402" s="95">
        <v>3473.25</v>
      </c>
      <c r="I402" s="105">
        <v>1790</v>
      </c>
      <c r="J402" s="48">
        <v>108</v>
      </c>
      <c r="K402" s="63">
        <f t="shared" si="871"/>
        <v>62.5185</v>
      </c>
      <c r="L402" s="64">
        <f t="shared" si="872"/>
        <v>555.72</v>
      </c>
      <c r="M402" s="48">
        <f t="shared" si="873"/>
        <v>453.18</v>
      </c>
      <c r="N402" s="46">
        <f t="shared" si="874"/>
        <v>24.31275</v>
      </c>
      <c r="O402" s="48">
        <f t="shared" si="875"/>
        <v>89.5</v>
      </c>
      <c r="P402" s="48">
        <f t="shared" si="876"/>
        <v>54</v>
      </c>
      <c r="Q402" s="48">
        <f t="shared" si="877"/>
        <v>1239.23125</v>
      </c>
      <c r="R402" s="46">
        <f t="shared" si="878"/>
        <v>0</v>
      </c>
      <c r="S402" s="46">
        <f t="shared" si="879"/>
        <v>277.86</v>
      </c>
      <c r="T402" s="48">
        <f t="shared" si="880"/>
        <v>113.3</v>
      </c>
      <c r="U402" s="46">
        <f t="shared" si="881"/>
        <v>10.42</v>
      </c>
      <c r="V402" s="46">
        <v>0</v>
      </c>
      <c r="W402" s="48">
        <f t="shared" si="882"/>
        <v>89.5</v>
      </c>
      <c r="X402" s="48">
        <f t="shared" si="883"/>
        <v>54</v>
      </c>
      <c r="Y402" s="46">
        <f t="shared" si="884"/>
        <v>545.08</v>
      </c>
      <c r="Z402" s="46">
        <f t="shared" si="885"/>
        <v>1784.31125</v>
      </c>
      <c r="AA402" s="78"/>
      <c r="AB402" s="12" t="s">
        <v>98</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45">
        <f t="shared" si="870"/>
        <v>400</v>
      </c>
      <c r="B403" s="46" t="s">
        <v>193</v>
      </c>
      <c r="C403" s="100" t="s">
        <v>1021</v>
      </c>
      <c r="D403" s="346" t="s">
        <v>1022</v>
      </c>
      <c r="E403" s="95">
        <v>3473.25</v>
      </c>
      <c r="F403" s="95">
        <v>3473.25</v>
      </c>
      <c r="G403" s="95">
        <v>5664.75</v>
      </c>
      <c r="H403" s="95">
        <v>3473.25</v>
      </c>
      <c r="I403" s="105">
        <v>1790</v>
      </c>
      <c r="J403" s="48">
        <v>108</v>
      </c>
      <c r="K403" s="63">
        <f t="shared" si="871"/>
        <v>62.5185</v>
      </c>
      <c r="L403" s="64">
        <f t="shared" si="872"/>
        <v>555.72</v>
      </c>
      <c r="M403" s="48">
        <f t="shared" si="873"/>
        <v>453.18</v>
      </c>
      <c r="N403" s="46">
        <f t="shared" si="874"/>
        <v>24.31275</v>
      </c>
      <c r="O403" s="48">
        <f t="shared" si="875"/>
        <v>89.5</v>
      </c>
      <c r="P403" s="48">
        <f t="shared" si="876"/>
        <v>54</v>
      </c>
      <c r="Q403" s="48">
        <f t="shared" si="877"/>
        <v>1239.23125</v>
      </c>
      <c r="R403" s="46">
        <f t="shared" si="878"/>
        <v>0</v>
      </c>
      <c r="S403" s="46">
        <f t="shared" si="879"/>
        <v>277.86</v>
      </c>
      <c r="T403" s="48">
        <f t="shared" si="880"/>
        <v>113.3</v>
      </c>
      <c r="U403" s="46">
        <f t="shared" si="881"/>
        <v>10.42</v>
      </c>
      <c r="V403" s="46">
        <v>0</v>
      </c>
      <c r="W403" s="48">
        <f t="shared" si="882"/>
        <v>89.5</v>
      </c>
      <c r="X403" s="48">
        <f t="shared" si="883"/>
        <v>54</v>
      </c>
      <c r="Y403" s="46">
        <f t="shared" si="884"/>
        <v>545.08</v>
      </c>
      <c r="Z403" s="46">
        <f t="shared" si="885"/>
        <v>1784.31125</v>
      </c>
      <c r="AA403" s="78"/>
      <c r="AB403" s="12" t="s">
        <v>104</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45">
        <f t="shared" si="870"/>
        <v>401</v>
      </c>
      <c r="B404" s="46" t="s">
        <v>176</v>
      </c>
      <c r="C404" s="100" t="s">
        <v>1023</v>
      </c>
      <c r="D404" s="55" t="s">
        <v>1024</v>
      </c>
      <c r="E404" s="95">
        <v>3473.25</v>
      </c>
      <c r="F404" s="95">
        <v>3473.25</v>
      </c>
      <c r="G404" s="95">
        <v>5664.75</v>
      </c>
      <c r="H404" s="95">
        <v>3473.25</v>
      </c>
      <c r="I404" s="105">
        <v>3180</v>
      </c>
      <c r="J404" s="48">
        <v>108</v>
      </c>
      <c r="K404" s="63">
        <f t="shared" si="871"/>
        <v>62.5185</v>
      </c>
      <c r="L404" s="64">
        <f t="shared" si="872"/>
        <v>555.72</v>
      </c>
      <c r="M404" s="48">
        <f t="shared" si="873"/>
        <v>453.18</v>
      </c>
      <c r="N404" s="46">
        <f t="shared" si="874"/>
        <v>24.31275</v>
      </c>
      <c r="O404" s="48">
        <f t="shared" si="875"/>
        <v>159</v>
      </c>
      <c r="P404" s="48">
        <f t="shared" si="876"/>
        <v>54</v>
      </c>
      <c r="Q404" s="48">
        <f t="shared" si="877"/>
        <v>1308.73125</v>
      </c>
      <c r="R404" s="46">
        <f t="shared" si="878"/>
        <v>0</v>
      </c>
      <c r="S404" s="46">
        <f t="shared" si="879"/>
        <v>277.86</v>
      </c>
      <c r="T404" s="48">
        <f t="shared" si="880"/>
        <v>113.3</v>
      </c>
      <c r="U404" s="46">
        <f t="shared" si="881"/>
        <v>10.42</v>
      </c>
      <c r="V404" s="46">
        <v>0</v>
      </c>
      <c r="W404" s="48">
        <f t="shared" si="882"/>
        <v>159</v>
      </c>
      <c r="X404" s="48">
        <f t="shared" si="883"/>
        <v>54</v>
      </c>
      <c r="Y404" s="46">
        <f t="shared" si="884"/>
        <v>614.58</v>
      </c>
      <c r="Z404" s="46">
        <f t="shared" si="885"/>
        <v>1923.31125</v>
      </c>
      <c r="AA404" s="78"/>
      <c r="AB404" s="12" t="s">
        <v>104</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45">
        <f t="shared" si="870"/>
        <v>402</v>
      </c>
      <c r="B405" s="52" t="s">
        <v>363</v>
      </c>
      <c r="C405" s="52" t="s">
        <v>1025</v>
      </c>
      <c r="D405" s="55" t="s">
        <v>1026</v>
      </c>
      <c r="E405" s="109">
        <v>3473.25</v>
      </c>
      <c r="F405" s="95">
        <v>3473.25</v>
      </c>
      <c r="G405" s="95">
        <v>5664.75</v>
      </c>
      <c r="H405" s="95">
        <v>3473.25</v>
      </c>
      <c r="I405" s="105">
        <v>1790</v>
      </c>
      <c r="J405" s="48">
        <v>108</v>
      </c>
      <c r="K405" s="63">
        <f t="shared" si="871"/>
        <v>62.5185</v>
      </c>
      <c r="L405" s="64">
        <f t="shared" si="872"/>
        <v>555.72</v>
      </c>
      <c r="M405" s="48">
        <f t="shared" si="873"/>
        <v>453.18</v>
      </c>
      <c r="N405" s="46">
        <f t="shared" si="874"/>
        <v>24.31275</v>
      </c>
      <c r="O405" s="48">
        <f t="shared" si="875"/>
        <v>89.5</v>
      </c>
      <c r="P405" s="48">
        <f t="shared" si="876"/>
        <v>54</v>
      </c>
      <c r="Q405" s="48">
        <f t="shared" si="877"/>
        <v>1239.23125</v>
      </c>
      <c r="R405" s="46">
        <f t="shared" si="878"/>
        <v>0</v>
      </c>
      <c r="S405" s="46">
        <f t="shared" si="879"/>
        <v>277.86</v>
      </c>
      <c r="T405" s="48">
        <f t="shared" si="880"/>
        <v>113.3</v>
      </c>
      <c r="U405" s="46">
        <f t="shared" si="881"/>
        <v>10.42</v>
      </c>
      <c r="V405" s="46">
        <v>0</v>
      </c>
      <c r="W405" s="48">
        <f t="shared" si="882"/>
        <v>89.5</v>
      </c>
      <c r="X405" s="48">
        <f t="shared" si="883"/>
        <v>54</v>
      </c>
      <c r="Y405" s="46">
        <f t="shared" si="884"/>
        <v>545.08</v>
      </c>
      <c r="Z405" s="46">
        <f t="shared" si="885"/>
        <v>1784.31125</v>
      </c>
      <c r="AA405" s="78"/>
      <c r="AB405" s="12" t="s">
        <v>71</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45">
        <f t="shared" si="870"/>
        <v>403</v>
      </c>
      <c r="B406" s="52" t="s">
        <v>363</v>
      </c>
      <c r="C406" s="52" t="s">
        <v>1027</v>
      </c>
      <c r="D406" s="55" t="s">
        <v>1028</v>
      </c>
      <c r="E406" s="109">
        <v>3473.25</v>
      </c>
      <c r="F406" s="95">
        <v>3473.25</v>
      </c>
      <c r="G406" s="95">
        <v>5664.75</v>
      </c>
      <c r="H406" s="95">
        <v>3473.25</v>
      </c>
      <c r="I406" s="105">
        <v>1790</v>
      </c>
      <c r="J406" s="48">
        <v>108</v>
      </c>
      <c r="K406" s="63">
        <f t="shared" si="871"/>
        <v>62.5185</v>
      </c>
      <c r="L406" s="64">
        <f t="shared" si="872"/>
        <v>555.72</v>
      </c>
      <c r="M406" s="48">
        <f t="shared" si="873"/>
        <v>453.18</v>
      </c>
      <c r="N406" s="46">
        <f t="shared" si="874"/>
        <v>24.31275</v>
      </c>
      <c r="O406" s="48">
        <f t="shared" si="875"/>
        <v>89.5</v>
      </c>
      <c r="P406" s="48">
        <f t="shared" si="876"/>
        <v>54</v>
      </c>
      <c r="Q406" s="48">
        <f t="shared" si="877"/>
        <v>1239.23125</v>
      </c>
      <c r="R406" s="46">
        <f t="shared" si="878"/>
        <v>0</v>
      </c>
      <c r="S406" s="46">
        <f t="shared" si="879"/>
        <v>277.86</v>
      </c>
      <c r="T406" s="48">
        <f t="shared" si="880"/>
        <v>113.3</v>
      </c>
      <c r="U406" s="46">
        <f t="shared" si="881"/>
        <v>10.42</v>
      </c>
      <c r="V406" s="46">
        <v>0</v>
      </c>
      <c r="W406" s="48">
        <f t="shared" si="882"/>
        <v>89.5</v>
      </c>
      <c r="X406" s="48">
        <f t="shared" si="883"/>
        <v>54</v>
      </c>
      <c r="Y406" s="46">
        <f t="shared" si="884"/>
        <v>545.08</v>
      </c>
      <c r="Z406" s="46">
        <f t="shared" si="885"/>
        <v>1784.31125</v>
      </c>
      <c r="AA406" s="78"/>
      <c r="AB406" s="12" t="s">
        <v>71</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45">
        <f t="shared" si="870"/>
        <v>404</v>
      </c>
      <c r="B407" s="52" t="s">
        <v>337</v>
      </c>
      <c r="C407" s="52" t="s">
        <v>1029</v>
      </c>
      <c r="D407" s="344" t="s">
        <v>1030</v>
      </c>
      <c r="E407" s="109">
        <v>3473.25</v>
      </c>
      <c r="F407" s="95">
        <v>3473.25</v>
      </c>
      <c r="G407" s="95">
        <v>5664.75</v>
      </c>
      <c r="H407" s="95">
        <v>3473.25</v>
      </c>
      <c r="I407" s="105">
        <v>1790</v>
      </c>
      <c r="J407" s="48">
        <v>108</v>
      </c>
      <c r="K407" s="63">
        <f t="shared" si="871"/>
        <v>62.5185</v>
      </c>
      <c r="L407" s="64">
        <f t="shared" si="872"/>
        <v>555.72</v>
      </c>
      <c r="M407" s="48">
        <f t="shared" si="873"/>
        <v>453.18</v>
      </c>
      <c r="N407" s="46">
        <f t="shared" si="874"/>
        <v>24.31275</v>
      </c>
      <c r="O407" s="48">
        <f t="shared" si="875"/>
        <v>89.5</v>
      </c>
      <c r="P407" s="48">
        <f t="shared" si="876"/>
        <v>54</v>
      </c>
      <c r="Q407" s="48">
        <f t="shared" si="877"/>
        <v>1239.23125</v>
      </c>
      <c r="R407" s="46">
        <f t="shared" si="878"/>
        <v>0</v>
      </c>
      <c r="S407" s="46">
        <f t="shared" si="879"/>
        <v>277.86</v>
      </c>
      <c r="T407" s="48">
        <f t="shared" si="880"/>
        <v>113.3</v>
      </c>
      <c r="U407" s="46">
        <f t="shared" si="881"/>
        <v>10.42</v>
      </c>
      <c r="V407" s="46">
        <v>0</v>
      </c>
      <c r="W407" s="48">
        <f t="shared" si="882"/>
        <v>89.5</v>
      </c>
      <c r="X407" s="48">
        <f t="shared" si="883"/>
        <v>54</v>
      </c>
      <c r="Y407" s="46">
        <f t="shared" si="884"/>
        <v>545.08</v>
      </c>
      <c r="Z407" s="46">
        <f t="shared" si="885"/>
        <v>1784.31125</v>
      </c>
      <c r="AA407" s="78"/>
      <c r="AB407" s="12" t="s">
        <v>74</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45">
        <f t="shared" si="870"/>
        <v>405</v>
      </c>
      <c r="B408" s="52" t="s">
        <v>1031</v>
      </c>
      <c r="C408" s="52" t="s">
        <v>1032</v>
      </c>
      <c r="D408" s="55" t="s">
        <v>1033</v>
      </c>
      <c r="E408" s="109">
        <v>3473.25</v>
      </c>
      <c r="F408" s="95">
        <v>3473.25</v>
      </c>
      <c r="G408" s="95">
        <v>5664.75</v>
      </c>
      <c r="H408" s="95">
        <v>3473.25</v>
      </c>
      <c r="I408" s="105">
        <v>1790</v>
      </c>
      <c r="J408" s="48">
        <v>108</v>
      </c>
      <c r="K408" s="63">
        <f t="shared" si="871"/>
        <v>62.5185</v>
      </c>
      <c r="L408" s="64">
        <f t="shared" si="872"/>
        <v>555.72</v>
      </c>
      <c r="M408" s="48">
        <f t="shared" si="873"/>
        <v>453.18</v>
      </c>
      <c r="N408" s="46">
        <f t="shared" si="874"/>
        <v>24.31275</v>
      </c>
      <c r="O408" s="48">
        <f t="shared" si="875"/>
        <v>89.5</v>
      </c>
      <c r="P408" s="48">
        <f t="shared" si="876"/>
        <v>54</v>
      </c>
      <c r="Q408" s="48">
        <f t="shared" si="877"/>
        <v>1239.23125</v>
      </c>
      <c r="R408" s="46">
        <f t="shared" si="878"/>
        <v>0</v>
      </c>
      <c r="S408" s="46">
        <f t="shared" si="879"/>
        <v>277.86</v>
      </c>
      <c r="T408" s="48">
        <f t="shared" si="880"/>
        <v>113.3</v>
      </c>
      <c r="U408" s="46">
        <f t="shared" si="881"/>
        <v>10.42</v>
      </c>
      <c r="V408" s="46">
        <v>0</v>
      </c>
      <c r="W408" s="48">
        <f t="shared" si="882"/>
        <v>89.5</v>
      </c>
      <c r="X408" s="48">
        <f t="shared" si="883"/>
        <v>54</v>
      </c>
      <c r="Y408" s="46">
        <f t="shared" si="884"/>
        <v>545.08</v>
      </c>
      <c r="Z408" s="46">
        <f t="shared" si="885"/>
        <v>1784.31125</v>
      </c>
      <c r="AA408" s="78"/>
      <c r="AB408" s="12" t="s">
        <v>77</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45">
        <f t="shared" si="870"/>
        <v>406</v>
      </c>
      <c r="B409" s="52" t="s">
        <v>289</v>
      </c>
      <c r="C409" s="52" t="s">
        <v>1034</v>
      </c>
      <c r="D409" s="55" t="s">
        <v>1035</v>
      </c>
      <c r="E409" s="109">
        <v>3473.25</v>
      </c>
      <c r="F409" s="95">
        <v>3473.25</v>
      </c>
      <c r="G409" s="95">
        <v>5664.75</v>
      </c>
      <c r="H409" s="95">
        <v>3473.25</v>
      </c>
      <c r="I409" s="105">
        <v>1790</v>
      </c>
      <c r="J409" s="48">
        <v>108</v>
      </c>
      <c r="K409" s="63">
        <f t="shared" si="871"/>
        <v>62.5185</v>
      </c>
      <c r="L409" s="64">
        <f t="shared" si="872"/>
        <v>555.72</v>
      </c>
      <c r="M409" s="48">
        <f t="shared" si="873"/>
        <v>453.18</v>
      </c>
      <c r="N409" s="46">
        <f t="shared" si="874"/>
        <v>24.31275</v>
      </c>
      <c r="O409" s="48">
        <f t="shared" si="875"/>
        <v>89.5</v>
      </c>
      <c r="P409" s="48">
        <f t="shared" si="876"/>
        <v>54</v>
      </c>
      <c r="Q409" s="48">
        <f t="shared" si="877"/>
        <v>1239.23125</v>
      </c>
      <c r="R409" s="46">
        <f t="shared" si="878"/>
        <v>0</v>
      </c>
      <c r="S409" s="46">
        <f t="shared" si="879"/>
        <v>277.86</v>
      </c>
      <c r="T409" s="48">
        <f t="shared" si="880"/>
        <v>113.3</v>
      </c>
      <c r="U409" s="46">
        <f t="shared" si="881"/>
        <v>10.42</v>
      </c>
      <c r="V409" s="46">
        <v>0</v>
      </c>
      <c r="W409" s="48">
        <f t="shared" si="882"/>
        <v>89.5</v>
      </c>
      <c r="X409" s="48">
        <f t="shared" si="883"/>
        <v>54</v>
      </c>
      <c r="Y409" s="46">
        <f t="shared" si="884"/>
        <v>545.08</v>
      </c>
      <c r="Z409" s="46">
        <f t="shared" si="885"/>
        <v>1784.31125</v>
      </c>
      <c r="AA409" s="78"/>
      <c r="AB409" s="12" t="s">
        <v>80</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45">
        <f t="shared" si="870"/>
        <v>407</v>
      </c>
      <c r="B410" s="52" t="s">
        <v>289</v>
      </c>
      <c r="C410" s="52" t="s">
        <v>1036</v>
      </c>
      <c r="D410" s="55" t="s">
        <v>1037</v>
      </c>
      <c r="E410" s="109">
        <v>3473.25</v>
      </c>
      <c r="F410" s="95">
        <v>3473.25</v>
      </c>
      <c r="G410" s="95">
        <v>5664.75</v>
      </c>
      <c r="H410" s="95">
        <v>3473.25</v>
      </c>
      <c r="I410" s="105">
        <v>1790</v>
      </c>
      <c r="J410" s="48">
        <v>108</v>
      </c>
      <c r="K410" s="63">
        <f t="shared" si="871"/>
        <v>62.5185</v>
      </c>
      <c r="L410" s="64">
        <f t="shared" si="872"/>
        <v>555.72</v>
      </c>
      <c r="M410" s="48">
        <f t="shared" si="873"/>
        <v>453.18</v>
      </c>
      <c r="N410" s="46">
        <f t="shared" si="874"/>
        <v>24.31275</v>
      </c>
      <c r="O410" s="48">
        <f t="shared" si="875"/>
        <v>89.5</v>
      </c>
      <c r="P410" s="48">
        <f t="shared" si="876"/>
        <v>54</v>
      </c>
      <c r="Q410" s="48">
        <f t="shared" si="877"/>
        <v>1239.23125</v>
      </c>
      <c r="R410" s="46">
        <f t="shared" si="878"/>
        <v>0</v>
      </c>
      <c r="S410" s="46">
        <f t="shared" si="879"/>
        <v>277.86</v>
      </c>
      <c r="T410" s="48">
        <f t="shared" si="880"/>
        <v>113.3</v>
      </c>
      <c r="U410" s="46">
        <f t="shared" si="881"/>
        <v>10.42</v>
      </c>
      <c r="V410" s="46">
        <v>0</v>
      </c>
      <c r="W410" s="48">
        <f t="shared" si="882"/>
        <v>89.5</v>
      </c>
      <c r="X410" s="48">
        <f t="shared" si="883"/>
        <v>54</v>
      </c>
      <c r="Y410" s="46">
        <f t="shared" si="884"/>
        <v>545.08</v>
      </c>
      <c r="Z410" s="46">
        <f t="shared" si="885"/>
        <v>1784.31125</v>
      </c>
      <c r="AA410" s="78"/>
      <c r="AB410" s="12" t="s">
        <v>80</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45">
        <f t="shared" si="870"/>
        <v>408</v>
      </c>
      <c r="B411" s="52" t="s">
        <v>289</v>
      </c>
      <c r="C411" s="52" t="s">
        <v>1038</v>
      </c>
      <c r="D411" s="55" t="s">
        <v>1039</v>
      </c>
      <c r="E411" s="109">
        <v>3473.25</v>
      </c>
      <c r="F411" s="95">
        <v>3473.25</v>
      </c>
      <c r="G411" s="95">
        <v>5664.75</v>
      </c>
      <c r="H411" s="95">
        <v>3473.25</v>
      </c>
      <c r="I411" s="105">
        <v>1790</v>
      </c>
      <c r="J411" s="48">
        <v>108</v>
      </c>
      <c r="K411" s="63">
        <f t="shared" si="871"/>
        <v>62.5185</v>
      </c>
      <c r="L411" s="64">
        <f t="shared" si="872"/>
        <v>555.72</v>
      </c>
      <c r="M411" s="48">
        <f t="shared" si="873"/>
        <v>453.18</v>
      </c>
      <c r="N411" s="46">
        <f t="shared" si="874"/>
        <v>24.31275</v>
      </c>
      <c r="O411" s="48">
        <f t="shared" si="875"/>
        <v>89.5</v>
      </c>
      <c r="P411" s="48">
        <f t="shared" si="876"/>
        <v>54</v>
      </c>
      <c r="Q411" s="48">
        <f t="shared" si="877"/>
        <v>1239.23125</v>
      </c>
      <c r="R411" s="46">
        <f t="shared" si="878"/>
        <v>0</v>
      </c>
      <c r="S411" s="46">
        <f t="shared" si="879"/>
        <v>277.86</v>
      </c>
      <c r="T411" s="48">
        <f t="shared" si="880"/>
        <v>113.3</v>
      </c>
      <c r="U411" s="46">
        <f t="shared" si="881"/>
        <v>10.42</v>
      </c>
      <c r="V411" s="46">
        <v>0</v>
      </c>
      <c r="W411" s="48">
        <f t="shared" si="882"/>
        <v>89.5</v>
      </c>
      <c r="X411" s="48">
        <f t="shared" si="883"/>
        <v>54</v>
      </c>
      <c r="Y411" s="46">
        <f t="shared" si="884"/>
        <v>545.08</v>
      </c>
      <c r="Z411" s="46">
        <f t="shared" si="885"/>
        <v>1784.31125</v>
      </c>
      <c r="AA411" s="78"/>
      <c r="AB411" s="12" t="s">
        <v>80</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45">
        <f t="shared" si="870"/>
        <v>409</v>
      </c>
      <c r="B412" s="52" t="s">
        <v>289</v>
      </c>
      <c r="C412" s="52" t="s">
        <v>1040</v>
      </c>
      <c r="D412" s="55" t="s">
        <v>1041</v>
      </c>
      <c r="E412" s="109">
        <v>3473.25</v>
      </c>
      <c r="F412" s="95">
        <v>3473.25</v>
      </c>
      <c r="G412" s="95">
        <v>5664.75</v>
      </c>
      <c r="H412" s="95">
        <v>3473.25</v>
      </c>
      <c r="I412" s="105">
        <v>1790</v>
      </c>
      <c r="J412" s="48">
        <v>108</v>
      </c>
      <c r="K412" s="63">
        <f t="shared" si="871"/>
        <v>62.5185</v>
      </c>
      <c r="L412" s="64">
        <f t="shared" si="872"/>
        <v>555.72</v>
      </c>
      <c r="M412" s="48">
        <f t="shared" si="873"/>
        <v>453.18</v>
      </c>
      <c r="N412" s="46">
        <f t="shared" si="874"/>
        <v>24.31275</v>
      </c>
      <c r="O412" s="48">
        <f t="shared" si="875"/>
        <v>89.5</v>
      </c>
      <c r="P412" s="48">
        <f t="shared" si="876"/>
        <v>54</v>
      </c>
      <c r="Q412" s="48">
        <f t="shared" si="877"/>
        <v>1239.23125</v>
      </c>
      <c r="R412" s="46">
        <f t="shared" si="878"/>
        <v>0</v>
      </c>
      <c r="S412" s="46">
        <f t="shared" si="879"/>
        <v>277.86</v>
      </c>
      <c r="T412" s="48">
        <f t="shared" si="880"/>
        <v>113.3</v>
      </c>
      <c r="U412" s="46">
        <f t="shared" si="881"/>
        <v>10.42</v>
      </c>
      <c r="V412" s="46">
        <v>0</v>
      </c>
      <c r="W412" s="48">
        <f t="shared" si="882"/>
        <v>89.5</v>
      </c>
      <c r="X412" s="48">
        <f t="shared" si="883"/>
        <v>54</v>
      </c>
      <c r="Y412" s="46">
        <f t="shared" si="884"/>
        <v>545.08</v>
      </c>
      <c r="Z412" s="46">
        <f t="shared" si="885"/>
        <v>1784.31125</v>
      </c>
      <c r="AA412" s="78"/>
      <c r="AB412" s="12" t="s">
        <v>80</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45">
        <f t="shared" si="870"/>
        <v>410</v>
      </c>
      <c r="B413" s="52" t="s">
        <v>348</v>
      </c>
      <c r="C413" s="52" t="s">
        <v>1042</v>
      </c>
      <c r="D413" s="55" t="s">
        <v>1043</v>
      </c>
      <c r="E413" s="109">
        <v>3473.25</v>
      </c>
      <c r="F413" s="95">
        <v>3473.25</v>
      </c>
      <c r="G413" s="95">
        <v>5664.75</v>
      </c>
      <c r="H413" s="95">
        <v>3473.25</v>
      </c>
      <c r="I413" s="105">
        <v>0</v>
      </c>
      <c r="J413" s="48">
        <v>108</v>
      </c>
      <c r="K413" s="63">
        <f t="shared" si="871"/>
        <v>62.5185</v>
      </c>
      <c r="L413" s="64">
        <f t="shared" si="872"/>
        <v>555.72</v>
      </c>
      <c r="M413" s="48">
        <f t="shared" si="873"/>
        <v>453.18</v>
      </c>
      <c r="N413" s="46">
        <f t="shared" si="874"/>
        <v>24.31275</v>
      </c>
      <c r="O413" s="48">
        <f t="shared" si="875"/>
        <v>0</v>
      </c>
      <c r="P413" s="48">
        <f t="shared" si="876"/>
        <v>54</v>
      </c>
      <c r="Q413" s="48">
        <f t="shared" si="877"/>
        <v>1149.73125</v>
      </c>
      <c r="R413" s="46">
        <f t="shared" si="878"/>
        <v>0</v>
      </c>
      <c r="S413" s="46">
        <f t="shared" si="879"/>
        <v>277.86</v>
      </c>
      <c r="T413" s="48">
        <f t="shared" si="880"/>
        <v>113.3</v>
      </c>
      <c r="U413" s="46">
        <f t="shared" si="881"/>
        <v>10.42</v>
      </c>
      <c r="V413" s="46">
        <v>0</v>
      </c>
      <c r="W413" s="48">
        <f t="shared" si="882"/>
        <v>0</v>
      </c>
      <c r="X413" s="48">
        <f t="shared" si="883"/>
        <v>54</v>
      </c>
      <c r="Y413" s="46">
        <f t="shared" si="884"/>
        <v>455.58</v>
      </c>
      <c r="Z413" s="46">
        <f t="shared" si="885"/>
        <v>1605.31125</v>
      </c>
      <c r="AA413" s="78"/>
      <c r="AB413" s="12" t="s">
        <v>86</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45">
        <f t="shared" si="870"/>
        <v>411</v>
      </c>
      <c r="B414" s="52" t="s">
        <v>348</v>
      </c>
      <c r="C414" s="52" t="s">
        <v>1044</v>
      </c>
      <c r="D414" s="55" t="s">
        <v>1045</v>
      </c>
      <c r="E414" s="109">
        <v>3473.25</v>
      </c>
      <c r="F414" s="95">
        <v>3473.25</v>
      </c>
      <c r="G414" s="95">
        <v>5664.75</v>
      </c>
      <c r="H414" s="95">
        <v>3473.25</v>
      </c>
      <c r="I414" s="105">
        <v>0</v>
      </c>
      <c r="J414" s="48">
        <v>108</v>
      </c>
      <c r="K414" s="63">
        <f t="shared" si="871"/>
        <v>62.5185</v>
      </c>
      <c r="L414" s="64">
        <f t="shared" si="872"/>
        <v>555.72</v>
      </c>
      <c r="M414" s="48">
        <f t="shared" si="873"/>
        <v>453.18</v>
      </c>
      <c r="N414" s="46">
        <f t="shared" si="874"/>
        <v>24.31275</v>
      </c>
      <c r="O414" s="48">
        <f t="shared" si="875"/>
        <v>0</v>
      </c>
      <c r="P414" s="48">
        <f t="shared" si="876"/>
        <v>54</v>
      </c>
      <c r="Q414" s="48">
        <f t="shared" si="877"/>
        <v>1149.73125</v>
      </c>
      <c r="R414" s="46">
        <f t="shared" si="878"/>
        <v>0</v>
      </c>
      <c r="S414" s="46">
        <f t="shared" si="879"/>
        <v>277.86</v>
      </c>
      <c r="T414" s="48">
        <f t="shared" si="880"/>
        <v>113.3</v>
      </c>
      <c r="U414" s="46">
        <f t="shared" si="881"/>
        <v>10.42</v>
      </c>
      <c r="V414" s="46">
        <v>0</v>
      </c>
      <c r="W414" s="48">
        <f t="shared" si="882"/>
        <v>0</v>
      </c>
      <c r="X414" s="48">
        <f t="shared" si="883"/>
        <v>54</v>
      </c>
      <c r="Y414" s="46">
        <f t="shared" si="884"/>
        <v>455.58</v>
      </c>
      <c r="Z414" s="46">
        <f t="shared" si="885"/>
        <v>1605.31125</v>
      </c>
      <c r="AA414" s="78"/>
      <c r="AB414" s="12" t="s">
        <v>86</v>
      </c>
      <c r="AC414" s="11">
        <f t="shared" ref="AC414:AE414" si="939">K414+R414</f>
        <v>62.5185</v>
      </c>
      <c r="AD414" s="11">
        <f t="shared" si="939"/>
        <v>833.58</v>
      </c>
      <c r="AE414" s="11">
        <f t="shared" si="939"/>
        <v>566.48</v>
      </c>
      <c r="AF414" s="11">
        <f t="shared" si="887"/>
        <v>34.73275</v>
      </c>
      <c r="AG414" s="11">
        <f t="shared" ref="AG414:AI414" si="940">O414+W414</f>
        <v>0</v>
      </c>
      <c r="AH414" s="11">
        <f t="shared" si="940"/>
        <v>108</v>
      </c>
      <c r="AI414" s="11">
        <f t="shared" si="940"/>
        <v>1605.31125</v>
      </c>
      <c r="AJ414" s="12" t="s">
        <v>33</v>
      </c>
    </row>
    <row r="415" s="9" customFormat="1" ht="16" customHeight="1" spans="1:36">
      <c r="A415" s="45">
        <f t="shared" si="870"/>
        <v>412</v>
      </c>
      <c r="B415" s="52" t="s">
        <v>670</v>
      </c>
      <c r="C415" s="52" t="s">
        <v>1048</v>
      </c>
      <c r="D415" s="55" t="s">
        <v>1049</v>
      </c>
      <c r="E415" s="109">
        <v>3473.25</v>
      </c>
      <c r="F415" s="95">
        <v>3473.25</v>
      </c>
      <c r="G415" s="95">
        <v>5664.75</v>
      </c>
      <c r="H415" s="95">
        <v>3473.25</v>
      </c>
      <c r="I415" s="105">
        <v>1790</v>
      </c>
      <c r="J415" s="48">
        <v>108</v>
      </c>
      <c r="K415" s="63">
        <f t="shared" si="871"/>
        <v>62.5185</v>
      </c>
      <c r="L415" s="64">
        <f t="shared" si="872"/>
        <v>555.72</v>
      </c>
      <c r="M415" s="48">
        <f t="shared" si="873"/>
        <v>453.18</v>
      </c>
      <c r="N415" s="46">
        <f t="shared" si="874"/>
        <v>24.31275</v>
      </c>
      <c r="O415" s="48">
        <f t="shared" si="875"/>
        <v>89.5</v>
      </c>
      <c r="P415" s="48">
        <f t="shared" si="876"/>
        <v>54</v>
      </c>
      <c r="Q415" s="48">
        <f t="shared" si="877"/>
        <v>1239.23125</v>
      </c>
      <c r="R415" s="46">
        <f t="shared" si="878"/>
        <v>0</v>
      </c>
      <c r="S415" s="46">
        <f t="shared" si="879"/>
        <v>277.86</v>
      </c>
      <c r="T415" s="48">
        <f t="shared" si="880"/>
        <v>113.3</v>
      </c>
      <c r="U415" s="46">
        <f t="shared" si="881"/>
        <v>10.42</v>
      </c>
      <c r="V415" s="46">
        <v>0</v>
      </c>
      <c r="W415" s="48">
        <f t="shared" si="882"/>
        <v>89.5</v>
      </c>
      <c r="X415" s="48">
        <f t="shared" si="883"/>
        <v>54</v>
      </c>
      <c r="Y415" s="46">
        <f t="shared" si="884"/>
        <v>545.08</v>
      </c>
      <c r="Z415" s="46">
        <f t="shared" si="885"/>
        <v>1784.31125</v>
      </c>
      <c r="AA415" s="78"/>
      <c r="AB415" s="12" t="s">
        <v>92</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45">
        <f t="shared" si="870"/>
        <v>413</v>
      </c>
      <c r="B416" s="52" t="s">
        <v>176</v>
      </c>
      <c r="C416" s="52" t="s">
        <v>1052</v>
      </c>
      <c r="D416" s="55" t="s">
        <v>1053</v>
      </c>
      <c r="E416" s="109">
        <v>3473.25</v>
      </c>
      <c r="F416" s="95">
        <v>3473.25</v>
      </c>
      <c r="G416" s="95">
        <v>5664.75</v>
      </c>
      <c r="H416" s="95">
        <v>3473.25</v>
      </c>
      <c r="I416" s="105">
        <v>3180</v>
      </c>
      <c r="J416" s="48">
        <v>108</v>
      </c>
      <c r="K416" s="63">
        <f t="shared" si="871"/>
        <v>62.5185</v>
      </c>
      <c r="L416" s="64">
        <f t="shared" si="872"/>
        <v>555.72</v>
      </c>
      <c r="M416" s="48">
        <f t="shared" si="873"/>
        <v>453.18</v>
      </c>
      <c r="N416" s="46">
        <f t="shared" si="874"/>
        <v>24.31275</v>
      </c>
      <c r="O416" s="48">
        <f t="shared" si="875"/>
        <v>159</v>
      </c>
      <c r="P416" s="48">
        <f t="shared" si="876"/>
        <v>54</v>
      </c>
      <c r="Q416" s="48">
        <f t="shared" si="877"/>
        <v>1308.73125</v>
      </c>
      <c r="R416" s="46">
        <f t="shared" si="878"/>
        <v>0</v>
      </c>
      <c r="S416" s="46">
        <f t="shared" si="879"/>
        <v>277.86</v>
      </c>
      <c r="T416" s="48">
        <f t="shared" si="880"/>
        <v>113.3</v>
      </c>
      <c r="U416" s="46">
        <f t="shared" si="881"/>
        <v>10.42</v>
      </c>
      <c r="V416" s="46">
        <v>0</v>
      </c>
      <c r="W416" s="48">
        <f t="shared" si="882"/>
        <v>159</v>
      </c>
      <c r="X416" s="48">
        <f t="shared" si="883"/>
        <v>54</v>
      </c>
      <c r="Y416" s="46">
        <f t="shared" si="884"/>
        <v>614.58</v>
      </c>
      <c r="Z416" s="46">
        <f t="shared" si="885"/>
        <v>1923.31125</v>
      </c>
      <c r="AA416" s="78"/>
      <c r="AB416" s="12" t="s">
        <v>104</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45">
        <f t="shared" si="870"/>
        <v>414</v>
      </c>
      <c r="B417" s="52" t="s">
        <v>176</v>
      </c>
      <c r="C417" s="52" t="s">
        <v>1054</v>
      </c>
      <c r="D417" s="55" t="s">
        <v>1055</v>
      </c>
      <c r="E417" s="109">
        <v>3473.25</v>
      </c>
      <c r="F417" s="95">
        <v>3473.25</v>
      </c>
      <c r="G417" s="95">
        <v>5664.75</v>
      </c>
      <c r="H417" s="95">
        <v>3473.25</v>
      </c>
      <c r="I417" s="105">
        <v>3180</v>
      </c>
      <c r="J417" s="48">
        <v>108</v>
      </c>
      <c r="K417" s="63">
        <f t="shared" si="871"/>
        <v>62.5185</v>
      </c>
      <c r="L417" s="64">
        <f t="shared" si="872"/>
        <v>555.72</v>
      </c>
      <c r="M417" s="48">
        <f t="shared" si="873"/>
        <v>453.18</v>
      </c>
      <c r="N417" s="46">
        <f t="shared" si="874"/>
        <v>24.31275</v>
      </c>
      <c r="O417" s="48">
        <f t="shared" si="875"/>
        <v>159</v>
      </c>
      <c r="P417" s="48">
        <f t="shared" si="876"/>
        <v>54</v>
      </c>
      <c r="Q417" s="48">
        <f t="shared" si="877"/>
        <v>1308.73125</v>
      </c>
      <c r="R417" s="46">
        <f t="shared" si="878"/>
        <v>0</v>
      </c>
      <c r="S417" s="46">
        <f t="shared" si="879"/>
        <v>277.86</v>
      </c>
      <c r="T417" s="48">
        <f t="shared" si="880"/>
        <v>113.3</v>
      </c>
      <c r="U417" s="46">
        <f t="shared" si="881"/>
        <v>10.42</v>
      </c>
      <c r="V417" s="46">
        <v>0</v>
      </c>
      <c r="W417" s="48">
        <f t="shared" si="882"/>
        <v>159</v>
      </c>
      <c r="X417" s="48">
        <f t="shared" si="883"/>
        <v>54</v>
      </c>
      <c r="Y417" s="46">
        <f t="shared" si="884"/>
        <v>614.58</v>
      </c>
      <c r="Z417" s="46">
        <f t="shared" si="885"/>
        <v>1923.31125</v>
      </c>
      <c r="AA417" s="78"/>
      <c r="AB417" s="12" t="s">
        <v>104</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45">
        <f t="shared" si="870"/>
        <v>415</v>
      </c>
      <c r="B418" s="52" t="s">
        <v>210</v>
      </c>
      <c r="C418" s="52" t="s">
        <v>1056</v>
      </c>
      <c r="D418" s="55" t="s">
        <v>1057</v>
      </c>
      <c r="E418" s="109">
        <v>3473.25</v>
      </c>
      <c r="F418" s="95">
        <v>3473.25</v>
      </c>
      <c r="G418" s="95">
        <v>5664.75</v>
      </c>
      <c r="H418" s="95">
        <v>3473.25</v>
      </c>
      <c r="I418" s="105">
        <v>3180</v>
      </c>
      <c r="J418" s="48">
        <v>108</v>
      </c>
      <c r="K418" s="63">
        <f t="shared" si="871"/>
        <v>62.5185</v>
      </c>
      <c r="L418" s="64">
        <f t="shared" si="872"/>
        <v>555.72</v>
      </c>
      <c r="M418" s="48">
        <f t="shared" si="873"/>
        <v>453.18</v>
      </c>
      <c r="N418" s="46">
        <f t="shared" si="874"/>
        <v>24.31275</v>
      </c>
      <c r="O418" s="48">
        <f t="shared" si="875"/>
        <v>159</v>
      </c>
      <c r="P418" s="48">
        <f t="shared" si="876"/>
        <v>54</v>
      </c>
      <c r="Q418" s="48">
        <f t="shared" si="877"/>
        <v>1308.73125</v>
      </c>
      <c r="R418" s="46">
        <f t="shared" si="878"/>
        <v>0</v>
      </c>
      <c r="S418" s="46">
        <f t="shared" si="879"/>
        <v>277.86</v>
      </c>
      <c r="T418" s="48">
        <f t="shared" si="880"/>
        <v>113.3</v>
      </c>
      <c r="U418" s="46">
        <f t="shared" si="881"/>
        <v>10.42</v>
      </c>
      <c r="V418" s="46">
        <v>0</v>
      </c>
      <c r="W418" s="48">
        <f t="shared" si="882"/>
        <v>159</v>
      </c>
      <c r="X418" s="48">
        <f t="shared" si="883"/>
        <v>54</v>
      </c>
      <c r="Y418" s="46">
        <f t="shared" si="884"/>
        <v>614.58</v>
      </c>
      <c r="Z418" s="46">
        <f t="shared" si="885"/>
        <v>1923.31125</v>
      </c>
      <c r="AA418" s="78"/>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45">
        <f t="shared" si="870"/>
        <v>416</v>
      </c>
      <c r="B419" s="52" t="s">
        <v>640</v>
      </c>
      <c r="C419" s="52" t="s">
        <v>1058</v>
      </c>
      <c r="D419" s="55" t="s">
        <v>1059</v>
      </c>
      <c r="E419" s="109">
        <v>3473.25</v>
      </c>
      <c r="F419" s="95">
        <v>3473.25</v>
      </c>
      <c r="G419" s="95">
        <v>5664.75</v>
      </c>
      <c r="H419" s="95">
        <v>3473.25</v>
      </c>
      <c r="I419" s="105">
        <v>1790</v>
      </c>
      <c r="J419" s="48">
        <v>108</v>
      </c>
      <c r="K419" s="63">
        <f t="shared" si="871"/>
        <v>62.5185</v>
      </c>
      <c r="L419" s="64">
        <f t="shared" si="872"/>
        <v>555.72</v>
      </c>
      <c r="M419" s="48">
        <f t="shared" si="873"/>
        <v>453.18</v>
      </c>
      <c r="N419" s="46">
        <f t="shared" si="874"/>
        <v>24.31275</v>
      </c>
      <c r="O419" s="48">
        <f t="shared" si="875"/>
        <v>89.5</v>
      </c>
      <c r="P419" s="48">
        <f t="shared" si="876"/>
        <v>54</v>
      </c>
      <c r="Q419" s="48">
        <f t="shared" si="877"/>
        <v>1239.23125</v>
      </c>
      <c r="R419" s="46">
        <f t="shared" si="878"/>
        <v>0</v>
      </c>
      <c r="S419" s="46">
        <f t="shared" si="879"/>
        <v>277.86</v>
      </c>
      <c r="T419" s="48">
        <f t="shared" si="880"/>
        <v>113.3</v>
      </c>
      <c r="U419" s="46">
        <f t="shared" si="881"/>
        <v>10.42</v>
      </c>
      <c r="V419" s="46">
        <v>0</v>
      </c>
      <c r="W419" s="48">
        <f t="shared" si="882"/>
        <v>89.5</v>
      </c>
      <c r="X419" s="48">
        <f t="shared" si="883"/>
        <v>54</v>
      </c>
      <c r="Y419" s="46">
        <f t="shared" si="884"/>
        <v>545.08</v>
      </c>
      <c r="Z419" s="46">
        <f t="shared" si="885"/>
        <v>1784.31125</v>
      </c>
      <c r="AA419" s="78"/>
      <c r="AB419" s="12" t="s">
        <v>95</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45">
        <f t="shared" si="870"/>
        <v>417</v>
      </c>
      <c r="B420" s="52" t="s">
        <v>640</v>
      </c>
      <c r="C420" s="52" t="s">
        <v>1060</v>
      </c>
      <c r="D420" s="55" t="s">
        <v>1061</v>
      </c>
      <c r="E420" s="109">
        <v>3473.25</v>
      </c>
      <c r="F420" s="95">
        <v>3473.25</v>
      </c>
      <c r="G420" s="95">
        <v>5664.75</v>
      </c>
      <c r="H420" s="95">
        <v>3473.25</v>
      </c>
      <c r="I420" s="105">
        <v>1790</v>
      </c>
      <c r="J420" s="48">
        <v>108</v>
      </c>
      <c r="K420" s="63">
        <f t="shared" si="871"/>
        <v>62.5185</v>
      </c>
      <c r="L420" s="64">
        <f t="shared" si="872"/>
        <v>555.72</v>
      </c>
      <c r="M420" s="48">
        <f t="shared" si="873"/>
        <v>453.18</v>
      </c>
      <c r="N420" s="46">
        <f t="shared" si="874"/>
        <v>24.31275</v>
      </c>
      <c r="O420" s="48">
        <f t="shared" si="875"/>
        <v>89.5</v>
      </c>
      <c r="P420" s="48">
        <f t="shared" si="876"/>
        <v>54</v>
      </c>
      <c r="Q420" s="48">
        <f t="shared" si="877"/>
        <v>1239.23125</v>
      </c>
      <c r="R420" s="46">
        <f t="shared" si="878"/>
        <v>0</v>
      </c>
      <c r="S420" s="46">
        <f t="shared" si="879"/>
        <v>277.86</v>
      </c>
      <c r="T420" s="48">
        <f t="shared" si="880"/>
        <v>113.3</v>
      </c>
      <c r="U420" s="46">
        <f t="shared" si="881"/>
        <v>10.42</v>
      </c>
      <c r="V420" s="46">
        <v>0</v>
      </c>
      <c r="W420" s="48">
        <f t="shared" si="882"/>
        <v>89.5</v>
      </c>
      <c r="X420" s="48">
        <f t="shared" si="883"/>
        <v>54</v>
      </c>
      <c r="Y420" s="46">
        <f t="shared" si="884"/>
        <v>545.08</v>
      </c>
      <c r="Z420" s="46">
        <f t="shared" si="885"/>
        <v>1784.31125</v>
      </c>
      <c r="AA420" s="78"/>
      <c r="AB420" s="12" t="s">
        <v>95</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45">
        <f t="shared" si="870"/>
        <v>418</v>
      </c>
      <c r="B421" s="52" t="s">
        <v>640</v>
      </c>
      <c r="C421" s="52" t="s">
        <v>1062</v>
      </c>
      <c r="D421" s="55" t="s">
        <v>1063</v>
      </c>
      <c r="E421" s="109">
        <v>3473.25</v>
      </c>
      <c r="F421" s="95">
        <v>3473.25</v>
      </c>
      <c r="G421" s="95">
        <v>5664.75</v>
      </c>
      <c r="H421" s="95">
        <v>3473.25</v>
      </c>
      <c r="I421" s="105">
        <v>1790</v>
      </c>
      <c r="J421" s="48">
        <v>108</v>
      </c>
      <c r="K421" s="63">
        <f t="shared" si="871"/>
        <v>62.5185</v>
      </c>
      <c r="L421" s="64">
        <f t="shared" si="872"/>
        <v>555.72</v>
      </c>
      <c r="M421" s="48">
        <f t="shared" si="873"/>
        <v>453.18</v>
      </c>
      <c r="N421" s="46">
        <f t="shared" si="874"/>
        <v>24.31275</v>
      </c>
      <c r="O421" s="48">
        <f t="shared" si="875"/>
        <v>89.5</v>
      </c>
      <c r="P421" s="48">
        <f t="shared" si="876"/>
        <v>54</v>
      </c>
      <c r="Q421" s="48">
        <f t="shared" si="877"/>
        <v>1239.23125</v>
      </c>
      <c r="R421" s="46">
        <f t="shared" si="878"/>
        <v>0</v>
      </c>
      <c r="S421" s="46">
        <f t="shared" si="879"/>
        <v>277.86</v>
      </c>
      <c r="T421" s="48">
        <f t="shared" si="880"/>
        <v>113.3</v>
      </c>
      <c r="U421" s="46">
        <f t="shared" si="881"/>
        <v>10.42</v>
      </c>
      <c r="V421" s="46">
        <v>0</v>
      </c>
      <c r="W421" s="48">
        <f t="shared" si="882"/>
        <v>89.5</v>
      </c>
      <c r="X421" s="48">
        <f t="shared" si="883"/>
        <v>54</v>
      </c>
      <c r="Y421" s="46">
        <f t="shared" si="884"/>
        <v>545.08</v>
      </c>
      <c r="Z421" s="46">
        <f t="shared" si="885"/>
        <v>1784.31125</v>
      </c>
      <c r="AA421" s="78"/>
      <c r="AB421" s="12" t="s">
        <v>95</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45">
        <f t="shared" si="870"/>
        <v>419</v>
      </c>
      <c r="B422" s="52" t="s">
        <v>640</v>
      </c>
      <c r="C422" s="52" t="s">
        <v>1064</v>
      </c>
      <c r="D422" s="55" t="s">
        <v>1065</v>
      </c>
      <c r="E422" s="109">
        <v>3473.25</v>
      </c>
      <c r="F422" s="95">
        <v>3473.25</v>
      </c>
      <c r="G422" s="95">
        <v>5664.75</v>
      </c>
      <c r="H422" s="95">
        <v>3473.25</v>
      </c>
      <c r="I422" s="105">
        <v>3180</v>
      </c>
      <c r="J422" s="48">
        <v>108</v>
      </c>
      <c r="K422" s="63">
        <f t="shared" si="871"/>
        <v>62.5185</v>
      </c>
      <c r="L422" s="64">
        <f t="shared" si="872"/>
        <v>555.72</v>
      </c>
      <c r="M422" s="48">
        <f t="shared" si="873"/>
        <v>453.18</v>
      </c>
      <c r="N422" s="46">
        <f t="shared" si="874"/>
        <v>24.31275</v>
      </c>
      <c r="O422" s="48">
        <f t="shared" si="875"/>
        <v>159</v>
      </c>
      <c r="P422" s="48">
        <f t="shared" si="876"/>
        <v>54</v>
      </c>
      <c r="Q422" s="48">
        <f t="shared" si="877"/>
        <v>1308.73125</v>
      </c>
      <c r="R422" s="46">
        <f t="shared" si="878"/>
        <v>0</v>
      </c>
      <c r="S422" s="46">
        <f t="shared" si="879"/>
        <v>277.86</v>
      </c>
      <c r="T422" s="48">
        <f t="shared" si="880"/>
        <v>113.3</v>
      </c>
      <c r="U422" s="46">
        <f t="shared" si="881"/>
        <v>10.42</v>
      </c>
      <c r="V422" s="46">
        <v>0</v>
      </c>
      <c r="W422" s="48">
        <f t="shared" si="882"/>
        <v>159</v>
      </c>
      <c r="X422" s="48">
        <f t="shared" si="883"/>
        <v>54</v>
      </c>
      <c r="Y422" s="46">
        <f t="shared" si="884"/>
        <v>614.58</v>
      </c>
      <c r="Z422" s="46">
        <f t="shared" si="885"/>
        <v>1923.31125</v>
      </c>
      <c r="AA422" s="78"/>
      <c r="AB422" s="12" t="s">
        <v>95</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45">
        <f t="shared" si="870"/>
        <v>420</v>
      </c>
      <c r="B423" s="52" t="s">
        <v>173</v>
      </c>
      <c r="C423" s="52" t="s">
        <v>1066</v>
      </c>
      <c r="D423" s="55" t="s">
        <v>1067</v>
      </c>
      <c r="E423" s="109">
        <v>3473.25</v>
      </c>
      <c r="F423" s="95">
        <v>3473.25</v>
      </c>
      <c r="G423" s="95">
        <v>5664.75</v>
      </c>
      <c r="H423" s="95">
        <v>3473.25</v>
      </c>
      <c r="I423" s="105">
        <v>3180</v>
      </c>
      <c r="J423" s="48">
        <v>108</v>
      </c>
      <c r="K423" s="63">
        <f t="shared" si="871"/>
        <v>62.5185</v>
      </c>
      <c r="L423" s="64">
        <f t="shared" si="872"/>
        <v>555.72</v>
      </c>
      <c r="M423" s="48">
        <f t="shared" si="873"/>
        <v>453.18</v>
      </c>
      <c r="N423" s="46">
        <f t="shared" si="874"/>
        <v>24.31275</v>
      </c>
      <c r="O423" s="48">
        <f t="shared" si="875"/>
        <v>159</v>
      </c>
      <c r="P423" s="48">
        <f t="shared" si="876"/>
        <v>54</v>
      </c>
      <c r="Q423" s="48">
        <f t="shared" si="877"/>
        <v>1308.73125</v>
      </c>
      <c r="R423" s="46">
        <f t="shared" si="878"/>
        <v>0</v>
      </c>
      <c r="S423" s="46">
        <f t="shared" si="879"/>
        <v>277.86</v>
      </c>
      <c r="T423" s="48">
        <f t="shared" si="880"/>
        <v>113.3</v>
      </c>
      <c r="U423" s="46">
        <f t="shared" si="881"/>
        <v>10.42</v>
      </c>
      <c r="V423" s="46">
        <v>0</v>
      </c>
      <c r="W423" s="48">
        <f t="shared" si="882"/>
        <v>159</v>
      </c>
      <c r="X423" s="48">
        <f t="shared" si="883"/>
        <v>54</v>
      </c>
      <c r="Y423" s="46">
        <f t="shared" si="884"/>
        <v>614.58</v>
      </c>
      <c r="Z423" s="46">
        <f t="shared" si="885"/>
        <v>1923.31125</v>
      </c>
      <c r="AA423" s="78"/>
      <c r="AB423" s="12" t="s">
        <v>104</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45">
        <f t="shared" si="870"/>
        <v>421</v>
      </c>
      <c r="B424" s="52" t="s">
        <v>173</v>
      </c>
      <c r="C424" s="52" t="s">
        <v>1068</v>
      </c>
      <c r="D424" s="55" t="s">
        <v>1069</v>
      </c>
      <c r="E424" s="109">
        <v>3473.25</v>
      </c>
      <c r="F424" s="95">
        <v>3473.25</v>
      </c>
      <c r="G424" s="95">
        <v>5664.75</v>
      </c>
      <c r="H424" s="95">
        <v>3473.25</v>
      </c>
      <c r="I424" s="105">
        <v>3180</v>
      </c>
      <c r="J424" s="48">
        <v>108</v>
      </c>
      <c r="K424" s="63">
        <f t="shared" si="871"/>
        <v>62.5185</v>
      </c>
      <c r="L424" s="64">
        <f t="shared" si="872"/>
        <v>555.72</v>
      </c>
      <c r="M424" s="48">
        <f t="shared" si="873"/>
        <v>453.18</v>
      </c>
      <c r="N424" s="46">
        <f t="shared" si="874"/>
        <v>24.31275</v>
      </c>
      <c r="O424" s="48">
        <f t="shared" si="875"/>
        <v>159</v>
      </c>
      <c r="P424" s="48">
        <f t="shared" si="876"/>
        <v>54</v>
      </c>
      <c r="Q424" s="48">
        <f t="shared" si="877"/>
        <v>1308.73125</v>
      </c>
      <c r="R424" s="46">
        <f t="shared" si="878"/>
        <v>0</v>
      </c>
      <c r="S424" s="46">
        <f t="shared" si="879"/>
        <v>277.86</v>
      </c>
      <c r="T424" s="48">
        <f t="shared" si="880"/>
        <v>113.3</v>
      </c>
      <c r="U424" s="46">
        <f t="shared" si="881"/>
        <v>10.42</v>
      </c>
      <c r="V424" s="46">
        <v>0</v>
      </c>
      <c r="W424" s="48">
        <f t="shared" si="882"/>
        <v>159</v>
      </c>
      <c r="X424" s="48">
        <f t="shared" si="883"/>
        <v>54</v>
      </c>
      <c r="Y424" s="46">
        <f t="shared" si="884"/>
        <v>614.58</v>
      </c>
      <c r="Z424" s="46">
        <f t="shared" si="885"/>
        <v>1923.31125</v>
      </c>
      <c r="AA424" s="78"/>
      <c r="AB424" s="12" t="s">
        <v>104</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45">
        <f t="shared" si="870"/>
        <v>422</v>
      </c>
      <c r="B425" s="52" t="s">
        <v>509</v>
      </c>
      <c r="C425" s="52" t="s">
        <v>1070</v>
      </c>
      <c r="D425" s="55" t="s">
        <v>1071</v>
      </c>
      <c r="E425" s="109">
        <v>3473.25</v>
      </c>
      <c r="F425" s="95">
        <v>3473.25</v>
      </c>
      <c r="G425" s="95">
        <v>5664.75</v>
      </c>
      <c r="H425" s="95">
        <v>3473.25</v>
      </c>
      <c r="I425" s="105">
        <v>1790</v>
      </c>
      <c r="J425" s="48">
        <v>108</v>
      </c>
      <c r="K425" s="63">
        <f t="shared" si="871"/>
        <v>62.5185</v>
      </c>
      <c r="L425" s="64">
        <f t="shared" si="872"/>
        <v>555.72</v>
      </c>
      <c r="M425" s="48">
        <f t="shared" si="873"/>
        <v>453.18</v>
      </c>
      <c r="N425" s="46">
        <f t="shared" si="874"/>
        <v>24.31275</v>
      </c>
      <c r="O425" s="48">
        <f t="shared" si="875"/>
        <v>89.5</v>
      </c>
      <c r="P425" s="48">
        <f t="shared" si="876"/>
        <v>54</v>
      </c>
      <c r="Q425" s="48">
        <f t="shared" si="877"/>
        <v>1239.23125</v>
      </c>
      <c r="R425" s="46">
        <f t="shared" si="878"/>
        <v>0</v>
      </c>
      <c r="S425" s="46">
        <f t="shared" si="879"/>
        <v>277.86</v>
      </c>
      <c r="T425" s="48">
        <f t="shared" si="880"/>
        <v>113.3</v>
      </c>
      <c r="U425" s="46">
        <f t="shared" si="881"/>
        <v>10.42</v>
      </c>
      <c r="V425" s="46">
        <v>0</v>
      </c>
      <c r="W425" s="48">
        <f t="shared" si="882"/>
        <v>89.5</v>
      </c>
      <c r="X425" s="48">
        <f t="shared" si="883"/>
        <v>54</v>
      </c>
      <c r="Y425" s="46">
        <f t="shared" si="884"/>
        <v>545.08</v>
      </c>
      <c r="Z425" s="46">
        <f t="shared" si="885"/>
        <v>1784.31125</v>
      </c>
      <c r="AA425" s="78"/>
      <c r="AB425" s="12" t="s">
        <v>83</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20" customFormat="1" ht="16" customHeight="1" spans="1:36">
      <c r="A426" s="57">
        <f t="shared" si="870"/>
        <v>423</v>
      </c>
      <c r="B426" s="149" t="s">
        <v>640</v>
      </c>
      <c r="C426" s="149" t="s">
        <v>1072</v>
      </c>
      <c r="D426" s="167" t="s">
        <v>1073</v>
      </c>
      <c r="E426" s="186">
        <v>3473.25</v>
      </c>
      <c r="F426" s="188">
        <v>0</v>
      </c>
      <c r="G426" s="187">
        <v>0</v>
      </c>
      <c r="H426" s="188">
        <v>0</v>
      </c>
      <c r="I426" s="188">
        <v>0</v>
      </c>
      <c r="J426" s="48">
        <v>0</v>
      </c>
      <c r="K426" s="65">
        <f t="shared" si="871"/>
        <v>62.5185</v>
      </c>
      <c r="L426" s="66">
        <f t="shared" si="872"/>
        <v>0</v>
      </c>
      <c r="M426" s="60">
        <f t="shared" si="873"/>
        <v>0</v>
      </c>
      <c r="N426" s="58">
        <f t="shared" si="874"/>
        <v>0</v>
      </c>
      <c r="O426" s="60">
        <f t="shared" si="875"/>
        <v>0</v>
      </c>
      <c r="P426" s="60">
        <f t="shared" si="876"/>
        <v>0</v>
      </c>
      <c r="Q426" s="60">
        <f t="shared" si="877"/>
        <v>62.5185</v>
      </c>
      <c r="R426" s="58">
        <f t="shared" si="878"/>
        <v>0</v>
      </c>
      <c r="S426" s="58">
        <f t="shared" si="879"/>
        <v>0</v>
      </c>
      <c r="T426" s="60">
        <f t="shared" si="880"/>
        <v>0</v>
      </c>
      <c r="U426" s="58">
        <f t="shared" si="881"/>
        <v>0</v>
      </c>
      <c r="V426" s="58">
        <v>0</v>
      </c>
      <c r="W426" s="60">
        <f t="shared" si="882"/>
        <v>0</v>
      </c>
      <c r="X426" s="60">
        <f t="shared" si="883"/>
        <v>0</v>
      </c>
      <c r="Y426" s="58">
        <f t="shared" si="884"/>
        <v>0</v>
      </c>
      <c r="Z426" s="58">
        <f t="shared" si="885"/>
        <v>62.5185</v>
      </c>
      <c r="AA426" s="185"/>
      <c r="AB426" s="16" t="s">
        <v>95</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45">
        <f t="shared" si="870"/>
        <v>424</v>
      </c>
      <c r="B427" s="52" t="s">
        <v>328</v>
      </c>
      <c r="C427" s="110" t="s">
        <v>1074</v>
      </c>
      <c r="D427" s="55" t="s">
        <v>1075</v>
      </c>
      <c r="E427" s="109">
        <v>3820</v>
      </c>
      <c r="F427" s="95">
        <v>0</v>
      </c>
      <c r="G427" s="95">
        <v>0</v>
      </c>
      <c r="H427" s="95">
        <v>0</v>
      </c>
      <c r="I427" s="105">
        <v>4180</v>
      </c>
      <c r="J427" s="48">
        <v>0</v>
      </c>
      <c r="K427" s="63">
        <f t="shared" si="871"/>
        <v>68.76</v>
      </c>
      <c r="L427" s="64">
        <f t="shared" si="872"/>
        <v>0</v>
      </c>
      <c r="M427" s="48">
        <f t="shared" si="873"/>
        <v>0</v>
      </c>
      <c r="N427" s="46">
        <f t="shared" si="874"/>
        <v>0</v>
      </c>
      <c r="O427" s="48">
        <f t="shared" si="875"/>
        <v>209</v>
      </c>
      <c r="P427" s="48">
        <f t="shared" si="876"/>
        <v>0</v>
      </c>
      <c r="Q427" s="48">
        <f t="shared" si="877"/>
        <v>277.76</v>
      </c>
      <c r="R427" s="46">
        <f t="shared" si="878"/>
        <v>0</v>
      </c>
      <c r="S427" s="46">
        <f t="shared" si="879"/>
        <v>0</v>
      </c>
      <c r="T427" s="48">
        <f t="shared" si="880"/>
        <v>0</v>
      </c>
      <c r="U427" s="46">
        <f t="shared" si="881"/>
        <v>0</v>
      </c>
      <c r="V427" s="46">
        <v>0</v>
      </c>
      <c r="W427" s="48">
        <f t="shared" si="882"/>
        <v>209</v>
      </c>
      <c r="X427" s="48">
        <f t="shared" si="883"/>
        <v>0</v>
      </c>
      <c r="Y427" s="46">
        <f t="shared" si="884"/>
        <v>209</v>
      </c>
      <c r="Z427" s="46">
        <f t="shared" si="885"/>
        <v>486.76</v>
      </c>
      <c r="AA427" s="78"/>
      <c r="AB427" s="12" t="s">
        <v>104</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45">
        <f t="shared" si="870"/>
        <v>425</v>
      </c>
      <c r="B428" s="52" t="s">
        <v>509</v>
      </c>
      <c r="C428" s="52" t="s">
        <v>1076</v>
      </c>
      <c r="D428" s="344" t="s">
        <v>1077</v>
      </c>
      <c r="E428" s="109">
        <v>3473.25</v>
      </c>
      <c r="F428" s="109">
        <v>3473.25</v>
      </c>
      <c r="G428" s="95">
        <v>5664.75</v>
      </c>
      <c r="H428" s="95">
        <v>3473.25</v>
      </c>
      <c r="I428" s="105">
        <v>1790</v>
      </c>
      <c r="J428" s="48">
        <v>108</v>
      </c>
      <c r="K428" s="63">
        <f t="shared" si="871"/>
        <v>62.5185</v>
      </c>
      <c r="L428" s="64">
        <f t="shared" si="872"/>
        <v>555.72</v>
      </c>
      <c r="M428" s="48">
        <f t="shared" si="873"/>
        <v>453.18</v>
      </c>
      <c r="N428" s="46">
        <f t="shared" si="874"/>
        <v>24.31275</v>
      </c>
      <c r="O428" s="48">
        <f t="shared" si="875"/>
        <v>89.5</v>
      </c>
      <c r="P428" s="48">
        <f t="shared" si="876"/>
        <v>54</v>
      </c>
      <c r="Q428" s="48">
        <f t="shared" si="877"/>
        <v>1239.23125</v>
      </c>
      <c r="R428" s="46">
        <f t="shared" si="878"/>
        <v>0</v>
      </c>
      <c r="S428" s="46">
        <f t="shared" si="879"/>
        <v>277.86</v>
      </c>
      <c r="T428" s="48">
        <f t="shared" si="880"/>
        <v>113.3</v>
      </c>
      <c r="U428" s="46">
        <f t="shared" si="881"/>
        <v>10.42</v>
      </c>
      <c r="V428" s="46">
        <v>0</v>
      </c>
      <c r="W428" s="48">
        <f t="shared" si="882"/>
        <v>89.5</v>
      </c>
      <c r="X428" s="48">
        <f t="shared" si="883"/>
        <v>54</v>
      </c>
      <c r="Y428" s="46">
        <f t="shared" si="884"/>
        <v>545.08</v>
      </c>
      <c r="Z428" s="46">
        <f t="shared" si="885"/>
        <v>1784.31125</v>
      </c>
      <c r="AA428" s="78"/>
      <c r="AB428" s="12" t="s">
        <v>83</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45">
        <f t="shared" si="870"/>
        <v>426</v>
      </c>
      <c r="B429" s="52" t="s">
        <v>230</v>
      </c>
      <c r="C429" s="52" t="s">
        <v>1078</v>
      </c>
      <c r="D429" s="344" t="s">
        <v>1079</v>
      </c>
      <c r="E429" s="109">
        <v>3820</v>
      </c>
      <c r="F429" s="109">
        <v>3820</v>
      </c>
      <c r="G429" s="95">
        <v>5664.75</v>
      </c>
      <c r="H429" s="95">
        <v>3820</v>
      </c>
      <c r="I429" s="115">
        <v>4180</v>
      </c>
      <c r="J429" s="48">
        <v>108</v>
      </c>
      <c r="K429" s="63">
        <f t="shared" si="871"/>
        <v>68.76</v>
      </c>
      <c r="L429" s="64">
        <f t="shared" si="872"/>
        <v>611.2</v>
      </c>
      <c r="M429" s="48">
        <f t="shared" si="873"/>
        <v>453.18</v>
      </c>
      <c r="N429" s="46">
        <f t="shared" si="874"/>
        <v>26.74</v>
      </c>
      <c r="O429" s="48">
        <f t="shared" si="875"/>
        <v>209</v>
      </c>
      <c r="P429" s="48">
        <f t="shared" si="876"/>
        <v>54</v>
      </c>
      <c r="Q429" s="48">
        <f t="shared" si="877"/>
        <v>1422.88</v>
      </c>
      <c r="R429" s="46">
        <f t="shared" si="878"/>
        <v>0</v>
      </c>
      <c r="S429" s="46">
        <f t="shared" si="879"/>
        <v>305.6</v>
      </c>
      <c r="T429" s="48">
        <f t="shared" si="880"/>
        <v>113.3</v>
      </c>
      <c r="U429" s="46">
        <f t="shared" si="881"/>
        <v>11.46</v>
      </c>
      <c r="V429" s="46">
        <v>0</v>
      </c>
      <c r="W429" s="48">
        <f t="shared" si="882"/>
        <v>209</v>
      </c>
      <c r="X429" s="48">
        <f t="shared" si="883"/>
        <v>54</v>
      </c>
      <c r="Y429" s="46">
        <f t="shared" si="884"/>
        <v>693.36</v>
      </c>
      <c r="Z429" s="46">
        <f t="shared" si="885"/>
        <v>2116.24</v>
      </c>
      <c r="AA429" s="78"/>
      <c r="AB429" s="12" t="s">
        <v>57</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45">
        <f t="shared" si="870"/>
        <v>427</v>
      </c>
      <c r="B430" s="52" t="s">
        <v>230</v>
      </c>
      <c r="C430" s="52" t="s">
        <v>1080</v>
      </c>
      <c r="D430" s="344" t="s">
        <v>1081</v>
      </c>
      <c r="E430" s="109">
        <v>3473.25</v>
      </c>
      <c r="F430" s="109">
        <v>3473.25</v>
      </c>
      <c r="G430" s="95">
        <v>5664.75</v>
      </c>
      <c r="H430" s="95">
        <v>3473.25</v>
      </c>
      <c r="I430" s="105">
        <v>3180</v>
      </c>
      <c r="J430" s="48">
        <v>108</v>
      </c>
      <c r="K430" s="63">
        <f t="shared" si="871"/>
        <v>62.5185</v>
      </c>
      <c r="L430" s="64">
        <f t="shared" si="872"/>
        <v>555.72</v>
      </c>
      <c r="M430" s="48">
        <f t="shared" si="873"/>
        <v>453.18</v>
      </c>
      <c r="N430" s="46">
        <f t="shared" si="874"/>
        <v>24.31275</v>
      </c>
      <c r="O430" s="48">
        <f t="shared" si="875"/>
        <v>159</v>
      </c>
      <c r="P430" s="48">
        <f t="shared" si="876"/>
        <v>54</v>
      </c>
      <c r="Q430" s="48">
        <f t="shared" si="877"/>
        <v>1308.73125</v>
      </c>
      <c r="R430" s="46">
        <f t="shared" si="878"/>
        <v>0</v>
      </c>
      <c r="S430" s="46">
        <f t="shared" si="879"/>
        <v>277.86</v>
      </c>
      <c r="T430" s="48">
        <f t="shared" si="880"/>
        <v>113.3</v>
      </c>
      <c r="U430" s="46">
        <f t="shared" si="881"/>
        <v>10.42</v>
      </c>
      <c r="V430" s="46">
        <v>0</v>
      </c>
      <c r="W430" s="48">
        <f t="shared" si="882"/>
        <v>159</v>
      </c>
      <c r="X430" s="48">
        <f t="shared" si="883"/>
        <v>54</v>
      </c>
      <c r="Y430" s="46">
        <f t="shared" si="884"/>
        <v>614.58</v>
      </c>
      <c r="Z430" s="46">
        <f t="shared" si="885"/>
        <v>1923.31125</v>
      </c>
      <c r="AA430" s="78"/>
      <c r="AB430" s="12" t="s">
        <v>60</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45">
        <f t="shared" si="870"/>
        <v>428</v>
      </c>
      <c r="B431" s="52" t="s">
        <v>670</v>
      </c>
      <c r="C431" s="52" t="s">
        <v>1084</v>
      </c>
      <c r="D431" s="344" t="s">
        <v>1085</v>
      </c>
      <c r="E431" s="109">
        <v>3473.25</v>
      </c>
      <c r="F431" s="109">
        <v>3473.25</v>
      </c>
      <c r="G431" s="95">
        <v>5664.75</v>
      </c>
      <c r="H431" s="95">
        <v>3473.25</v>
      </c>
      <c r="I431" s="105">
        <v>0</v>
      </c>
      <c r="J431" s="48">
        <v>108</v>
      </c>
      <c r="K431" s="63">
        <f t="shared" si="871"/>
        <v>62.5185</v>
      </c>
      <c r="L431" s="64">
        <f t="shared" si="872"/>
        <v>555.72</v>
      </c>
      <c r="M431" s="48">
        <f t="shared" si="873"/>
        <v>453.18</v>
      </c>
      <c r="N431" s="46">
        <f t="shared" si="874"/>
        <v>24.31275</v>
      </c>
      <c r="O431" s="48">
        <f t="shared" si="875"/>
        <v>0</v>
      </c>
      <c r="P431" s="48">
        <f t="shared" si="876"/>
        <v>54</v>
      </c>
      <c r="Q431" s="48">
        <f t="shared" si="877"/>
        <v>1149.73125</v>
      </c>
      <c r="R431" s="46">
        <f t="shared" si="878"/>
        <v>0</v>
      </c>
      <c r="S431" s="46">
        <f t="shared" si="879"/>
        <v>277.86</v>
      </c>
      <c r="T431" s="48">
        <f t="shared" si="880"/>
        <v>113.3</v>
      </c>
      <c r="U431" s="46">
        <f t="shared" si="881"/>
        <v>10.42</v>
      </c>
      <c r="V431" s="46">
        <v>0</v>
      </c>
      <c r="W431" s="48">
        <f t="shared" si="882"/>
        <v>0</v>
      </c>
      <c r="X431" s="48">
        <f t="shared" si="883"/>
        <v>54</v>
      </c>
      <c r="Y431" s="46">
        <f t="shared" si="884"/>
        <v>455.58</v>
      </c>
      <c r="Z431" s="46">
        <f t="shared" si="885"/>
        <v>1605.31125</v>
      </c>
      <c r="AA431" s="78"/>
      <c r="AB431" s="12" t="s">
        <v>92</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45">
        <f t="shared" si="870"/>
        <v>429</v>
      </c>
      <c r="B432" s="52" t="s">
        <v>670</v>
      </c>
      <c r="C432" s="103" t="s">
        <v>1086</v>
      </c>
      <c r="D432" s="55" t="s">
        <v>1087</v>
      </c>
      <c r="E432" s="109">
        <v>3473.25</v>
      </c>
      <c r="F432" s="109">
        <v>3473.25</v>
      </c>
      <c r="G432" s="95">
        <v>5664.75</v>
      </c>
      <c r="H432" s="95">
        <v>3473.25</v>
      </c>
      <c r="I432" s="105">
        <v>1790</v>
      </c>
      <c r="J432" s="48">
        <v>108</v>
      </c>
      <c r="K432" s="63">
        <f t="shared" si="871"/>
        <v>62.5185</v>
      </c>
      <c r="L432" s="64">
        <f t="shared" si="872"/>
        <v>555.72</v>
      </c>
      <c r="M432" s="48">
        <f t="shared" si="873"/>
        <v>453.18</v>
      </c>
      <c r="N432" s="46">
        <f t="shared" si="874"/>
        <v>24.31275</v>
      </c>
      <c r="O432" s="48">
        <f t="shared" si="875"/>
        <v>89.5</v>
      </c>
      <c r="P432" s="48">
        <f t="shared" si="876"/>
        <v>54</v>
      </c>
      <c r="Q432" s="48">
        <f t="shared" si="877"/>
        <v>1239.23125</v>
      </c>
      <c r="R432" s="46">
        <f t="shared" si="878"/>
        <v>0</v>
      </c>
      <c r="S432" s="46">
        <f t="shared" si="879"/>
        <v>277.86</v>
      </c>
      <c r="T432" s="48">
        <f t="shared" si="880"/>
        <v>113.3</v>
      </c>
      <c r="U432" s="46">
        <f t="shared" si="881"/>
        <v>10.42</v>
      </c>
      <c r="V432" s="46">
        <v>0</v>
      </c>
      <c r="W432" s="48">
        <f t="shared" si="882"/>
        <v>89.5</v>
      </c>
      <c r="X432" s="48">
        <f t="shared" si="883"/>
        <v>54</v>
      </c>
      <c r="Y432" s="46">
        <f t="shared" si="884"/>
        <v>545.08</v>
      </c>
      <c r="Z432" s="46">
        <f t="shared" si="885"/>
        <v>1784.31125</v>
      </c>
      <c r="AA432" s="78"/>
      <c r="AB432" s="12" t="s">
        <v>92</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45">
        <f t="shared" si="870"/>
        <v>430</v>
      </c>
      <c r="B433" s="52" t="s">
        <v>640</v>
      </c>
      <c r="C433" s="52" t="s">
        <v>1088</v>
      </c>
      <c r="D433" s="55" t="s">
        <v>1089</v>
      </c>
      <c r="E433" s="109">
        <v>3473.25</v>
      </c>
      <c r="F433" s="109">
        <v>3473.25</v>
      </c>
      <c r="G433" s="95">
        <v>5664.75</v>
      </c>
      <c r="H433" s="109">
        <v>3473.25</v>
      </c>
      <c r="I433" s="105">
        <v>1790</v>
      </c>
      <c r="J433" s="48">
        <v>108</v>
      </c>
      <c r="K433" s="63">
        <f t="shared" si="871"/>
        <v>62.5185</v>
      </c>
      <c r="L433" s="64">
        <f t="shared" si="872"/>
        <v>555.72</v>
      </c>
      <c r="M433" s="48">
        <f t="shared" si="873"/>
        <v>453.18</v>
      </c>
      <c r="N433" s="46">
        <f t="shared" si="874"/>
        <v>24.31275</v>
      </c>
      <c r="O433" s="48">
        <f t="shared" si="875"/>
        <v>89.5</v>
      </c>
      <c r="P433" s="48">
        <f t="shared" si="876"/>
        <v>54</v>
      </c>
      <c r="Q433" s="48">
        <f t="shared" si="877"/>
        <v>1239.23125</v>
      </c>
      <c r="R433" s="46">
        <f t="shared" si="878"/>
        <v>0</v>
      </c>
      <c r="S433" s="46">
        <f t="shared" si="879"/>
        <v>277.86</v>
      </c>
      <c r="T433" s="48">
        <f t="shared" si="880"/>
        <v>113.3</v>
      </c>
      <c r="U433" s="46">
        <f t="shared" si="881"/>
        <v>10.42</v>
      </c>
      <c r="V433" s="46">
        <v>0</v>
      </c>
      <c r="W433" s="48">
        <f t="shared" si="882"/>
        <v>89.5</v>
      </c>
      <c r="X433" s="48">
        <f t="shared" si="883"/>
        <v>54</v>
      </c>
      <c r="Y433" s="46">
        <f t="shared" si="884"/>
        <v>545.08</v>
      </c>
      <c r="Z433" s="46">
        <f t="shared" si="885"/>
        <v>1784.31125</v>
      </c>
      <c r="AA433" s="78"/>
      <c r="AB433" s="12" t="s">
        <v>95</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45">
        <f t="shared" si="870"/>
        <v>431</v>
      </c>
      <c r="B434" s="52" t="s">
        <v>640</v>
      </c>
      <c r="C434" s="52" t="s">
        <v>1090</v>
      </c>
      <c r="D434" s="344" t="s">
        <v>1091</v>
      </c>
      <c r="E434" s="109">
        <v>3473.25</v>
      </c>
      <c r="F434" s="109">
        <v>3473.25</v>
      </c>
      <c r="G434" s="95">
        <v>5664.75</v>
      </c>
      <c r="H434" s="95">
        <v>3473.25</v>
      </c>
      <c r="I434" s="105">
        <v>1790</v>
      </c>
      <c r="J434" s="48">
        <v>108</v>
      </c>
      <c r="K434" s="63">
        <f t="shared" si="871"/>
        <v>62.5185</v>
      </c>
      <c r="L434" s="64">
        <f t="shared" si="872"/>
        <v>555.72</v>
      </c>
      <c r="M434" s="48">
        <f t="shared" si="873"/>
        <v>453.18</v>
      </c>
      <c r="N434" s="46">
        <f t="shared" si="874"/>
        <v>24.31275</v>
      </c>
      <c r="O434" s="48">
        <f t="shared" si="875"/>
        <v>89.5</v>
      </c>
      <c r="P434" s="48">
        <f t="shared" si="876"/>
        <v>54</v>
      </c>
      <c r="Q434" s="48">
        <f t="shared" si="877"/>
        <v>1239.23125</v>
      </c>
      <c r="R434" s="46">
        <f t="shared" si="878"/>
        <v>0</v>
      </c>
      <c r="S434" s="46">
        <f t="shared" si="879"/>
        <v>277.86</v>
      </c>
      <c r="T434" s="48">
        <f t="shared" si="880"/>
        <v>113.3</v>
      </c>
      <c r="U434" s="46">
        <f t="shared" si="881"/>
        <v>10.42</v>
      </c>
      <c r="V434" s="46">
        <v>0</v>
      </c>
      <c r="W434" s="48">
        <f t="shared" si="882"/>
        <v>89.5</v>
      </c>
      <c r="X434" s="48">
        <f t="shared" si="883"/>
        <v>54</v>
      </c>
      <c r="Y434" s="46">
        <f t="shared" si="884"/>
        <v>545.08</v>
      </c>
      <c r="Z434" s="46">
        <f t="shared" si="885"/>
        <v>1784.31125</v>
      </c>
      <c r="AA434" s="78"/>
      <c r="AB434" s="12" t="s">
        <v>95</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45">
        <f t="shared" si="870"/>
        <v>432</v>
      </c>
      <c r="B435" s="52" t="s">
        <v>640</v>
      </c>
      <c r="C435" s="52" t="s">
        <v>1092</v>
      </c>
      <c r="D435" s="344" t="s">
        <v>1093</v>
      </c>
      <c r="E435" s="109">
        <v>3473.25</v>
      </c>
      <c r="F435" s="109">
        <v>3473.25</v>
      </c>
      <c r="G435" s="95">
        <v>5664.75</v>
      </c>
      <c r="H435" s="95">
        <v>3473.25</v>
      </c>
      <c r="I435" s="105">
        <v>1790</v>
      </c>
      <c r="J435" s="48">
        <v>108</v>
      </c>
      <c r="K435" s="63">
        <f t="shared" si="871"/>
        <v>62.5185</v>
      </c>
      <c r="L435" s="64">
        <f t="shared" si="872"/>
        <v>555.72</v>
      </c>
      <c r="M435" s="48">
        <f t="shared" si="873"/>
        <v>453.18</v>
      </c>
      <c r="N435" s="46">
        <f t="shared" si="874"/>
        <v>24.31275</v>
      </c>
      <c r="O435" s="48">
        <f t="shared" si="875"/>
        <v>89.5</v>
      </c>
      <c r="P435" s="48">
        <f t="shared" si="876"/>
        <v>54</v>
      </c>
      <c r="Q435" s="48">
        <f t="shared" si="877"/>
        <v>1239.23125</v>
      </c>
      <c r="R435" s="46">
        <f t="shared" si="878"/>
        <v>0</v>
      </c>
      <c r="S435" s="46">
        <f t="shared" si="879"/>
        <v>277.86</v>
      </c>
      <c r="T435" s="48">
        <f t="shared" si="880"/>
        <v>113.3</v>
      </c>
      <c r="U435" s="46">
        <f t="shared" si="881"/>
        <v>10.42</v>
      </c>
      <c r="V435" s="46">
        <v>0</v>
      </c>
      <c r="W435" s="48">
        <f t="shared" si="882"/>
        <v>89.5</v>
      </c>
      <c r="X435" s="48">
        <f t="shared" si="883"/>
        <v>54</v>
      </c>
      <c r="Y435" s="46">
        <f t="shared" si="884"/>
        <v>545.08</v>
      </c>
      <c r="Z435" s="46">
        <f t="shared" si="885"/>
        <v>1784.31125</v>
      </c>
      <c r="AA435" s="78"/>
      <c r="AB435" s="12" t="s">
        <v>95</v>
      </c>
      <c r="AC435" s="11">
        <f t="shared" ref="AC435:AE435" si="981">K435+R435</f>
        <v>62.5185</v>
      </c>
      <c r="AD435" s="11">
        <f t="shared" si="981"/>
        <v>833.58</v>
      </c>
      <c r="AE435" s="11">
        <f t="shared" si="981"/>
        <v>566.48</v>
      </c>
      <c r="AF435" s="11">
        <f t="shared" si="887"/>
        <v>34.73275</v>
      </c>
      <c r="AG435" s="11">
        <f t="shared" ref="AG435:AI435" si="982">O435+W435</f>
        <v>179</v>
      </c>
      <c r="AH435" s="11">
        <f t="shared" si="982"/>
        <v>108</v>
      </c>
      <c r="AI435" s="11">
        <f t="shared" si="982"/>
        <v>1784.31125</v>
      </c>
      <c r="AJ435" s="12" t="s">
        <v>33</v>
      </c>
    </row>
    <row r="436" s="9" customFormat="1" ht="16" customHeight="1" spans="1:36">
      <c r="A436" s="45">
        <f t="shared" si="870"/>
        <v>433</v>
      </c>
      <c r="B436" s="52" t="s">
        <v>558</v>
      </c>
      <c r="C436" s="52" t="s">
        <v>1094</v>
      </c>
      <c r="D436" s="55" t="s">
        <v>1095</v>
      </c>
      <c r="E436" s="109">
        <v>3473.25</v>
      </c>
      <c r="F436" s="109">
        <v>3473.25</v>
      </c>
      <c r="G436" s="95">
        <v>5664.75</v>
      </c>
      <c r="H436" s="95">
        <v>3473.25</v>
      </c>
      <c r="I436" s="105">
        <v>0</v>
      </c>
      <c r="J436" s="48">
        <v>108</v>
      </c>
      <c r="K436" s="63">
        <f t="shared" si="871"/>
        <v>62.5185</v>
      </c>
      <c r="L436" s="64">
        <f t="shared" si="872"/>
        <v>555.72</v>
      </c>
      <c r="M436" s="48">
        <f t="shared" si="873"/>
        <v>453.18</v>
      </c>
      <c r="N436" s="46">
        <f t="shared" si="874"/>
        <v>24.31275</v>
      </c>
      <c r="O436" s="48">
        <f t="shared" si="875"/>
        <v>0</v>
      </c>
      <c r="P436" s="48">
        <f t="shared" si="876"/>
        <v>54</v>
      </c>
      <c r="Q436" s="48">
        <f t="shared" si="877"/>
        <v>1149.73125</v>
      </c>
      <c r="R436" s="46">
        <f t="shared" si="878"/>
        <v>0</v>
      </c>
      <c r="S436" s="46">
        <f t="shared" si="879"/>
        <v>277.86</v>
      </c>
      <c r="T436" s="48">
        <f t="shared" si="880"/>
        <v>113.3</v>
      </c>
      <c r="U436" s="46">
        <f t="shared" si="881"/>
        <v>10.42</v>
      </c>
      <c r="V436" s="46">
        <v>0</v>
      </c>
      <c r="W436" s="48">
        <f t="shared" si="882"/>
        <v>0</v>
      </c>
      <c r="X436" s="48">
        <f t="shared" si="883"/>
        <v>54</v>
      </c>
      <c r="Y436" s="46">
        <f t="shared" si="884"/>
        <v>455.58</v>
      </c>
      <c r="Z436" s="46">
        <f t="shared" si="885"/>
        <v>1605.31125</v>
      </c>
      <c r="AA436" s="78"/>
      <c r="AB436" s="12" t="s">
        <v>98</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45">
        <f t="shared" si="870"/>
        <v>434</v>
      </c>
      <c r="B437" s="52" t="s">
        <v>558</v>
      </c>
      <c r="C437" s="52" t="s">
        <v>1096</v>
      </c>
      <c r="D437" s="344" t="s">
        <v>1097</v>
      </c>
      <c r="E437" s="109">
        <v>3473.25</v>
      </c>
      <c r="F437" s="109">
        <v>3473.25</v>
      </c>
      <c r="G437" s="95">
        <v>5664.75</v>
      </c>
      <c r="H437" s="95">
        <v>3473.25</v>
      </c>
      <c r="I437" s="105">
        <v>1790</v>
      </c>
      <c r="J437" s="48">
        <v>108</v>
      </c>
      <c r="K437" s="63">
        <f t="shared" si="871"/>
        <v>62.5185</v>
      </c>
      <c r="L437" s="64">
        <f t="shared" si="872"/>
        <v>555.72</v>
      </c>
      <c r="M437" s="48">
        <f t="shared" si="873"/>
        <v>453.18</v>
      </c>
      <c r="N437" s="46">
        <f t="shared" si="874"/>
        <v>24.31275</v>
      </c>
      <c r="O437" s="48">
        <f t="shared" si="875"/>
        <v>89.5</v>
      </c>
      <c r="P437" s="48">
        <f t="shared" si="876"/>
        <v>54</v>
      </c>
      <c r="Q437" s="48">
        <f t="shared" si="877"/>
        <v>1239.23125</v>
      </c>
      <c r="R437" s="46">
        <f t="shared" si="878"/>
        <v>0</v>
      </c>
      <c r="S437" s="46">
        <f t="shared" si="879"/>
        <v>277.86</v>
      </c>
      <c r="T437" s="48">
        <f t="shared" si="880"/>
        <v>113.3</v>
      </c>
      <c r="U437" s="46">
        <f t="shared" si="881"/>
        <v>10.42</v>
      </c>
      <c r="V437" s="46">
        <v>0</v>
      </c>
      <c r="W437" s="48">
        <f t="shared" si="882"/>
        <v>89.5</v>
      </c>
      <c r="X437" s="48">
        <f t="shared" si="883"/>
        <v>54</v>
      </c>
      <c r="Y437" s="46">
        <f t="shared" si="884"/>
        <v>545.08</v>
      </c>
      <c r="Z437" s="46">
        <f t="shared" si="885"/>
        <v>1784.31125</v>
      </c>
      <c r="AA437" s="78"/>
      <c r="AB437" s="12" t="s">
        <v>98</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45">
        <f t="shared" si="870"/>
        <v>435</v>
      </c>
      <c r="B438" s="52" t="s">
        <v>558</v>
      </c>
      <c r="C438" s="52" t="s">
        <v>1098</v>
      </c>
      <c r="D438" s="344" t="s">
        <v>1099</v>
      </c>
      <c r="E438" s="109">
        <v>3473.25</v>
      </c>
      <c r="F438" s="109">
        <v>3473.25</v>
      </c>
      <c r="G438" s="95">
        <v>5664.75</v>
      </c>
      <c r="H438" s="95">
        <v>3473.25</v>
      </c>
      <c r="I438" s="105">
        <v>0</v>
      </c>
      <c r="J438" s="48">
        <v>108</v>
      </c>
      <c r="K438" s="63">
        <f t="shared" si="871"/>
        <v>62.5185</v>
      </c>
      <c r="L438" s="64">
        <f t="shared" si="872"/>
        <v>555.72</v>
      </c>
      <c r="M438" s="48">
        <f t="shared" si="873"/>
        <v>453.18</v>
      </c>
      <c r="N438" s="46">
        <f t="shared" si="874"/>
        <v>24.31275</v>
      </c>
      <c r="O438" s="48">
        <f t="shared" si="875"/>
        <v>0</v>
      </c>
      <c r="P438" s="48">
        <f t="shared" si="876"/>
        <v>54</v>
      </c>
      <c r="Q438" s="48">
        <f t="shared" si="877"/>
        <v>1149.73125</v>
      </c>
      <c r="R438" s="46">
        <f t="shared" si="878"/>
        <v>0</v>
      </c>
      <c r="S438" s="46">
        <f t="shared" si="879"/>
        <v>277.86</v>
      </c>
      <c r="T438" s="48">
        <f t="shared" si="880"/>
        <v>113.3</v>
      </c>
      <c r="U438" s="46">
        <f t="shared" si="881"/>
        <v>10.42</v>
      </c>
      <c r="V438" s="46">
        <v>0</v>
      </c>
      <c r="W438" s="48">
        <f t="shared" si="882"/>
        <v>0</v>
      </c>
      <c r="X438" s="48">
        <f t="shared" si="883"/>
        <v>54</v>
      </c>
      <c r="Y438" s="46">
        <f t="shared" si="884"/>
        <v>455.58</v>
      </c>
      <c r="Z438" s="46">
        <f t="shared" si="885"/>
        <v>1605.31125</v>
      </c>
      <c r="AA438" s="78"/>
      <c r="AB438" s="12" t="s">
        <v>98</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45">
        <f t="shared" si="870"/>
        <v>436</v>
      </c>
      <c r="B439" s="52" t="s">
        <v>558</v>
      </c>
      <c r="C439" s="103" t="s">
        <v>1100</v>
      </c>
      <c r="D439" s="354" t="s">
        <v>1101</v>
      </c>
      <c r="E439" s="109">
        <v>3473.25</v>
      </c>
      <c r="F439" s="109">
        <v>3473.25</v>
      </c>
      <c r="G439" s="95">
        <v>5664.75</v>
      </c>
      <c r="H439" s="95">
        <v>3473.25</v>
      </c>
      <c r="I439" s="105">
        <v>1790</v>
      </c>
      <c r="J439" s="48">
        <v>108</v>
      </c>
      <c r="K439" s="63">
        <f t="shared" si="871"/>
        <v>62.5185</v>
      </c>
      <c r="L439" s="64">
        <f t="shared" si="872"/>
        <v>555.72</v>
      </c>
      <c r="M439" s="48">
        <f t="shared" si="873"/>
        <v>453.18</v>
      </c>
      <c r="N439" s="46">
        <f t="shared" si="874"/>
        <v>24.31275</v>
      </c>
      <c r="O439" s="48">
        <f t="shared" si="875"/>
        <v>89.5</v>
      </c>
      <c r="P439" s="48">
        <f t="shared" si="876"/>
        <v>54</v>
      </c>
      <c r="Q439" s="48">
        <f t="shared" si="877"/>
        <v>1239.23125</v>
      </c>
      <c r="R439" s="46">
        <f t="shared" si="878"/>
        <v>0</v>
      </c>
      <c r="S439" s="46">
        <f t="shared" si="879"/>
        <v>277.86</v>
      </c>
      <c r="T439" s="48">
        <f t="shared" si="880"/>
        <v>113.3</v>
      </c>
      <c r="U439" s="46">
        <f t="shared" si="881"/>
        <v>10.42</v>
      </c>
      <c r="V439" s="46">
        <v>0</v>
      </c>
      <c r="W439" s="48">
        <f t="shared" si="882"/>
        <v>89.5</v>
      </c>
      <c r="X439" s="48">
        <f t="shared" si="883"/>
        <v>54</v>
      </c>
      <c r="Y439" s="46">
        <f t="shared" si="884"/>
        <v>545.08</v>
      </c>
      <c r="Z439" s="46">
        <f t="shared" si="885"/>
        <v>1784.31125</v>
      </c>
      <c r="AA439" s="78"/>
      <c r="AB439" s="12" t="s">
        <v>98</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45">
        <f t="shared" si="870"/>
        <v>437</v>
      </c>
      <c r="B440" s="106" t="s">
        <v>210</v>
      </c>
      <c r="C440" s="111" t="s">
        <v>1146</v>
      </c>
      <c r="D440" s="358" t="s">
        <v>1147</v>
      </c>
      <c r="E440" s="240">
        <v>3473.25</v>
      </c>
      <c r="F440" s="240">
        <v>3473.25</v>
      </c>
      <c r="G440" s="247">
        <v>5664.75</v>
      </c>
      <c r="H440" s="247">
        <v>3473.25</v>
      </c>
      <c r="I440" s="105">
        <v>0</v>
      </c>
      <c r="J440" s="48">
        <v>108</v>
      </c>
      <c r="K440" s="63">
        <f t="shared" si="871"/>
        <v>62.5185</v>
      </c>
      <c r="L440" s="64">
        <f t="shared" si="872"/>
        <v>555.72</v>
      </c>
      <c r="M440" s="48">
        <f t="shared" si="873"/>
        <v>453.18</v>
      </c>
      <c r="N440" s="46">
        <f t="shared" si="874"/>
        <v>24.31275</v>
      </c>
      <c r="O440" s="48">
        <f t="shared" si="875"/>
        <v>0</v>
      </c>
      <c r="P440" s="48">
        <f t="shared" si="876"/>
        <v>54</v>
      </c>
      <c r="Q440" s="48">
        <f t="shared" si="877"/>
        <v>1149.73125</v>
      </c>
      <c r="R440" s="46">
        <f t="shared" si="878"/>
        <v>0</v>
      </c>
      <c r="S440" s="46">
        <f t="shared" si="879"/>
        <v>277.86</v>
      </c>
      <c r="T440" s="48">
        <f t="shared" si="880"/>
        <v>113.3</v>
      </c>
      <c r="U440" s="46">
        <f t="shared" si="881"/>
        <v>10.42</v>
      </c>
      <c r="V440" s="46">
        <v>0</v>
      </c>
      <c r="W440" s="48">
        <f t="shared" si="882"/>
        <v>0</v>
      </c>
      <c r="X440" s="48">
        <f t="shared" si="883"/>
        <v>54</v>
      </c>
      <c r="Y440" s="46">
        <f t="shared" si="884"/>
        <v>455.58</v>
      </c>
      <c r="Z440" s="46">
        <f t="shared" si="885"/>
        <v>1605.31125</v>
      </c>
      <c r="AA440" s="78"/>
      <c r="AB440" s="12" t="s">
        <v>49</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45">
        <f t="shared" si="870"/>
        <v>438</v>
      </c>
      <c r="B441" s="106" t="s">
        <v>210</v>
      </c>
      <c r="C441" s="111" t="s">
        <v>1148</v>
      </c>
      <c r="D441" s="358" t="s">
        <v>1149</v>
      </c>
      <c r="E441" s="240">
        <v>3473.25</v>
      </c>
      <c r="F441" s="240">
        <v>3473.25</v>
      </c>
      <c r="G441" s="191">
        <v>5664.75</v>
      </c>
      <c r="H441" s="247">
        <v>3473.25</v>
      </c>
      <c r="I441" s="105">
        <v>0</v>
      </c>
      <c r="J441" s="48">
        <v>108</v>
      </c>
      <c r="K441" s="63">
        <f t="shared" si="871"/>
        <v>62.5185</v>
      </c>
      <c r="L441" s="64">
        <f t="shared" si="872"/>
        <v>555.72</v>
      </c>
      <c r="M441" s="48">
        <f t="shared" si="873"/>
        <v>453.18</v>
      </c>
      <c r="N441" s="46">
        <f t="shared" si="874"/>
        <v>24.31275</v>
      </c>
      <c r="O441" s="48">
        <f t="shared" si="875"/>
        <v>0</v>
      </c>
      <c r="P441" s="48">
        <f t="shared" si="876"/>
        <v>54</v>
      </c>
      <c r="Q441" s="48">
        <f t="shared" si="877"/>
        <v>1149.73125</v>
      </c>
      <c r="R441" s="46">
        <f t="shared" si="878"/>
        <v>0</v>
      </c>
      <c r="S441" s="46">
        <f t="shared" si="879"/>
        <v>277.86</v>
      </c>
      <c r="T441" s="48">
        <f t="shared" si="880"/>
        <v>113.3</v>
      </c>
      <c r="U441" s="46">
        <f t="shared" si="881"/>
        <v>10.42</v>
      </c>
      <c r="V441" s="46">
        <v>0</v>
      </c>
      <c r="W441" s="48">
        <f t="shared" si="882"/>
        <v>0</v>
      </c>
      <c r="X441" s="48">
        <f t="shared" si="883"/>
        <v>54</v>
      </c>
      <c r="Y441" s="46">
        <f t="shared" si="884"/>
        <v>455.58</v>
      </c>
      <c r="Z441" s="46">
        <f t="shared" si="885"/>
        <v>1605.31125</v>
      </c>
      <c r="AA441" s="78"/>
      <c r="AB441" s="12" t="s">
        <v>49</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45">
        <f t="shared" si="870"/>
        <v>439</v>
      </c>
      <c r="B442" s="106" t="s">
        <v>210</v>
      </c>
      <c r="C442" s="111" t="s">
        <v>1150</v>
      </c>
      <c r="D442" s="358" t="s">
        <v>1151</v>
      </c>
      <c r="E442" s="240">
        <v>3473.25</v>
      </c>
      <c r="F442" s="240">
        <v>3473.25</v>
      </c>
      <c r="G442" s="191">
        <v>5664.75</v>
      </c>
      <c r="H442" s="247">
        <v>3473.25</v>
      </c>
      <c r="I442" s="105">
        <v>0</v>
      </c>
      <c r="J442" s="48">
        <v>108</v>
      </c>
      <c r="K442" s="63">
        <f t="shared" si="871"/>
        <v>62.5185</v>
      </c>
      <c r="L442" s="64">
        <f t="shared" si="872"/>
        <v>555.72</v>
      </c>
      <c r="M442" s="48">
        <f t="shared" si="873"/>
        <v>453.18</v>
      </c>
      <c r="N442" s="46">
        <f t="shared" si="874"/>
        <v>24.31275</v>
      </c>
      <c r="O442" s="48">
        <f t="shared" si="875"/>
        <v>0</v>
      </c>
      <c r="P442" s="48">
        <f t="shared" si="876"/>
        <v>54</v>
      </c>
      <c r="Q442" s="48">
        <f t="shared" si="877"/>
        <v>1149.73125</v>
      </c>
      <c r="R442" s="46">
        <f t="shared" si="878"/>
        <v>0</v>
      </c>
      <c r="S442" s="46">
        <f t="shared" si="879"/>
        <v>277.86</v>
      </c>
      <c r="T442" s="48">
        <f t="shared" si="880"/>
        <v>113.3</v>
      </c>
      <c r="U442" s="46">
        <f t="shared" si="881"/>
        <v>10.42</v>
      </c>
      <c r="V442" s="46">
        <v>0</v>
      </c>
      <c r="W442" s="48">
        <f t="shared" si="882"/>
        <v>0</v>
      </c>
      <c r="X442" s="48">
        <f t="shared" si="883"/>
        <v>54</v>
      </c>
      <c r="Y442" s="46">
        <f t="shared" si="884"/>
        <v>455.58</v>
      </c>
      <c r="Z442" s="46">
        <f t="shared" si="885"/>
        <v>1605.31125</v>
      </c>
      <c r="AA442" s="78"/>
      <c r="AB442" s="12" t="s">
        <v>49</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45">
        <f t="shared" si="870"/>
        <v>440</v>
      </c>
      <c r="B443" s="106" t="s">
        <v>210</v>
      </c>
      <c r="C443" s="111" t="s">
        <v>1142</v>
      </c>
      <c r="D443" s="358" t="s">
        <v>1143</v>
      </c>
      <c r="E443" s="240">
        <v>3473.25</v>
      </c>
      <c r="F443" s="240">
        <v>3473.25</v>
      </c>
      <c r="G443" s="247">
        <v>5664.75</v>
      </c>
      <c r="H443" s="247">
        <v>3473.25</v>
      </c>
      <c r="I443" s="105">
        <v>0</v>
      </c>
      <c r="J443" s="48">
        <v>108</v>
      </c>
      <c r="K443" s="63">
        <f t="shared" si="871"/>
        <v>62.5185</v>
      </c>
      <c r="L443" s="64">
        <f t="shared" si="872"/>
        <v>555.72</v>
      </c>
      <c r="M443" s="48">
        <f t="shared" si="873"/>
        <v>453.18</v>
      </c>
      <c r="N443" s="46">
        <f t="shared" si="874"/>
        <v>24.31275</v>
      </c>
      <c r="O443" s="48">
        <f t="shared" si="875"/>
        <v>0</v>
      </c>
      <c r="P443" s="48">
        <f t="shared" si="876"/>
        <v>54</v>
      </c>
      <c r="Q443" s="48">
        <f t="shared" si="877"/>
        <v>1149.73125</v>
      </c>
      <c r="R443" s="46">
        <f t="shared" si="878"/>
        <v>0</v>
      </c>
      <c r="S443" s="46">
        <f t="shared" si="879"/>
        <v>277.86</v>
      </c>
      <c r="T443" s="48">
        <f t="shared" si="880"/>
        <v>113.3</v>
      </c>
      <c r="U443" s="46">
        <f t="shared" si="881"/>
        <v>10.42</v>
      </c>
      <c r="V443" s="46">
        <v>0</v>
      </c>
      <c r="W443" s="48">
        <f t="shared" si="882"/>
        <v>0</v>
      </c>
      <c r="X443" s="48">
        <f t="shared" si="883"/>
        <v>54</v>
      </c>
      <c r="Y443" s="46">
        <f t="shared" si="884"/>
        <v>455.58</v>
      </c>
      <c r="Z443" s="46">
        <f t="shared" si="885"/>
        <v>1605.31125</v>
      </c>
      <c r="AA443" s="78"/>
      <c r="AB443" s="12" t="s">
        <v>49</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45">
        <f t="shared" si="870"/>
        <v>441</v>
      </c>
      <c r="B444" s="52" t="s">
        <v>267</v>
      </c>
      <c r="C444" s="103" t="s">
        <v>1102</v>
      </c>
      <c r="D444" s="55" t="s">
        <v>1103</v>
      </c>
      <c r="E444" s="109">
        <v>3473.25</v>
      </c>
      <c r="F444" s="109">
        <v>3473.25</v>
      </c>
      <c r="G444" s="95">
        <v>5664.75</v>
      </c>
      <c r="H444" s="95">
        <v>3473.25</v>
      </c>
      <c r="I444" s="105"/>
      <c r="J444" s="48">
        <v>108</v>
      </c>
      <c r="K444" s="63">
        <f t="shared" si="871"/>
        <v>62.5185</v>
      </c>
      <c r="L444" s="64">
        <f t="shared" si="872"/>
        <v>555.72</v>
      </c>
      <c r="M444" s="48">
        <f t="shared" si="873"/>
        <v>453.18</v>
      </c>
      <c r="N444" s="46">
        <f t="shared" si="874"/>
        <v>24.31275</v>
      </c>
      <c r="O444" s="48">
        <f t="shared" si="875"/>
        <v>0</v>
      </c>
      <c r="P444" s="48">
        <f t="shared" si="876"/>
        <v>54</v>
      </c>
      <c r="Q444" s="48">
        <f t="shared" si="877"/>
        <v>1149.73125</v>
      </c>
      <c r="R444" s="46">
        <f t="shared" si="878"/>
        <v>0</v>
      </c>
      <c r="S444" s="46">
        <f t="shared" si="879"/>
        <v>277.86</v>
      </c>
      <c r="T444" s="48">
        <f t="shared" si="880"/>
        <v>113.3</v>
      </c>
      <c r="U444" s="46">
        <f t="shared" si="881"/>
        <v>10.42</v>
      </c>
      <c r="V444" s="46">
        <v>0</v>
      </c>
      <c r="W444" s="48">
        <f t="shared" si="882"/>
        <v>0</v>
      </c>
      <c r="X444" s="48">
        <f t="shared" si="883"/>
        <v>54</v>
      </c>
      <c r="Y444" s="46">
        <f t="shared" si="884"/>
        <v>455.58</v>
      </c>
      <c r="Z444" s="46">
        <f t="shared" si="885"/>
        <v>1605.31125</v>
      </c>
      <c r="AA444" s="78"/>
      <c r="AB444" s="12" t="s">
        <v>51</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22" customFormat="1" ht="19" customHeight="1" spans="1:36">
      <c r="A445" s="45" t="s">
        <v>10</v>
      </c>
      <c r="B445" s="45"/>
      <c r="C445" s="120"/>
      <c r="D445" s="121"/>
      <c r="E445" s="122">
        <f t="shared" ref="E445:AI445" si="1001">SUM(E4:E444)</f>
        <v>1538985</v>
      </c>
      <c r="F445" s="122">
        <f t="shared" si="1001"/>
        <v>1442827.14</v>
      </c>
      <c r="G445" s="122">
        <f t="shared" si="1001"/>
        <v>2469831</v>
      </c>
      <c r="H445" s="122">
        <f t="shared" si="1001"/>
        <v>1524745.25</v>
      </c>
      <c r="I445" s="122">
        <f t="shared" si="1001"/>
        <v>1032618</v>
      </c>
      <c r="J445" s="122">
        <f t="shared" si="1001"/>
        <v>47088</v>
      </c>
      <c r="K445" s="122">
        <f t="shared" si="1001"/>
        <v>27701.7299999997</v>
      </c>
      <c r="L445" s="122">
        <f t="shared" si="1001"/>
        <v>230852.3424</v>
      </c>
      <c r="M445" s="122">
        <f t="shared" si="1001"/>
        <v>197586.479999998</v>
      </c>
      <c r="N445" s="122">
        <f t="shared" si="1001"/>
        <v>10673.2167499999</v>
      </c>
      <c r="O445" s="122">
        <f t="shared" si="1001"/>
        <v>51630.9</v>
      </c>
      <c r="P445" s="122">
        <f t="shared" si="1001"/>
        <v>23544</v>
      </c>
      <c r="Q445" s="122">
        <f t="shared" si="1001"/>
        <v>541988.669150002</v>
      </c>
      <c r="R445" s="122">
        <f t="shared" si="1001"/>
        <v>0</v>
      </c>
      <c r="S445" s="122">
        <f t="shared" si="1001"/>
        <v>115425.67</v>
      </c>
      <c r="T445" s="122">
        <f t="shared" si="1001"/>
        <v>49398.8000000003</v>
      </c>
      <c r="U445" s="122">
        <f t="shared" si="1001"/>
        <v>4574.34000000002</v>
      </c>
      <c r="V445" s="122">
        <f t="shared" si="1001"/>
        <v>0</v>
      </c>
      <c r="W445" s="122">
        <f t="shared" si="1001"/>
        <v>51630.9</v>
      </c>
      <c r="X445" s="122">
        <f t="shared" si="1001"/>
        <v>23544</v>
      </c>
      <c r="Y445" s="122">
        <f t="shared" si="1001"/>
        <v>244573.709999999</v>
      </c>
      <c r="Z445" s="122">
        <f t="shared" si="1001"/>
        <v>786562.37915</v>
      </c>
      <c r="AA445" s="122">
        <f t="shared" si="1001"/>
        <v>0</v>
      </c>
      <c r="AB445" s="122">
        <f t="shared" si="1001"/>
        <v>0</v>
      </c>
      <c r="AC445" s="122">
        <f t="shared" si="1001"/>
        <v>27701.7299999997</v>
      </c>
      <c r="AD445" s="122">
        <f t="shared" si="1001"/>
        <v>346278.012400001</v>
      </c>
      <c r="AE445" s="122">
        <f t="shared" si="1001"/>
        <v>246985.280000002</v>
      </c>
      <c r="AF445" s="122">
        <f t="shared" si="1001"/>
        <v>15247.5567499999</v>
      </c>
      <c r="AG445" s="122">
        <f t="shared" si="1001"/>
        <v>103261.8</v>
      </c>
      <c r="AH445" s="122">
        <f t="shared" si="1001"/>
        <v>47088</v>
      </c>
      <c r="AI445" s="122">
        <f t="shared" si="1001"/>
        <v>786562.37915</v>
      </c>
      <c r="AJ445" s="68"/>
    </row>
    <row r="446" spans="1:28">
      <c r="A446" s="123"/>
      <c r="B446" s="123"/>
      <c r="E446" s="123"/>
      <c r="AB446" s="144"/>
    </row>
    <row r="447" ht="15" customHeight="1" spans="1:26">
      <c r="A447" s="124" t="s">
        <v>1104</v>
      </c>
      <c r="B447" s="124"/>
      <c r="C447" s="125" t="s">
        <v>1105</v>
      </c>
      <c r="D447" s="125"/>
      <c r="E447" s="124" t="s">
        <v>1106</v>
      </c>
      <c r="F447" s="126" t="s">
        <v>1107</v>
      </c>
      <c r="G447" s="126" t="s">
        <v>1108</v>
      </c>
      <c r="J447" s="142"/>
      <c r="W447" s="9"/>
      <c r="X447" s="9"/>
      <c r="Z447" s="145"/>
    </row>
    <row r="448" ht="15" customHeight="1" spans="1:25">
      <c r="A448" s="266" t="s">
        <v>1109</v>
      </c>
      <c r="B448" s="266"/>
      <c r="C448" s="260">
        <f>K445+R445</f>
        <v>27701.7299999997</v>
      </c>
      <c r="D448" s="261"/>
      <c r="E448" s="130">
        <f>COUNTIFS(E4:E444,"&lt;&gt;",E4:E444,"&lt;&gt;0")</f>
        <v>441</v>
      </c>
      <c r="F448" s="131"/>
      <c r="G448" s="126">
        <f t="shared" ref="G448:G453" si="1002">C448+F448</f>
        <v>27701.7299999997</v>
      </c>
      <c r="J448" s="142"/>
      <c r="V448" s="9"/>
      <c r="W448" s="9"/>
      <c r="X448" s="9"/>
      <c r="Y448" s="144"/>
    </row>
    <row r="449" ht="15" customHeight="1" spans="1:26">
      <c r="A449" s="124" t="s">
        <v>1110</v>
      </c>
      <c r="B449" s="124"/>
      <c r="C449" s="303">
        <f>L445+S445</f>
        <v>346278.012399999</v>
      </c>
      <c r="D449" s="136"/>
      <c r="E449" s="130">
        <f>COUNTIFS(F4:F444,"&lt;&gt;",F4:F444,"&lt;&gt;0")</f>
        <v>437</v>
      </c>
      <c r="F449" s="126"/>
      <c r="G449" s="126">
        <f t="shared" si="1002"/>
        <v>346278.012399999</v>
      </c>
      <c r="J449" s="142"/>
      <c r="W449" s="9"/>
      <c r="X449" s="9"/>
      <c r="Z449" s="144"/>
    </row>
    <row r="450" ht="15" customHeight="1" spans="1:24">
      <c r="A450" s="266" t="s">
        <v>1111</v>
      </c>
      <c r="B450" s="266"/>
      <c r="C450" s="260">
        <f>N445+U445</f>
        <v>15247.55675</v>
      </c>
      <c r="D450" s="261"/>
      <c r="E450" s="130">
        <f>COUNTIFS(H4:H444,"&lt;&gt;",H4:H444,"&lt;&gt;0")</f>
        <v>437</v>
      </c>
      <c r="F450" s="126"/>
      <c r="G450" s="126">
        <f t="shared" si="1002"/>
        <v>15247.55675</v>
      </c>
      <c r="J450" s="142"/>
      <c r="W450" s="9"/>
      <c r="X450" s="9"/>
    </row>
    <row r="451" ht="15" customHeight="1" spans="1:24">
      <c r="A451" s="126" t="s">
        <v>1112</v>
      </c>
      <c r="B451" s="126"/>
      <c r="C451" s="260">
        <f>M445+T445</f>
        <v>246985.279999998</v>
      </c>
      <c r="D451" s="261"/>
      <c r="E451" s="130">
        <f>COUNTIFS(G4:G444,"&lt;&gt;",G4:G444,"&lt;&gt;0")</f>
        <v>436</v>
      </c>
      <c r="F451" s="126"/>
      <c r="G451" s="126">
        <f t="shared" si="1002"/>
        <v>246985.279999998</v>
      </c>
      <c r="J451" s="142"/>
      <c r="V451" s="9"/>
      <c r="W451" s="9"/>
      <c r="X451" s="9"/>
    </row>
    <row r="452" ht="15" customHeight="1" spans="1:24">
      <c r="A452" s="126" t="s">
        <v>1113</v>
      </c>
      <c r="B452" s="126"/>
      <c r="C452" s="260">
        <f>P445+X445</f>
        <v>47088</v>
      </c>
      <c r="D452" s="261"/>
      <c r="E452" s="130">
        <f>COUNTIFS(J4:J444,"&lt;&gt;",J4:J444,"&lt;&gt;0")</f>
        <v>436</v>
      </c>
      <c r="F452" s="126"/>
      <c r="G452" s="126">
        <f t="shared" si="1002"/>
        <v>47088</v>
      </c>
      <c r="J452" s="142"/>
      <c r="W452" s="9"/>
      <c r="X452" s="9"/>
    </row>
    <row r="453" ht="15" customHeight="1" spans="1:24">
      <c r="A453" s="126" t="s">
        <v>1114</v>
      </c>
      <c r="B453" s="126"/>
      <c r="C453" s="268">
        <f>O445+W445</f>
        <v>103261.8</v>
      </c>
      <c r="D453" s="269"/>
      <c r="E453" s="130">
        <f>COUNTIFS(I4:I444,"&lt;&gt;",I4:I444,"&lt;&gt;0")</f>
        <v>413</v>
      </c>
      <c r="F453" s="126"/>
      <c r="G453" s="126">
        <f t="shared" si="1002"/>
        <v>103261.8</v>
      </c>
      <c r="J453" s="142"/>
      <c r="W453" s="9"/>
      <c r="X453" s="9"/>
    </row>
    <row r="454" ht="17" customHeight="1" spans="1:24">
      <c r="A454" s="126" t="s">
        <v>1115</v>
      </c>
      <c r="B454" s="126"/>
      <c r="C454" s="135">
        <f>SUM(C448:D453)</f>
        <v>786562.379149997</v>
      </c>
      <c r="D454" s="136"/>
      <c r="E454" s="137"/>
      <c r="F454" s="126"/>
      <c r="G454" s="138">
        <f>SUM(G448:G453)</f>
        <v>786562.379149997</v>
      </c>
      <c r="J454" s="142"/>
      <c r="W454" s="9"/>
      <c r="X454" s="9"/>
    </row>
    <row r="455" spans="1:33">
      <c r="A455" s="18" t="s">
        <v>1116</v>
      </c>
      <c r="B455" s="18"/>
      <c r="C455" s="18"/>
      <c r="D455" s="18"/>
      <c r="E455" s="18"/>
      <c r="F455" s="18"/>
      <c r="G455" s="139"/>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39"/>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c r="A457" s="18"/>
      <c r="B457" s="18"/>
      <c r="C457" s="18"/>
      <c r="D457" s="18"/>
      <c r="E457" s="18"/>
      <c r="F457" s="18"/>
      <c r="G457" s="139"/>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39"/>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39"/>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24">
      <c r="A460" s="18"/>
      <c r="B460" s="139"/>
      <c r="C460" s="140"/>
      <c r="D460" s="141"/>
      <c r="E460" s="18"/>
      <c r="F460" s="18"/>
      <c r="G460" s="139"/>
      <c r="H460" s="18"/>
      <c r="I460" s="18"/>
      <c r="J460" s="18"/>
      <c r="K460" s="143"/>
      <c r="L460" s="18"/>
      <c r="M460" s="18"/>
      <c r="N460" s="18"/>
      <c r="O460" s="18"/>
      <c r="P460" s="18"/>
      <c r="Q460" s="18"/>
      <c r="S460" s="9"/>
      <c r="T460" s="9"/>
      <c r="U460" s="9"/>
      <c r="V460" s="9"/>
      <c r="W460" s="9"/>
      <c r="X460" s="9"/>
    </row>
    <row r="461" spans="1:24">
      <c r="A461" s="18"/>
      <c r="B461" s="139"/>
      <c r="C461" s="140"/>
      <c r="D461" s="141"/>
      <c r="E461" s="18"/>
      <c r="F461" s="18"/>
      <c r="G461" s="139"/>
      <c r="H461" s="18"/>
      <c r="I461" s="18"/>
      <c r="J461" s="18"/>
      <c r="K461" s="143"/>
      <c r="L461" s="18"/>
      <c r="M461" s="18"/>
      <c r="N461" s="18"/>
      <c r="O461" s="18"/>
      <c r="P461" s="18"/>
      <c r="Q461" s="18"/>
      <c r="S461" s="9"/>
      <c r="T461" s="9"/>
      <c r="U461" s="9"/>
      <c r="V461" s="9"/>
      <c r="W461" s="9"/>
      <c r="X461" s="9"/>
    </row>
    <row r="462" spans="1:24">
      <c r="A462" s="18"/>
      <c r="B462" s="139"/>
      <c r="C462" s="140"/>
      <c r="D462" s="141"/>
      <c r="E462" s="18"/>
      <c r="F462" s="18"/>
      <c r="G462" s="139"/>
      <c r="H462" s="18"/>
      <c r="I462" s="18"/>
      <c r="J462" s="18"/>
      <c r="K462" s="143"/>
      <c r="L462" s="18"/>
      <c r="M462" s="18"/>
      <c r="N462" s="18"/>
      <c r="O462" s="18"/>
      <c r="P462" s="18"/>
      <c r="Q462" s="18"/>
      <c r="S462" s="9"/>
      <c r="T462" s="9"/>
      <c r="U462" s="9"/>
      <c r="V462" s="9"/>
      <c r="W462" s="9"/>
      <c r="X462" s="9"/>
    </row>
    <row r="463" spans="1:24">
      <c r="A463" s="147" t="s">
        <v>1117</v>
      </c>
      <c r="B463" s="147"/>
      <c r="C463" s="148"/>
      <c r="D463" s="141"/>
      <c r="E463" s="18"/>
      <c r="F463" s="18"/>
      <c r="G463" s="139"/>
      <c r="H463" s="18"/>
      <c r="I463" s="18"/>
      <c r="J463" s="18"/>
      <c r="K463" s="143"/>
      <c r="L463" s="18"/>
      <c r="M463" s="18"/>
      <c r="N463" s="18"/>
      <c r="O463" s="18"/>
      <c r="P463" s="18"/>
      <c r="Q463" s="18"/>
      <c r="R463" s="18"/>
      <c r="S463" s="18"/>
      <c r="T463" s="18"/>
      <c r="U463" s="18"/>
      <c r="V463" s="18"/>
      <c r="X463" s="9"/>
    </row>
    <row r="464" spans="1:24">
      <c r="A464" s="147"/>
      <c r="B464" s="147"/>
      <c r="C464" s="148"/>
      <c r="K464" s="142"/>
      <c r="X464" s="9"/>
    </row>
    <row r="465" s="20" customFormat="1" ht="16" customHeight="1" spans="1:36">
      <c r="A465" s="57">
        <f t="shared" ref="A465:A483" si="1003">ROW()-3</f>
        <v>462</v>
      </c>
      <c r="B465" s="149" t="s">
        <v>670</v>
      </c>
      <c r="C465" s="149" t="s">
        <v>1050</v>
      </c>
      <c r="D465" s="167" t="s">
        <v>1051</v>
      </c>
      <c r="E465" s="186">
        <v>3473.25</v>
      </c>
      <c r="F465" s="187">
        <v>0</v>
      </c>
      <c r="G465" s="187">
        <v>0</v>
      </c>
      <c r="H465" s="187">
        <v>0</v>
      </c>
      <c r="I465" s="187">
        <v>0</v>
      </c>
      <c r="J465" s="188"/>
      <c r="K465" s="65">
        <f t="shared" ref="K465:K483" si="1004">E465*0.018</f>
        <v>62.5185</v>
      </c>
      <c r="L465" s="66">
        <f t="shared" ref="L465:L483" si="1005">F465*0.16</f>
        <v>0</v>
      </c>
      <c r="M465" s="60">
        <f t="shared" ref="M465:M483" si="1006">ROUND(G465*0.08,2)</f>
        <v>0</v>
      </c>
      <c r="N465" s="58">
        <f t="shared" ref="N465:N483" si="1007">H465*0.007</f>
        <v>0</v>
      </c>
      <c r="O465" s="60">
        <f t="shared" ref="O465:O483" si="1008">I465*5%</f>
        <v>0</v>
      </c>
      <c r="P465" s="60">
        <f t="shared" ref="P465:P483" si="1009">J465*50%</f>
        <v>0</v>
      </c>
      <c r="Q465" s="60">
        <f t="shared" ref="Q465:Q483" si="1010">SUM(K465:P465)</f>
        <v>62.5185</v>
      </c>
      <c r="R465" s="58">
        <f t="shared" ref="R465:R483" si="1011">E465*0</f>
        <v>0</v>
      </c>
      <c r="S465" s="58">
        <f t="shared" ref="S465:S483" si="1012">ROUND(F465*0.08,2)</f>
        <v>0</v>
      </c>
      <c r="T465" s="60">
        <f t="shared" ref="T465:T483" si="1013">ROUND(G465*0.02,2)</f>
        <v>0</v>
      </c>
      <c r="U465" s="58">
        <f t="shared" ref="U465:U483" si="1014">ROUND(H465*0.003,2)</f>
        <v>0</v>
      </c>
      <c r="V465" s="58">
        <v>0</v>
      </c>
      <c r="W465" s="60">
        <f t="shared" ref="W465:W483" si="1015">I465*5%</f>
        <v>0</v>
      </c>
      <c r="X465" s="60">
        <f t="shared" ref="X465:X483" si="1016">J465*50%</f>
        <v>0</v>
      </c>
      <c r="Y465" s="58">
        <f t="shared" ref="Y465:Y483" si="1017">SUM(R465:X465)</f>
        <v>0</v>
      </c>
      <c r="Z465" s="58">
        <f t="shared" ref="Z465:Z483" si="1018">Q465+Y465</f>
        <v>62.5185</v>
      </c>
      <c r="AA465" s="185"/>
      <c r="AB465" s="16" t="s">
        <v>92</v>
      </c>
      <c r="AC465" s="15">
        <f t="shared" ref="AC465:AE465" si="1019">K465+R465</f>
        <v>62.5185</v>
      </c>
      <c r="AD465" s="15">
        <f t="shared" si="1019"/>
        <v>0</v>
      </c>
      <c r="AE465" s="15">
        <f t="shared" si="1019"/>
        <v>0</v>
      </c>
      <c r="AF465" s="15">
        <f t="shared" ref="AF465:AF483" si="1020">N465+U465+V465</f>
        <v>0</v>
      </c>
      <c r="AG465" s="15">
        <f t="shared" ref="AG465:AI465" si="1021">O465+W465</f>
        <v>0</v>
      </c>
      <c r="AH465" s="15">
        <f t="shared" si="1021"/>
        <v>0</v>
      </c>
      <c r="AI465" s="15">
        <f t="shared" si="1021"/>
        <v>62.5185</v>
      </c>
      <c r="AJ465" s="16" t="s">
        <v>33</v>
      </c>
    </row>
    <row r="466" s="20" customFormat="1" ht="16" customHeight="1" spans="1:36">
      <c r="A466" s="57">
        <f t="shared" si="1003"/>
        <v>463</v>
      </c>
      <c r="B466" s="58" t="s">
        <v>640</v>
      </c>
      <c r="C466" s="149" t="s">
        <v>961</v>
      </c>
      <c r="D466" s="167" t="s">
        <v>962</v>
      </c>
      <c r="E466" s="187">
        <v>3473.25</v>
      </c>
      <c r="F466" s="187">
        <v>0</v>
      </c>
      <c r="G466" s="187">
        <v>0</v>
      </c>
      <c r="H466" s="187">
        <v>0</v>
      </c>
      <c r="I466" s="187">
        <v>0</v>
      </c>
      <c r="J466" s="188"/>
      <c r="K466" s="65">
        <f t="shared" si="1004"/>
        <v>62.5185</v>
      </c>
      <c r="L466" s="66">
        <f t="shared" si="1005"/>
        <v>0</v>
      </c>
      <c r="M466" s="60">
        <f t="shared" si="1006"/>
        <v>0</v>
      </c>
      <c r="N466" s="58">
        <f t="shared" si="1007"/>
        <v>0</v>
      </c>
      <c r="O466" s="60">
        <f t="shared" si="1008"/>
        <v>0</v>
      </c>
      <c r="P466" s="60">
        <f t="shared" si="1009"/>
        <v>0</v>
      </c>
      <c r="Q466" s="60">
        <f t="shared" si="1010"/>
        <v>62.5185</v>
      </c>
      <c r="R466" s="58">
        <f t="shared" si="1011"/>
        <v>0</v>
      </c>
      <c r="S466" s="58">
        <f t="shared" si="1012"/>
        <v>0</v>
      </c>
      <c r="T466" s="60">
        <f t="shared" si="1013"/>
        <v>0</v>
      </c>
      <c r="U466" s="58">
        <f t="shared" si="1014"/>
        <v>0</v>
      </c>
      <c r="V466" s="58">
        <v>0</v>
      </c>
      <c r="W466" s="60">
        <f t="shared" si="1015"/>
        <v>0</v>
      </c>
      <c r="X466" s="60">
        <f t="shared" si="1016"/>
        <v>0</v>
      </c>
      <c r="Y466" s="58">
        <f t="shared" si="1017"/>
        <v>0</v>
      </c>
      <c r="Z466" s="58">
        <f t="shared" si="1018"/>
        <v>62.5185</v>
      </c>
      <c r="AA466" s="185"/>
      <c r="AB466" s="16" t="s">
        <v>57</v>
      </c>
      <c r="AC466" s="15">
        <f t="shared" ref="AC466:AE466" si="1022">K466+R466</f>
        <v>62.5185</v>
      </c>
      <c r="AD466" s="15">
        <f t="shared" si="1022"/>
        <v>0</v>
      </c>
      <c r="AE466" s="15">
        <f t="shared" si="1022"/>
        <v>0</v>
      </c>
      <c r="AF466" s="15">
        <f t="shared" si="1020"/>
        <v>0</v>
      </c>
      <c r="AG466" s="15">
        <f t="shared" ref="AG466:AI466" si="1023">O466+W466</f>
        <v>0</v>
      </c>
      <c r="AH466" s="15">
        <f t="shared" si="1023"/>
        <v>0</v>
      </c>
      <c r="AI466" s="15">
        <f t="shared" si="1023"/>
        <v>62.5185</v>
      </c>
      <c r="AJ466" s="16" t="s">
        <v>32</v>
      </c>
    </row>
    <row r="467" s="295" customFormat="1" ht="16" customHeight="1" spans="1:36">
      <c r="A467" s="304">
        <f t="shared" si="1003"/>
        <v>464</v>
      </c>
      <c r="B467" s="60" t="s">
        <v>670</v>
      </c>
      <c r="C467" s="195" t="s">
        <v>951</v>
      </c>
      <c r="D467" s="356" t="s">
        <v>952</v>
      </c>
      <c r="E467" s="190">
        <v>3473.25</v>
      </c>
      <c r="F467" s="190">
        <v>0</v>
      </c>
      <c r="G467" s="187">
        <v>0</v>
      </c>
      <c r="H467" s="187">
        <v>0</v>
      </c>
      <c r="I467" s="187">
        <v>0</v>
      </c>
      <c r="J467" s="309"/>
      <c r="K467" s="252">
        <f t="shared" si="1004"/>
        <v>62.5185</v>
      </c>
      <c r="L467" s="253">
        <f t="shared" si="1005"/>
        <v>0</v>
      </c>
      <c r="M467" s="60">
        <f t="shared" si="1006"/>
        <v>0</v>
      </c>
      <c r="N467" s="60">
        <f t="shared" si="1007"/>
        <v>0</v>
      </c>
      <c r="O467" s="60">
        <f t="shared" si="1008"/>
        <v>0</v>
      </c>
      <c r="P467" s="60">
        <f t="shared" si="1009"/>
        <v>0</v>
      </c>
      <c r="Q467" s="60">
        <f t="shared" si="1010"/>
        <v>62.5185</v>
      </c>
      <c r="R467" s="60">
        <f t="shared" si="1011"/>
        <v>0</v>
      </c>
      <c r="S467" s="60">
        <f t="shared" si="1012"/>
        <v>0</v>
      </c>
      <c r="T467" s="60">
        <f t="shared" si="1013"/>
        <v>0</v>
      </c>
      <c r="U467" s="60">
        <f t="shared" si="1014"/>
        <v>0</v>
      </c>
      <c r="V467" s="58">
        <v>0</v>
      </c>
      <c r="W467" s="60">
        <f t="shared" si="1015"/>
        <v>0</v>
      </c>
      <c r="X467" s="60">
        <f t="shared" si="1016"/>
        <v>0</v>
      </c>
      <c r="Y467" s="60">
        <f t="shared" si="1017"/>
        <v>0</v>
      </c>
      <c r="Z467" s="60">
        <f t="shared" si="1018"/>
        <v>62.5185</v>
      </c>
      <c r="AA467" s="310"/>
      <c r="AB467" s="16" t="s">
        <v>92</v>
      </c>
      <c r="AC467" s="15">
        <f t="shared" ref="AC467:AE467" si="1024">K467+R467</f>
        <v>62.5185</v>
      </c>
      <c r="AD467" s="311">
        <f t="shared" si="1024"/>
        <v>0</v>
      </c>
      <c r="AE467" s="311">
        <f t="shared" si="1024"/>
        <v>0</v>
      </c>
      <c r="AF467" s="15">
        <f t="shared" si="1020"/>
        <v>0</v>
      </c>
      <c r="AG467" s="311">
        <f t="shared" ref="AG467:AI467" si="1025">O467+W467</f>
        <v>0</v>
      </c>
      <c r="AH467" s="311">
        <f t="shared" si="1025"/>
        <v>0</v>
      </c>
      <c r="AI467" s="311">
        <f t="shared" si="1025"/>
        <v>62.5185</v>
      </c>
      <c r="AJ467" s="16" t="s">
        <v>33</v>
      </c>
    </row>
    <row r="468" s="20" customFormat="1" ht="16" customHeight="1" spans="1:36">
      <c r="A468" s="57">
        <f t="shared" si="1003"/>
        <v>465</v>
      </c>
      <c r="B468" s="58" t="s">
        <v>230</v>
      </c>
      <c r="C468" s="195" t="s">
        <v>784</v>
      </c>
      <c r="D468" s="167" t="s">
        <v>785</v>
      </c>
      <c r="E468" s="187">
        <v>3473.25</v>
      </c>
      <c r="F468" s="60">
        <v>0</v>
      </c>
      <c r="G468" s="60">
        <v>0</v>
      </c>
      <c r="H468" s="60">
        <v>0</v>
      </c>
      <c r="I468" s="60">
        <v>0</v>
      </c>
      <c r="J468" s="190"/>
      <c r="K468" s="65">
        <f t="shared" si="1004"/>
        <v>62.5185</v>
      </c>
      <c r="L468" s="66">
        <f t="shared" si="1005"/>
        <v>0</v>
      </c>
      <c r="M468" s="60">
        <f t="shared" si="1006"/>
        <v>0</v>
      </c>
      <c r="N468" s="58">
        <f t="shared" si="1007"/>
        <v>0</v>
      </c>
      <c r="O468" s="60">
        <f t="shared" si="1008"/>
        <v>0</v>
      </c>
      <c r="P468" s="60">
        <f t="shared" si="1009"/>
        <v>0</v>
      </c>
      <c r="Q468" s="60">
        <f t="shared" si="1010"/>
        <v>62.5185</v>
      </c>
      <c r="R468" s="58">
        <f t="shared" si="1011"/>
        <v>0</v>
      </c>
      <c r="S468" s="58">
        <f t="shared" si="1012"/>
        <v>0</v>
      </c>
      <c r="T468" s="60">
        <f t="shared" si="1013"/>
        <v>0</v>
      </c>
      <c r="U468" s="58">
        <f t="shared" si="1014"/>
        <v>0</v>
      </c>
      <c r="V468" s="58">
        <v>0</v>
      </c>
      <c r="W468" s="60">
        <f t="shared" si="1015"/>
        <v>0</v>
      </c>
      <c r="X468" s="60">
        <f t="shared" si="1016"/>
        <v>0</v>
      </c>
      <c r="Y468" s="58">
        <f t="shared" si="1017"/>
        <v>0</v>
      </c>
      <c r="Z468" s="58">
        <f t="shared" si="1018"/>
        <v>62.5185</v>
      </c>
      <c r="AA468" s="58"/>
      <c r="AB468" s="16" t="s">
        <v>60</v>
      </c>
      <c r="AC468" s="15">
        <f t="shared" ref="AC468:AE468" si="1026">K468+R468</f>
        <v>62.5185</v>
      </c>
      <c r="AD468" s="15">
        <f t="shared" si="1026"/>
        <v>0</v>
      </c>
      <c r="AE468" s="15">
        <f t="shared" si="1026"/>
        <v>0</v>
      </c>
      <c r="AF468" s="15">
        <f t="shared" si="1020"/>
        <v>0</v>
      </c>
      <c r="AG468" s="15">
        <f t="shared" ref="AG468:AI468" si="1027">O468+W468</f>
        <v>0</v>
      </c>
      <c r="AH468" s="15">
        <f t="shared" si="1027"/>
        <v>0</v>
      </c>
      <c r="AI468" s="15">
        <f t="shared" si="1027"/>
        <v>62.5185</v>
      </c>
      <c r="AJ468" s="16" t="s">
        <v>32</v>
      </c>
    </row>
    <row r="469" s="20" customFormat="1" ht="16" customHeight="1" spans="1:36">
      <c r="A469" s="57">
        <f t="shared" si="1003"/>
        <v>466</v>
      </c>
      <c r="B469" s="58" t="s">
        <v>363</v>
      </c>
      <c r="C469" s="195" t="s">
        <v>1011</v>
      </c>
      <c r="D469" s="357" t="s">
        <v>1012</v>
      </c>
      <c r="E469" s="187">
        <v>3473.25</v>
      </c>
      <c r="F469" s="187">
        <v>3473.25</v>
      </c>
      <c r="G469" s="157">
        <v>5664.75</v>
      </c>
      <c r="H469" s="187">
        <v>3473.25</v>
      </c>
      <c r="I469" s="188">
        <v>1790</v>
      </c>
      <c r="J469" s="188"/>
      <c r="K469" s="65">
        <f t="shared" si="1004"/>
        <v>62.5185</v>
      </c>
      <c r="L469" s="66">
        <f t="shared" si="1005"/>
        <v>555.72</v>
      </c>
      <c r="M469" s="60">
        <f t="shared" si="1006"/>
        <v>453.18</v>
      </c>
      <c r="N469" s="58">
        <f t="shared" si="1007"/>
        <v>24.31275</v>
      </c>
      <c r="O469" s="60">
        <f t="shared" si="1008"/>
        <v>89.5</v>
      </c>
      <c r="P469" s="60">
        <f t="shared" si="1009"/>
        <v>0</v>
      </c>
      <c r="Q469" s="60">
        <f t="shared" si="1010"/>
        <v>1185.23125</v>
      </c>
      <c r="R469" s="58">
        <f t="shared" si="1011"/>
        <v>0</v>
      </c>
      <c r="S469" s="58">
        <f t="shared" si="1012"/>
        <v>277.86</v>
      </c>
      <c r="T469" s="60">
        <f t="shared" si="1013"/>
        <v>113.3</v>
      </c>
      <c r="U469" s="58">
        <f t="shared" si="1014"/>
        <v>10.42</v>
      </c>
      <c r="V469" s="58">
        <v>0</v>
      </c>
      <c r="W469" s="60">
        <f t="shared" si="1015"/>
        <v>89.5</v>
      </c>
      <c r="X469" s="60">
        <f t="shared" si="1016"/>
        <v>0</v>
      </c>
      <c r="Y469" s="58">
        <f t="shared" si="1017"/>
        <v>491.08</v>
      </c>
      <c r="Z469" s="58">
        <f t="shared" si="1018"/>
        <v>1676.31125</v>
      </c>
      <c r="AA469" s="185"/>
      <c r="AB469" s="16" t="s">
        <v>71</v>
      </c>
      <c r="AC469" s="15">
        <f t="shared" ref="AC469:AE469" si="1028">K469+R469</f>
        <v>62.5185</v>
      </c>
      <c r="AD469" s="15">
        <f t="shared" si="1028"/>
        <v>833.58</v>
      </c>
      <c r="AE469" s="15">
        <f t="shared" si="1028"/>
        <v>566.48</v>
      </c>
      <c r="AF469" s="15">
        <f t="shared" si="1020"/>
        <v>34.73275</v>
      </c>
      <c r="AG469" s="15">
        <f t="shared" ref="AG469:AI469" si="1029">O469+W469</f>
        <v>179</v>
      </c>
      <c r="AH469" s="15">
        <f t="shared" si="1029"/>
        <v>0</v>
      </c>
      <c r="AI469" s="15">
        <f t="shared" si="1029"/>
        <v>1676.31125</v>
      </c>
      <c r="AJ469" s="16" t="s">
        <v>33</v>
      </c>
    </row>
    <row r="470" s="20" customFormat="1" ht="16" customHeight="1" spans="1:36">
      <c r="A470" s="57">
        <f t="shared" si="1003"/>
        <v>467</v>
      </c>
      <c r="B470" s="58" t="s">
        <v>230</v>
      </c>
      <c r="C470" s="195" t="s">
        <v>1013</v>
      </c>
      <c r="D470" s="360" t="s">
        <v>1014</v>
      </c>
      <c r="E470" s="187">
        <v>3473.25</v>
      </c>
      <c r="F470" s="187">
        <v>3473.25</v>
      </c>
      <c r="G470" s="157">
        <v>5664.75</v>
      </c>
      <c r="H470" s="187">
        <v>3473.25</v>
      </c>
      <c r="I470" s="188">
        <v>3180</v>
      </c>
      <c r="J470" s="188"/>
      <c r="K470" s="65">
        <f t="shared" si="1004"/>
        <v>62.5185</v>
      </c>
      <c r="L470" s="66">
        <f t="shared" si="1005"/>
        <v>555.72</v>
      </c>
      <c r="M470" s="60">
        <f t="shared" si="1006"/>
        <v>453.18</v>
      </c>
      <c r="N470" s="58">
        <f t="shared" si="1007"/>
        <v>24.31275</v>
      </c>
      <c r="O470" s="60">
        <f t="shared" si="1008"/>
        <v>159</v>
      </c>
      <c r="P470" s="60">
        <f t="shared" si="1009"/>
        <v>0</v>
      </c>
      <c r="Q470" s="60">
        <f t="shared" si="1010"/>
        <v>1254.73125</v>
      </c>
      <c r="R470" s="58">
        <f t="shared" si="1011"/>
        <v>0</v>
      </c>
      <c r="S470" s="58">
        <f t="shared" si="1012"/>
        <v>277.86</v>
      </c>
      <c r="T470" s="60">
        <f t="shared" si="1013"/>
        <v>113.3</v>
      </c>
      <c r="U470" s="58">
        <f t="shared" si="1014"/>
        <v>10.42</v>
      </c>
      <c r="V470" s="58">
        <v>0</v>
      </c>
      <c r="W470" s="60">
        <f t="shared" si="1015"/>
        <v>159</v>
      </c>
      <c r="X470" s="60">
        <f t="shared" si="1016"/>
        <v>0</v>
      </c>
      <c r="Y470" s="58">
        <f t="shared" si="1017"/>
        <v>560.58</v>
      </c>
      <c r="Z470" s="58">
        <f t="shared" si="1018"/>
        <v>1815.31125</v>
      </c>
      <c r="AA470" s="185"/>
      <c r="AB470" s="16" t="s">
        <v>60</v>
      </c>
      <c r="AC470" s="15">
        <f t="shared" ref="AC470:AE470" si="1030">K470+R470</f>
        <v>62.5185</v>
      </c>
      <c r="AD470" s="15">
        <f t="shared" si="1030"/>
        <v>833.58</v>
      </c>
      <c r="AE470" s="15">
        <f t="shared" si="1030"/>
        <v>566.48</v>
      </c>
      <c r="AF470" s="15">
        <f t="shared" si="1020"/>
        <v>34.73275</v>
      </c>
      <c r="AG470" s="15">
        <f t="shared" ref="AG470:AI470" si="1031">O470+W470</f>
        <v>318</v>
      </c>
      <c r="AH470" s="15">
        <f t="shared" si="1031"/>
        <v>0</v>
      </c>
      <c r="AI470" s="15">
        <f t="shared" si="1031"/>
        <v>1815.31125</v>
      </c>
      <c r="AJ470" s="16" t="s">
        <v>32</v>
      </c>
    </row>
    <row r="471" s="20" customFormat="1" ht="16" customHeight="1" spans="1:36">
      <c r="A471" s="57">
        <f t="shared" si="1003"/>
        <v>468</v>
      </c>
      <c r="B471" s="149" t="s">
        <v>230</v>
      </c>
      <c r="C471" s="149" t="s">
        <v>1046</v>
      </c>
      <c r="D471" s="306" t="s">
        <v>1047</v>
      </c>
      <c r="E471" s="186">
        <v>3473.25</v>
      </c>
      <c r="F471" s="187">
        <v>3473.25</v>
      </c>
      <c r="G471" s="157">
        <v>5664.75</v>
      </c>
      <c r="H471" s="187">
        <v>3473.25</v>
      </c>
      <c r="I471" s="115">
        <v>3180</v>
      </c>
      <c r="J471" s="188"/>
      <c r="K471" s="65">
        <f t="shared" si="1004"/>
        <v>62.5185</v>
      </c>
      <c r="L471" s="66">
        <f t="shared" si="1005"/>
        <v>555.72</v>
      </c>
      <c r="M471" s="60">
        <f t="shared" si="1006"/>
        <v>453.18</v>
      </c>
      <c r="N471" s="58">
        <f t="shared" si="1007"/>
        <v>24.31275</v>
      </c>
      <c r="O471" s="60">
        <f t="shared" si="1008"/>
        <v>159</v>
      </c>
      <c r="P471" s="60">
        <f t="shared" si="1009"/>
        <v>0</v>
      </c>
      <c r="Q471" s="60">
        <f t="shared" si="1010"/>
        <v>1254.73125</v>
      </c>
      <c r="R471" s="58">
        <f t="shared" si="1011"/>
        <v>0</v>
      </c>
      <c r="S471" s="58">
        <f t="shared" si="1012"/>
        <v>277.86</v>
      </c>
      <c r="T471" s="60">
        <f t="shared" si="1013"/>
        <v>113.3</v>
      </c>
      <c r="U471" s="58">
        <f t="shared" si="1014"/>
        <v>10.42</v>
      </c>
      <c r="V471" s="58">
        <v>0</v>
      </c>
      <c r="W471" s="60">
        <f t="shared" si="1015"/>
        <v>159</v>
      </c>
      <c r="X471" s="60">
        <f t="shared" si="1016"/>
        <v>0</v>
      </c>
      <c r="Y471" s="58">
        <f t="shared" si="1017"/>
        <v>560.58</v>
      </c>
      <c r="Z471" s="58">
        <f t="shared" si="1018"/>
        <v>1815.31125</v>
      </c>
      <c r="AA471" s="185"/>
      <c r="AB471" s="16" t="s">
        <v>57</v>
      </c>
      <c r="AC471" s="15">
        <f t="shared" ref="AC471:AE471" si="1032">K471+R471</f>
        <v>62.5185</v>
      </c>
      <c r="AD471" s="15">
        <f t="shared" si="1032"/>
        <v>833.58</v>
      </c>
      <c r="AE471" s="15">
        <f t="shared" si="1032"/>
        <v>566.48</v>
      </c>
      <c r="AF471" s="15">
        <f t="shared" si="1020"/>
        <v>34.73275</v>
      </c>
      <c r="AG471" s="15">
        <f t="shared" ref="AG471:AI471" si="1033">O471+W471</f>
        <v>318</v>
      </c>
      <c r="AH471" s="15">
        <f t="shared" si="1033"/>
        <v>0</v>
      </c>
      <c r="AI471" s="15">
        <f t="shared" si="1033"/>
        <v>1815.31125</v>
      </c>
      <c r="AJ471" s="16" t="s">
        <v>32</v>
      </c>
    </row>
    <row r="472" s="20" customFormat="1" ht="16" customHeight="1" spans="1:36">
      <c r="A472" s="57">
        <f t="shared" si="1003"/>
        <v>469</v>
      </c>
      <c r="B472" s="58" t="s">
        <v>210</v>
      </c>
      <c r="C472" s="307" t="s">
        <v>748</v>
      </c>
      <c r="D472" s="308" t="s">
        <v>749</v>
      </c>
      <c r="E472" s="58">
        <v>3473.25</v>
      </c>
      <c r="F472" s="58">
        <v>3245.5</v>
      </c>
      <c r="G472" s="153">
        <v>5664.75</v>
      </c>
      <c r="H472" s="58">
        <v>3473.25</v>
      </c>
      <c r="I472" s="60">
        <v>0</v>
      </c>
      <c r="J472" s="60"/>
      <c r="K472" s="65">
        <f t="shared" si="1004"/>
        <v>62.5185</v>
      </c>
      <c r="L472" s="66">
        <f t="shared" si="1005"/>
        <v>519.28</v>
      </c>
      <c r="M472" s="60">
        <f t="shared" si="1006"/>
        <v>453.18</v>
      </c>
      <c r="N472" s="58">
        <f t="shared" si="1007"/>
        <v>24.31275</v>
      </c>
      <c r="O472" s="60">
        <f t="shared" si="1008"/>
        <v>0</v>
      </c>
      <c r="P472" s="60">
        <f t="shared" si="1009"/>
        <v>0</v>
      </c>
      <c r="Q472" s="60">
        <f t="shared" si="1010"/>
        <v>1059.29125</v>
      </c>
      <c r="R472" s="58">
        <f t="shared" si="1011"/>
        <v>0</v>
      </c>
      <c r="S472" s="58">
        <f t="shared" si="1012"/>
        <v>259.64</v>
      </c>
      <c r="T472" s="60">
        <f t="shared" si="1013"/>
        <v>113.3</v>
      </c>
      <c r="U472" s="58">
        <f t="shared" si="1014"/>
        <v>10.42</v>
      </c>
      <c r="V472" s="58">
        <v>0</v>
      </c>
      <c r="W472" s="60">
        <f t="shared" si="1015"/>
        <v>0</v>
      </c>
      <c r="X472" s="60">
        <f t="shared" si="1016"/>
        <v>0</v>
      </c>
      <c r="Y472" s="58">
        <f t="shared" si="1017"/>
        <v>383.36</v>
      </c>
      <c r="Z472" s="58">
        <f t="shared" si="1018"/>
        <v>1442.65125</v>
      </c>
      <c r="AA472" s="58"/>
      <c r="AB472" s="16" t="s">
        <v>49</v>
      </c>
      <c r="AC472" s="15">
        <f t="shared" ref="AC472:AE472" si="1034">K472+R472</f>
        <v>62.5185</v>
      </c>
      <c r="AD472" s="15">
        <f t="shared" si="1034"/>
        <v>778.92</v>
      </c>
      <c r="AE472" s="15">
        <f t="shared" si="1034"/>
        <v>566.48</v>
      </c>
      <c r="AF472" s="15">
        <f t="shared" si="1020"/>
        <v>34.73275</v>
      </c>
      <c r="AG472" s="15">
        <f t="shared" ref="AG472:AI472" si="1035">O472+W472</f>
        <v>0</v>
      </c>
      <c r="AH472" s="15">
        <f t="shared" si="1035"/>
        <v>0</v>
      </c>
      <c r="AI472" s="15">
        <f t="shared" si="1035"/>
        <v>1442.65125</v>
      </c>
      <c r="AJ472" s="16" t="s">
        <v>32</v>
      </c>
    </row>
    <row r="473" s="20" customFormat="1" ht="16" customHeight="1" spans="1:36">
      <c r="A473" s="57">
        <f t="shared" si="1003"/>
        <v>470</v>
      </c>
      <c r="B473" s="58" t="s">
        <v>210</v>
      </c>
      <c r="C473" s="307" t="s">
        <v>750</v>
      </c>
      <c r="D473" s="308" t="s">
        <v>751</v>
      </c>
      <c r="E473" s="58">
        <v>3473.25</v>
      </c>
      <c r="F473" s="58">
        <v>3245.5</v>
      </c>
      <c r="G473" s="153">
        <v>5664.75</v>
      </c>
      <c r="H473" s="58">
        <v>3473.25</v>
      </c>
      <c r="I473" s="60">
        <v>0</v>
      </c>
      <c r="J473" s="60"/>
      <c r="K473" s="65">
        <f t="shared" si="1004"/>
        <v>62.5185</v>
      </c>
      <c r="L473" s="66">
        <f t="shared" si="1005"/>
        <v>519.28</v>
      </c>
      <c r="M473" s="60">
        <f t="shared" si="1006"/>
        <v>453.18</v>
      </c>
      <c r="N473" s="58">
        <f t="shared" si="1007"/>
        <v>24.31275</v>
      </c>
      <c r="O473" s="60">
        <f t="shared" si="1008"/>
        <v>0</v>
      </c>
      <c r="P473" s="60">
        <f t="shared" si="1009"/>
        <v>0</v>
      </c>
      <c r="Q473" s="60">
        <f t="shared" si="1010"/>
        <v>1059.29125</v>
      </c>
      <c r="R473" s="58">
        <f t="shared" si="1011"/>
        <v>0</v>
      </c>
      <c r="S473" s="58">
        <f t="shared" si="1012"/>
        <v>259.64</v>
      </c>
      <c r="T473" s="60">
        <f t="shared" si="1013"/>
        <v>113.3</v>
      </c>
      <c r="U473" s="58">
        <f t="shared" si="1014"/>
        <v>10.42</v>
      </c>
      <c r="V473" s="58">
        <v>0</v>
      </c>
      <c r="W473" s="60">
        <f t="shared" si="1015"/>
        <v>0</v>
      </c>
      <c r="X473" s="60">
        <f t="shared" si="1016"/>
        <v>0</v>
      </c>
      <c r="Y473" s="58">
        <f t="shared" si="1017"/>
        <v>383.36</v>
      </c>
      <c r="Z473" s="58">
        <f t="shared" si="1018"/>
        <v>1442.65125</v>
      </c>
      <c r="AA473" s="58"/>
      <c r="AB473" s="16" t="s">
        <v>49</v>
      </c>
      <c r="AC473" s="15">
        <f t="shared" ref="AC473:AE473" si="1036">K473+R473</f>
        <v>62.5185</v>
      </c>
      <c r="AD473" s="15">
        <f t="shared" si="1036"/>
        <v>778.92</v>
      </c>
      <c r="AE473" s="15">
        <f t="shared" si="1036"/>
        <v>566.48</v>
      </c>
      <c r="AF473" s="15">
        <f t="shared" si="1020"/>
        <v>34.73275</v>
      </c>
      <c r="AG473" s="15">
        <f t="shared" ref="AG473:AI473" si="1037">O473+W473</f>
        <v>0</v>
      </c>
      <c r="AH473" s="15">
        <f t="shared" si="1037"/>
        <v>0</v>
      </c>
      <c r="AI473" s="15">
        <f t="shared" si="1037"/>
        <v>1442.65125</v>
      </c>
      <c r="AJ473" s="16" t="s">
        <v>32</v>
      </c>
    </row>
    <row r="474" s="20" customFormat="1" ht="16" customHeight="1" spans="1:36">
      <c r="A474" s="57">
        <f t="shared" si="1003"/>
        <v>471</v>
      </c>
      <c r="B474" s="58" t="s">
        <v>210</v>
      </c>
      <c r="C474" s="307" t="s">
        <v>752</v>
      </c>
      <c r="D474" s="308" t="s">
        <v>753</v>
      </c>
      <c r="E474" s="58">
        <v>3473.25</v>
      </c>
      <c r="F474" s="58">
        <v>3245.5</v>
      </c>
      <c r="G474" s="153">
        <v>5664.75</v>
      </c>
      <c r="H474" s="58">
        <v>3473.25</v>
      </c>
      <c r="I474" s="60">
        <v>0</v>
      </c>
      <c r="J474" s="60"/>
      <c r="K474" s="65">
        <f t="shared" si="1004"/>
        <v>62.5185</v>
      </c>
      <c r="L474" s="66">
        <f t="shared" si="1005"/>
        <v>519.28</v>
      </c>
      <c r="M474" s="60">
        <f t="shared" si="1006"/>
        <v>453.18</v>
      </c>
      <c r="N474" s="58">
        <f t="shared" si="1007"/>
        <v>24.31275</v>
      </c>
      <c r="O474" s="60">
        <f t="shared" si="1008"/>
        <v>0</v>
      </c>
      <c r="P474" s="60">
        <f t="shared" si="1009"/>
        <v>0</v>
      </c>
      <c r="Q474" s="60">
        <f t="shared" si="1010"/>
        <v>1059.29125</v>
      </c>
      <c r="R474" s="58">
        <f t="shared" si="1011"/>
        <v>0</v>
      </c>
      <c r="S474" s="58">
        <f t="shared" si="1012"/>
        <v>259.64</v>
      </c>
      <c r="T474" s="60">
        <f t="shared" si="1013"/>
        <v>113.3</v>
      </c>
      <c r="U474" s="58">
        <f t="shared" si="1014"/>
        <v>10.42</v>
      </c>
      <c r="V474" s="58">
        <v>0</v>
      </c>
      <c r="W474" s="60">
        <f t="shared" si="1015"/>
        <v>0</v>
      </c>
      <c r="X474" s="60">
        <f t="shared" si="1016"/>
        <v>0</v>
      </c>
      <c r="Y474" s="58">
        <f t="shared" si="1017"/>
        <v>383.36</v>
      </c>
      <c r="Z474" s="58">
        <f t="shared" si="1018"/>
        <v>1442.65125</v>
      </c>
      <c r="AA474" s="58"/>
      <c r="AB474" s="16" t="s">
        <v>49</v>
      </c>
      <c r="AC474" s="15">
        <f t="shared" ref="AC474:AE474" si="1038">K474+R474</f>
        <v>62.5185</v>
      </c>
      <c r="AD474" s="15">
        <f t="shared" si="1038"/>
        <v>778.92</v>
      </c>
      <c r="AE474" s="15">
        <f t="shared" si="1038"/>
        <v>566.48</v>
      </c>
      <c r="AF474" s="15">
        <f t="shared" si="1020"/>
        <v>34.73275</v>
      </c>
      <c r="AG474" s="15">
        <f t="shared" ref="AG474:AI474" si="1039">O474+W474</f>
        <v>0</v>
      </c>
      <c r="AH474" s="15">
        <f t="shared" si="1039"/>
        <v>0</v>
      </c>
      <c r="AI474" s="15">
        <f t="shared" si="1039"/>
        <v>1442.65125</v>
      </c>
      <c r="AJ474" s="16" t="s">
        <v>32</v>
      </c>
    </row>
    <row r="475" s="20" customFormat="1" ht="16" customHeight="1" spans="1:36">
      <c r="A475" s="57">
        <f t="shared" si="1003"/>
        <v>472</v>
      </c>
      <c r="B475" s="58" t="s">
        <v>348</v>
      </c>
      <c r="C475" s="59" t="s">
        <v>384</v>
      </c>
      <c r="D475" s="58" t="s">
        <v>385</v>
      </c>
      <c r="E475" s="58">
        <v>3473.25</v>
      </c>
      <c r="F475" s="58">
        <f>VLOOKUP(C475,'[1]9月'!$B:$Q,16,0)</f>
        <v>3245.4</v>
      </c>
      <c r="G475" s="153">
        <v>5664.75</v>
      </c>
      <c r="H475" s="58">
        <v>3473.25</v>
      </c>
      <c r="I475" s="60">
        <v>1790</v>
      </c>
      <c r="J475" s="60"/>
      <c r="K475" s="65">
        <f t="shared" si="1004"/>
        <v>62.5185</v>
      </c>
      <c r="L475" s="66">
        <f t="shared" si="1005"/>
        <v>519.264</v>
      </c>
      <c r="M475" s="60">
        <f t="shared" si="1006"/>
        <v>453.18</v>
      </c>
      <c r="N475" s="58">
        <f t="shared" si="1007"/>
        <v>24.31275</v>
      </c>
      <c r="O475" s="60">
        <f t="shared" si="1008"/>
        <v>89.5</v>
      </c>
      <c r="P475" s="60">
        <f t="shared" si="1009"/>
        <v>0</v>
      </c>
      <c r="Q475" s="60">
        <f t="shared" si="1010"/>
        <v>1148.77525</v>
      </c>
      <c r="R475" s="58">
        <f t="shared" si="1011"/>
        <v>0</v>
      </c>
      <c r="S475" s="58">
        <f t="shared" si="1012"/>
        <v>259.63</v>
      </c>
      <c r="T475" s="60">
        <f t="shared" si="1013"/>
        <v>113.3</v>
      </c>
      <c r="U475" s="58">
        <f t="shared" si="1014"/>
        <v>10.42</v>
      </c>
      <c r="V475" s="58">
        <v>0</v>
      </c>
      <c r="W475" s="60">
        <f t="shared" si="1015"/>
        <v>89.5</v>
      </c>
      <c r="X475" s="60">
        <f t="shared" si="1016"/>
        <v>0</v>
      </c>
      <c r="Y475" s="58">
        <f t="shared" si="1017"/>
        <v>472.85</v>
      </c>
      <c r="Z475" s="58">
        <f t="shared" si="1018"/>
        <v>1621.62525</v>
      </c>
      <c r="AA475" s="58"/>
      <c r="AB475" s="16" t="s">
        <v>86</v>
      </c>
      <c r="AC475" s="15">
        <f t="shared" ref="AC475:AE475" si="1040">K475+R475</f>
        <v>62.5185</v>
      </c>
      <c r="AD475" s="15">
        <f t="shared" si="1040"/>
        <v>778.894</v>
      </c>
      <c r="AE475" s="15">
        <f t="shared" si="1040"/>
        <v>566.48</v>
      </c>
      <c r="AF475" s="15">
        <f t="shared" si="1020"/>
        <v>34.73275</v>
      </c>
      <c r="AG475" s="15">
        <f t="shared" ref="AG475:AI475" si="1041">O475+W475</f>
        <v>179</v>
      </c>
      <c r="AH475" s="15">
        <f t="shared" si="1041"/>
        <v>0</v>
      </c>
      <c r="AI475" s="15">
        <f t="shared" si="1041"/>
        <v>1621.62525</v>
      </c>
      <c r="AJ475" s="16" t="s">
        <v>33</v>
      </c>
    </row>
    <row r="476" s="9" customFormat="1" ht="16" customHeight="1" spans="1:36">
      <c r="A476" s="45">
        <f t="shared" si="1003"/>
        <v>473</v>
      </c>
      <c r="B476" s="46" t="s">
        <v>558</v>
      </c>
      <c r="C476" s="52" t="s">
        <v>875</v>
      </c>
      <c r="D476" s="348" t="s">
        <v>876</v>
      </c>
      <c r="E476" s="95">
        <v>3473.25</v>
      </c>
      <c r="F476" s="95">
        <v>3245.5</v>
      </c>
      <c r="G476" s="169">
        <v>5664.75</v>
      </c>
      <c r="H476" s="95">
        <v>3473.25</v>
      </c>
      <c r="I476" s="48">
        <v>1790</v>
      </c>
      <c r="J476" s="96"/>
      <c r="K476" s="63">
        <f t="shared" si="1004"/>
        <v>62.5185</v>
      </c>
      <c r="L476" s="64">
        <f t="shared" si="1005"/>
        <v>519.28</v>
      </c>
      <c r="M476" s="48">
        <f t="shared" si="1006"/>
        <v>453.18</v>
      </c>
      <c r="N476" s="46">
        <f t="shared" si="1007"/>
        <v>24.31275</v>
      </c>
      <c r="O476" s="48">
        <f t="shared" si="1008"/>
        <v>89.5</v>
      </c>
      <c r="P476" s="48">
        <f t="shared" si="1009"/>
        <v>0</v>
      </c>
      <c r="Q476" s="48">
        <f t="shared" si="1010"/>
        <v>1148.79125</v>
      </c>
      <c r="R476" s="46">
        <f t="shared" si="1011"/>
        <v>0</v>
      </c>
      <c r="S476" s="46">
        <f t="shared" si="1012"/>
        <v>259.64</v>
      </c>
      <c r="T476" s="48">
        <f t="shared" si="1013"/>
        <v>113.3</v>
      </c>
      <c r="U476" s="46">
        <f t="shared" si="1014"/>
        <v>10.42</v>
      </c>
      <c r="V476" s="46">
        <v>0</v>
      </c>
      <c r="W476" s="48">
        <f t="shared" si="1015"/>
        <v>89.5</v>
      </c>
      <c r="X476" s="48">
        <f t="shared" si="1016"/>
        <v>0</v>
      </c>
      <c r="Y476" s="46">
        <f t="shared" si="1017"/>
        <v>472.86</v>
      </c>
      <c r="Z476" s="46">
        <f t="shared" si="1018"/>
        <v>1621.65125</v>
      </c>
      <c r="AA476" s="46"/>
      <c r="AB476" s="12" t="s">
        <v>98</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45">
        <f t="shared" si="1003"/>
        <v>474</v>
      </c>
      <c r="B477" s="52" t="s">
        <v>230</v>
      </c>
      <c r="C477" s="52" t="s">
        <v>1082</v>
      </c>
      <c r="D477" s="344" t="s">
        <v>1083</v>
      </c>
      <c r="E477" s="109">
        <v>3473.25</v>
      </c>
      <c r="F477" s="109">
        <v>3473.25</v>
      </c>
      <c r="G477" s="169">
        <v>5664.75</v>
      </c>
      <c r="H477" s="95">
        <v>3473.25</v>
      </c>
      <c r="I477" s="105">
        <v>0</v>
      </c>
      <c r="J477" s="105"/>
      <c r="K477" s="63">
        <f t="shared" si="1004"/>
        <v>62.5185</v>
      </c>
      <c r="L477" s="64">
        <f t="shared" si="1005"/>
        <v>555.72</v>
      </c>
      <c r="M477" s="48">
        <f t="shared" si="1006"/>
        <v>453.18</v>
      </c>
      <c r="N477" s="46">
        <f t="shared" si="1007"/>
        <v>24.31275</v>
      </c>
      <c r="O477" s="48">
        <f t="shared" si="1008"/>
        <v>0</v>
      </c>
      <c r="P477" s="48">
        <f t="shared" si="1009"/>
        <v>0</v>
      </c>
      <c r="Q477" s="48">
        <f t="shared" si="1010"/>
        <v>1095.73125</v>
      </c>
      <c r="R477" s="46">
        <f t="shared" si="1011"/>
        <v>0</v>
      </c>
      <c r="S477" s="46">
        <f t="shared" si="1012"/>
        <v>277.86</v>
      </c>
      <c r="T477" s="48">
        <f t="shared" si="1013"/>
        <v>113.3</v>
      </c>
      <c r="U477" s="46">
        <f t="shared" si="1014"/>
        <v>10.42</v>
      </c>
      <c r="V477" s="46">
        <v>0</v>
      </c>
      <c r="W477" s="48">
        <f t="shared" si="1015"/>
        <v>0</v>
      </c>
      <c r="X477" s="48">
        <f t="shared" si="1016"/>
        <v>0</v>
      </c>
      <c r="Y477" s="46">
        <f t="shared" si="1017"/>
        <v>401.58</v>
      </c>
      <c r="Z477" s="46">
        <f t="shared" si="1018"/>
        <v>1497.31125</v>
      </c>
      <c r="AA477" s="78"/>
      <c r="AB477" s="12" t="s">
        <v>68</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45">
        <f t="shared" si="1003"/>
        <v>475</v>
      </c>
      <c r="B478" s="46" t="s">
        <v>328</v>
      </c>
      <c r="C478" s="51" t="s">
        <v>756</v>
      </c>
      <c r="D478" s="346" t="s">
        <v>757</v>
      </c>
      <c r="E478" s="46">
        <v>3473.25</v>
      </c>
      <c r="F478" s="46">
        <v>3245.5</v>
      </c>
      <c r="G478" s="168">
        <v>5664.75</v>
      </c>
      <c r="H478" s="46">
        <v>3473.25</v>
      </c>
      <c r="I478" s="48">
        <v>4180</v>
      </c>
      <c r="J478" s="48"/>
      <c r="K478" s="63">
        <f t="shared" si="1004"/>
        <v>62.5185</v>
      </c>
      <c r="L478" s="64">
        <f t="shared" si="1005"/>
        <v>519.28</v>
      </c>
      <c r="M478" s="48">
        <f t="shared" si="1006"/>
        <v>453.18</v>
      </c>
      <c r="N478" s="46">
        <f t="shared" si="1007"/>
        <v>24.31275</v>
      </c>
      <c r="O478" s="48">
        <f t="shared" si="1008"/>
        <v>209</v>
      </c>
      <c r="P478" s="48">
        <f t="shared" si="1009"/>
        <v>0</v>
      </c>
      <c r="Q478" s="48">
        <f t="shared" si="1010"/>
        <v>1268.29125</v>
      </c>
      <c r="R478" s="46">
        <f t="shared" si="1011"/>
        <v>0</v>
      </c>
      <c r="S478" s="46">
        <f t="shared" si="1012"/>
        <v>259.64</v>
      </c>
      <c r="T478" s="48">
        <f t="shared" si="1013"/>
        <v>113.3</v>
      </c>
      <c r="U478" s="46">
        <f t="shared" si="1014"/>
        <v>10.42</v>
      </c>
      <c r="V478" s="46">
        <v>0</v>
      </c>
      <c r="W478" s="48">
        <f t="shared" si="1015"/>
        <v>209</v>
      </c>
      <c r="X478" s="48">
        <f t="shared" si="1016"/>
        <v>0</v>
      </c>
      <c r="Y478" s="46">
        <f t="shared" si="1017"/>
        <v>592.36</v>
      </c>
      <c r="Z478" s="46">
        <f t="shared" si="1018"/>
        <v>1860.65125</v>
      </c>
      <c r="AA478" s="46"/>
      <c r="AB478" s="12" t="s">
        <v>104</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45">
        <f t="shared" si="1003"/>
        <v>476</v>
      </c>
      <c r="B479" s="46" t="s">
        <v>558</v>
      </c>
      <c r="C479" s="51" t="s">
        <v>754</v>
      </c>
      <c r="D479" s="346" t="s">
        <v>755</v>
      </c>
      <c r="E479" s="46">
        <v>3473.25</v>
      </c>
      <c r="F479" s="46">
        <v>3245.5</v>
      </c>
      <c r="G479" s="168">
        <v>5664.75</v>
      </c>
      <c r="H479" s="46">
        <v>3473.25</v>
      </c>
      <c r="I479" s="48">
        <v>4180</v>
      </c>
      <c r="J479" s="48"/>
      <c r="K479" s="63">
        <f t="shared" si="1004"/>
        <v>62.5185</v>
      </c>
      <c r="L479" s="64">
        <f t="shared" si="1005"/>
        <v>519.28</v>
      </c>
      <c r="M479" s="48">
        <f t="shared" si="1006"/>
        <v>453.18</v>
      </c>
      <c r="N479" s="46">
        <f t="shared" si="1007"/>
        <v>24.31275</v>
      </c>
      <c r="O479" s="48">
        <f t="shared" si="1008"/>
        <v>209</v>
      </c>
      <c r="P479" s="48">
        <f t="shared" si="1009"/>
        <v>0</v>
      </c>
      <c r="Q479" s="48">
        <f t="shared" si="1010"/>
        <v>1268.29125</v>
      </c>
      <c r="R479" s="46">
        <f t="shared" si="1011"/>
        <v>0</v>
      </c>
      <c r="S479" s="46">
        <f t="shared" si="1012"/>
        <v>259.64</v>
      </c>
      <c r="T479" s="48">
        <f t="shared" si="1013"/>
        <v>113.3</v>
      </c>
      <c r="U479" s="46">
        <f t="shared" si="1014"/>
        <v>10.42</v>
      </c>
      <c r="V479" s="46">
        <v>0</v>
      </c>
      <c r="W479" s="48">
        <f t="shared" si="1015"/>
        <v>209</v>
      </c>
      <c r="X479" s="48">
        <f t="shared" si="1016"/>
        <v>0</v>
      </c>
      <c r="Y479" s="46">
        <f t="shared" si="1017"/>
        <v>592.36</v>
      </c>
      <c r="Z479" s="46">
        <f t="shared" si="1018"/>
        <v>1860.65125</v>
      </c>
      <c r="AA479" s="46"/>
      <c r="AB479" s="12" t="s">
        <v>98</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45">
        <f t="shared" si="1003"/>
        <v>477</v>
      </c>
      <c r="B480" s="46" t="s">
        <v>558</v>
      </c>
      <c r="C480" s="100" t="s">
        <v>823</v>
      </c>
      <c r="D480" s="55" t="s">
        <v>824</v>
      </c>
      <c r="E480" s="95">
        <v>3473.25</v>
      </c>
      <c r="F480" s="95">
        <v>3245.5</v>
      </c>
      <c r="G480" s="169">
        <v>5664.75</v>
      </c>
      <c r="H480" s="95">
        <v>3473.25</v>
      </c>
      <c r="I480" s="48">
        <v>1790</v>
      </c>
      <c r="J480" s="96"/>
      <c r="K480" s="63">
        <f t="shared" si="1004"/>
        <v>62.5185</v>
      </c>
      <c r="L480" s="64">
        <f t="shared" si="1005"/>
        <v>519.28</v>
      </c>
      <c r="M480" s="48">
        <f t="shared" si="1006"/>
        <v>453.18</v>
      </c>
      <c r="N480" s="46">
        <f t="shared" si="1007"/>
        <v>24.31275</v>
      </c>
      <c r="O480" s="48">
        <f t="shared" si="1008"/>
        <v>89.5</v>
      </c>
      <c r="P480" s="48">
        <f t="shared" si="1009"/>
        <v>0</v>
      </c>
      <c r="Q480" s="48">
        <f t="shared" si="1010"/>
        <v>1148.79125</v>
      </c>
      <c r="R480" s="46">
        <f t="shared" si="1011"/>
        <v>0</v>
      </c>
      <c r="S480" s="46">
        <f t="shared" si="1012"/>
        <v>259.64</v>
      </c>
      <c r="T480" s="48">
        <f t="shared" si="1013"/>
        <v>113.3</v>
      </c>
      <c r="U480" s="46">
        <f t="shared" si="1014"/>
        <v>10.42</v>
      </c>
      <c r="V480" s="46">
        <v>0</v>
      </c>
      <c r="W480" s="48">
        <f t="shared" si="1015"/>
        <v>89.5</v>
      </c>
      <c r="X480" s="48">
        <f t="shared" si="1016"/>
        <v>0</v>
      </c>
      <c r="Y480" s="46">
        <f t="shared" si="1017"/>
        <v>472.86</v>
      </c>
      <c r="Z480" s="46">
        <f t="shared" si="1018"/>
        <v>1621.65125</v>
      </c>
      <c r="AA480" s="46"/>
      <c r="AB480" s="12" t="s">
        <v>98</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45">
        <f t="shared" si="1003"/>
        <v>478</v>
      </c>
      <c r="B481" s="46" t="s">
        <v>558</v>
      </c>
      <c r="C481" s="52" t="s">
        <v>839</v>
      </c>
      <c r="D481" s="76" t="s">
        <v>840</v>
      </c>
      <c r="E481" s="95">
        <v>3473.25</v>
      </c>
      <c r="F481" s="95">
        <v>3245.5</v>
      </c>
      <c r="G481" s="169">
        <v>5664.75</v>
      </c>
      <c r="H481" s="95">
        <v>3473.25</v>
      </c>
      <c r="I481" s="48">
        <v>1790</v>
      </c>
      <c r="J481" s="96"/>
      <c r="K481" s="63">
        <f t="shared" si="1004"/>
        <v>62.5185</v>
      </c>
      <c r="L481" s="64">
        <f t="shared" si="1005"/>
        <v>519.28</v>
      </c>
      <c r="M481" s="48">
        <f t="shared" si="1006"/>
        <v>453.18</v>
      </c>
      <c r="N481" s="46">
        <f t="shared" si="1007"/>
        <v>24.31275</v>
      </c>
      <c r="O481" s="48">
        <f t="shared" si="1008"/>
        <v>89.5</v>
      </c>
      <c r="P481" s="48">
        <f t="shared" si="1009"/>
        <v>0</v>
      </c>
      <c r="Q481" s="48">
        <f t="shared" si="1010"/>
        <v>1148.79125</v>
      </c>
      <c r="R481" s="46">
        <f t="shared" si="1011"/>
        <v>0</v>
      </c>
      <c r="S481" s="46">
        <f t="shared" si="1012"/>
        <v>259.64</v>
      </c>
      <c r="T481" s="48">
        <f t="shared" si="1013"/>
        <v>113.3</v>
      </c>
      <c r="U481" s="46">
        <f t="shared" si="1014"/>
        <v>10.42</v>
      </c>
      <c r="V481" s="46">
        <v>0</v>
      </c>
      <c r="W481" s="48">
        <f t="shared" si="1015"/>
        <v>89.5</v>
      </c>
      <c r="X481" s="48">
        <f t="shared" si="1016"/>
        <v>0</v>
      </c>
      <c r="Y481" s="46">
        <f t="shared" si="1017"/>
        <v>472.86</v>
      </c>
      <c r="Z481" s="46">
        <f t="shared" si="1018"/>
        <v>1621.65125</v>
      </c>
      <c r="AA481" s="46"/>
      <c r="AB481" s="12" t="s">
        <v>98</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20" customFormat="1" ht="16" customHeight="1" spans="1:36">
      <c r="A482" s="57">
        <f t="shared" si="1003"/>
        <v>479</v>
      </c>
      <c r="B482" s="58" t="s">
        <v>558</v>
      </c>
      <c r="C482" s="200" t="s">
        <v>628</v>
      </c>
      <c r="D482" s="359" t="s">
        <v>629</v>
      </c>
      <c r="E482" s="60">
        <v>0</v>
      </c>
      <c r="F482" s="60">
        <v>3245.5</v>
      </c>
      <c r="G482" s="153">
        <v>5664.75</v>
      </c>
      <c r="H482" s="60">
        <v>3473.25</v>
      </c>
      <c r="I482" s="60">
        <v>1790</v>
      </c>
      <c r="J482" s="203"/>
      <c r="K482" s="201">
        <f t="shared" si="1004"/>
        <v>0</v>
      </c>
      <c r="L482" s="202">
        <f t="shared" si="1005"/>
        <v>519.28</v>
      </c>
      <c r="M482" s="203">
        <f t="shared" si="1006"/>
        <v>453.18</v>
      </c>
      <c r="N482" s="203">
        <f t="shared" si="1007"/>
        <v>24.31275</v>
      </c>
      <c r="O482" s="203">
        <f t="shared" si="1008"/>
        <v>89.5</v>
      </c>
      <c r="P482" s="203">
        <f t="shared" si="1009"/>
        <v>0</v>
      </c>
      <c r="Q482" s="60">
        <f t="shared" si="1010"/>
        <v>1086.27275</v>
      </c>
      <c r="R482" s="204">
        <f t="shared" si="1011"/>
        <v>0</v>
      </c>
      <c r="S482" s="203">
        <f t="shared" si="1012"/>
        <v>259.64</v>
      </c>
      <c r="T482" s="203">
        <f t="shared" si="1013"/>
        <v>113.3</v>
      </c>
      <c r="U482" s="203">
        <f t="shared" si="1014"/>
        <v>10.42</v>
      </c>
      <c r="V482" s="58">
        <v>0</v>
      </c>
      <c r="W482" s="203">
        <f t="shared" si="1015"/>
        <v>89.5</v>
      </c>
      <c r="X482" s="203">
        <f t="shared" si="1016"/>
        <v>0</v>
      </c>
      <c r="Y482" s="58">
        <f t="shared" si="1017"/>
        <v>472.86</v>
      </c>
      <c r="Z482" s="60">
        <f t="shared" si="1018"/>
        <v>1559.13275</v>
      </c>
      <c r="AA482" s="60"/>
      <c r="AB482" s="16" t="s">
        <v>101</v>
      </c>
      <c r="AC482" s="15">
        <f t="shared" ref="AC482:AE482" si="1054">K482+R482</f>
        <v>0</v>
      </c>
      <c r="AD482" s="15">
        <f t="shared" si="1054"/>
        <v>778.92</v>
      </c>
      <c r="AE482" s="15">
        <f t="shared" si="1054"/>
        <v>566.48</v>
      </c>
      <c r="AF482" s="15">
        <f t="shared" si="1020"/>
        <v>34.73275</v>
      </c>
      <c r="AG482" s="15">
        <f t="shared" ref="AG482:AI482" si="1055">O482+W482</f>
        <v>179</v>
      </c>
      <c r="AH482" s="15">
        <f t="shared" si="1055"/>
        <v>0</v>
      </c>
      <c r="AI482" s="15">
        <f t="shared" si="1055"/>
        <v>1559.13275</v>
      </c>
      <c r="AJ482" s="16" t="s">
        <v>34</v>
      </c>
    </row>
    <row r="483" s="20" customFormat="1" ht="16" customHeight="1" spans="1:36">
      <c r="A483" s="57">
        <f t="shared" si="1003"/>
        <v>480</v>
      </c>
      <c r="B483" s="149" t="s">
        <v>640</v>
      </c>
      <c r="C483" s="149" t="s">
        <v>1072</v>
      </c>
      <c r="D483" s="167" t="s">
        <v>1073</v>
      </c>
      <c r="E483" s="186">
        <v>0</v>
      </c>
      <c r="F483" s="187">
        <v>3473.25</v>
      </c>
      <c r="G483" s="187">
        <v>0</v>
      </c>
      <c r="H483" s="187">
        <v>3473.25</v>
      </c>
      <c r="I483" s="309">
        <v>1790</v>
      </c>
      <c r="J483" s="188"/>
      <c r="K483" s="65">
        <f t="shared" si="1004"/>
        <v>0</v>
      </c>
      <c r="L483" s="66">
        <f t="shared" si="1005"/>
        <v>555.72</v>
      </c>
      <c r="M483" s="60">
        <f t="shared" si="1006"/>
        <v>0</v>
      </c>
      <c r="N483" s="58">
        <f t="shared" si="1007"/>
        <v>24.31275</v>
      </c>
      <c r="O483" s="60">
        <f t="shared" si="1008"/>
        <v>89.5</v>
      </c>
      <c r="P483" s="60">
        <f t="shared" si="1009"/>
        <v>0</v>
      </c>
      <c r="Q483" s="60">
        <f t="shared" si="1010"/>
        <v>669.53275</v>
      </c>
      <c r="R483" s="58">
        <f t="shared" si="1011"/>
        <v>0</v>
      </c>
      <c r="S483" s="58">
        <f t="shared" si="1012"/>
        <v>277.86</v>
      </c>
      <c r="T483" s="60">
        <f t="shared" si="1013"/>
        <v>0</v>
      </c>
      <c r="U483" s="58">
        <f t="shared" si="1014"/>
        <v>10.42</v>
      </c>
      <c r="V483" s="58">
        <v>0</v>
      </c>
      <c r="W483" s="60">
        <f t="shared" si="1015"/>
        <v>89.5</v>
      </c>
      <c r="X483" s="60">
        <f t="shared" si="1016"/>
        <v>0</v>
      </c>
      <c r="Y483" s="58">
        <f t="shared" si="1017"/>
        <v>377.78</v>
      </c>
      <c r="Z483" s="58">
        <f t="shared" si="1018"/>
        <v>1047.31275</v>
      </c>
      <c r="AA483" s="185"/>
      <c r="AB483" s="16" t="s">
        <v>95</v>
      </c>
      <c r="AC483" s="15">
        <f t="shared" ref="AC483:AE483" si="1056">K483+R483</f>
        <v>0</v>
      </c>
      <c r="AD483" s="15">
        <f t="shared" si="1056"/>
        <v>833.58</v>
      </c>
      <c r="AE483" s="15">
        <f t="shared" si="1056"/>
        <v>0</v>
      </c>
      <c r="AF483" s="15">
        <f t="shared" si="1020"/>
        <v>34.73275</v>
      </c>
      <c r="AG483" s="15">
        <f t="shared" ref="AG483:AI483" si="1057">O483+W483</f>
        <v>179</v>
      </c>
      <c r="AH483" s="15">
        <f t="shared" si="1057"/>
        <v>0</v>
      </c>
      <c r="AI483" s="15">
        <f t="shared" si="1057"/>
        <v>1047.31275</v>
      </c>
      <c r="AJ483" s="16" t="s">
        <v>33</v>
      </c>
    </row>
    <row r="484" customFormat="1" spans="1:35">
      <c r="A484" s="25"/>
      <c r="B484" s="25"/>
      <c r="C484" s="26"/>
      <c r="D484" s="25"/>
      <c r="E484" s="25"/>
      <c r="F484" s="25"/>
      <c r="G484" s="25"/>
      <c r="H484" s="25"/>
      <c r="I484" s="25"/>
      <c r="J484" s="25"/>
      <c r="K484" s="25"/>
      <c r="L484" s="25"/>
      <c r="M484" s="25"/>
      <c r="N484" s="25"/>
      <c r="O484" s="25"/>
      <c r="P484" s="25"/>
      <c r="Q484" s="25"/>
      <c r="R484" s="25"/>
      <c r="S484" s="25"/>
      <c r="T484" s="25"/>
      <c r="U484" s="25"/>
      <c r="V484" s="25"/>
      <c r="W484" s="25"/>
      <c r="X484" s="9"/>
      <c r="Y484" s="9"/>
      <c r="Z484" s="9"/>
      <c r="AA484" s="9"/>
      <c r="AB484" s="9"/>
      <c r="AC484" s="9"/>
      <c r="AD484" s="9"/>
      <c r="AE484" s="9"/>
      <c r="AF484" s="9"/>
      <c r="AG484" s="9"/>
      <c r="AH484" s="9"/>
      <c r="AI484" s="9"/>
    </row>
    <row r="485" customFormat="1" spans="1:35">
      <c r="A485" s="25"/>
      <c r="B485" s="25"/>
      <c r="C485" s="26"/>
      <c r="D485" s="25"/>
      <c r="E485" s="25"/>
      <c r="F485" s="25"/>
      <c r="G485" s="25"/>
      <c r="H485" s="25"/>
      <c r="I485" s="25"/>
      <c r="J485" s="25"/>
      <c r="K485" s="25"/>
      <c r="L485" s="25"/>
      <c r="M485" s="25"/>
      <c r="N485" s="25"/>
      <c r="O485" s="25"/>
      <c r="P485" s="25"/>
      <c r="Q485" s="25"/>
      <c r="R485" s="25"/>
      <c r="S485" s="25"/>
      <c r="T485" s="25"/>
      <c r="U485" s="25"/>
      <c r="V485" s="25"/>
      <c r="W485" s="25"/>
      <c r="X485" s="9"/>
      <c r="Y485" s="9"/>
      <c r="Z485" s="9"/>
      <c r="AA485" s="9"/>
      <c r="AB485" s="9"/>
      <c r="AC485" s="9"/>
      <c r="AD485" s="9"/>
      <c r="AE485" s="9"/>
      <c r="AF485" s="9"/>
      <c r="AG485" s="9"/>
      <c r="AH485" s="9"/>
      <c r="AI485" s="9"/>
    </row>
    <row r="486" customFormat="1" spans="1:35">
      <c r="A486" s="25"/>
      <c r="B486" s="25"/>
      <c r="C486" s="26"/>
      <c r="D486" s="25"/>
      <c r="E486" s="25"/>
      <c r="F486" s="25"/>
      <c r="G486" s="25"/>
      <c r="H486" s="25"/>
      <c r="I486" s="25"/>
      <c r="J486" s="25"/>
      <c r="K486" s="25"/>
      <c r="L486" s="25"/>
      <c r="M486" s="25"/>
      <c r="N486" s="25"/>
      <c r="O486" s="25"/>
      <c r="P486" s="25"/>
      <c r="Q486" s="25"/>
      <c r="R486" s="25"/>
      <c r="S486" s="25"/>
      <c r="T486" s="25"/>
      <c r="U486" s="25"/>
      <c r="V486" s="25"/>
      <c r="W486" s="25"/>
      <c r="X486" s="9"/>
      <c r="Y486" s="9"/>
      <c r="Z486" s="9"/>
      <c r="AA486" s="9"/>
      <c r="AB486" s="9"/>
      <c r="AC486" s="9"/>
      <c r="AD486" s="9"/>
      <c r="AE486" s="9"/>
      <c r="AF486" s="9"/>
      <c r="AG486" s="9"/>
      <c r="AH486" s="9"/>
      <c r="AI486" s="9"/>
    </row>
    <row r="487" customFormat="1" spans="1:35">
      <c r="A487" s="25"/>
      <c r="B487" s="25"/>
      <c r="C487" s="26"/>
      <c r="D487" s="25"/>
      <c r="E487" s="25"/>
      <c r="F487" s="25"/>
      <c r="G487" s="25"/>
      <c r="H487" s="25"/>
      <c r="I487" s="25"/>
      <c r="J487" s="25"/>
      <c r="K487" s="25"/>
      <c r="L487" s="25"/>
      <c r="M487" s="25"/>
      <c r="N487" s="25"/>
      <c r="O487" s="25"/>
      <c r="P487" s="25"/>
      <c r="Q487" s="25"/>
      <c r="R487" s="25"/>
      <c r="S487" s="25"/>
      <c r="T487" s="25"/>
      <c r="U487" s="25"/>
      <c r="V487" s="25"/>
      <c r="W487" s="25"/>
      <c r="X487" s="9"/>
      <c r="Y487" s="9"/>
      <c r="Z487" s="9"/>
      <c r="AA487" s="9"/>
      <c r="AB487" s="9"/>
      <c r="AC487" s="9"/>
      <c r="AD487" s="9"/>
      <c r="AE487" s="9"/>
      <c r="AF487" s="9"/>
      <c r="AG487" s="9"/>
      <c r="AH487" s="9"/>
      <c r="AI487" s="9"/>
    </row>
    <row r="488" customFormat="1" spans="1:35">
      <c r="A488" s="25"/>
      <c r="B488" s="25"/>
      <c r="C488" s="26"/>
      <c r="D488" s="25"/>
      <c r="E488" s="25"/>
      <c r="F488" s="25"/>
      <c r="G488" s="25"/>
      <c r="H488" s="25"/>
      <c r="I488" s="25"/>
      <c r="J488" s="25"/>
      <c r="K488" s="25"/>
      <c r="L488" s="25"/>
      <c r="M488" s="25"/>
      <c r="N488" s="25"/>
      <c r="O488" s="25"/>
      <c r="P488" s="25"/>
      <c r="Q488" s="25"/>
      <c r="R488" s="25"/>
      <c r="S488" s="25"/>
      <c r="T488" s="25"/>
      <c r="U488" s="25"/>
      <c r="V488" s="25"/>
      <c r="W488" s="25"/>
      <c r="X488" s="9"/>
      <c r="Y488" s="9"/>
      <c r="Z488" s="9"/>
      <c r="AA488" s="9"/>
      <c r="AB488" s="9"/>
      <c r="AC488" s="9"/>
      <c r="AD488" s="9"/>
      <c r="AE488" s="9"/>
      <c r="AF488" s="9"/>
      <c r="AG488" s="9"/>
      <c r="AH488" s="9"/>
      <c r="AI488" s="9"/>
    </row>
    <row r="489" customFormat="1" spans="1:35">
      <c r="A489" s="25"/>
      <c r="B489" s="25"/>
      <c r="C489" s="26"/>
      <c r="D489" s="25"/>
      <c r="E489" s="25"/>
      <c r="F489" s="25"/>
      <c r="G489" s="25"/>
      <c r="H489" s="25"/>
      <c r="I489" s="25"/>
      <c r="J489" s="25"/>
      <c r="K489" s="25"/>
      <c r="L489" s="25"/>
      <c r="M489" s="25"/>
      <c r="N489" s="25"/>
      <c r="O489" s="25"/>
      <c r="P489" s="25"/>
      <c r="Q489" s="25"/>
      <c r="R489" s="25"/>
      <c r="S489" s="25"/>
      <c r="T489" s="25"/>
      <c r="U489" s="25"/>
      <c r="V489" s="25"/>
      <c r="W489" s="25"/>
      <c r="X489" s="9"/>
      <c r="Y489" s="9"/>
      <c r="Z489" s="9"/>
      <c r="AA489" s="9"/>
      <c r="AB489" s="9"/>
      <c r="AC489" s="9"/>
      <c r="AD489" s="9"/>
      <c r="AE489" s="9"/>
      <c r="AF489" s="9"/>
      <c r="AG489" s="9"/>
      <c r="AH489" s="9"/>
      <c r="AI489" s="9"/>
    </row>
    <row r="490" customFormat="1" spans="1:35">
      <c r="A490" s="25"/>
      <c r="B490" s="25"/>
      <c r="C490" s="26"/>
      <c r="D490" s="25"/>
      <c r="E490" s="25"/>
      <c r="F490" s="25"/>
      <c r="G490" s="25"/>
      <c r="H490" s="25"/>
      <c r="I490" s="25"/>
      <c r="J490" s="25"/>
      <c r="K490" s="25"/>
      <c r="L490" s="25"/>
      <c r="M490" s="25"/>
      <c r="N490" s="25"/>
      <c r="O490" s="25"/>
      <c r="P490" s="25"/>
      <c r="Q490" s="25"/>
      <c r="R490" s="25"/>
      <c r="S490" s="25"/>
      <c r="T490" s="25"/>
      <c r="U490" s="25"/>
      <c r="V490" s="25"/>
      <c r="W490" s="25"/>
      <c r="X490" s="9"/>
      <c r="Y490" s="9"/>
      <c r="Z490" s="9"/>
      <c r="AA490" s="9"/>
      <c r="AB490" s="9"/>
      <c r="AC490" s="9"/>
      <c r="AD490" s="9"/>
      <c r="AE490" s="9"/>
      <c r="AF490" s="9"/>
      <c r="AG490" s="9"/>
      <c r="AH490" s="9"/>
      <c r="AI490" s="9"/>
    </row>
    <row r="491" customFormat="1" spans="1:35">
      <c r="A491" s="25"/>
      <c r="B491" s="25"/>
      <c r="C491" s="26"/>
      <c r="D491" s="25"/>
      <c r="E491" s="25"/>
      <c r="F491" s="25"/>
      <c r="G491" s="25"/>
      <c r="H491" s="25"/>
      <c r="I491" s="25"/>
      <c r="J491" s="25"/>
      <c r="K491" s="25"/>
      <c r="L491" s="25"/>
      <c r="M491" s="25"/>
      <c r="N491" s="25"/>
      <c r="O491" s="25"/>
      <c r="P491" s="25"/>
      <c r="Q491" s="25"/>
      <c r="R491" s="25"/>
      <c r="S491" s="25"/>
      <c r="T491" s="25"/>
      <c r="U491" s="25"/>
      <c r="V491" s="25"/>
      <c r="W491" s="25"/>
      <c r="X491" s="9"/>
      <c r="Y491" s="9"/>
      <c r="Z491" s="9"/>
      <c r="AA491" s="9"/>
      <c r="AB491" s="9"/>
      <c r="AC491" s="9"/>
      <c r="AD491" s="9"/>
      <c r="AE491" s="9"/>
      <c r="AF491" s="9"/>
      <c r="AG491" s="9"/>
      <c r="AH491" s="9"/>
      <c r="AI491" s="9"/>
    </row>
    <row r="492" customFormat="1" spans="1:35">
      <c r="A492" s="25"/>
      <c r="B492" s="25"/>
      <c r="C492" s="26"/>
      <c r="D492" s="25"/>
      <c r="E492" s="25"/>
      <c r="F492" s="25"/>
      <c r="G492" s="25"/>
      <c r="H492" s="25"/>
      <c r="I492" s="25"/>
      <c r="J492" s="25"/>
      <c r="K492" s="25"/>
      <c r="L492" s="25"/>
      <c r="M492" s="25"/>
      <c r="N492" s="25"/>
      <c r="O492" s="25"/>
      <c r="P492" s="25"/>
      <c r="Q492" s="25"/>
      <c r="R492" s="25"/>
      <c r="S492" s="25"/>
      <c r="T492" s="25"/>
      <c r="U492" s="25"/>
      <c r="V492" s="25"/>
      <c r="W492" s="25"/>
      <c r="X492" s="9"/>
      <c r="Y492" s="9"/>
      <c r="Z492" s="9"/>
      <c r="AA492" s="9"/>
      <c r="AB492" s="9"/>
      <c r="AC492" s="9"/>
      <c r="AD492" s="9"/>
      <c r="AE492" s="9"/>
      <c r="AF492" s="9"/>
      <c r="AG492" s="9"/>
      <c r="AH492" s="9"/>
      <c r="AI492" s="9"/>
    </row>
    <row r="493" customFormat="1" spans="1:35">
      <c r="A493" s="25"/>
      <c r="B493" s="25"/>
      <c r="C493" s="26"/>
      <c r="D493" s="25"/>
      <c r="E493" s="25"/>
      <c r="F493" s="25"/>
      <c r="G493" s="25"/>
      <c r="H493" s="25"/>
      <c r="I493" s="25"/>
      <c r="J493" s="25"/>
      <c r="K493" s="25"/>
      <c r="L493" s="25"/>
      <c r="M493" s="25"/>
      <c r="N493" s="25"/>
      <c r="O493" s="25"/>
      <c r="P493" s="25"/>
      <c r="Q493" s="25"/>
      <c r="R493" s="25"/>
      <c r="S493" s="25"/>
      <c r="T493" s="25"/>
      <c r="U493" s="25"/>
      <c r="V493" s="25"/>
      <c r="W493" s="25"/>
      <c r="X493" s="9"/>
      <c r="Y493" s="9"/>
      <c r="Z493" s="9"/>
      <c r="AA493" s="9"/>
      <c r="AB493" s="9"/>
      <c r="AC493" s="9"/>
      <c r="AD493" s="9"/>
      <c r="AE493" s="9"/>
      <c r="AF493" s="9"/>
      <c r="AG493" s="9"/>
      <c r="AH493" s="9"/>
      <c r="AI493" s="9"/>
    </row>
    <row r="494" customFormat="1" spans="1:35">
      <c r="A494" s="25"/>
      <c r="B494" s="25"/>
      <c r="C494" s="26"/>
      <c r="D494" s="25"/>
      <c r="E494" s="25"/>
      <c r="F494" s="25"/>
      <c r="G494" s="25"/>
      <c r="H494" s="25"/>
      <c r="I494" s="25"/>
      <c r="J494" s="25"/>
      <c r="K494" s="25"/>
      <c r="L494" s="25"/>
      <c r="M494" s="25"/>
      <c r="N494" s="25"/>
      <c r="O494" s="25"/>
      <c r="P494" s="25"/>
      <c r="Q494" s="25"/>
      <c r="R494" s="25"/>
      <c r="S494" s="25"/>
      <c r="T494" s="25"/>
      <c r="U494" s="25"/>
      <c r="V494" s="25"/>
      <c r="W494" s="25"/>
      <c r="X494" s="9"/>
      <c r="Y494" s="9"/>
      <c r="Z494" s="9"/>
      <c r="AA494" s="9"/>
      <c r="AB494" s="9"/>
      <c r="AC494" s="9"/>
      <c r="AD494" s="9"/>
      <c r="AE494" s="9"/>
      <c r="AF494" s="9"/>
      <c r="AG494" s="9"/>
      <c r="AH494" s="9"/>
      <c r="AI494" s="9"/>
    </row>
  </sheetData>
  <sheetProtection sort="0" autoFilter="0" pivotTables="0"/>
  <autoFilter ref="A3:AJ445">
    <extLst/>
  </autoFilter>
  <mergeCells count="31">
    <mergeCell ref="A1:Y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203" priority="305"/>
    <cfRule type="duplicateValues" dxfId="202" priority="304"/>
    <cfRule type="duplicateValues" dxfId="202" priority="303"/>
    <cfRule type="duplicateValues" dxfId="202" priority="302"/>
    <cfRule type="duplicateValues" dxfId="202" priority="301"/>
    <cfRule type="duplicateValues" dxfId="202" priority="300"/>
    <cfRule type="duplicateValues" dxfId="202" priority="299"/>
    <cfRule type="duplicateValues" dxfId="202" priority="298"/>
    <cfRule type="duplicateValues" dxfId="202" priority="297"/>
    <cfRule type="duplicateValues" dxfId="202" priority="296"/>
  </conditionalFormatting>
  <conditionalFormatting sqref="C351">
    <cfRule type="duplicateValues" dxfId="203" priority="294"/>
  </conditionalFormatting>
  <conditionalFormatting sqref="C354">
    <cfRule type="duplicateValues" dxfId="203" priority="283"/>
  </conditionalFormatting>
  <conditionalFormatting sqref="C355">
    <cfRule type="duplicateValues" dxfId="203" priority="285"/>
  </conditionalFormatting>
  <conditionalFormatting sqref="C356">
    <cfRule type="duplicateValues" dxfId="203" priority="273"/>
    <cfRule type="duplicateValues" dxfId="202" priority="272"/>
    <cfRule type="duplicateValues" dxfId="202" priority="271"/>
    <cfRule type="duplicateValues" dxfId="202" priority="270"/>
    <cfRule type="duplicateValues" dxfId="202" priority="269"/>
    <cfRule type="duplicateValues" dxfId="202" priority="268"/>
    <cfRule type="duplicateValues" dxfId="202" priority="267"/>
    <cfRule type="duplicateValues" dxfId="202" priority="266"/>
    <cfRule type="duplicateValues" dxfId="202" priority="265"/>
    <cfRule type="duplicateValues" dxfId="202" priority="264"/>
  </conditionalFormatting>
  <conditionalFormatting sqref="C357">
    <cfRule type="duplicateValues" dxfId="203" priority="282"/>
  </conditionalFormatting>
  <conditionalFormatting sqref="C364">
    <cfRule type="duplicateValues" dxfId="203" priority="259"/>
    <cfRule type="duplicateValues" dxfId="202" priority="258"/>
    <cfRule type="duplicateValues" dxfId="202" priority="257"/>
    <cfRule type="duplicateValues" dxfId="202" priority="256"/>
    <cfRule type="duplicateValues" dxfId="202" priority="255"/>
    <cfRule type="duplicateValues" dxfId="202" priority="254"/>
    <cfRule type="duplicateValues" dxfId="202" priority="253"/>
    <cfRule type="duplicateValues" dxfId="202" priority="252"/>
    <cfRule type="duplicateValues" dxfId="202" priority="251"/>
    <cfRule type="duplicateValues" dxfId="202" priority="250"/>
    <cfRule type="duplicateValues" dxfId="202" priority="249"/>
    <cfRule type="duplicateValues" dxfId="202" priority="248"/>
    <cfRule type="duplicateValues" dxfId="202" priority="247"/>
  </conditionalFormatting>
  <conditionalFormatting sqref="C373">
    <cfRule type="duplicateValues" dxfId="202" priority="246"/>
    <cfRule type="duplicateValues" dxfId="202" priority="245"/>
    <cfRule type="duplicateValues" dxfId="202" priority="244"/>
    <cfRule type="duplicateValues" dxfId="202" priority="243"/>
    <cfRule type="duplicateValues" dxfId="202" priority="242"/>
    <cfRule type="duplicateValues" dxfId="202" priority="241"/>
    <cfRule type="duplicateValues" dxfId="202" priority="240"/>
    <cfRule type="duplicateValues" dxfId="202" priority="239"/>
    <cfRule type="duplicateValues" dxfId="202" priority="238"/>
    <cfRule type="duplicateValues" dxfId="202" priority="237"/>
    <cfRule type="duplicateValues" dxfId="202" priority="236"/>
  </conditionalFormatting>
  <conditionalFormatting sqref="C375">
    <cfRule type="duplicateValues" dxfId="202" priority="209"/>
  </conditionalFormatting>
  <conditionalFormatting sqref="C378">
    <cfRule type="duplicateValues" dxfId="202" priority="232"/>
    <cfRule type="duplicateValues" dxfId="202" priority="231"/>
    <cfRule type="duplicateValues" dxfId="202" priority="230"/>
    <cfRule type="duplicateValues" dxfId="202" priority="229"/>
    <cfRule type="duplicateValues" dxfId="202" priority="228"/>
    <cfRule type="duplicateValues" dxfId="202" priority="227"/>
    <cfRule type="duplicateValues" dxfId="202" priority="226"/>
  </conditionalFormatting>
  <conditionalFormatting sqref="C385">
    <cfRule type="duplicateValues" dxfId="202" priority="224"/>
    <cfRule type="duplicateValues" dxfId="202" priority="223"/>
    <cfRule type="duplicateValues" dxfId="202" priority="222"/>
    <cfRule type="duplicateValues" dxfId="202" priority="221"/>
    <cfRule type="duplicateValues" dxfId="202" priority="220"/>
    <cfRule type="duplicateValues" dxfId="202" priority="219"/>
    <cfRule type="duplicateValues" dxfId="202" priority="218"/>
  </conditionalFormatting>
  <conditionalFormatting sqref="D388">
    <cfRule type="duplicateValues" dxfId="202" priority="196"/>
    <cfRule type="duplicateValues" dxfId="202" priority="195"/>
    <cfRule type="duplicateValues" dxfId="202" priority="194"/>
  </conditionalFormatting>
  <conditionalFormatting sqref="C389">
    <cfRule type="duplicateValues" dxfId="202" priority="207"/>
  </conditionalFormatting>
  <conditionalFormatting sqref="D389">
    <cfRule type="duplicateValues" dxfId="202" priority="192"/>
  </conditionalFormatting>
  <conditionalFormatting sqref="C390">
    <cfRule type="duplicateValues" dxfId="202" priority="206"/>
  </conditionalFormatting>
  <conditionalFormatting sqref="D390">
    <cfRule type="duplicateValues" dxfId="202" priority="191"/>
  </conditionalFormatting>
  <conditionalFormatting sqref="D391">
    <cfRule type="duplicateValues" dxfId="202" priority="190"/>
    <cfRule type="duplicateValues" dxfId="202" priority="189"/>
    <cfRule type="duplicateValues" dxfId="202" priority="188"/>
  </conditionalFormatting>
  <conditionalFormatting sqref="C392">
    <cfRule type="duplicateValues" dxfId="202" priority="204"/>
  </conditionalFormatting>
  <conditionalFormatting sqref="D392">
    <cfRule type="duplicateValues" dxfId="202" priority="186"/>
  </conditionalFormatting>
  <conditionalFormatting sqref="C398">
    <cfRule type="duplicateValues" dxfId="202" priority="203"/>
  </conditionalFormatting>
  <conditionalFormatting sqref="D398">
    <cfRule type="duplicateValues" dxfId="202" priority="185"/>
  </conditionalFormatting>
  <conditionalFormatting sqref="C399">
    <cfRule type="duplicateValues" dxfId="202" priority="202"/>
  </conditionalFormatting>
  <conditionalFormatting sqref="D399">
    <cfRule type="duplicateValues" dxfId="202" priority="184"/>
  </conditionalFormatting>
  <conditionalFormatting sqref="C400">
    <cfRule type="duplicateValues" dxfId="202" priority="200"/>
  </conditionalFormatting>
  <conditionalFormatting sqref="D400">
    <cfRule type="duplicateValues" dxfId="202" priority="182"/>
  </conditionalFormatting>
  <conditionalFormatting sqref="C401">
    <cfRule type="duplicateValues" dxfId="202" priority="199"/>
  </conditionalFormatting>
  <conditionalFormatting sqref="D401">
    <cfRule type="duplicateValues" dxfId="202" priority="181"/>
  </conditionalFormatting>
  <conditionalFormatting sqref="C402">
    <cfRule type="duplicateValues" dxfId="202" priority="198"/>
  </conditionalFormatting>
  <conditionalFormatting sqref="D402">
    <cfRule type="duplicateValues" dxfId="202" priority="180"/>
  </conditionalFormatting>
  <conditionalFormatting sqref="C403">
    <cfRule type="duplicateValues" dxfId="202" priority="197"/>
  </conditionalFormatting>
  <conditionalFormatting sqref="D403">
    <cfRule type="duplicateValues" dxfId="202" priority="179"/>
  </conditionalFormatting>
  <conditionalFormatting sqref="C404">
    <cfRule type="duplicateValues" dxfId="202" priority="165"/>
    <cfRule type="duplicateValues" dxfId="202" priority="164"/>
    <cfRule type="duplicateValues" dxfId="202" priority="163"/>
    <cfRule type="duplicateValues" dxfId="202" priority="162"/>
    <cfRule type="duplicateValues" dxfId="202" priority="161"/>
    <cfRule type="duplicateValues" dxfId="202" priority="159"/>
    <cfRule type="duplicateValues" dxfId="202" priority="158"/>
    <cfRule type="duplicateValues" dxfId="202" priority="157"/>
  </conditionalFormatting>
  <conditionalFormatting sqref="D404">
    <cfRule type="duplicateValues" dxfId="202" priority="166"/>
    <cfRule type="duplicateValues" dxfId="202" priority="160"/>
  </conditionalFormatting>
  <conditionalFormatting sqref="D413">
    <cfRule type="duplicateValues" dxfId="202" priority="152"/>
  </conditionalFormatting>
  <conditionalFormatting sqref="D414">
    <cfRule type="duplicateValues" dxfId="202" priority="151"/>
  </conditionalFormatting>
  <conditionalFormatting sqref="D415">
    <cfRule type="duplicateValues" dxfId="202" priority="149"/>
  </conditionalFormatting>
  <conditionalFormatting sqref="C427">
    <cfRule type="duplicateValues" dxfId="202" priority="146"/>
    <cfRule type="duplicateValues" dxfId="202" priority="145"/>
    <cfRule type="duplicateValues" dxfId="202" priority="144"/>
    <cfRule type="duplicateValues" dxfId="202" priority="143"/>
    <cfRule type="duplicateValues" dxfId="202" priority="142"/>
  </conditionalFormatting>
  <conditionalFormatting sqref="C438">
    <cfRule type="duplicateValues" dxfId="202" priority="137"/>
    <cfRule type="duplicateValues" dxfId="202" priority="136"/>
    <cfRule type="duplicateValues" dxfId="202" priority="135"/>
    <cfRule type="duplicateValues" dxfId="202" priority="134"/>
    <cfRule type="duplicateValues" dxfId="202" priority="133"/>
    <cfRule type="duplicateValues" dxfId="202" priority="132"/>
    <cfRule type="duplicateValues" dxfId="202" priority="131"/>
    <cfRule type="duplicateValues" dxfId="202" priority="130"/>
    <cfRule type="duplicateValues" dxfId="202" priority="129"/>
    <cfRule type="duplicateValues" dxfId="202" priority="128"/>
    <cfRule type="duplicateValues" dxfId="202" priority="127"/>
    <cfRule type="duplicateValues" dxfId="202" priority="126"/>
    <cfRule type="duplicateValues" dxfId="202" priority="125"/>
    <cfRule type="duplicateValues" dxfId="202" priority="124"/>
    <cfRule type="duplicateValues" dxfId="202" priority="123"/>
    <cfRule type="duplicateValues" dxfId="202" priority="122"/>
    <cfRule type="duplicateValues" dxfId="202" priority="121"/>
    <cfRule type="duplicateValues" dxfId="202" priority="120"/>
    <cfRule type="duplicateValues" dxfId="202" priority="119"/>
    <cfRule type="duplicateValues" dxfId="202" priority="118"/>
    <cfRule type="duplicateValues" dxfId="202" priority="117"/>
    <cfRule type="duplicateValues" dxfId="202" priority="116"/>
    <cfRule type="duplicateValues" dxfId="202" priority="115"/>
    <cfRule type="duplicateValues" dxfId="202" priority="114"/>
    <cfRule type="duplicateValues" dxfId="202" priority="113"/>
    <cfRule type="duplicateValues" dxfId="202" priority="112"/>
    <cfRule type="duplicateValues" dxfId="202" priority="111"/>
    <cfRule type="duplicateValues" dxfId="202" priority="110"/>
    <cfRule type="duplicateValues" dxfId="202" priority="109"/>
    <cfRule type="duplicateValues" dxfId="202" priority="108"/>
    <cfRule type="duplicateValues" dxfId="202" priority="107"/>
    <cfRule type="duplicateValues" dxfId="202" priority="106"/>
  </conditionalFormatting>
  <conditionalFormatting sqref="C444">
    <cfRule type="duplicateValues" dxfId="202" priority="69"/>
    <cfRule type="duplicateValues" dxfId="202" priority="68"/>
    <cfRule type="duplicateValues" dxfId="202" priority="67"/>
    <cfRule type="duplicateValues" dxfId="202" priority="66"/>
    <cfRule type="duplicateValues" dxfId="202" priority="65"/>
    <cfRule type="duplicateValues" dxfId="202" priority="64"/>
    <cfRule type="duplicateValues" dxfId="202" priority="63"/>
    <cfRule type="duplicateValues" dxfId="202" priority="62"/>
    <cfRule type="duplicateValues" dxfId="202" priority="61"/>
    <cfRule type="duplicateValues" dxfId="202" priority="60"/>
    <cfRule type="duplicateValues" dxfId="202" priority="59"/>
    <cfRule type="duplicateValues" dxfId="202" priority="58"/>
    <cfRule type="duplicateValues" dxfId="202" priority="57"/>
    <cfRule type="duplicateValues" dxfId="202" priority="56"/>
    <cfRule type="duplicateValues" dxfId="202" priority="55"/>
    <cfRule type="duplicateValues" dxfId="202" priority="54"/>
    <cfRule type="duplicateValues" dxfId="202" priority="53"/>
    <cfRule type="duplicateValues" dxfId="202" priority="52"/>
    <cfRule type="duplicateValues" dxfId="202" priority="51"/>
    <cfRule type="duplicateValues" dxfId="202" priority="50"/>
    <cfRule type="duplicateValues" dxfId="202" priority="49"/>
    <cfRule type="duplicateValues" dxfId="202" priority="48"/>
    <cfRule type="duplicateValues" dxfId="202" priority="47"/>
    <cfRule type="duplicateValues" dxfId="202" priority="46"/>
    <cfRule type="duplicateValues" dxfId="202" priority="45"/>
    <cfRule type="duplicateValues" dxfId="202" priority="44"/>
    <cfRule type="duplicateValues" dxfId="202" priority="43"/>
    <cfRule type="duplicateValues" dxfId="202" priority="42"/>
    <cfRule type="duplicateValues" dxfId="202" priority="41"/>
    <cfRule type="duplicateValues" dxfId="202" priority="40"/>
  </conditionalFormatting>
  <conditionalFormatting sqref="D465">
    <cfRule type="duplicateValues" dxfId="202" priority="148"/>
  </conditionalFormatting>
  <conditionalFormatting sqref="C467">
    <cfRule type="duplicateValues" dxfId="202" priority="176"/>
    <cfRule type="duplicateValues" dxfId="202" priority="175"/>
    <cfRule type="duplicateValues" dxfId="202" priority="174"/>
    <cfRule type="duplicateValues" dxfId="202" priority="173"/>
    <cfRule type="duplicateValues" dxfId="202" priority="172"/>
    <cfRule type="duplicateValues" dxfId="202" priority="170"/>
  </conditionalFormatting>
  <conditionalFormatting sqref="D467">
    <cfRule type="duplicateValues" dxfId="202" priority="177"/>
    <cfRule type="duplicateValues" dxfId="202" priority="171"/>
  </conditionalFormatting>
  <conditionalFormatting sqref="C469">
    <cfRule type="duplicateValues" dxfId="202" priority="37"/>
    <cfRule type="duplicateValues" dxfId="202" priority="35"/>
    <cfRule type="duplicateValues" dxfId="202" priority="34"/>
    <cfRule type="duplicateValues" dxfId="202" priority="33"/>
    <cfRule type="duplicateValues" dxfId="202" priority="32"/>
    <cfRule type="duplicateValues" dxfId="202" priority="31"/>
    <cfRule type="duplicateValues" dxfId="202" priority="30"/>
    <cfRule type="duplicateValues" dxfId="202" priority="29"/>
    <cfRule type="duplicateValues" dxfId="202" priority="28"/>
  </conditionalFormatting>
  <conditionalFormatting sqref="D469">
    <cfRule type="duplicateValues" dxfId="202" priority="36"/>
  </conditionalFormatting>
  <conditionalFormatting sqref="C470">
    <cfRule type="duplicateValues" dxfId="202" priority="201"/>
  </conditionalFormatting>
  <conditionalFormatting sqref="D470">
    <cfRule type="duplicateValues" dxfId="202" priority="183"/>
  </conditionalFormatting>
  <conditionalFormatting sqref="D471">
    <cfRule type="duplicateValues" dxfId="202" priority="150"/>
  </conditionalFormatting>
  <conditionalFormatting sqref="C482">
    <cfRule type="duplicateValues" dxfId="202" priority="25"/>
    <cfRule type="duplicateValues" dxfId="202" priority="24"/>
    <cfRule type="duplicateValues" dxfId="202" priority="23"/>
    <cfRule type="duplicateValues" dxfId="202" priority="22"/>
    <cfRule type="duplicateValues" dxfId="202" priority="21"/>
    <cfRule type="duplicateValues" dxfId="202" priority="20"/>
    <cfRule type="duplicateValues" dxfId="202" priority="19"/>
    <cfRule type="duplicateValues" dxfId="202" priority="18"/>
    <cfRule type="duplicateValues" dxfId="202" priority="17"/>
    <cfRule type="duplicateValues" dxfId="202" priority="16"/>
    <cfRule type="duplicateValues" dxfId="202" priority="15"/>
    <cfRule type="duplicateValues" dxfId="202" priority="14"/>
    <cfRule type="duplicateValues" dxfId="202" priority="12"/>
    <cfRule type="duplicateValues" dxfId="202" priority="11"/>
    <cfRule type="duplicateValues" dxfId="202" priority="10"/>
    <cfRule type="duplicateValues" dxfId="202" priority="9"/>
    <cfRule type="duplicateValues" dxfId="202" priority="8"/>
    <cfRule type="duplicateValues" dxfId="202" priority="7"/>
    <cfRule type="duplicateValues" dxfId="202" priority="6"/>
    <cfRule type="duplicateValues" dxfId="202" priority="5"/>
  </conditionalFormatting>
  <conditionalFormatting sqref="D482">
    <cfRule type="duplicateValues" dxfId="202" priority="13"/>
  </conditionalFormatting>
  <conditionalFormatting sqref="C483">
    <cfRule type="duplicateValues" dxfId="202" priority="4"/>
    <cfRule type="duplicateValues" dxfId="202" priority="3"/>
    <cfRule type="duplicateValues" dxfId="202" priority="2"/>
    <cfRule type="duplicateValues" dxfId="202" priority="1"/>
  </conditionalFormatting>
  <conditionalFormatting sqref="C227:C231">
    <cfRule type="duplicateValues" dxfId="203" priority="322"/>
  </conditionalFormatting>
  <conditionalFormatting sqref="C323:C330">
    <cfRule type="duplicateValues" dxfId="203" priority="312"/>
  </conditionalFormatting>
  <conditionalFormatting sqref="C331:C332">
    <cfRule type="duplicateValues" dxfId="203" priority="310"/>
  </conditionalFormatting>
  <conditionalFormatting sqref="C333:C334">
    <cfRule type="duplicateValues" dxfId="203" priority="311"/>
  </conditionalFormatting>
  <conditionalFormatting sqref="C340:C359">
    <cfRule type="duplicateValues" dxfId="202" priority="263"/>
  </conditionalFormatting>
  <conditionalFormatting sqref="C351:C353">
    <cfRule type="duplicateValues" dxfId="202" priority="293"/>
    <cfRule type="duplicateValues" dxfId="202" priority="292"/>
    <cfRule type="duplicateValues" dxfId="202" priority="291"/>
    <cfRule type="duplicateValues" dxfId="202" priority="290"/>
    <cfRule type="duplicateValues" dxfId="202" priority="289"/>
    <cfRule type="duplicateValues" dxfId="202" priority="288"/>
    <cfRule type="duplicateValues" dxfId="202" priority="287"/>
    <cfRule type="duplicateValues" dxfId="202" priority="286"/>
  </conditionalFormatting>
  <conditionalFormatting sqref="C352:C353">
    <cfRule type="duplicateValues" dxfId="203" priority="295"/>
  </conditionalFormatting>
  <conditionalFormatting sqref="C358:C359">
    <cfRule type="duplicateValues" dxfId="203" priority="284"/>
  </conditionalFormatting>
  <conditionalFormatting sqref="C384:C385">
    <cfRule type="duplicateValues" dxfId="202" priority="217"/>
  </conditionalFormatting>
  <conditionalFormatting sqref="C386:C388">
    <cfRule type="duplicateValues" dxfId="202" priority="208"/>
  </conditionalFormatting>
  <conditionalFormatting sqref="C439:C443">
    <cfRule type="duplicateValues" dxfId="202" priority="105"/>
    <cfRule type="duplicateValues" dxfId="202" priority="104"/>
    <cfRule type="duplicateValues" dxfId="202" priority="103"/>
    <cfRule type="duplicateValues" dxfId="202" priority="102"/>
    <cfRule type="duplicateValues" dxfId="202" priority="101"/>
    <cfRule type="duplicateValues" dxfId="202" priority="100"/>
    <cfRule type="duplicateValues" dxfId="202" priority="99"/>
    <cfRule type="duplicateValues" dxfId="202" priority="98"/>
    <cfRule type="duplicateValues" dxfId="202" priority="97"/>
    <cfRule type="duplicateValues" dxfId="202" priority="96"/>
    <cfRule type="duplicateValues" dxfId="202" priority="95"/>
    <cfRule type="duplicateValues" dxfId="202" priority="94"/>
    <cfRule type="duplicateValues" dxfId="202" priority="93"/>
    <cfRule type="duplicateValues" dxfId="202" priority="92"/>
    <cfRule type="duplicateValues" dxfId="202" priority="91"/>
    <cfRule type="duplicateValues" dxfId="202" priority="90"/>
    <cfRule type="duplicateValues" dxfId="202" priority="89"/>
    <cfRule type="duplicateValues" dxfId="202" priority="88"/>
    <cfRule type="duplicateValues" dxfId="202" priority="87"/>
    <cfRule type="duplicateValues" dxfId="202" priority="86"/>
    <cfRule type="duplicateValues" dxfId="202" priority="85"/>
    <cfRule type="duplicateValues" dxfId="202" priority="84"/>
    <cfRule type="duplicateValues" dxfId="202" priority="83"/>
    <cfRule type="duplicateValues" dxfId="202" priority="82"/>
    <cfRule type="duplicateValues" dxfId="202" priority="81"/>
    <cfRule type="duplicateValues" dxfId="202" priority="80"/>
    <cfRule type="duplicateValues" dxfId="202" priority="79"/>
    <cfRule type="duplicateValues" dxfId="202" priority="78"/>
    <cfRule type="duplicateValues" dxfId="202" priority="77"/>
    <cfRule type="duplicateValues" dxfId="202" priority="76"/>
    <cfRule type="duplicateValues" dxfId="202" priority="75"/>
    <cfRule type="duplicateValues" dxfId="202" priority="74"/>
    <cfRule type="duplicateValues" dxfId="202" priority="73"/>
    <cfRule type="duplicateValues" dxfId="202" priority="72"/>
    <cfRule type="duplicateValues" dxfId="202" priority="71"/>
    <cfRule type="duplicateValues" dxfId="202" priority="70"/>
  </conditionalFormatting>
  <conditionalFormatting sqref="C465:C480">
    <cfRule type="duplicateValues" dxfId="202" priority="26"/>
  </conditionalFormatting>
  <conditionalFormatting sqref="D376:D383">
    <cfRule type="duplicateValues" dxfId="202" priority="225"/>
  </conditionalFormatting>
  <conditionalFormatting sqref="D384:D385">
    <cfRule type="duplicateValues" dxfId="202" priority="216"/>
  </conditionalFormatting>
  <conditionalFormatting sqref="D386:D388">
    <cfRule type="duplicateValues" dxfId="202" priority="193"/>
  </conditionalFormatting>
  <conditionalFormatting sqref="D405:D406">
    <cfRule type="duplicateValues" dxfId="202" priority="156"/>
    <cfRule type="duplicateValues" dxfId="202" priority="155"/>
    <cfRule type="duplicateValues" dxfId="202" priority="154"/>
  </conditionalFormatting>
  <conditionalFormatting sqref="D405:D412">
    <cfRule type="duplicateValues" dxfId="202" priority="153"/>
  </conditionalFormatting>
  <conditionalFormatting sqref="C1:C468 C470:C481">
    <cfRule type="duplicateValues" dxfId="202" priority="38"/>
  </conditionalFormatting>
  <conditionalFormatting sqref="C2:C60 C62:C80 C82:C86 C92:C206 C88:C90 C220:C221 C217:C218 C223:C253 C208:C215 C255:C282 C289 C375 C472:C475 C478:C479 C460:C462 C445:C452">
    <cfRule type="duplicateValues" dxfId="202" priority="321"/>
  </conditionalFormatting>
  <conditionalFormatting sqref="C2:C60 C62:C80 C82:C86 C92:C206 C88:C90 C223:C253 C217:C218 C220:C221 C208:C215 C255:C282 C289 C375 C472:C475 C478:C479 C460:C464 C445:C452">
    <cfRule type="duplicateValues" dxfId="202" priority="320"/>
  </conditionalFormatting>
  <conditionalFormatting sqref="C2:C60 C62:C80 C88:C90 C82:C86 C92:C206 C223:C253 C217:C218 C208:C215 C220:C221 C255:C314 C375 C445:C454 C478:C480 C472:C475 C460:C464 C468">
    <cfRule type="duplicateValues" dxfId="202" priority="316"/>
    <cfRule type="duplicateValues" dxfId="204" priority="315"/>
  </conditionalFormatting>
  <conditionalFormatting sqref="C2:C339 C478:C481 C445:C454 C472:C476 C460:C464 C375 C468">
    <cfRule type="duplicateValues" dxfId="202" priority="308"/>
    <cfRule type="duplicateValues" dxfId="202" priority="307"/>
    <cfRule type="duplicateValues" dxfId="202" priority="306"/>
  </conditionalFormatting>
  <conditionalFormatting sqref="C2:C363 C478:C481 C460:C464 C472:C476 C445:C454 C375 C468">
    <cfRule type="duplicateValues" dxfId="202" priority="262"/>
    <cfRule type="duplicateValues" dxfId="202" priority="260"/>
  </conditionalFormatting>
  <conditionalFormatting sqref="C2:C375 C478:C481 C460:C464 C445:C454 C472:C476 C468">
    <cfRule type="duplicateValues" dxfId="202" priority="235"/>
  </conditionalFormatting>
  <conditionalFormatting sqref="C2:C385 C478:C481 C466 C472:C476 C445:C464 C468">
    <cfRule type="duplicateValues" dxfId="202" priority="214"/>
  </conditionalFormatting>
  <conditionalFormatting sqref="C4:C60 C82:C86 C62:C80 C88:C90 C92:C206 C208:C215 C223:C253 C220:C221 C217:C218 C255:C314 C375 C478:C480 C472:C475 C468">
    <cfRule type="duplicateValues" dxfId="202" priority="314"/>
  </conditionalFormatting>
  <conditionalFormatting sqref="C4:C363 C478:C481 C375 C472:C476 C468">
    <cfRule type="duplicateValues" dxfId="202" priority="261"/>
  </conditionalFormatting>
  <conditionalFormatting sqref="C4:C375 C478:C481 C472:C476 C468">
    <cfRule type="duplicateValues" dxfId="202" priority="233"/>
  </conditionalFormatting>
  <conditionalFormatting sqref="C4:C385 C478:C481 C466 C472:C476 C468">
    <cfRule type="duplicateValues" dxfId="202" priority="215"/>
    <cfRule type="duplicateValues" dxfId="202" priority="213"/>
    <cfRule type="duplicateValues" dxfId="202" priority="212"/>
  </conditionalFormatting>
  <conditionalFormatting sqref="C4:C403 C478:C481 C466 C472:C476 C470 C468">
    <cfRule type="duplicateValues" dxfId="202" priority="178"/>
  </conditionalFormatting>
  <conditionalFormatting sqref="C4:C403 C478:C481 C466:C468 C472:C476 C470">
    <cfRule type="duplicateValues" dxfId="202" priority="169"/>
    <cfRule type="duplicateValues" dxfId="202" priority="168"/>
    <cfRule type="duplicateValues" dxfId="202" priority="167"/>
  </conditionalFormatting>
  <conditionalFormatting sqref="C4:C426 C478:C481 C465:C468 C470:C476">
    <cfRule type="duplicateValues" dxfId="202" priority="147"/>
  </conditionalFormatting>
  <conditionalFormatting sqref="C4:C437 C465:C468 C470:C481">
    <cfRule type="duplicateValues" dxfId="202" priority="139"/>
  </conditionalFormatting>
  <conditionalFormatting sqref="D4:D374 D478:D481 D376:D385 D472:D476 D468">
    <cfRule type="duplicateValues" dxfId="202" priority="210"/>
  </conditionalFormatting>
  <conditionalFormatting sqref="C37:C444 C465:C468 C470:C481">
    <cfRule type="duplicateValues" dxfId="202" priority="39"/>
  </conditionalFormatting>
  <conditionalFormatting sqref="C285:C288 C290:C291">
    <cfRule type="duplicateValues" dxfId="203" priority="319"/>
  </conditionalFormatting>
  <conditionalFormatting sqref="C292:C293 C468">
    <cfRule type="duplicateValues" dxfId="203" priority="318"/>
  </conditionalFormatting>
  <conditionalFormatting sqref="C294:C314 C480">
    <cfRule type="duplicateValues" dxfId="203" priority="317"/>
  </conditionalFormatting>
  <conditionalFormatting sqref="C299:C374 C480:C481 C476">
    <cfRule type="duplicateValues" dxfId="202" priority="234"/>
  </conditionalFormatting>
  <conditionalFormatting sqref="C315:C322 C481">
    <cfRule type="duplicateValues" dxfId="203" priority="313"/>
  </conditionalFormatting>
  <conditionalFormatting sqref="C335:C339 C476">
    <cfRule type="duplicateValues" dxfId="203" priority="309"/>
  </conditionalFormatting>
  <conditionalFormatting sqref="C354:C355 C357:C359">
    <cfRule type="duplicateValues" dxfId="202" priority="281"/>
    <cfRule type="duplicateValues" dxfId="202" priority="280"/>
    <cfRule type="duplicateValues" dxfId="202" priority="279"/>
    <cfRule type="duplicateValues" dxfId="202" priority="278"/>
    <cfRule type="duplicateValues" dxfId="202" priority="277"/>
    <cfRule type="duplicateValues" dxfId="202" priority="276"/>
    <cfRule type="duplicateValues" dxfId="202" priority="275"/>
    <cfRule type="duplicateValues" dxfId="202" priority="274"/>
  </conditionalFormatting>
  <conditionalFormatting sqref="C376:C385 C466">
    <cfRule type="duplicateValues" dxfId="202" priority="211"/>
  </conditionalFormatting>
  <conditionalFormatting sqref="C391 C393:C397">
    <cfRule type="duplicateValues" dxfId="202" priority="205"/>
  </conditionalFormatting>
  <conditionalFormatting sqref="D391 D393:D397">
    <cfRule type="duplicateValues" dxfId="202" priority="187"/>
  </conditionalFormatting>
  <conditionalFormatting sqref="C428:C437 C477">
    <cfRule type="duplicateValues" dxfId="202" priority="141"/>
    <cfRule type="duplicateValues" dxfId="202" priority="140"/>
    <cfRule type="duplicateValues" dxfId="202" priority="138"/>
  </conditionalFormatting>
  <conditionalFormatting sqref="C465:C475 C478:C480">
    <cfRule type="duplicateValues" dxfId="202" priority="27"/>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N3873"/>
  <sheetViews>
    <sheetView topLeftCell="A65" workbookViewId="0">
      <selection activeCell="AJ457" sqref="AJ457"/>
    </sheetView>
  </sheetViews>
  <sheetFormatPr defaultColWidth="9" defaultRowHeight="13.5"/>
  <cols>
    <col min="1" max="1" width="5.375" style="291" customWidth="1"/>
    <col min="2" max="2" width="5.125" style="291" customWidth="1"/>
    <col min="3" max="3" width="14.875" style="291" customWidth="1"/>
    <col min="4" max="4" width="12.75" style="291" customWidth="1"/>
    <col min="5" max="5" width="10.875" style="291" customWidth="1"/>
    <col min="6" max="6" width="7.375" style="291" customWidth="1"/>
    <col min="7" max="7" width="10.875" style="291" customWidth="1"/>
    <col min="8" max="9" width="9.375" style="291" customWidth="1"/>
    <col min="10" max="10" width="17.125" style="291" customWidth="1"/>
    <col min="11" max="11" width="8.875" style="291" customWidth="1"/>
    <col min="12" max="13" width="10.875" style="291" customWidth="1"/>
    <col min="14" max="14" width="8.875" style="291" customWidth="1"/>
    <col min="15" max="16384" width="9" style="291"/>
  </cols>
  <sheetData>
    <row r="1" s="291" customFormat="1" spans="1:14">
      <c r="A1" s="292" t="s">
        <v>145</v>
      </c>
      <c r="B1" s="292" t="s">
        <v>1152</v>
      </c>
      <c r="C1" s="292" t="s">
        <v>1153</v>
      </c>
      <c r="D1" s="292" t="s">
        <v>147</v>
      </c>
      <c r="E1" s="292" t="s">
        <v>1154</v>
      </c>
      <c r="F1" s="292" t="s">
        <v>1155</v>
      </c>
      <c r="G1" s="292" t="s">
        <v>1156</v>
      </c>
      <c r="H1" s="292" t="s">
        <v>1157</v>
      </c>
      <c r="I1" s="292" t="s">
        <v>1158</v>
      </c>
      <c r="J1" s="292" t="s">
        <v>1159</v>
      </c>
      <c r="K1" s="292" t="s">
        <v>1160</v>
      </c>
      <c r="L1" s="292" t="s">
        <v>1161</v>
      </c>
      <c r="M1" s="292" t="s">
        <v>1162</v>
      </c>
      <c r="N1" s="292" t="s">
        <v>1163</v>
      </c>
    </row>
    <row r="2" s="291" customFormat="1" hidden="1" outlineLevel="2" spans="1:14">
      <c r="A2" s="291">
        <v>1</v>
      </c>
      <c r="B2" s="291" t="s">
        <v>1164</v>
      </c>
      <c r="C2" s="291" t="s">
        <v>1165</v>
      </c>
      <c r="D2" s="291" t="s">
        <v>877</v>
      </c>
      <c r="E2" s="291" t="s">
        <v>1166</v>
      </c>
      <c r="F2" s="291" t="s">
        <v>1167</v>
      </c>
      <c r="G2" s="291" t="s">
        <v>1168</v>
      </c>
      <c r="H2" s="294">
        <v>18.22</v>
      </c>
      <c r="I2" s="294">
        <v>36.44</v>
      </c>
      <c r="J2" s="291" t="s">
        <v>1169</v>
      </c>
      <c r="K2" s="294">
        <v>227.75</v>
      </c>
      <c r="L2" s="294">
        <v>3473.25</v>
      </c>
      <c r="M2" s="294">
        <v>3245.5</v>
      </c>
      <c r="N2" s="291" t="s">
        <v>42</v>
      </c>
    </row>
    <row r="3" s="291" customFormat="1" hidden="1" outlineLevel="2" spans="1:14">
      <c r="A3" s="291">
        <v>2</v>
      </c>
      <c r="B3" s="291" t="s">
        <v>1164</v>
      </c>
      <c r="C3" s="291" t="s">
        <v>1165</v>
      </c>
      <c r="D3" s="291" t="s">
        <v>877</v>
      </c>
      <c r="E3" s="291" t="s">
        <v>1166</v>
      </c>
      <c r="F3" s="291" t="s">
        <v>1167</v>
      </c>
      <c r="G3" s="291" t="s">
        <v>1170</v>
      </c>
      <c r="H3" s="294">
        <v>18.22</v>
      </c>
      <c r="I3" s="294">
        <v>36.44</v>
      </c>
      <c r="J3" s="291" t="s">
        <v>1169</v>
      </c>
      <c r="K3" s="294">
        <v>227.75</v>
      </c>
      <c r="L3" s="294">
        <v>3473.25</v>
      </c>
      <c r="M3" s="294">
        <v>3245.5</v>
      </c>
      <c r="N3" s="291" t="s">
        <v>42</v>
      </c>
    </row>
    <row r="4" s="291" customFormat="1" hidden="1" outlineLevel="2" spans="1:14">
      <c r="A4" s="291">
        <v>3</v>
      </c>
      <c r="B4" s="291" t="s">
        <v>1164</v>
      </c>
      <c r="C4" s="291" t="s">
        <v>1165</v>
      </c>
      <c r="D4" s="291" t="s">
        <v>877</v>
      </c>
      <c r="E4" s="291" t="s">
        <v>1166</v>
      </c>
      <c r="F4" s="291" t="s">
        <v>1167</v>
      </c>
      <c r="G4" s="291" t="s">
        <v>1171</v>
      </c>
      <c r="H4" s="294">
        <v>18.22</v>
      </c>
      <c r="I4" s="294">
        <v>36.44</v>
      </c>
      <c r="J4" s="291" t="s">
        <v>1169</v>
      </c>
      <c r="K4" s="294">
        <v>227.75</v>
      </c>
      <c r="L4" s="294">
        <v>3473.25</v>
      </c>
      <c r="M4" s="294">
        <v>3245.5</v>
      </c>
      <c r="N4" s="291" t="s">
        <v>42</v>
      </c>
    </row>
    <row r="5" s="291" customFormat="1" hidden="1" outlineLevel="2" spans="1:14">
      <c r="A5" s="291">
        <v>4</v>
      </c>
      <c r="B5" s="291" t="s">
        <v>1164</v>
      </c>
      <c r="C5" s="291" t="s">
        <v>1165</v>
      </c>
      <c r="D5" s="291" t="s">
        <v>877</v>
      </c>
      <c r="E5" s="291" t="s">
        <v>1166</v>
      </c>
      <c r="F5" s="291" t="s">
        <v>1167</v>
      </c>
      <c r="G5" s="291" t="s">
        <v>1172</v>
      </c>
      <c r="H5" s="294">
        <v>18.22</v>
      </c>
      <c r="I5" s="294">
        <v>36.44</v>
      </c>
      <c r="J5" s="291" t="s">
        <v>1169</v>
      </c>
      <c r="K5" s="294">
        <v>227.75</v>
      </c>
      <c r="L5" s="294">
        <v>3473.25</v>
      </c>
      <c r="M5" s="294">
        <v>3245.5</v>
      </c>
      <c r="N5" s="291" t="s">
        <v>42</v>
      </c>
    </row>
    <row r="6" s="291" customFormat="1" hidden="1" outlineLevel="2" spans="1:14">
      <c r="A6" s="291">
        <v>5</v>
      </c>
      <c r="B6" s="291" t="s">
        <v>1164</v>
      </c>
      <c r="C6" s="291" t="s">
        <v>1165</v>
      </c>
      <c r="D6" s="291" t="s">
        <v>877</v>
      </c>
      <c r="E6" s="291" t="s">
        <v>1166</v>
      </c>
      <c r="F6" s="291" t="s">
        <v>1167</v>
      </c>
      <c r="G6" s="291" t="s">
        <v>1173</v>
      </c>
      <c r="H6" s="294">
        <v>18.22</v>
      </c>
      <c r="I6" s="294">
        <v>36.44</v>
      </c>
      <c r="J6" s="291" t="s">
        <v>1169</v>
      </c>
      <c r="K6" s="294">
        <v>227.75</v>
      </c>
      <c r="L6" s="294">
        <v>3473.25</v>
      </c>
      <c r="M6" s="294">
        <v>3245.5</v>
      </c>
      <c r="N6" s="291" t="s">
        <v>42</v>
      </c>
    </row>
    <row r="7" s="291" customFormat="1" hidden="1" outlineLevel="2" spans="1:14">
      <c r="A7" s="291">
        <v>6</v>
      </c>
      <c r="B7" s="291" t="s">
        <v>1164</v>
      </c>
      <c r="C7" s="291" t="s">
        <v>1165</v>
      </c>
      <c r="D7" s="291" t="s">
        <v>877</v>
      </c>
      <c r="E7" s="291" t="s">
        <v>1166</v>
      </c>
      <c r="F7" s="291" t="s">
        <v>1167</v>
      </c>
      <c r="G7" s="291" t="s">
        <v>1174</v>
      </c>
      <c r="H7" s="294">
        <v>18.22</v>
      </c>
      <c r="I7" s="294">
        <v>36.44</v>
      </c>
      <c r="J7" s="291" t="s">
        <v>1169</v>
      </c>
      <c r="K7" s="294">
        <v>227.75</v>
      </c>
      <c r="L7" s="294">
        <v>3473.25</v>
      </c>
      <c r="M7" s="294">
        <v>3245.5</v>
      </c>
      <c r="N7" s="291" t="s">
        <v>42</v>
      </c>
    </row>
    <row r="8" s="291" customFormat="1" hidden="1" outlineLevel="2" spans="1:14">
      <c r="A8" s="291">
        <v>7</v>
      </c>
      <c r="B8" s="291" t="s">
        <v>1164</v>
      </c>
      <c r="C8" s="291" t="s">
        <v>1165</v>
      </c>
      <c r="D8" s="291" t="s">
        <v>877</v>
      </c>
      <c r="E8" s="291" t="s">
        <v>1166</v>
      </c>
      <c r="F8" s="291" t="s">
        <v>1167</v>
      </c>
      <c r="G8" s="291" t="s">
        <v>1175</v>
      </c>
      <c r="H8" s="294">
        <v>18.22</v>
      </c>
      <c r="I8" s="294">
        <v>36.44</v>
      </c>
      <c r="J8" s="291" t="s">
        <v>1169</v>
      </c>
      <c r="K8" s="294">
        <v>227.75</v>
      </c>
      <c r="L8" s="294">
        <v>3473.25</v>
      </c>
      <c r="M8" s="294">
        <v>3245.5</v>
      </c>
      <c r="N8" s="291" t="s">
        <v>42</v>
      </c>
    </row>
    <row r="9" s="291" customFormat="1" outlineLevel="1" collapsed="1" spans="4:14">
      <c r="D9" s="293" t="s">
        <v>1176</v>
      </c>
      <c r="H9" s="294">
        <f>SUBTOTAL(9,H2:H8)</f>
        <v>127.54</v>
      </c>
      <c r="I9" s="294">
        <f>SUBTOTAL(9,I2:I8)</f>
        <v>255.08</v>
      </c>
      <c r="K9" s="294"/>
      <c r="L9" s="294"/>
      <c r="M9" s="294"/>
      <c r="N9" s="291">
        <f>SUBTOTAL(9,N2:N8)</f>
        <v>0</v>
      </c>
    </row>
    <row r="10" s="291" customFormat="1" hidden="1" outlineLevel="2" spans="1:14">
      <c r="A10" s="291">
        <v>8</v>
      </c>
      <c r="B10" s="291" t="s">
        <v>1164</v>
      </c>
      <c r="C10" s="291" t="s">
        <v>1177</v>
      </c>
      <c r="D10" s="291" t="s">
        <v>766</v>
      </c>
      <c r="E10" s="291" t="s">
        <v>1166</v>
      </c>
      <c r="F10" s="291" t="s">
        <v>1167</v>
      </c>
      <c r="G10" s="291" t="s">
        <v>1178</v>
      </c>
      <c r="H10" s="294">
        <v>18.22</v>
      </c>
      <c r="I10" s="294">
        <v>36.44</v>
      </c>
      <c r="J10" s="291" t="s">
        <v>1169</v>
      </c>
      <c r="K10" s="294">
        <v>227.75</v>
      </c>
      <c r="L10" s="294">
        <v>3473.25</v>
      </c>
      <c r="M10" s="294">
        <v>3245.5</v>
      </c>
      <c r="N10" s="291" t="s">
        <v>42</v>
      </c>
    </row>
    <row r="11" s="291" customFormat="1" hidden="1" outlineLevel="2" spans="1:14">
      <c r="A11" s="291">
        <v>9</v>
      </c>
      <c r="B11" s="291" t="s">
        <v>1164</v>
      </c>
      <c r="C11" s="291" t="s">
        <v>1177</v>
      </c>
      <c r="D11" s="291" t="s">
        <v>766</v>
      </c>
      <c r="E11" s="291" t="s">
        <v>1166</v>
      </c>
      <c r="F11" s="291" t="s">
        <v>1167</v>
      </c>
      <c r="G11" s="291" t="s">
        <v>1179</v>
      </c>
      <c r="H11" s="294">
        <v>18.22</v>
      </c>
      <c r="I11" s="294">
        <v>36.44</v>
      </c>
      <c r="J11" s="291" t="s">
        <v>1169</v>
      </c>
      <c r="K11" s="294">
        <v>227.75</v>
      </c>
      <c r="L11" s="294">
        <v>3473.25</v>
      </c>
      <c r="M11" s="294">
        <v>3245.5</v>
      </c>
      <c r="N11" s="291" t="s">
        <v>42</v>
      </c>
    </row>
    <row r="12" s="291" customFormat="1" hidden="1" outlineLevel="2" spans="1:14">
      <c r="A12" s="291">
        <v>10</v>
      </c>
      <c r="B12" s="291" t="s">
        <v>1164</v>
      </c>
      <c r="C12" s="291" t="s">
        <v>1177</v>
      </c>
      <c r="D12" s="291" t="s">
        <v>766</v>
      </c>
      <c r="E12" s="291" t="s">
        <v>1166</v>
      </c>
      <c r="F12" s="291" t="s">
        <v>1167</v>
      </c>
      <c r="G12" s="291" t="s">
        <v>1180</v>
      </c>
      <c r="H12" s="294">
        <v>18.22</v>
      </c>
      <c r="I12" s="294">
        <v>36.44</v>
      </c>
      <c r="J12" s="291" t="s">
        <v>1169</v>
      </c>
      <c r="K12" s="294">
        <v>227.75</v>
      </c>
      <c r="L12" s="294">
        <v>3473.25</v>
      </c>
      <c r="M12" s="294">
        <v>3245.5</v>
      </c>
      <c r="N12" s="291" t="s">
        <v>42</v>
      </c>
    </row>
    <row r="13" s="291" customFormat="1" hidden="1" outlineLevel="2" spans="1:14">
      <c r="A13" s="291">
        <v>11</v>
      </c>
      <c r="B13" s="291" t="s">
        <v>1164</v>
      </c>
      <c r="C13" s="291" t="s">
        <v>1177</v>
      </c>
      <c r="D13" s="291" t="s">
        <v>766</v>
      </c>
      <c r="E13" s="291" t="s">
        <v>1166</v>
      </c>
      <c r="F13" s="291" t="s">
        <v>1167</v>
      </c>
      <c r="G13" s="291" t="s">
        <v>1181</v>
      </c>
      <c r="H13" s="294">
        <v>18.22</v>
      </c>
      <c r="I13" s="294">
        <v>36.44</v>
      </c>
      <c r="J13" s="291" t="s">
        <v>1169</v>
      </c>
      <c r="K13" s="294">
        <v>227.75</v>
      </c>
      <c r="L13" s="294">
        <v>3473.25</v>
      </c>
      <c r="M13" s="294">
        <v>3245.5</v>
      </c>
      <c r="N13" s="291" t="s">
        <v>42</v>
      </c>
    </row>
    <row r="14" s="291" customFormat="1" hidden="1" outlineLevel="2" spans="1:14">
      <c r="A14" s="291">
        <v>12</v>
      </c>
      <c r="B14" s="291" t="s">
        <v>1164</v>
      </c>
      <c r="C14" s="291" t="s">
        <v>1177</v>
      </c>
      <c r="D14" s="291" t="s">
        <v>766</v>
      </c>
      <c r="E14" s="291" t="s">
        <v>1166</v>
      </c>
      <c r="F14" s="291" t="s">
        <v>1167</v>
      </c>
      <c r="G14" s="291" t="s">
        <v>1168</v>
      </c>
      <c r="H14" s="294">
        <v>18.22</v>
      </c>
      <c r="I14" s="294">
        <v>36.44</v>
      </c>
      <c r="J14" s="291" t="s">
        <v>1169</v>
      </c>
      <c r="K14" s="294">
        <v>227.75</v>
      </c>
      <c r="L14" s="294">
        <v>3473.25</v>
      </c>
      <c r="M14" s="294">
        <v>3245.5</v>
      </c>
      <c r="N14" s="291" t="s">
        <v>42</v>
      </c>
    </row>
    <row r="15" s="291" customFormat="1" hidden="1" outlineLevel="2" spans="1:14">
      <c r="A15" s="291">
        <v>13</v>
      </c>
      <c r="B15" s="291" t="s">
        <v>1164</v>
      </c>
      <c r="C15" s="291" t="s">
        <v>1177</v>
      </c>
      <c r="D15" s="291" t="s">
        <v>766</v>
      </c>
      <c r="E15" s="291" t="s">
        <v>1166</v>
      </c>
      <c r="F15" s="291" t="s">
        <v>1167</v>
      </c>
      <c r="G15" s="291" t="s">
        <v>1170</v>
      </c>
      <c r="H15" s="294">
        <v>18.22</v>
      </c>
      <c r="I15" s="294">
        <v>36.44</v>
      </c>
      <c r="J15" s="291" t="s">
        <v>1169</v>
      </c>
      <c r="K15" s="294">
        <v>227.75</v>
      </c>
      <c r="L15" s="294">
        <v>3473.25</v>
      </c>
      <c r="M15" s="294">
        <v>3245.5</v>
      </c>
      <c r="N15" s="291" t="s">
        <v>42</v>
      </c>
    </row>
    <row r="16" s="291" customFormat="1" hidden="1" outlineLevel="2" spans="1:14">
      <c r="A16" s="291">
        <v>14</v>
      </c>
      <c r="B16" s="291" t="s">
        <v>1164</v>
      </c>
      <c r="C16" s="291" t="s">
        <v>1177</v>
      </c>
      <c r="D16" s="291" t="s">
        <v>766</v>
      </c>
      <c r="E16" s="291" t="s">
        <v>1166</v>
      </c>
      <c r="F16" s="291" t="s">
        <v>1167</v>
      </c>
      <c r="G16" s="291" t="s">
        <v>1171</v>
      </c>
      <c r="H16" s="294">
        <v>18.22</v>
      </c>
      <c r="I16" s="294">
        <v>36.44</v>
      </c>
      <c r="J16" s="291" t="s">
        <v>1169</v>
      </c>
      <c r="K16" s="294">
        <v>227.75</v>
      </c>
      <c r="L16" s="294">
        <v>3473.25</v>
      </c>
      <c r="M16" s="294">
        <v>3245.5</v>
      </c>
      <c r="N16" s="291" t="s">
        <v>42</v>
      </c>
    </row>
    <row r="17" s="291" customFormat="1" hidden="1" outlineLevel="2" spans="1:14">
      <c r="A17" s="291">
        <v>15</v>
      </c>
      <c r="B17" s="291" t="s">
        <v>1164</v>
      </c>
      <c r="C17" s="291" t="s">
        <v>1177</v>
      </c>
      <c r="D17" s="291" t="s">
        <v>766</v>
      </c>
      <c r="E17" s="291" t="s">
        <v>1166</v>
      </c>
      <c r="F17" s="291" t="s">
        <v>1167</v>
      </c>
      <c r="G17" s="291" t="s">
        <v>1172</v>
      </c>
      <c r="H17" s="294">
        <v>18.22</v>
      </c>
      <c r="I17" s="294">
        <v>36.44</v>
      </c>
      <c r="J17" s="291" t="s">
        <v>1169</v>
      </c>
      <c r="K17" s="294">
        <v>227.75</v>
      </c>
      <c r="L17" s="294">
        <v>3473.25</v>
      </c>
      <c r="M17" s="294">
        <v>3245.5</v>
      </c>
      <c r="N17" s="291" t="s">
        <v>42</v>
      </c>
    </row>
    <row r="18" s="291" customFormat="1" hidden="1" outlineLevel="2" spans="1:14">
      <c r="A18" s="291">
        <v>16</v>
      </c>
      <c r="B18" s="291" t="s">
        <v>1164</v>
      </c>
      <c r="C18" s="291" t="s">
        <v>1177</v>
      </c>
      <c r="D18" s="291" t="s">
        <v>766</v>
      </c>
      <c r="E18" s="291" t="s">
        <v>1166</v>
      </c>
      <c r="F18" s="291" t="s">
        <v>1167</v>
      </c>
      <c r="G18" s="291" t="s">
        <v>1173</v>
      </c>
      <c r="H18" s="294">
        <v>18.22</v>
      </c>
      <c r="I18" s="294">
        <v>36.44</v>
      </c>
      <c r="J18" s="291" t="s">
        <v>1169</v>
      </c>
      <c r="K18" s="294">
        <v>227.75</v>
      </c>
      <c r="L18" s="294">
        <v>3473.25</v>
      </c>
      <c r="M18" s="294">
        <v>3245.5</v>
      </c>
      <c r="N18" s="291" t="s">
        <v>42</v>
      </c>
    </row>
    <row r="19" s="291" customFormat="1" hidden="1" outlineLevel="2" spans="1:14">
      <c r="A19" s="291">
        <v>17</v>
      </c>
      <c r="B19" s="291" t="s">
        <v>1164</v>
      </c>
      <c r="C19" s="291" t="s">
        <v>1177</v>
      </c>
      <c r="D19" s="291" t="s">
        <v>766</v>
      </c>
      <c r="E19" s="291" t="s">
        <v>1166</v>
      </c>
      <c r="F19" s="291" t="s">
        <v>1167</v>
      </c>
      <c r="G19" s="291" t="s">
        <v>1174</v>
      </c>
      <c r="H19" s="294">
        <v>18.22</v>
      </c>
      <c r="I19" s="294">
        <v>36.44</v>
      </c>
      <c r="J19" s="291" t="s">
        <v>1169</v>
      </c>
      <c r="K19" s="294">
        <v>227.75</v>
      </c>
      <c r="L19" s="294">
        <v>3473.25</v>
      </c>
      <c r="M19" s="294">
        <v>3245.5</v>
      </c>
      <c r="N19" s="291" t="s">
        <v>42</v>
      </c>
    </row>
    <row r="20" s="291" customFormat="1" hidden="1" outlineLevel="2" spans="1:14">
      <c r="A20" s="291">
        <v>18</v>
      </c>
      <c r="B20" s="291" t="s">
        <v>1164</v>
      </c>
      <c r="C20" s="291" t="s">
        <v>1177</v>
      </c>
      <c r="D20" s="291" t="s">
        <v>766</v>
      </c>
      <c r="E20" s="291" t="s">
        <v>1166</v>
      </c>
      <c r="F20" s="291" t="s">
        <v>1167</v>
      </c>
      <c r="G20" s="291" t="s">
        <v>1175</v>
      </c>
      <c r="H20" s="294">
        <v>18.22</v>
      </c>
      <c r="I20" s="294">
        <v>36.44</v>
      </c>
      <c r="J20" s="291" t="s">
        <v>1169</v>
      </c>
      <c r="K20" s="294">
        <v>227.75</v>
      </c>
      <c r="L20" s="294">
        <v>3473.25</v>
      </c>
      <c r="M20" s="294">
        <v>3245.5</v>
      </c>
      <c r="N20" s="291" t="s">
        <v>42</v>
      </c>
    </row>
    <row r="21" s="291" customFormat="1" outlineLevel="1" collapsed="1" spans="4:14">
      <c r="D21" s="293" t="s">
        <v>1182</v>
      </c>
      <c r="H21" s="294">
        <f>SUBTOTAL(9,H10:H20)</f>
        <v>200.42</v>
      </c>
      <c r="I21" s="294">
        <f>SUBTOTAL(9,I10:I20)</f>
        <v>400.84</v>
      </c>
      <c r="K21" s="294"/>
      <c r="L21" s="294"/>
      <c r="M21" s="294"/>
      <c r="N21" s="291">
        <f>SUBTOTAL(9,N10:N20)</f>
        <v>0</v>
      </c>
    </row>
    <row r="22" s="291" customFormat="1" hidden="1" outlineLevel="2" spans="1:14">
      <c r="A22" s="291">
        <v>19</v>
      </c>
      <c r="B22" s="291" t="s">
        <v>1164</v>
      </c>
      <c r="C22" s="291" t="s">
        <v>1183</v>
      </c>
      <c r="D22" s="291" t="s">
        <v>273</v>
      </c>
      <c r="E22" s="291" t="s">
        <v>1166</v>
      </c>
      <c r="F22" s="291" t="s">
        <v>1167</v>
      </c>
      <c r="G22" s="291" t="s">
        <v>1178</v>
      </c>
      <c r="H22" s="294">
        <v>18.23</v>
      </c>
      <c r="I22" s="294">
        <v>36.456</v>
      </c>
      <c r="J22" s="291" t="s">
        <v>1169</v>
      </c>
      <c r="K22" s="294">
        <v>227.85</v>
      </c>
      <c r="L22" s="294">
        <v>3473.25</v>
      </c>
      <c r="M22" s="294">
        <v>3245.4</v>
      </c>
      <c r="N22" s="291" t="s">
        <v>42</v>
      </c>
    </row>
    <row r="23" s="291" customFormat="1" hidden="1" outlineLevel="2" spans="1:14">
      <c r="A23" s="291">
        <v>20</v>
      </c>
      <c r="B23" s="291" t="s">
        <v>1164</v>
      </c>
      <c r="C23" s="291" t="s">
        <v>1183</v>
      </c>
      <c r="D23" s="291" t="s">
        <v>273</v>
      </c>
      <c r="E23" s="291" t="s">
        <v>1166</v>
      </c>
      <c r="F23" s="291" t="s">
        <v>1167</v>
      </c>
      <c r="G23" s="291" t="s">
        <v>1179</v>
      </c>
      <c r="H23" s="294">
        <v>18.23</v>
      </c>
      <c r="I23" s="294">
        <v>36.456</v>
      </c>
      <c r="J23" s="291" t="s">
        <v>1169</v>
      </c>
      <c r="K23" s="294">
        <v>227.85</v>
      </c>
      <c r="L23" s="294">
        <v>3473.25</v>
      </c>
      <c r="M23" s="294">
        <v>3245.4</v>
      </c>
      <c r="N23" s="291" t="s">
        <v>42</v>
      </c>
    </row>
    <row r="24" s="291" customFormat="1" hidden="1" outlineLevel="2" spans="1:14">
      <c r="A24" s="291">
        <v>21</v>
      </c>
      <c r="B24" s="291" t="s">
        <v>1164</v>
      </c>
      <c r="C24" s="291" t="s">
        <v>1183</v>
      </c>
      <c r="D24" s="291" t="s">
        <v>273</v>
      </c>
      <c r="E24" s="291" t="s">
        <v>1166</v>
      </c>
      <c r="F24" s="291" t="s">
        <v>1167</v>
      </c>
      <c r="G24" s="291" t="s">
        <v>1180</v>
      </c>
      <c r="H24" s="294">
        <v>18.23</v>
      </c>
      <c r="I24" s="294">
        <v>36.456</v>
      </c>
      <c r="J24" s="291" t="s">
        <v>1169</v>
      </c>
      <c r="K24" s="294">
        <v>227.85</v>
      </c>
      <c r="L24" s="294">
        <v>3473.25</v>
      </c>
      <c r="M24" s="294">
        <v>3245.4</v>
      </c>
      <c r="N24" s="291" t="s">
        <v>42</v>
      </c>
    </row>
    <row r="25" s="291" customFormat="1" hidden="1" outlineLevel="2" spans="1:14">
      <c r="A25" s="291">
        <v>22</v>
      </c>
      <c r="B25" s="291" t="s">
        <v>1164</v>
      </c>
      <c r="C25" s="291" t="s">
        <v>1183</v>
      </c>
      <c r="D25" s="291" t="s">
        <v>273</v>
      </c>
      <c r="E25" s="291" t="s">
        <v>1166</v>
      </c>
      <c r="F25" s="291" t="s">
        <v>1167</v>
      </c>
      <c r="G25" s="291" t="s">
        <v>1181</v>
      </c>
      <c r="H25" s="294">
        <v>18.23</v>
      </c>
      <c r="I25" s="294">
        <v>36.456</v>
      </c>
      <c r="J25" s="291" t="s">
        <v>1169</v>
      </c>
      <c r="K25" s="294">
        <v>227.85</v>
      </c>
      <c r="L25" s="294">
        <v>3473.25</v>
      </c>
      <c r="M25" s="294">
        <v>3245.4</v>
      </c>
      <c r="N25" s="291" t="s">
        <v>42</v>
      </c>
    </row>
    <row r="26" s="291" customFormat="1" hidden="1" outlineLevel="2" spans="1:14">
      <c r="A26" s="291">
        <v>23</v>
      </c>
      <c r="B26" s="291" t="s">
        <v>1164</v>
      </c>
      <c r="C26" s="291" t="s">
        <v>1183</v>
      </c>
      <c r="D26" s="291" t="s">
        <v>273</v>
      </c>
      <c r="E26" s="291" t="s">
        <v>1166</v>
      </c>
      <c r="F26" s="291" t="s">
        <v>1167</v>
      </c>
      <c r="G26" s="291" t="s">
        <v>1168</v>
      </c>
      <c r="H26" s="294">
        <v>18.23</v>
      </c>
      <c r="I26" s="294">
        <v>36.456</v>
      </c>
      <c r="J26" s="291" t="s">
        <v>1169</v>
      </c>
      <c r="K26" s="294">
        <v>227.85</v>
      </c>
      <c r="L26" s="294">
        <v>3473.25</v>
      </c>
      <c r="M26" s="294">
        <v>3245.4</v>
      </c>
      <c r="N26" s="291" t="s">
        <v>42</v>
      </c>
    </row>
    <row r="27" s="291" customFormat="1" hidden="1" outlineLevel="2" spans="1:14">
      <c r="A27" s="291">
        <v>24</v>
      </c>
      <c r="B27" s="291" t="s">
        <v>1164</v>
      </c>
      <c r="C27" s="291" t="s">
        <v>1183</v>
      </c>
      <c r="D27" s="291" t="s">
        <v>273</v>
      </c>
      <c r="E27" s="291" t="s">
        <v>1166</v>
      </c>
      <c r="F27" s="291" t="s">
        <v>1167</v>
      </c>
      <c r="G27" s="291" t="s">
        <v>1170</v>
      </c>
      <c r="H27" s="294">
        <v>18.23</v>
      </c>
      <c r="I27" s="294">
        <v>36.456</v>
      </c>
      <c r="J27" s="291" t="s">
        <v>1169</v>
      </c>
      <c r="K27" s="294">
        <v>227.85</v>
      </c>
      <c r="L27" s="294">
        <v>3473.25</v>
      </c>
      <c r="M27" s="294">
        <v>3245.4</v>
      </c>
      <c r="N27" s="291" t="s">
        <v>42</v>
      </c>
    </row>
    <row r="28" s="291" customFormat="1" hidden="1" outlineLevel="2" spans="1:14">
      <c r="A28" s="291">
        <v>25</v>
      </c>
      <c r="B28" s="291" t="s">
        <v>1164</v>
      </c>
      <c r="C28" s="291" t="s">
        <v>1183</v>
      </c>
      <c r="D28" s="291" t="s">
        <v>273</v>
      </c>
      <c r="E28" s="291" t="s">
        <v>1166</v>
      </c>
      <c r="F28" s="291" t="s">
        <v>1167</v>
      </c>
      <c r="G28" s="291" t="s">
        <v>1171</v>
      </c>
      <c r="H28" s="294">
        <v>18.23</v>
      </c>
      <c r="I28" s="294">
        <v>36.456</v>
      </c>
      <c r="J28" s="291" t="s">
        <v>1169</v>
      </c>
      <c r="K28" s="294">
        <v>227.85</v>
      </c>
      <c r="L28" s="294">
        <v>3473.25</v>
      </c>
      <c r="M28" s="294">
        <v>3245.4</v>
      </c>
      <c r="N28" s="291" t="s">
        <v>42</v>
      </c>
    </row>
    <row r="29" s="291" customFormat="1" hidden="1" outlineLevel="2" spans="1:14">
      <c r="A29" s="291">
        <v>26</v>
      </c>
      <c r="B29" s="291" t="s">
        <v>1164</v>
      </c>
      <c r="C29" s="291" t="s">
        <v>1183</v>
      </c>
      <c r="D29" s="291" t="s">
        <v>273</v>
      </c>
      <c r="E29" s="291" t="s">
        <v>1166</v>
      </c>
      <c r="F29" s="291" t="s">
        <v>1167</v>
      </c>
      <c r="G29" s="291" t="s">
        <v>1172</v>
      </c>
      <c r="H29" s="294">
        <v>18.23</v>
      </c>
      <c r="I29" s="294">
        <v>36.456</v>
      </c>
      <c r="J29" s="291" t="s">
        <v>1169</v>
      </c>
      <c r="K29" s="294">
        <v>227.85</v>
      </c>
      <c r="L29" s="294">
        <v>3473.25</v>
      </c>
      <c r="M29" s="294">
        <v>3245.4</v>
      </c>
      <c r="N29" s="291" t="s">
        <v>42</v>
      </c>
    </row>
    <row r="30" s="291" customFormat="1" hidden="1" outlineLevel="2" spans="1:14">
      <c r="A30" s="291">
        <v>27</v>
      </c>
      <c r="B30" s="291" t="s">
        <v>1164</v>
      </c>
      <c r="C30" s="291" t="s">
        <v>1183</v>
      </c>
      <c r="D30" s="291" t="s">
        <v>273</v>
      </c>
      <c r="E30" s="291" t="s">
        <v>1166</v>
      </c>
      <c r="F30" s="291" t="s">
        <v>1167</v>
      </c>
      <c r="G30" s="291" t="s">
        <v>1173</v>
      </c>
      <c r="H30" s="294">
        <v>18.23</v>
      </c>
      <c r="I30" s="294">
        <v>36.456</v>
      </c>
      <c r="J30" s="291" t="s">
        <v>1169</v>
      </c>
      <c r="K30" s="294">
        <v>227.85</v>
      </c>
      <c r="L30" s="294">
        <v>3473.25</v>
      </c>
      <c r="M30" s="294">
        <v>3245.4</v>
      </c>
      <c r="N30" s="291" t="s">
        <v>42</v>
      </c>
    </row>
    <row r="31" s="291" customFormat="1" hidden="1" outlineLevel="2" spans="1:14">
      <c r="A31" s="291">
        <v>28</v>
      </c>
      <c r="B31" s="291" t="s">
        <v>1164</v>
      </c>
      <c r="C31" s="291" t="s">
        <v>1183</v>
      </c>
      <c r="D31" s="291" t="s">
        <v>273</v>
      </c>
      <c r="E31" s="291" t="s">
        <v>1166</v>
      </c>
      <c r="F31" s="291" t="s">
        <v>1167</v>
      </c>
      <c r="G31" s="291" t="s">
        <v>1174</v>
      </c>
      <c r="H31" s="294">
        <v>18.23</v>
      </c>
      <c r="I31" s="294">
        <v>36.456</v>
      </c>
      <c r="J31" s="291" t="s">
        <v>1169</v>
      </c>
      <c r="K31" s="294">
        <v>227.85</v>
      </c>
      <c r="L31" s="294">
        <v>3473.25</v>
      </c>
      <c r="M31" s="294">
        <v>3245.4</v>
      </c>
      <c r="N31" s="291" t="s">
        <v>42</v>
      </c>
    </row>
    <row r="32" s="291" customFormat="1" hidden="1" outlineLevel="2" spans="1:14">
      <c r="A32" s="291">
        <v>29</v>
      </c>
      <c r="B32" s="291" t="s">
        <v>1164</v>
      </c>
      <c r="C32" s="291" t="s">
        <v>1183</v>
      </c>
      <c r="D32" s="291" t="s">
        <v>273</v>
      </c>
      <c r="E32" s="291" t="s">
        <v>1166</v>
      </c>
      <c r="F32" s="291" t="s">
        <v>1167</v>
      </c>
      <c r="G32" s="291" t="s">
        <v>1175</v>
      </c>
      <c r="H32" s="294">
        <v>18.23</v>
      </c>
      <c r="I32" s="294">
        <v>36.456</v>
      </c>
      <c r="J32" s="291" t="s">
        <v>1169</v>
      </c>
      <c r="K32" s="294">
        <v>227.85</v>
      </c>
      <c r="L32" s="294">
        <v>3473.25</v>
      </c>
      <c r="M32" s="294">
        <v>3245.4</v>
      </c>
      <c r="N32" s="291" t="s">
        <v>42</v>
      </c>
    </row>
    <row r="33" s="291" customFormat="1" outlineLevel="1" collapsed="1" spans="4:14">
      <c r="D33" s="293" t="s">
        <v>1184</v>
      </c>
      <c r="H33" s="294">
        <f>SUBTOTAL(9,H22:H32)</f>
        <v>200.53</v>
      </c>
      <c r="I33" s="294">
        <f>SUBTOTAL(9,I22:I32)</f>
        <v>401.016</v>
      </c>
      <c r="K33" s="294"/>
      <c r="L33" s="294"/>
      <c r="M33" s="294"/>
      <c r="N33" s="291">
        <f>SUBTOTAL(9,N22:N32)</f>
        <v>0</v>
      </c>
    </row>
    <row r="34" s="291" customFormat="1" hidden="1" outlineLevel="2" spans="1:14">
      <c r="A34" s="291">
        <v>30</v>
      </c>
      <c r="B34" s="291" t="s">
        <v>1164</v>
      </c>
      <c r="C34" s="291" t="s">
        <v>1185</v>
      </c>
      <c r="D34" s="291" t="s">
        <v>714</v>
      </c>
      <c r="E34" s="291" t="s">
        <v>1166</v>
      </c>
      <c r="F34" s="291" t="s">
        <v>1167</v>
      </c>
      <c r="G34" s="291" t="s">
        <v>1178</v>
      </c>
      <c r="H34" s="294">
        <v>18.23</v>
      </c>
      <c r="I34" s="294">
        <v>36.456</v>
      </c>
      <c r="J34" s="291" t="s">
        <v>1169</v>
      </c>
      <c r="K34" s="294">
        <v>227.85</v>
      </c>
      <c r="L34" s="294">
        <v>3473.25</v>
      </c>
      <c r="M34" s="294">
        <v>3245.4</v>
      </c>
      <c r="N34" s="291" t="s">
        <v>42</v>
      </c>
    </row>
    <row r="35" s="291" customFormat="1" hidden="1" outlineLevel="2" spans="1:14">
      <c r="A35" s="291">
        <v>31</v>
      </c>
      <c r="B35" s="291" t="s">
        <v>1164</v>
      </c>
      <c r="C35" s="291" t="s">
        <v>1185</v>
      </c>
      <c r="D35" s="291" t="s">
        <v>714</v>
      </c>
      <c r="E35" s="291" t="s">
        <v>1166</v>
      </c>
      <c r="F35" s="291" t="s">
        <v>1167</v>
      </c>
      <c r="G35" s="291" t="s">
        <v>1179</v>
      </c>
      <c r="H35" s="294">
        <v>18.23</v>
      </c>
      <c r="I35" s="294">
        <v>36.456</v>
      </c>
      <c r="J35" s="291" t="s">
        <v>1169</v>
      </c>
      <c r="K35" s="294">
        <v>227.85</v>
      </c>
      <c r="L35" s="294">
        <v>3473.25</v>
      </c>
      <c r="M35" s="294">
        <v>3245.4</v>
      </c>
      <c r="N35" s="291" t="s">
        <v>42</v>
      </c>
    </row>
    <row r="36" s="291" customFormat="1" hidden="1" outlineLevel="2" spans="1:14">
      <c r="A36" s="291">
        <v>32</v>
      </c>
      <c r="B36" s="291" t="s">
        <v>1164</v>
      </c>
      <c r="C36" s="291" t="s">
        <v>1185</v>
      </c>
      <c r="D36" s="291" t="s">
        <v>714</v>
      </c>
      <c r="E36" s="291" t="s">
        <v>1166</v>
      </c>
      <c r="F36" s="291" t="s">
        <v>1167</v>
      </c>
      <c r="G36" s="291" t="s">
        <v>1180</v>
      </c>
      <c r="H36" s="294">
        <v>18.23</v>
      </c>
      <c r="I36" s="294">
        <v>36.456</v>
      </c>
      <c r="J36" s="291" t="s">
        <v>1169</v>
      </c>
      <c r="K36" s="294">
        <v>227.85</v>
      </c>
      <c r="L36" s="294">
        <v>3473.25</v>
      </c>
      <c r="M36" s="294">
        <v>3245.4</v>
      </c>
      <c r="N36" s="291" t="s">
        <v>42</v>
      </c>
    </row>
    <row r="37" s="291" customFormat="1" hidden="1" outlineLevel="2" spans="1:14">
      <c r="A37" s="291">
        <v>33</v>
      </c>
      <c r="B37" s="291" t="s">
        <v>1164</v>
      </c>
      <c r="C37" s="291" t="s">
        <v>1185</v>
      </c>
      <c r="D37" s="291" t="s">
        <v>714</v>
      </c>
      <c r="E37" s="291" t="s">
        <v>1166</v>
      </c>
      <c r="F37" s="291" t="s">
        <v>1167</v>
      </c>
      <c r="G37" s="291" t="s">
        <v>1181</v>
      </c>
      <c r="H37" s="294">
        <v>18.23</v>
      </c>
      <c r="I37" s="294">
        <v>36.456</v>
      </c>
      <c r="J37" s="291" t="s">
        <v>1169</v>
      </c>
      <c r="K37" s="294">
        <v>227.85</v>
      </c>
      <c r="L37" s="294">
        <v>3473.25</v>
      </c>
      <c r="M37" s="294">
        <v>3245.4</v>
      </c>
      <c r="N37" s="291" t="s">
        <v>42</v>
      </c>
    </row>
    <row r="38" s="291" customFormat="1" hidden="1" outlineLevel="2" spans="1:14">
      <c r="A38" s="291">
        <v>34</v>
      </c>
      <c r="B38" s="291" t="s">
        <v>1164</v>
      </c>
      <c r="C38" s="291" t="s">
        <v>1185</v>
      </c>
      <c r="D38" s="291" t="s">
        <v>714</v>
      </c>
      <c r="E38" s="291" t="s">
        <v>1166</v>
      </c>
      <c r="F38" s="291" t="s">
        <v>1167</v>
      </c>
      <c r="G38" s="291" t="s">
        <v>1168</v>
      </c>
      <c r="H38" s="294">
        <v>18.23</v>
      </c>
      <c r="I38" s="294">
        <v>36.456</v>
      </c>
      <c r="J38" s="291" t="s">
        <v>1169</v>
      </c>
      <c r="K38" s="294">
        <v>227.85</v>
      </c>
      <c r="L38" s="294">
        <v>3473.25</v>
      </c>
      <c r="M38" s="294">
        <v>3245.4</v>
      </c>
      <c r="N38" s="291" t="s">
        <v>42</v>
      </c>
    </row>
    <row r="39" s="291" customFormat="1" hidden="1" outlineLevel="2" spans="1:14">
      <c r="A39" s="291">
        <v>35</v>
      </c>
      <c r="B39" s="291" t="s">
        <v>1164</v>
      </c>
      <c r="C39" s="291" t="s">
        <v>1185</v>
      </c>
      <c r="D39" s="291" t="s">
        <v>714</v>
      </c>
      <c r="E39" s="291" t="s">
        <v>1166</v>
      </c>
      <c r="F39" s="291" t="s">
        <v>1167</v>
      </c>
      <c r="G39" s="291" t="s">
        <v>1170</v>
      </c>
      <c r="H39" s="294">
        <v>18.23</v>
      </c>
      <c r="I39" s="294">
        <v>36.456</v>
      </c>
      <c r="J39" s="291" t="s">
        <v>1169</v>
      </c>
      <c r="K39" s="294">
        <v>227.85</v>
      </c>
      <c r="L39" s="294">
        <v>3473.25</v>
      </c>
      <c r="M39" s="294">
        <v>3245.4</v>
      </c>
      <c r="N39" s="291" t="s">
        <v>42</v>
      </c>
    </row>
    <row r="40" s="291" customFormat="1" hidden="1" outlineLevel="2" spans="1:14">
      <c r="A40" s="291">
        <v>36</v>
      </c>
      <c r="B40" s="291" t="s">
        <v>1164</v>
      </c>
      <c r="C40" s="291" t="s">
        <v>1185</v>
      </c>
      <c r="D40" s="291" t="s">
        <v>714</v>
      </c>
      <c r="E40" s="291" t="s">
        <v>1166</v>
      </c>
      <c r="F40" s="291" t="s">
        <v>1167</v>
      </c>
      <c r="G40" s="291" t="s">
        <v>1171</v>
      </c>
      <c r="H40" s="294">
        <v>18.23</v>
      </c>
      <c r="I40" s="294">
        <v>36.456</v>
      </c>
      <c r="J40" s="291" t="s">
        <v>1169</v>
      </c>
      <c r="K40" s="294">
        <v>227.85</v>
      </c>
      <c r="L40" s="294">
        <v>3473.25</v>
      </c>
      <c r="M40" s="294">
        <v>3245.4</v>
      </c>
      <c r="N40" s="291" t="s">
        <v>42</v>
      </c>
    </row>
    <row r="41" s="291" customFormat="1" hidden="1" outlineLevel="2" spans="1:14">
      <c r="A41" s="291">
        <v>37</v>
      </c>
      <c r="B41" s="291" t="s">
        <v>1164</v>
      </c>
      <c r="C41" s="291" t="s">
        <v>1185</v>
      </c>
      <c r="D41" s="291" t="s">
        <v>714</v>
      </c>
      <c r="E41" s="291" t="s">
        <v>1166</v>
      </c>
      <c r="F41" s="291" t="s">
        <v>1167</v>
      </c>
      <c r="G41" s="291" t="s">
        <v>1172</v>
      </c>
      <c r="H41" s="294">
        <v>18.23</v>
      </c>
      <c r="I41" s="294">
        <v>36.456</v>
      </c>
      <c r="J41" s="291" t="s">
        <v>1169</v>
      </c>
      <c r="K41" s="294">
        <v>227.85</v>
      </c>
      <c r="L41" s="294">
        <v>3473.25</v>
      </c>
      <c r="M41" s="294">
        <v>3245.4</v>
      </c>
      <c r="N41" s="291" t="s">
        <v>42</v>
      </c>
    </row>
    <row r="42" s="291" customFormat="1" hidden="1" outlineLevel="2" spans="1:14">
      <c r="A42" s="291">
        <v>38</v>
      </c>
      <c r="B42" s="291" t="s">
        <v>1164</v>
      </c>
      <c r="C42" s="291" t="s">
        <v>1185</v>
      </c>
      <c r="D42" s="291" t="s">
        <v>714</v>
      </c>
      <c r="E42" s="291" t="s">
        <v>1166</v>
      </c>
      <c r="F42" s="291" t="s">
        <v>1167</v>
      </c>
      <c r="G42" s="291" t="s">
        <v>1173</v>
      </c>
      <c r="H42" s="294">
        <v>18.23</v>
      </c>
      <c r="I42" s="294">
        <v>36.456</v>
      </c>
      <c r="J42" s="291" t="s">
        <v>1169</v>
      </c>
      <c r="K42" s="294">
        <v>227.85</v>
      </c>
      <c r="L42" s="294">
        <v>3473.25</v>
      </c>
      <c r="M42" s="294">
        <v>3245.4</v>
      </c>
      <c r="N42" s="291" t="s">
        <v>42</v>
      </c>
    </row>
    <row r="43" s="291" customFormat="1" hidden="1" outlineLevel="2" spans="1:14">
      <c r="A43" s="291">
        <v>39</v>
      </c>
      <c r="B43" s="291" t="s">
        <v>1164</v>
      </c>
      <c r="C43" s="291" t="s">
        <v>1185</v>
      </c>
      <c r="D43" s="291" t="s">
        <v>714</v>
      </c>
      <c r="E43" s="291" t="s">
        <v>1166</v>
      </c>
      <c r="F43" s="291" t="s">
        <v>1167</v>
      </c>
      <c r="G43" s="291" t="s">
        <v>1174</v>
      </c>
      <c r="H43" s="294">
        <v>18.23</v>
      </c>
      <c r="I43" s="294">
        <v>36.456</v>
      </c>
      <c r="J43" s="291" t="s">
        <v>1169</v>
      </c>
      <c r="K43" s="294">
        <v>227.85</v>
      </c>
      <c r="L43" s="294">
        <v>3473.25</v>
      </c>
      <c r="M43" s="294">
        <v>3245.4</v>
      </c>
      <c r="N43" s="291" t="s">
        <v>42</v>
      </c>
    </row>
    <row r="44" s="291" customFormat="1" hidden="1" outlineLevel="2" spans="1:14">
      <c r="A44" s="291">
        <v>40</v>
      </c>
      <c r="B44" s="291" t="s">
        <v>1164</v>
      </c>
      <c r="C44" s="291" t="s">
        <v>1185</v>
      </c>
      <c r="D44" s="291" t="s">
        <v>714</v>
      </c>
      <c r="E44" s="291" t="s">
        <v>1166</v>
      </c>
      <c r="F44" s="291" t="s">
        <v>1167</v>
      </c>
      <c r="G44" s="291" t="s">
        <v>1175</v>
      </c>
      <c r="H44" s="294">
        <v>18.23</v>
      </c>
      <c r="I44" s="294">
        <v>36.456</v>
      </c>
      <c r="J44" s="291" t="s">
        <v>1169</v>
      </c>
      <c r="K44" s="294">
        <v>227.85</v>
      </c>
      <c r="L44" s="294">
        <v>3473.25</v>
      </c>
      <c r="M44" s="294">
        <v>3245.4</v>
      </c>
      <c r="N44" s="291" t="s">
        <v>42</v>
      </c>
    </row>
    <row r="45" s="291" customFormat="1" outlineLevel="1" collapsed="1" spans="4:14">
      <c r="D45" s="293" t="s">
        <v>1186</v>
      </c>
      <c r="H45" s="294">
        <f>SUBTOTAL(9,H34:H44)</f>
        <v>200.53</v>
      </c>
      <c r="I45" s="294">
        <f>SUBTOTAL(9,I34:I44)</f>
        <v>401.016</v>
      </c>
      <c r="K45" s="294"/>
      <c r="L45" s="294"/>
      <c r="M45" s="294"/>
      <c r="N45" s="291">
        <f>SUBTOTAL(9,N34:N44)</f>
        <v>0</v>
      </c>
    </row>
    <row r="46" s="291" customFormat="1" hidden="1" outlineLevel="2" spans="1:14">
      <c r="A46" s="291">
        <v>41</v>
      </c>
      <c r="B46" s="291" t="s">
        <v>1164</v>
      </c>
      <c r="C46" s="291" t="s">
        <v>1187</v>
      </c>
      <c r="D46" s="291" t="s">
        <v>891</v>
      </c>
      <c r="E46" s="291" t="s">
        <v>1166</v>
      </c>
      <c r="F46" s="291" t="s">
        <v>1167</v>
      </c>
      <c r="G46" s="291" t="s">
        <v>1168</v>
      </c>
      <c r="H46" s="294">
        <v>18.22</v>
      </c>
      <c r="I46" s="294">
        <v>36.44</v>
      </c>
      <c r="J46" s="291" t="s">
        <v>1169</v>
      </c>
      <c r="K46" s="294">
        <v>227.75</v>
      </c>
      <c r="L46" s="294">
        <v>3473.25</v>
      </c>
      <c r="M46" s="294">
        <v>3245.5</v>
      </c>
      <c r="N46" s="291" t="s">
        <v>42</v>
      </c>
    </row>
    <row r="47" s="291" customFormat="1" hidden="1" outlineLevel="2" spans="1:14">
      <c r="A47" s="291">
        <v>42</v>
      </c>
      <c r="B47" s="291" t="s">
        <v>1164</v>
      </c>
      <c r="C47" s="291" t="s">
        <v>1187</v>
      </c>
      <c r="D47" s="291" t="s">
        <v>891</v>
      </c>
      <c r="E47" s="291" t="s">
        <v>1166</v>
      </c>
      <c r="F47" s="291" t="s">
        <v>1167</v>
      </c>
      <c r="G47" s="291" t="s">
        <v>1170</v>
      </c>
      <c r="H47" s="294">
        <v>18.22</v>
      </c>
      <c r="I47" s="294">
        <v>36.44</v>
      </c>
      <c r="J47" s="291" t="s">
        <v>1169</v>
      </c>
      <c r="K47" s="294">
        <v>227.75</v>
      </c>
      <c r="L47" s="294">
        <v>3473.25</v>
      </c>
      <c r="M47" s="294">
        <v>3245.5</v>
      </c>
      <c r="N47" s="291" t="s">
        <v>42</v>
      </c>
    </row>
    <row r="48" s="291" customFormat="1" hidden="1" outlineLevel="2" spans="1:14">
      <c r="A48" s="291">
        <v>43</v>
      </c>
      <c r="B48" s="291" t="s">
        <v>1164</v>
      </c>
      <c r="C48" s="291" t="s">
        <v>1187</v>
      </c>
      <c r="D48" s="291" t="s">
        <v>891</v>
      </c>
      <c r="E48" s="291" t="s">
        <v>1166</v>
      </c>
      <c r="F48" s="291" t="s">
        <v>1167</v>
      </c>
      <c r="G48" s="291" t="s">
        <v>1171</v>
      </c>
      <c r="H48" s="294">
        <v>18.22</v>
      </c>
      <c r="I48" s="294">
        <v>36.44</v>
      </c>
      <c r="J48" s="291" t="s">
        <v>1169</v>
      </c>
      <c r="K48" s="294">
        <v>227.75</v>
      </c>
      <c r="L48" s="294">
        <v>3473.25</v>
      </c>
      <c r="M48" s="294">
        <v>3245.5</v>
      </c>
      <c r="N48" s="291" t="s">
        <v>42</v>
      </c>
    </row>
    <row r="49" s="291" customFormat="1" hidden="1" outlineLevel="2" spans="1:14">
      <c r="A49" s="291">
        <v>44</v>
      </c>
      <c r="B49" s="291" t="s">
        <v>1164</v>
      </c>
      <c r="C49" s="291" t="s">
        <v>1187</v>
      </c>
      <c r="D49" s="291" t="s">
        <v>891</v>
      </c>
      <c r="E49" s="291" t="s">
        <v>1166</v>
      </c>
      <c r="F49" s="291" t="s">
        <v>1167</v>
      </c>
      <c r="G49" s="291" t="s">
        <v>1172</v>
      </c>
      <c r="H49" s="294">
        <v>18.22</v>
      </c>
      <c r="I49" s="294">
        <v>36.44</v>
      </c>
      <c r="J49" s="291" t="s">
        <v>1169</v>
      </c>
      <c r="K49" s="294">
        <v>227.75</v>
      </c>
      <c r="L49" s="294">
        <v>3473.25</v>
      </c>
      <c r="M49" s="294">
        <v>3245.5</v>
      </c>
      <c r="N49" s="291" t="s">
        <v>42</v>
      </c>
    </row>
    <row r="50" s="291" customFormat="1" hidden="1" outlineLevel="2" spans="1:14">
      <c r="A50" s="291">
        <v>45</v>
      </c>
      <c r="B50" s="291" t="s">
        <v>1164</v>
      </c>
      <c r="C50" s="291" t="s">
        <v>1187</v>
      </c>
      <c r="D50" s="291" t="s">
        <v>891</v>
      </c>
      <c r="E50" s="291" t="s">
        <v>1166</v>
      </c>
      <c r="F50" s="291" t="s">
        <v>1167</v>
      </c>
      <c r="G50" s="291" t="s">
        <v>1173</v>
      </c>
      <c r="H50" s="294">
        <v>18.22</v>
      </c>
      <c r="I50" s="294">
        <v>36.44</v>
      </c>
      <c r="J50" s="291" t="s">
        <v>1169</v>
      </c>
      <c r="K50" s="294">
        <v>227.75</v>
      </c>
      <c r="L50" s="294">
        <v>3473.25</v>
      </c>
      <c r="M50" s="294">
        <v>3245.5</v>
      </c>
      <c r="N50" s="291" t="s">
        <v>42</v>
      </c>
    </row>
    <row r="51" s="291" customFormat="1" hidden="1" outlineLevel="2" spans="1:14">
      <c r="A51" s="291">
        <v>46</v>
      </c>
      <c r="B51" s="291" t="s">
        <v>1164</v>
      </c>
      <c r="C51" s="291" t="s">
        <v>1187</v>
      </c>
      <c r="D51" s="291" t="s">
        <v>891</v>
      </c>
      <c r="E51" s="291" t="s">
        <v>1166</v>
      </c>
      <c r="F51" s="291" t="s">
        <v>1167</v>
      </c>
      <c r="G51" s="291" t="s">
        <v>1174</v>
      </c>
      <c r="H51" s="294">
        <v>18.22</v>
      </c>
      <c r="I51" s="294">
        <v>36.44</v>
      </c>
      <c r="J51" s="291" t="s">
        <v>1169</v>
      </c>
      <c r="K51" s="294">
        <v>227.75</v>
      </c>
      <c r="L51" s="294">
        <v>3473.25</v>
      </c>
      <c r="M51" s="294">
        <v>3245.5</v>
      </c>
      <c r="N51" s="291" t="s">
        <v>42</v>
      </c>
    </row>
    <row r="52" s="291" customFormat="1" hidden="1" outlineLevel="2" spans="1:14">
      <c r="A52" s="291">
        <v>47</v>
      </c>
      <c r="B52" s="291" t="s">
        <v>1164</v>
      </c>
      <c r="C52" s="291" t="s">
        <v>1187</v>
      </c>
      <c r="D52" s="291" t="s">
        <v>891</v>
      </c>
      <c r="E52" s="291" t="s">
        <v>1166</v>
      </c>
      <c r="F52" s="291" t="s">
        <v>1167</v>
      </c>
      <c r="G52" s="291" t="s">
        <v>1175</v>
      </c>
      <c r="H52" s="294">
        <v>18.22</v>
      </c>
      <c r="I52" s="294">
        <v>36.44</v>
      </c>
      <c r="J52" s="291" t="s">
        <v>1169</v>
      </c>
      <c r="K52" s="294">
        <v>227.75</v>
      </c>
      <c r="L52" s="294">
        <v>3473.25</v>
      </c>
      <c r="M52" s="294">
        <v>3245.5</v>
      </c>
      <c r="N52" s="291" t="s">
        <v>42</v>
      </c>
    </row>
    <row r="53" s="291" customFormat="1" outlineLevel="1" collapsed="1" spans="4:14">
      <c r="D53" s="293" t="s">
        <v>1188</v>
      </c>
      <c r="H53" s="294">
        <f>SUBTOTAL(9,H46:H52)</f>
        <v>127.54</v>
      </c>
      <c r="I53" s="294">
        <f>SUBTOTAL(9,I46:I52)</f>
        <v>255.08</v>
      </c>
      <c r="K53" s="294"/>
      <c r="L53" s="294"/>
      <c r="M53" s="294"/>
      <c r="N53" s="291">
        <f>SUBTOTAL(9,N46:N52)</f>
        <v>0</v>
      </c>
    </row>
    <row r="54" s="291" customFormat="1" hidden="1" outlineLevel="2" spans="1:14">
      <c r="A54" s="291">
        <v>48</v>
      </c>
      <c r="B54" s="291" t="s">
        <v>1164</v>
      </c>
      <c r="C54" s="291" t="s">
        <v>1189</v>
      </c>
      <c r="D54" s="291" t="s">
        <v>261</v>
      </c>
      <c r="E54" s="291" t="s">
        <v>1166</v>
      </c>
      <c r="F54" s="291" t="s">
        <v>1167</v>
      </c>
      <c r="G54" s="291" t="s">
        <v>1178</v>
      </c>
      <c r="H54" s="294">
        <v>18.23</v>
      </c>
      <c r="I54" s="294">
        <v>36.456</v>
      </c>
      <c r="J54" s="291" t="s">
        <v>1169</v>
      </c>
      <c r="K54" s="294">
        <v>227.85</v>
      </c>
      <c r="L54" s="294">
        <v>3473.25</v>
      </c>
      <c r="M54" s="294">
        <v>3245.4</v>
      </c>
      <c r="N54" s="291" t="s">
        <v>42</v>
      </c>
    </row>
    <row r="55" s="291" customFormat="1" hidden="1" outlineLevel="2" spans="1:14">
      <c r="A55" s="291">
        <v>49</v>
      </c>
      <c r="B55" s="291" t="s">
        <v>1164</v>
      </c>
      <c r="C55" s="291" t="s">
        <v>1189</v>
      </c>
      <c r="D55" s="291" t="s">
        <v>261</v>
      </c>
      <c r="E55" s="291" t="s">
        <v>1166</v>
      </c>
      <c r="F55" s="291" t="s">
        <v>1167</v>
      </c>
      <c r="G55" s="291" t="s">
        <v>1179</v>
      </c>
      <c r="H55" s="294">
        <v>18.23</v>
      </c>
      <c r="I55" s="294">
        <v>36.456</v>
      </c>
      <c r="J55" s="291" t="s">
        <v>1169</v>
      </c>
      <c r="K55" s="294">
        <v>227.85</v>
      </c>
      <c r="L55" s="294">
        <v>3473.25</v>
      </c>
      <c r="M55" s="294">
        <v>3245.4</v>
      </c>
      <c r="N55" s="291" t="s">
        <v>42</v>
      </c>
    </row>
    <row r="56" s="291" customFormat="1" hidden="1" outlineLevel="2" spans="1:14">
      <c r="A56" s="291">
        <v>50</v>
      </c>
      <c r="B56" s="291" t="s">
        <v>1164</v>
      </c>
      <c r="C56" s="291" t="s">
        <v>1189</v>
      </c>
      <c r="D56" s="291" t="s">
        <v>261</v>
      </c>
      <c r="E56" s="291" t="s">
        <v>1166</v>
      </c>
      <c r="F56" s="291" t="s">
        <v>1167</v>
      </c>
      <c r="G56" s="291" t="s">
        <v>1180</v>
      </c>
      <c r="H56" s="294">
        <v>18.23</v>
      </c>
      <c r="I56" s="294">
        <v>36.456</v>
      </c>
      <c r="J56" s="291" t="s">
        <v>1169</v>
      </c>
      <c r="K56" s="294">
        <v>227.85</v>
      </c>
      <c r="L56" s="294">
        <v>3473.25</v>
      </c>
      <c r="M56" s="294">
        <v>3245.4</v>
      </c>
      <c r="N56" s="291" t="s">
        <v>42</v>
      </c>
    </row>
    <row r="57" s="291" customFormat="1" hidden="1" outlineLevel="2" spans="1:14">
      <c r="A57" s="291">
        <v>51</v>
      </c>
      <c r="B57" s="291" t="s">
        <v>1164</v>
      </c>
      <c r="C57" s="291" t="s">
        <v>1189</v>
      </c>
      <c r="D57" s="291" t="s">
        <v>261</v>
      </c>
      <c r="E57" s="291" t="s">
        <v>1166</v>
      </c>
      <c r="F57" s="291" t="s">
        <v>1167</v>
      </c>
      <c r="G57" s="291" t="s">
        <v>1181</v>
      </c>
      <c r="H57" s="294">
        <v>18.23</v>
      </c>
      <c r="I57" s="294">
        <v>36.456</v>
      </c>
      <c r="J57" s="291" t="s">
        <v>1169</v>
      </c>
      <c r="K57" s="294">
        <v>227.85</v>
      </c>
      <c r="L57" s="294">
        <v>3473.25</v>
      </c>
      <c r="M57" s="294">
        <v>3245.4</v>
      </c>
      <c r="N57" s="291" t="s">
        <v>42</v>
      </c>
    </row>
    <row r="58" s="291" customFormat="1" hidden="1" outlineLevel="2" spans="1:14">
      <c r="A58" s="291">
        <v>52</v>
      </c>
      <c r="B58" s="291" t="s">
        <v>1164</v>
      </c>
      <c r="C58" s="291" t="s">
        <v>1189</v>
      </c>
      <c r="D58" s="291" t="s">
        <v>261</v>
      </c>
      <c r="E58" s="291" t="s">
        <v>1166</v>
      </c>
      <c r="F58" s="291" t="s">
        <v>1167</v>
      </c>
      <c r="G58" s="291" t="s">
        <v>1168</v>
      </c>
      <c r="H58" s="294">
        <v>18.23</v>
      </c>
      <c r="I58" s="294">
        <v>36.456</v>
      </c>
      <c r="J58" s="291" t="s">
        <v>1169</v>
      </c>
      <c r="K58" s="294">
        <v>227.85</v>
      </c>
      <c r="L58" s="294">
        <v>3473.25</v>
      </c>
      <c r="M58" s="294">
        <v>3245.4</v>
      </c>
      <c r="N58" s="291" t="s">
        <v>42</v>
      </c>
    </row>
    <row r="59" s="291" customFormat="1" hidden="1" outlineLevel="2" spans="1:14">
      <c r="A59" s="291">
        <v>53</v>
      </c>
      <c r="B59" s="291" t="s">
        <v>1164</v>
      </c>
      <c r="C59" s="291" t="s">
        <v>1189</v>
      </c>
      <c r="D59" s="291" t="s">
        <v>261</v>
      </c>
      <c r="E59" s="291" t="s">
        <v>1166</v>
      </c>
      <c r="F59" s="291" t="s">
        <v>1167</v>
      </c>
      <c r="G59" s="291" t="s">
        <v>1170</v>
      </c>
      <c r="H59" s="294">
        <v>18.23</v>
      </c>
      <c r="I59" s="294">
        <v>36.456</v>
      </c>
      <c r="J59" s="291" t="s">
        <v>1169</v>
      </c>
      <c r="K59" s="294">
        <v>227.85</v>
      </c>
      <c r="L59" s="294">
        <v>3473.25</v>
      </c>
      <c r="M59" s="294">
        <v>3245.4</v>
      </c>
      <c r="N59" s="291" t="s">
        <v>42</v>
      </c>
    </row>
    <row r="60" s="291" customFormat="1" hidden="1" outlineLevel="2" spans="1:14">
      <c r="A60" s="291">
        <v>54</v>
      </c>
      <c r="B60" s="291" t="s">
        <v>1164</v>
      </c>
      <c r="C60" s="291" t="s">
        <v>1189</v>
      </c>
      <c r="D60" s="291" t="s">
        <v>261</v>
      </c>
      <c r="E60" s="291" t="s">
        <v>1166</v>
      </c>
      <c r="F60" s="291" t="s">
        <v>1167</v>
      </c>
      <c r="G60" s="291" t="s">
        <v>1171</v>
      </c>
      <c r="H60" s="294">
        <v>18.23</v>
      </c>
      <c r="I60" s="294">
        <v>36.456</v>
      </c>
      <c r="J60" s="291" t="s">
        <v>1169</v>
      </c>
      <c r="K60" s="294">
        <v>227.85</v>
      </c>
      <c r="L60" s="294">
        <v>3473.25</v>
      </c>
      <c r="M60" s="294">
        <v>3245.4</v>
      </c>
      <c r="N60" s="291" t="s">
        <v>42</v>
      </c>
    </row>
    <row r="61" s="291" customFormat="1" hidden="1" outlineLevel="2" spans="1:14">
      <c r="A61" s="291">
        <v>55</v>
      </c>
      <c r="B61" s="291" t="s">
        <v>1164</v>
      </c>
      <c r="C61" s="291" t="s">
        <v>1189</v>
      </c>
      <c r="D61" s="291" t="s">
        <v>261</v>
      </c>
      <c r="E61" s="291" t="s">
        <v>1166</v>
      </c>
      <c r="F61" s="291" t="s">
        <v>1167</v>
      </c>
      <c r="G61" s="291" t="s">
        <v>1172</v>
      </c>
      <c r="H61" s="294">
        <v>18.23</v>
      </c>
      <c r="I61" s="294">
        <v>36.456</v>
      </c>
      <c r="J61" s="291" t="s">
        <v>1169</v>
      </c>
      <c r="K61" s="294">
        <v>227.85</v>
      </c>
      <c r="L61" s="294">
        <v>3473.25</v>
      </c>
      <c r="M61" s="294">
        <v>3245.4</v>
      </c>
      <c r="N61" s="291" t="s">
        <v>42</v>
      </c>
    </row>
    <row r="62" s="291" customFormat="1" hidden="1" outlineLevel="2" spans="1:14">
      <c r="A62" s="291">
        <v>56</v>
      </c>
      <c r="B62" s="291" t="s">
        <v>1164</v>
      </c>
      <c r="C62" s="291" t="s">
        <v>1189</v>
      </c>
      <c r="D62" s="291" t="s">
        <v>261</v>
      </c>
      <c r="E62" s="291" t="s">
        <v>1166</v>
      </c>
      <c r="F62" s="291" t="s">
        <v>1167</v>
      </c>
      <c r="G62" s="291" t="s">
        <v>1173</v>
      </c>
      <c r="H62" s="294">
        <v>18.23</v>
      </c>
      <c r="I62" s="294">
        <v>36.456</v>
      </c>
      <c r="J62" s="291" t="s">
        <v>1169</v>
      </c>
      <c r="K62" s="294">
        <v>227.85</v>
      </c>
      <c r="L62" s="294">
        <v>3473.25</v>
      </c>
      <c r="M62" s="294">
        <v>3245.4</v>
      </c>
      <c r="N62" s="291" t="s">
        <v>42</v>
      </c>
    </row>
    <row r="63" s="291" customFormat="1" hidden="1" outlineLevel="2" spans="1:14">
      <c r="A63" s="291">
        <v>57</v>
      </c>
      <c r="B63" s="291" t="s">
        <v>1164</v>
      </c>
      <c r="C63" s="291" t="s">
        <v>1189</v>
      </c>
      <c r="D63" s="291" t="s">
        <v>261</v>
      </c>
      <c r="E63" s="291" t="s">
        <v>1166</v>
      </c>
      <c r="F63" s="291" t="s">
        <v>1167</v>
      </c>
      <c r="G63" s="291" t="s">
        <v>1174</v>
      </c>
      <c r="H63" s="294">
        <v>18.23</v>
      </c>
      <c r="I63" s="294">
        <v>36.456</v>
      </c>
      <c r="J63" s="291" t="s">
        <v>1169</v>
      </c>
      <c r="K63" s="294">
        <v>227.85</v>
      </c>
      <c r="L63" s="294">
        <v>3473.25</v>
      </c>
      <c r="M63" s="294">
        <v>3245.4</v>
      </c>
      <c r="N63" s="291" t="s">
        <v>42</v>
      </c>
    </row>
    <row r="64" s="291" customFormat="1" hidden="1" outlineLevel="2" spans="1:14">
      <c r="A64" s="291">
        <v>58</v>
      </c>
      <c r="B64" s="291" t="s">
        <v>1164</v>
      </c>
      <c r="C64" s="291" t="s">
        <v>1189</v>
      </c>
      <c r="D64" s="291" t="s">
        <v>261</v>
      </c>
      <c r="E64" s="291" t="s">
        <v>1166</v>
      </c>
      <c r="F64" s="291" t="s">
        <v>1167</v>
      </c>
      <c r="G64" s="291" t="s">
        <v>1175</v>
      </c>
      <c r="H64" s="294">
        <v>18.23</v>
      </c>
      <c r="I64" s="294">
        <v>36.456</v>
      </c>
      <c r="J64" s="291" t="s">
        <v>1169</v>
      </c>
      <c r="K64" s="294">
        <v>227.85</v>
      </c>
      <c r="L64" s="294">
        <v>3473.25</v>
      </c>
      <c r="M64" s="294">
        <v>3245.4</v>
      </c>
      <c r="N64" s="291" t="s">
        <v>42</v>
      </c>
    </row>
    <row r="65" s="291" customFormat="1" outlineLevel="1" collapsed="1" spans="4:14">
      <c r="D65" s="293" t="s">
        <v>1190</v>
      </c>
      <c r="H65" s="294">
        <f>SUBTOTAL(9,H54:H64)</f>
        <v>200.53</v>
      </c>
      <c r="I65" s="294">
        <f>SUBTOTAL(9,I54:I64)</f>
        <v>401.016</v>
      </c>
      <c r="K65" s="294"/>
      <c r="L65" s="294"/>
      <c r="M65" s="294"/>
      <c r="N65" s="291">
        <f>SUBTOTAL(9,N54:N64)</f>
        <v>0</v>
      </c>
    </row>
    <row r="66" s="291" customFormat="1" hidden="1" outlineLevel="2" spans="1:14">
      <c r="A66" s="291">
        <v>59</v>
      </c>
      <c r="B66" s="291" t="s">
        <v>1164</v>
      </c>
      <c r="C66" s="291" t="s">
        <v>1191</v>
      </c>
      <c r="D66" s="291" t="s">
        <v>683</v>
      </c>
      <c r="E66" s="291" t="s">
        <v>1166</v>
      </c>
      <c r="F66" s="291" t="s">
        <v>1167</v>
      </c>
      <c r="G66" s="291" t="s">
        <v>1178</v>
      </c>
      <c r="H66" s="294">
        <v>18.23</v>
      </c>
      <c r="I66" s="294">
        <v>36.456</v>
      </c>
      <c r="J66" s="291" t="s">
        <v>1169</v>
      </c>
      <c r="K66" s="294">
        <v>227.85</v>
      </c>
      <c r="L66" s="294">
        <v>3473.25</v>
      </c>
      <c r="M66" s="294">
        <v>3245.4</v>
      </c>
      <c r="N66" s="291" t="s">
        <v>42</v>
      </c>
    </row>
    <row r="67" s="291" customFormat="1" hidden="1" outlineLevel="2" spans="1:14">
      <c r="A67" s="291">
        <v>60</v>
      </c>
      <c r="B67" s="291" t="s">
        <v>1164</v>
      </c>
      <c r="C67" s="291" t="s">
        <v>1191</v>
      </c>
      <c r="D67" s="291" t="s">
        <v>683</v>
      </c>
      <c r="E67" s="291" t="s">
        <v>1166</v>
      </c>
      <c r="F67" s="291" t="s">
        <v>1167</v>
      </c>
      <c r="G67" s="291" t="s">
        <v>1179</v>
      </c>
      <c r="H67" s="294">
        <v>18.23</v>
      </c>
      <c r="I67" s="294">
        <v>36.456</v>
      </c>
      <c r="J67" s="291" t="s">
        <v>1169</v>
      </c>
      <c r="K67" s="294">
        <v>227.85</v>
      </c>
      <c r="L67" s="294">
        <v>3473.25</v>
      </c>
      <c r="M67" s="294">
        <v>3245.4</v>
      </c>
      <c r="N67" s="291" t="s">
        <v>42</v>
      </c>
    </row>
    <row r="68" s="291" customFormat="1" hidden="1" outlineLevel="2" spans="1:14">
      <c r="A68" s="291">
        <v>61</v>
      </c>
      <c r="B68" s="291" t="s">
        <v>1164</v>
      </c>
      <c r="C68" s="291" t="s">
        <v>1191</v>
      </c>
      <c r="D68" s="291" t="s">
        <v>683</v>
      </c>
      <c r="E68" s="291" t="s">
        <v>1166</v>
      </c>
      <c r="F68" s="291" t="s">
        <v>1167</v>
      </c>
      <c r="G68" s="291" t="s">
        <v>1180</v>
      </c>
      <c r="H68" s="294">
        <v>18.23</v>
      </c>
      <c r="I68" s="294">
        <v>36.456</v>
      </c>
      <c r="J68" s="291" t="s">
        <v>1169</v>
      </c>
      <c r="K68" s="294">
        <v>227.85</v>
      </c>
      <c r="L68" s="294">
        <v>3473.25</v>
      </c>
      <c r="M68" s="294">
        <v>3245.4</v>
      </c>
      <c r="N68" s="291" t="s">
        <v>42</v>
      </c>
    </row>
    <row r="69" s="291" customFormat="1" hidden="1" outlineLevel="2" spans="1:14">
      <c r="A69" s="291">
        <v>62</v>
      </c>
      <c r="B69" s="291" t="s">
        <v>1164</v>
      </c>
      <c r="C69" s="291" t="s">
        <v>1191</v>
      </c>
      <c r="D69" s="291" t="s">
        <v>683</v>
      </c>
      <c r="E69" s="291" t="s">
        <v>1166</v>
      </c>
      <c r="F69" s="291" t="s">
        <v>1167</v>
      </c>
      <c r="G69" s="291" t="s">
        <v>1181</v>
      </c>
      <c r="H69" s="294">
        <v>18.23</v>
      </c>
      <c r="I69" s="294">
        <v>36.456</v>
      </c>
      <c r="J69" s="291" t="s">
        <v>1169</v>
      </c>
      <c r="K69" s="294">
        <v>227.85</v>
      </c>
      <c r="L69" s="294">
        <v>3473.25</v>
      </c>
      <c r="M69" s="294">
        <v>3245.4</v>
      </c>
      <c r="N69" s="291" t="s">
        <v>42</v>
      </c>
    </row>
    <row r="70" s="291" customFormat="1" hidden="1" outlineLevel="2" spans="1:14">
      <c r="A70" s="291">
        <v>63</v>
      </c>
      <c r="B70" s="291" t="s">
        <v>1164</v>
      </c>
      <c r="C70" s="291" t="s">
        <v>1191</v>
      </c>
      <c r="D70" s="291" t="s">
        <v>683</v>
      </c>
      <c r="E70" s="291" t="s">
        <v>1166</v>
      </c>
      <c r="F70" s="291" t="s">
        <v>1167</v>
      </c>
      <c r="G70" s="291" t="s">
        <v>1168</v>
      </c>
      <c r="H70" s="294">
        <v>18.23</v>
      </c>
      <c r="I70" s="294">
        <v>36.456</v>
      </c>
      <c r="J70" s="291" t="s">
        <v>1169</v>
      </c>
      <c r="K70" s="294">
        <v>227.85</v>
      </c>
      <c r="L70" s="294">
        <v>3473.25</v>
      </c>
      <c r="M70" s="294">
        <v>3245.4</v>
      </c>
      <c r="N70" s="291" t="s">
        <v>42</v>
      </c>
    </row>
    <row r="71" s="291" customFormat="1" hidden="1" outlineLevel="2" spans="1:14">
      <c r="A71" s="291">
        <v>64</v>
      </c>
      <c r="B71" s="291" t="s">
        <v>1164</v>
      </c>
      <c r="C71" s="291" t="s">
        <v>1191</v>
      </c>
      <c r="D71" s="291" t="s">
        <v>683</v>
      </c>
      <c r="E71" s="291" t="s">
        <v>1166</v>
      </c>
      <c r="F71" s="291" t="s">
        <v>1167</v>
      </c>
      <c r="G71" s="291" t="s">
        <v>1170</v>
      </c>
      <c r="H71" s="294">
        <v>18.23</v>
      </c>
      <c r="I71" s="294">
        <v>36.456</v>
      </c>
      <c r="J71" s="291" t="s">
        <v>1169</v>
      </c>
      <c r="K71" s="294">
        <v>227.85</v>
      </c>
      <c r="L71" s="294">
        <v>3473.25</v>
      </c>
      <c r="M71" s="294">
        <v>3245.4</v>
      </c>
      <c r="N71" s="291" t="s">
        <v>42</v>
      </c>
    </row>
    <row r="72" s="291" customFormat="1" hidden="1" outlineLevel="2" spans="1:14">
      <c r="A72" s="291">
        <v>65</v>
      </c>
      <c r="B72" s="291" t="s">
        <v>1164</v>
      </c>
      <c r="C72" s="291" t="s">
        <v>1191</v>
      </c>
      <c r="D72" s="291" t="s">
        <v>683</v>
      </c>
      <c r="E72" s="291" t="s">
        <v>1166</v>
      </c>
      <c r="F72" s="291" t="s">
        <v>1167</v>
      </c>
      <c r="G72" s="291" t="s">
        <v>1171</v>
      </c>
      <c r="H72" s="294">
        <v>18.23</v>
      </c>
      <c r="I72" s="294">
        <v>36.456</v>
      </c>
      <c r="J72" s="291" t="s">
        <v>1169</v>
      </c>
      <c r="K72" s="294">
        <v>227.85</v>
      </c>
      <c r="L72" s="294">
        <v>3473.25</v>
      </c>
      <c r="M72" s="294">
        <v>3245.4</v>
      </c>
      <c r="N72" s="291" t="s">
        <v>42</v>
      </c>
    </row>
    <row r="73" s="291" customFormat="1" hidden="1" outlineLevel="2" spans="1:14">
      <c r="A73" s="291">
        <v>66</v>
      </c>
      <c r="B73" s="291" t="s">
        <v>1164</v>
      </c>
      <c r="C73" s="291" t="s">
        <v>1191</v>
      </c>
      <c r="D73" s="291" t="s">
        <v>683</v>
      </c>
      <c r="E73" s="291" t="s">
        <v>1166</v>
      </c>
      <c r="F73" s="291" t="s">
        <v>1167</v>
      </c>
      <c r="G73" s="291" t="s">
        <v>1172</v>
      </c>
      <c r="H73" s="294">
        <v>18.23</v>
      </c>
      <c r="I73" s="294">
        <v>36.456</v>
      </c>
      <c r="J73" s="291" t="s">
        <v>1169</v>
      </c>
      <c r="K73" s="294">
        <v>227.85</v>
      </c>
      <c r="L73" s="294">
        <v>3473.25</v>
      </c>
      <c r="M73" s="294">
        <v>3245.4</v>
      </c>
      <c r="N73" s="291" t="s">
        <v>42</v>
      </c>
    </row>
    <row r="74" s="291" customFormat="1" hidden="1" outlineLevel="2" spans="1:14">
      <c r="A74" s="291">
        <v>67</v>
      </c>
      <c r="B74" s="291" t="s">
        <v>1164</v>
      </c>
      <c r="C74" s="291" t="s">
        <v>1191</v>
      </c>
      <c r="D74" s="291" t="s">
        <v>683</v>
      </c>
      <c r="E74" s="291" t="s">
        <v>1166</v>
      </c>
      <c r="F74" s="291" t="s">
        <v>1167</v>
      </c>
      <c r="G74" s="291" t="s">
        <v>1173</v>
      </c>
      <c r="H74" s="294">
        <v>18.23</v>
      </c>
      <c r="I74" s="294">
        <v>36.456</v>
      </c>
      <c r="J74" s="291" t="s">
        <v>1169</v>
      </c>
      <c r="K74" s="294">
        <v>227.85</v>
      </c>
      <c r="L74" s="294">
        <v>3473.25</v>
      </c>
      <c r="M74" s="294">
        <v>3245.4</v>
      </c>
      <c r="N74" s="291" t="s">
        <v>42</v>
      </c>
    </row>
    <row r="75" s="291" customFormat="1" hidden="1" outlineLevel="2" spans="1:14">
      <c r="A75" s="291">
        <v>68</v>
      </c>
      <c r="B75" s="291" t="s">
        <v>1164</v>
      </c>
      <c r="C75" s="291" t="s">
        <v>1191</v>
      </c>
      <c r="D75" s="291" t="s">
        <v>683</v>
      </c>
      <c r="E75" s="291" t="s">
        <v>1166</v>
      </c>
      <c r="F75" s="291" t="s">
        <v>1167</v>
      </c>
      <c r="G75" s="291" t="s">
        <v>1174</v>
      </c>
      <c r="H75" s="294">
        <v>18.23</v>
      </c>
      <c r="I75" s="294">
        <v>36.456</v>
      </c>
      <c r="J75" s="291" t="s">
        <v>1169</v>
      </c>
      <c r="K75" s="294">
        <v>227.85</v>
      </c>
      <c r="L75" s="294">
        <v>3473.25</v>
      </c>
      <c r="M75" s="294">
        <v>3245.4</v>
      </c>
      <c r="N75" s="291" t="s">
        <v>42</v>
      </c>
    </row>
    <row r="76" s="291" customFormat="1" hidden="1" outlineLevel="2" spans="1:14">
      <c r="A76" s="291">
        <v>69</v>
      </c>
      <c r="B76" s="291" t="s">
        <v>1164</v>
      </c>
      <c r="C76" s="291" t="s">
        <v>1191</v>
      </c>
      <c r="D76" s="291" t="s">
        <v>683</v>
      </c>
      <c r="E76" s="291" t="s">
        <v>1166</v>
      </c>
      <c r="F76" s="291" t="s">
        <v>1167</v>
      </c>
      <c r="G76" s="291" t="s">
        <v>1175</v>
      </c>
      <c r="H76" s="294">
        <v>18.23</v>
      </c>
      <c r="I76" s="294">
        <v>36.456</v>
      </c>
      <c r="J76" s="291" t="s">
        <v>1169</v>
      </c>
      <c r="K76" s="294">
        <v>227.85</v>
      </c>
      <c r="L76" s="294">
        <v>3473.25</v>
      </c>
      <c r="M76" s="294">
        <v>3245.4</v>
      </c>
      <c r="N76" s="291" t="s">
        <v>42</v>
      </c>
    </row>
    <row r="77" s="291" customFormat="1" outlineLevel="1" collapsed="1" spans="4:14">
      <c r="D77" s="293" t="s">
        <v>1192</v>
      </c>
      <c r="H77" s="294">
        <f>SUBTOTAL(9,H66:H76)</f>
        <v>200.53</v>
      </c>
      <c r="I77" s="294">
        <f>SUBTOTAL(9,I66:I76)</f>
        <v>401.016</v>
      </c>
      <c r="K77" s="294"/>
      <c r="L77" s="294"/>
      <c r="M77" s="294"/>
      <c r="N77" s="291">
        <f>SUBTOTAL(9,N66:N76)</f>
        <v>0</v>
      </c>
    </row>
    <row r="78" s="291" customFormat="1" hidden="1" outlineLevel="2" spans="1:14">
      <c r="A78" s="291">
        <v>70</v>
      </c>
      <c r="B78" s="291" t="s">
        <v>1164</v>
      </c>
      <c r="C78" s="291" t="s">
        <v>1193</v>
      </c>
      <c r="D78" s="291" t="s">
        <v>335</v>
      </c>
      <c r="E78" s="291" t="s">
        <v>1166</v>
      </c>
      <c r="F78" s="291" t="s">
        <v>1167</v>
      </c>
      <c r="G78" s="291" t="s">
        <v>1178</v>
      </c>
      <c r="H78" s="294">
        <v>18.23</v>
      </c>
      <c r="I78" s="294">
        <v>36.456</v>
      </c>
      <c r="J78" s="291" t="s">
        <v>1169</v>
      </c>
      <c r="K78" s="294">
        <v>227.85</v>
      </c>
      <c r="L78" s="294">
        <v>3473.25</v>
      </c>
      <c r="M78" s="294">
        <v>3245.4</v>
      </c>
      <c r="N78" s="291" t="s">
        <v>42</v>
      </c>
    </row>
    <row r="79" s="291" customFormat="1" hidden="1" outlineLevel="2" spans="1:14">
      <c r="A79" s="291">
        <v>71</v>
      </c>
      <c r="B79" s="291" t="s">
        <v>1164</v>
      </c>
      <c r="C79" s="291" t="s">
        <v>1193</v>
      </c>
      <c r="D79" s="291" t="s">
        <v>335</v>
      </c>
      <c r="E79" s="291" t="s">
        <v>1166</v>
      </c>
      <c r="F79" s="291" t="s">
        <v>1167</v>
      </c>
      <c r="G79" s="291" t="s">
        <v>1179</v>
      </c>
      <c r="H79" s="294">
        <v>18.23</v>
      </c>
      <c r="I79" s="294">
        <v>36.456</v>
      </c>
      <c r="J79" s="291" t="s">
        <v>1169</v>
      </c>
      <c r="K79" s="294">
        <v>227.85</v>
      </c>
      <c r="L79" s="294">
        <v>3473.25</v>
      </c>
      <c r="M79" s="294">
        <v>3245.4</v>
      </c>
      <c r="N79" s="291" t="s">
        <v>42</v>
      </c>
    </row>
    <row r="80" s="291" customFormat="1" hidden="1" outlineLevel="2" spans="1:14">
      <c r="A80" s="291">
        <v>72</v>
      </c>
      <c r="B80" s="291" t="s">
        <v>1164</v>
      </c>
      <c r="C80" s="291" t="s">
        <v>1193</v>
      </c>
      <c r="D80" s="291" t="s">
        <v>335</v>
      </c>
      <c r="E80" s="291" t="s">
        <v>1166</v>
      </c>
      <c r="F80" s="291" t="s">
        <v>1167</v>
      </c>
      <c r="G80" s="291" t="s">
        <v>1180</v>
      </c>
      <c r="H80" s="294">
        <v>18.23</v>
      </c>
      <c r="I80" s="294">
        <v>36.456</v>
      </c>
      <c r="J80" s="291" t="s">
        <v>1169</v>
      </c>
      <c r="K80" s="294">
        <v>227.85</v>
      </c>
      <c r="L80" s="294">
        <v>3473.25</v>
      </c>
      <c r="M80" s="294">
        <v>3245.4</v>
      </c>
      <c r="N80" s="291" t="s">
        <v>42</v>
      </c>
    </row>
    <row r="81" s="291" customFormat="1" hidden="1" outlineLevel="2" spans="1:14">
      <c r="A81" s="291">
        <v>73</v>
      </c>
      <c r="B81" s="291" t="s">
        <v>1164</v>
      </c>
      <c r="C81" s="291" t="s">
        <v>1193</v>
      </c>
      <c r="D81" s="291" t="s">
        <v>335</v>
      </c>
      <c r="E81" s="291" t="s">
        <v>1166</v>
      </c>
      <c r="F81" s="291" t="s">
        <v>1167</v>
      </c>
      <c r="G81" s="291" t="s">
        <v>1181</v>
      </c>
      <c r="H81" s="294">
        <v>18.23</v>
      </c>
      <c r="I81" s="294">
        <v>36.456</v>
      </c>
      <c r="J81" s="291" t="s">
        <v>1169</v>
      </c>
      <c r="K81" s="294">
        <v>227.85</v>
      </c>
      <c r="L81" s="294">
        <v>3473.25</v>
      </c>
      <c r="M81" s="294">
        <v>3245.4</v>
      </c>
      <c r="N81" s="291" t="s">
        <v>42</v>
      </c>
    </row>
    <row r="82" s="291" customFormat="1" hidden="1" outlineLevel="2" spans="1:14">
      <c r="A82" s="291">
        <v>74</v>
      </c>
      <c r="B82" s="291" t="s">
        <v>1164</v>
      </c>
      <c r="C82" s="291" t="s">
        <v>1193</v>
      </c>
      <c r="D82" s="291" t="s">
        <v>335</v>
      </c>
      <c r="E82" s="291" t="s">
        <v>1166</v>
      </c>
      <c r="F82" s="291" t="s">
        <v>1167</v>
      </c>
      <c r="G82" s="291" t="s">
        <v>1168</v>
      </c>
      <c r="H82" s="294">
        <v>18.23</v>
      </c>
      <c r="I82" s="294">
        <v>36.456</v>
      </c>
      <c r="J82" s="291" t="s">
        <v>1169</v>
      </c>
      <c r="K82" s="294">
        <v>227.85</v>
      </c>
      <c r="L82" s="294">
        <v>3473.25</v>
      </c>
      <c r="M82" s="294">
        <v>3245.4</v>
      </c>
      <c r="N82" s="291" t="s">
        <v>42</v>
      </c>
    </row>
    <row r="83" s="291" customFormat="1" hidden="1" outlineLevel="2" spans="1:14">
      <c r="A83" s="291">
        <v>75</v>
      </c>
      <c r="B83" s="291" t="s">
        <v>1164</v>
      </c>
      <c r="C83" s="291" t="s">
        <v>1193</v>
      </c>
      <c r="D83" s="291" t="s">
        <v>335</v>
      </c>
      <c r="E83" s="291" t="s">
        <v>1166</v>
      </c>
      <c r="F83" s="291" t="s">
        <v>1167</v>
      </c>
      <c r="G83" s="291" t="s">
        <v>1170</v>
      </c>
      <c r="H83" s="294">
        <v>18.23</v>
      </c>
      <c r="I83" s="294">
        <v>36.456</v>
      </c>
      <c r="J83" s="291" t="s">
        <v>1169</v>
      </c>
      <c r="K83" s="294">
        <v>227.85</v>
      </c>
      <c r="L83" s="294">
        <v>3473.25</v>
      </c>
      <c r="M83" s="294">
        <v>3245.4</v>
      </c>
      <c r="N83" s="291" t="s">
        <v>42</v>
      </c>
    </row>
    <row r="84" s="291" customFormat="1" hidden="1" outlineLevel="2" spans="1:14">
      <c r="A84" s="291">
        <v>76</v>
      </c>
      <c r="B84" s="291" t="s">
        <v>1164</v>
      </c>
      <c r="C84" s="291" t="s">
        <v>1193</v>
      </c>
      <c r="D84" s="291" t="s">
        <v>335</v>
      </c>
      <c r="E84" s="291" t="s">
        <v>1166</v>
      </c>
      <c r="F84" s="291" t="s">
        <v>1167</v>
      </c>
      <c r="G84" s="291" t="s">
        <v>1171</v>
      </c>
      <c r="H84" s="294">
        <v>18.23</v>
      </c>
      <c r="I84" s="294">
        <v>36.456</v>
      </c>
      <c r="J84" s="291" t="s">
        <v>1169</v>
      </c>
      <c r="K84" s="294">
        <v>227.85</v>
      </c>
      <c r="L84" s="294">
        <v>3473.25</v>
      </c>
      <c r="M84" s="294">
        <v>3245.4</v>
      </c>
      <c r="N84" s="291" t="s">
        <v>42</v>
      </c>
    </row>
    <row r="85" s="291" customFormat="1" hidden="1" outlineLevel="2" spans="1:14">
      <c r="A85" s="291">
        <v>77</v>
      </c>
      <c r="B85" s="291" t="s">
        <v>1164</v>
      </c>
      <c r="C85" s="291" t="s">
        <v>1193</v>
      </c>
      <c r="D85" s="291" t="s">
        <v>335</v>
      </c>
      <c r="E85" s="291" t="s">
        <v>1166</v>
      </c>
      <c r="F85" s="291" t="s">
        <v>1167</v>
      </c>
      <c r="G85" s="291" t="s">
        <v>1172</v>
      </c>
      <c r="H85" s="294">
        <v>18.23</v>
      </c>
      <c r="I85" s="294">
        <v>36.456</v>
      </c>
      <c r="J85" s="291" t="s">
        <v>1169</v>
      </c>
      <c r="K85" s="294">
        <v>227.85</v>
      </c>
      <c r="L85" s="294">
        <v>3473.25</v>
      </c>
      <c r="M85" s="294">
        <v>3245.4</v>
      </c>
      <c r="N85" s="291" t="s">
        <v>42</v>
      </c>
    </row>
    <row r="86" s="291" customFormat="1" hidden="1" outlineLevel="2" spans="1:14">
      <c r="A86" s="291">
        <v>78</v>
      </c>
      <c r="B86" s="291" t="s">
        <v>1164</v>
      </c>
      <c r="C86" s="291" t="s">
        <v>1193</v>
      </c>
      <c r="D86" s="291" t="s">
        <v>335</v>
      </c>
      <c r="E86" s="291" t="s">
        <v>1166</v>
      </c>
      <c r="F86" s="291" t="s">
        <v>1167</v>
      </c>
      <c r="G86" s="291" t="s">
        <v>1173</v>
      </c>
      <c r="H86" s="294">
        <v>18.23</v>
      </c>
      <c r="I86" s="294">
        <v>36.456</v>
      </c>
      <c r="J86" s="291" t="s">
        <v>1169</v>
      </c>
      <c r="K86" s="294">
        <v>227.85</v>
      </c>
      <c r="L86" s="294">
        <v>3473.25</v>
      </c>
      <c r="M86" s="294">
        <v>3245.4</v>
      </c>
      <c r="N86" s="291" t="s">
        <v>42</v>
      </c>
    </row>
    <row r="87" s="291" customFormat="1" hidden="1" outlineLevel="2" spans="1:14">
      <c r="A87" s="291">
        <v>79</v>
      </c>
      <c r="B87" s="291" t="s">
        <v>1164</v>
      </c>
      <c r="C87" s="291" t="s">
        <v>1193</v>
      </c>
      <c r="D87" s="291" t="s">
        <v>335</v>
      </c>
      <c r="E87" s="291" t="s">
        <v>1166</v>
      </c>
      <c r="F87" s="291" t="s">
        <v>1167</v>
      </c>
      <c r="G87" s="291" t="s">
        <v>1174</v>
      </c>
      <c r="H87" s="294">
        <v>18.23</v>
      </c>
      <c r="I87" s="294">
        <v>36.456</v>
      </c>
      <c r="J87" s="291" t="s">
        <v>1169</v>
      </c>
      <c r="K87" s="294">
        <v>227.85</v>
      </c>
      <c r="L87" s="294">
        <v>3473.25</v>
      </c>
      <c r="M87" s="294">
        <v>3245.4</v>
      </c>
      <c r="N87" s="291" t="s">
        <v>42</v>
      </c>
    </row>
    <row r="88" s="291" customFormat="1" hidden="1" outlineLevel="2" spans="1:14">
      <c r="A88" s="291">
        <v>80</v>
      </c>
      <c r="B88" s="291" t="s">
        <v>1164</v>
      </c>
      <c r="C88" s="291" t="s">
        <v>1193</v>
      </c>
      <c r="D88" s="291" t="s">
        <v>335</v>
      </c>
      <c r="E88" s="291" t="s">
        <v>1166</v>
      </c>
      <c r="F88" s="291" t="s">
        <v>1167</v>
      </c>
      <c r="G88" s="291" t="s">
        <v>1175</v>
      </c>
      <c r="H88" s="294">
        <v>18.23</v>
      </c>
      <c r="I88" s="294">
        <v>36.456</v>
      </c>
      <c r="J88" s="291" t="s">
        <v>1169</v>
      </c>
      <c r="K88" s="294">
        <v>227.85</v>
      </c>
      <c r="L88" s="294">
        <v>3473.25</v>
      </c>
      <c r="M88" s="294">
        <v>3245.4</v>
      </c>
      <c r="N88" s="291" t="s">
        <v>42</v>
      </c>
    </row>
    <row r="89" s="291" customFormat="1" outlineLevel="1" collapsed="1" spans="4:14">
      <c r="D89" s="293" t="s">
        <v>1194</v>
      </c>
      <c r="H89" s="294">
        <f>SUBTOTAL(9,H78:H88)</f>
        <v>200.53</v>
      </c>
      <c r="I89" s="294">
        <f>SUBTOTAL(9,I78:I88)</f>
        <v>401.016</v>
      </c>
      <c r="K89" s="294"/>
      <c r="L89" s="294"/>
      <c r="M89" s="294"/>
      <c r="N89" s="291">
        <f>SUBTOTAL(9,N78:N88)</f>
        <v>0</v>
      </c>
    </row>
    <row r="90" s="291" customFormat="1" hidden="1" outlineLevel="2" spans="1:14">
      <c r="A90" s="291">
        <v>81</v>
      </c>
      <c r="B90" s="291" t="s">
        <v>1164</v>
      </c>
      <c r="C90" s="291" t="s">
        <v>1195</v>
      </c>
      <c r="D90" s="291" t="s">
        <v>851</v>
      </c>
      <c r="E90" s="291" t="s">
        <v>1166</v>
      </c>
      <c r="F90" s="291" t="s">
        <v>1167</v>
      </c>
      <c r="G90" s="291" t="s">
        <v>1181</v>
      </c>
      <c r="H90" s="294">
        <v>18.22</v>
      </c>
      <c r="I90" s="294">
        <v>36.44</v>
      </c>
      <c r="J90" s="291" t="s">
        <v>1169</v>
      </c>
      <c r="K90" s="294">
        <v>227.75</v>
      </c>
      <c r="L90" s="294">
        <v>3473.25</v>
      </c>
      <c r="M90" s="294">
        <v>3245.5</v>
      </c>
      <c r="N90" s="291" t="s">
        <v>42</v>
      </c>
    </row>
    <row r="91" s="291" customFormat="1" hidden="1" outlineLevel="2" spans="1:14">
      <c r="A91" s="291">
        <v>82</v>
      </c>
      <c r="B91" s="291" t="s">
        <v>1164</v>
      </c>
      <c r="C91" s="291" t="s">
        <v>1195</v>
      </c>
      <c r="D91" s="291" t="s">
        <v>851</v>
      </c>
      <c r="E91" s="291" t="s">
        <v>1166</v>
      </c>
      <c r="F91" s="291" t="s">
        <v>1167</v>
      </c>
      <c r="G91" s="291" t="s">
        <v>1168</v>
      </c>
      <c r="H91" s="294">
        <v>18.22</v>
      </c>
      <c r="I91" s="294">
        <v>36.44</v>
      </c>
      <c r="J91" s="291" t="s">
        <v>1169</v>
      </c>
      <c r="K91" s="294">
        <v>227.75</v>
      </c>
      <c r="L91" s="294">
        <v>3473.25</v>
      </c>
      <c r="M91" s="294">
        <v>3245.5</v>
      </c>
      <c r="N91" s="291" t="s">
        <v>42</v>
      </c>
    </row>
    <row r="92" s="291" customFormat="1" hidden="1" outlineLevel="2" spans="1:14">
      <c r="A92" s="291">
        <v>83</v>
      </c>
      <c r="B92" s="291" t="s">
        <v>1164</v>
      </c>
      <c r="C92" s="291" t="s">
        <v>1195</v>
      </c>
      <c r="D92" s="291" t="s">
        <v>851</v>
      </c>
      <c r="E92" s="291" t="s">
        <v>1166</v>
      </c>
      <c r="F92" s="291" t="s">
        <v>1167</v>
      </c>
      <c r="G92" s="291" t="s">
        <v>1170</v>
      </c>
      <c r="H92" s="294">
        <v>18.22</v>
      </c>
      <c r="I92" s="294">
        <v>36.44</v>
      </c>
      <c r="J92" s="291" t="s">
        <v>1169</v>
      </c>
      <c r="K92" s="294">
        <v>227.75</v>
      </c>
      <c r="L92" s="294">
        <v>3473.25</v>
      </c>
      <c r="M92" s="294">
        <v>3245.5</v>
      </c>
      <c r="N92" s="291" t="s">
        <v>42</v>
      </c>
    </row>
    <row r="93" s="291" customFormat="1" hidden="1" outlineLevel="2" spans="1:14">
      <c r="A93" s="291">
        <v>84</v>
      </c>
      <c r="B93" s="291" t="s">
        <v>1164</v>
      </c>
      <c r="C93" s="291" t="s">
        <v>1195</v>
      </c>
      <c r="D93" s="291" t="s">
        <v>851</v>
      </c>
      <c r="E93" s="291" t="s">
        <v>1166</v>
      </c>
      <c r="F93" s="291" t="s">
        <v>1167</v>
      </c>
      <c r="G93" s="291" t="s">
        <v>1171</v>
      </c>
      <c r="H93" s="294">
        <v>18.22</v>
      </c>
      <c r="I93" s="294">
        <v>36.44</v>
      </c>
      <c r="J93" s="291" t="s">
        <v>1169</v>
      </c>
      <c r="K93" s="294">
        <v>227.75</v>
      </c>
      <c r="L93" s="294">
        <v>3473.25</v>
      </c>
      <c r="M93" s="294">
        <v>3245.5</v>
      </c>
      <c r="N93" s="291" t="s">
        <v>42</v>
      </c>
    </row>
    <row r="94" s="291" customFormat="1" hidden="1" outlineLevel="2" spans="1:14">
      <c r="A94" s="291">
        <v>85</v>
      </c>
      <c r="B94" s="291" t="s">
        <v>1164</v>
      </c>
      <c r="C94" s="291" t="s">
        <v>1195</v>
      </c>
      <c r="D94" s="291" t="s">
        <v>851</v>
      </c>
      <c r="E94" s="291" t="s">
        <v>1166</v>
      </c>
      <c r="F94" s="291" t="s">
        <v>1167</v>
      </c>
      <c r="G94" s="291" t="s">
        <v>1172</v>
      </c>
      <c r="H94" s="294">
        <v>18.22</v>
      </c>
      <c r="I94" s="294">
        <v>36.44</v>
      </c>
      <c r="J94" s="291" t="s">
        <v>1169</v>
      </c>
      <c r="K94" s="294">
        <v>227.75</v>
      </c>
      <c r="L94" s="294">
        <v>3473.25</v>
      </c>
      <c r="M94" s="294">
        <v>3245.5</v>
      </c>
      <c r="N94" s="291" t="s">
        <v>42</v>
      </c>
    </row>
    <row r="95" s="291" customFormat="1" hidden="1" outlineLevel="2" spans="1:14">
      <c r="A95" s="291">
        <v>86</v>
      </c>
      <c r="B95" s="291" t="s">
        <v>1164</v>
      </c>
      <c r="C95" s="291" t="s">
        <v>1195</v>
      </c>
      <c r="D95" s="291" t="s">
        <v>851</v>
      </c>
      <c r="E95" s="291" t="s">
        <v>1166</v>
      </c>
      <c r="F95" s="291" t="s">
        <v>1167</v>
      </c>
      <c r="G95" s="291" t="s">
        <v>1173</v>
      </c>
      <c r="H95" s="294">
        <v>18.22</v>
      </c>
      <c r="I95" s="294">
        <v>36.44</v>
      </c>
      <c r="J95" s="291" t="s">
        <v>1169</v>
      </c>
      <c r="K95" s="294">
        <v>227.75</v>
      </c>
      <c r="L95" s="294">
        <v>3473.25</v>
      </c>
      <c r="M95" s="294">
        <v>3245.5</v>
      </c>
      <c r="N95" s="291" t="s">
        <v>42</v>
      </c>
    </row>
    <row r="96" s="291" customFormat="1" hidden="1" outlineLevel="2" spans="1:14">
      <c r="A96" s="291">
        <v>87</v>
      </c>
      <c r="B96" s="291" t="s">
        <v>1164</v>
      </c>
      <c r="C96" s="291" t="s">
        <v>1195</v>
      </c>
      <c r="D96" s="291" t="s">
        <v>851</v>
      </c>
      <c r="E96" s="291" t="s">
        <v>1166</v>
      </c>
      <c r="F96" s="291" t="s">
        <v>1167</v>
      </c>
      <c r="G96" s="291" t="s">
        <v>1174</v>
      </c>
      <c r="H96" s="294">
        <v>18.22</v>
      </c>
      <c r="I96" s="294">
        <v>36.44</v>
      </c>
      <c r="J96" s="291" t="s">
        <v>1169</v>
      </c>
      <c r="K96" s="294">
        <v>227.75</v>
      </c>
      <c r="L96" s="294">
        <v>3473.25</v>
      </c>
      <c r="M96" s="294">
        <v>3245.5</v>
      </c>
      <c r="N96" s="291" t="s">
        <v>42</v>
      </c>
    </row>
    <row r="97" s="291" customFormat="1" hidden="1" outlineLevel="2" spans="1:14">
      <c r="A97" s="291">
        <v>88</v>
      </c>
      <c r="B97" s="291" t="s">
        <v>1164</v>
      </c>
      <c r="C97" s="291" t="s">
        <v>1195</v>
      </c>
      <c r="D97" s="291" t="s">
        <v>851</v>
      </c>
      <c r="E97" s="291" t="s">
        <v>1166</v>
      </c>
      <c r="F97" s="291" t="s">
        <v>1167</v>
      </c>
      <c r="G97" s="291" t="s">
        <v>1175</v>
      </c>
      <c r="H97" s="294">
        <v>18.22</v>
      </c>
      <c r="I97" s="294">
        <v>36.44</v>
      </c>
      <c r="J97" s="291" t="s">
        <v>1169</v>
      </c>
      <c r="K97" s="294">
        <v>227.75</v>
      </c>
      <c r="L97" s="294">
        <v>3473.25</v>
      </c>
      <c r="M97" s="294">
        <v>3245.5</v>
      </c>
      <c r="N97" s="291" t="s">
        <v>42</v>
      </c>
    </row>
    <row r="98" s="291" customFormat="1" outlineLevel="1" collapsed="1" spans="4:14">
      <c r="D98" s="293" t="s">
        <v>1196</v>
      </c>
      <c r="H98" s="294">
        <f>SUBTOTAL(9,H90:H97)</f>
        <v>145.76</v>
      </c>
      <c r="I98" s="294">
        <f>SUBTOTAL(9,I90:I97)</f>
        <v>291.52</v>
      </c>
      <c r="K98" s="294"/>
      <c r="L98" s="294"/>
      <c r="M98" s="294"/>
      <c r="N98" s="291">
        <f>SUBTOTAL(9,N90:N97)</f>
        <v>0</v>
      </c>
    </row>
    <row r="99" s="291" customFormat="1" hidden="1" outlineLevel="2" spans="1:14">
      <c r="A99" s="291">
        <v>89</v>
      </c>
      <c r="B99" s="291" t="s">
        <v>1164</v>
      </c>
      <c r="C99" s="291" t="s">
        <v>1197</v>
      </c>
      <c r="D99" s="291" t="s">
        <v>281</v>
      </c>
      <c r="E99" s="291" t="s">
        <v>1166</v>
      </c>
      <c r="F99" s="291" t="s">
        <v>1167</v>
      </c>
      <c r="G99" s="291" t="s">
        <v>1178</v>
      </c>
      <c r="H99" s="294">
        <v>18.23</v>
      </c>
      <c r="I99" s="294">
        <v>36.456</v>
      </c>
      <c r="J99" s="291" t="s">
        <v>1169</v>
      </c>
      <c r="K99" s="294">
        <v>227.85</v>
      </c>
      <c r="L99" s="294">
        <v>3473.25</v>
      </c>
      <c r="M99" s="294">
        <v>3245.4</v>
      </c>
      <c r="N99" s="291" t="s">
        <v>42</v>
      </c>
    </row>
    <row r="100" s="291" customFormat="1" hidden="1" outlineLevel="2" spans="1:14">
      <c r="A100" s="291">
        <v>90</v>
      </c>
      <c r="B100" s="291" t="s">
        <v>1164</v>
      </c>
      <c r="C100" s="291" t="s">
        <v>1197</v>
      </c>
      <c r="D100" s="291" t="s">
        <v>281</v>
      </c>
      <c r="E100" s="291" t="s">
        <v>1166</v>
      </c>
      <c r="F100" s="291" t="s">
        <v>1167</v>
      </c>
      <c r="G100" s="291" t="s">
        <v>1179</v>
      </c>
      <c r="H100" s="294">
        <v>18.23</v>
      </c>
      <c r="I100" s="294">
        <v>36.456</v>
      </c>
      <c r="J100" s="291" t="s">
        <v>1169</v>
      </c>
      <c r="K100" s="294">
        <v>227.85</v>
      </c>
      <c r="L100" s="294">
        <v>3473.25</v>
      </c>
      <c r="M100" s="294">
        <v>3245.4</v>
      </c>
      <c r="N100" s="291" t="s">
        <v>42</v>
      </c>
    </row>
    <row r="101" s="291" customFormat="1" hidden="1" outlineLevel="2" spans="1:14">
      <c r="A101" s="291">
        <v>91</v>
      </c>
      <c r="B101" s="291" t="s">
        <v>1164</v>
      </c>
      <c r="C101" s="291" t="s">
        <v>1197</v>
      </c>
      <c r="D101" s="291" t="s">
        <v>281</v>
      </c>
      <c r="E101" s="291" t="s">
        <v>1166</v>
      </c>
      <c r="F101" s="291" t="s">
        <v>1167</v>
      </c>
      <c r="G101" s="291" t="s">
        <v>1180</v>
      </c>
      <c r="H101" s="294">
        <v>18.23</v>
      </c>
      <c r="I101" s="294">
        <v>36.456</v>
      </c>
      <c r="J101" s="291" t="s">
        <v>1169</v>
      </c>
      <c r="K101" s="294">
        <v>227.85</v>
      </c>
      <c r="L101" s="294">
        <v>3473.25</v>
      </c>
      <c r="M101" s="294">
        <v>3245.4</v>
      </c>
      <c r="N101" s="291" t="s">
        <v>42</v>
      </c>
    </row>
    <row r="102" s="291" customFormat="1" hidden="1" outlineLevel="2" spans="1:14">
      <c r="A102" s="291">
        <v>92</v>
      </c>
      <c r="B102" s="291" t="s">
        <v>1164</v>
      </c>
      <c r="C102" s="291" t="s">
        <v>1197</v>
      </c>
      <c r="D102" s="291" t="s">
        <v>281</v>
      </c>
      <c r="E102" s="291" t="s">
        <v>1166</v>
      </c>
      <c r="F102" s="291" t="s">
        <v>1167</v>
      </c>
      <c r="G102" s="291" t="s">
        <v>1181</v>
      </c>
      <c r="H102" s="294">
        <v>18.23</v>
      </c>
      <c r="I102" s="294">
        <v>36.456</v>
      </c>
      <c r="J102" s="291" t="s">
        <v>1169</v>
      </c>
      <c r="K102" s="294">
        <v>227.85</v>
      </c>
      <c r="L102" s="294">
        <v>3473.25</v>
      </c>
      <c r="M102" s="294">
        <v>3245.4</v>
      </c>
      <c r="N102" s="291" t="s">
        <v>42</v>
      </c>
    </row>
    <row r="103" s="291" customFormat="1" hidden="1" outlineLevel="2" spans="1:14">
      <c r="A103" s="291">
        <v>93</v>
      </c>
      <c r="B103" s="291" t="s">
        <v>1164</v>
      </c>
      <c r="C103" s="291" t="s">
        <v>1197</v>
      </c>
      <c r="D103" s="291" t="s">
        <v>281</v>
      </c>
      <c r="E103" s="291" t="s">
        <v>1166</v>
      </c>
      <c r="F103" s="291" t="s">
        <v>1167</v>
      </c>
      <c r="G103" s="291" t="s">
        <v>1168</v>
      </c>
      <c r="H103" s="294">
        <v>18.23</v>
      </c>
      <c r="I103" s="294">
        <v>36.456</v>
      </c>
      <c r="J103" s="291" t="s">
        <v>1169</v>
      </c>
      <c r="K103" s="294">
        <v>227.85</v>
      </c>
      <c r="L103" s="294">
        <v>3473.25</v>
      </c>
      <c r="M103" s="294">
        <v>3245.4</v>
      </c>
      <c r="N103" s="291" t="s">
        <v>42</v>
      </c>
    </row>
    <row r="104" s="291" customFormat="1" hidden="1" outlineLevel="2" spans="1:14">
      <c r="A104" s="291">
        <v>94</v>
      </c>
      <c r="B104" s="291" t="s">
        <v>1164</v>
      </c>
      <c r="C104" s="291" t="s">
        <v>1197</v>
      </c>
      <c r="D104" s="291" t="s">
        <v>281</v>
      </c>
      <c r="E104" s="291" t="s">
        <v>1166</v>
      </c>
      <c r="F104" s="291" t="s">
        <v>1167</v>
      </c>
      <c r="G104" s="291" t="s">
        <v>1170</v>
      </c>
      <c r="H104" s="294">
        <v>18.23</v>
      </c>
      <c r="I104" s="294">
        <v>36.456</v>
      </c>
      <c r="J104" s="291" t="s">
        <v>1169</v>
      </c>
      <c r="K104" s="294">
        <v>227.85</v>
      </c>
      <c r="L104" s="294">
        <v>3473.25</v>
      </c>
      <c r="M104" s="294">
        <v>3245.4</v>
      </c>
      <c r="N104" s="291" t="s">
        <v>42</v>
      </c>
    </row>
    <row r="105" s="291" customFormat="1" hidden="1" outlineLevel="2" spans="1:14">
      <c r="A105" s="291">
        <v>95</v>
      </c>
      <c r="B105" s="291" t="s">
        <v>1164</v>
      </c>
      <c r="C105" s="291" t="s">
        <v>1197</v>
      </c>
      <c r="D105" s="291" t="s">
        <v>281</v>
      </c>
      <c r="E105" s="291" t="s">
        <v>1166</v>
      </c>
      <c r="F105" s="291" t="s">
        <v>1167</v>
      </c>
      <c r="G105" s="291" t="s">
        <v>1171</v>
      </c>
      <c r="H105" s="294">
        <v>18.23</v>
      </c>
      <c r="I105" s="294">
        <v>36.456</v>
      </c>
      <c r="J105" s="291" t="s">
        <v>1169</v>
      </c>
      <c r="K105" s="294">
        <v>227.85</v>
      </c>
      <c r="L105" s="294">
        <v>3473.25</v>
      </c>
      <c r="M105" s="294">
        <v>3245.4</v>
      </c>
      <c r="N105" s="291" t="s">
        <v>42</v>
      </c>
    </row>
    <row r="106" s="291" customFormat="1" hidden="1" outlineLevel="2" spans="1:14">
      <c r="A106" s="291">
        <v>96</v>
      </c>
      <c r="B106" s="291" t="s">
        <v>1164</v>
      </c>
      <c r="C106" s="291" t="s">
        <v>1197</v>
      </c>
      <c r="D106" s="291" t="s">
        <v>281</v>
      </c>
      <c r="E106" s="291" t="s">
        <v>1166</v>
      </c>
      <c r="F106" s="291" t="s">
        <v>1167</v>
      </c>
      <c r="G106" s="291" t="s">
        <v>1172</v>
      </c>
      <c r="H106" s="294">
        <v>18.23</v>
      </c>
      <c r="I106" s="294">
        <v>36.456</v>
      </c>
      <c r="J106" s="291" t="s">
        <v>1169</v>
      </c>
      <c r="K106" s="294">
        <v>227.85</v>
      </c>
      <c r="L106" s="294">
        <v>3473.25</v>
      </c>
      <c r="M106" s="294">
        <v>3245.4</v>
      </c>
      <c r="N106" s="291" t="s">
        <v>42</v>
      </c>
    </row>
    <row r="107" s="291" customFormat="1" hidden="1" outlineLevel="2" spans="1:14">
      <c r="A107" s="291">
        <v>97</v>
      </c>
      <c r="B107" s="291" t="s">
        <v>1164</v>
      </c>
      <c r="C107" s="291" t="s">
        <v>1197</v>
      </c>
      <c r="D107" s="291" t="s">
        <v>281</v>
      </c>
      <c r="E107" s="291" t="s">
        <v>1166</v>
      </c>
      <c r="F107" s="291" t="s">
        <v>1167</v>
      </c>
      <c r="G107" s="291" t="s">
        <v>1173</v>
      </c>
      <c r="H107" s="294">
        <v>18.23</v>
      </c>
      <c r="I107" s="294">
        <v>36.456</v>
      </c>
      <c r="J107" s="291" t="s">
        <v>1169</v>
      </c>
      <c r="K107" s="294">
        <v>227.85</v>
      </c>
      <c r="L107" s="294">
        <v>3473.25</v>
      </c>
      <c r="M107" s="294">
        <v>3245.4</v>
      </c>
      <c r="N107" s="291" t="s">
        <v>42</v>
      </c>
    </row>
    <row r="108" s="291" customFormat="1" hidden="1" outlineLevel="2" spans="1:14">
      <c r="A108" s="291">
        <v>98</v>
      </c>
      <c r="B108" s="291" t="s">
        <v>1164</v>
      </c>
      <c r="C108" s="291" t="s">
        <v>1197</v>
      </c>
      <c r="D108" s="291" t="s">
        <v>281</v>
      </c>
      <c r="E108" s="291" t="s">
        <v>1166</v>
      </c>
      <c r="F108" s="291" t="s">
        <v>1167</v>
      </c>
      <c r="G108" s="291" t="s">
        <v>1174</v>
      </c>
      <c r="H108" s="294">
        <v>18.23</v>
      </c>
      <c r="I108" s="294">
        <v>36.456</v>
      </c>
      <c r="J108" s="291" t="s">
        <v>1169</v>
      </c>
      <c r="K108" s="294">
        <v>227.85</v>
      </c>
      <c r="L108" s="294">
        <v>3473.25</v>
      </c>
      <c r="M108" s="294">
        <v>3245.4</v>
      </c>
      <c r="N108" s="291" t="s">
        <v>42</v>
      </c>
    </row>
    <row r="109" s="291" customFormat="1" hidden="1" outlineLevel="2" spans="1:14">
      <c r="A109" s="291">
        <v>99</v>
      </c>
      <c r="B109" s="291" t="s">
        <v>1164</v>
      </c>
      <c r="C109" s="291" t="s">
        <v>1197</v>
      </c>
      <c r="D109" s="291" t="s">
        <v>281</v>
      </c>
      <c r="E109" s="291" t="s">
        <v>1166</v>
      </c>
      <c r="F109" s="291" t="s">
        <v>1167</v>
      </c>
      <c r="G109" s="291" t="s">
        <v>1175</v>
      </c>
      <c r="H109" s="294">
        <v>18.23</v>
      </c>
      <c r="I109" s="294">
        <v>36.456</v>
      </c>
      <c r="J109" s="291" t="s">
        <v>1169</v>
      </c>
      <c r="K109" s="294">
        <v>227.85</v>
      </c>
      <c r="L109" s="294">
        <v>3473.25</v>
      </c>
      <c r="M109" s="294">
        <v>3245.4</v>
      </c>
      <c r="N109" s="291" t="s">
        <v>42</v>
      </c>
    </row>
    <row r="110" s="291" customFormat="1" outlineLevel="1" collapsed="1" spans="4:14">
      <c r="D110" s="293" t="s">
        <v>1198</v>
      </c>
      <c r="H110" s="294">
        <f>SUBTOTAL(9,H99:H109)</f>
        <v>200.53</v>
      </c>
      <c r="I110" s="294">
        <f>SUBTOTAL(9,I99:I109)</f>
        <v>401.016</v>
      </c>
      <c r="K110" s="294"/>
      <c r="L110" s="294"/>
      <c r="M110" s="294"/>
      <c r="N110" s="291">
        <f>SUBTOTAL(9,N99:N109)</f>
        <v>0</v>
      </c>
    </row>
    <row r="111" s="291" customFormat="1" hidden="1" outlineLevel="2" spans="1:14">
      <c r="A111" s="291">
        <v>100</v>
      </c>
      <c r="B111" s="291" t="s">
        <v>1164</v>
      </c>
      <c r="C111" s="291" t="s">
        <v>1199</v>
      </c>
      <c r="D111" s="291" t="s">
        <v>673</v>
      </c>
      <c r="E111" s="291" t="s">
        <v>1166</v>
      </c>
      <c r="F111" s="291" t="s">
        <v>1167</v>
      </c>
      <c r="G111" s="291" t="s">
        <v>1178</v>
      </c>
      <c r="H111" s="294">
        <v>18.23</v>
      </c>
      <c r="I111" s="294">
        <v>36.456</v>
      </c>
      <c r="J111" s="291" t="s">
        <v>1169</v>
      </c>
      <c r="K111" s="294">
        <v>227.85</v>
      </c>
      <c r="L111" s="294">
        <v>3473.25</v>
      </c>
      <c r="M111" s="294">
        <v>3245.4</v>
      </c>
      <c r="N111" s="291" t="s">
        <v>42</v>
      </c>
    </row>
    <row r="112" s="291" customFormat="1" hidden="1" outlineLevel="2" spans="1:14">
      <c r="A112" s="291">
        <v>101</v>
      </c>
      <c r="B112" s="291" t="s">
        <v>1164</v>
      </c>
      <c r="C112" s="291" t="s">
        <v>1199</v>
      </c>
      <c r="D112" s="291" t="s">
        <v>673</v>
      </c>
      <c r="E112" s="291" t="s">
        <v>1166</v>
      </c>
      <c r="F112" s="291" t="s">
        <v>1167</v>
      </c>
      <c r="G112" s="291" t="s">
        <v>1179</v>
      </c>
      <c r="H112" s="294">
        <v>18.23</v>
      </c>
      <c r="I112" s="294">
        <v>36.456</v>
      </c>
      <c r="J112" s="291" t="s">
        <v>1169</v>
      </c>
      <c r="K112" s="294">
        <v>227.85</v>
      </c>
      <c r="L112" s="294">
        <v>3473.25</v>
      </c>
      <c r="M112" s="294">
        <v>3245.4</v>
      </c>
      <c r="N112" s="291" t="s">
        <v>42</v>
      </c>
    </row>
    <row r="113" s="291" customFormat="1" hidden="1" outlineLevel="2" spans="1:14">
      <c r="A113" s="291">
        <v>102</v>
      </c>
      <c r="B113" s="291" t="s">
        <v>1164</v>
      </c>
      <c r="C113" s="291" t="s">
        <v>1199</v>
      </c>
      <c r="D113" s="291" t="s">
        <v>673</v>
      </c>
      <c r="E113" s="291" t="s">
        <v>1166</v>
      </c>
      <c r="F113" s="291" t="s">
        <v>1167</v>
      </c>
      <c r="G113" s="291" t="s">
        <v>1180</v>
      </c>
      <c r="H113" s="294">
        <v>18.23</v>
      </c>
      <c r="I113" s="294">
        <v>36.456</v>
      </c>
      <c r="J113" s="291" t="s">
        <v>1169</v>
      </c>
      <c r="K113" s="294">
        <v>227.85</v>
      </c>
      <c r="L113" s="294">
        <v>3473.25</v>
      </c>
      <c r="M113" s="294">
        <v>3245.4</v>
      </c>
      <c r="N113" s="291" t="s">
        <v>42</v>
      </c>
    </row>
    <row r="114" s="291" customFormat="1" hidden="1" outlineLevel="2" spans="1:14">
      <c r="A114" s="291">
        <v>103</v>
      </c>
      <c r="B114" s="291" t="s">
        <v>1164</v>
      </c>
      <c r="C114" s="291" t="s">
        <v>1199</v>
      </c>
      <c r="D114" s="291" t="s">
        <v>673</v>
      </c>
      <c r="E114" s="291" t="s">
        <v>1166</v>
      </c>
      <c r="F114" s="291" t="s">
        <v>1167</v>
      </c>
      <c r="G114" s="291" t="s">
        <v>1181</v>
      </c>
      <c r="H114" s="294">
        <v>18.23</v>
      </c>
      <c r="I114" s="294">
        <v>36.456</v>
      </c>
      <c r="J114" s="291" t="s">
        <v>1169</v>
      </c>
      <c r="K114" s="294">
        <v>227.85</v>
      </c>
      <c r="L114" s="294">
        <v>3473.25</v>
      </c>
      <c r="M114" s="294">
        <v>3245.4</v>
      </c>
      <c r="N114" s="291" t="s">
        <v>42</v>
      </c>
    </row>
    <row r="115" s="291" customFormat="1" hidden="1" outlineLevel="2" spans="1:14">
      <c r="A115" s="291">
        <v>104</v>
      </c>
      <c r="B115" s="291" t="s">
        <v>1164</v>
      </c>
      <c r="C115" s="291" t="s">
        <v>1199</v>
      </c>
      <c r="D115" s="291" t="s">
        <v>673</v>
      </c>
      <c r="E115" s="291" t="s">
        <v>1166</v>
      </c>
      <c r="F115" s="291" t="s">
        <v>1167</v>
      </c>
      <c r="G115" s="291" t="s">
        <v>1168</v>
      </c>
      <c r="H115" s="294">
        <v>18.23</v>
      </c>
      <c r="I115" s="294">
        <v>36.456</v>
      </c>
      <c r="J115" s="291" t="s">
        <v>1169</v>
      </c>
      <c r="K115" s="294">
        <v>227.85</v>
      </c>
      <c r="L115" s="294">
        <v>3473.25</v>
      </c>
      <c r="M115" s="294">
        <v>3245.4</v>
      </c>
      <c r="N115" s="291" t="s">
        <v>42</v>
      </c>
    </row>
    <row r="116" s="291" customFormat="1" hidden="1" outlineLevel="2" spans="1:14">
      <c r="A116" s="291">
        <v>105</v>
      </c>
      <c r="B116" s="291" t="s">
        <v>1164</v>
      </c>
      <c r="C116" s="291" t="s">
        <v>1199</v>
      </c>
      <c r="D116" s="291" t="s">
        <v>673</v>
      </c>
      <c r="E116" s="291" t="s">
        <v>1166</v>
      </c>
      <c r="F116" s="291" t="s">
        <v>1167</v>
      </c>
      <c r="G116" s="291" t="s">
        <v>1170</v>
      </c>
      <c r="H116" s="294">
        <v>18.23</v>
      </c>
      <c r="I116" s="294">
        <v>36.456</v>
      </c>
      <c r="J116" s="291" t="s">
        <v>1169</v>
      </c>
      <c r="K116" s="294">
        <v>227.85</v>
      </c>
      <c r="L116" s="294">
        <v>3473.25</v>
      </c>
      <c r="M116" s="294">
        <v>3245.4</v>
      </c>
      <c r="N116" s="291" t="s">
        <v>42</v>
      </c>
    </row>
    <row r="117" s="291" customFormat="1" hidden="1" outlineLevel="2" spans="1:14">
      <c r="A117" s="291">
        <v>106</v>
      </c>
      <c r="B117" s="291" t="s">
        <v>1164</v>
      </c>
      <c r="C117" s="291" t="s">
        <v>1199</v>
      </c>
      <c r="D117" s="291" t="s">
        <v>673</v>
      </c>
      <c r="E117" s="291" t="s">
        <v>1166</v>
      </c>
      <c r="F117" s="291" t="s">
        <v>1167</v>
      </c>
      <c r="G117" s="291" t="s">
        <v>1171</v>
      </c>
      <c r="H117" s="294">
        <v>18.23</v>
      </c>
      <c r="I117" s="294">
        <v>36.456</v>
      </c>
      <c r="J117" s="291" t="s">
        <v>1169</v>
      </c>
      <c r="K117" s="294">
        <v>227.85</v>
      </c>
      <c r="L117" s="294">
        <v>3473.25</v>
      </c>
      <c r="M117" s="294">
        <v>3245.4</v>
      </c>
      <c r="N117" s="291" t="s">
        <v>42</v>
      </c>
    </row>
    <row r="118" s="291" customFormat="1" hidden="1" outlineLevel="2" spans="1:14">
      <c r="A118" s="291">
        <v>107</v>
      </c>
      <c r="B118" s="291" t="s">
        <v>1164</v>
      </c>
      <c r="C118" s="291" t="s">
        <v>1199</v>
      </c>
      <c r="D118" s="291" t="s">
        <v>673</v>
      </c>
      <c r="E118" s="291" t="s">
        <v>1166</v>
      </c>
      <c r="F118" s="291" t="s">
        <v>1167</v>
      </c>
      <c r="G118" s="291" t="s">
        <v>1172</v>
      </c>
      <c r="H118" s="294">
        <v>18.23</v>
      </c>
      <c r="I118" s="294">
        <v>36.456</v>
      </c>
      <c r="J118" s="291" t="s">
        <v>1169</v>
      </c>
      <c r="K118" s="294">
        <v>227.85</v>
      </c>
      <c r="L118" s="294">
        <v>3473.25</v>
      </c>
      <c r="M118" s="294">
        <v>3245.4</v>
      </c>
      <c r="N118" s="291" t="s">
        <v>42</v>
      </c>
    </row>
    <row r="119" s="291" customFormat="1" hidden="1" outlineLevel="2" spans="1:14">
      <c r="A119" s="291">
        <v>108</v>
      </c>
      <c r="B119" s="291" t="s">
        <v>1164</v>
      </c>
      <c r="C119" s="291" t="s">
        <v>1199</v>
      </c>
      <c r="D119" s="291" t="s">
        <v>673</v>
      </c>
      <c r="E119" s="291" t="s">
        <v>1166</v>
      </c>
      <c r="F119" s="291" t="s">
        <v>1167</v>
      </c>
      <c r="G119" s="291" t="s">
        <v>1173</v>
      </c>
      <c r="H119" s="294">
        <v>18.23</v>
      </c>
      <c r="I119" s="294">
        <v>36.456</v>
      </c>
      <c r="J119" s="291" t="s">
        <v>1169</v>
      </c>
      <c r="K119" s="294">
        <v>227.85</v>
      </c>
      <c r="L119" s="294">
        <v>3473.25</v>
      </c>
      <c r="M119" s="294">
        <v>3245.4</v>
      </c>
      <c r="N119" s="291" t="s">
        <v>42</v>
      </c>
    </row>
    <row r="120" s="291" customFormat="1" hidden="1" outlineLevel="2" spans="1:14">
      <c r="A120" s="291">
        <v>109</v>
      </c>
      <c r="B120" s="291" t="s">
        <v>1164</v>
      </c>
      <c r="C120" s="291" t="s">
        <v>1199</v>
      </c>
      <c r="D120" s="291" t="s">
        <v>673</v>
      </c>
      <c r="E120" s="291" t="s">
        <v>1166</v>
      </c>
      <c r="F120" s="291" t="s">
        <v>1167</v>
      </c>
      <c r="G120" s="291" t="s">
        <v>1174</v>
      </c>
      <c r="H120" s="294">
        <v>18.23</v>
      </c>
      <c r="I120" s="294">
        <v>36.456</v>
      </c>
      <c r="J120" s="291" t="s">
        <v>1169</v>
      </c>
      <c r="K120" s="294">
        <v>227.85</v>
      </c>
      <c r="L120" s="294">
        <v>3473.25</v>
      </c>
      <c r="M120" s="294">
        <v>3245.4</v>
      </c>
      <c r="N120" s="291" t="s">
        <v>42</v>
      </c>
    </row>
    <row r="121" s="291" customFormat="1" hidden="1" outlineLevel="2" spans="1:14">
      <c r="A121" s="291">
        <v>110</v>
      </c>
      <c r="B121" s="291" t="s">
        <v>1164</v>
      </c>
      <c r="C121" s="291" t="s">
        <v>1199</v>
      </c>
      <c r="D121" s="291" t="s">
        <v>673</v>
      </c>
      <c r="E121" s="291" t="s">
        <v>1166</v>
      </c>
      <c r="F121" s="291" t="s">
        <v>1167</v>
      </c>
      <c r="G121" s="291" t="s">
        <v>1175</v>
      </c>
      <c r="H121" s="294">
        <v>18.23</v>
      </c>
      <c r="I121" s="294">
        <v>36.456</v>
      </c>
      <c r="J121" s="291" t="s">
        <v>1169</v>
      </c>
      <c r="K121" s="294">
        <v>227.85</v>
      </c>
      <c r="L121" s="294">
        <v>3473.25</v>
      </c>
      <c r="M121" s="294">
        <v>3245.4</v>
      </c>
      <c r="N121" s="291" t="s">
        <v>42</v>
      </c>
    </row>
    <row r="122" s="291" customFormat="1" outlineLevel="1" collapsed="1" spans="4:14">
      <c r="D122" s="293" t="s">
        <v>1200</v>
      </c>
      <c r="H122" s="294">
        <f>SUBTOTAL(9,H111:H121)</f>
        <v>200.53</v>
      </c>
      <c r="I122" s="294">
        <f>SUBTOTAL(9,I111:I121)</f>
        <v>401.016</v>
      </c>
      <c r="K122" s="294"/>
      <c r="L122" s="294"/>
      <c r="M122" s="294"/>
      <c r="N122" s="291">
        <f>SUBTOTAL(9,N111:N121)</f>
        <v>0</v>
      </c>
    </row>
    <row r="123" s="291" customFormat="1" hidden="1" outlineLevel="2" spans="1:14">
      <c r="A123" s="291">
        <v>111</v>
      </c>
      <c r="B123" s="291" t="s">
        <v>1164</v>
      </c>
      <c r="C123" s="291" t="s">
        <v>1201</v>
      </c>
      <c r="D123" s="291" t="s">
        <v>617</v>
      </c>
      <c r="E123" s="291" t="s">
        <v>1166</v>
      </c>
      <c r="F123" s="291" t="s">
        <v>1167</v>
      </c>
      <c r="G123" s="291" t="s">
        <v>1178</v>
      </c>
      <c r="H123" s="294">
        <v>18.22</v>
      </c>
      <c r="I123" s="294">
        <v>36.44</v>
      </c>
      <c r="J123" s="291" t="s">
        <v>1169</v>
      </c>
      <c r="K123" s="294">
        <v>227.75</v>
      </c>
      <c r="L123" s="294">
        <v>3473.25</v>
      </c>
      <c r="M123" s="294">
        <v>3245.5</v>
      </c>
      <c r="N123" s="291" t="s">
        <v>42</v>
      </c>
    </row>
    <row r="124" s="291" customFormat="1" hidden="1" outlineLevel="2" spans="1:14">
      <c r="A124" s="291">
        <v>112</v>
      </c>
      <c r="B124" s="291" t="s">
        <v>1164</v>
      </c>
      <c r="C124" s="291" t="s">
        <v>1201</v>
      </c>
      <c r="D124" s="291" t="s">
        <v>617</v>
      </c>
      <c r="E124" s="291" t="s">
        <v>1166</v>
      </c>
      <c r="F124" s="291" t="s">
        <v>1167</v>
      </c>
      <c r="G124" s="291" t="s">
        <v>1179</v>
      </c>
      <c r="H124" s="294">
        <v>18.22</v>
      </c>
      <c r="I124" s="294">
        <v>36.44</v>
      </c>
      <c r="J124" s="291" t="s">
        <v>1169</v>
      </c>
      <c r="K124" s="294">
        <v>227.75</v>
      </c>
      <c r="L124" s="294">
        <v>3473.25</v>
      </c>
      <c r="M124" s="294">
        <v>3245.5</v>
      </c>
      <c r="N124" s="291" t="s">
        <v>42</v>
      </c>
    </row>
    <row r="125" s="291" customFormat="1" hidden="1" outlineLevel="2" spans="1:14">
      <c r="A125" s="291">
        <v>113</v>
      </c>
      <c r="B125" s="291" t="s">
        <v>1164</v>
      </c>
      <c r="C125" s="291" t="s">
        <v>1201</v>
      </c>
      <c r="D125" s="291" t="s">
        <v>617</v>
      </c>
      <c r="E125" s="291" t="s">
        <v>1166</v>
      </c>
      <c r="F125" s="291" t="s">
        <v>1167</v>
      </c>
      <c r="G125" s="291" t="s">
        <v>1180</v>
      </c>
      <c r="H125" s="294">
        <v>18.22</v>
      </c>
      <c r="I125" s="294">
        <v>36.44</v>
      </c>
      <c r="J125" s="291" t="s">
        <v>1169</v>
      </c>
      <c r="K125" s="294">
        <v>227.75</v>
      </c>
      <c r="L125" s="294">
        <v>3473.25</v>
      </c>
      <c r="M125" s="294">
        <v>3245.5</v>
      </c>
      <c r="N125" s="291" t="s">
        <v>42</v>
      </c>
    </row>
    <row r="126" s="291" customFormat="1" hidden="1" outlineLevel="2" spans="1:14">
      <c r="A126" s="291">
        <v>114</v>
      </c>
      <c r="B126" s="291" t="s">
        <v>1164</v>
      </c>
      <c r="C126" s="291" t="s">
        <v>1201</v>
      </c>
      <c r="D126" s="291" t="s">
        <v>617</v>
      </c>
      <c r="E126" s="291" t="s">
        <v>1166</v>
      </c>
      <c r="F126" s="291" t="s">
        <v>1167</v>
      </c>
      <c r="G126" s="291" t="s">
        <v>1181</v>
      </c>
      <c r="H126" s="294">
        <v>18.22</v>
      </c>
      <c r="I126" s="294">
        <v>36.44</v>
      </c>
      <c r="J126" s="291" t="s">
        <v>1169</v>
      </c>
      <c r="K126" s="294">
        <v>227.75</v>
      </c>
      <c r="L126" s="294">
        <v>3473.25</v>
      </c>
      <c r="M126" s="294">
        <v>3245.5</v>
      </c>
      <c r="N126" s="291" t="s">
        <v>42</v>
      </c>
    </row>
    <row r="127" s="291" customFormat="1" hidden="1" outlineLevel="2" spans="1:14">
      <c r="A127" s="291">
        <v>115</v>
      </c>
      <c r="B127" s="291" t="s">
        <v>1164</v>
      </c>
      <c r="C127" s="291" t="s">
        <v>1201</v>
      </c>
      <c r="D127" s="291" t="s">
        <v>617</v>
      </c>
      <c r="E127" s="291" t="s">
        <v>1166</v>
      </c>
      <c r="F127" s="291" t="s">
        <v>1167</v>
      </c>
      <c r="G127" s="291" t="s">
        <v>1168</v>
      </c>
      <c r="H127" s="294">
        <v>18.22</v>
      </c>
      <c r="I127" s="294">
        <v>36.44</v>
      </c>
      <c r="J127" s="291" t="s">
        <v>1169</v>
      </c>
      <c r="K127" s="294">
        <v>227.75</v>
      </c>
      <c r="L127" s="294">
        <v>3473.25</v>
      </c>
      <c r="M127" s="294">
        <v>3245.5</v>
      </c>
      <c r="N127" s="291" t="s">
        <v>42</v>
      </c>
    </row>
    <row r="128" s="291" customFormat="1" hidden="1" outlineLevel="2" spans="1:14">
      <c r="A128" s="291">
        <v>116</v>
      </c>
      <c r="B128" s="291" t="s">
        <v>1164</v>
      </c>
      <c r="C128" s="291" t="s">
        <v>1201</v>
      </c>
      <c r="D128" s="291" t="s">
        <v>617</v>
      </c>
      <c r="E128" s="291" t="s">
        <v>1166</v>
      </c>
      <c r="F128" s="291" t="s">
        <v>1167</v>
      </c>
      <c r="G128" s="291" t="s">
        <v>1170</v>
      </c>
      <c r="H128" s="294">
        <v>18.22</v>
      </c>
      <c r="I128" s="294">
        <v>36.44</v>
      </c>
      <c r="J128" s="291" t="s">
        <v>1169</v>
      </c>
      <c r="K128" s="294">
        <v>227.75</v>
      </c>
      <c r="L128" s="294">
        <v>3473.25</v>
      </c>
      <c r="M128" s="294">
        <v>3245.5</v>
      </c>
      <c r="N128" s="291" t="s">
        <v>42</v>
      </c>
    </row>
    <row r="129" s="291" customFormat="1" hidden="1" outlineLevel="2" spans="1:14">
      <c r="A129" s="291">
        <v>117</v>
      </c>
      <c r="B129" s="291" t="s">
        <v>1164</v>
      </c>
      <c r="C129" s="291" t="s">
        <v>1201</v>
      </c>
      <c r="D129" s="291" t="s">
        <v>617</v>
      </c>
      <c r="E129" s="291" t="s">
        <v>1166</v>
      </c>
      <c r="F129" s="291" t="s">
        <v>1167</v>
      </c>
      <c r="G129" s="291" t="s">
        <v>1171</v>
      </c>
      <c r="H129" s="294">
        <v>18.22</v>
      </c>
      <c r="I129" s="294">
        <v>36.44</v>
      </c>
      <c r="J129" s="291" t="s">
        <v>1169</v>
      </c>
      <c r="K129" s="294">
        <v>227.75</v>
      </c>
      <c r="L129" s="294">
        <v>3473.25</v>
      </c>
      <c r="M129" s="294">
        <v>3245.5</v>
      </c>
      <c r="N129" s="291" t="s">
        <v>42</v>
      </c>
    </row>
    <row r="130" s="291" customFormat="1" hidden="1" outlineLevel="2" spans="1:14">
      <c r="A130" s="291">
        <v>118</v>
      </c>
      <c r="B130" s="291" t="s">
        <v>1164</v>
      </c>
      <c r="C130" s="291" t="s">
        <v>1201</v>
      </c>
      <c r="D130" s="291" t="s">
        <v>617</v>
      </c>
      <c r="E130" s="291" t="s">
        <v>1166</v>
      </c>
      <c r="F130" s="291" t="s">
        <v>1167</v>
      </c>
      <c r="G130" s="291" t="s">
        <v>1172</v>
      </c>
      <c r="H130" s="294">
        <v>18.22</v>
      </c>
      <c r="I130" s="294">
        <v>36.44</v>
      </c>
      <c r="J130" s="291" t="s">
        <v>1169</v>
      </c>
      <c r="K130" s="294">
        <v>227.75</v>
      </c>
      <c r="L130" s="294">
        <v>3473.25</v>
      </c>
      <c r="M130" s="294">
        <v>3245.5</v>
      </c>
      <c r="N130" s="291" t="s">
        <v>42</v>
      </c>
    </row>
    <row r="131" s="291" customFormat="1" hidden="1" outlineLevel="2" spans="1:14">
      <c r="A131" s="291">
        <v>119</v>
      </c>
      <c r="B131" s="291" t="s">
        <v>1164</v>
      </c>
      <c r="C131" s="291" t="s">
        <v>1201</v>
      </c>
      <c r="D131" s="291" t="s">
        <v>617</v>
      </c>
      <c r="E131" s="291" t="s">
        <v>1166</v>
      </c>
      <c r="F131" s="291" t="s">
        <v>1167</v>
      </c>
      <c r="G131" s="291" t="s">
        <v>1173</v>
      </c>
      <c r="H131" s="294">
        <v>18.22</v>
      </c>
      <c r="I131" s="294">
        <v>36.44</v>
      </c>
      <c r="J131" s="291" t="s">
        <v>1169</v>
      </c>
      <c r="K131" s="294">
        <v>227.75</v>
      </c>
      <c r="L131" s="294">
        <v>3473.25</v>
      </c>
      <c r="M131" s="294">
        <v>3245.5</v>
      </c>
      <c r="N131" s="291" t="s">
        <v>42</v>
      </c>
    </row>
    <row r="132" s="291" customFormat="1" hidden="1" outlineLevel="2" spans="1:14">
      <c r="A132" s="291">
        <v>120</v>
      </c>
      <c r="B132" s="291" t="s">
        <v>1164</v>
      </c>
      <c r="C132" s="291" t="s">
        <v>1201</v>
      </c>
      <c r="D132" s="291" t="s">
        <v>617</v>
      </c>
      <c r="E132" s="291" t="s">
        <v>1166</v>
      </c>
      <c r="F132" s="291" t="s">
        <v>1167</v>
      </c>
      <c r="G132" s="291" t="s">
        <v>1174</v>
      </c>
      <c r="H132" s="294">
        <v>18.22</v>
      </c>
      <c r="I132" s="294">
        <v>36.44</v>
      </c>
      <c r="J132" s="291" t="s">
        <v>1169</v>
      </c>
      <c r="K132" s="294">
        <v>227.75</v>
      </c>
      <c r="L132" s="294">
        <v>3473.25</v>
      </c>
      <c r="M132" s="294">
        <v>3245.5</v>
      </c>
      <c r="N132" s="291" t="s">
        <v>42</v>
      </c>
    </row>
    <row r="133" s="291" customFormat="1" hidden="1" outlineLevel="2" spans="1:14">
      <c r="A133" s="291">
        <v>121</v>
      </c>
      <c r="B133" s="291" t="s">
        <v>1164</v>
      </c>
      <c r="C133" s="291" t="s">
        <v>1201</v>
      </c>
      <c r="D133" s="291" t="s">
        <v>617</v>
      </c>
      <c r="E133" s="291" t="s">
        <v>1166</v>
      </c>
      <c r="F133" s="291" t="s">
        <v>1167</v>
      </c>
      <c r="G133" s="291" t="s">
        <v>1175</v>
      </c>
      <c r="H133" s="294">
        <v>18.22</v>
      </c>
      <c r="I133" s="294">
        <v>36.44</v>
      </c>
      <c r="J133" s="291" t="s">
        <v>1169</v>
      </c>
      <c r="K133" s="294">
        <v>227.75</v>
      </c>
      <c r="L133" s="294">
        <v>3473.25</v>
      </c>
      <c r="M133" s="294">
        <v>3245.5</v>
      </c>
      <c r="N133" s="291" t="s">
        <v>42</v>
      </c>
    </row>
    <row r="134" s="291" customFormat="1" outlineLevel="1" collapsed="1" spans="4:14">
      <c r="D134" s="293" t="s">
        <v>1202</v>
      </c>
      <c r="H134" s="294">
        <f>SUBTOTAL(9,H123:H133)</f>
        <v>200.42</v>
      </c>
      <c r="I134" s="294">
        <f>SUBTOTAL(9,I123:I133)</f>
        <v>400.84</v>
      </c>
      <c r="K134" s="294"/>
      <c r="L134" s="294"/>
      <c r="M134" s="294"/>
      <c r="N134" s="291">
        <f>SUBTOTAL(9,N123:N133)</f>
        <v>0</v>
      </c>
    </row>
    <row r="135" s="291" customFormat="1" hidden="1" outlineLevel="2" spans="1:14">
      <c r="A135" s="291">
        <v>122</v>
      </c>
      <c r="B135" s="291" t="s">
        <v>1164</v>
      </c>
      <c r="C135" s="291" t="s">
        <v>1203</v>
      </c>
      <c r="D135" s="291" t="s">
        <v>593</v>
      </c>
      <c r="E135" s="291" t="s">
        <v>1166</v>
      </c>
      <c r="F135" s="291" t="s">
        <v>1167</v>
      </c>
      <c r="G135" s="291" t="s">
        <v>1178</v>
      </c>
      <c r="H135" s="294">
        <v>18.23</v>
      </c>
      <c r="I135" s="294">
        <v>36.456</v>
      </c>
      <c r="J135" s="291" t="s">
        <v>1169</v>
      </c>
      <c r="K135" s="294">
        <v>227.85</v>
      </c>
      <c r="L135" s="294">
        <v>3473.25</v>
      </c>
      <c r="M135" s="294">
        <v>3245.4</v>
      </c>
      <c r="N135" s="291" t="s">
        <v>42</v>
      </c>
    </row>
    <row r="136" s="291" customFormat="1" hidden="1" outlineLevel="2" spans="1:14">
      <c r="A136" s="291">
        <v>123</v>
      </c>
      <c r="B136" s="291" t="s">
        <v>1164</v>
      </c>
      <c r="C136" s="291" t="s">
        <v>1203</v>
      </c>
      <c r="D136" s="291" t="s">
        <v>593</v>
      </c>
      <c r="E136" s="291" t="s">
        <v>1166</v>
      </c>
      <c r="F136" s="291" t="s">
        <v>1167</v>
      </c>
      <c r="G136" s="291" t="s">
        <v>1179</v>
      </c>
      <c r="H136" s="294">
        <v>18.23</v>
      </c>
      <c r="I136" s="294">
        <v>36.456</v>
      </c>
      <c r="J136" s="291" t="s">
        <v>1169</v>
      </c>
      <c r="K136" s="294">
        <v>227.85</v>
      </c>
      <c r="L136" s="294">
        <v>3473.25</v>
      </c>
      <c r="M136" s="294">
        <v>3245.4</v>
      </c>
      <c r="N136" s="291" t="s">
        <v>42</v>
      </c>
    </row>
    <row r="137" s="291" customFormat="1" hidden="1" outlineLevel="2" spans="1:14">
      <c r="A137" s="291">
        <v>124</v>
      </c>
      <c r="B137" s="291" t="s">
        <v>1164</v>
      </c>
      <c r="C137" s="291" t="s">
        <v>1203</v>
      </c>
      <c r="D137" s="291" t="s">
        <v>593</v>
      </c>
      <c r="E137" s="291" t="s">
        <v>1166</v>
      </c>
      <c r="F137" s="291" t="s">
        <v>1167</v>
      </c>
      <c r="G137" s="291" t="s">
        <v>1180</v>
      </c>
      <c r="H137" s="294">
        <v>18.23</v>
      </c>
      <c r="I137" s="294">
        <v>36.456</v>
      </c>
      <c r="J137" s="291" t="s">
        <v>1169</v>
      </c>
      <c r="K137" s="294">
        <v>227.85</v>
      </c>
      <c r="L137" s="294">
        <v>3473.25</v>
      </c>
      <c r="M137" s="294">
        <v>3245.4</v>
      </c>
      <c r="N137" s="291" t="s">
        <v>42</v>
      </c>
    </row>
    <row r="138" s="291" customFormat="1" hidden="1" outlineLevel="2" spans="1:14">
      <c r="A138" s="291">
        <v>125</v>
      </c>
      <c r="B138" s="291" t="s">
        <v>1164</v>
      </c>
      <c r="C138" s="291" t="s">
        <v>1203</v>
      </c>
      <c r="D138" s="291" t="s">
        <v>593</v>
      </c>
      <c r="E138" s="291" t="s">
        <v>1166</v>
      </c>
      <c r="F138" s="291" t="s">
        <v>1167</v>
      </c>
      <c r="G138" s="291" t="s">
        <v>1181</v>
      </c>
      <c r="H138" s="294">
        <v>18.23</v>
      </c>
      <c r="I138" s="294">
        <v>36.456</v>
      </c>
      <c r="J138" s="291" t="s">
        <v>1169</v>
      </c>
      <c r="K138" s="294">
        <v>227.85</v>
      </c>
      <c r="L138" s="294">
        <v>3473.25</v>
      </c>
      <c r="M138" s="294">
        <v>3245.4</v>
      </c>
      <c r="N138" s="291" t="s">
        <v>42</v>
      </c>
    </row>
    <row r="139" s="291" customFormat="1" hidden="1" outlineLevel="2" spans="1:14">
      <c r="A139" s="291">
        <v>126</v>
      </c>
      <c r="B139" s="291" t="s">
        <v>1164</v>
      </c>
      <c r="C139" s="291" t="s">
        <v>1203</v>
      </c>
      <c r="D139" s="291" t="s">
        <v>593</v>
      </c>
      <c r="E139" s="291" t="s">
        <v>1166</v>
      </c>
      <c r="F139" s="291" t="s">
        <v>1167</v>
      </c>
      <c r="G139" s="291" t="s">
        <v>1168</v>
      </c>
      <c r="H139" s="294">
        <v>18.23</v>
      </c>
      <c r="I139" s="294">
        <v>36.456</v>
      </c>
      <c r="J139" s="291" t="s">
        <v>1169</v>
      </c>
      <c r="K139" s="294">
        <v>227.85</v>
      </c>
      <c r="L139" s="294">
        <v>3473.25</v>
      </c>
      <c r="M139" s="294">
        <v>3245.4</v>
      </c>
      <c r="N139" s="291" t="s">
        <v>42</v>
      </c>
    </row>
    <row r="140" s="291" customFormat="1" hidden="1" outlineLevel="2" spans="1:14">
      <c r="A140" s="291">
        <v>127</v>
      </c>
      <c r="B140" s="291" t="s">
        <v>1164</v>
      </c>
      <c r="C140" s="291" t="s">
        <v>1203</v>
      </c>
      <c r="D140" s="291" t="s">
        <v>593</v>
      </c>
      <c r="E140" s="291" t="s">
        <v>1166</v>
      </c>
      <c r="F140" s="291" t="s">
        <v>1167</v>
      </c>
      <c r="G140" s="291" t="s">
        <v>1170</v>
      </c>
      <c r="H140" s="294">
        <v>18.23</v>
      </c>
      <c r="I140" s="294">
        <v>36.456</v>
      </c>
      <c r="J140" s="291" t="s">
        <v>1169</v>
      </c>
      <c r="K140" s="294">
        <v>227.85</v>
      </c>
      <c r="L140" s="294">
        <v>3473.25</v>
      </c>
      <c r="M140" s="294">
        <v>3245.4</v>
      </c>
      <c r="N140" s="291" t="s">
        <v>42</v>
      </c>
    </row>
    <row r="141" s="291" customFormat="1" hidden="1" outlineLevel="2" spans="1:14">
      <c r="A141" s="291">
        <v>128</v>
      </c>
      <c r="B141" s="291" t="s">
        <v>1164</v>
      </c>
      <c r="C141" s="291" t="s">
        <v>1203</v>
      </c>
      <c r="D141" s="291" t="s">
        <v>593</v>
      </c>
      <c r="E141" s="291" t="s">
        <v>1166</v>
      </c>
      <c r="F141" s="291" t="s">
        <v>1167</v>
      </c>
      <c r="G141" s="291" t="s">
        <v>1171</v>
      </c>
      <c r="H141" s="294">
        <v>18.23</v>
      </c>
      <c r="I141" s="294">
        <v>36.456</v>
      </c>
      <c r="J141" s="291" t="s">
        <v>1169</v>
      </c>
      <c r="K141" s="294">
        <v>227.85</v>
      </c>
      <c r="L141" s="294">
        <v>3473.25</v>
      </c>
      <c r="M141" s="294">
        <v>3245.4</v>
      </c>
      <c r="N141" s="291" t="s">
        <v>42</v>
      </c>
    </row>
    <row r="142" s="291" customFormat="1" hidden="1" outlineLevel="2" spans="1:14">
      <c r="A142" s="291">
        <v>129</v>
      </c>
      <c r="B142" s="291" t="s">
        <v>1164</v>
      </c>
      <c r="C142" s="291" t="s">
        <v>1203</v>
      </c>
      <c r="D142" s="291" t="s">
        <v>593</v>
      </c>
      <c r="E142" s="291" t="s">
        <v>1166</v>
      </c>
      <c r="F142" s="291" t="s">
        <v>1167</v>
      </c>
      <c r="G142" s="291" t="s">
        <v>1172</v>
      </c>
      <c r="H142" s="294">
        <v>18.23</v>
      </c>
      <c r="I142" s="294">
        <v>36.456</v>
      </c>
      <c r="J142" s="291" t="s">
        <v>1169</v>
      </c>
      <c r="K142" s="294">
        <v>227.85</v>
      </c>
      <c r="L142" s="294">
        <v>3473.25</v>
      </c>
      <c r="M142" s="294">
        <v>3245.4</v>
      </c>
      <c r="N142" s="291" t="s">
        <v>42</v>
      </c>
    </row>
    <row r="143" s="291" customFormat="1" hidden="1" outlineLevel="2" spans="1:14">
      <c r="A143" s="291">
        <v>130</v>
      </c>
      <c r="B143" s="291" t="s">
        <v>1164</v>
      </c>
      <c r="C143" s="291" t="s">
        <v>1203</v>
      </c>
      <c r="D143" s="291" t="s">
        <v>593</v>
      </c>
      <c r="E143" s="291" t="s">
        <v>1166</v>
      </c>
      <c r="F143" s="291" t="s">
        <v>1167</v>
      </c>
      <c r="G143" s="291" t="s">
        <v>1173</v>
      </c>
      <c r="H143" s="294">
        <v>18.23</v>
      </c>
      <c r="I143" s="294">
        <v>36.456</v>
      </c>
      <c r="J143" s="291" t="s">
        <v>1169</v>
      </c>
      <c r="K143" s="294">
        <v>227.85</v>
      </c>
      <c r="L143" s="294">
        <v>3473.25</v>
      </c>
      <c r="M143" s="294">
        <v>3245.4</v>
      </c>
      <c r="N143" s="291" t="s">
        <v>42</v>
      </c>
    </row>
    <row r="144" s="291" customFormat="1" hidden="1" outlineLevel="2" spans="1:14">
      <c r="A144" s="291">
        <v>131</v>
      </c>
      <c r="B144" s="291" t="s">
        <v>1164</v>
      </c>
      <c r="C144" s="291" t="s">
        <v>1203</v>
      </c>
      <c r="D144" s="291" t="s">
        <v>593</v>
      </c>
      <c r="E144" s="291" t="s">
        <v>1166</v>
      </c>
      <c r="F144" s="291" t="s">
        <v>1167</v>
      </c>
      <c r="G144" s="291" t="s">
        <v>1174</v>
      </c>
      <c r="H144" s="294">
        <v>18.23</v>
      </c>
      <c r="I144" s="294">
        <v>36.456</v>
      </c>
      <c r="J144" s="291" t="s">
        <v>1169</v>
      </c>
      <c r="K144" s="294">
        <v>227.85</v>
      </c>
      <c r="L144" s="294">
        <v>3473.25</v>
      </c>
      <c r="M144" s="294">
        <v>3245.4</v>
      </c>
      <c r="N144" s="291" t="s">
        <v>42</v>
      </c>
    </row>
    <row r="145" s="291" customFormat="1" hidden="1" outlineLevel="2" spans="1:14">
      <c r="A145" s="291">
        <v>132</v>
      </c>
      <c r="B145" s="291" t="s">
        <v>1164</v>
      </c>
      <c r="C145" s="291" t="s">
        <v>1203</v>
      </c>
      <c r="D145" s="291" t="s">
        <v>593</v>
      </c>
      <c r="E145" s="291" t="s">
        <v>1166</v>
      </c>
      <c r="F145" s="291" t="s">
        <v>1167</v>
      </c>
      <c r="G145" s="291" t="s">
        <v>1175</v>
      </c>
      <c r="H145" s="294">
        <v>18.23</v>
      </c>
      <c r="I145" s="294">
        <v>36.456</v>
      </c>
      <c r="J145" s="291" t="s">
        <v>1169</v>
      </c>
      <c r="K145" s="294">
        <v>227.85</v>
      </c>
      <c r="L145" s="294">
        <v>3473.25</v>
      </c>
      <c r="M145" s="294">
        <v>3245.4</v>
      </c>
      <c r="N145" s="291" t="s">
        <v>42</v>
      </c>
    </row>
    <row r="146" s="291" customFormat="1" outlineLevel="1" collapsed="1" spans="4:14">
      <c r="D146" s="293" t="s">
        <v>1204</v>
      </c>
      <c r="H146" s="294">
        <f>SUBTOTAL(9,H135:H145)</f>
        <v>200.53</v>
      </c>
      <c r="I146" s="294">
        <f>SUBTOTAL(9,I135:I145)</f>
        <v>401.016</v>
      </c>
      <c r="K146" s="294"/>
      <c r="L146" s="294"/>
      <c r="M146" s="294"/>
      <c r="N146" s="291">
        <f>SUBTOTAL(9,N135:N145)</f>
        <v>0</v>
      </c>
    </row>
    <row r="147" s="291" customFormat="1" hidden="1" outlineLevel="2" spans="1:14">
      <c r="A147" s="291">
        <v>133</v>
      </c>
      <c r="B147" s="291" t="s">
        <v>1164</v>
      </c>
      <c r="C147" s="291" t="s">
        <v>1205</v>
      </c>
      <c r="D147" s="291" t="s">
        <v>518</v>
      </c>
      <c r="E147" s="291" t="s">
        <v>1166</v>
      </c>
      <c r="F147" s="291" t="s">
        <v>1167</v>
      </c>
      <c r="G147" s="291" t="s">
        <v>1178</v>
      </c>
      <c r="H147" s="294">
        <v>18.23</v>
      </c>
      <c r="I147" s="294">
        <v>36.456</v>
      </c>
      <c r="J147" s="291" t="s">
        <v>1169</v>
      </c>
      <c r="K147" s="294">
        <v>227.85</v>
      </c>
      <c r="L147" s="294">
        <v>3473.25</v>
      </c>
      <c r="M147" s="294">
        <v>3245.4</v>
      </c>
      <c r="N147" s="291" t="s">
        <v>42</v>
      </c>
    </row>
    <row r="148" s="291" customFormat="1" hidden="1" outlineLevel="2" spans="1:14">
      <c r="A148" s="291">
        <v>134</v>
      </c>
      <c r="B148" s="291" t="s">
        <v>1164</v>
      </c>
      <c r="C148" s="291" t="s">
        <v>1205</v>
      </c>
      <c r="D148" s="291" t="s">
        <v>518</v>
      </c>
      <c r="E148" s="291" t="s">
        <v>1166</v>
      </c>
      <c r="F148" s="291" t="s">
        <v>1167</v>
      </c>
      <c r="G148" s="291" t="s">
        <v>1179</v>
      </c>
      <c r="H148" s="294">
        <v>18.23</v>
      </c>
      <c r="I148" s="294">
        <v>36.456</v>
      </c>
      <c r="J148" s="291" t="s">
        <v>1169</v>
      </c>
      <c r="K148" s="294">
        <v>227.85</v>
      </c>
      <c r="L148" s="294">
        <v>3473.25</v>
      </c>
      <c r="M148" s="294">
        <v>3245.4</v>
      </c>
      <c r="N148" s="291" t="s">
        <v>42</v>
      </c>
    </row>
    <row r="149" s="291" customFormat="1" hidden="1" outlineLevel="2" spans="1:14">
      <c r="A149" s="291">
        <v>135</v>
      </c>
      <c r="B149" s="291" t="s">
        <v>1164</v>
      </c>
      <c r="C149" s="291" t="s">
        <v>1205</v>
      </c>
      <c r="D149" s="291" t="s">
        <v>518</v>
      </c>
      <c r="E149" s="291" t="s">
        <v>1166</v>
      </c>
      <c r="F149" s="291" t="s">
        <v>1167</v>
      </c>
      <c r="G149" s="291" t="s">
        <v>1180</v>
      </c>
      <c r="H149" s="294">
        <v>18.23</v>
      </c>
      <c r="I149" s="294">
        <v>36.456</v>
      </c>
      <c r="J149" s="291" t="s">
        <v>1169</v>
      </c>
      <c r="K149" s="294">
        <v>227.85</v>
      </c>
      <c r="L149" s="294">
        <v>3473.25</v>
      </c>
      <c r="M149" s="294">
        <v>3245.4</v>
      </c>
      <c r="N149" s="291" t="s">
        <v>42</v>
      </c>
    </row>
    <row r="150" s="291" customFormat="1" hidden="1" outlineLevel="2" spans="1:14">
      <c r="A150" s="291">
        <v>136</v>
      </c>
      <c r="B150" s="291" t="s">
        <v>1164</v>
      </c>
      <c r="C150" s="291" t="s">
        <v>1205</v>
      </c>
      <c r="D150" s="291" t="s">
        <v>518</v>
      </c>
      <c r="E150" s="291" t="s">
        <v>1166</v>
      </c>
      <c r="F150" s="291" t="s">
        <v>1167</v>
      </c>
      <c r="G150" s="291" t="s">
        <v>1181</v>
      </c>
      <c r="H150" s="294">
        <v>18.23</v>
      </c>
      <c r="I150" s="294">
        <v>36.456</v>
      </c>
      <c r="J150" s="291" t="s">
        <v>1169</v>
      </c>
      <c r="K150" s="294">
        <v>227.85</v>
      </c>
      <c r="L150" s="294">
        <v>3473.25</v>
      </c>
      <c r="M150" s="294">
        <v>3245.4</v>
      </c>
      <c r="N150" s="291" t="s">
        <v>42</v>
      </c>
    </row>
    <row r="151" s="291" customFormat="1" hidden="1" outlineLevel="2" spans="1:14">
      <c r="A151" s="291">
        <v>137</v>
      </c>
      <c r="B151" s="291" t="s">
        <v>1164</v>
      </c>
      <c r="C151" s="291" t="s">
        <v>1205</v>
      </c>
      <c r="D151" s="291" t="s">
        <v>518</v>
      </c>
      <c r="E151" s="291" t="s">
        <v>1166</v>
      </c>
      <c r="F151" s="291" t="s">
        <v>1167</v>
      </c>
      <c r="G151" s="291" t="s">
        <v>1168</v>
      </c>
      <c r="H151" s="294">
        <v>18.23</v>
      </c>
      <c r="I151" s="294">
        <v>36.456</v>
      </c>
      <c r="J151" s="291" t="s">
        <v>1169</v>
      </c>
      <c r="K151" s="294">
        <v>227.85</v>
      </c>
      <c r="L151" s="294">
        <v>3473.25</v>
      </c>
      <c r="M151" s="294">
        <v>3245.4</v>
      </c>
      <c r="N151" s="291" t="s">
        <v>42</v>
      </c>
    </row>
    <row r="152" s="291" customFormat="1" hidden="1" outlineLevel="2" spans="1:14">
      <c r="A152" s="291">
        <v>138</v>
      </c>
      <c r="B152" s="291" t="s">
        <v>1164</v>
      </c>
      <c r="C152" s="291" t="s">
        <v>1205</v>
      </c>
      <c r="D152" s="291" t="s">
        <v>518</v>
      </c>
      <c r="E152" s="291" t="s">
        <v>1166</v>
      </c>
      <c r="F152" s="291" t="s">
        <v>1167</v>
      </c>
      <c r="G152" s="291" t="s">
        <v>1170</v>
      </c>
      <c r="H152" s="294">
        <v>18.23</v>
      </c>
      <c r="I152" s="294">
        <v>36.456</v>
      </c>
      <c r="J152" s="291" t="s">
        <v>1169</v>
      </c>
      <c r="K152" s="294">
        <v>227.85</v>
      </c>
      <c r="L152" s="294">
        <v>3473.25</v>
      </c>
      <c r="M152" s="294">
        <v>3245.4</v>
      </c>
      <c r="N152" s="291" t="s">
        <v>42</v>
      </c>
    </row>
    <row r="153" s="291" customFormat="1" hidden="1" outlineLevel="2" spans="1:14">
      <c r="A153" s="291">
        <v>139</v>
      </c>
      <c r="B153" s="291" t="s">
        <v>1164</v>
      </c>
      <c r="C153" s="291" t="s">
        <v>1205</v>
      </c>
      <c r="D153" s="291" t="s">
        <v>518</v>
      </c>
      <c r="E153" s="291" t="s">
        <v>1166</v>
      </c>
      <c r="F153" s="291" t="s">
        <v>1167</v>
      </c>
      <c r="G153" s="291" t="s">
        <v>1171</v>
      </c>
      <c r="H153" s="294">
        <v>18.23</v>
      </c>
      <c r="I153" s="294">
        <v>36.456</v>
      </c>
      <c r="J153" s="291" t="s">
        <v>1169</v>
      </c>
      <c r="K153" s="294">
        <v>227.85</v>
      </c>
      <c r="L153" s="294">
        <v>3473.25</v>
      </c>
      <c r="M153" s="294">
        <v>3245.4</v>
      </c>
      <c r="N153" s="291" t="s">
        <v>42</v>
      </c>
    </row>
    <row r="154" s="291" customFormat="1" hidden="1" outlineLevel="2" spans="1:14">
      <c r="A154" s="291">
        <v>140</v>
      </c>
      <c r="B154" s="291" t="s">
        <v>1164</v>
      </c>
      <c r="C154" s="291" t="s">
        <v>1205</v>
      </c>
      <c r="D154" s="291" t="s">
        <v>518</v>
      </c>
      <c r="E154" s="291" t="s">
        <v>1166</v>
      </c>
      <c r="F154" s="291" t="s">
        <v>1167</v>
      </c>
      <c r="G154" s="291" t="s">
        <v>1172</v>
      </c>
      <c r="H154" s="294">
        <v>18.23</v>
      </c>
      <c r="I154" s="294">
        <v>36.456</v>
      </c>
      <c r="J154" s="291" t="s">
        <v>1169</v>
      </c>
      <c r="K154" s="294">
        <v>227.85</v>
      </c>
      <c r="L154" s="294">
        <v>3473.25</v>
      </c>
      <c r="M154" s="294">
        <v>3245.4</v>
      </c>
      <c r="N154" s="291" t="s">
        <v>42</v>
      </c>
    </row>
    <row r="155" s="291" customFormat="1" hidden="1" outlineLevel="2" spans="1:14">
      <c r="A155" s="291">
        <v>141</v>
      </c>
      <c r="B155" s="291" t="s">
        <v>1164</v>
      </c>
      <c r="C155" s="291" t="s">
        <v>1205</v>
      </c>
      <c r="D155" s="291" t="s">
        <v>518</v>
      </c>
      <c r="E155" s="291" t="s">
        <v>1166</v>
      </c>
      <c r="F155" s="291" t="s">
        <v>1167</v>
      </c>
      <c r="G155" s="291" t="s">
        <v>1173</v>
      </c>
      <c r="H155" s="294">
        <v>18.23</v>
      </c>
      <c r="I155" s="294">
        <v>36.456</v>
      </c>
      <c r="J155" s="291" t="s">
        <v>1169</v>
      </c>
      <c r="K155" s="294">
        <v>227.85</v>
      </c>
      <c r="L155" s="294">
        <v>3473.25</v>
      </c>
      <c r="M155" s="294">
        <v>3245.4</v>
      </c>
      <c r="N155" s="291" t="s">
        <v>42</v>
      </c>
    </row>
    <row r="156" s="291" customFormat="1" hidden="1" outlineLevel="2" spans="1:14">
      <c r="A156" s="291">
        <v>142</v>
      </c>
      <c r="B156" s="291" t="s">
        <v>1164</v>
      </c>
      <c r="C156" s="291" t="s">
        <v>1205</v>
      </c>
      <c r="D156" s="291" t="s">
        <v>518</v>
      </c>
      <c r="E156" s="291" t="s">
        <v>1166</v>
      </c>
      <c r="F156" s="291" t="s">
        <v>1167</v>
      </c>
      <c r="G156" s="291" t="s">
        <v>1174</v>
      </c>
      <c r="H156" s="294">
        <v>18.23</v>
      </c>
      <c r="I156" s="294">
        <v>36.456</v>
      </c>
      <c r="J156" s="291" t="s">
        <v>1169</v>
      </c>
      <c r="K156" s="294">
        <v>227.85</v>
      </c>
      <c r="L156" s="294">
        <v>3473.25</v>
      </c>
      <c r="M156" s="294">
        <v>3245.4</v>
      </c>
      <c r="N156" s="291" t="s">
        <v>42</v>
      </c>
    </row>
    <row r="157" s="291" customFormat="1" hidden="1" outlineLevel="2" spans="1:14">
      <c r="A157" s="291">
        <v>143</v>
      </c>
      <c r="B157" s="291" t="s">
        <v>1164</v>
      </c>
      <c r="C157" s="291" t="s">
        <v>1205</v>
      </c>
      <c r="D157" s="291" t="s">
        <v>518</v>
      </c>
      <c r="E157" s="291" t="s">
        <v>1166</v>
      </c>
      <c r="F157" s="291" t="s">
        <v>1167</v>
      </c>
      <c r="G157" s="291" t="s">
        <v>1175</v>
      </c>
      <c r="H157" s="294">
        <v>18.23</v>
      </c>
      <c r="I157" s="294">
        <v>36.456</v>
      </c>
      <c r="J157" s="291" t="s">
        <v>1169</v>
      </c>
      <c r="K157" s="294">
        <v>227.85</v>
      </c>
      <c r="L157" s="294">
        <v>3473.25</v>
      </c>
      <c r="M157" s="294">
        <v>3245.4</v>
      </c>
      <c r="N157" s="291" t="s">
        <v>42</v>
      </c>
    </row>
    <row r="158" s="291" customFormat="1" outlineLevel="1" collapsed="1" spans="4:14">
      <c r="D158" s="293" t="s">
        <v>1206</v>
      </c>
      <c r="H158" s="294">
        <f>SUBTOTAL(9,H147:H157)</f>
        <v>200.53</v>
      </c>
      <c r="I158" s="294">
        <f>SUBTOTAL(9,I147:I157)</f>
        <v>401.016</v>
      </c>
      <c r="K158" s="294"/>
      <c r="L158" s="294"/>
      <c r="M158" s="294"/>
      <c r="N158" s="291">
        <f>SUBTOTAL(9,N147:N157)</f>
        <v>0</v>
      </c>
    </row>
    <row r="159" s="291" customFormat="1" hidden="1" outlineLevel="2" spans="1:14">
      <c r="A159" s="291">
        <v>144</v>
      </c>
      <c r="B159" s="291" t="s">
        <v>1164</v>
      </c>
      <c r="C159" s="291" t="s">
        <v>1207</v>
      </c>
      <c r="D159" s="291" t="s">
        <v>259</v>
      </c>
      <c r="E159" s="291" t="s">
        <v>1166</v>
      </c>
      <c r="F159" s="291" t="s">
        <v>1167</v>
      </c>
      <c r="G159" s="291" t="s">
        <v>1178</v>
      </c>
      <c r="H159" s="294">
        <v>18.23</v>
      </c>
      <c r="I159" s="294">
        <v>36.456</v>
      </c>
      <c r="J159" s="291" t="s">
        <v>1169</v>
      </c>
      <c r="K159" s="294">
        <v>227.85</v>
      </c>
      <c r="L159" s="294">
        <v>3473.25</v>
      </c>
      <c r="M159" s="294">
        <v>3245.4</v>
      </c>
      <c r="N159" s="291" t="s">
        <v>42</v>
      </c>
    </row>
    <row r="160" s="291" customFormat="1" hidden="1" outlineLevel="2" spans="1:14">
      <c r="A160" s="291">
        <v>145</v>
      </c>
      <c r="B160" s="291" t="s">
        <v>1164</v>
      </c>
      <c r="C160" s="291" t="s">
        <v>1207</v>
      </c>
      <c r="D160" s="291" t="s">
        <v>259</v>
      </c>
      <c r="E160" s="291" t="s">
        <v>1166</v>
      </c>
      <c r="F160" s="291" t="s">
        <v>1167</v>
      </c>
      <c r="G160" s="291" t="s">
        <v>1179</v>
      </c>
      <c r="H160" s="294">
        <v>18.23</v>
      </c>
      <c r="I160" s="294">
        <v>36.456</v>
      </c>
      <c r="J160" s="291" t="s">
        <v>1169</v>
      </c>
      <c r="K160" s="294">
        <v>227.85</v>
      </c>
      <c r="L160" s="294">
        <v>3473.25</v>
      </c>
      <c r="M160" s="294">
        <v>3245.4</v>
      </c>
      <c r="N160" s="291" t="s">
        <v>42</v>
      </c>
    </row>
    <row r="161" s="291" customFormat="1" hidden="1" outlineLevel="2" spans="1:14">
      <c r="A161" s="291">
        <v>146</v>
      </c>
      <c r="B161" s="291" t="s">
        <v>1164</v>
      </c>
      <c r="C161" s="291" t="s">
        <v>1207</v>
      </c>
      <c r="D161" s="291" t="s">
        <v>259</v>
      </c>
      <c r="E161" s="291" t="s">
        <v>1166</v>
      </c>
      <c r="F161" s="291" t="s">
        <v>1167</v>
      </c>
      <c r="G161" s="291" t="s">
        <v>1180</v>
      </c>
      <c r="H161" s="294">
        <v>18.23</v>
      </c>
      <c r="I161" s="294">
        <v>36.456</v>
      </c>
      <c r="J161" s="291" t="s">
        <v>1169</v>
      </c>
      <c r="K161" s="294">
        <v>227.85</v>
      </c>
      <c r="L161" s="294">
        <v>3473.25</v>
      </c>
      <c r="M161" s="294">
        <v>3245.4</v>
      </c>
      <c r="N161" s="291" t="s">
        <v>42</v>
      </c>
    </row>
    <row r="162" s="291" customFormat="1" hidden="1" outlineLevel="2" spans="1:14">
      <c r="A162" s="291">
        <v>147</v>
      </c>
      <c r="B162" s="291" t="s">
        <v>1164</v>
      </c>
      <c r="C162" s="291" t="s">
        <v>1207</v>
      </c>
      <c r="D162" s="291" t="s">
        <v>259</v>
      </c>
      <c r="E162" s="291" t="s">
        <v>1166</v>
      </c>
      <c r="F162" s="291" t="s">
        <v>1167</v>
      </c>
      <c r="G162" s="291" t="s">
        <v>1181</v>
      </c>
      <c r="H162" s="294">
        <v>18.23</v>
      </c>
      <c r="I162" s="294">
        <v>36.456</v>
      </c>
      <c r="J162" s="291" t="s">
        <v>1169</v>
      </c>
      <c r="K162" s="294">
        <v>227.85</v>
      </c>
      <c r="L162" s="294">
        <v>3473.25</v>
      </c>
      <c r="M162" s="294">
        <v>3245.4</v>
      </c>
      <c r="N162" s="291" t="s">
        <v>42</v>
      </c>
    </row>
    <row r="163" s="291" customFormat="1" hidden="1" outlineLevel="2" spans="1:14">
      <c r="A163" s="291">
        <v>148</v>
      </c>
      <c r="B163" s="291" t="s">
        <v>1164</v>
      </c>
      <c r="C163" s="291" t="s">
        <v>1207</v>
      </c>
      <c r="D163" s="291" t="s">
        <v>259</v>
      </c>
      <c r="E163" s="291" t="s">
        <v>1166</v>
      </c>
      <c r="F163" s="291" t="s">
        <v>1167</v>
      </c>
      <c r="G163" s="291" t="s">
        <v>1168</v>
      </c>
      <c r="H163" s="294">
        <v>18.23</v>
      </c>
      <c r="I163" s="294">
        <v>36.456</v>
      </c>
      <c r="J163" s="291" t="s">
        <v>1169</v>
      </c>
      <c r="K163" s="294">
        <v>227.85</v>
      </c>
      <c r="L163" s="294">
        <v>3473.25</v>
      </c>
      <c r="M163" s="294">
        <v>3245.4</v>
      </c>
      <c r="N163" s="291" t="s">
        <v>42</v>
      </c>
    </row>
    <row r="164" s="291" customFormat="1" hidden="1" outlineLevel="2" spans="1:14">
      <c r="A164" s="291">
        <v>149</v>
      </c>
      <c r="B164" s="291" t="s">
        <v>1164</v>
      </c>
      <c r="C164" s="291" t="s">
        <v>1207</v>
      </c>
      <c r="D164" s="291" t="s">
        <v>259</v>
      </c>
      <c r="E164" s="291" t="s">
        <v>1166</v>
      </c>
      <c r="F164" s="291" t="s">
        <v>1167</v>
      </c>
      <c r="G164" s="291" t="s">
        <v>1170</v>
      </c>
      <c r="H164" s="294">
        <v>18.23</v>
      </c>
      <c r="I164" s="294">
        <v>36.456</v>
      </c>
      <c r="J164" s="291" t="s">
        <v>1169</v>
      </c>
      <c r="K164" s="294">
        <v>227.85</v>
      </c>
      <c r="L164" s="294">
        <v>3473.25</v>
      </c>
      <c r="M164" s="294">
        <v>3245.4</v>
      </c>
      <c r="N164" s="291" t="s">
        <v>42</v>
      </c>
    </row>
    <row r="165" s="291" customFormat="1" hidden="1" outlineLevel="2" spans="1:14">
      <c r="A165" s="291">
        <v>150</v>
      </c>
      <c r="B165" s="291" t="s">
        <v>1164</v>
      </c>
      <c r="C165" s="291" t="s">
        <v>1207</v>
      </c>
      <c r="D165" s="291" t="s">
        <v>259</v>
      </c>
      <c r="E165" s="291" t="s">
        <v>1166</v>
      </c>
      <c r="F165" s="291" t="s">
        <v>1167</v>
      </c>
      <c r="G165" s="291" t="s">
        <v>1171</v>
      </c>
      <c r="H165" s="294">
        <v>18.23</v>
      </c>
      <c r="I165" s="294">
        <v>36.456</v>
      </c>
      <c r="J165" s="291" t="s">
        <v>1169</v>
      </c>
      <c r="K165" s="294">
        <v>227.85</v>
      </c>
      <c r="L165" s="294">
        <v>3473.25</v>
      </c>
      <c r="M165" s="294">
        <v>3245.4</v>
      </c>
      <c r="N165" s="291" t="s">
        <v>42</v>
      </c>
    </row>
    <row r="166" s="291" customFormat="1" hidden="1" outlineLevel="2" spans="1:14">
      <c r="A166" s="291">
        <v>151</v>
      </c>
      <c r="B166" s="291" t="s">
        <v>1164</v>
      </c>
      <c r="C166" s="291" t="s">
        <v>1207</v>
      </c>
      <c r="D166" s="291" t="s">
        <v>259</v>
      </c>
      <c r="E166" s="291" t="s">
        <v>1166</v>
      </c>
      <c r="F166" s="291" t="s">
        <v>1167</v>
      </c>
      <c r="G166" s="291" t="s">
        <v>1172</v>
      </c>
      <c r="H166" s="294">
        <v>18.23</v>
      </c>
      <c r="I166" s="294">
        <v>36.456</v>
      </c>
      <c r="J166" s="291" t="s">
        <v>1169</v>
      </c>
      <c r="K166" s="294">
        <v>227.85</v>
      </c>
      <c r="L166" s="294">
        <v>3473.25</v>
      </c>
      <c r="M166" s="294">
        <v>3245.4</v>
      </c>
      <c r="N166" s="291" t="s">
        <v>42</v>
      </c>
    </row>
    <row r="167" s="291" customFormat="1" hidden="1" outlineLevel="2" spans="1:14">
      <c r="A167" s="291">
        <v>152</v>
      </c>
      <c r="B167" s="291" t="s">
        <v>1164</v>
      </c>
      <c r="C167" s="291" t="s">
        <v>1207</v>
      </c>
      <c r="D167" s="291" t="s">
        <v>259</v>
      </c>
      <c r="E167" s="291" t="s">
        <v>1166</v>
      </c>
      <c r="F167" s="291" t="s">
        <v>1167</v>
      </c>
      <c r="G167" s="291" t="s">
        <v>1173</v>
      </c>
      <c r="H167" s="294">
        <v>18.23</v>
      </c>
      <c r="I167" s="294">
        <v>36.456</v>
      </c>
      <c r="J167" s="291" t="s">
        <v>1169</v>
      </c>
      <c r="K167" s="294">
        <v>227.85</v>
      </c>
      <c r="L167" s="294">
        <v>3473.25</v>
      </c>
      <c r="M167" s="294">
        <v>3245.4</v>
      </c>
      <c r="N167" s="291" t="s">
        <v>42</v>
      </c>
    </row>
    <row r="168" s="291" customFormat="1" hidden="1" outlineLevel="2" spans="1:14">
      <c r="A168" s="291">
        <v>153</v>
      </c>
      <c r="B168" s="291" t="s">
        <v>1164</v>
      </c>
      <c r="C168" s="291" t="s">
        <v>1207</v>
      </c>
      <c r="D168" s="291" t="s">
        <v>259</v>
      </c>
      <c r="E168" s="291" t="s">
        <v>1166</v>
      </c>
      <c r="F168" s="291" t="s">
        <v>1167</v>
      </c>
      <c r="G168" s="291" t="s">
        <v>1174</v>
      </c>
      <c r="H168" s="294">
        <v>18.23</v>
      </c>
      <c r="I168" s="294">
        <v>36.456</v>
      </c>
      <c r="J168" s="291" t="s">
        <v>1169</v>
      </c>
      <c r="K168" s="294">
        <v>227.85</v>
      </c>
      <c r="L168" s="294">
        <v>3473.25</v>
      </c>
      <c r="M168" s="294">
        <v>3245.4</v>
      </c>
      <c r="N168" s="291" t="s">
        <v>42</v>
      </c>
    </row>
    <row r="169" s="291" customFormat="1" hidden="1" outlineLevel="2" spans="1:14">
      <c r="A169" s="291">
        <v>154</v>
      </c>
      <c r="B169" s="291" t="s">
        <v>1164</v>
      </c>
      <c r="C169" s="291" t="s">
        <v>1207</v>
      </c>
      <c r="D169" s="291" t="s">
        <v>259</v>
      </c>
      <c r="E169" s="291" t="s">
        <v>1166</v>
      </c>
      <c r="F169" s="291" t="s">
        <v>1167</v>
      </c>
      <c r="G169" s="291" t="s">
        <v>1175</v>
      </c>
      <c r="H169" s="294">
        <v>18.23</v>
      </c>
      <c r="I169" s="294">
        <v>36.456</v>
      </c>
      <c r="J169" s="291" t="s">
        <v>1169</v>
      </c>
      <c r="K169" s="294">
        <v>227.85</v>
      </c>
      <c r="L169" s="294">
        <v>3473.25</v>
      </c>
      <c r="M169" s="294">
        <v>3245.4</v>
      </c>
      <c r="N169" s="291" t="s">
        <v>42</v>
      </c>
    </row>
    <row r="170" s="291" customFormat="1" outlineLevel="1" collapsed="1" spans="4:14">
      <c r="D170" s="293" t="s">
        <v>1208</v>
      </c>
      <c r="H170" s="294">
        <f>SUBTOTAL(9,H159:H169)</f>
        <v>200.53</v>
      </c>
      <c r="I170" s="294">
        <f>SUBTOTAL(9,I159:I169)</f>
        <v>401.016</v>
      </c>
      <c r="K170" s="294"/>
      <c r="L170" s="294"/>
      <c r="M170" s="294"/>
      <c r="N170" s="291">
        <f>SUBTOTAL(9,N159:N169)</f>
        <v>0</v>
      </c>
    </row>
    <row r="171" s="291" customFormat="1" hidden="1" outlineLevel="2" spans="1:14">
      <c r="A171" s="291">
        <v>155</v>
      </c>
      <c r="B171" s="291" t="s">
        <v>1164</v>
      </c>
      <c r="C171" s="291" t="s">
        <v>1209</v>
      </c>
      <c r="D171" s="291" t="s">
        <v>855</v>
      </c>
      <c r="E171" s="291" t="s">
        <v>1166</v>
      </c>
      <c r="F171" s="291" t="s">
        <v>1167</v>
      </c>
      <c r="G171" s="291" t="s">
        <v>1181</v>
      </c>
      <c r="H171" s="294">
        <v>18.22</v>
      </c>
      <c r="I171" s="294">
        <v>36.44</v>
      </c>
      <c r="J171" s="291" t="s">
        <v>1169</v>
      </c>
      <c r="K171" s="294">
        <v>227.75</v>
      </c>
      <c r="L171" s="294">
        <v>3473.25</v>
      </c>
      <c r="M171" s="294">
        <v>3245.5</v>
      </c>
      <c r="N171" s="291" t="s">
        <v>42</v>
      </c>
    </row>
    <row r="172" s="291" customFormat="1" hidden="1" outlineLevel="2" spans="1:14">
      <c r="A172" s="291">
        <v>156</v>
      </c>
      <c r="B172" s="291" t="s">
        <v>1164</v>
      </c>
      <c r="C172" s="291" t="s">
        <v>1209</v>
      </c>
      <c r="D172" s="291" t="s">
        <v>855</v>
      </c>
      <c r="E172" s="291" t="s">
        <v>1166</v>
      </c>
      <c r="F172" s="291" t="s">
        <v>1167</v>
      </c>
      <c r="G172" s="291" t="s">
        <v>1168</v>
      </c>
      <c r="H172" s="294">
        <v>18.22</v>
      </c>
      <c r="I172" s="294">
        <v>36.44</v>
      </c>
      <c r="J172" s="291" t="s">
        <v>1169</v>
      </c>
      <c r="K172" s="294">
        <v>227.75</v>
      </c>
      <c r="L172" s="294">
        <v>3473.25</v>
      </c>
      <c r="M172" s="294">
        <v>3245.5</v>
      </c>
      <c r="N172" s="291" t="s">
        <v>42</v>
      </c>
    </row>
    <row r="173" s="291" customFormat="1" hidden="1" outlineLevel="2" spans="1:14">
      <c r="A173" s="291">
        <v>157</v>
      </c>
      <c r="B173" s="291" t="s">
        <v>1164</v>
      </c>
      <c r="C173" s="291" t="s">
        <v>1209</v>
      </c>
      <c r="D173" s="291" t="s">
        <v>855</v>
      </c>
      <c r="E173" s="291" t="s">
        <v>1166</v>
      </c>
      <c r="F173" s="291" t="s">
        <v>1167</v>
      </c>
      <c r="G173" s="291" t="s">
        <v>1170</v>
      </c>
      <c r="H173" s="294">
        <v>18.22</v>
      </c>
      <c r="I173" s="294">
        <v>36.44</v>
      </c>
      <c r="J173" s="291" t="s">
        <v>1169</v>
      </c>
      <c r="K173" s="294">
        <v>227.75</v>
      </c>
      <c r="L173" s="294">
        <v>3473.25</v>
      </c>
      <c r="M173" s="294">
        <v>3245.5</v>
      </c>
      <c r="N173" s="291" t="s">
        <v>42</v>
      </c>
    </row>
    <row r="174" s="291" customFormat="1" hidden="1" outlineLevel="2" spans="1:14">
      <c r="A174" s="291">
        <v>158</v>
      </c>
      <c r="B174" s="291" t="s">
        <v>1164</v>
      </c>
      <c r="C174" s="291" t="s">
        <v>1209</v>
      </c>
      <c r="D174" s="291" t="s">
        <v>855</v>
      </c>
      <c r="E174" s="291" t="s">
        <v>1166</v>
      </c>
      <c r="F174" s="291" t="s">
        <v>1167</v>
      </c>
      <c r="G174" s="291" t="s">
        <v>1171</v>
      </c>
      <c r="H174" s="294">
        <v>18.22</v>
      </c>
      <c r="I174" s="294">
        <v>36.44</v>
      </c>
      <c r="J174" s="291" t="s">
        <v>1169</v>
      </c>
      <c r="K174" s="294">
        <v>227.75</v>
      </c>
      <c r="L174" s="294">
        <v>3473.25</v>
      </c>
      <c r="M174" s="294">
        <v>3245.5</v>
      </c>
      <c r="N174" s="291" t="s">
        <v>42</v>
      </c>
    </row>
    <row r="175" s="291" customFormat="1" hidden="1" outlineLevel="2" spans="1:14">
      <c r="A175" s="291">
        <v>159</v>
      </c>
      <c r="B175" s="291" t="s">
        <v>1164</v>
      </c>
      <c r="C175" s="291" t="s">
        <v>1209</v>
      </c>
      <c r="D175" s="291" t="s">
        <v>855</v>
      </c>
      <c r="E175" s="291" t="s">
        <v>1166</v>
      </c>
      <c r="F175" s="291" t="s">
        <v>1167</v>
      </c>
      <c r="G175" s="291" t="s">
        <v>1172</v>
      </c>
      <c r="H175" s="294">
        <v>18.22</v>
      </c>
      <c r="I175" s="294">
        <v>36.44</v>
      </c>
      <c r="J175" s="291" t="s">
        <v>1169</v>
      </c>
      <c r="K175" s="294">
        <v>227.75</v>
      </c>
      <c r="L175" s="294">
        <v>3473.25</v>
      </c>
      <c r="M175" s="294">
        <v>3245.5</v>
      </c>
      <c r="N175" s="291" t="s">
        <v>42</v>
      </c>
    </row>
    <row r="176" s="291" customFormat="1" hidden="1" outlineLevel="2" spans="1:14">
      <c r="A176" s="291">
        <v>160</v>
      </c>
      <c r="B176" s="291" t="s">
        <v>1164</v>
      </c>
      <c r="C176" s="291" t="s">
        <v>1209</v>
      </c>
      <c r="D176" s="291" t="s">
        <v>855</v>
      </c>
      <c r="E176" s="291" t="s">
        <v>1166</v>
      </c>
      <c r="F176" s="291" t="s">
        <v>1167</v>
      </c>
      <c r="G176" s="291" t="s">
        <v>1173</v>
      </c>
      <c r="H176" s="294">
        <v>18.22</v>
      </c>
      <c r="I176" s="294">
        <v>36.44</v>
      </c>
      <c r="J176" s="291" t="s">
        <v>1169</v>
      </c>
      <c r="K176" s="294">
        <v>227.75</v>
      </c>
      <c r="L176" s="294">
        <v>3473.25</v>
      </c>
      <c r="M176" s="294">
        <v>3245.5</v>
      </c>
      <c r="N176" s="291" t="s">
        <v>42</v>
      </c>
    </row>
    <row r="177" s="291" customFormat="1" hidden="1" outlineLevel="2" spans="1:14">
      <c r="A177" s="291">
        <v>161</v>
      </c>
      <c r="B177" s="291" t="s">
        <v>1164</v>
      </c>
      <c r="C177" s="291" t="s">
        <v>1209</v>
      </c>
      <c r="D177" s="291" t="s">
        <v>855</v>
      </c>
      <c r="E177" s="291" t="s">
        <v>1166</v>
      </c>
      <c r="F177" s="291" t="s">
        <v>1167</v>
      </c>
      <c r="G177" s="291" t="s">
        <v>1174</v>
      </c>
      <c r="H177" s="294">
        <v>18.22</v>
      </c>
      <c r="I177" s="294">
        <v>36.44</v>
      </c>
      <c r="J177" s="291" t="s">
        <v>1169</v>
      </c>
      <c r="K177" s="294">
        <v>227.75</v>
      </c>
      <c r="L177" s="294">
        <v>3473.25</v>
      </c>
      <c r="M177" s="294">
        <v>3245.5</v>
      </c>
      <c r="N177" s="291" t="s">
        <v>42</v>
      </c>
    </row>
    <row r="178" s="291" customFormat="1" hidden="1" outlineLevel="2" spans="1:14">
      <c r="A178" s="291">
        <v>162</v>
      </c>
      <c r="B178" s="291" t="s">
        <v>1164</v>
      </c>
      <c r="C178" s="291" t="s">
        <v>1209</v>
      </c>
      <c r="D178" s="291" t="s">
        <v>855</v>
      </c>
      <c r="E178" s="291" t="s">
        <v>1166</v>
      </c>
      <c r="F178" s="291" t="s">
        <v>1167</v>
      </c>
      <c r="G178" s="291" t="s">
        <v>1175</v>
      </c>
      <c r="H178" s="294">
        <v>18.22</v>
      </c>
      <c r="I178" s="294">
        <v>36.44</v>
      </c>
      <c r="J178" s="291" t="s">
        <v>1169</v>
      </c>
      <c r="K178" s="294">
        <v>227.75</v>
      </c>
      <c r="L178" s="294">
        <v>3473.25</v>
      </c>
      <c r="M178" s="294">
        <v>3245.5</v>
      </c>
      <c r="N178" s="291" t="s">
        <v>42</v>
      </c>
    </row>
    <row r="179" s="291" customFormat="1" outlineLevel="1" collapsed="1" spans="4:14">
      <c r="D179" s="293" t="s">
        <v>1210</v>
      </c>
      <c r="H179" s="294">
        <f>SUBTOTAL(9,H171:H178)</f>
        <v>145.76</v>
      </c>
      <c r="I179" s="294">
        <f>SUBTOTAL(9,I171:I178)</f>
        <v>291.52</v>
      </c>
      <c r="K179" s="294"/>
      <c r="L179" s="294"/>
      <c r="M179" s="294"/>
      <c r="N179" s="291">
        <f>SUBTOTAL(9,N171:N178)</f>
        <v>0</v>
      </c>
    </row>
    <row r="180" s="291" customFormat="1" hidden="1" outlineLevel="2" spans="1:14">
      <c r="A180" s="291">
        <v>163</v>
      </c>
      <c r="B180" s="291" t="s">
        <v>1164</v>
      </c>
      <c r="C180" s="291" t="s">
        <v>1211</v>
      </c>
      <c r="D180" s="291" t="s">
        <v>865</v>
      </c>
      <c r="E180" s="291" t="s">
        <v>1166</v>
      </c>
      <c r="F180" s="291" t="s">
        <v>1167</v>
      </c>
      <c r="G180" s="291" t="s">
        <v>1181</v>
      </c>
      <c r="H180" s="294">
        <v>18.22</v>
      </c>
      <c r="I180" s="294">
        <v>36.44</v>
      </c>
      <c r="J180" s="291" t="s">
        <v>1169</v>
      </c>
      <c r="K180" s="294">
        <v>227.75</v>
      </c>
      <c r="L180" s="294">
        <v>3473.25</v>
      </c>
      <c r="M180" s="294">
        <v>3245.5</v>
      </c>
      <c r="N180" s="291" t="s">
        <v>42</v>
      </c>
    </row>
    <row r="181" s="291" customFormat="1" hidden="1" outlineLevel="2" spans="1:14">
      <c r="A181" s="291">
        <v>164</v>
      </c>
      <c r="B181" s="291" t="s">
        <v>1164</v>
      </c>
      <c r="C181" s="291" t="s">
        <v>1211</v>
      </c>
      <c r="D181" s="291" t="s">
        <v>865</v>
      </c>
      <c r="E181" s="291" t="s">
        <v>1166</v>
      </c>
      <c r="F181" s="291" t="s">
        <v>1167</v>
      </c>
      <c r="G181" s="291" t="s">
        <v>1168</v>
      </c>
      <c r="H181" s="294">
        <v>18.22</v>
      </c>
      <c r="I181" s="294">
        <v>36.44</v>
      </c>
      <c r="J181" s="291" t="s">
        <v>1169</v>
      </c>
      <c r="K181" s="294">
        <v>227.75</v>
      </c>
      <c r="L181" s="294">
        <v>3473.25</v>
      </c>
      <c r="M181" s="294">
        <v>3245.5</v>
      </c>
      <c r="N181" s="291" t="s">
        <v>42</v>
      </c>
    </row>
    <row r="182" s="291" customFormat="1" hidden="1" outlineLevel="2" spans="1:14">
      <c r="A182" s="291">
        <v>165</v>
      </c>
      <c r="B182" s="291" t="s">
        <v>1164</v>
      </c>
      <c r="C182" s="291" t="s">
        <v>1211</v>
      </c>
      <c r="D182" s="291" t="s">
        <v>865</v>
      </c>
      <c r="E182" s="291" t="s">
        <v>1166</v>
      </c>
      <c r="F182" s="291" t="s">
        <v>1167</v>
      </c>
      <c r="G182" s="291" t="s">
        <v>1170</v>
      </c>
      <c r="H182" s="294">
        <v>18.22</v>
      </c>
      <c r="I182" s="294">
        <v>36.44</v>
      </c>
      <c r="J182" s="291" t="s">
        <v>1169</v>
      </c>
      <c r="K182" s="294">
        <v>227.75</v>
      </c>
      <c r="L182" s="294">
        <v>3473.25</v>
      </c>
      <c r="M182" s="294">
        <v>3245.5</v>
      </c>
      <c r="N182" s="291" t="s">
        <v>42</v>
      </c>
    </row>
    <row r="183" s="291" customFormat="1" hidden="1" outlineLevel="2" spans="1:14">
      <c r="A183" s="291">
        <v>166</v>
      </c>
      <c r="B183" s="291" t="s">
        <v>1164</v>
      </c>
      <c r="C183" s="291" t="s">
        <v>1211</v>
      </c>
      <c r="D183" s="291" t="s">
        <v>865</v>
      </c>
      <c r="E183" s="291" t="s">
        <v>1166</v>
      </c>
      <c r="F183" s="291" t="s">
        <v>1167</v>
      </c>
      <c r="G183" s="291" t="s">
        <v>1171</v>
      </c>
      <c r="H183" s="294">
        <v>18.22</v>
      </c>
      <c r="I183" s="294">
        <v>36.44</v>
      </c>
      <c r="J183" s="291" t="s">
        <v>1169</v>
      </c>
      <c r="K183" s="294">
        <v>227.75</v>
      </c>
      <c r="L183" s="294">
        <v>3473.25</v>
      </c>
      <c r="M183" s="294">
        <v>3245.5</v>
      </c>
      <c r="N183" s="291" t="s">
        <v>42</v>
      </c>
    </row>
    <row r="184" s="291" customFormat="1" hidden="1" outlineLevel="2" spans="1:14">
      <c r="A184" s="291">
        <v>167</v>
      </c>
      <c r="B184" s="291" t="s">
        <v>1164</v>
      </c>
      <c r="C184" s="291" t="s">
        <v>1211</v>
      </c>
      <c r="D184" s="291" t="s">
        <v>865</v>
      </c>
      <c r="E184" s="291" t="s">
        <v>1166</v>
      </c>
      <c r="F184" s="291" t="s">
        <v>1167</v>
      </c>
      <c r="G184" s="291" t="s">
        <v>1172</v>
      </c>
      <c r="H184" s="294">
        <v>18.22</v>
      </c>
      <c r="I184" s="294">
        <v>36.44</v>
      </c>
      <c r="J184" s="291" t="s">
        <v>1169</v>
      </c>
      <c r="K184" s="294">
        <v>227.75</v>
      </c>
      <c r="L184" s="294">
        <v>3473.25</v>
      </c>
      <c r="M184" s="294">
        <v>3245.5</v>
      </c>
      <c r="N184" s="291" t="s">
        <v>42</v>
      </c>
    </row>
    <row r="185" s="291" customFormat="1" hidden="1" outlineLevel="2" spans="1:14">
      <c r="A185" s="291">
        <v>168</v>
      </c>
      <c r="B185" s="291" t="s">
        <v>1164</v>
      </c>
      <c r="C185" s="291" t="s">
        <v>1211</v>
      </c>
      <c r="D185" s="291" t="s">
        <v>865</v>
      </c>
      <c r="E185" s="291" t="s">
        <v>1166</v>
      </c>
      <c r="F185" s="291" t="s">
        <v>1167</v>
      </c>
      <c r="G185" s="291" t="s">
        <v>1173</v>
      </c>
      <c r="H185" s="294">
        <v>18.22</v>
      </c>
      <c r="I185" s="294">
        <v>36.44</v>
      </c>
      <c r="J185" s="291" t="s">
        <v>1169</v>
      </c>
      <c r="K185" s="294">
        <v>227.75</v>
      </c>
      <c r="L185" s="294">
        <v>3473.25</v>
      </c>
      <c r="M185" s="294">
        <v>3245.5</v>
      </c>
      <c r="N185" s="291" t="s">
        <v>42</v>
      </c>
    </row>
    <row r="186" s="291" customFormat="1" hidden="1" outlineLevel="2" spans="1:14">
      <c r="A186" s="291">
        <v>169</v>
      </c>
      <c r="B186" s="291" t="s">
        <v>1164</v>
      </c>
      <c r="C186" s="291" t="s">
        <v>1211</v>
      </c>
      <c r="D186" s="291" t="s">
        <v>865</v>
      </c>
      <c r="E186" s="291" t="s">
        <v>1166</v>
      </c>
      <c r="F186" s="291" t="s">
        <v>1167</v>
      </c>
      <c r="G186" s="291" t="s">
        <v>1174</v>
      </c>
      <c r="H186" s="294">
        <v>18.22</v>
      </c>
      <c r="I186" s="294">
        <v>36.44</v>
      </c>
      <c r="J186" s="291" t="s">
        <v>1169</v>
      </c>
      <c r="K186" s="294">
        <v>227.75</v>
      </c>
      <c r="L186" s="294">
        <v>3473.25</v>
      </c>
      <c r="M186" s="294">
        <v>3245.5</v>
      </c>
      <c r="N186" s="291" t="s">
        <v>42</v>
      </c>
    </row>
    <row r="187" s="291" customFormat="1" hidden="1" outlineLevel="2" spans="1:14">
      <c r="A187" s="291">
        <v>170</v>
      </c>
      <c r="B187" s="291" t="s">
        <v>1164</v>
      </c>
      <c r="C187" s="291" t="s">
        <v>1211</v>
      </c>
      <c r="D187" s="291" t="s">
        <v>865</v>
      </c>
      <c r="E187" s="291" t="s">
        <v>1166</v>
      </c>
      <c r="F187" s="291" t="s">
        <v>1167</v>
      </c>
      <c r="G187" s="291" t="s">
        <v>1175</v>
      </c>
      <c r="H187" s="294">
        <v>18.22</v>
      </c>
      <c r="I187" s="294">
        <v>36.44</v>
      </c>
      <c r="J187" s="291" t="s">
        <v>1169</v>
      </c>
      <c r="K187" s="294">
        <v>227.75</v>
      </c>
      <c r="L187" s="294">
        <v>3473.25</v>
      </c>
      <c r="M187" s="294">
        <v>3245.5</v>
      </c>
      <c r="N187" s="291" t="s">
        <v>42</v>
      </c>
    </row>
    <row r="188" s="291" customFormat="1" outlineLevel="1" collapsed="1" spans="4:14">
      <c r="D188" s="293" t="s">
        <v>1212</v>
      </c>
      <c r="H188" s="294">
        <f>SUBTOTAL(9,H180:H187)</f>
        <v>145.76</v>
      </c>
      <c r="I188" s="294">
        <f>SUBTOTAL(9,I180:I187)</f>
        <v>291.52</v>
      </c>
      <c r="K188" s="294"/>
      <c r="L188" s="294"/>
      <c r="M188" s="294"/>
      <c r="N188" s="291">
        <f>SUBTOTAL(9,N180:N187)</f>
        <v>0</v>
      </c>
    </row>
    <row r="189" s="291" customFormat="1" hidden="1" outlineLevel="2" spans="1:14">
      <c r="A189" s="291">
        <v>171</v>
      </c>
      <c r="B189" s="291" t="s">
        <v>1164</v>
      </c>
      <c r="C189" s="291" t="s">
        <v>1213</v>
      </c>
      <c r="D189" s="291" t="s">
        <v>300</v>
      </c>
      <c r="E189" s="291" t="s">
        <v>1166</v>
      </c>
      <c r="F189" s="291" t="s">
        <v>1167</v>
      </c>
      <c r="G189" s="291" t="s">
        <v>1178</v>
      </c>
      <c r="H189" s="294">
        <v>18.23</v>
      </c>
      <c r="I189" s="294">
        <v>36.456</v>
      </c>
      <c r="J189" s="291" t="s">
        <v>1169</v>
      </c>
      <c r="K189" s="294">
        <v>227.85</v>
      </c>
      <c r="L189" s="294">
        <v>3473.25</v>
      </c>
      <c r="M189" s="294">
        <v>3245.4</v>
      </c>
      <c r="N189" s="291" t="s">
        <v>42</v>
      </c>
    </row>
    <row r="190" s="291" customFormat="1" hidden="1" outlineLevel="2" spans="1:14">
      <c r="A190" s="291">
        <v>172</v>
      </c>
      <c r="B190" s="291" t="s">
        <v>1164</v>
      </c>
      <c r="C190" s="291" t="s">
        <v>1213</v>
      </c>
      <c r="D190" s="291" t="s">
        <v>300</v>
      </c>
      <c r="E190" s="291" t="s">
        <v>1166</v>
      </c>
      <c r="F190" s="291" t="s">
        <v>1167</v>
      </c>
      <c r="G190" s="291" t="s">
        <v>1179</v>
      </c>
      <c r="H190" s="294">
        <v>18.23</v>
      </c>
      <c r="I190" s="294">
        <v>36.456</v>
      </c>
      <c r="J190" s="291" t="s">
        <v>1169</v>
      </c>
      <c r="K190" s="294">
        <v>227.85</v>
      </c>
      <c r="L190" s="294">
        <v>3473.25</v>
      </c>
      <c r="M190" s="294">
        <v>3245.4</v>
      </c>
      <c r="N190" s="291" t="s">
        <v>42</v>
      </c>
    </row>
    <row r="191" s="291" customFormat="1" hidden="1" outlineLevel="2" spans="1:14">
      <c r="A191" s="291">
        <v>173</v>
      </c>
      <c r="B191" s="291" t="s">
        <v>1164</v>
      </c>
      <c r="C191" s="291" t="s">
        <v>1213</v>
      </c>
      <c r="D191" s="291" t="s">
        <v>300</v>
      </c>
      <c r="E191" s="291" t="s">
        <v>1166</v>
      </c>
      <c r="F191" s="291" t="s">
        <v>1167</v>
      </c>
      <c r="G191" s="291" t="s">
        <v>1180</v>
      </c>
      <c r="H191" s="294">
        <v>18.23</v>
      </c>
      <c r="I191" s="294">
        <v>36.456</v>
      </c>
      <c r="J191" s="291" t="s">
        <v>1169</v>
      </c>
      <c r="K191" s="294">
        <v>227.85</v>
      </c>
      <c r="L191" s="294">
        <v>3473.25</v>
      </c>
      <c r="M191" s="294">
        <v>3245.4</v>
      </c>
      <c r="N191" s="291" t="s">
        <v>42</v>
      </c>
    </row>
    <row r="192" s="291" customFormat="1" hidden="1" outlineLevel="2" spans="1:14">
      <c r="A192" s="291">
        <v>174</v>
      </c>
      <c r="B192" s="291" t="s">
        <v>1164</v>
      </c>
      <c r="C192" s="291" t="s">
        <v>1213</v>
      </c>
      <c r="D192" s="291" t="s">
        <v>300</v>
      </c>
      <c r="E192" s="291" t="s">
        <v>1166</v>
      </c>
      <c r="F192" s="291" t="s">
        <v>1167</v>
      </c>
      <c r="G192" s="291" t="s">
        <v>1181</v>
      </c>
      <c r="H192" s="294">
        <v>18.23</v>
      </c>
      <c r="I192" s="294">
        <v>36.456</v>
      </c>
      <c r="J192" s="291" t="s">
        <v>1169</v>
      </c>
      <c r="K192" s="294">
        <v>227.85</v>
      </c>
      <c r="L192" s="294">
        <v>3473.25</v>
      </c>
      <c r="M192" s="294">
        <v>3245.4</v>
      </c>
      <c r="N192" s="291" t="s">
        <v>42</v>
      </c>
    </row>
    <row r="193" s="291" customFormat="1" hidden="1" outlineLevel="2" spans="1:14">
      <c r="A193" s="291">
        <v>175</v>
      </c>
      <c r="B193" s="291" t="s">
        <v>1164</v>
      </c>
      <c r="C193" s="291" t="s">
        <v>1213</v>
      </c>
      <c r="D193" s="291" t="s">
        <v>300</v>
      </c>
      <c r="E193" s="291" t="s">
        <v>1166</v>
      </c>
      <c r="F193" s="291" t="s">
        <v>1167</v>
      </c>
      <c r="G193" s="291" t="s">
        <v>1168</v>
      </c>
      <c r="H193" s="294">
        <v>18.23</v>
      </c>
      <c r="I193" s="294">
        <v>36.456</v>
      </c>
      <c r="J193" s="291" t="s">
        <v>1169</v>
      </c>
      <c r="K193" s="294">
        <v>227.85</v>
      </c>
      <c r="L193" s="294">
        <v>3473.25</v>
      </c>
      <c r="M193" s="294">
        <v>3245.4</v>
      </c>
      <c r="N193" s="291" t="s">
        <v>42</v>
      </c>
    </row>
    <row r="194" s="291" customFormat="1" hidden="1" outlineLevel="2" spans="1:14">
      <c r="A194" s="291">
        <v>176</v>
      </c>
      <c r="B194" s="291" t="s">
        <v>1164</v>
      </c>
      <c r="C194" s="291" t="s">
        <v>1213</v>
      </c>
      <c r="D194" s="291" t="s">
        <v>300</v>
      </c>
      <c r="E194" s="291" t="s">
        <v>1166</v>
      </c>
      <c r="F194" s="291" t="s">
        <v>1167</v>
      </c>
      <c r="G194" s="291" t="s">
        <v>1170</v>
      </c>
      <c r="H194" s="294">
        <v>18.23</v>
      </c>
      <c r="I194" s="294">
        <v>36.456</v>
      </c>
      <c r="J194" s="291" t="s">
        <v>1169</v>
      </c>
      <c r="K194" s="294">
        <v>227.85</v>
      </c>
      <c r="L194" s="294">
        <v>3473.25</v>
      </c>
      <c r="M194" s="294">
        <v>3245.4</v>
      </c>
      <c r="N194" s="291" t="s">
        <v>42</v>
      </c>
    </row>
    <row r="195" s="291" customFormat="1" hidden="1" outlineLevel="2" spans="1:14">
      <c r="A195" s="291">
        <v>177</v>
      </c>
      <c r="B195" s="291" t="s">
        <v>1164</v>
      </c>
      <c r="C195" s="291" t="s">
        <v>1213</v>
      </c>
      <c r="D195" s="291" t="s">
        <v>300</v>
      </c>
      <c r="E195" s="291" t="s">
        <v>1166</v>
      </c>
      <c r="F195" s="291" t="s">
        <v>1167</v>
      </c>
      <c r="G195" s="291" t="s">
        <v>1171</v>
      </c>
      <c r="H195" s="294">
        <v>18.23</v>
      </c>
      <c r="I195" s="294">
        <v>36.456</v>
      </c>
      <c r="J195" s="291" t="s">
        <v>1169</v>
      </c>
      <c r="K195" s="294">
        <v>227.85</v>
      </c>
      <c r="L195" s="294">
        <v>3473.25</v>
      </c>
      <c r="M195" s="294">
        <v>3245.4</v>
      </c>
      <c r="N195" s="291" t="s">
        <v>42</v>
      </c>
    </row>
    <row r="196" s="291" customFormat="1" hidden="1" outlineLevel="2" spans="1:14">
      <c r="A196" s="291">
        <v>178</v>
      </c>
      <c r="B196" s="291" t="s">
        <v>1164</v>
      </c>
      <c r="C196" s="291" t="s">
        <v>1213</v>
      </c>
      <c r="D196" s="291" t="s">
        <v>300</v>
      </c>
      <c r="E196" s="291" t="s">
        <v>1166</v>
      </c>
      <c r="F196" s="291" t="s">
        <v>1167</v>
      </c>
      <c r="G196" s="291" t="s">
        <v>1172</v>
      </c>
      <c r="H196" s="294">
        <v>18.23</v>
      </c>
      <c r="I196" s="294">
        <v>36.456</v>
      </c>
      <c r="J196" s="291" t="s">
        <v>1169</v>
      </c>
      <c r="K196" s="294">
        <v>227.85</v>
      </c>
      <c r="L196" s="294">
        <v>3473.25</v>
      </c>
      <c r="M196" s="294">
        <v>3245.4</v>
      </c>
      <c r="N196" s="291" t="s">
        <v>42</v>
      </c>
    </row>
    <row r="197" s="291" customFormat="1" hidden="1" outlineLevel="2" spans="1:14">
      <c r="A197" s="291">
        <v>179</v>
      </c>
      <c r="B197" s="291" t="s">
        <v>1164</v>
      </c>
      <c r="C197" s="291" t="s">
        <v>1213</v>
      </c>
      <c r="D197" s="291" t="s">
        <v>300</v>
      </c>
      <c r="E197" s="291" t="s">
        <v>1166</v>
      </c>
      <c r="F197" s="291" t="s">
        <v>1167</v>
      </c>
      <c r="G197" s="291" t="s">
        <v>1173</v>
      </c>
      <c r="H197" s="294">
        <v>18.23</v>
      </c>
      <c r="I197" s="294">
        <v>36.456</v>
      </c>
      <c r="J197" s="291" t="s">
        <v>1169</v>
      </c>
      <c r="K197" s="294">
        <v>227.85</v>
      </c>
      <c r="L197" s="294">
        <v>3473.25</v>
      </c>
      <c r="M197" s="294">
        <v>3245.4</v>
      </c>
      <c r="N197" s="291" t="s">
        <v>42</v>
      </c>
    </row>
    <row r="198" s="291" customFormat="1" hidden="1" outlineLevel="2" spans="1:14">
      <c r="A198" s="291">
        <v>180</v>
      </c>
      <c r="B198" s="291" t="s">
        <v>1164</v>
      </c>
      <c r="C198" s="291" t="s">
        <v>1213</v>
      </c>
      <c r="D198" s="291" t="s">
        <v>300</v>
      </c>
      <c r="E198" s="291" t="s">
        <v>1166</v>
      </c>
      <c r="F198" s="291" t="s">
        <v>1167</v>
      </c>
      <c r="G198" s="291" t="s">
        <v>1174</v>
      </c>
      <c r="H198" s="294">
        <v>18.23</v>
      </c>
      <c r="I198" s="294">
        <v>36.456</v>
      </c>
      <c r="J198" s="291" t="s">
        <v>1169</v>
      </c>
      <c r="K198" s="294">
        <v>227.85</v>
      </c>
      <c r="L198" s="294">
        <v>3473.25</v>
      </c>
      <c r="M198" s="294">
        <v>3245.4</v>
      </c>
      <c r="N198" s="291" t="s">
        <v>42</v>
      </c>
    </row>
    <row r="199" s="291" customFormat="1" hidden="1" outlineLevel="2" spans="1:14">
      <c r="A199" s="291">
        <v>181</v>
      </c>
      <c r="B199" s="291" t="s">
        <v>1164</v>
      </c>
      <c r="C199" s="291" t="s">
        <v>1213</v>
      </c>
      <c r="D199" s="291" t="s">
        <v>300</v>
      </c>
      <c r="E199" s="291" t="s">
        <v>1166</v>
      </c>
      <c r="F199" s="291" t="s">
        <v>1167</v>
      </c>
      <c r="G199" s="291" t="s">
        <v>1175</v>
      </c>
      <c r="H199" s="294">
        <v>18.23</v>
      </c>
      <c r="I199" s="294">
        <v>36.456</v>
      </c>
      <c r="J199" s="291" t="s">
        <v>1169</v>
      </c>
      <c r="K199" s="294">
        <v>227.85</v>
      </c>
      <c r="L199" s="294">
        <v>3473.25</v>
      </c>
      <c r="M199" s="294">
        <v>3245.4</v>
      </c>
      <c r="N199" s="291" t="s">
        <v>42</v>
      </c>
    </row>
    <row r="200" s="291" customFormat="1" outlineLevel="1" collapsed="1" spans="4:14">
      <c r="D200" s="293" t="s">
        <v>1214</v>
      </c>
      <c r="H200" s="294">
        <f>SUBTOTAL(9,H189:H199)</f>
        <v>200.53</v>
      </c>
      <c r="I200" s="294">
        <f>SUBTOTAL(9,I189:I199)</f>
        <v>401.016</v>
      </c>
      <c r="K200" s="294"/>
      <c r="L200" s="294"/>
      <c r="M200" s="294"/>
      <c r="N200" s="291">
        <f>SUBTOTAL(9,N189:N199)</f>
        <v>0</v>
      </c>
    </row>
    <row r="201" s="291" customFormat="1" hidden="1" outlineLevel="2" spans="1:14">
      <c r="A201" s="291">
        <v>182</v>
      </c>
      <c r="B201" s="291" t="s">
        <v>1164</v>
      </c>
      <c r="C201" s="291" t="s">
        <v>1215</v>
      </c>
      <c r="D201" s="291" t="s">
        <v>662</v>
      </c>
      <c r="E201" s="291" t="s">
        <v>1166</v>
      </c>
      <c r="F201" s="291" t="s">
        <v>1167</v>
      </c>
      <c r="G201" s="291" t="s">
        <v>1178</v>
      </c>
      <c r="H201" s="294">
        <v>18.23</v>
      </c>
      <c r="I201" s="294">
        <v>36.456</v>
      </c>
      <c r="J201" s="291" t="s">
        <v>1169</v>
      </c>
      <c r="K201" s="294">
        <v>227.85</v>
      </c>
      <c r="L201" s="294">
        <v>3473.25</v>
      </c>
      <c r="M201" s="294">
        <v>3245.4</v>
      </c>
      <c r="N201" s="291" t="s">
        <v>42</v>
      </c>
    </row>
    <row r="202" s="291" customFormat="1" hidden="1" outlineLevel="2" spans="1:14">
      <c r="A202" s="291">
        <v>183</v>
      </c>
      <c r="B202" s="291" t="s">
        <v>1164</v>
      </c>
      <c r="C202" s="291" t="s">
        <v>1215</v>
      </c>
      <c r="D202" s="291" t="s">
        <v>662</v>
      </c>
      <c r="E202" s="291" t="s">
        <v>1166</v>
      </c>
      <c r="F202" s="291" t="s">
        <v>1167</v>
      </c>
      <c r="G202" s="291" t="s">
        <v>1179</v>
      </c>
      <c r="H202" s="294">
        <v>18.23</v>
      </c>
      <c r="I202" s="294">
        <v>36.456</v>
      </c>
      <c r="J202" s="291" t="s">
        <v>1169</v>
      </c>
      <c r="K202" s="294">
        <v>227.85</v>
      </c>
      <c r="L202" s="294">
        <v>3473.25</v>
      </c>
      <c r="M202" s="294">
        <v>3245.4</v>
      </c>
      <c r="N202" s="291" t="s">
        <v>42</v>
      </c>
    </row>
    <row r="203" s="291" customFormat="1" hidden="1" outlineLevel="2" spans="1:14">
      <c r="A203" s="291">
        <v>184</v>
      </c>
      <c r="B203" s="291" t="s">
        <v>1164</v>
      </c>
      <c r="C203" s="291" t="s">
        <v>1215</v>
      </c>
      <c r="D203" s="291" t="s">
        <v>662</v>
      </c>
      <c r="E203" s="291" t="s">
        <v>1166</v>
      </c>
      <c r="F203" s="291" t="s">
        <v>1167</v>
      </c>
      <c r="G203" s="291" t="s">
        <v>1180</v>
      </c>
      <c r="H203" s="294">
        <v>18.23</v>
      </c>
      <c r="I203" s="294">
        <v>36.456</v>
      </c>
      <c r="J203" s="291" t="s">
        <v>1169</v>
      </c>
      <c r="K203" s="294">
        <v>227.85</v>
      </c>
      <c r="L203" s="294">
        <v>3473.25</v>
      </c>
      <c r="M203" s="294">
        <v>3245.4</v>
      </c>
      <c r="N203" s="291" t="s">
        <v>42</v>
      </c>
    </row>
    <row r="204" s="291" customFormat="1" hidden="1" outlineLevel="2" spans="1:14">
      <c r="A204" s="291">
        <v>185</v>
      </c>
      <c r="B204" s="291" t="s">
        <v>1164</v>
      </c>
      <c r="C204" s="291" t="s">
        <v>1215</v>
      </c>
      <c r="D204" s="291" t="s">
        <v>662</v>
      </c>
      <c r="E204" s="291" t="s">
        <v>1166</v>
      </c>
      <c r="F204" s="291" t="s">
        <v>1167</v>
      </c>
      <c r="G204" s="291" t="s">
        <v>1181</v>
      </c>
      <c r="H204" s="294">
        <v>18.23</v>
      </c>
      <c r="I204" s="294">
        <v>36.456</v>
      </c>
      <c r="J204" s="291" t="s">
        <v>1169</v>
      </c>
      <c r="K204" s="294">
        <v>227.85</v>
      </c>
      <c r="L204" s="294">
        <v>3473.25</v>
      </c>
      <c r="M204" s="294">
        <v>3245.4</v>
      </c>
      <c r="N204" s="291" t="s">
        <v>42</v>
      </c>
    </row>
    <row r="205" s="291" customFormat="1" hidden="1" outlineLevel="2" spans="1:14">
      <c r="A205" s="291">
        <v>186</v>
      </c>
      <c r="B205" s="291" t="s">
        <v>1164</v>
      </c>
      <c r="C205" s="291" t="s">
        <v>1215</v>
      </c>
      <c r="D205" s="291" t="s">
        <v>662</v>
      </c>
      <c r="E205" s="291" t="s">
        <v>1166</v>
      </c>
      <c r="F205" s="291" t="s">
        <v>1167</v>
      </c>
      <c r="G205" s="291" t="s">
        <v>1168</v>
      </c>
      <c r="H205" s="294">
        <v>18.23</v>
      </c>
      <c r="I205" s="294">
        <v>36.456</v>
      </c>
      <c r="J205" s="291" t="s">
        <v>1169</v>
      </c>
      <c r="K205" s="294">
        <v>227.85</v>
      </c>
      <c r="L205" s="294">
        <v>3473.25</v>
      </c>
      <c r="M205" s="294">
        <v>3245.4</v>
      </c>
      <c r="N205" s="291" t="s">
        <v>42</v>
      </c>
    </row>
    <row r="206" s="291" customFormat="1" hidden="1" outlineLevel="2" spans="1:14">
      <c r="A206" s="291">
        <v>187</v>
      </c>
      <c r="B206" s="291" t="s">
        <v>1164</v>
      </c>
      <c r="C206" s="291" t="s">
        <v>1215</v>
      </c>
      <c r="D206" s="291" t="s">
        <v>662</v>
      </c>
      <c r="E206" s="291" t="s">
        <v>1166</v>
      </c>
      <c r="F206" s="291" t="s">
        <v>1167</v>
      </c>
      <c r="G206" s="291" t="s">
        <v>1170</v>
      </c>
      <c r="H206" s="294">
        <v>18.23</v>
      </c>
      <c r="I206" s="294">
        <v>36.456</v>
      </c>
      <c r="J206" s="291" t="s">
        <v>1169</v>
      </c>
      <c r="K206" s="294">
        <v>227.85</v>
      </c>
      <c r="L206" s="294">
        <v>3473.25</v>
      </c>
      <c r="M206" s="294">
        <v>3245.4</v>
      </c>
      <c r="N206" s="291" t="s">
        <v>42</v>
      </c>
    </row>
    <row r="207" s="291" customFormat="1" hidden="1" outlineLevel="2" spans="1:14">
      <c r="A207" s="291">
        <v>188</v>
      </c>
      <c r="B207" s="291" t="s">
        <v>1164</v>
      </c>
      <c r="C207" s="291" t="s">
        <v>1215</v>
      </c>
      <c r="D207" s="291" t="s">
        <v>662</v>
      </c>
      <c r="E207" s="291" t="s">
        <v>1166</v>
      </c>
      <c r="F207" s="291" t="s">
        <v>1167</v>
      </c>
      <c r="G207" s="291" t="s">
        <v>1171</v>
      </c>
      <c r="H207" s="294">
        <v>18.23</v>
      </c>
      <c r="I207" s="294">
        <v>36.456</v>
      </c>
      <c r="J207" s="291" t="s">
        <v>1169</v>
      </c>
      <c r="K207" s="294">
        <v>227.85</v>
      </c>
      <c r="L207" s="294">
        <v>3473.25</v>
      </c>
      <c r="M207" s="294">
        <v>3245.4</v>
      </c>
      <c r="N207" s="291" t="s">
        <v>42</v>
      </c>
    </row>
    <row r="208" s="291" customFormat="1" hidden="1" outlineLevel="2" spans="1:14">
      <c r="A208" s="291">
        <v>189</v>
      </c>
      <c r="B208" s="291" t="s">
        <v>1164</v>
      </c>
      <c r="C208" s="291" t="s">
        <v>1215</v>
      </c>
      <c r="D208" s="291" t="s">
        <v>662</v>
      </c>
      <c r="E208" s="291" t="s">
        <v>1166</v>
      </c>
      <c r="F208" s="291" t="s">
        <v>1167</v>
      </c>
      <c r="G208" s="291" t="s">
        <v>1172</v>
      </c>
      <c r="H208" s="294">
        <v>18.23</v>
      </c>
      <c r="I208" s="294">
        <v>36.456</v>
      </c>
      <c r="J208" s="291" t="s">
        <v>1169</v>
      </c>
      <c r="K208" s="294">
        <v>227.85</v>
      </c>
      <c r="L208" s="294">
        <v>3473.25</v>
      </c>
      <c r="M208" s="294">
        <v>3245.4</v>
      </c>
      <c r="N208" s="291" t="s">
        <v>42</v>
      </c>
    </row>
    <row r="209" s="291" customFormat="1" hidden="1" outlineLevel="2" spans="1:14">
      <c r="A209" s="291">
        <v>190</v>
      </c>
      <c r="B209" s="291" t="s">
        <v>1164</v>
      </c>
      <c r="C209" s="291" t="s">
        <v>1215</v>
      </c>
      <c r="D209" s="291" t="s">
        <v>662</v>
      </c>
      <c r="E209" s="291" t="s">
        <v>1166</v>
      </c>
      <c r="F209" s="291" t="s">
        <v>1167</v>
      </c>
      <c r="G209" s="291" t="s">
        <v>1173</v>
      </c>
      <c r="H209" s="294">
        <v>18.23</v>
      </c>
      <c r="I209" s="294">
        <v>36.456</v>
      </c>
      <c r="J209" s="291" t="s">
        <v>1169</v>
      </c>
      <c r="K209" s="294">
        <v>227.85</v>
      </c>
      <c r="L209" s="294">
        <v>3473.25</v>
      </c>
      <c r="M209" s="294">
        <v>3245.4</v>
      </c>
      <c r="N209" s="291" t="s">
        <v>42</v>
      </c>
    </row>
    <row r="210" s="291" customFormat="1" hidden="1" outlineLevel="2" spans="1:14">
      <c r="A210" s="291">
        <v>191</v>
      </c>
      <c r="B210" s="291" t="s">
        <v>1164</v>
      </c>
      <c r="C210" s="291" t="s">
        <v>1215</v>
      </c>
      <c r="D210" s="291" t="s">
        <v>662</v>
      </c>
      <c r="E210" s="291" t="s">
        <v>1166</v>
      </c>
      <c r="F210" s="291" t="s">
        <v>1167</v>
      </c>
      <c r="G210" s="291" t="s">
        <v>1174</v>
      </c>
      <c r="H210" s="294">
        <v>18.23</v>
      </c>
      <c r="I210" s="294">
        <v>36.456</v>
      </c>
      <c r="J210" s="291" t="s">
        <v>1169</v>
      </c>
      <c r="K210" s="294">
        <v>227.85</v>
      </c>
      <c r="L210" s="294">
        <v>3473.25</v>
      </c>
      <c r="M210" s="294">
        <v>3245.4</v>
      </c>
      <c r="N210" s="291" t="s">
        <v>42</v>
      </c>
    </row>
    <row r="211" s="291" customFormat="1" hidden="1" outlineLevel="2" spans="1:14">
      <c r="A211" s="291">
        <v>192</v>
      </c>
      <c r="B211" s="291" t="s">
        <v>1164</v>
      </c>
      <c r="C211" s="291" t="s">
        <v>1215</v>
      </c>
      <c r="D211" s="291" t="s">
        <v>662</v>
      </c>
      <c r="E211" s="291" t="s">
        <v>1166</v>
      </c>
      <c r="F211" s="291" t="s">
        <v>1167</v>
      </c>
      <c r="G211" s="291" t="s">
        <v>1175</v>
      </c>
      <c r="H211" s="294">
        <v>18.23</v>
      </c>
      <c r="I211" s="294">
        <v>36.456</v>
      </c>
      <c r="J211" s="291" t="s">
        <v>1169</v>
      </c>
      <c r="K211" s="294">
        <v>227.85</v>
      </c>
      <c r="L211" s="294">
        <v>3473.25</v>
      </c>
      <c r="M211" s="294">
        <v>3245.4</v>
      </c>
      <c r="N211" s="291" t="s">
        <v>42</v>
      </c>
    </row>
    <row r="212" s="291" customFormat="1" outlineLevel="1" collapsed="1" spans="4:14">
      <c r="D212" s="293" t="s">
        <v>1216</v>
      </c>
      <c r="H212" s="294">
        <f>SUBTOTAL(9,H201:H211)</f>
        <v>200.53</v>
      </c>
      <c r="I212" s="294">
        <f>SUBTOTAL(9,I201:I211)</f>
        <v>401.016</v>
      </c>
      <c r="K212" s="294"/>
      <c r="L212" s="294"/>
      <c r="M212" s="294"/>
      <c r="N212" s="291">
        <f>SUBTOTAL(9,N201:N211)</f>
        <v>0</v>
      </c>
    </row>
    <row r="213" s="291" customFormat="1" hidden="1" outlineLevel="2" spans="1:14">
      <c r="A213" s="291">
        <v>193</v>
      </c>
      <c r="B213" s="291" t="s">
        <v>1164</v>
      </c>
      <c r="C213" s="291" t="s">
        <v>1217</v>
      </c>
      <c r="D213" s="291" t="s">
        <v>909</v>
      </c>
      <c r="E213" s="291" t="s">
        <v>1166</v>
      </c>
      <c r="F213" s="291" t="s">
        <v>1167</v>
      </c>
      <c r="G213" s="291" t="s">
        <v>1168</v>
      </c>
      <c r="H213" s="294">
        <v>18.22</v>
      </c>
      <c r="I213" s="294">
        <v>36.44</v>
      </c>
      <c r="J213" s="291" t="s">
        <v>1169</v>
      </c>
      <c r="K213" s="294">
        <v>227.75</v>
      </c>
      <c r="L213" s="294">
        <v>3473.25</v>
      </c>
      <c r="M213" s="294">
        <v>3245.5</v>
      </c>
      <c r="N213" s="291" t="s">
        <v>42</v>
      </c>
    </row>
    <row r="214" s="291" customFormat="1" hidden="1" outlineLevel="2" spans="1:14">
      <c r="A214" s="291">
        <v>194</v>
      </c>
      <c r="B214" s="291" t="s">
        <v>1164</v>
      </c>
      <c r="C214" s="291" t="s">
        <v>1217</v>
      </c>
      <c r="D214" s="291" t="s">
        <v>909</v>
      </c>
      <c r="E214" s="291" t="s">
        <v>1166</v>
      </c>
      <c r="F214" s="291" t="s">
        <v>1167</v>
      </c>
      <c r="G214" s="291" t="s">
        <v>1170</v>
      </c>
      <c r="H214" s="294">
        <v>18.22</v>
      </c>
      <c r="I214" s="294">
        <v>36.44</v>
      </c>
      <c r="J214" s="291" t="s">
        <v>1169</v>
      </c>
      <c r="K214" s="294">
        <v>227.75</v>
      </c>
      <c r="L214" s="294">
        <v>3473.25</v>
      </c>
      <c r="M214" s="294">
        <v>3245.5</v>
      </c>
      <c r="N214" s="291" t="s">
        <v>42</v>
      </c>
    </row>
    <row r="215" s="291" customFormat="1" hidden="1" outlineLevel="2" spans="1:14">
      <c r="A215" s="291">
        <v>195</v>
      </c>
      <c r="B215" s="291" t="s">
        <v>1164</v>
      </c>
      <c r="C215" s="291" t="s">
        <v>1217</v>
      </c>
      <c r="D215" s="291" t="s">
        <v>909</v>
      </c>
      <c r="E215" s="291" t="s">
        <v>1166</v>
      </c>
      <c r="F215" s="291" t="s">
        <v>1167</v>
      </c>
      <c r="G215" s="291" t="s">
        <v>1171</v>
      </c>
      <c r="H215" s="294">
        <v>18.22</v>
      </c>
      <c r="I215" s="294">
        <v>36.44</v>
      </c>
      <c r="J215" s="291" t="s">
        <v>1169</v>
      </c>
      <c r="K215" s="294">
        <v>227.75</v>
      </c>
      <c r="L215" s="294">
        <v>3473.25</v>
      </c>
      <c r="M215" s="294">
        <v>3245.5</v>
      </c>
      <c r="N215" s="291" t="s">
        <v>42</v>
      </c>
    </row>
    <row r="216" s="291" customFormat="1" hidden="1" outlineLevel="2" spans="1:14">
      <c r="A216" s="291">
        <v>196</v>
      </c>
      <c r="B216" s="291" t="s">
        <v>1164</v>
      </c>
      <c r="C216" s="291" t="s">
        <v>1217</v>
      </c>
      <c r="D216" s="291" t="s">
        <v>909</v>
      </c>
      <c r="E216" s="291" t="s">
        <v>1166</v>
      </c>
      <c r="F216" s="291" t="s">
        <v>1167</v>
      </c>
      <c r="G216" s="291" t="s">
        <v>1172</v>
      </c>
      <c r="H216" s="294">
        <v>18.22</v>
      </c>
      <c r="I216" s="294">
        <v>36.44</v>
      </c>
      <c r="J216" s="291" t="s">
        <v>1169</v>
      </c>
      <c r="K216" s="294">
        <v>227.75</v>
      </c>
      <c r="L216" s="294">
        <v>3473.25</v>
      </c>
      <c r="M216" s="294">
        <v>3245.5</v>
      </c>
      <c r="N216" s="291" t="s">
        <v>42</v>
      </c>
    </row>
    <row r="217" s="291" customFormat="1" hidden="1" outlineLevel="2" spans="1:14">
      <c r="A217" s="291">
        <v>197</v>
      </c>
      <c r="B217" s="291" t="s">
        <v>1164</v>
      </c>
      <c r="C217" s="291" t="s">
        <v>1217</v>
      </c>
      <c r="D217" s="291" t="s">
        <v>909</v>
      </c>
      <c r="E217" s="291" t="s">
        <v>1166</v>
      </c>
      <c r="F217" s="291" t="s">
        <v>1167</v>
      </c>
      <c r="G217" s="291" t="s">
        <v>1173</v>
      </c>
      <c r="H217" s="294">
        <v>18.22</v>
      </c>
      <c r="I217" s="294">
        <v>36.44</v>
      </c>
      <c r="J217" s="291" t="s">
        <v>1169</v>
      </c>
      <c r="K217" s="294">
        <v>227.75</v>
      </c>
      <c r="L217" s="294">
        <v>3473.25</v>
      </c>
      <c r="M217" s="294">
        <v>3245.5</v>
      </c>
      <c r="N217" s="291" t="s">
        <v>42</v>
      </c>
    </row>
    <row r="218" s="291" customFormat="1" hidden="1" outlineLevel="2" spans="1:14">
      <c r="A218" s="291">
        <v>198</v>
      </c>
      <c r="B218" s="291" t="s">
        <v>1164</v>
      </c>
      <c r="C218" s="291" t="s">
        <v>1217</v>
      </c>
      <c r="D218" s="291" t="s">
        <v>909</v>
      </c>
      <c r="E218" s="291" t="s">
        <v>1166</v>
      </c>
      <c r="F218" s="291" t="s">
        <v>1167</v>
      </c>
      <c r="G218" s="291" t="s">
        <v>1174</v>
      </c>
      <c r="H218" s="294">
        <v>18.22</v>
      </c>
      <c r="I218" s="294">
        <v>36.44</v>
      </c>
      <c r="J218" s="291" t="s">
        <v>1169</v>
      </c>
      <c r="K218" s="294">
        <v>227.75</v>
      </c>
      <c r="L218" s="294">
        <v>3473.25</v>
      </c>
      <c r="M218" s="294">
        <v>3245.5</v>
      </c>
      <c r="N218" s="291" t="s">
        <v>42</v>
      </c>
    </row>
    <row r="219" s="291" customFormat="1" hidden="1" outlineLevel="2" spans="1:14">
      <c r="A219" s="291">
        <v>199</v>
      </c>
      <c r="B219" s="291" t="s">
        <v>1164</v>
      </c>
      <c r="C219" s="291" t="s">
        <v>1217</v>
      </c>
      <c r="D219" s="291" t="s">
        <v>909</v>
      </c>
      <c r="E219" s="291" t="s">
        <v>1166</v>
      </c>
      <c r="F219" s="291" t="s">
        <v>1167</v>
      </c>
      <c r="G219" s="291" t="s">
        <v>1175</v>
      </c>
      <c r="H219" s="294">
        <v>18.22</v>
      </c>
      <c r="I219" s="294">
        <v>36.44</v>
      </c>
      <c r="J219" s="291" t="s">
        <v>1169</v>
      </c>
      <c r="K219" s="294">
        <v>227.75</v>
      </c>
      <c r="L219" s="294">
        <v>3473.25</v>
      </c>
      <c r="M219" s="294">
        <v>3245.5</v>
      </c>
      <c r="N219" s="291" t="s">
        <v>42</v>
      </c>
    </row>
    <row r="220" s="291" customFormat="1" outlineLevel="1" collapsed="1" spans="4:14">
      <c r="D220" s="293" t="s">
        <v>1218</v>
      </c>
      <c r="H220" s="294">
        <f>SUBTOTAL(9,H213:H219)</f>
        <v>127.54</v>
      </c>
      <c r="I220" s="294">
        <f>SUBTOTAL(9,I213:I219)</f>
        <v>255.08</v>
      </c>
      <c r="K220" s="294"/>
      <c r="L220" s="294"/>
      <c r="M220" s="294"/>
      <c r="N220" s="291">
        <f>SUBTOTAL(9,N213:N219)</f>
        <v>0</v>
      </c>
    </row>
    <row r="221" s="291" customFormat="1" hidden="1" outlineLevel="2" spans="1:14">
      <c r="A221" s="291">
        <v>200</v>
      </c>
      <c r="B221" s="291" t="s">
        <v>1164</v>
      </c>
      <c r="C221" s="291" t="s">
        <v>1219</v>
      </c>
      <c r="D221" s="291" t="s">
        <v>903</v>
      </c>
      <c r="E221" s="291" t="s">
        <v>1166</v>
      </c>
      <c r="F221" s="291" t="s">
        <v>1167</v>
      </c>
      <c r="G221" s="291" t="s">
        <v>1168</v>
      </c>
      <c r="H221" s="294">
        <v>18.22</v>
      </c>
      <c r="I221" s="294">
        <v>36.44</v>
      </c>
      <c r="J221" s="291" t="s">
        <v>1169</v>
      </c>
      <c r="K221" s="294">
        <v>227.75</v>
      </c>
      <c r="L221" s="294">
        <v>3473.25</v>
      </c>
      <c r="M221" s="294">
        <v>3245.5</v>
      </c>
      <c r="N221" s="291" t="s">
        <v>42</v>
      </c>
    </row>
    <row r="222" s="291" customFormat="1" hidden="1" outlineLevel="2" spans="1:14">
      <c r="A222" s="291">
        <v>201</v>
      </c>
      <c r="B222" s="291" t="s">
        <v>1164</v>
      </c>
      <c r="C222" s="291" t="s">
        <v>1219</v>
      </c>
      <c r="D222" s="291" t="s">
        <v>903</v>
      </c>
      <c r="E222" s="291" t="s">
        <v>1166</v>
      </c>
      <c r="F222" s="291" t="s">
        <v>1167</v>
      </c>
      <c r="G222" s="291" t="s">
        <v>1170</v>
      </c>
      <c r="H222" s="294">
        <v>18.22</v>
      </c>
      <c r="I222" s="294">
        <v>36.44</v>
      </c>
      <c r="J222" s="291" t="s">
        <v>1169</v>
      </c>
      <c r="K222" s="294">
        <v>227.75</v>
      </c>
      <c r="L222" s="294">
        <v>3473.25</v>
      </c>
      <c r="M222" s="294">
        <v>3245.5</v>
      </c>
      <c r="N222" s="291" t="s">
        <v>42</v>
      </c>
    </row>
    <row r="223" s="291" customFormat="1" hidden="1" outlineLevel="2" spans="1:14">
      <c r="A223" s="291">
        <v>202</v>
      </c>
      <c r="B223" s="291" t="s">
        <v>1164</v>
      </c>
      <c r="C223" s="291" t="s">
        <v>1219</v>
      </c>
      <c r="D223" s="291" t="s">
        <v>903</v>
      </c>
      <c r="E223" s="291" t="s">
        <v>1166</v>
      </c>
      <c r="F223" s="291" t="s">
        <v>1167</v>
      </c>
      <c r="G223" s="291" t="s">
        <v>1171</v>
      </c>
      <c r="H223" s="294">
        <v>18.22</v>
      </c>
      <c r="I223" s="294">
        <v>36.44</v>
      </c>
      <c r="J223" s="291" t="s">
        <v>1169</v>
      </c>
      <c r="K223" s="294">
        <v>227.75</v>
      </c>
      <c r="L223" s="294">
        <v>3473.25</v>
      </c>
      <c r="M223" s="294">
        <v>3245.5</v>
      </c>
      <c r="N223" s="291" t="s">
        <v>42</v>
      </c>
    </row>
    <row r="224" s="291" customFormat="1" hidden="1" outlineLevel="2" spans="1:14">
      <c r="A224" s="291">
        <v>203</v>
      </c>
      <c r="B224" s="291" t="s">
        <v>1164</v>
      </c>
      <c r="C224" s="291" t="s">
        <v>1219</v>
      </c>
      <c r="D224" s="291" t="s">
        <v>903</v>
      </c>
      <c r="E224" s="291" t="s">
        <v>1166</v>
      </c>
      <c r="F224" s="291" t="s">
        <v>1167</v>
      </c>
      <c r="G224" s="291" t="s">
        <v>1172</v>
      </c>
      <c r="H224" s="294">
        <v>18.22</v>
      </c>
      <c r="I224" s="294">
        <v>36.44</v>
      </c>
      <c r="J224" s="291" t="s">
        <v>1169</v>
      </c>
      <c r="K224" s="294">
        <v>227.75</v>
      </c>
      <c r="L224" s="294">
        <v>3473.25</v>
      </c>
      <c r="M224" s="294">
        <v>3245.5</v>
      </c>
      <c r="N224" s="291" t="s">
        <v>42</v>
      </c>
    </row>
    <row r="225" s="291" customFormat="1" hidden="1" outlineLevel="2" spans="1:14">
      <c r="A225" s="291">
        <v>204</v>
      </c>
      <c r="B225" s="291" t="s">
        <v>1164</v>
      </c>
      <c r="C225" s="291" t="s">
        <v>1219</v>
      </c>
      <c r="D225" s="291" t="s">
        <v>903</v>
      </c>
      <c r="E225" s="291" t="s">
        <v>1166</v>
      </c>
      <c r="F225" s="291" t="s">
        <v>1167</v>
      </c>
      <c r="G225" s="291" t="s">
        <v>1173</v>
      </c>
      <c r="H225" s="294">
        <v>18.22</v>
      </c>
      <c r="I225" s="294">
        <v>36.44</v>
      </c>
      <c r="J225" s="291" t="s">
        <v>1169</v>
      </c>
      <c r="K225" s="294">
        <v>227.75</v>
      </c>
      <c r="L225" s="294">
        <v>3473.25</v>
      </c>
      <c r="M225" s="294">
        <v>3245.5</v>
      </c>
      <c r="N225" s="291" t="s">
        <v>42</v>
      </c>
    </row>
    <row r="226" s="291" customFormat="1" hidden="1" outlineLevel="2" spans="1:14">
      <c r="A226" s="291">
        <v>205</v>
      </c>
      <c r="B226" s="291" t="s">
        <v>1164</v>
      </c>
      <c r="C226" s="291" t="s">
        <v>1219</v>
      </c>
      <c r="D226" s="291" t="s">
        <v>903</v>
      </c>
      <c r="E226" s="291" t="s">
        <v>1166</v>
      </c>
      <c r="F226" s="291" t="s">
        <v>1167</v>
      </c>
      <c r="G226" s="291" t="s">
        <v>1174</v>
      </c>
      <c r="H226" s="294">
        <v>18.22</v>
      </c>
      <c r="I226" s="294">
        <v>36.44</v>
      </c>
      <c r="J226" s="291" t="s">
        <v>1169</v>
      </c>
      <c r="K226" s="294">
        <v>227.75</v>
      </c>
      <c r="L226" s="294">
        <v>3473.25</v>
      </c>
      <c r="M226" s="294">
        <v>3245.5</v>
      </c>
      <c r="N226" s="291" t="s">
        <v>42</v>
      </c>
    </row>
    <row r="227" s="291" customFormat="1" hidden="1" outlineLevel="2" spans="1:14">
      <c r="A227" s="291">
        <v>206</v>
      </c>
      <c r="B227" s="291" t="s">
        <v>1164</v>
      </c>
      <c r="C227" s="291" t="s">
        <v>1219</v>
      </c>
      <c r="D227" s="291" t="s">
        <v>903</v>
      </c>
      <c r="E227" s="291" t="s">
        <v>1166</v>
      </c>
      <c r="F227" s="291" t="s">
        <v>1167</v>
      </c>
      <c r="G227" s="291" t="s">
        <v>1175</v>
      </c>
      <c r="H227" s="294">
        <v>18.22</v>
      </c>
      <c r="I227" s="294">
        <v>36.44</v>
      </c>
      <c r="J227" s="291" t="s">
        <v>1169</v>
      </c>
      <c r="K227" s="294">
        <v>227.75</v>
      </c>
      <c r="L227" s="294">
        <v>3473.25</v>
      </c>
      <c r="M227" s="294">
        <v>3245.5</v>
      </c>
      <c r="N227" s="291" t="s">
        <v>42</v>
      </c>
    </row>
    <row r="228" s="291" customFormat="1" outlineLevel="1" collapsed="1" spans="4:14">
      <c r="D228" s="293" t="s">
        <v>1220</v>
      </c>
      <c r="H228" s="294">
        <f>SUBTOTAL(9,H221:H227)</f>
        <v>127.54</v>
      </c>
      <c r="I228" s="294">
        <f>SUBTOTAL(9,I221:I227)</f>
        <v>255.08</v>
      </c>
      <c r="K228" s="294"/>
      <c r="L228" s="294"/>
      <c r="M228" s="294"/>
      <c r="N228" s="291">
        <f>SUBTOTAL(9,N221:N227)</f>
        <v>0</v>
      </c>
    </row>
    <row r="229" s="291" customFormat="1" hidden="1" outlineLevel="2" spans="1:14">
      <c r="A229" s="291">
        <v>207</v>
      </c>
      <c r="B229" s="291" t="s">
        <v>1164</v>
      </c>
      <c r="C229" s="291" t="s">
        <v>1221</v>
      </c>
      <c r="D229" s="291" t="s">
        <v>322</v>
      </c>
      <c r="E229" s="291" t="s">
        <v>1166</v>
      </c>
      <c r="F229" s="291" t="s">
        <v>1167</v>
      </c>
      <c r="G229" s="291" t="s">
        <v>1178</v>
      </c>
      <c r="H229" s="294">
        <v>18.23</v>
      </c>
      <c r="I229" s="294">
        <v>36.456</v>
      </c>
      <c r="J229" s="291" t="s">
        <v>1169</v>
      </c>
      <c r="K229" s="294">
        <v>227.85</v>
      </c>
      <c r="L229" s="294">
        <v>3473.25</v>
      </c>
      <c r="M229" s="294">
        <v>3245.4</v>
      </c>
      <c r="N229" s="291" t="s">
        <v>42</v>
      </c>
    </row>
    <row r="230" s="291" customFormat="1" hidden="1" outlineLevel="2" spans="1:14">
      <c r="A230" s="291">
        <v>208</v>
      </c>
      <c r="B230" s="291" t="s">
        <v>1164</v>
      </c>
      <c r="C230" s="291" t="s">
        <v>1221</v>
      </c>
      <c r="D230" s="291" t="s">
        <v>322</v>
      </c>
      <c r="E230" s="291" t="s">
        <v>1166</v>
      </c>
      <c r="F230" s="291" t="s">
        <v>1167</v>
      </c>
      <c r="G230" s="291" t="s">
        <v>1179</v>
      </c>
      <c r="H230" s="294">
        <v>18.23</v>
      </c>
      <c r="I230" s="294">
        <v>36.456</v>
      </c>
      <c r="J230" s="291" t="s">
        <v>1169</v>
      </c>
      <c r="K230" s="294">
        <v>227.85</v>
      </c>
      <c r="L230" s="294">
        <v>3473.25</v>
      </c>
      <c r="M230" s="294">
        <v>3245.4</v>
      </c>
      <c r="N230" s="291" t="s">
        <v>42</v>
      </c>
    </row>
    <row r="231" s="291" customFormat="1" hidden="1" outlineLevel="2" spans="1:14">
      <c r="A231" s="291">
        <v>209</v>
      </c>
      <c r="B231" s="291" t="s">
        <v>1164</v>
      </c>
      <c r="C231" s="291" t="s">
        <v>1221</v>
      </c>
      <c r="D231" s="291" t="s">
        <v>322</v>
      </c>
      <c r="E231" s="291" t="s">
        <v>1166</v>
      </c>
      <c r="F231" s="291" t="s">
        <v>1167</v>
      </c>
      <c r="G231" s="291" t="s">
        <v>1180</v>
      </c>
      <c r="H231" s="294">
        <v>18.23</v>
      </c>
      <c r="I231" s="294">
        <v>36.456</v>
      </c>
      <c r="J231" s="291" t="s">
        <v>1169</v>
      </c>
      <c r="K231" s="294">
        <v>227.85</v>
      </c>
      <c r="L231" s="294">
        <v>3473.25</v>
      </c>
      <c r="M231" s="294">
        <v>3245.4</v>
      </c>
      <c r="N231" s="291" t="s">
        <v>42</v>
      </c>
    </row>
    <row r="232" s="291" customFormat="1" hidden="1" outlineLevel="2" spans="1:14">
      <c r="A232" s="291">
        <v>210</v>
      </c>
      <c r="B232" s="291" t="s">
        <v>1164</v>
      </c>
      <c r="C232" s="291" t="s">
        <v>1221</v>
      </c>
      <c r="D232" s="291" t="s">
        <v>322</v>
      </c>
      <c r="E232" s="291" t="s">
        <v>1166</v>
      </c>
      <c r="F232" s="291" t="s">
        <v>1167</v>
      </c>
      <c r="G232" s="291" t="s">
        <v>1181</v>
      </c>
      <c r="H232" s="294">
        <v>18.23</v>
      </c>
      <c r="I232" s="294">
        <v>36.456</v>
      </c>
      <c r="J232" s="291" t="s">
        <v>1169</v>
      </c>
      <c r="K232" s="294">
        <v>227.85</v>
      </c>
      <c r="L232" s="294">
        <v>3473.25</v>
      </c>
      <c r="M232" s="294">
        <v>3245.4</v>
      </c>
      <c r="N232" s="291" t="s">
        <v>42</v>
      </c>
    </row>
    <row r="233" s="291" customFormat="1" hidden="1" outlineLevel="2" spans="1:14">
      <c r="A233" s="291">
        <v>211</v>
      </c>
      <c r="B233" s="291" t="s">
        <v>1164</v>
      </c>
      <c r="C233" s="291" t="s">
        <v>1221</v>
      </c>
      <c r="D233" s="291" t="s">
        <v>322</v>
      </c>
      <c r="E233" s="291" t="s">
        <v>1166</v>
      </c>
      <c r="F233" s="291" t="s">
        <v>1167</v>
      </c>
      <c r="G233" s="291" t="s">
        <v>1168</v>
      </c>
      <c r="H233" s="294">
        <v>18.23</v>
      </c>
      <c r="I233" s="294">
        <v>36.456</v>
      </c>
      <c r="J233" s="291" t="s">
        <v>1169</v>
      </c>
      <c r="K233" s="294">
        <v>227.85</v>
      </c>
      <c r="L233" s="294">
        <v>3473.25</v>
      </c>
      <c r="M233" s="294">
        <v>3245.4</v>
      </c>
      <c r="N233" s="291" t="s">
        <v>42</v>
      </c>
    </row>
    <row r="234" s="291" customFormat="1" hidden="1" outlineLevel="2" spans="1:14">
      <c r="A234" s="291">
        <v>212</v>
      </c>
      <c r="B234" s="291" t="s">
        <v>1164</v>
      </c>
      <c r="C234" s="291" t="s">
        <v>1221</v>
      </c>
      <c r="D234" s="291" t="s">
        <v>322</v>
      </c>
      <c r="E234" s="291" t="s">
        <v>1166</v>
      </c>
      <c r="F234" s="291" t="s">
        <v>1167</v>
      </c>
      <c r="G234" s="291" t="s">
        <v>1170</v>
      </c>
      <c r="H234" s="294">
        <v>18.23</v>
      </c>
      <c r="I234" s="294">
        <v>36.456</v>
      </c>
      <c r="J234" s="291" t="s">
        <v>1169</v>
      </c>
      <c r="K234" s="294">
        <v>227.85</v>
      </c>
      <c r="L234" s="294">
        <v>3473.25</v>
      </c>
      <c r="M234" s="294">
        <v>3245.4</v>
      </c>
      <c r="N234" s="291" t="s">
        <v>42</v>
      </c>
    </row>
    <row r="235" s="291" customFormat="1" hidden="1" outlineLevel="2" spans="1:14">
      <c r="A235" s="291">
        <v>213</v>
      </c>
      <c r="B235" s="291" t="s">
        <v>1164</v>
      </c>
      <c r="C235" s="291" t="s">
        <v>1221</v>
      </c>
      <c r="D235" s="291" t="s">
        <v>322</v>
      </c>
      <c r="E235" s="291" t="s">
        <v>1166</v>
      </c>
      <c r="F235" s="291" t="s">
        <v>1167</v>
      </c>
      <c r="G235" s="291" t="s">
        <v>1171</v>
      </c>
      <c r="H235" s="294">
        <v>18.23</v>
      </c>
      <c r="I235" s="294">
        <v>36.456</v>
      </c>
      <c r="J235" s="291" t="s">
        <v>1169</v>
      </c>
      <c r="K235" s="294">
        <v>227.85</v>
      </c>
      <c r="L235" s="294">
        <v>3473.25</v>
      </c>
      <c r="M235" s="294">
        <v>3245.4</v>
      </c>
      <c r="N235" s="291" t="s">
        <v>42</v>
      </c>
    </row>
    <row r="236" s="291" customFormat="1" hidden="1" outlineLevel="2" spans="1:14">
      <c r="A236" s="291">
        <v>214</v>
      </c>
      <c r="B236" s="291" t="s">
        <v>1164</v>
      </c>
      <c r="C236" s="291" t="s">
        <v>1221</v>
      </c>
      <c r="D236" s="291" t="s">
        <v>322</v>
      </c>
      <c r="E236" s="291" t="s">
        <v>1166</v>
      </c>
      <c r="F236" s="291" t="s">
        <v>1167</v>
      </c>
      <c r="G236" s="291" t="s">
        <v>1172</v>
      </c>
      <c r="H236" s="294">
        <v>18.23</v>
      </c>
      <c r="I236" s="294">
        <v>36.456</v>
      </c>
      <c r="J236" s="291" t="s">
        <v>1169</v>
      </c>
      <c r="K236" s="294">
        <v>227.85</v>
      </c>
      <c r="L236" s="294">
        <v>3473.25</v>
      </c>
      <c r="M236" s="294">
        <v>3245.4</v>
      </c>
      <c r="N236" s="291" t="s">
        <v>42</v>
      </c>
    </row>
    <row r="237" s="291" customFormat="1" hidden="1" outlineLevel="2" spans="1:14">
      <c r="A237" s="291">
        <v>215</v>
      </c>
      <c r="B237" s="291" t="s">
        <v>1164</v>
      </c>
      <c r="C237" s="291" t="s">
        <v>1221</v>
      </c>
      <c r="D237" s="291" t="s">
        <v>322</v>
      </c>
      <c r="E237" s="291" t="s">
        <v>1166</v>
      </c>
      <c r="F237" s="291" t="s">
        <v>1167</v>
      </c>
      <c r="G237" s="291" t="s">
        <v>1173</v>
      </c>
      <c r="H237" s="294">
        <v>18.23</v>
      </c>
      <c r="I237" s="294">
        <v>36.456</v>
      </c>
      <c r="J237" s="291" t="s">
        <v>1169</v>
      </c>
      <c r="K237" s="294">
        <v>227.85</v>
      </c>
      <c r="L237" s="294">
        <v>3473.25</v>
      </c>
      <c r="M237" s="294">
        <v>3245.4</v>
      </c>
      <c r="N237" s="291" t="s">
        <v>42</v>
      </c>
    </row>
    <row r="238" s="291" customFormat="1" hidden="1" outlineLevel="2" spans="1:14">
      <c r="A238" s="291">
        <v>216</v>
      </c>
      <c r="B238" s="291" t="s">
        <v>1164</v>
      </c>
      <c r="C238" s="291" t="s">
        <v>1221</v>
      </c>
      <c r="D238" s="291" t="s">
        <v>322</v>
      </c>
      <c r="E238" s="291" t="s">
        <v>1166</v>
      </c>
      <c r="F238" s="291" t="s">
        <v>1167</v>
      </c>
      <c r="G238" s="291" t="s">
        <v>1174</v>
      </c>
      <c r="H238" s="294">
        <v>18.23</v>
      </c>
      <c r="I238" s="294">
        <v>36.456</v>
      </c>
      <c r="J238" s="291" t="s">
        <v>1169</v>
      </c>
      <c r="K238" s="294">
        <v>227.85</v>
      </c>
      <c r="L238" s="294">
        <v>3473.25</v>
      </c>
      <c r="M238" s="294">
        <v>3245.4</v>
      </c>
      <c r="N238" s="291" t="s">
        <v>42</v>
      </c>
    </row>
    <row r="239" s="291" customFormat="1" hidden="1" outlineLevel="2" spans="1:14">
      <c r="A239" s="291">
        <v>217</v>
      </c>
      <c r="B239" s="291" t="s">
        <v>1164</v>
      </c>
      <c r="C239" s="291" t="s">
        <v>1221</v>
      </c>
      <c r="D239" s="291" t="s">
        <v>322</v>
      </c>
      <c r="E239" s="291" t="s">
        <v>1166</v>
      </c>
      <c r="F239" s="291" t="s">
        <v>1167</v>
      </c>
      <c r="G239" s="291" t="s">
        <v>1175</v>
      </c>
      <c r="H239" s="294">
        <v>18.23</v>
      </c>
      <c r="I239" s="294">
        <v>36.456</v>
      </c>
      <c r="J239" s="291" t="s">
        <v>1169</v>
      </c>
      <c r="K239" s="294">
        <v>227.85</v>
      </c>
      <c r="L239" s="294">
        <v>3473.25</v>
      </c>
      <c r="M239" s="294">
        <v>3245.4</v>
      </c>
      <c r="N239" s="291" t="s">
        <v>42</v>
      </c>
    </row>
    <row r="240" s="291" customFormat="1" outlineLevel="1" collapsed="1" spans="4:14">
      <c r="D240" s="293" t="s">
        <v>1222</v>
      </c>
      <c r="H240" s="294">
        <f>SUBTOTAL(9,H229:H239)</f>
        <v>200.53</v>
      </c>
      <c r="I240" s="294">
        <f>SUBTOTAL(9,I229:I239)</f>
        <v>401.016</v>
      </c>
      <c r="K240" s="294"/>
      <c r="L240" s="294"/>
      <c r="M240" s="294"/>
      <c r="N240" s="291">
        <f>SUBTOTAL(9,N229:N239)</f>
        <v>0</v>
      </c>
    </row>
    <row r="241" s="291" customFormat="1" hidden="1" outlineLevel="2" spans="1:14">
      <c r="A241" s="291">
        <v>218</v>
      </c>
      <c r="B241" s="291" t="s">
        <v>1164</v>
      </c>
      <c r="C241" s="291" t="s">
        <v>1223</v>
      </c>
      <c r="D241" s="291" t="s">
        <v>873</v>
      </c>
      <c r="E241" s="291" t="s">
        <v>1166</v>
      </c>
      <c r="F241" s="291" t="s">
        <v>1167</v>
      </c>
      <c r="G241" s="291" t="s">
        <v>1181</v>
      </c>
      <c r="H241" s="294">
        <v>18.22</v>
      </c>
      <c r="I241" s="294">
        <v>36.44</v>
      </c>
      <c r="J241" s="291" t="s">
        <v>1169</v>
      </c>
      <c r="K241" s="294">
        <v>227.75</v>
      </c>
      <c r="L241" s="294">
        <v>3473.25</v>
      </c>
      <c r="M241" s="294">
        <v>3245.5</v>
      </c>
      <c r="N241" s="291" t="s">
        <v>42</v>
      </c>
    </row>
    <row r="242" s="291" customFormat="1" hidden="1" outlineLevel="2" spans="1:14">
      <c r="A242" s="291">
        <v>219</v>
      </c>
      <c r="B242" s="291" t="s">
        <v>1164</v>
      </c>
      <c r="C242" s="291" t="s">
        <v>1223</v>
      </c>
      <c r="D242" s="291" t="s">
        <v>873</v>
      </c>
      <c r="E242" s="291" t="s">
        <v>1166</v>
      </c>
      <c r="F242" s="291" t="s">
        <v>1167</v>
      </c>
      <c r="G242" s="291" t="s">
        <v>1168</v>
      </c>
      <c r="H242" s="294">
        <v>18.22</v>
      </c>
      <c r="I242" s="294">
        <v>36.44</v>
      </c>
      <c r="J242" s="291" t="s">
        <v>1169</v>
      </c>
      <c r="K242" s="294">
        <v>227.75</v>
      </c>
      <c r="L242" s="294">
        <v>3473.25</v>
      </c>
      <c r="M242" s="294">
        <v>3245.5</v>
      </c>
      <c r="N242" s="291" t="s">
        <v>42</v>
      </c>
    </row>
    <row r="243" s="291" customFormat="1" hidden="1" outlineLevel="2" spans="1:14">
      <c r="A243" s="291">
        <v>220</v>
      </c>
      <c r="B243" s="291" t="s">
        <v>1164</v>
      </c>
      <c r="C243" s="291" t="s">
        <v>1223</v>
      </c>
      <c r="D243" s="291" t="s">
        <v>873</v>
      </c>
      <c r="E243" s="291" t="s">
        <v>1166</v>
      </c>
      <c r="F243" s="291" t="s">
        <v>1167</v>
      </c>
      <c r="G243" s="291" t="s">
        <v>1170</v>
      </c>
      <c r="H243" s="294">
        <v>18.22</v>
      </c>
      <c r="I243" s="294">
        <v>36.44</v>
      </c>
      <c r="J243" s="291" t="s">
        <v>1169</v>
      </c>
      <c r="K243" s="294">
        <v>227.75</v>
      </c>
      <c r="L243" s="294">
        <v>3473.25</v>
      </c>
      <c r="M243" s="294">
        <v>3245.5</v>
      </c>
      <c r="N243" s="291" t="s">
        <v>42</v>
      </c>
    </row>
    <row r="244" s="291" customFormat="1" hidden="1" outlineLevel="2" spans="1:14">
      <c r="A244" s="291">
        <v>221</v>
      </c>
      <c r="B244" s="291" t="s">
        <v>1164</v>
      </c>
      <c r="C244" s="291" t="s">
        <v>1223</v>
      </c>
      <c r="D244" s="291" t="s">
        <v>873</v>
      </c>
      <c r="E244" s="291" t="s">
        <v>1166</v>
      </c>
      <c r="F244" s="291" t="s">
        <v>1167</v>
      </c>
      <c r="G244" s="291" t="s">
        <v>1171</v>
      </c>
      <c r="H244" s="294">
        <v>18.22</v>
      </c>
      <c r="I244" s="294">
        <v>36.44</v>
      </c>
      <c r="J244" s="291" t="s">
        <v>1169</v>
      </c>
      <c r="K244" s="294">
        <v>227.75</v>
      </c>
      <c r="L244" s="294">
        <v>3473.25</v>
      </c>
      <c r="M244" s="294">
        <v>3245.5</v>
      </c>
      <c r="N244" s="291" t="s">
        <v>42</v>
      </c>
    </row>
    <row r="245" s="291" customFormat="1" hidden="1" outlineLevel="2" spans="1:14">
      <c r="A245" s="291">
        <v>222</v>
      </c>
      <c r="B245" s="291" t="s">
        <v>1164</v>
      </c>
      <c r="C245" s="291" t="s">
        <v>1223</v>
      </c>
      <c r="D245" s="291" t="s">
        <v>873</v>
      </c>
      <c r="E245" s="291" t="s">
        <v>1166</v>
      </c>
      <c r="F245" s="291" t="s">
        <v>1167</v>
      </c>
      <c r="G245" s="291" t="s">
        <v>1172</v>
      </c>
      <c r="H245" s="294">
        <v>18.22</v>
      </c>
      <c r="I245" s="294">
        <v>36.44</v>
      </c>
      <c r="J245" s="291" t="s">
        <v>1169</v>
      </c>
      <c r="K245" s="294">
        <v>227.75</v>
      </c>
      <c r="L245" s="294">
        <v>3473.25</v>
      </c>
      <c r="M245" s="294">
        <v>3245.5</v>
      </c>
      <c r="N245" s="291" t="s">
        <v>42</v>
      </c>
    </row>
    <row r="246" s="291" customFormat="1" hidden="1" outlineLevel="2" spans="1:14">
      <c r="A246" s="291">
        <v>223</v>
      </c>
      <c r="B246" s="291" t="s">
        <v>1164</v>
      </c>
      <c r="C246" s="291" t="s">
        <v>1223</v>
      </c>
      <c r="D246" s="291" t="s">
        <v>873</v>
      </c>
      <c r="E246" s="291" t="s">
        <v>1166</v>
      </c>
      <c r="F246" s="291" t="s">
        <v>1167</v>
      </c>
      <c r="G246" s="291" t="s">
        <v>1173</v>
      </c>
      <c r="H246" s="294">
        <v>18.22</v>
      </c>
      <c r="I246" s="294">
        <v>36.44</v>
      </c>
      <c r="J246" s="291" t="s">
        <v>1169</v>
      </c>
      <c r="K246" s="294">
        <v>227.75</v>
      </c>
      <c r="L246" s="294">
        <v>3473.25</v>
      </c>
      <c r="M246" s="294">
        <v>3245.5</v>
      </c>
      <c r="N246" s="291" t="s">
        <v>42</v>
      </c>
    </row>
    <row r="247" s="291" customFormat="1" hidden="1" outlineLevel="2" spans="1:14">
      <c r="A247" s="291">
        <v>224</v>
      </c>
      <c r="B247" s="291" t="s">
        <v>1164</v>
      </c>
      <c r="C247" s="291" t="s">
        <v>1223</v>
      </c>
      <c r="D247" s="291" t="s">
        <v>873</v>
      </c>
      <c r="E247" s="291" t="s">
        <v>1166</v>
      </c>
      <c r="F247" s="291" t="s">
        <v>1167</v>
      </c>
      <c r="G247" s="291" t="s">
        <v>1174</v>
      </c>
      <c r="H247" s="294">
        <v>18.22</v>
      </c>
      <c r="I247" s="294">
        <v>36.44</v>
      </c>
      <c r="J247" s="291" t="s">
        <v>1169</v>
      </c>
      <c r="K247" s="294">
        <v>227.75</v>
      </c>
      <c r="L247" s="294">
        <v>3473.25</v>
      </c>
      <c r="M247" s="294">
        <v>3245.5</v>
      </c>
      <c r="N247" s="291" t="s">
        <v>42</v>
      </c>
    </row>
    <row r="248" s="291" customFormat="1" hidden="1" outlineLevel="2" spans="1:14">
      <c r="A248" s="291">
        <v>225</v>
      </c>
      <c r="B248" s="291" t="s">
        <v>1164</v>
      </c>
      <c r="C248" s="291" t="s">
        <v>1223</v>
      </c>
      <c r="D248" s="291" t="s">
        <v>873</v>
      </c>
      <c r="E248" s="291" t="s">
        <v>1166</v>
      </c>
      <c r="F248" s="291" t="s">
        <v>1167</v>
      </c>
      <c r="G248" s="291" t="s">
        <v>1175</v>
      </c>
      <c r="H248" s="294">
        <v>18.22</v>
      </c>
      <c r="I248" s="294">
        <v>36.44</v>
      </c>
      <c r="J248" s="291" t="s">
        <v>1169</v>
      </c>
      <c r="K248" s="294">
        <v>227.75</v>
      </c>
      <c r="L248" s="294">
        <v>3473.25</v>
      </c>
      <c r="M248" s="294">
        <v>3245.5</v>
      </c>
      <c r="N248" s="291" t="s">
        <v>42</v>
      </c>
    </row>
    <row r="249" s="291" customFormat="1" outlineLevel="1" collapsed="1" spans="4:14">
      <c r="D249" s="293" t="s">
        <v>1224</v>
      </c>
      <c r="H249" s="294">
        <f>SUBTOTAL(9,H241:H248)</f>
        <v>145.76</v>
      </c>
      <c r="I249" s="294">
        <f>SUBTOTAL(9,I241:I248)</f>
        <v>291.52</v>
      </c>
      <c r="K249" s="294"/>
      <c r="L249" s="294"/>
      <c r="M249" s="294"/>
      <c r="N249" s="291">
        <f>SUBTOTAL(9,N241:N248)</f>
        <v>0</v>
      </c>
    </row>
    <row r="250" s="291" customFormat="1" hidden="1" outlineLevel="2" spans="1:14">
      <c r="A250" s="291">
        <v>226</v>
      </c>
      <c r="B250" s="291" t="s">
        <v>1164</v>
      </c>
      <c r="C250" s="291" t="s">
        <v>1225</v>
      </c>
      <c r="D250" s="291" t="s">
        <v>583</v>
      </c>
      <c r="E250" s="291" t="s">
        <v>1166</v>
      </c>
      <c r="F250" s="291" t="s">
        <v>1167</v>
      </c>
      <c r="G250" s="291" t="s">
        <v>1178</v>
      </c>
      <c r="H250" s="294">
        <v>18.23</v>
      </c>
      <c r="I250" s="294">
        <v>36.456</v>
      </c>
      <c r="J250" s="291" t="s">
        <v>1169</v>
      </c>
      <c r="K250" s="294">
        <v>227.85</v>
      </c>
      <c r="L250" s="294">
        <v>3473.25</v>
      </c>
      <c r="M250" s="294">
        <v>3245.4</v>
      </c>
      <c r="N250" s="291" t="s">
        <v>42</v>
      </c>
    </row>
    <row r="251" s="291" customFormat="1" hidden="1" outlineLevel="2" spans="1:14">
      <c r="A251" s="291">
        <v>227</v>
      </c>
      <c r="B251" s="291" t="s">
        <v>1164</v>
      </c>
      <c r="C251" s="291" t="s">
        <v>1225</v>
      </c>
      <c r="D251" s="291" t="s">
        <v>583</v>
      </c>
      <c r="E251" s="291" t="s">
        <v>1166</v>
      </c>
      <c r="F251" s="291" t="s">
        <v>1167</v>
      </c>
      <c r="G251" s="291" t="s">
        <v>1179</v>
      </c>
      <c r="H251" s="294">
        <v>18.23</v>
      </c>
      <c r="I251" s="294">
        <v>36.456</v>
      </c>
      <c r="J251" s="291" t="s">
        <v>1169</v>
      </c>
      <c r="K251" s="294">
        <v>227.85</v>
      </c>
      <c r="L251" s="294">
        <v>3473.25</v>
      </c>
      <c r="M251" s="294">
        <v>3245.4</v>
      </c>
      <c r="N251" s="291" t="s">
        <v>42</v>
      </c>
    </row>
    <row r="252" s="291" customFormat="1" hidden="1" outlineLevel="2" spans="1:14">
      <c r="A252" s="291">
        <v>228</v>
      </c>
      <c r="B252" s="291" t="s">
        <v>1164</v>
      </c>
      <c r="C252" s="291" t="s">
        <v>1225</v>
      </c>
      <c r="D252" s="291" t="s">
        <v>583</v>
      </c>
      <c r="E252" s="291" t="s">
        <v>1166</v>
      </c>
      <c r="F252" s="291" t="s">
        <v>1167</v>
      </c>
      <c r="G252" s="291" t="s">
        <v>1180</v>
      </c>
      <c r="H252" s="294">
        <v>18.23</v>
      </c>
      <c r="I252" s="294">
        <v>36.456</v>
      </c>
      <c r="J252" s="291" t="s">
        <v>1169</v>
      </c>
      <c r="K252" s="294">
        <v>227.85</v>
      </c>
      <c r="L252" s="294">
        <v>3473.25</v>
      </c>
      <c r="M252" s="294">
        <v>3245.4</v>
      </c>
      <c r="N252" s="291" t="s">
        <v>42</v>
      </c>
    </row>
    <row r="253" s="291" customFormat="1" hidden="1" outlineLevel="2" spans="1:14">
      <c r="A253" s="291">
        <v>229</v>
      </c>
      <c r="B253" s="291" t="s">
        <v>1164</v>
      </c>
      <c r="C253" s="291" t="s">
        <v>1225</v>
      </c>
      <c r="D253" s="291" t="s">
        <v>583</v>
      </c>
      <c r="E253" s="291" t="s">
        <v>1166</v>
      </c>
      <c r="F253" s="291" t="s">
        <v>1167</v>
      </c>
      <c r="G253" s="291" t="s">
        <v>1181</v>
      </c>
      <c r="H253" s="294">
        <v>18.23</v>
      </c>
      <c r="I253" s="294">
        <v>36.456</v>
      </c>
      <c r="J253" s="291" t="s">
        <v>1169</v>
      </c>
      <c r="K253" s="294">
        <v>227.85</v>
      </c>
      <c r="L253" s="294">
        <v>3473.25</v>
      </c>
      <c r="M253" s="294">
        <v>3245.4</v>
      </c>
      <c r="N253" s="291" t="s">
        <v>42</v>
      </c>
    </row>
    <row r="254" s="291" customFormat="1" hidden="1" outlineLevel="2" spans="1:14">
      <c r="A254" s="291">
        <v>230</v>
      </c>
      <c r="B254" s="291" t="s">
        <v>1164</v>
      </c>
      <c r="C254" s="291" t="s">
        <v>1225</v>
      </c>
      <c r="D254" s="291" t="s">
        <v>583</v>
      </c>
      <c r="E254" s="291" t="s">
        <v>1166</v>
      </c>
      <c r="F254" s="291" t="s">
        <v>1167</v>
      </c>
      <c r="G254" s="291" t="s">
        <v>1168</v>
      </c>
      <c r="H254" s="294">
        <v>18.23</v>
      </c>
      <c r="I254" s="294">
        <v>36.456</v>
      </c>
      <c r="J254" s="291" t="s">
        <v>1169</v>
      </c>
      <c r="K254" s="294">
        <v>227.85</v>
      </c>
      <c r="L254" s="294">
        <v>3473.25</v>
      </c>
      <c r="M254" s="294">
        <v>3245.4</v>
      </c>
      <c r="N254" s="291" t="s">
        <v>42</v>
      </c>
    </row>
    <row r="255" s="291" customFormat="1" hidden="1" outlineLevel="2" spans="1:14">
      <c r="A255" s="291">
        <v>231</v>
      </c>
      <c r="B255" s="291" t="s">
        <v>1164</v>
      </c>
      <c r="C255" s="291" t="s">
        <v>1225</v>
      </c>
      <c r="D255" s="291" t="s">
        <v>583</v>
      </c>
      <c r="E255" s="291" t="s">
        <v>1166</v>
      </c>
      <c r="F255" s="291" t="s">
        <v>1167</v>
      </c>
      <c r="G255" s="291" t="s">
        <v>1170</v>
      </c>
      <c r="H255" s="294">
        <v>18.23</v>
      </c>
      <c r="I255" s="294">
        <v>36.456</v>
      </c>
      <c r="J255" s="291" t="s">
        <v>1169</v>
      </c>
      <c r="K255" s="294">
        <v>227.85</v>
      </c>
      <c r="L255" s="294">
        <v>3473.25</v>
      </c>
      <c r="M255" s="294">
        <v>3245.4</v>
      </c>
      <c r="N255" s="291" t="s">
        <v>42</v>
      </c>
    </row>
    <row r="256" s="291" customFormat="1" hidden="1" outlineLevel="2" spans="1:14">
      <c r="A256" s="291">
        <v>232</v>
      </c>
      <c r="B256" s="291" t="s">
        <v>1164</v>
      </c>
      <c r="C256" s="291" t="s">
        <v>1225</v>
      </c>
      <c r="D256" s="291" t="s">
        <v>583</v>
      </c>
      <c r="E256" s="291" t="s">
        <v>1166</v>
      </c>
      <c r="F256" s="291" t="s">
        <v>1167</v>
      </c>
      <c r="G256" s="291" t="s">
        <v>1171</v>
      </c>
      <c r="H256" s="294">
        <v>18.23</v>
      </c>
      <c r="I256" s="294">
        <v>36.456</v>
      </c>
      <c r="J256" s="291" t="s">
        <v>1169</v>
      </c>
      <c r="K256" s="294">
        <v>227.85</v>
      </c>
      <c r="L256" s="294">
        <v>3473.25</v>
      </c>
      <c r="M256" s="294">
        <v>3245.4</v>
      </c>
      <c r="N256" s="291" t="s">
        <v>42</v>
      </c>
    </row>
    <row r="257" s="291" customFormat="1" hidden="1" outlineLevel="2" spans="1:14">
      <c r="A257" s="291">
        <v>233</v>
      </c>
      <c r="B257" s="291" t="s">
        <v>1164</v>
      </c>
      <c r="C257" s="291" t="s">
        <v>1225</v>
      </c>
      <c r="D257" s="291" t="s">
        <v>583</v>
      </c>
      <c r="E257" s="291" t="s">
        <v>1166</v>
      </c>
      <c r="F257" s="291" t="s">
        <v>1167</v>
      </c>
      <c r="G257" s="291" t="s">
        <v>1172</v>
      </c>
      <c r="H257" s="294">
        <v>18.23</v>
      </c>
      <c r="I257" s="294">
        <v>36.456</v>
      </c>
      <c r="J257" s="291" t="s">
        <v>1169</v>
      </c>
      <c r="K257" s="294">
        <v>227.85</v>
      </c>
      <c r="L257" s="294">
        <v>3473.25</v>
      </c>
      <c r="M257" s="294">
        <v>3245.4</v>
      </c>
      <c r="N257" s="291" t="s">
        <v>42</v>
      </c>
    </row>
    <row r="258" s="291" customFormat="1" hidden="1" outlineLevel="2" spans="1:14">
      <c r="A258" s="291">
        <v>234</v>
      </c>
      <c r="B258" s="291" t="s">
        <v>1164</v>
      </c>
      <c r="C258" s="291" t="s">
        <v>1225</v>
      </c>
      <c r="D258" s="291" t="s">
        <v>583</v>
      </c>
      <c r="E258" s="291" t="s">
        <v>1166</v>
      </c>
      <c r="F258" s="291" t="s">
        <v>1167</v>
      </c>
      <c r="G258" s="291" t="s">
        <v>1173</v>
      </c>
      <c r="H258" s="294">
        <v>18.23</v>
      </c>
      <c r="I258" s="294">
        <v>36.456</v>
      </c>
      <c r="J258" s="291" t="s">
        <v>1169</v>
      </c>
      <c r="K258" s="294">
        <v>227.85</v>
      </c>
      <c r="L258" s="294">
        <v>3473.25</v>
      </c>
      <c r="M258" s="294">
        <v>3245.4</v>
      </c>
      <c r="N258" s="291" t="s">
        <v>42</v>
      </c>
    </row>
    <row r="259" s="291" customFormat="1" hidden="1" outlineLevel="2" spans="1:14">
      <c r="A259" s="291">
        <v>235</v>
      </c>
      <c r="B259" s="291" t="s">
        <v>1164</v>
      </c>
      <c r="C259" s="291" t="s">
        <v>1225</v>
      </c>
      <c r="D259" s="291" t="s">
        <v>583</v>
      </c>
      <c r="E259" s="291" t="s">
        <v>1166</v>
      </c>
      <c r="F259" s="291" t="s">
        <v>1167</v>
      </c>
      <c r="G259" s="291" t="s">
        <v>1174</v>
      </c>
      <c r="H259" s="294">
        <v>18.23</v>
      </c>
      <c r="I259" s="294">
        <v>36.456</v>
      </c>
      <c r="J259" s="291" t="s">
        <v>1169</v>
      </c>
      <c r="K259" s="294">
        <v>227.85</v>
      </c>
      <c r="L259" s="294">
        <v>3473.25</v>
      </c>
      <c r="M259" s="294">
        <v>3245.4</v>
      </c>
      <c r="N259" s="291" t="s">
        <v>42</v>
      </c>
    </row>
    <row r="260" s="291" customFormat="1" hidden="1" outlineLevel="2" spans="1:14">
      <c r="A260" s="291">
        <v>236</v>
      </c>
      <c r="B260" s="291" t="s">
        <v>1164</v>
      </c>
      <c r="C260" s="291" t="s">
        <v>1225</v>
      </c>
      <c r="D260" s="291" t="s">
        <v>583</v>
      </c>
      <c r="E260" s="291" t="s">
        <v>1166</v>
      </c>
      <c r="F260" s="291" t="s">
        <v>1167</v>
      </c>
      <c r="G260" s="291" t="s">
        <v>1175</v>
      </c>
      <c r="H260" s="294">
        <v>18.23</v>
      </c>
      <c r="I260" s="294">
        <v>36.456</v>
      </c>
      <c r="J260" s="291" t="s">
        <v>1169</v>
      </c>
      <c r="K260" s="294">
        <v>227.85</v>
      </c>
      <c r="L260" s="294">
        <v>3473.25</v>
      </c>
      <c r="M260" s="294">
        <v>3245.4</v>
      </c>
      <c r="N260" s="291" t="s">
        <v>42</v>
      </c>
    </row>
    <row r="261" s="291" customFormat="1" outlineLevel="1" collapsed="1" spans="4:14">
      <c r="D261" s="293" t="s">
        <v>1226</v>
      </c>
      <c r="H261" s="294">
        <f>SUBTOTAL(9,H250:H260)</f>
        <v>200.53</v>
      </c>
      <c r="I261" s="294">
        <f>SUBTOTAL(9,I250:I260)</f>
        <v>401.016</v>
      </c>
      <c r="K261" s="294"/>
      <c r="L261" s="294"/>
      <c r="M261" s="294"/>
      <c r="N261" s="291">
        <f>SUBTOTAL(9,N250:N260)</f>
        <v>0</v>
      </c>
    </row>
    <row r="262" s="291" customFormat="1" hidden="1" outlineLevel="2" spans="1:14">
      <c r="A262" s="291">
        <v>237</v>
      </c>
      <c r="B262" s="291" t="s">
        <v>1164</v>
      </c>
      <c r="C262" s="291" t="s">
        <v>1227</v>
      </c>
      <c r="D262" s="291" t="s">
        <v>963</v>
      </c>
      <c r="E262" s="291" t="s">
        <v>1166</v>
      </c>
      <c r="F262" s="291" t="s">
        <v>1167</v>
      </c>
      <c r="G262" s="291" t="s">
        <v>1171</v>
      </c>
      <c r="H262" s="294">
        <v>18.22</v>
      </c>
      <c r="I262" s="294">
        <v>36.44</v>
      </c>
      <c r="J262" s="291" t="s">
        <v>1169</v>
      </c>
      <c r="K262" s="294">
        <v>227.75</v>
      </c>
      <c r="L262" s="294">
        <v>3473.25</v>
      </c>
      <c r="M262" s="294">
        <v>3245.5</v>
      </c>
      <c r="N262" s="291" t="s">
        <v>42</v>
      </c>
    </row>
    <row r="263" s="291" customFormat="1" hidden="1" outlineLevel="2" spans="1:14">
      <c r="A263" s="291">
        <v>238</v>
      </c>
      <c r="B263" s="291" t="s">
        <v>1164</v>
      </c>
      <c r="C263" s="291" t="s">
        <v>1227</v>
      </c>
      <c r="D263" s="291" t="s">
        <v>963</v>
      </c>
      <c r="E263" s="291" t="s">
        <v>1166</v>
      </c>
      <c r="F263" s="291" t="s">
        <v>1167</v>
      </c>
      <c r="G263" s="291" t="s">
        <v>1172</v>
      </c>
      <c r="H263" s="294">
        <v>18.22</v>
      </c>
      <c r="I263" s="294">
        <v>36.44</v>
      </c>
      <c r="J263" s="291" t="s">
        <v>1169</v>
      </c>
      <c r="K263" s="294">
        <v>227.75</v>
      </c>
      <c r="L263" s="294">
        <v>3473.25</v>
      </c>
      <c r="M263" s="294">
        <v>3245.5</v>
      </c>
      <c r="N263" s="291" t="s">
        <v>42</v>
      </c>
    </row>
    <row r="264" s="291" customFormat="1" hidden="1" outlineLevel="2" spans="1:14">
      <c r="A264" s="291">
        <v>239</v>
      </c>
      <c r="B264" s="291" t="s">
        <v>1164</v>
      </c>
      <c r="C264" s="291" t="s">
        <v>1227</v>
      </c>
      <c r="D264" s="291" t="s">
        <v>963</v>
      </c>
      <c r="E264" s="291" t="s">
        <v>1166</v>
      </c>
      <c r="F264" s="291" t="s">
        <v>1167</v>
      </c>
      <c r="G264" s="291" t="s">
        <v>1173</v>
      </c>
      <c r="H264" s="294">
        <v>18.22</v>
      </c>
      <c r="I264" s="294">
        <v>36.44</v>
      </c>
      <c r="J264" s="291" t="s">
        <v>1169</v>
      </c>
      <c r="K264" s="294">
        <v>227.75</v>
      </c>
      <c r="L264" s="294">
        <v>3473.25</v>
      </c>
      <c r="M264" s="294">
        <v>3245.5</v>
      </c>
      <c r="N264" s="291" t="s">
        <v>42</v>
      </c>
    </row>
    <row r="265" s="291" customFormat="1" hidden="1" outlineLevel="2" spans="1:14">
      <c r="A265" s="291">
        <v>240</v>
      </c>
      <c r="B265" s="291" t="s">
        <v>1164</v>
      </c>
      <c r="C265" s="291" t="s">
        <v>1227</v>
      </c>
      <c r="D265" s="291" t="s">
        <v>963</v>
      </c>
      <c r="E265" s="291" t="s">
        <v>1166</v>
      </c>
      <c r="F265" s="291" t="s">
        <v>1167</v>
      </c>
      <c r="G265" s="291" t="s">
        <v>1174</v>
      </c>
      <c r="H265" s="294">
        <v>18.22</v>
      </c>
      <c r="I265" s="294">
        <v>36.44</v>
      </c>
      <c r="J265" s="291" t="s">
        <v>1169</v>
      </c>
      <c r="K265" s="294">
        <v>227.75</v>
      </c>
      <c r="L265" s="294">
        <v>3473.25</v>
      </c>
      <c r="M265" s="294">
        <v>3245.5</v>
      </c>
      <c r="N265" s="291" t="s">
        <v>42</v>
      </c>
    </row>
    <row r="266" s="291" customFormat="1" hidden="1" outlineLevel="2" spans="1:14">
      <c r="A266" s="291">
        <v>241</v>
      </c>
      <c r="B266" s="291" t="s">
        <v>1164</v>
      </c>
      <c r="C266" s="291" t="s">
        <v>1227</v>
      </c>
      <c r="D266" s="291" t="s">
        <v>963</v>
      </c>
      <c r="E266" s="291" t="s">
        <v>1166</v>
      </c>
      <c r="F266" s="291" t="s">
        <v>1167</v>
      </c>
      <c r="G266" s="291" t="s">
        <v>1175</v>
      </c>
      <c r="H266" s="294">
        <v>18.22</v>
      </c>
      <c r="I266" s="294">
        <v>36.44</v>
      </c>
      <c r="J266" s="291" t="s">
        <v>1169</v>
      </c>
      <c r="K266" s="294">
        <v>227.75</v>
      </c>
      <c r="L266" s="294">
        <v>3473.25</v>
      </c>
      <c r="M266" s="294">
        <v>3245.5</v>
      </c>
      <c r="N266" s="291" t="s">
        <v>42</v>
      </c>
    </row>
    <row r="267" s="291" customFormat="1" outlineLevel="1" collapsed="1" spans="4:14">
      <c r="D267" s="293" t="s">
        <v>1228</v>
      </c>
      <c r="H267" s="294">
        <f>SUBTOTAL(9,H262:H266)</f>
        <v>91.1</v>
      </c>
      <c r="I267" s="294">
        <f>SUBTOTAL(9,I262:I266)</f>
        <v>182.2</v>
      </c>
      <c r="K267" s="294"/>
      <c r="L267" s="294"/>
      <c r="M267" s="294"/>
      <c r="N267" s="291">
        <f>SUBTOTAL(9,N262:N266)</f>
        <v>0</v>
      </c>
    </row>
    <row r="268" s="291" customFormat="1" hidden="1" outlineLevel="2" spans="1:14">
      <c r="A268" s="291">
        <v>242</v>
      </c>
      <c r="B268" s="291" t="s">
        <v>1164</v>
      </c>
      <c r="C268" s="291" t="s">
        <v>1229</v>
      </c>
      <c r="D268" s="291" t="s">
        <v>577</v>
      </c>
      <c r="E268" s="291" t="s">
        <v>1166</v>
      </c>
      <c r="F268" s="291" t="s">
        <v>1167</v>
      </c>
      <c r="G268" s="291" t="s">
        <v>1178</v>
      </c>
      <c r="H268" s="294">
        <v>18.23</v>
      </c>
      <c r="I268" s="294">
        <v>36.456</v>
      </c>
      <c r="J268" s="291" t="s">
        <v>1169</v>
      </c>
      <c r="K268" s="294">
        <v>227.85</v>
      </c>
      <c r="L268" s="294">
        <v>3473.25</v>
      </c>
      <c r="M268" s="294">
        <v>3245.4</v>
      </c>
      <c r="N268" s="291" t="s">
        <v>42</v>
      </c>
    </row>
    <row r="269" s="291" customFormat="1" hidden="1" outlineLevel="2" spans="1:14">
      <c r="A269" s="291">
        <v>243</v>
      </c>
      <c r="B269" s="291" t="s">
        <v>1164</v>
      </c>
      <c r="C269" s="291" t="s">
        <v>1229</v>
      </c>
      <c r="D269" s="291" t="s">
        <v>577</v>
      </c>
      <c r="E269" s="291" t="s">
        <v>1166</v>
      </c>
      <c r="F269" s="291" t="s">
        <v>1167</v>
      </c>
      <c r="G269" s="291" t="s">
        <v>1179</v>
      </c>
      <c r="H269" s="294">
        <v>18.23</v>
      </c>
      <c r="I269" s="294">
        <v>36.456</v>
      </c>
      <c r="J269" s="291" t="s">
        <v>1169</v>
      </c>
      <c r="K269" s="294">
        <v>227.85</v>
      </c>
      <c r="L269" s="294">
        <v>3473.25</v>
      </c>
      <c r="M269" s="294">
        <v>3245.4</v>
      </c>
      <c r="N269" s="291" t="s">
        <v>42</v>
      </c>
    </row>
    <row r="270" s="291" customFormat="1" hidden="1" outlineLevel="2" spans="1:14">
      <c r="A270" s="291">
        <v>244</v>
      </c>
      <c r="B270" s="291" t="s">
        <v>1164</v>
      </c>
      <c r="C270" s="291" t="s">
        <v>1229</v>
      </c>
      <c r="D270" s="291" t="s">
        <v>577</v>
      </c>
      <c r="E270" s="291" t="s">
        <v>1166</v>
      </c>
      <c r="F270" s="291" t="s">
        <v>1167</v>
      </c>
      <c r="G270" s="291" t="s">
        <v>1180</v>
      </c>
      <c r="H270" s="294">
        <v>18.23</v>
      </c>
      <c r="I270" s="294">
        <v>36.456</v>
      </c>
      <c r="J270" s="291" t="s">
        <v>1169</v>
      </c>
      <c r="K270" s="294">
        <v>227.85</v>
      </c>
      <c r="L270" s="294">
        <v>3473.25</v>
      </c>
      <c r="M270" s="294">
        <v>3245.4</v>
      </c>
      <c r="N270" s="291" t="s">
        <v>42</v>
      </c>
    </row>
    <row r="271" s="291" customFormat="1" hidden="1" outlineLevel="2" spans="1:14">
      <c r="A271" s="291">
        <v>245</v>
      </c>
      <c r="B271" s="291" t="s">
        <v>1164</v>
      </c>
      <c r="C271" s="291" t="s">
        <v>1229</v>
      </c>
      <c r="D271" s="291" t="s">
        <v>577</v>
      </c>
      <c r="E271" s="291" t="s">
        <v>1166</v>
      </c>
      <c r="F271" s="291" t="s">
        <v>1167</v>
      </c>
      <c r="G271" s="291" t="s">
        <v>1181</v>
      </c>
      <c r="H271" s="294">
        <v>18.23</v>
      </c>
      <c r="I271" s="294">
        <v>36.456</v>
      </c>
      <c r="J271" s="291" t="s">
        <v>1169</v>
      </c>
      <c r="K271" s="294">
        <v>227.85</v>
      </c>
      <c r="L271" s="294">
        <v>3473.25</v>
      </c>
      <c r="M271" s="294">
        <v>3245.4</v>
      </c>
      <c r="N271" s="291" t="s">
        <v>42</v>
      </c>
    </row>
    <row r="272" s="291" customFormat="1" hidden="1" outlineLevel="2" spans="1:14">
      <c r="A272" s="291">
        <v>246</v>
      </c>
      <c r="B272" s="291" t="s">
        <v>1164</v>
      </c>
      <c r="C272" s="291" t="s">
        <v>1229</v>
      </c>
      <c r="D272" s="291" t="s">
        <v>577</v>
      </c>
      <c r="E272" s="291" t="s">
        <v>1166</v>
      </c>
      <c r="F272" s="291" t="s">
        <v>1167</v>
      </c>
      <c r="G272" s="291" t="s">
        <v>1168</v>
      </c>
      <c r="H272" s="294">
        <v>18.23</v>
      </c>
      <c r="I272" s="294">
        <v>36.456</v>
      </c>
      <c r="J272" s="291" t="s">
        <v>1169</v>
      </c>
      <c r="K272" s="294">
        <v>227.85</v>
      </c>
      <c r="L272" s="294">
        <v>3473.25</v>
      </c>
      <c r="M272" s="294">
        <v>3245.4</v>
      </c>
      <c r="N272" s="291" t="s">
        <v>42</v>
      </c>
    </row>
    <row r="273" s="291" customFormat="1" hidden="1" outlineLevel="2" spans="1:14">
      <c r="A273" s="291">
        <v>247</v>
      </c>
      <c r="B273" s="291" t="s">
        <v>1164</v>
      </c>
      <c r="C273" s="291" t="s">
        <v>1229</v>
      </c>
      <c r="D273" s="291" t="s">
        <v>577</v>
      </c>
      <c r="E273" s="291" t="s">
        <v>1166</v>
      </c>
      <c r="F273" s="291" t="s">
        <v>1167</v>
      </c>
      <c r="G273" s="291" t="s">
        <v>1170</v>
      </c>
      <c r="H273" s="294">
        <v>18.23</v>
      </c>
      <c r="I273" s="294">
        <v>36.456</v>
      </c>
      <c r="J273" s="291" t="s">
        <v>1169</v>
      </c>
      <c r="K273" s="294">
        <v>227.85</v>
      </c>
      <c r="L273" s="294">
        <v>3473.25</v>
      </c>
      <c r="M273" s="294">
        <v>3245.4</v>
      </c>
      <c r="N273" s="291" t="s">
        <v>42</v>
      </c>
    </row>
    <row r="274" s="291" customFormat="1" hidden="1" outlineLevel="2" spans="1:14">
      <c r="A274" s="291">
        <v>248</v>
      </c>
      <c r="B274" s="291" t="s">
        <v>1164</v>
      </c>
      <c r="C274" s="291" t="s">
        <v>1229</v>
      </c>
      <c r="D274" s="291" t="s">
        <v>577</v>
      </c>
      <c r="E274" s="291" t="s">
        <v>1166</v>
      </c>
      <c r="F274" s="291" t="s">
        <v>1167</v>
      </c>
      <c r="G274" s="291" t="s">
        <v>1171</v>
      </c>
      <c r="H274" s="294">
        <v>18.23</v>
      </c>
      <c r="I274" s="294">
        <v>36.456</v>
      </c>
      <c r="J274" s="291" t="s">
        <v>1169</v>
      </c>
      <c r="K274" s="294">
        <v>227.85</v>
      </c>
      <c r="L274" s="294">
        <v>3473.25</v>
      </c>
      <c r="M274" s="294">
        <v>3245.4</v>
      </c>
      <c r="N274" s="291" t="s">
        <v>42</v>
      </c>
    </row>
    <row r="275" s="291" customFormat="1" hidden="1" outlineLevel="2" spans="1:14">
      <c r="A275" s="291">
        <v>249</v>
      </c>
      <c r="B275" s="291" t="s">
        <v>1164</v>
      </c>
      <c r="C275" s="291" t="s">
        <v>1229</v>
      </c>
      <c r="D275" s="291" t="s">
        <v>577</v>
      </c>
      <c r="E275" s="291" t="s">
        <v>1166</v>
      </c>
      <c r="F275" s="291" t="s">
        <v>1167</v>
      </c>
      <c r="G275" s="291" t="s">
        <v>1172</v>
      </c>
      <c r="H275" s="294">
        <v>18.23</v>
      </c>
      <c r="I275" s="294">
        <v>36.456</v>
      </c>
      <c r="J275" s="291" t="s">
        <v>1169</v>
      </c>
      <c r="K275" s="294">
        <v>227.85</v>
      </c>
      <c r="L275" s="294">
        <v>3473.25</v>
      </c>
      <c r="M275" s="294">
        <v>3245.4</v>
      </c>
      <c r="N275" s="291" t="s">
        <v>42</v>
      </c>
    </row>
    <row r="276" s="291" customFormat="1" hidden="1" outlineLevel="2" spans="1:14">
      <c r="A276" s="291">
        <v>250</v>
      </c>
      <c r="B276" s="291" t="s">
        <v>1164</v>
      </c>
      <c r="C276" s="291" t="s">
        <v>1229</v>
      </c>
      <c r="D276" s="291" t="s">
        <v>577</v>
      </c>
      <c r="E276" s="291" t="s">
        <v>1166</v>
      </c>
      <c r="F276" s="291" t="s">
        <v>1167</v>
      </c>
      <c r="G276" s="291" t="s">
        <v>1173</v>
      </c>
      <c r="H276" s="294">
        <v>18.23</v>
      </c>
      <c r="I276" s="294">
        <v>36.456</v>
      </c>
      <c r="J276" s="291" t="s">
        <v>1169</v>
      </c>
      <c r="K276" s="294">
        <v>227.85</v>
      </c>
      <c r="L276" s="294">
        <v>3473.25</v>
      </c>
      <c r="M276" s="294">
        <v>3245.4</v>
      </c>
      <c r="N276" s="291" t="s">
        <v>42</v>
      </c>
    </row>
    <row r="277" s="291" customFormat="1" hidden="1" outlineLevel="2" spans="1:14">
      <c r="A277" s="291">
        <v>251</v>
      </c>
      <c r="B277" s="291" t="s">
        <v>1164</v>
      </c>
      <c r="C277" s="291" t="s">
        <v>1229</v>
      </c>
      <c r="D277" s="291" t="s">
        <v>577</v>
      </c>
      <c r="E277" s="291" t="s">
        <v>1166</v>
      </c>
      <c r="F277" s="291" t="s">
        <v>1167</v>
      </c>
      <c r="G277" s="291" t="s">
        <v>1174</v>
      </c>
      <c r="H277" s="294">
        <v>18.23</v>
      </c>
      <c r="I277" s="294">
        <v>36.456</v>
      </c>
      <c r="J277" s="291" t="s">
        <v>1169</v>
      </c>
      <c r="K277" s="294">
        <v>227.85</v>
      </c>
      <c r="L277" s="294">
        <v>3473.25</v>
      </c>
      <c r="M277" s="294">
        <v>3245.4</v>
      </c>
      <c r="N277" s="291" t="s">
        <v>42</v>
      </c>
    </row>
    <row r="278" s="291" customFormat="1" hidden="1" outlineLevel="2" spans="1:14">
      <c r="A278" s="291">
        <v>252</v>
      </c>
      <c r="B278" s="291" t="s">
        <v>1164</v>
      </c>
      <c r="C278" s="291" t="s">
        <v>1229</v>
      </c>
      <c r="D278" s="291" t="s">
        <v>577</v>
      </c>
      <c r="E278" s="291" t="s">
        <v>1166</v>
      </c>
      <c r="F278" s="291" t="s">
        <v>1167</v>
      </c>
      <c r="G278" s="291" t="s">
        <v>1175</v>
      </c>
      <c r="H278" s="294">
        <v>18.23</v>
      </c>
      <c r="I278" s="294">
        <v>36.456</v>
      </c>
      <c r="J278" s="291" t="s">
        <v>1169</v>
      </c>
      <c r="K278" s="294">
        <v>227.85</v>
      </c>
      <c r="L278" s="294">
        <v>3473.25</v>
      </c>
      <c r="M278" s="294">
        <v>3245.4</v>
      </c>
      <c r="N278" s="291" t="s">
        <v>42</v>
      </c>
    </row>
    <row r="279" s="291" customFormat="1" outlineLevel="1" collapsed="1" spans="4:14">
      <c r="D279" s="293" t="s">
        <v>1230</v>
      </c>
      <c r="H279" s="294">
        <f>SUBTOTAL(9,H268:H278)</f>
        <v>200.53</v>
      </c>
      <c r="I279" s="294">
        <f>SUBTOTAL(9,I268:I278)</f>
        <v>401.016</v>
      </c>
      <c r="K279" s="294"/>
      <c r="L279" s="294"/>
      <c r="M279" s="294"/>
      <c r="N279" s="291">
        <f>SUBTOTAL(9,N268:N278)</f>
        <v>0</v>
      </c>
    </row>
    <row r="280" s="291" customFormat="1" hidden="1" outlineLevel="2" spans="1:14">
      <c r="A280" s="291">
        <v>253</v>
      </c>
      <c r="B280" s="291" t="s">
        <v>1164</v>
      </c>
      <c r="C280" s="291" t="s">
        <v>1231</v>
      </c>
      <c r="D280" s="291" t="s">
        <v>171</v>
      </c>
      <c r="E280" s="291" t="s">
        <v>1166</v>
      </c>
      <c r="F280" s="291" t="s">
        <v>1167</v>
      </c>
      <c r="G280" s="291" t="s">
        <v>1178</v>
      </c>
      <c r="H280" s="294">
        <v>18.23</v>
      </c>
      <c r="I280" s="294">
        <v>36.456</v>
      </c>
      <c r="J280" s="291" t="s">
        <v>1169</v>
      </c>
      <c r="K280" s="294">
        <v>227.85</v>
      </c>
      <c r="L280" s="294">
        <v>3473.25</v>
      </c>
      <c r="M280" s="294">
        <v>3245.4</v>
      </c>
      <c r="N280" s="291" t="s">
        <v>42</v>
      </c>
    </row>
    <row r="281" s="291" customFormat="1" hidden="1" outlineLevel="2" spans="1:14">
      <c r="A281" s="291">
        <v>254</v>
      </c>
      <c r="B281" s="291" t="s">
        <v>1164</v>
      </c>
      <c r="C281" s="291" t="s">
        <v>1231</v>
      </c>
      <c r="D281" s="291" t="s">
        <v>171</v>
      </c>
      <c r="E281" s="291" t="s">
        <v>1166</v>
      </c>
      <c r="F281" s="291" t="s">
        <v>1167</v>
      </c>
      <c r="G281" s="291" t="s">
        <v>1179</v>
      </c>
      <c r="H281" s="294">
        <v>18.23</v>
      </c>
      <c r="I281" s="294">
        <v>36.456</v>
      </c>
      <c r="J281" s="291" t="s">
        <v>1169</v>
      </c>
      <c r="K281" s="294">
        <v>227.85</v>
      </c>
      <c r="L281" s="294">
        <v>3473.25</v>
      </c>
      <c r="M281" s="294">
        <v>3245.4</v>
      </c>
      <c r="N281" s="291" t="s">
        <v>42</v>
      </c>
    </row>
    <row r="282" s="291" customFormat="1" hidden="1" outlineLevel="2" spans="1:14">
      <c r="A282" s="291">
        <v>255</v>
      </c>
      <c r="B282" s="291" t="s">
        <v>1164</v>
      </c>
      <c r="C282" s="291" t="s">
        <v>1231</v>
      </c>
      <c r="D282" s="291" t="s">
        <v>171</v>
      </c>
      <c r="E282" s="291" t="s">
        <v>1166</v>
      </c>
      <c r="F282" s="291" t="s">
        <v>1167</v>
      </c>
      <c r="G282" s="291" t="s">
        <v>1180</v>
      </c>
      <c r="H282" s="294">
        <v>18.23</v>
      </c>
      <c r="I282" s="294">
        <v>36.456</v>
      </c>
      <c r="J282" s="291" t="s">
        <v>1169</v>
      </c>
      <c r="K282" s="294">
        <v>227.85</v>
      </c>
      <c r="L282" s="294">
        <v>3473.25</v>
      </c>
      <c r="M282" s="294">
        <v>3245.4</v>
      </c>
      <c r="N282" s="291" t="s">
        <v>42</v>
      </c>
    </row>
    <row r="283" s="291" customFormat="1" hidden="1" outlineLevel="2" spans="1:14">
      <c r="A283" s="291">
        <v>256</v>
      </c>
      <c r="B283" s="291" t="s">
        <v>1164</v>
      </c>
      <c r="C283" s="291" t="s">
        <v>1231</v>
      </c>
      <c r="D283" s="291" t="s">
        <v>171</v>
      </c>
      <c r="E283" s="291" t="s">
        <v>1166</v>
      </c>
      <c r="F283" s="291" t="s">
        <v>1167</v>
      </c>
      <c r="G283" s="291" t="s">
        <v>1181</v>
      </c>
      <c r="H283" s="294">
        <v>18.23</v>
      </c>
      <c r="I283" s="294">
        <v>36.456</v>
      </c>
      <c r="J283" s="291" t="s">
        <v>1169</v>
      </c>
      <c r="K283" s="294">
        <v>227.85</v>
      </c>
      <c r="L283" s="294">
        <v>3473.25</v>
      </c>
      <c r="M283" s="294">
        <v>3245.4</v>
      </c>
      <c r="N283" s="291" t="s">
        <v>42</v>
      </c>
    </row>
    <row r="284" s="291" customFormat="1" hidden="1" outlineLevel="2" spans="1:14">
      <c r="A284" s="291">
        <v>257</v>
      </c>
      <c r="B284" s="291" t="s">
        <v>1164</v>
      </c>
      <c r="C284" s="291" t="s">
        <v>1231</v>
      </c>
      <c r="D284" s="291" t="s">
        <v>171</v>
      </c>
      <c r="E284" s="291" t="s">
        <v>1166</v>
      </c>
      <c r="F284" s="291" t="s">
        <v>1167</v>
      </c>
      <c r="G284" s="291" t="s">
        <v>1168</v>
      </c>
      <c r="H284" s="294">
        <v>18.23</v>
      </c>
      <c r="I284" s="294">
        <v>36.456</v>
      </c>
      <c r="J284" s="291" t="s">
        <v>1169</v>
      </c>
      <c r="K284" s="294">
        <v>227.85</v>
      </c>
      <c r="L284" s="294">
        <v>3473.25</v>
      </c>
      <c r="M284" s="294">
        <v>3245.4</v>
      </c>
      <c r="N284" s="291" t="s">
        <v>42</v>
      </c>
    </row>
    <row r="285" s="291" customFormat="1" hidden="1" outlineLevel="2" spans="1:14">
      <c r="A285" s="291">
        <v>258</v>
      </c>
      <c r="B285" s="291" t="s">
        <v>1164</v>
      </c>
      <c r="C285" s="291" t="s">
        <v>1231</v>
      </c>
      <c r="D285" s="291" t="s">
        <v>171</v>
      </c>
      <c r="E285" s="291" t="s">
        <v>1166</v>
      </c>
      <c r="F285" s="291" t="s">
        <v>1167</v>
      </c>
      <c r="G285" s="291" t="s">
        <v>1170</v>
      </c>
      <c r="H285" s="294">
        <v>18.23</v>
      </c>
      <c r="I285" s="294">
        <v>36.456</v>
      </c>
      <c r="J285" s="291" t="s">
        <v>1169</v>
      </c>
      <c r="K285" s="294">
        <v>227.85</v>
      </c>
      <c r="L285" s="294">
        <v>3473.25</v>
      </c>
      <c r="M285" s="294">
        <v>3245.4</v>
      </c>
      <c r="N285" s="291" t="s">
        <v>42</v>
      </c>
    </row>
    <row r="286" s="291" customFormat="1" hidden="1" outlineLevel="2" spans="1:14">
      <c r="A286" s="291">
        <v>259</v>
      </c>
      <c r="B286" s="291" t="s">
        <v>1164</v>
      </c>
      <c r="C286" s="291" t="s">
        <v>1231</v>
      </c>
      <c r="D286" s="291" t="s">
        <v>171</v>
      </c>
      <c r="E286" s="291" t="s">
        <v>1166</v>
      </c>
      <c r="F286" s="291" t="s">
        <v>1167</v>
      </c>
      <c r="G286" s="291" t="s">
        <v>1171</v>
      </c>
      <c r="H286" s="294">
        <v>18.23</v>
      </c>
      <c r="I286" s="294">
        <v>36.456</v>
      </c>
      <c r="J286" s="291" t="s">
        <v>1169</v>
      </c>
      <c r="K286" s="294">
        <v>227.85</v>
      </c>
      <c r="L286" s="294">
        <v>3473.25</v>
      </c>
      <c r="M286" s="294">
        <v>3245.4</v>
      </c>
      <c r="N286" s="291" t="s">
        <v>42</v>
      </c>
    </row>
    <row r="287" s="291" customFormat="1" hidden="1" outlineLevel="2" spans="1:14">
      <c r="A287" s="291">
        <v>260</v>
      </c>
      <c r="B287" s="291" t="s">
        <v>1164</v>
      </c>
      <c r="C287" s="291" t="s">
        <v>1231</v>
      </c>
      <c r="D287" s="291" t="s">
        <v>171</v>
      </c>
      <c r="E287" s="291" t="s">
        <v>1166</v>
      </c>
      <c r="F287" s="291" t="s">
        <v>1167</v>
      </c>
      <c r="G287" s="291" t="s">
        <v>1172</v>
      </c>
      <c r="H287" s="294">
        <v>18.23</v>
      </c>
      <c r="I287" s="294">
        <v>36.456</v>
      </c>
      <c r="J287" s="291" t="s">
        <v>1169</v>
      </c>
      <c r="K287" s="294">
        <v>227.85</v>
      </c>
      <c r="L287" s="294">
        <v>3473.25</v>
      </c>
      <c r="M287" s="294">
        <v>3245.4</v>
      </c>
      <c r="N287" s="291" t="s">
        <v>42</v>
      </c>
    </row>
    <row r="288" s="291" customFormat="1" hidden="1" outlineLevel="2" spans="1:14">
      <c r="A288" s="291">
        <v>261</v>
      </c>
      <c r="B288" s="291" t="s">
        <v>1164</v>
      </c>
      <c r="C288" s="291" t="s">
        <v>1231</v>
      </c>
      <c r="D288" s="291" t="s">
        <v>171</v>
      </c>
      <c r="E288" s="291" t="s">
        <v>1166</v>
      </c>
      <c r="F288" s="291" t="s">
        <v>1167</v>
      </c>
      <c r="G288" s="291" t="s">
        <v>1173</v>
      </c>
      <c r="H288" s="294">
        <v>18.23</v>
      </c>
      <c r="I288" s="294">
        <v>36.456</v>
      </c>
      <c r="J288" s="291" t="s">
        <v>1169</v>
      </c>
      <c r="K288" s="294">
        <v>227.85</v>
      </c>
      <c r="L288" s="294">
        <v>3473.25</v>
      </c>
      <c r="M288" s="294">
        <v>3245.4</v>
      </c>
      <c r="N288" s="291" t="s">
        <v>42</v>
      </c>
    </row>
    <row r="289" s="291" customFormat="1" hidden="1" outlineLevel="2" spans="1:14">
      <c r="A289" s="291">
        <v>262</v>
      </c>
      <c r="B289" s="291" t="s">
        <v>1164</v>
      </c>
      <c r="C289" s="291" t="s">
        <v>1231</v>
      </c>
      <c r="D289" s="291" t="s">
        <v>171</v>
      </c>
      <c r="E289" s="291" t="s">
        <v>1166</v>
      </c>
      <c r="F289" s="291" t="s">
        <v>1167</v>
      </c>
      <c r="G289" s="291" t="s">
        <v>1174</v>
      </c>
      <c r="H289" s="294">
        <v>18.23</v>
      </c>
      <c r="I289" s="294">
        <v>36.456</v>
      </c>
      <c r="J289" s="291" t="s">
        <v>1169</v>
      </c>
      <c r="K289" s="294">
        <v>227.85</v>
      </c>
      <c r="L289" s="294">
        <v>3473.25</v>
      </c>
      <c r="M289" s="294">
        <v>3245.4</v>
      </c>
      <c r="N289" s="291" t="s">
        <v>42</v>
      </c>
    </row>
    <row r="290" s="291" customFormat="1" hidden="1" outlineLevel="2" spans="1:14">
      <c r="A290" s="291">
        <v>263</v>
      </c>
      <c r="B290" s="291" t="s">
        <v>1164</v>
      </c>
      <c r="C290" s="291" t="s">
        <v>1231</v>
      </c>
      <c r="D290" s="291" t="s">
        <v>171</v>
      </c>
      <c r="E290" s="291" t="s">
        <v>1166</v>
      </c>
      <c r="F290" s="291" t="s">
        <v>1167</v>
      </c>
      <c r="G290" s="291" t="s">
        <v>1175</v>
      </c>
      <c r="H290" s="294">
        <v>18.23</v>
      </c>
      <c r="I290" s="294">
        <v>36.456</v>
      </c>
      <c r="J290" s="291" t="s">
        <v>1169</v>
      </c>
      <c r="K290" s="294">
        <v>227.85</v>
      </c>
      <c r="L290" s="294">
        <v>3473.25</v>
      </c>
      <c r="M290" s="294">
        <v>3245.4</v>
      </c>
      <c r="N290" s="291" t="s">
        <v>42</v>
      </c>
    </row>
    <row r="291" s="291" customFormat="1" outlineLevel="1" collapsed="1" spans="4:14">
      <c r="D291" s="293" t="s">
        <v>1232</v>
      </c>
      <c r="H291" s="294">
        <f>SUBTOTAL(9,H280:H290)</f>
        <v>200.53</v>
      </c>
      <c r="I291" s="294">
        <f>SUBTOTAL(9,I280:I290)</f>
        <v>401.016</v>
      </c>
      <c r="K291" s="294"/>
      <c r="L291" s="294"/>
      <c r="M291" s="294"/>
      <c r="N291" s="291">
        <f>SUBTOTAL(9,N280:N290)</f>
        <v>0</v>
      </c>
    </row>
    <row r="292" s="291" customFormat="1" hidden="1" outlineLevel="2" spans="1:14">
      <c r="A292" s="291">
        <v>264</v>
      </c>
      <c r="B292" s="291" t="s">
        <v>1164</v>
      </c>
      <c r="C292" s="291" t="s">
        <v>1233</v>
      </c>
      <c r="D292" s="291" t="s">
        <v>468</v>
      </c>
      <c r="E292" s="291" t="s">
        <v>1166</v>
      </c>
      <c r="F292" s="291" t="s">
        <v>1167</v>
      </c>
      <c r="G292" s="291" t="s">
        <v>1178</v>
      </c>
      <c r="H292" s="294">
        <v>18.23</v>
      </c>
      <c r="I292" s="294">
        <v>36.456</v>
      </c>
      <c r="J292" s="291" t="s">
        <v>1169</v>
      </c>
      <c r="K292" s="294">
        <v>227.85</v>
      </c>
      <c r="L292" s="294">
        <v>3473.25</v>
      </c>
      <c r="M292" s="294">
        <v>3245.4</v>
      </c>
      <c r="N292" s="291" t="s">
        <v>42</v>
      </c>
    </row>
    <row r="293" s="291" customFormat="1" hidden="1" outlineLevel="2" spans="1:14">
      <c r="A293" s="291">
        <v>265</v>
      </c>
      <c r="B293" s="291" t="s">
        <v>1164</v>
      </c>
      <c r="C293" s="291" t="s">
        <v>1233</v>
      </c>
      <c r="D293" s="291" t="s">
        <v>468</v>
      </c>
      <c r="E293" s="291" t="s">
        <v>1166</v>
      </c>
      <c r="F293" s="291" t="s">
        <v>1167</v>
      </c>
      <c r="G293" s="291" t="s">
        <v>1179</v>
      </c>
      <c r="H293" s="294">
        <v>18.23</v>
      </c>
      <c r="I293" s="294">
        <v>36.456</v>
      </c>
      <c r="J293" s="291" t="s">
        <v>1169</v>
      </c>
      <c r="K293" s="294">
        <v>227.85</v>
      </c>
      <c r="L293" s="294">
        <v>3473.25</v>
      </c>
      <c r="M293" s="294">
        <v>3245.4</v>
      </c>
      <c r="N293" s="291" t="s">
        <v>42</v>
      </c>
    </row>
    <row r="294" s="291" customFormat="1" hidden="1" outlineLevel="2" spans="1:14">
      <c r="A294" s="291">
        <v>266</v>
      </c>
      <c r="B294" s="291" t="s">
        <v>1164</v>
      </c>
      <c r="C294" s="291" t="s">
        <v>1233</v>
      </c>
      <c r="D294" s="291" t="s">
        <v>468</v>
      </c>
      <c r="E294" s="291" t="s">
        <v>1166</v>
      </c>
      <c r="F294" s="291" t="s">
        <v>1167</v>
      </c>
      <c r="G294" s="291" t="s">
        <v>1180</v>
      </c>
      <c r="H294" s="294">
        <v>18.23</v>
      </c>
      <c r="I294" s="294">
        <v>36.456</v>
      </c>
      <c r="J294" s="291" t="s">
        <v>1169</v>
      </c>
      <c r="K294" s="294">
        <v>227.85</v>
      </c>
      <c r="L294" s="294">
        <v>3473.25</v>
      </c>
      <c r="M294" s="294">
        <v>3245.4</v>
      </c>
      <c r="N294" s="291" t="s">
        <v>42</v>
      </c>
    </row>
    <row r="295" s="291" customFormat="1" hidden="1" outlineLevel="2" spans="1:14">
      <c r="A295" s="291">
        <v>267</v>
      </c>
      <c r="B295" s="291" t="s">
        <v>1164</v>
      </c>
      <c r="C295" s="291" t="s">
        <v>1233</v>
      </c>
      <c r="D295" s="291" t="s">
        <v>468</v>
      </c>
      <c r="E295" s="291" t="s">
        <v>1166</v>
      </c>
      <c r="F295" s="291" t="s">
        <v>1167</v>
      </c>
      <c r="G295" s="291" t="s">
        <v>1181</v>
      </c>
      <c r="H295" s="294">
        <v>18.23</v>
      </c>
      <c r="I295" s="294">
        <v>36.456</v>
      </c>
      <c r="J295" s="291" t="s">
        <v>1169</v>
      </c>
      <c r="K295" s="294">
        <v>227.85</v>
      </c>
      <c r="L295" s="294">
        <v>3473.25</v>
      </c>
      <c r="M295" s="294">
        <v>3245.4</v>
      </c>
      <c r="N295" s="291" t="s">
        <v>42</v>
      </c>
    </row>
    <row r="296" s="291" customFormat="1" hidden="1" outlineLevel="2" spans="1:14">
      <c r="A296" s="291">
        <v>268</v>
      </c>
      <c r="B296" s="291" t="s">
        <v>1164</v>
      </c>
      <c r="C296" s="291" t="s">
        <v>1233</v>
      </c>
      <c r="D296" s="291" t="s">
        <v>468</v>
      </c>
      <c r="E296" s="291" t="s">
        <v>1166</v>
      </c>
      <c r="F296" s="291" t="s">
        <v>1167</v>
      </c>
      <c r="G296" s="291" t="s">
        <v>1168</v>
      </c>
      <c r="H296" s="294">
        <v>18.23</v>
      </c>
      <c r="I296" s="294">
        <v>36.456</v>
      </c>
      <c r="J296" s="291" t="s">
        <v>1169</v>
      </c>
      <c r="K296" s="294">
        <v>227.85</v>
      </c>
      <c r="L296" s="294">
        <v>3473.25</v>
      </c>
      <c r="M296" s="294">
        <v>3245.4</v>
      </c>
      <c r="N296" s="291" t="s">
        <v>42</v>
      </c>
    </row>
    <row r="297" s="291" customFormat="1" hidden="1" outlineLevel="2" spans="1:14">
      <c r="A297" s="291">
        <v>269</v>
      </c>
      <c r="B297" s="291" t="s">
        <v>1164</v>
      </c>
      <c r="C297" s="291" t="s">
        <v>1233</v>
      </c>
      <c r="D297" s="291" t="s">
        <v>468</v>
      </c>
      <c r="E297" s="291" t="s">
        <v>1166</v>
      </c>
      <c r="F297" s="291" t="s">
        <v>1167</v>
      </c>
      <c r="G297" s="291" t="s">
        <v>1170</v>
      </c>
      <c r="H297" s="294">
        <v>18.23</v>
      </c>
      <c r="I297" s="294">
        <v>36.456</v>
      </c>
      <c r="J297" s="291" t="s">
        <v>1169</v>
      </c>
      <c r="K297" s="294">
        <v>227.85</v>
      </c>
      <c r="L297" s="294">
        <v>3473.25</v>
      </c>
      <c r="M297" s="294">
        <v>3245.4</v>
      </c>
      <c r="N297" s="291" t="s">
        <v>42</v>
      </c>
    </row>
    <row r="298" s="291" customFormat="1" hidden="1" outlineLevel="2" spans="1:14">
      <c r="A298" s="291">
        <v>270</v>
      </c>
      <c r="B298" s="291" t="s">
        <v>1164</v>
      </c>
      <c r="C298" s="291" t="s">
        <v>1233</v>
      </c>
      <c r="D298" s="291" t="s">
        <v>468</v>
      </c>
      <c r="E298" s="291" t="s">
        <v>1166</v>
      </c>
      <c r="F298" s="291" t="s">
        <v>1167</v>
      </c>
      <c r="G298" s="291" t="s">
        <v>1171</v>
      </c>
      <c r="H298" s="294">
        <v>18.23</v>
      </c>
      <c r="I298" s="294">
        <v>36.456</v>
      </c>
      <c r="J298" s="291" t="s">
        <v>1169</v>
      </c>
      <c r="K298" s="294">
        <v>227.85</v>
      </c>
      <c r="L298" s="294">
        <v>3473.25</v>
      </c>
      <c r="M298" s="294">
        <v>3245.4</v>
      </c>
      <c r="N298" s="291" t="s">
        <v>42</v>
      </c>
    </row>
    <row r="299" s="291" customFormat="1" hidden="1" outlineLevel="2" spans="1:14">
      <c r="A299" s="291">
        <v>271</v>
      </c>
      <c r="B299" s="291" t="s">
        <v>1164</v>
      </c>
      <c r="C299" s="291" t="s">
        <v>1233</v>
      </c>
      <c r="D299" s="291" t="s">
        <v>468</v>
      </c>
      <c r="E299" s="291" t="s">
        <v>1166</v>
      </c>
      <c r="F299" s="291" t="s">
        <v>1167</v>
      </c>
      <c r="G299" s="291" t="s">
        <v>1172</v>
      </c>
      <c r="H299" s="294">
        <v>18.23</v>
      </c>
      <c r="I299" s="294">
        <v>36.456</v>
      </c>
      <c r="J299" s="291" t="s">
        <v>1169</v>
      </c>
      <c r="K299" s="294">
        <v>227.85</v>
      </c>
      <c r="L299" s="294">
        <v>3473.25</v>
      </c>
      <c r="M299" s="294">
        <v>3245.4</v>
      </c>
      <c r="N299" s="291" t="s">
        <v>42</v>
      </c>
    </row>
    <row r="300" s="291" customFormat="1" hidden="1" outlineLevel="2" spans="1:14">
      <c r="A300" s="291">
        <v>272</v>
      </c>
      <c r="B300" s="291" t="s">
        <v>1164</v>
      </c>
      <c r="C300" s="291" t="s">
        <v>1233</v>
      </c>
      <c r="D300" s="291" t="s">
        <v>468</v>
      </c>
      <c r="E300" s="291" t="s">
        <v>1166</v>
      </c>
      <c r="F300" s="291" t="s">
        <v>1167</v>
      </c>
      <c r="G300" s="291" t="s">
        <v>1173</v>
      </c>
      <c r="H300" s="294">
        <v>18.23</v>
      </c>
      <c r="I300" s="294">
        <v>36.456</v>
      </c>
      <c r="J300" s="291" t="s">
        <v>1169</v>
      </c>
      <c r="K300" s="294">
        <v>227.85</v>
      </c>
      <c r="L300" s="294">
        <v>3473.25</v>
      </c>
      <c r="M300" s="294">
        <v>3245.4</v>
      </c>
      <c r="N300" s="291" t="s">
        <v>42</v>
      </c>
    </row>
    <row r="301" s="291" customFormat="1" hidden="1" outlineLevel="2" spans="1:14">
      <c r="A301" s="291">
        <v>273</v>
      </c>
      <c r="B301" s="291" t="s">
        <v>1164</v>
      </c>
      <c r="C301" s="291" t="s">
        <v>1233</v>
      </c>
      <c r="D301" s="291" t="s">
        <v>468</v>
      </c>
      <c r="E301" s="291" t="s">
        <v>1166</v>
      </c>
      <c r="F301" s="291" t="s">
        <v>1167</v>
      </c>
      <c r="G301" s="291" t="s">
        <v>1174</v>
      </c>
      <c r="H301" s="294">
        <v>18.23</v>
      </c>
      <c r="I301" s="294">
        <v>36.456</v>
      </c>
      <c r="J301" s="291" t="s">
        <v>1169</v>
      </c>
      <c r="K301" s="294">
        <v>227.85</v>
      </c>
      <c r="L301" s="294">
        <v>3473.25</v>
      </c>
      <c r="M301" s="294">
        <v>3245.4</v>
      </c>
      <c r="N301" s="291" t="s">
        <v>42</v>
      </c>
    </row>
    <row r="302" s="291" customFormat="1" hidden="1" outlineLevel="2" spans="1:14">
      <c r="A302" s="291">
        <v>274</v>
      </c>
      <c r="B302" s="291" t="s">
        <v>1164</v>
      </c>
      <c r="C302" s="291" t="s">
        <v>1233</v>
      </c>
      <c r="D302" s="291" t="s">
        <v>468</v>
      </c>
      <c r="E302" s="291" t="s">
        <v>1166</v>
      </c>
      <c r="F302" s="291" t="s">
        <v>1167</v>
      </c>
      <c r="G302" s="291" t="s">
        <v>1175</v>
      </c>
      <c r="H302" s="294">
        <v>18.23</v>
      </c>
      <c r="I302" s="294">
        <v>36.456</v>
      </c>
      <c r="J302" s="291" t="s">
        <v>1169</v>
      </c>
      <c r="K302" s="294">
        <v>227.85</v>
      </c>
      <c r="L302" s="294">
        <v>3473.25</v>
      </c>
      <c r="M302" s="294">
        <v>3245.4</v>
      </c>
      <c r="N302" s="291" t="s">
        <v>42</v>
      </c>
    </row>
    <row r="303" s="291" customFormat="1" outlineLevel="1" collapsed="1" spans="4:14">
      <c r="D303" s="293" t="s">
        <v>1234</v>
      </c>
      <c r="H303" s="294">
        <f>SUBTOTAL(9,H292:H302)</f>
        <v>200.53</v>
      </c>
      <c r="I303" s="294">
        <f>SUBTOTAL(9,I292:I302)</f>
        <v>401.016</v>
      </c>
      <c r="K303" s="294"/>
      <c r="L303" s="294"/>
      <c r="M303" s="294"/>
      <c r="N303" s="291">
        <f>SUBTOTAL(9,N292:N302)</f>
        <v>0</v>
      </c>
    </row>
    <row r="304" s="291" customFormat="1" hidden="1" outlineLevel="2" spans="1:14">
      <c r="A304" s="291">
        <v>275</v>
      </c>
      <c r="B304" s="291" t="s">
        <v>1164</v>
      </c>
      <c r="C304" s="291" t="s">
        <v>1235</v>
      </c>
      <c r="D304" s="291" t="s">
        <v>268</v>
      </c>
      <c r="E304" s="291" t="s">
        <v>1166</v>
      </c>
      <c r="F304" s="291" t="s">
        <v>1167</v>
      </c>
      <c r="G304" s="291" t="s">
        <v>1178</v>
      </c>
      <c r="H304" s="294">
        <v>18.23</v>
      </c>
      <c r="I304" s="294">
        <v>36.456</v>
      </c>
      <c r="J304" s="291" t="s">
        <v>1169</v>
      </c>
      <c r="K304" s="294">
        <v>227.85</v>
      </c>
      <c r="L304" s="294">
        <v>3473.25</v>
      </c>
      <c r="M304" s="294">
        <v>3245.4</v>
      </c>
      <c r="N304" s="291" t="s">
        <v>42</v>
      </c>
    </row>
    <row r="305" s="291" customFormat="1" hidden="1" outlineLevel="2" spans="1:14">
      <c r="A305" s="291">
        <v>276</v>
      </c>
      <c r="B305" s="291" t="s">
        <v>1164</v>
      </c>
      <c r="C305" s="291" t="s">
        <v>1235</v>
      </c>
      <c r="D305" s="291" t="s">
        <v>268</v>
      </c>
      <c r="E305" s="291" t="s">
        <v>1166</v>
      </c>
      <c r="F305" s="291" t="s">
        <v>1167</v>
      </c>
      <c r="G305" s="291" t="s">
        <v>1179</v>
      </c>
      <c r="H305" s="294">
        <v>18.23</v>
      </c>
      <c r="I305" s="294">
        <v>36.456</v>
      </c>
      <c r="J305" s="291" t="s">
        <v>1169</v>
      </c>
      <c r="K305" s="294">
        <v>227.85</v>
      </c>
      <c r="L305" s="294">
        <v>3473.25</v>
      </c>
      <c r="M305" s="294">
        <v>3245.4</v>
      </c>
      <c r="N305" s="291" t="s">
        <v>42</v>
      </c>
    </row>
    <row r="306" s="291" customFormat="1" hidden="1" outlineLevel="2" spans="1:14">
      <c r="A306" s="291">
        <v>277</v>
      </c>
      <c r="B306" s="291" t="s">
        <v>1164</v>
      </c>
      <c r="C306" s="291" t="s">
        <v>1235</v>
      </c>
      <c r="D306" s="291" t="s">
        <v>268</v>
      </c>
      <c r="E306" s="291" t="s">
        <v>1166</v>
      </c>
      <c r="F306" s="291" t="s">
        <v>1167</v>
      </c>
      <c r="G306" s="291" t="s">
        <v>1180</v>
      </c>
      <c r="H306" s="294">
        <v>18.23</v>
      </c>
      <c r="I306" s="294">
        <v>36.456</v>
      </c>
      <c r="J306" s="291" t="s">
        <v>1169</v>
      </c>
      <c r="K306" s="294">
        <v>227.85</v>
      </c>
      <c r="L306" s="294">
        <v>3473.25</v>
      </c>
      <c r="M306" s="294">
        <v>3245.4</v>
      </c>
      <c r="N306" s="291" t="s">
        <v>42</v>
      </c>
    </row>
    <row r="307" s="291" customFormat="1" hidden="1" outlineLevel="2" spans="1:14">
      <c r="A307" s="291">
        <v>278</v>
      </c>
      <c r="B307" s="291" t="s">
        <v>1164</v>
      </c>
      <c r="C307" s="291" t="s">
        <v>1235</v>
      </c>
      <c r="D307" s="291" t="s">
        <v>268</v>
      </c>
      <c r="E307" s="291" t="s">
        <v>1166</v>
      </c>
      <c r="F307" s="291" t="s">
        <v>1167</v>
      </c>
      <c r="G307" s="291" t="s">
        <v>1181</v>
      </c>
      <c r="H307" s="294">
        <v>18.23</v>
      </c>
      <c r="I307" s="294">
        <v>36.456</v>
      </c>
      <c r="J307" s="291" t="s">
        <v>1169</v>
      </c>
      <c r="K307" s="294">
        <v>227.85</v>
      </c>
      <c r="L307" s="294">
        <v>3473.25</v>
      </c>
      <c r="M307" s="294">
        <v>3245.4</v>
      </c>
      <c r="N307" s="291" t="s">
        <v>42</v>
      </c>
    </row>
    <row r="308" s="291" customFormat="1" hidden="1" outlineLevel="2" spans="1:14">
      <c r="A308" s="291">
        <v>279</v>
      </c>
      <c r="B308" s="291" t="s">
        <v>1164</v>
      </c>
      <c r="C308" s="291" t="s">
        <v>1235</v>
      </c>
      <c r="D308" s="291" t="s">
        <v>268</v>
      </c>
      <c r="E308" s="291" t="s">
        <v>1166</v>
      </c>
      <c r="F308" s="291" t="s">
        <v>1167</v>
      </c>
      <c r="G308" s="291" t="s">
        <v>1168</v>
      </c>
      <c r="H308" s="294">
        <v>18.23</v>
      </c>
      <c r="I308" s="294">
        <v>36.456</v>
      </c>
      <c r="J308" s="291" t="s">
        <v>1169</v>
      </c>
      <c r="K308" s="294">
        <v>227.85</v>
      </c>
      <c r="L308" s="294">
        <v>3473.25</v>
      </c>
      <c r="M308" s="294">
        <v>3245.4</v>
      </c>
      <c r="N308" s="291" t="s">
        <v>42</v>
      </c>
    </row>
    <row r="309" s="291" customFormat="1" hidden="1" outlineLevel="2" spans="1:14">
      <c r="A309" s="291">
        <v>280</v>
      </c>
      <c r="B309" s="291" t="s">
        <v>1164</v>
      </c>
      <c r="C309" s="291" t="s">
        <v>1235</v>
      </c>
      <c r="D309" s="291" t="s">
        <v>268</v>
      </c>
      <c r="E309" s="291" t="s">
        <v>1166</v>
      </c>
      <c r="F309" s="291" t="s">
        <v>1167</v>
      </c>
      <c r="G309" s="291" t="s">
        <v>1170</v>
      </c>
      <c r="H309" s="294">
        <v>18.23</v>
      </c>
      <c r="I309" s="294">
        <v>36.456</v>
      </c>
      <c r="J309" s="291" t="s">
        <v>1169</v>
      </c>
      <c r="K309" s="294">
        <v>227.85</v>
      </c>
      <c r="L309" s="294">
        <v>3473.25</v>
      </c>
      <c r="M309" s="294">
        <v>3245.4</v>
      </c>
      <c r="N309" s="291" t="s">
        <v>42</v>
      </c>
    </row>
    <row r="310" s="291" customFormat="1" hidden="1" outlineLevel="2" spans="1:14">
      <c r="A310" s="291">
        <v>281</v>
      </c>
      <c r="B310" s="291" t="s">
        <v>1164</v>
      </c>
      <c r="C310" s="291" t="s">
        <v>1235</v>
      </c>
      <c r="D310" s="291" t="s">
        <v>268</v>
      </c>
      <c r="E310" s="291" t="s">
        <v>1166</v>
      </c>
      <c r="F310" s="291" t="s">
        <v>1167</v>
      </c>
      <c r="G310" s="291" t="s">
        <v>1171</v>
      </c>
      <c r="H310" s="294">
        <v>18.23</v>
      </c>
      <c r="I310" s="294">
        <v>36.456</v>
      </c>
      <c r="J310" s="291" t="s">
        <v>1169</v>
      </c>
      <c r="K310" s="294">
        <v>227.85</v>
      </c>
      <c r="L310" s="294">
        <v>3473.25</v>
      </c>
      <c r="M310" s="294">
        <v>3245.4</v>
      </c>
      <c r="N310" s="291" t="s">
        <v>42</v>
      </c>
    </row>
    <row r="311" s="291" customFormat="1" hidden="1" outlineLevel="2" spans="1:14">
      <c r="A311" s="291">
        <v>282</v>
      </c>
      <c r="B311" s="291" t="s">
        <v>1164</v>
      </c>
      <c r="C311" s="291" t="s">
        <v>1235</v>
      </c>
      <c r="D311" s="291" t="s">
        <v>268</v>
      </c>
      <c r="E311" s="291" t="s">
        <v>1166</v>
      </c>
      <c r="F311" s="291" t="s">
        <v>1167</v>
      </c>
      <c r="G311" s="291" t="s">
        <v>1172</v>
      </c>
      <c r="H311" s="294">
        <v>18.23</v>
      </c>
      <c r="I311" s="294">
        <v>36.456</v>
      </c>
      <c r="J311" s="291" t="s">
        <v>1169</v>
      </c>
      <c r="K311" s="294">
        <v>227.85</v>
      </c>
      <c r="L311" s="294">
        <v>3473.25</v>
      </c>
      <c r="M311" s="294">
        <v>3245.4</v>
      </c>
      <c r="N311" s="291" t="s">
        <v>42</v>
      </c>
    </row>
    <row r="312" s="291" customFormat="1" hidden="1" outlineLevel="2" spans="1:14">
      <c r="A312" s="291">
        <v>283</v>
      </c>
      <c r="B312" s="291" t="s">
        <v>1164</v>
      </c>
      <c r="C312" s="291" t="s">
        <v>1235</v>
      </c>
      <c r="D312" s="291" t="s">
        <v>268</v>
      </c>
      <c r="E312" s="291" t="s">
        <v>1166</v>
      </c>
      <c r="F312" s="291" t="s">
        <v>1167</v>
      </c>
      <c r="G312" s="291" t="s">
        <v>1173</v>
      </c>
      <c r="H312" s="294">
        <v>18.23</v>
      </c>
      <c r="I312" s="294">
        <v>36.456</v>
      </c>
      <c r="J312" s="291" t="s">
        <v>1169</v>
      </c>
      <c r="K312" s="294">
        <v>227.85</v>
      </c>
      <c r="L312" s="294">
        <v>3473.25</v>
      </c>
      <c r="M312" s="294">
        <v>3245.4</v>
      </c>
      <c r="N312" s="291" t="s">
        <v>42</v>
      </c>
    </row>
    <row r="313" s="291" customFormat="1" hidden="1" outlineLevel="2" spans="1:14">
      <c r="A313" s="291">
        <v>284</v>
      </c>
      <c r="B313" s="291" t="s">
        <v>1164</v>
      </c>
      <c r="C313" s="291" t="s">
        <v>1235</v>
      </c>
      <c r="D313" s="291" t="s">
        <v>268</v>
      </c>
      <c r="E313" s="291" t="s">
        <v>1166</v>
      </c>
      <c r="F313" s="291" t="s">
        <v>1167</v>
      </c>
      <c r="G313" s="291" t="s">
        <v>1174</v>
      </c>
      <c r="H313" s="294">
        <v>18.23</v>
      </c>
      <c r="I313" s="294">
        <v>36.456</v>
      </c>
      <c r="J313" s="291" t="s">
        <v>1169</v>
      </c>
      <c r="K313" s="294">
        <v>227.85</v>
      </c>
      <c r="L313" s="294">
        <v>3473.25</v>
      </c>
      <c r="M313" s="294">
        <v>3245.4</v>
      </c>
      <c r="N313" s="291" t="s">
        <v>42</v>
      </c>
    </row>
    <row r="314" s="291" customFormat="1" hidden="1" outlineLevel="2" spans="1:14">
      <c r="A314" s="291">
        <v>285</v>
      </c>
      <c r="B314" s="291" t="s">
        <v>1164</v>
      </c>
      <c r="C314" s="291" t="s">
        <v>1235</v>
      </c>
      <c r="D314" s="291" t="s">
        <v>268</v>
      </c>
      <c r="E314" s="291" t="s">
        <v>1166</v>
      </c>
      <c r="F314" s="291" t="s">
        <v>1167</v>
      </c>
      <c r="G314" s="291" t="s">
        <v>1175</v>
      </c>
      <c r="H314" s="294">
        <v>18.23</v>
      </c>
      <c r="I314" s="294">
        <v>36.456</v>
      </c>
      <c r="J314" s="291" t="s">
        <v>1169</v>
      </c>
      <c r="K314" s="294">
        <v>227.85</v>
      </c>
      <c r="L314" s="294">
        <v>3473.25</v>
      </c>
      <c r="M314" s="294">
        <v>3245.4</v>
      </c>
      <c r="N314" s="291" t="s">
        <v>42</v>
      </c>
    </row>
    <row r="315" s="291" customFormat="1" outlineLevel="1" collapsed="1" spans="4:14">
      <c r="D315" s="293" t="s">
        <v>1236</v>
      </c>
      <c r="H315" s="294">
        <f>SUBTOTAL(9,H304:H314)</f>
        <v>200.53</v>
      </c>
      <c r="I315" s="294">
        <f>SUBTOTAL(9,I304:I314)</f>
        <v>401.016</v>
      </c>
      <c r="K315" s="294"/>
      <c r="L315" s="294"/>
      <c r="M315" s="294"/>
      <c r="N315" s="291">
        <f>SUBTOTAL(9,N304:N314)</f>
        <v>0</v>
      </c>
    </row>
    <row r="316" s="291" customFormat="1" hidden="1" outlineLevel="2" spans="1:14">
      <c r="A316" s="291">
        <v>286</v>
      </c>
      <c r="B316" s="291" t="s">
        <v>1164</v>
      </c>
      <c r="C316" s="291" t="s">
        <v>1237</v>
      </c>
      <c r="D316" s="291" t="s">
        <v>410</v>
      </c>
      <c r="E316" s="291" t="s">
        <v>1166</v>
      </c>
      <c r="F316" s="291" t="s">
        <v>1167</v>
      </c>
      <c r="G316" s="291" t="s">
        <v>1178</v>
      </c>
      <c r="H316" s="294">
        <v>18.23</v>
      </c>
      <c r="I316" s="294">
        <v>36.456</v>
      </c>
      <c r="J316" s="291" t="s">
        <v>1169</v>
      </c>
      <c r="K316" s="294">
        <v>227.85</v>
      </c>
      <c r="L316" s="294">
        <v>3473.25</v>
      </c>
      <c r="M316" s="294">
        <v>3245.4</v>
      </c>
      <c r="N316" s="291" t="s">
        <v>42</v>
      </c>
    </row>
    <row r="317" s="291" customFormat="1" hidden="1" outlineLevel="2" spans="1:14">
      <c r="A317" s="291">
        <v>287</v>
      </c>
      <c r="B317" s="291" t="s">
        <v>1164</v>
      </c>
      <c r="C317" s="291" t="s">
        <v>1237</v>
      </c>
      <c r="D317" s="291" t="s">
        <v>410</v>
      </c>
      <c r="E317" s="291" t="s">
        <v>1166</v>
      </c>
      <c r="F317" s="291" t="s">
        <v>1167</v>
      </c>
      <c r="G317" s="291" t="s">
        <v>1179</v>
      </c>
      <c r="H317" s="294">
        <v>18.23</v>
      </c>
      <c r="I317" s="294">
        <v>36.456</v>
      </c>
      <c r="J317" s="291" t="s">
        <v>1169</v>
      </c>
      <c r="K317" s="294">
        <v>227.85</v>
      </c>
      <c r="L317" s="294">
        <v>3473.25</v>
      </c>
      <c r="M317" s="294">
        <v>3245.4</v>
      </c>
      <c r="N317" s="291" t="s">
        <v>42</v>
      </c>
    </row>
    <row r="318" s="291" customFormat="1" hidden="1" outlineLevel="2" spans="1:14">
      <c r="A318" s="291">
        <v>288</v>
      </c>
      <c r="B318" s="291" t="s">
        <v>1164</v>
      </c>
      <c r="C318" s="291" t="s">
        <v>1237</v>
      </c>
      <c r="D318" s="291" t="s">
        <v>410</v>
      </c>
      <c r="E318" s="291" t="s">
        <v>1166</v>
      </c>
      <c r="F318" s="291" t="s">
        <v>1167</v>
      </c>
      <c r="G318" s="291" t="s">
        <v>1180</v>
      </c>
      <c r="H318" s="294">
        <v>18.23</v>
      </c>
      <c r="I318" s="294">
        <v>36.456</v>
      </c>
      <c r="J318" s="291" t="s">
        <v>1169</v>
      </c>
      <c r="K318" s="294">
        <v>227.85</v>
      </c>
      <c r="L318" s="294">
        <v>3473.25</v>
      </c>
      <c r="M318" s="294">
        <v>3245.4</v>
      </c>
      <c r="N318" s="291" t="s">
        <v>42</v>
      </c>
    </row>
    <row r="319" s="291" customFormat="1" hidden="1" outlineLevel="2" spans="1:14">
      <c r="A319" s="291">
        <v>289</v>
      </c>
      <c r="B319" s="291" t="s">
        <v>1164</v>
      </c>
      <c r="C319" s="291" t="s">
        <v>1237</v>
      </c>
      <c r="D319" s="291" t="s">
        <v>410</v>
      </c>
      <c r="E319" s="291" t="s">
        <v>1166</v>
      </c>
      <c r="F319" s="291" t="s">
        <v>1167</v>
      </c>
      <c r="G319" s="291" t="s">
        <v>1181</v>
      </c>
      <c r="H319" s="294">
        <v>18.23</v>
      </c>
      <c r="I319" s="294">
        <v>36.456</v>
      </c>
      <c r="J319" s="291" t="s">
        <v>1169</v>
      </c>
      <c r="K319" s="294">
        <v>227.85</v>
      </c>
      <c r="L319" s="294">
        <v>3473.25</v>
      </c>
      <c r="M319" s="294">
        <v>3245.4</v>
      </c>
      <c r="N319" s="291" t="s">
        <v>42</v>
      </c>
    </row>
    <row r="320" s="291" customFormat="1" hidden="1" outlineLevel="2" spans="1:14">
      <c r="A320" s="291">
        <v>290</v>
      </c>
      <c r="B320" s="291" t="s">
        <v>1164</v>
      </c>
      <c r="C320" s="291" t="s">
        <v>1237</v>
      </c>
      <c r="D320" s="291" t="s">
        <v>410</v>
      </c>
      <c r="E320" s="291" t="s">
        <v>1166</v>
      </c>
      <c r="F320" s="291" t="s">
        <v>1167</v>
      </c>
      <c r="G320" s="291" t="s">
        <v>1168</v>
      </c>
      <c r="H320" s="294">
        <v>18.23</v>
      </c>
      <c r="I320" s="294">
        <v>36.456</v>
      </c>
      <c r="J320" s="291" t="s">
        <v>1169</v>
      </c>
      <c r="K320" s="294">
        <v>227.85</v>
      </c>
      <c r="L320" s="294">
        <v>3473.25</v>
      </c>
      <c r="M320" s="294">
        <v>3245.4</v>
      </c>
      <c r="N320" s="291" t="s">
        <v>42</v>
      </c>
    </row>
    <row r="321" s="291" customFormat="1" hidden="1" outlineLevel="2" spans="1:14">
      <c r="A321" s="291">
        <v>291</v>
      </c>
      <c r="B321" s="291" t="s">
        <v>1164</v>
      </c>
      <c r="C321" s="291" t="s">
        <v>1237</v>
      </c>
      <c r="D321" s="291" t="s">
        <v>410</v>
      </c>
      <c r="E321" s="291" t="s">
        <v>1166</v>
      </c>
      <c r="F321" s="291" t="s">
        <v>1167</v>
      </c>
      <c r="G321" s="291" t="s">
        <v>1170</v>
      </c>
      <c r="H321" s="294">
        <v>18.23</v>
      </c>
      <c r="I321" s="294">
        <v>36.456</v>
      </c>
      <c r="J321" s="291" t="s">
        <v>1169</v>
      </c>
      <c r="K321" s="294">
        <v>227.85</v>
      </c>
      <c r="L321" s="294">
        <v>3473.25</v>
      </c>
      <c r="M321" s="294">
        <v>3245.4</v>
      </c>
      <c r="N321" s="291" t="s">
        <v>42</v>
      </c>
    </row>
    <row r="322" s="291" customFormat="1" hidden="1" outlineLevel="2" spans="1:14">
      <c r="A322" s="291">
        <v>292</v>
      </c>
      <c r="B322" s="291" t="s">
        <v>1164</v>
      </c>
      <c r="C322" s="291" t="s">
        <v>1237</v>
      </c>
      <c r="D322" s="291" t="s">
        <v>410</v>
      </c>
      <c r="E322" s="291" t="s">
        <v>1166</v>
      </c>
      <c r="F322" s="291" t="s">
        <v>1167</v>
      </c>
      <c r="G322" s="291" t="s">
        <v>1171</v>
      </c>
      <c r="H322" s="294">
        <v>18.23</v>
      </c>
      <c r="I322" s="294">
        <v>36.456</v>
      </c>
      <c r="J322" s="291" t="s">
        <v>1169</v>
      </c>
      <c r="K322" s="294">
        <v>227.85</v>
      </c>
      <c r="L322" s="294">
        <v>3473.25</v>
      </c>
      <c r="M322" s="294">
        <v>3245.4</v>
      </c>
      <c r="N322" s="291" t="s">
        <v>42</v>
      </c>
    </row>
    <row r="323" s="291" customFormat="1" hidden="1" outlineLevel="2" spans="1:14">
      <c r="A323" s="291">
        <v>293</v>
      </c>
      <c r="B323" s="291" t="s">
        <v>1164</v>
      </c>
      <c r="C323" s="291" t="s">
        <v>1237</v>
      </c>
      <c r="D323" s="291" t="s">
        <v>410</v>
      </c>
      <c r="E323" s="291" t="s">
        <v>1166</v>
      </c>
      <c r="F323" s="291" t="s">
        <v>1167</v>
      </c>
      <c r="G323" s="291" t="s">
        <v>1172</v>
      </c>
      <c r="H323" s="294">
        <v>18.23</v>
      </c>
      <c r="I323" s="294">
        <v>36.456</v>
      </c>
      <c r="J323" s="291" t="s">
        <v>1169</v>
      </c>
      <c r="K323" s="294">
        <v>227.85</v>
      </c>
      <c r="L323" s="294">
        <v>3473.25</v>
      </c>
      <c r="M323" s="294">
        <v>3245.4</v>
      </c>
      <c r="N323" s="291" t="s">
        <v>42</v>
      </c>
    </row>
    <row r="324" s="291" customFormat="1" hidden="1" outlineLevel="2" spans="1:14">
      <c r="A324" s="291">
        <v>294</v>
      </c>
      <c r="B324" s="291" t="s">
        <v>1164</v>
      </c>
      <c r="C324" s="291" t="s">
        <v>1237</v>
      </c>
      <c r="D324" s="291" t="s">
        <v>410</v>
      </c>
      <c r="E324" s="291" t="s">
        <v>1166</v>
      </c>
      <c r="F324" s="291" t="s">
        <v>1167</v>
      </c>
      <c r="G324" s="291" t="s">
        <v>1173</v>
      </c>
      <c r="H324" s="294">
        <v>18.23</v>
      </c>
      <c r="I324" s="294">
        <v>36.456</v>
      </c>
      <c r="J324" s="291" t="s">
        <v>1169</v>
      </c>
      <c r="K324" s="294">
        <v>227.85</v>
      </c>
      <c r="L324" s="294">
        <v>3473.25</v>
      </c>
      <c r="M324" s="294">
        <v>3245.4</v>
      </c>
      <c r="N324" s="291" t="s">
        <v>42</v>
      </c>
    </row>
    <row r="325" s="291" customFormat="1" hidden="1" outlineLevel="2" spans="1:14">
      <c r="A325" s="291">
        <v>295</v>
      </c>
      <c r="B325" s="291" t="s">
        <v>1164</v>
      </c>
      <c r="C325" s="291" t="s">
        <v>1237</v>
      </c>
      <c r="D325" s="291" t="s">
        <v>410</v>
      </c>
      <c r="E325" s="291" t="s">
        <v>1166</v>
      </c>
      <c r="F325" s="291" t="s">
        <v>1167</v>
      </c>
      <c r="G325" s="291" t="s">
        <v>1174</v>
      </c>
      <c r="H325" s="294">
        <v>18.23</v>
      </c>
      <c r="I325" s="294">
        <v>36.456</v>
      </c>
      <c r="J325" s="291" t="s">
        <v>1169</v>
      </c>
      <c r="K325" s="294">
        <v>227.85</v>
      </c>
      <c r="L325" s="294">
        <v>3473.25</v>
      </c>
      <c r="M325" s="294">
        <v>3245.4</v>
      </c>
      <c r="N325" s="291" t="s">
        <v>42</v>
      </c>
    </row>
    <row r="326" s="291" customFormat="1" hidden="1" outlineLevel="2" spans="1:14">
      <c r="A326" s="291">
        <v>296</v>
      </c>
      <c r="B326" s="291" t="s">
        <v>1164</v>
      </c>
      <c r="C326" s="291" t="s">
        <v>1237</v>
      </c>
      <c r="D326" s="291" t="s">
        <v>410</v>
      </c>
      <c r="E326" s="291" t="s">
        <v>1166</v>
      </c>
      <c r="F326" s="291" t="s">
        <v>1167</v>
      </c>
      <c r="G326" s="291" t="s">
        <v>1175</v>
      </c>
      <c r="H326" s="294">
        <v>18.23</v>
      </c>
      <c r="I326" s="294">
        <v>36.456</v>
      </c>
      <c r="J326" s="291" t="s">
        <v>1169</v>
      </c>
      <c r="K326" s="294">
        <v>227.85</v>
      </c>
      <c r="L326" s="294">
        <v>3473.25</v>
      </c>
      <c r="M326" s="294">
        <v>3245.4</v>
      </c>
      <c r="N326" s="291" t="s">
        <v>42</v>
      </c>
    </row>
    <row r="327" s="291" customFormat="1" outlineLevel="1" collapsed="1" spans="4:14">
      <c r="D327" s="293" t="s">
        <v>1238</v>
      </c>
      <c r="H327" s="294">
        <f>SUBTOTAL(9,H316:H326)</f>
        <v>200.53</v>
      </c>
      <c r="I327" s="294">
        <f>SUBTOTAL(9,I316:I326)</f>
        <v>401.016</v>
      </c>
      <c r="K327" s="294"/>
      <c r="L327" s="294"/>
      <c r="M327" s="294"/>
      <c r="N327" s="291">
        <f>SUBTOTAL(9,N316:N326)</f>
        <v>0</v>
      </c>
    </row>
    <row r="328" s="291" customFormat="1" hidden="1" outlineLevel="2" spans="1:14">
      <c r="A328" s="291">
        <v>297</v>
      </c>
      <c r="B328" s="291" t="s">
        <v>1164</v>
      </c>
      <c r="C328" s="291" t="s">
        <v>1239</v>
      </c>
      <c r="D328" s="291" t="s">
        <v>493</v>
      </c>
      <c r="E328" s="291" t="s">
        <v>1166</v>
      </c>
      <c r="F328" s="291" t="s">
        <v>1167</v>
      </c>
      <c r="G328" s="291" t="s">
        <v>1178</v>
      </c>
      <c r="H328" s="294">
        <v>18.23</v>
      </c>
      <c r="I328" s="294">
        <v>36.456</v>
      </c>
      <c r="J328" s="291" t="s">
        <v>1169</v>
      </c>
      <c r="K328" s="294">
        <v>227.85</v>
      </c>
      <c r="L328" s="294">
        <v>3473.25</v>
      </c>
      <c r="M328" s="294">
        <v>3245.4</v>
      </c>
      <c r="N328" s="291" t="s">
        <v>42</v>
      </c>
    </row>
    <row r="329" s="291" customFormat="1" hidden="1" outlineLevel="2" spans="1:14">
      <c r="A329" s="291">
        <v>298</v>
      </c>
      <c r="B329" s="291" t="s">
        <v>1164</v>
      </c>
      <c r="C329" s="291" t="s">
        <v>1239</v>
      </c>
      <c r="D329" s="291" t="s">
        <v>493</v>
      </c>
      <c r="E329" s="291" t="s">
        <v>1166</v>
      </c>
      <c r="F329" s="291" t="s">
        <v>1167</v>
      </c>
      <c r="G329" s="291" t="s">
        <v>1179</v>
      </c>
      <c r="H329" s="294">
        <v>18.23</v>
      </c>
      <c r="I329" s="294">
        <v>36.456</v>
      </c>
      <c r="J329" s="291" t="s">
        <v>1169</v>
      </c>
      <c r="K329" s="294">
        <v>227.85</v>
      </c>
      <c r="L329" s="294">
        <v>3473.25</v>
      </c>
      <c r="M329" s="294">
        <v>3245.4</v>
      </c>
      <c r="N329" s="291" t="s">
        <v>42</v>
      </c>
    </row>
    <row r="330" s="291" customFormat="1" hidden="1" outlineLevel="2" spans="1:14">
      <c r="A330" s="291">
        <v>299</v>
      </c>
      <c r="B330" s="291" t="s">
        <v>1164</v>
      </c>
      <c r="C330" s="291" t="s">
        <v>1239</v>
      </c>
      <c r="D330" s="291" t="s">
        <v>493</v>
      </c>
      <c r="E330" s="291" t="s">
        <v>1166</v>
      </c>
      <c r="F330" s="291" t="s">
        <v>1167</v>
      </c>
      <c r="G330" s="291" t="s">
        <v>1180</v>
      </c>
      <c r="H330" s="294">
        <v>18.23</v>
      </c>
      <c r="I330" s="294">
        <v>36.456</v>
      </c>
      <c r="J330" s="291" t="s">
        <v>1169</v>
      </c>
      <c r="K330" s="294">
        <v>227.85</v>
      </c>
      <c r="L330" s="294">
        <v>3473.25</v>
      </c>
      <c r="M330" s="294">
        <v>3245.4</v>
      </c>
      <c r="N330" s="291" t="s">
        <v>42</v>
      </c>
    </row>
    <row r="331" s="291" customFormat="1" hidden="1" outlineLevel="2" spans="1:14">
      <c r="A331" s="291">
        <v>300</v>
      </c>
      <c r="B331" s="291" t="s">
        <v>1164</v>
      </c>
      <c r="C331" s="291" t="s">
        <v>1239</v>
      </c>
      <c r="D331" s="291" t="s">
        <v>493</v>
      </c>
      <c r="E331" s="291" t="s">
        <v>1166</v>
      </c>
      <c r="F331" s="291" t="s">
        <v>1167</v>
      </c>
      <c r="G331" s="291" t="s">
        <v>1181</v>
      </c>
      <c r="H331" s="294">
        <v>18.23</v>
      </c>
      <c r="I331" s="294">
        <v>36.456</v>
      </c>
      <c r="J331" s="291" t="s">
        <v>1169</v>
      </c>
      <c r="K331" s="294">
        <v>227.85</v>
      </c>
      <c r="L331" s="294">
        <v>3473.25</v>
      </c>
      <c r="M331" s="294">
        <v>3245.4</v>
      </c>
      <c r="N331" s="291" t="s">
        <v>42</v>
      </c>
    </row>
    <row r="332" s="291" customFormat="1" hidden="1" outlineLevel="2" spans="1:14">
      <c r="A332" s="291">
        <v>301</v>
      </c>
      <c r="B332" s="291" t="s">
        <v>1164</v>
      </c>
      <c r="C332" s="291" t="s">
        <v>1239</v>
      </c>
      <c r="D332" s="291" t="s">
        <v>493</v>
      </c>
      <c r="E332" s="291" t="s">
        <v>1166</v>
      </c>
      <c r="F332" s="291" t="s">
        <v>1167</v>
      </c>
      <c r="G332" s="291" t="s">
        <v>1168</v>
      </c>
      <c r="H332" s="294">
        <v>18.23</v>
      </c>
      <c r="I332" s="294">
        <v>36.456</v>
      </c>
      <c r="J332" s="291" t="s">
        <v>1169</v>
      </c>
      <c r="K332" s="294">
        <v>227.85</v>
      </c>
      <c r="L332" s="294">
        <v>3473.25</v>
      </c>
      <c r="M332" s="294">
        <v>3245.4</v>
      </c>
      <c r="N332" s="291" t="s">
        <v>42</v>
      </c>
    </row>
    <row r="333" s="291" customFormat="1" hidden="1" outlineLevel="2" spans="1:14">
      <c r="A333" s="291">
        <v>302</v>
      </c>
      <c r="B333" s="291" t="s">
        <v>1164</v>
      </c>
      <c r="C333" s="291" t="s">
        <v>1239</v>
      </c>
      <c r="D333" s="291" t="s">
        <v>493</v>
      </c>
      <c r="E333" s="291" t="s">
        <v>1166</v>
      </c>
      <c r="F333" s="291" t="s">
        <v>1167</v>
      </c>
      <c r="G333" s="291" t="s">
        <v>1170</v>
      </c>
      <c r="H333" s="294">
        <v>18.23</v>
      </c>
      <c r="I333" s="294">
        <v>36.456</v>
      </c>
      <c r="J333" s="291" t="s">
        <v>1169</v>
      </c>
      <c r="K333" s="294">
        <v>227.85</v>
      </c>
      <c r="L333" s="294">
        <v>3473.25</v>
      </c>
      <c r="M333" s="294">
        <v>3245.4</v>
      </c>
      <c r="N333" s="291" t="s">
        <v>42</v>
      </c>
    </row>
    <row r="334" s="291" customFormat="1" hidden="1" outlineLevel="2" spans="1:14">
      <c r="A334" s="291">
        <v>303</v>
      </c>
      <c r="B334" s="291" t="s">
        <v>1164</v>
      </c>
      <c r="C334" s="291" t="s">
        <v>1239</v>
      </c>
      <c r="D334" s="291" t="s">
        <v>493</v>
      </c>
      <c r="E334" s="291" t="s">
        <v>1166</v>
      </c>
      <c r="F334" s="291" t="s">
        <v>1167</v>
      </c>
      <c r="G334" s="291" t="s">
        <v>1171</v>
      </c>
      <c r="H334" s="294">
        <v>18.23</v>
      </c>
      <c r="I334" s="294">
        <v>36.456</v>
      </c>
      <c r="J334" s="291" t="s">
        <v>1169</v>
      </c>
      <c r="K334" s="294">
        <v>227.85</v>
      </c>
      <c r="L334" s="294">
        <v>3473.25</v>
      </c>
      <c r="M334" s="294">
        <v>3245.4</v>
      </c>
      <c r="N334" s="291" t="s">
        <v>42</v>
      </c>
    </row>
    <row r="335" s="291" customFormat="1" hidden="1" outlineLevel="2" spans="1:14">
      <c r="A335" s="291">
        <v>304</v>
      </c>
      <c r="B335" s="291" t="s">
        <v>1164</v>
      </c>
      <c r="C335" s="291" t="s">
        <v>1239</v>
      </c>
      <c r="D335" s="291" t="s">
        <v>493</v>
      </c>
      <c r="E335" s="291" t="s">
        <v>1166</v>
      </c>
      <c r="F335" s="291" t="s">
        <v>1167</v>
      </c>
      <c r="G335" s="291" t="s">
        <v>1172</v>
      </c>
      <c r="H335" s="294">
        <v>18.23</v>
      </c>
      <c r="I335" s="294">
        <v>36.456</v>
      </c>
      <c r="J335" s="291" t="s">
        <v>1169</v>
      </c>
      <c r="K335" s="294">
        <v>227.85</v>
      </c>
      <c r="L335" s="294">
        <v>3473.25</v>
      </c>
      <c r="M335" s="294">
        <v>3245.4</v>
      </c>
      <c r="N335" s="291" t="s">
        <v>42</v>
      </c>
    </row>
    <row r="336" s="291" customFormat="1" hidden="1" outlineLevel="2" spans="1:14">
      <c r="A336" s="291">
        <v>305</v>
      </c>
      <c r="B336" s="291" t="s">
        <v>1164</v>
      </c>
      <c r="C336" s="291" t="s">
        <v>1239</v>
      </c>
      <c r="D336" s="291" t="s">
        <v>493</v>
      </c>
      <c r="E336" s="291" t="s">
        <v>1166</v>
      </c>
      <c r="F336" s="291" t="s">
        <v>1167</v>
      </c>
      <c r="G336" s="291" t="s">
        <v>1173</v>
      </c>
      <c r="H336" s="294">
        <v>18.23</v>
      </c>
      <c r="I336" s="294">
        <v>36.456</v>
      </c>
      <c r="J336" s="291" t="s">
        <v>1169</v>
      </c>
      <c r="K336" s="294">
        <v>227.85</v>
      </c>
      <c r="L336" s="294">
        <v>3473.25</v>
      </c>
      <c r="M336" s="294">
        <v>3245.4</v>
      </c>
      <c r="N336" s="291" t="s">
        <v>42</v>
      </c>
    </row>
    <row r="337" s="291" customFormat="1" hidden="1" outlineLevel="2" spans="1:14">
      <c r="A337" s="291">
        <v>306</v>
      </c>
      <c r="B337" s="291" t="s">
        <v>1164</v>
      </c>
      <c r="C337" s="291" t="s">
        <v>1239</v>
      </c>
      <c r="D337" s="291" t="s">
        <v>493</v>
      </c>
      <c r="E337" s="291" t="s">
        <v>1166</v>
      </c>
      <c r="F337" s="291" t="s">
        <v>1167</v>
      </c>
      <c r="G337" s="291" t="s">
        <v>1174</v>
      </c>
      <c r="H337" s="294">
        <v>18.23</v>
      </c>
      <c r="I337" s="294">
        <v>36.456</v>
      </c>
      <c r="J337" s="291" t="s">
        <v>1169</v>
      </c>
      <c r="K337" s="294">
        <v>227.85</v>
      </c>
      <c r="L337" s="294">
        <v>3473.25</v>
      </c>
      <c r="M337" s="294">
        <v>3245.4</v>
      </c>
      <c r="N337" s="291" t="s">
        <v>42</v>
      </c>
    </row>
    <row r="338" s="291" customFormat="1" hidden="1" outlineLevel="2" spans="1:14">
      <c r="A338" s="291">
        <v>307</v>
      </c>
      <c r="B338" s="291" t="s">
        <v>1164</v>
      </c>
      <c r="C338" s="291" t="s">
        <v>1239</v>
      </c>
      <c r="D338" s="291" t="s">
        <v>493</v>
      </c>
      <c r="E338" s="291" t="s">
        <v>1166</v>
      </c>
      <c r="F338" s="291" t="s">
        <v>1167</v>
      </c>
      <c r="G338" s="291" t="s">
        <v>1175</v>
      </c>
      <c r="H338" s="294">
        <v>18.23</v>
      </c>
      <c r="I338" s="294">
        <v>36.456</v>
      </c>
      <c r="J338" s="291" t="s">
        <v>1169</v>
      </c>
      <c r="K338" s="294">
        <v>227.85</v>
      </c>
      <c r="L338" s="294">
        <v>3473.25</v>
      </c>
      <c r="M338" s="294">
        <v>3245.4</v>
      </c>
      <c r="N338" s="291" t="s">
        <v>42</v>
      </c>
    </row>
    <row r="339" s="291" customFormat="1" outlineLevel="1" collapsed="1" spans="4:14">
      <c r="D339" s="293" t="s">
        <v>1240</v>
      </c>
      <c r="H339" s="294">
        <f>SUBTOTAL(9,H328:H338)</f>
        <v>200.53</v>
      </c>
      <c r="I339" s="294">
        <f>SUBTOTAL(9,I328:I338)</f>
        <v>401.016</v>
      </c>
      <c r="K339" s="294"/>
      <c r="L339" s="294"/>
      <c r="M339" s="294"/>
      <c r="N339" s="291">
        <f>SUBTOTAL(9,N328:N338)</f>
        <v>0</v>
      </c>
    </row>
    <row r="340" s="291" customFormat="1" hidden="1" outlineLevel="2" spans="1:14">
      <c r="A340" s="291">
        <v>308</v>
      </c>
      <c r="B340" s="291" t="s">
        <v>1164</v>
      </c>
      <c r="C340" s="291" t="s">
        <v>1241</v>
      </c>
      <c r="D340" s="291" t="s">
        <v>246</v>
      </c>
      <c r="E340" s="291" t="s">
        <v>1166</v>
      </c>
      <c r="F340" s="291" t="s">
        <v>1167</v>
      </c>
      <c r="G340" s="291" t="s">
        <v>1178</v>
      </c>
      <c r="H340" s="294">
        <v>18.23</v>
      </c>
      <c r="I340" s="294">
        <v>36.456</v>
      </c>
      <c r="J340" s="291" t="s">
        <v>1169</v>
      </c>
      <c r="K340" s="294">
        <v>227.85</v>
      </c>
      <c r="L340" s="294">
        <v>3473.25</v>
      </c>
      <c r="M340" s="294">
        <v>3245.4</v>
      </c>
      <c r="N340" s="291" t="s">
        <v>42</v>
      </c>
    </row>
    <row r="341" s="291" customFormat="1" hidden="1" outlineLevel="2" spans="1:14">
      <c r="A341" s="291">
        <v>309</v>
      </c>
      <c r="B341" s="291" t="s">
        <v>1164</v>
      </c>
      <c r="C341" s="291" t="s">
        <v>1241</v>
      </c>
      <c r="D341" s="291" t="s">
        <v>246</v>
      </c>
      <c r="E341" s="291" t="s">
        <v>1166</v>
      </c>
      <c r="F341" s="291" t="s">
        <v>1167</v>
      </c>
      <c r="G341" s="291" t="s">
        <v>1179</v>
      </c>
      <c r="H341" s="294">
        <v>18.23</v>
      </c>
      <c r="I341" s="294">
        <v>36.456</v>
      </c>
      <c r="J341" s="291" t="s">
        <v>1169</v>
      </c>
      <c r="K341" s="294">
        <v>227.85</v>
      </c>
      <c r="L341" s="294">
        <v>3473.25</v>
      </c>
      <c r="M341" s="294">
        <v>3245.4</v>
      </c>
      <c r="N341" s="291" t="s">
        <v>42</v>
      </c>
    </row>
    <row r="342" s="291" customFormat="1" hidden="1" outlineLevel="2" spans="1:14">
      <c r="A342" s="291">
        <v>310</v>
      </c>
      <c r="B342" s="291" t="s">
        <v>1164</v>
      </c>
      <c r="C342" s="291" t="s">
        <v>1241</v>
      </c>
      <c r="D342" s="291" t="s">
        <v>246</v>
      </c>
      <c r="E342" s="291" t="s">
        <v>1166</v>
      </c>
      <c r="F342" s="291" t="s">
        <v>1167</v>
      </c>
      <c r="G342" s="291" t="s">
        <v>1180</v>
      </c>
      <c r="H342" s="294">
        <v>18.23</v>
      </c>
      <c r="I342" s="294">
        <v>36.456</v>
      </c>
      <c r="J342" s="291" t="s">
        <v>1169</v>
      </c>
      <c r="K342" s="294">
        <v>227.85</v>
      </c>
      <c r="L342" s="294">
        <v>3473.25</v>
      </c>
      <c r="M342" s="294">
        <v>3245.4</v>
      </c>
      <c r="N342" s="291" t="s">
        <v>42</v>
      </c>
    </row>
    <row r="343" s="291" customFormat="1" hidden="1" outlineLevel="2" spans="1:14">
      <c r="A343" s="291">
        <v>311</v>
      </c>
      <c r="B343" s="291" t="s">
        <v>1164</v>
      </c>
      <c r="C343" s="291" t="s">
        <v>1241</v>
      </c>
      <c r="D343" s="291" t="s">
        <v>246</v>
      </c>
      <c r="E343" s="291" t="s">
        <v>1166</v>
      </c>
      <c r="F343" s="291" t="s">
        <v>1167</v>
      </c>
      <c r="G343" s="291" t="s">
        <v>1181</v>
      </c>
      <c r="H343" s="294">
        <v>18.23</v>
      </c>
      <c r="I343" s="294">
        <v>36.456</v>
      </c>
      <c r="J343" s="291" t="s">
        <v>1169</v>
      </c>
      <c r="K343" s="294">
        <v>227.85</v>
      </c>
      <c r="L343" s="294">
        <v>3473.25</v>
      </c>
      <c r="M343" s="294">
        <v>3245.4</v>
      </c>
      <c r="N343" s="291" t="s">
        <v>42</v>
      </c>
    </row>
    <row r="344" s="291" customFormat="1" hidden="1" outlineLevel="2" spans="1:14">
      <c r="A344" s="291">
        <v>312</v>
      </c>
      <c r="B344" s="291" t="s">
        <v>1164</v>
      </c>
      <c r="C344" s="291" t="s">
        <v>1241</v>
      </c>
      <c r="D344" s="291" t="s">
        <v>246</v>
      </c>
      <c r="E344" s="291" t="s">
        <v>1166</v>
      </c>
      <c r="F344" s="291" t="s">
        <v>1167</v>
      </c>
      <c r="G344" s="291" t="s">
        <v>1168</v>
      </c>
      <c r="H344" s="294">
        <v>18.23</v>
      </c>
      <c r="I344" s="294">
        <v>36.456</v>
      </c>
      <c r="J344" s="291" t="s">
        <v>1169</v>
      </c>
      <c r="K344" s="294">
        <v>227.85</v>
      </c>
      <c r="L344" s="294">
        <v>3473.25</v>
      </c>
      <c r="M344" s="294">
        <v>3245.4</v>
      </c>
      <c r="N344" s="291" t="s">
        <v>42</v>
      </c>
    </row>
    <row r="345" s="291" customFormat="1" hidden="1" outlineLevel="2" spans="1:14">
      <c r="A345" s="291">
        <v>313</v>
      </c>
      <c r="B345" s="291" t="s">
        <v>1164</v>
      </c>
      <c r="C345" s="291" t="s">
        <v>1241</v>
      </c>
      <c r="D345" s="291" t="s">
        <v>246</v>
      </c>
      <c r="E345" s="291" t="s">
        <v>1166</v>
      </c>
      <c r="F345" s="291" t="s">
        <v>1167</v>
      </c>
      <c r="G345" s="291" t="s">
        <v>1170</v>
      </c>
      <c r="H345" s="294">
        <v>18.23</v>
      </c>
      <c r="I345" s="294">
        <v>36.456</v>
      </c>
      <c r="J345" s="291" t="s">
        <v>1169</v>
      </c>
      <c r="K345" s="294">
        <v>227.85</v>
      </c>
      <c r="L345" s="294">
        <v>3473.25</v>
      </c>
      <c r="M345" s="294">
        <v>3245.4</v>
      </c>
      <c r="N345" s="291" t="s">
        <v>42</v>
      </c>
    </row>
    <row r="346" s="291" customFormat="1" hidden="1" outlineLevel="2" spans="1:14">
      <c r="A346" s="291">
        <v>314</v>
      </c>
      <c r="B346" s="291" t="s">
        <v>1164</v>
      </c>
      <c r="C346" s="291" t="s">
        <v>1241</v>
      </c>
      <c r="D346" s="291" t="s">
        <v>246</v>
      </c>
      <c r="E346" s="291" t="s">
        <v>1166</v>
      </c>
      <c r="F346" s="291" t="s">
        <v>1167</v>
      </c>
      <c r="G346" s="291" t="s">
        <v>1171</v>
      </c>
      <c r="H346" s="294">
        <v>18.23</v>
      </c>
      <c r="I346" s="294">
        <v>36.456</v>
      </c>
      <c r="J346" s="291" t="s">
        <v>1169</v>
      </c>
      <c r="K346" s="294">
        <v>227.85</v>
      </c>
      <c r="L346" s="294">
        <v>3473.25</v>
      </c>
      <c r="M346" s="294">
        <v>3245.4</v>
      </c>
      <c r="N346" s="291" t="s">
        <v>42</v>
      </c>
    </row>
    <row r="347" s="291" customFormat="1" hidden="1" outlineLevel="2" spans="1:14">
      <c r="A347" s="291">
        <v>315</v>
      </c>
      <c r="B347" s="291" t="s">
        <v>1164</v>
      </c>
      <c r="C347" s="291" t="s">
        <v>1241</v>
      </c>
      <c r="D347" s="291" t="s">
        <v>246</v>
      </c>
      <c r="E347" s="291" t="s">
        <v>1166</v>
      </c>
      <c r="F347" s="291" t="s">
        <v>1167</v>
      </c>
      <c r="G347" s="291" t="s">
        <v>1172</v>
      </c>
      <c r="H347" s="294">
        <v>18.23</v>
      </c>
      <c r="I347" s="294">
        <v>36.456</v>
      </c>
      <c r="J347" s="291" t="s">
        <v>1169</v>
      </c>
      <c r="K347" s="294">
        <v>227.85</v>
      </c>
      <c r="L347" s="294">
        <v>3473.25</v>
      </c>
      <c r="M347" s="294">
        <v>3245.4</v>
      </c>
      <c r="N347" s="291" t="s">
        <v>42</v>
      </c>
    </row>
    <row r="348" s="291" customFormat="1" hidden="1" outlineLevel="2" spans="1:14">
      <c r="A348" s="291">
        <v>316</v>
      </c>
      <c r="B348" s="291" t="s">
        <v>1164</v>
      </c>
      <c r="C348" s="291" t="s">
        <v>1241</v>
      </c>
      <c r="D348" s="291" t="s">
        <v>246</v>
      </c>
      <c r="E348" s="291" t="s">
        <v>1166</v>
      </c>
      <c r="F348" s="291" t="s">
        <v>1167</v>
      </c>
      <c r="G348" s="291" t="s">
        <v>1173</v>
      </c>
      <c r="H348" s="294">
        <v>18.23</v>
      </c>
      <c r="I348" s="294">
        <v>36.456</v>
      </c>
      <c r="J348" s="291" t="s">
        <v>1169</v>
      </c>
      <c r="K348" s="294">
        <v>227.85</v>
      </c>
      <c r="L348" s="294">
        <v>3473.25</v>
      </c>
      <c r="M348" s="294">
        <v>3245.4</v>
      </c>
      <c r="N348" s="291" t="s">
        <v>42</v>
      </c>
    </row>
    <row r="349" s="291" customFormat="1" hidden="1" outlineLevel="2" spans="1:14">
      <c r="A349" s="291">
        <v>317</v>
      </c>
      <c r="B349" s="291" t="s">
        <v>1164</v>
      </c>
      <c r="C349" s="291" t="s">
        <v>1241</v>
      </c>
      <c r="D349" s="291" t="s">
        <v>246</v>
      </c>
      <c r="E349" s="291" t="s">
        <v>1166</v>
      </c>
      <c r="F349" s="291" t="s">
        <v>1167</v>
      </c>
      <c r="G349" s="291" t="s">
        <v>1174</v>
      </c>
      <c r="H349" s="294">
        <v>18.23</v>
      </c>
      <c r="I349" s="294">
        <v>36.456</v>
      </c>
      <c r="J349" s="291" t="s">
        <v>1169</v>
      </c>
      <c r="K349" s="294">
        <v>227.85</v>
      </c>
      <c r="L349" s="294">
        <v>3473.25</v>
      </c>
      <c r="M349" s="294">
        <v>3245.4</v>
      </c>
      <c r="N349" s="291" t="s">
        <v>42</v>
      </c>
    </row>
    <row r="350" s="291" customFormat="1" hidden="1" outlineLevel="2" spans="1:14">
      <c r="A350" s="291">
        <v>318</v>
      </c>
      <c r="B350" s="291" t="s">
        <v>1164</v>
      </c>
      <c r="C350" s="291" t="s">
        <v>1241</v>
      </c>
      <c r="D350" s="291" t="s">
        <v>246</v>
      </c>
      <c r="E350" s="291" t="s">
        <v>1166</v>
      </c>
      <c r="F350" s="291" t="s">
        <v>1167</v>
      </c>
      <c r="G350" s="291" t="s">
        <v>1175</v>
      </c>
      <c r="H350" s="294">
        <v>18.23</v>
      </c>
      <c r="I350" s="294">
        <v>36.456</v>
      </c>
      <c r="J350" s="291" t="s">
        <v>1169</v>
      </c>
      <c r="K350" s="294">
        <v>227.85</v>
      </c>
      <c r="L350" s="294">
        <v>3473.25</v>
      </c>
      <c r="M350" s="294">
        <v>3245.4</v>
      </c>
      <c r="N350" s="291" t="s">
        <v>42</v>
      </c>
    </row>
    <row r="351" s="291" customFormat="1" outlineLevel="1" collapsed="1" spans="4:14">
      <c r="D351" s="293" t="s">
        <v>1242</v>
      </c>
      <c r="H351" s="294">
        <f>SUBTOTAL(9,H340:H350)</f>
        <v>200.53</v>
      </c>
      <c r="I351" s="294">
        <f>SUBTOTAL(9,I340:I350)</f>
        <v>401.016</v>
      </c>
      <c r="K351" s="294"/>
      <c r="L351" s="294"/>
      <c r="M351" s="294"/>
      <c r="N351" s="291">
        <f>SUBTOTAL(9,N340:N350)</f>
        <v>0</v>
      </c>
    </row>
    <row r="352" s="291" customFormat="1" hidden="1" outlineLevel="2" spans="1:14">
      <c r="A352" s="291">
        <v>319</v>
      </c>
      <c r="B352" s="291" t="s">
        <v>1164</v>
      </c>
      <c r="C352" s="291" t="s">
        <v>1243</v>
      </c>
      <c r="D352" s="291" t="s">
        <v>448</v>
      </c>
      <c r="E352" s="291" t="s">
        <v>1166</v>
      </c>
      <c r="F352" s="291" t="s">
        <v>1167</v>
      </c>
      <c r="G352" s="291" t="s">
        <v>1178</v>
      </c>
      <c r="H352" s="294">
        <v>18.23</v>
      </c>
      <c r="I352" s="294">
        <v>36.456</v>
      </c>
      <c r="J352" s="291" t="s">
        <v>1169</v>
      </c>
      <c r="K352" s="294">
        <v>227.85</v>
      </c>
      <c r="L352" s="294">
        <v>3473.25</v>
      </c>
      <c r="M352" s="294">
        <v>3245.4</v>
      </c>
      <c r="N352" s="291" t="s">
        <v>42</v>
      </c>
    </row>
    <row r="353" s="291" customFormat="1" hidden="1" outlineLevel="2" spans="1:14">
      <c r="A353" s="291">
        <v>320</v>
      </c>
      <c r="B353" s="291" t="s">
        <v>1164</v>
      </c>
      <c r="C353" s="291" t="s">
        <v>1243</v>
      </c>
      <c r="D353" s="291" t="s">
        <v>448</v>
      </c>
      <c r="E353" s="291" t="s">
        <v>1166</v>
      </c>
      <c r="F353" s="291" t="s">
        <v>1167</v>
      </c>
      <c r="G353" s="291" t="s">
        <v>1179</v>
      </c>
      <c r="H353" s="294">
        <v>18.23</v>
      </c>
      <c r="I353" s="294">
        <v>36.456</v>
      </c>
      <c r="J353" s="291" t="s">
        <v>1169</v>
      </c>
      <c r="K353" s="294">
        <v>227.85</v>
      </c>
      <c r="L353" s="294">
        <v>3473.25</v>
      </c>
      <c r="M353" s="294">
        <v>3245.4</v>
      </c>
      <c r="N353" s="291" t="s">
        <v>42</v>
      </c>
    </row>
    <row r="354" s="291" customFormat="1" hidden="1" outlineLevel="2" spans="1:14">
      <c r="A354" s="291">
        <v>321</v>
      </c>
      <c r="B354" s="291" t="s">
        <v>1164</v>
      </c>
      <c r="C354" s="291" t="s">
        <v>1243</v>
      </c>
      <c r="D354" s="291" t="s">
        <v>448</v>
      </c>
      <c r="E354" s="291" t="s">
        <v>1166</v>
      </c>
      <c r="F354" s="291" t="s">
        <v>1167</v>
      </c>
      <c r="G354" s="291" t="s">
        <v>1180</v>
      </c>
      <c r="H354" s="294">
        <v>18.23</v>
      </c>
      <c r="I354" s="294">
        <v>36.456</v>
      </c>
      <c r="J354" s="291" t="s">
        <v>1169</v>
      </c>
      <c r="K354" s="294">
        <v>227.85</v>
      </c>
      <c r="L354" s="294">
        <v>3473.25</v>
      </c>
      <c r="M354" s="294">
        <v>3245.4</v>
      </c>
      <c r="N354" s="291" t="s">
        <v>42</v>
      </c>
    </row>
    <row r="355" s="291" customFormat="1" hidden="1" outlineLevel="2" spans="1:14">
      <c r="A355" s="291">
        <v>322</v>
      </c>
      <c r="B355" s="291" t="s">
        <v>1164</v>
      </c>
      <c r="C355" s="291" t="s">
        <v>1243</v>
      </c>
      <c r="D355" s="291" t="s">
        <v>448</v>
      </c>
      <c r="E355" s="291" t="s">
        <v>1166</v>
      </c>
      <c r="F355" s="291" t="s">
        <v>1167</v>
      </c>
      <c r="G355" s="291" t="s">
        <v>1181</v>
      </c>
      <c r="H355" s="294">
        <v>18.23</v>
      </c>
      <c r="I355" s="294">
        <v>36.456</v>
      </c>
      <c r="J355" s="291" t="s">
        <v>1169</v>
      </c>
      <c r="K355" s="294">
        <v>227.85</v>
      </c>
      <c r="L355" s="294">
        <v>3473.25</v>
      </c>
      <c r="M355" s="294">
        <v>3245.4</v>
      </c>
      <c r="N355" s="291" t="s">
        <v>42</v>
      </c>
    </row>
    <row r="356" s="291" customFormat="1" hidden="1" outlineLevel="2" spans="1:14">
      <c r="A356" s="291">
        <v>323</v>
      </c>
      <c r="B356" s="291" t="s">
        <v>1164</v>
      </c>
      <c r="C356" s="291" t="s">
        <v>1243</v>
      </c>
      <c r="D356" s="291" t="s">
        <v>448</v>
      </c>
      <c r="E356" s="291" t="s">
        <v>1166</v>
      </c>
      <c r="F356" s="291" t="s">
        <v>1167</v>
      </c>
      <c r="G356" s="291" t="s">
        <v>1168</v>
      </c>
      <c r="H356" s="294">
        <v>18.23</v>
      </c>
      <c r="I356" s="294">
        <v>36.456</v>
      </c>
      <c r="J356" s="291" t="s">
        <v>1169</v>
      </c>
      <c r="K356" s="294">
        <v>227.85</v>
      </c>
      <c r="L356" s="294">
        <v>3473.25</v>
      </c>
      <c r="M356" s="294">
        <v>3245.4</v>
      </c>
      <c r="N356" s="291" t="s">
        <v>42</v>
      </c>
    </row>
    <row r="357" s="291" customFormat="1" hidden="1" outlineLevel="2" spans="1:14">
      <c r="A357" s="291">
        <v>324</v>
      </c>
      <c r="B357" s="291" t="s">
        <v>1164</v>
      </c>
      <c r="C357" s="291" t="s">
        <v>1243</v>
      </c>
      <c r="D357" s="291" t="s">
        <v>448</v>
      </c>
      <c r="E357" s="291" t="s">
        <v>1166</v>
      </c>
      <c r="F357" s="291" t="s">
        <v>1167</v>
      </c>
      <c r="G357" s="291" t="s">
        <v>1170</v>
      </c>
      <c r="H357" s="294">
        <v>18.23</v>
      </c>
      <c r="I357" s="294">
        <v>36.456</v>
      </c>
      <c r="J357" s="291" t="s">
        <v>1169</v>
      </c>
      <c r="K357" s="294">
        <v>227.85</v>
      </c>
      <c r="L357" s="294">
        <v>3473.25</v>
      </c>
      <c r="M357" s="294">
        <v>3245.4</v>
      </c>
      <c r="N357" s="291" t="s">
        <v>42</v>
      </c>
    </row>
    <row r="358" s="291" customFormat="1" hidden="1" outlineLevel="2" spans="1:14">
      <c r="A358" s="291">
        <v>325</v>
      </c>
      <c r="B358" s="291" t="s">
        <v>1164</v>
      </c>
      <c r="C358" s="291" t="s">
        <v>1243</v>
      </c>
      <c r="D358" s="291" t="s">
        <v>448</v>
      </c>
      <c r="E358" s="291" t="s">
        <v>1166</v>
      </c>
      <c r="F358" s="291" t="s">
        <v>1167</v>
      </c>
      <c r="G358" s="291" t="s">
        <v>1171</v>
      </c>
      <c r="H358" s="294">
        <v>18.23</v>
      </c>
      <c r="I358" s="294">
        <v>36.456</v>
      </c>
      <c r="J358" s="291" t="s">
        <v>1169</v>
      </c>
      <c r="K358" s="294">
        <v>227.85</v>
      </c>
      <c r="L358" s="294">
        <v>3473.25</v>
      </c>
      <c r="M358" s="294">
        <v>3245.4</v>
      </c>
      <c r="N358" s="291" t="s">
        <v>42</v>
      </c>
    </row>
    <row r="359" s="291" customFormat="1" hidden="1" outlineLevel="2" spans="1:14">
      <c r="A359" s="291">
        <v>326</v>
      </c>
      <c r="B359" s="291" t="s">
        <v>1164</v>
      </c>
      <c r="C359" s="291" t="s">
        <v>1243</v>
      </c>
      <c r="D359" s="291" t="s">
        <v>448</v>
      </c>
      <c r="E359" s="291" t="s">
        <v>1166</v>
      </c>
      <c r="F359" s="291" t="s">
        <v>1167</v>
      </c>
      <c r="G359" s="291" t="s">
        <v>1172</v>
      </c>
      <c r="H359" s="294">
        <v>18.23</v>
      </c>
      <c r="I359" s="294">
        <v>36.456</v>
      </c>
      <c r="J359" s="291" t="s">
        <v>1169</v>
      </c>
      <c r="K359" s="294">
        <v>227.85</v>
      </c>
      <c r="L359" s="294">
        <v>3473.25</v>
      </c>
      <c r="M359" s="294">
        <v>3245.4</v>
      </c>
      <c r="N359" s="291" t="s">
        <v>42</v>
      </c>
    </row>
    <row r="360" s="291" customFormat="1" hidden="1" outlineLevel="2" spans="1:14">
      <c r="A360" s="291">
        <v>327</v>
      </c>
      <c r="B360" s="291" t="s">
        <v>1164</v>
      </c>
      <c r="C360" s="291" t="s">
        <v>1243</v>
      </c>
      <c r="D360" s="291" t="s">
        <v>448</v>
      </c>
      <c r="E360" s="291" t="s">
        <v>1166</v>
      </c>
      <c r="F360" s="291" t="s">
        <v>1167</v>
      </c>
      <c r="G360" s="291" t="s">
        <v>1173</v>
      </c>
      <c r="H360" s="294">
        <v>18.23</v>
      </c>
      <c r="I360" s="294">
        <v>36.456</v>
      </c>
      <c r="J360" s="291" t="s">
        <v>1169</v>
      </c>
      <c r="K360" s="294">
        <v>227.85</v>
      </c>
      <c r="L360" s="294">
        <v>3473.25</v>
      </c>
      <c r="M360" s="294">
        <v>3245.4</v>
      </c>
      <c r="N360" s="291" t="s">
        <v>42</v>
      </c>
    </row>
    <row r="361" s="291" customFormat="1" hidden="1" outlineLevel="2" spans="1:14">
      <c r="A361" s="291">
        <v>328</v>
      </c>
      <c r="B361" s="291" t="s">
        <v>1164</v>
      </c>
      <c r="C361" s="291" t="s">
        <v>1243</v>
      </c>
      <c r="D361" s="291" t="s">
        <v>448</v>
      </c>
      <c r="E361" s="291" t="s">
        <v>1166</v>
      </c>
      <c r="F361" s="291" t="s">
        <v>1167</v>
      </c>
      <c r="G361" s="291" t="s">
        <v>1174</v>
      </c>
      <c r="H361" s="294">
        <v>18.23</v>
      </c>
      <c r="I361" s="294">
        <v>36.456</v>
      </c>
      <c r="J361" s="291" t="s">
        <v>1169</v>
      </c>
      <c r="K361" s="294">
        <v>227.85</v>
      </c>
      <c r="L361" s="294">
        <v>3473.25</v>
      </c>
      <c r="M361" s="294">
        <v>3245.4</v>
      </c>
      <c r="N361" s="291" t="s">
        <v>42</v>
      </c>
    </row>
    <row r="362" s="291" customFormat="1" hidden="1" outlineLevel="2" spans="1:14">
      <c r="A362" s="291">
        <v>329</v>
      </c>
      <c r="B362" s="291" t="s">
        <v>1164</v>
      </c>
      <c r="C362" s="291" t="s">
        <v>1243</v>
      </c>
      <c r="D362" s="291" t="s">
        <v>448</v>
      </c>
      <c r="E362" s="291" t="s">
        <v>1166</v>
      </c>
      <c r="F362" s="291" t="s">
        <v>1167</v>
      </c>
      <c r="G362" s="291" t="s">
        <v>1175</v>
      </c>
      <c r="H362" s="294">
        <v>18.23</v>
      </c>
      <c r="I362" s="294">
        <v>36.456</v>
      </c>
      <c r="J362" s="291" t="s">
        <v>1169</v>
      </c>
      <c r="K362" s="294">
        <v>227.85</v>
      </c>
      <c r="L362" s="294">
        <v>3473.25</v>
      </c>
      <c r="M362" s="294">
        <v>3245.4</v>
      </c>
      <c r="N362" s="291" t="s">
        <v>42</v>
      </c>
    </row>
    <row r="363" s="291" customFormat="1" outlineLevel="1" collapsed="1" spans="4:14">
      <c r="D363" s="293" t="s">
        <v>1244</v>
      </c>
      <c r="H363" s="294">
        <f>SUBTOTAL(9,H352:H362)</f>
        <v>200.53</v>
      </c>
      <c r="I363" s="294">
        <f>SUBTOTAL(9,I352:I362)</f>
        <v>401.016</v>
      </c>
      <c r="K363" s="294"/>
      <c r="L363" s="294"/>
      <c r="M363" s="294"/>
      <c r="N363" s="291">
        <f>SUBTOTAL(9,N352:N362)</f>
        <v>0</v>
      </c>
    </row>
    <row r="364" s="291" customFormat="1" hidden="1" outlineLevel="2" spans="1:14">
      <c r="A364" s="291">
        <v>330</v>
      </c>
      <c r="B364" s="291" t="s">
        <v>1164</v>
      </c>
      <c r="C364" s="291" t="s">
        <v>1245</v>
      </c>
      <c r="D364" s="291" t="s">
        <v>270</v>
      </c>
      <c r="E364" s="291" t="s">
        <v>1166</v>
      </c>
      <c r="F364" s="291" t="s">
        <v>1167</v>
      </c>
      <c r="G364" s="291" t="s">
        <v>1178</v>
      </c>
      <c r="H364" s="294">
        <v>18.23</v>
      </c>
      <c r="I364" s="294">
        <v>36.456</v>
      </c>
      <c r="J364" s="291" t="s">
        <v>1169</v>
      </c>
      <c r="K364" s="294">
        <v>227.85</v>
      </c>
      <c r="L364" s="294">
        <v>3473.25</v>
      </c>
      <c r="M364" s="294">
        <v>3245.4</v>
      </c>
      <c r="N364" s="291" t="s">
        <v>42</v>
      </c>
    </row>
    <row r="365" s="291" customFormat="1" hidden="1" outlineLevel="2" spans="1:14">
      <c r="A365" s="291">
        <v>331</v>
      </c>
      <c r="B365" s="291" t="s">
        <v>1164</v>
      </c>
      <c r="C365" s="291" t="s">
        <v>1245</v>
      </c>
      <c r="D365" s="291" t="s">
        <v>270</v>
      </c>
      <c r="E365" s="291" t="s">
        <v>1166</v>
      </c>
      <c r="F365" s="291" t="s">
        <v>1167</v>
      </c>
      <c r="G365" s="291" t="s">
        <v>1179</v>
      </c>
      <c r="H365" s="294">
        <v>18.23</v>
      </c>
      <c r="I365" s="294">
        <v>36.456</v>
      </c>
      <c r="J365" s="291" t="s">
        <v>1169</v>
      </c>
      <c r="K365" s="294">
        <v>227.85</v>
      </c>
      <c r="L365" s="294">
        <v>3473.25</v>
      </c>
      <c r="M365" s="294">
        <v>3245.4</v>
      </c>
      <c r="N365" s="291" t="s">
        <v>42</v>
      </c>
    </row>
    <row r="366" s="291" customFormat="1" hidden="1" outlineLevel="2" spans="1:14">
      <c r="A366" s="291">
        <v>332</v>
      </c>
      <c r="B366" s="291" t="s">
        <v>1164</v>
      </c>
      <c r="C366" s="291" t="s">
        <v>1245</v>
      </c>
      <c r="D366" s="291" t="s">
        <v>270</v>
      </c>
      <c r="E366" s="291" t="s">
        <v>1166</v>
      </c>
      <c r="F366" s="291" t="s">
        <v>1167</v>
      </c>
      <c r="G366" s="291" t="s">
        <v>1180</v>
      </c>
      <c r="H366" s="294">
        <v>18.23</v>
      </c>
      <c r="I366" s="294">
        <v>36.456</v>
      </c>
      <c r="J366" s="291" t="s">
        <v>1169</v>
      </c>
      <c r="K366" s="294">
        <v>227.85</v>
      </c>
      <c r="L366" s="294">
        <v>3473.25</v>
      </c>
      <c r="M366" s="294">
        <v>3245.4</v>
      </c>
      <c r="N366" s="291" t="s">
        <v>42</v>
      </c>
    </row>
    <row r="367" s="291" customFormat="1" hidden="1" outlineLevel="2" spans="1:14">
      <c r="A367" s="291">
        <v>333</v>
      </c>
      <c r="B367" s="291" t="s">
        <v>1164</v>
      </c>
      <c r="C367" s="291" t="s">
        <v>1245</v>
      </c>
      <c r="D367" s="291" t="s">
        <v>270</v>
      </c>
      <c r="E367" s="291" t="s">
        <v>1166</v>
      </c>
      <c r="F367" s="291" t="s">
        <v>1167</v>
      </c>
      <c r="G367" s="291" t="s">
        <v>1181</v>
      </c>
      <c r="H367" s="294">
        <v>18.23</v>
      </c>
      <c r="I367" s="294">
        <v>36.456</v>
      </c>
      <c r="J367" s="291" t="s">
        <v>1169</v>
      </c>
      <c r="K367" s="294">
        <v>227.85</v>
      </c>
      <c r="L367" s="294">
        <v>3473.25</v>
      </c>
      <c r="M367" s="294">
        <v>3245.4</v>
      </c>
      <c r="N367" s="291" t="s">
        <v>42</v>
      </c>
    </row>
    <row r="368" s="291" customFormat="1" hidden="1" outlineLevel="2" spans="1:14">
      <c r="A368" s="291">
        <v>334</v>
      </c>
      <c r="B368" s="291" t="s">
        <v>1164</v>
      </c>
      <c r="C368" s="291" t="s">
        <v>1245</v>
      </c>
      <c r="D368" s="291" t="s">
        <v>270</v>
      </c>
      <c r="E368" s="291" t="s">
        <v>1166</v>
      </c>
      <c r="F368" s="291" t="s">
        <v>1167</v>
      </c>
      <c r="G368" s="291" t="s">
        <v>1168</v>
      </c>
      <c r="H368" s="294">
        <v>18.23</v>
      </c>
      <c r="I368" s="294">
        <v>36.456</v>
      </c>
      <c r="J368" s="291" t="s">
        <v>1169</v>
      </c>
      <c r="K368" s="294">
        <v>227.85</v>
      </c>
      <c r="L368" s="294">
        <v>3473.25</v>
      </c>
      <c r="M368" s="294">
        <v>3245.4</v>
      </c>
      <c r="N368" s="291" t="s">
        <v>42</v>
      </c>
    </row>
    <row r="369" s="291" customFormat="1" hidden="1" outlineLevel="2" spans="1:14">
      <c r="A369" s="291">
        <v>335</v>
      </c>
      <c r="B369" s="291" t="s">
        <v>1164</v>
      </c>
      <c r="C369" s="291" t="s">
        <v>1245</v>
      </c>
      <c r="D369" s="291" t="s">
        <v>270</v>
      </c>
      <c r="E369" s="291" t="s">
        <v>1166</v>
      </c>
      <c r="F369" s="291" t="s">
        <v>1167</v>
      </c>
      <c r="G369" s="291" t="s">
        <v>1170</v>
      </c>
      <c r="H369" s="294">
        <v>18.23</v>
      </c>
      <c r="I369" s="294">
        <v>36.456</v>
      </c>
      <c r="J369" s="291" t="s">
        <v>1169</v>
      </c>
      <c r="K369" s="294">
        <v>227.85</v>
      </c>
      <c r="L369" s="294">
        <v>3473.25</v>
      </c>
      <c r="M369" s="294">
        <v>3245.4</v>
      </c>
      <c r="N369" s="291" t="s">
        <v>42</v>
      </c>
    </row>
    <row r="370" s="291" customFormat="1" hidden="1" outlineLevel="2" spans="1:14">
      <c r="A370" s="291">
        <v>336</v>
      </c>
      <c r="B370" s="291" t="s">
        <v>1164</v>
      </c>
      <c r="C370" s="291" t="s">
        <v>1245</v>
      </c>
      <c r="D370" s="291" t="s">
        <v>270</v>
      </c>
      <c r="E370" s="291" t="s">
        <v>1166</v>
      </c>
      <c r="F370" s="291" t="s">
        <v>1167</v>
      </c>
      <c r="G370" s="291" t="s">
        <v>1171</v>
      </c>
      <c r="H370" s="294">
        <v>18.23</v>
      </c>
      <c r="I370" s="294">
        <v>36.456</v>
      </c>
      <c r="J370" s="291" t="s">
        <v>1169</v>
      </c>
      <c r="K370" s="294">
        <v>227.85</v>
      </c>
      <c r="L370" s="294">
        <v>3473.25</v>
      </c>
      <c r="M370" s="294">
        <v>3245.4</v>
      </c>
      <c r="N370" s="291" t="s">
        <v>42</v>
      </c>
    </row>
    <row r="371" s="291" customFormat="1" hidden="1" outlineLevel="2" spans="1:14">
      <c r="A371" s="291">
        <v>337</v>
      </c>
      <c r="B371" s="291" t="s">
        <v>1164</v>
      </c>
      <c r="C371" s="291" t="s">
        <v>1245</v>
      </c>
      <c r="D371" s="291" t="s">
        <v>270</v>
      </c>
      <c r="E371" s="291" t="s">
        <v>1166</v>
      </c>
      <c r="F371" s="291" t="s">
        <v>1167</v>
      </c>
      <c r="G371" s="291" t="s">
        <v>1172</v>
      </c>
      <c r="H371" s="294">
        <v>18.23</v>
      </c>
      <c r="I371" s="294">
        <v>36.456</v>
      </c>
      <c r="J371" s="291" t="s">
        <v>1169</v>
      </c>
      <c r="K371" s="294">
        <v>227.85</v>
      </c>
      <c r="L371" s="294">
        <v>3473.25</v>
      </c>
      <c r="M371" s="294">
        <v>3245.4</v>
      </c>
      <c r="N371" s="291" t="s">
        <v>42</v>
      </c>
    </row>
    <row r="372" s="291" customFormat="1" hidden="1" outlineLevel="2" spans="1:14">
      <c r="A372" s="291">
        <v>338</v>
      </c>
      <c r="B372" s="291" t="s">
        <v>1164</v>
      </c>
      <c r="C372" s="291" t="s">
        <v>1245</v>
      </c>
      <c r="D372" s="291" t="s">
        <v>270</v>
      </c>
      <c r="E372" s="291" t="s">
        <v>1166</v>
      </c>
      <c r="F372" s="291" t="s">
        <v>1167</v>
      </c>
      <c r="G372" s="291" t="s">
        <v>1173</v>
      </c>
      <c r="H372" s="294">
        <v>18.23</v>
      </c>
      <c r="I372" s="294">
        <v>36.456</v>
      </c>
      <c r="J372" s="291" t="s">
        <v>1169</v>
      </c>
      <c r="K372" s="294">
        <v>227.85</v>
      </c>
      <c r="L372" s="294">
        <v>3473.25</v>
      </c>
      <c r="M372" s="294">
        <v>3245.4</v>
      </c>
      <c r="N372" s="291" t="s">
        <v>42</v>
      </c>
    </row>
    <row r="373" s="291" customFormat="1" hidden="1" outlineLevel="2" spans="1:14">
      <c r="A373" s="291">
        <v>339</v>
      </c>
      <c r="B373" s="291" t="s">
        <v>1164</v>
      </c>
      <c r="C373" s="291" t="s">
        <v>1245</v>
      </c>
      <c r="D373" s="291" t="s">
        <v>270</v>
      </c>
      <c r="E373" s="291" t="s">
        <v>1166</v>
      </c>
      <c r="F373" s="291" t="s">
        <v>1167</v>
      </c>
      <c r="G373" s="291" t="s">
        <v>1174</v>
      </c>
      <c r="H373" s="294">
        <v>18.23</v>
      </c>
      <c r="I373" s="294">
        <v>36.456</v>
      </c>
      <c r="J373" s="291" t="s">
        <v>1169</v>
      </c>
      <c r="K373" s="294">
        <v>227.85</v>
      </c>
      <c r="L373" s="294">
        <v>3473.25</v>
      </c>
      <c r="M373" s="294">
        <v>3245.4</v>
      </c>
      <c r="N373" s="291" t="s">
        <v>42</v>
      </c>
    </row>
    <row r="374" s="291" customFormat="1" hidden="1" outlineLevel="2" spans="1:14">
      <c r="A374" s="291">
        <v>340</v>
      </c>
      <c r="B374" s="291" t="s">
        <v>1164</v>
      </c>
      <c r="C374" s="291" t="s">
        <v>1245</v>
      </c>
      <c r="D374" s="291" t="s">
        <v>270</v>
      </c>
      <c r="E374" s="291" t="s">
        <v>1166</v>
      </c>
      <c r="F374" s="291" t="s">
        <v>1167</v>
      </c>
      <c r="G374" s="291" t="s">
        <v>1175</v>
      </c>
      <c r="H374" s="294">
        <v>18.23</v>
      </c>
      <c r="I374" s="294">
        <v>36.456</v>
      </c>
      <c r="J374" s="291" t="s">
        <v>1169</v>
      </c>
      <c r="K374" s="294">
        <v>227.85</v>
      </c>
      <c r="L374" s="294">
        <v>3473.25</v>
      </c>
      <c r="M374" s="294">
        <v>3245.4</v>
      </c>
      <c r="N374" s="291" t="s">
        <v>42</v>
      </c>
    </row>
    <row r="375" s="291" customFormat="1" outlineLevel="1" collapsed="1" spans="4:14">
      <c r="D375" s="293" t="s">
        <v>1246</v>
      </c>
      <c r="H375" s="294">
        <f>SUBTOTAL(9,H364:H374)</f>
        <v>200.53</v>
      </c>
      <c r="I375" s="294">
        <f>SUBTOTAL(9,I364:I374)</f>
        <v>401.016</v>
      </c>
      <c r="K375" s="294"/>
      <c r="L375" s="294"/>
      <c r="M375" s="294"/>
      <c r="N375" s="291">
        <f>SUBTOTAL(9,N364:N374)</f>
        <v>0</v>
      </c>
    </row>
    <row r="376" s="291" customFormat="1" hidden="1" outlineLevel="2" spans="1:14">
      <c r="A376" s="291">
        <v>341</v>
      </c>
      <c r="B376" s="291" t="s">
        <v>1164</v>
      </c>
      <c r="C376" s="291" t="s">
        <v>1247</v>
      </c>
      <c r="D376" s="291" t="s">
        <v>302</v>
      </c>
      <c r="E376" s="291" t="s">
        <v>1166</v>
      </c>
      <c r="F376" s="291" t="s">
        <v>1167</v>
      </c>
      <c r="G376" s="291" t="s">
        <v>1178</v>
      </c>
      <c r="H376" s="294">
        <v>18.23</v>
      </c>
      <c r="I376" s="294">
        <v>36.456</v>
      </c>
      <c r="J376" s="291" t="s">
        <v>1169</v>
      </c>
      <c r="K376" s="294">
        <v>227.85</v>
      </c>
      <c r="L376" s="294">
        <v>3473.25</v>
      </c>
      <c r="M376" s="294">
        <v>3245.4</v>
      </c>
      <c r="N376" s="291" t="s">
        <v>42</v>
      </c>
    </row>
    <row r="377" s="291" customFormat="1" hidden="1" outlineLevel="2" spans="1:14">
      <c r="A377" s="291">
        <v>342</v>
      </c>
      <c r="B377" s="291" t="s">
        <v>1164</v>
      </c>
      <c r="C377" s="291" t="s">
        <v>1247</v>
      </c>
      <c r="D377" s="291" t="s">
        <v>302</v>
      </c>
      <c r="E377" s="291" t="s">
        <v>1166</v>
      </c>
      <c r="F377" s="291" t="s">
        <v>1167</v>
      </c>
      <c r="G377" s="291" t="s">
        <v>1179</v>
      </c>
      <c r="H377" s="294">
        <v>18.23</v>
      </c>
      <c r="I377" s="294">
        <v>36.456</v>
      </c>
      <c r="J377" s="291" t="s">
        <v>1169</v>
      </c>
      <c r="K377" s="294">
        <v>227.85</v>
      </c>
      <c r="L377" s="294">
        <v>3473.25</v>
      </c>
      <c r="M377" s="294">
        <v>3245.4</v>
      </c>
      <c r="N377" s="291" t="s">
        <v>42</v>
      </c>
    </row>
    <row r="378" s="291" customFormat="1" hidden="1" outlineLevel="2" spans="1:14">
      <c r="A378" s="291">
        <v>343</v>
      </c>
      <c r="B378" s="291" t="s">
        <v>1164</v>
      </c>
      <c r="C378" s="291" t="s">
        <v>1247</v>
      </c>
      <c r="D378" s="291" t="s">
        <v>302</v>
      </c>
      <c r="E378" s="291" t="s">
        <v>1166</v>
      </c>
      <c r="F378" s="291" t="s">
        <v>1167</v>
      </c>
      <c r="G378" s="291" t="s">
        <v>1180</v>
      </c>
      <c r="H378" s="294">
        <v>18.23</v>
      </c>
      <c r="I378" s="294">
        <v>36.456</v>
      </c>
      <c r="J378" s="291" t="s">
        <v>1169</v>
      </c>
      <c r="K378" s="294">
        <v>227.85</v>
      </c>
      <c r="L378" s="294">
        <v>3473.25</v>
      </c>
      <c r="M378" s="294">
        <v>3245.4</v>
      </c>
      <c r="N378" s="291" t="s">
        <v>42</v>
      </c>
    </row>
    <row r="379" s="291" customFormat="1" hidden="1" outlineLevel="2" spans="1:14">
      <c r="A379" s="291">
        <v>344</v>
      </c>
      <c r="B379" s="291" t="s">
        <v>1164</v>
      </c>
      <c r="C379" s="291" t="s">
        <v>1247</v>
      </c>
      <c r="D379" s="291" t="s">
        <v>302</v>
      </c>
      <c r="E379" s="291" t="s">
        <v>1166</v>
      </c>
      <c r="F379" s="291" t="s">
        <v>1167</v>
      </c>
      <c r="G379" s="291" t="s">
        <v>1181</v>
      </c>
      <c r="H379" s="294">
        <v>18.23</v>
      </c>
      <c r="I379" s="294">
        <v>36.456</v>
      </c>
      <c r="J379" s="291" t="s">
        <v>1169</v>
      </c>
      <c r="K379" s="294">
        <v>227.85</v>
      </c>
      <c r="L379" s="294">
        <v>3473.25</v>
      </c>
      <c r="M379" s="294">
        <v>3245.4</v>
      </c>
      <c r="N379" s="291" t="s">
        <v>42</v>
      </c>
    </row>
    <row r="380" s="291" customFormat="1" hidden="1" outlineLevel="2" spans="1:14">
      <c r="A380" s="291">
        <v>345</v>
      </c>
      <c r="B380" s="291" t="s">
        <v>1164</v>
      </c>
      <c r="C380" s="291" t="s">
        <v>1247</v>
      </c>
      <c r="D380" s="291" t="s">
        <v>302</v>
      </c>
      <c r="E380" s="291" t="s">
        <v>1166</v>
      </c>
      <c r="F380" s="291" t="s">
        <v>1167</v>
      </c>
      <c r="G380" s="291" t="s">
        <v>1168</v>
      </c>
      <c r="H380" s="294">
        <v>18.23</v>
      </c>
      <c r="I380" s="294">
        <v>36.456</v>
      </c>
      <c r="J380" s="291" t="s">
        <v>1169</v>
      </c>
      <c r="K380" s="294">
        <v>227.85</v>
      </c>
      <c r="L380" s="294">
        <v>3473.25</v>
      </c>
      <c r="M380" s="294">
        <v>3245.4</v>
      </c>
      <c r="N380" s="291" t="s">
        <v>42</v>
      </c>
    </row>
    <row r="381" s="291" customFormat="1" hidden="1" outlineLevel="2" spans="1:14">
      <c r="A381" s="291">
        <v>346</v>
      </c>
      <c r="B381" s="291" t="s">
        <v>1164</v>
      </c>
      <c r="C381" s="291" t="s">
        <v>1247</v>
      </c>
      <c r="D381" s="291" t="s">
        <v>302</v>
      </c>
      <c r="E381" s="291" t="s">
        <v>1166</v>
      </c>
      <c r="F381" s="291" t="s">
        <v>1167</v>
      </c>
      <c r="G381" s="291" t="s">
        <v>1170</v>
      </c>
      <c r="H381" s="294">
        <v>18.23</v>
      </c>
      <c r="I381" s="294">
        <v>36.456</v>
      </c>
      <c r="J381" s="291" t="s">
        <v>1169</v>
      </c>
      <c r="K381" s="294">
        <v>227.85</v>
      </c>
      <c r="L381" s="294">
        <v>3473.25</v>
      </c>
      <c r="M381" s="294">
        <v>3245.4</v>
      </c>
      <c r="N381" s="291" t="s">
        <v>42</v>
      </c>
    </row>
    <row r="382" s="291" customFormat="1" hidden="1" outlineLevel="2" spans="1:14">
      <c r="A382" s="291">
        <v>347</v>
      </c>
      <c r="B382" s="291" t="s">
        <v>1164</v>
      </c>
      <c r="C382" s="291" t="s">
        <v>1247</v>
      </c>
      <c r="D382" s="291" t="s">
        <v>302</v>
      </c>
      <c r="E382" s="291" t="s">
        <v>1166</v>
      </c>
      <c r="F382" s="291" t="s">
        <v>1167</v>
      </c>
      <c r="G382" s="291" t="s">
        <v>1171</v>
      </c>
      <c r="H382" s="294">
        <v>18.23</v>
      </c>
      <c r="I382" s="294">
        <v>36.456</v>
      </c>
      <c r="J382" s="291" t="s">
        <v>1169</v>
      </c>
      <c r="K382" s="294">
        <v>227.85</v>
      </c>
      <c r="L382" s="294">
        <v>3473.25</v>
      </c>
      <c r="M382" s="294">
        <v>3245.4</v>
      </c>
      <c r="N382" s="291" t="s">
        <v>42</v>
      </c>
    </row>
    <row r="383" s="291" customFormat="1" hidden="1" outlineLevel="2" spans="1:14">
      <c r="A383" s="291">
        <v>348</v>
      </c>
      <c r="B383" s="291" t="s">
        <v>1164</v>
      </c>
      <c r="C383" s="291" t="s">
        <v>1247</v>
      </c>
      <c r="D383" s="291" t="s">
        <v>302</v>
      </c>
      <c r="E383" s="291" t="s">
        <v>1166</v>
      </c>
      <c r="F383" s="291" t="s">
        <v>1167</v>
      </c>
      <c r="G383" s="291" t="s">
        <v>1172</v>
      </c>
      <c r="H383" s="294">
        <v>18.23</v>
      </c>
      <c r="I383" s="294">
        <v>36.456</v>
      </c>
      <c r="J383" s="291" t="s">
        <v>1169</v>
      </c>
      <c r="K383" s="294">
        <v>227.85</v>
      </c>
      <c r="L383" s="294">
        <v>3473.25</v>
      </c>
      <c r="M383" s="294">
        <v>3245.4</v>
      </c>
      <c r="N383" s="291" t="s">
        <v>42</v>
      </c>
    </row>
    <row r="384" s="291" customFormat="1" hidden="1" outlineLevel="2" spans="1:14">
      <c r="A384" s="291">
        <v>349</v>
      </c>
      <c r="B384" s="291" t="s">
        <v>1164</v>
      </c>
      <c r="C384" s="291" t="s">
        <v>1247</v>
      </c>
      <c r="D384" s="291" t="s">
        <v>302</v>
      </c>
      <c r="E384" s="291" t="s">
        <v>1166</v>
      </c>
      <c r="F384" s="291" t="s">
        <v>1167</v>
      </c>
      <c r="G384" s="291" t="s">
        <v>1173</v>
      </c>
      <c r="H384" s="294">
        <v>18.23</v>
      </c>
      <c r="I384" s="294">
        <v>36.456</v>
      </c>
      <c r="J384" s="291" t="s">
        <v>1169</v>
      </c>
      <c r="K384" s="294">
        <v>227.85</v>
      </c>
      <c r="L384" s="294">
        <v>3473.25</v>
      </c>
      <c r="M384" s="294">
        <v>3245.4</v>
      </c>
      <c r="N384" s="291" t="s">
        <v>42</v>
      </c>
    </row>
    <row r="385" s="291" customFormat="1" hidden="1" outlineLevel="2" spans="1:14">
      <c r="A385" s="291">
        <v>350</v>
      </c>
      <c r="B385" s="291" t="s">
        <v>1164</v>
      </c>
      <c r="C385" s="291" t="s">
        <v>1247</v>
      </c>
      <c r="D385" s="291" t="s">
        <v>302</v>
      </c>
      <c r="E385" s="291" t="s">
        <v>1166</v>
      </c>
      <c r="F385" s="291" t="s">
        <v>1167</v>
      </c>
      <c r="G385" s="291" t="s">
        <v>1174</v>
      </c>
      <c r="H385" s="294">
        <v>18.23</v>
      </c>
      <c r="I385" s="294">
        <v>36.456</v>
      </c>
      <c r="J385" s="291" t="s">
        <v>1169</v>
      </c>
      <c r="K385" s="294">
        <v>227.85</v>
      </c>
      <c r="L385" s="294">
        <v>3473.25</v>
      </c>
      <c r="M385" s="294">
        <v>3245.4</v>
      </c>
      <c r="N385" s="291" t="s">
        <v>42</v>
      </c>
    </row>
    <row r="386" s="291" customFormat="1" hidden="1" outlineLevel="2" spans="1:14">
      <c r="A386" s="291">
        <v>351</v>
      </c>
      <c r="B386" s="291" t="s">
        <v>1164</v>
      </c>
      <c r="C386" s="291" t="s">
        <v>1247</v>
      </c>
      <c r="D386" s="291" t="s">
        <v>302</v>
      </c>
      <c r="E386" s="291" t="s">
        <v>1166</v>
      </c>
      <c r="F386" s="291" t="s">
        <v>1167</v>
      </c>
      <c r="G386" s="291" t="s">
        <v>1175</v>
      </c>
      <c r="H386" s="294">
        <v>18.23</v>
      </c>
      <c r="I386" s="294">
        <v>36.456</v>
      </c>
      <c r="J386" s="291" t="s">
        <v>1169</v>
      </c>
      <c r="K386" s="294">
        <v>227.85</v>
      </c>
      <c r="L386" s="294">
        <v>3473.25</v>
      </c>
      <c r="M386" s="294">
        <v>3245.4</v>
      </c>
      <c r="N386" s="291" t="s">
        <v>42</v>
      </c>
    </row>
    <row r="387" s="291" customFormat="1" outlineLevel="1" collapsed="1" spans="4:14">
      <c r="D387" s="293" t="s">
        <v>1248</v>
      </c>
      <c r="H387" s="294">
        <f>SUBTOTAL(9,H376:H386)</f>
        <v>200.53</v>
      </c>
      <c r="I387" s="294">
        <f>SUBTOTAL(9,I376:I386)</f>
        <v>401.016</v>
      </c>
      <c r="K387" s="294"/>
      <c r="L387" s="294"/>
      <c r="M387" s="294"/>
      <c r="N387" s="291">
        <f>SUBTOTAL(9,N376:N386)</f>
        <v>0</v>
      </c>
    </row>
    <row r="388" s="291" customFormat="1" hidden="1" outlineLevel="2" spans="1:14">
      <c r="A388" s="291">
        <v>352</v>
      </c>
      <c r="B388" s="291" t="s">
        <v>1164</v>
      </c>
      <c r="C388" s="291" t="s">
        <v>1249</v>
      </c>
      <c r="D388" s="291" t="s">
        <v>208</v>
      </c>
      <c r="E388" s="291" t="s">
        <v>1166</v>
      </c>
      <c r="F388" s="291" t="s">
        <v>1167</v>
      </c>
      <c r="G388" s="291" t="s">
        <v>1178</v>
      </c>
      <c r="H388" s="294">
        <v>18.23</v>
      </c>
      <c r="I388" s="294">
        <v>36.456</v>
      </c>
      <c r="J388" s="291" t="s">
        <v>1169</v>
      </c>
      <c r="K388" s="294">
        <v>227.85</v>
      </c>
      <c r="L388" s="294">
        <v>3473.25</v>
      </c>
      <c r="M388" s="294">
        <v>3245.4</v>
      </c>
      <c r="N388" s="291" t="s">
        <v>42</v>
      </c>
    </row>
    <row r="389" s="291" customFormat="1" hidden="1" outlineLevel="2" spans="1:14">
      <c r="A389" s="291">
        <v>353</v>
      </c>
      <c r="B389" s="291" t="s">
        <v>1164</v>
      </c>
      <c r="C389" s="291" t="s">
        <v>1249</v>
      </c>
      <c r="D389" s="291" t="s">
        <v>208</v>
      </c>
      <c r="E389" s="291" t="s">
        <v>1166</v>
      </c>
      <c r="F389" s="291" t="s">
        <v>1167</v>
      </c>
      <c r="G389" s="291" t="s">
        <v>1179</v>
      </c>
      <c r="H389" s="294">
        <v>18.23</v>
      </c>
      <c r="I389" s="294">
        <v>36.456</v>
      </c>
      <c r="J389" s="291" t="s">
        <v>1169</v>
      </c>
      <c r="K389" s="294">
        <v>227.85</v>
      </c>
      <c r="L389" s="294">
        <v>3473.25</v>
      </c>
      <c r="M389" s="294">
        <v>3245.4</v>
      </c>
      <c r="N389" s="291" t="s">
        <v>42</v>
      </c>
    </row>
    <row r="390" s="291" customFormat="1" hidden="1" outlineLevel="2" spans="1:14">
      <c r="A390" s="291">
        <v>354</v>
      </c>
      <c r="B390" s="291" t="s">
        <v>1164</v>
      </c>
      <c r="C390" s="291" t="s">
        <v>1249</v>
      </c>
      <c r="D390" s="291" t="s">
        <v>208</v>
      </c>
      <c r="E390" s="291" t="s">
        <v>1166</v>
      </c>
      <c r="F390" s="291" t="s">
        <v>1167</v>
      </c>
      <c r="G390" s="291" t="s">
        <v>1180</v>
      </c>
      <c r="H390" s="294">
        <v>18.23</v>
      </c>
      <c r="I390" s="294">
        <v>36.456</v>
      </c>
      <c r="J390" s="291" t="s">
        <v>1169</v>
      </c>
      <c r="K390" s="294">
        <v>227.85</v>
      </c>
      <c r="L390" s="294">
        <v>3473.25</v>
      </c>
      <c r="M390" s="294">
        <v>3245.4</v>
      </c>
      <c r="N390" s="291" t="s">
        <v>42</v>
      </c>
    </row>
    <row r="391" s="291" customFormat="1" hidden="1" outlineLevel="2" spans="1:14">
      <c r="A391" s="291">
        <v>355</v>
      </c>
      <c r="B391" s="291" t="s">
        <v>1164</v>
      </c>
      <c r="C391" s="291" t="s">
        <v>1249</v>
      </c>
      <c r="D391" s="291" t="s">
        <v>208</v>
      </c>
      <c r="E391" s="291" t="s">
        <v>1166</v>
      </c>
      <c r="F391" s="291" t="s">
        <v>1167</v>
      </c>
      <c r="G391" s="291" t="s">
        <v>1181</v>
      </c>
      <c r="H391" s="294">
        <v>18.23</v>
      </c>
      <c r="I391" s="294">
        <v>36.456</v>
      </c>
      <c r="J391" s="291" t="s">
        <v>1169</v>
      </c>
      <c r="K391" s="294">
        <v>227.85</v>
      </c>
      <c r="L391" s="294">
        <v>3473.25</v>
      </c>
      <c r="M391" s="294">
        <v>3245.4</v>
      </c>
      <c r="N391" s="291" t="s">
        <v>42</v>
      </c>
    </row>
    <row r="392" s="291" customFormat="1" hidden="1" outlineLevel="2" spans="1:14">
      <c r="A392" s="291">
        <v>356</v>
      </c>
      <c r="B392" s="291" t="s">
        <v>1164</v>
      </c>
      <c r="C392" s="291" t="s">
        <v>1249</v>
      </c>
      <c r="D392" s="291" t="s">
        <v>208</v>
      </c>
      <c r="E392" s="291" t="s">
        <v>1166</v>
      </c>
      <c r="F392" s="291" t="s">
        <v>1167</v>
      </c>
      <c r="G392" s="291" t="s">
        <v>1168</v>
      </c>
      <c r="H392" s="294">
        <v>18.23</v>
      </c>
      <c r="I392" s="294">
        <v>36.456</v>
      </c>
      <c r="J392" s="291" t="s">
        <v>1169</v>
      </c>
      <c r="K392" s="294">
        <v>227.85</v>
      </c>
      <c r="L392" s="294">
        <v>3473.25</v>
      </c>
      <c r="M392" s="294">
        <v>3245.4</v>
      </c>
      <c r="N392" s="291" t="s">
        <v>42</v>
      </c>
    </row>
    <row r="393" s="291" customFormat="1" hidden="1" outlineLevel="2" spans="1:14">
      <c r="A393" s="291">
        <v>357</v>
      </c>
      <c r="B393" s="291" t="s">
        <v>1164</v>
      </c>
      <c r="C393" s="291" t="s">
        <v>1249</v>
      </c>
      <c r="D393" s="291" t="s">
        <v>208</v>
      </c>
      <c r="E393" s="291" t="s">
        <v>1166</v>
      </c>
      <c r="F393" s="291" t="s">
        <v>1167</v>
      </c>
      <c r="G393" s="291" t="s">
        <v>1170</v>
      </c>
      <c r="H393" s="294">
        <v>18.23</v>
      </c>
      <c r="I393" s="294">
        <v>36.456</v>
      </c>
      <c r="J393" s="291" t="s">
        <v>1169</v>
      </c>
      <c r="K393" s="294">
        <v>227.85</v>
      </c>
      <c r="L393" s="294">
        <v>3473.25</v>
      </c>
      <c r="M393" s="294">
        <v>3245.4</v>
      </c>
      <c r="N393" s="291" t="s">
        <v>42</v>
      </c>
    </row>
    <row r="394" s="291" customFormat="1" hidden="1" outlineLevel="2" spans="1:14">
      <c r="A394" s="291">
        <v>358</v>
      </c>
      <c r="B394" s="291" t="s">
        <v>1164</v>
      </c>
      <c r="C394" s="291" t="s">
        <v>1249</v>
      </c>
      <c r="D394" s="291" t="s">
        <v>208</v>
      </c>
      <c r="E394" s="291" t="s">
        <v>1166</v>
      </c>
      <c r="F394" s="291" t="s">
        <v>1167</v>
      </c>
      <c r="G394" s="291" t="s">
        <v>1171</v>
      </c>
      <c r="H394" s="294">
        <v>18.23</v>
      </c>
      <c r="I394" s="294">
        <v>36.456</v>
      </c>
      <c r="J394" s="291" t="s">
        <v>1169</v>
      </c>
      <c r="K394" s="294">
        <v>227.85</v>
      </c>
      <c r="L394" s="294">
        <v>3473.25</v>
      </c>
      <c r="M394" s="294">
        <v>3245.4</v>
      </c>
      <c r="N394" s="291" t="s">
        <v>42</v>
      </c>
    </row>
    <row r="395" s="291" customFormat="1" hidden="1" outlineLevel="2" spans="1:14">
      <c r="A395" s="291">
        <v>359</v>
      </c>
      <c r="B395" s="291" t="s">
        <v>1164</v>
      </c>
      <c r="C395" s="291" t="s">
        <v>1249</v>
      </c>
      <c r="D395" s="291" t="s">
        <v>208</v>
      </c>
      <c r="E395" s="291" t="s">
        <v>1166</v>
      </c>
      <c r="F395" s="291" t="s">
        <v>1167</v>
      </c>
      <c r="G395" s="291" t="s">
        <v>1172</v>
      </c>
      <c r="H395" s="294">
        <v>18.23</v>
      </c>
      <c r="I395" s="294">
        <v>36.456</v>
      </c>
      <c r="J395" s="291" t="s">
        <v>1169</v>
      </c>
      <c r="K395" s="294">
        <v>227.85</v>
      </c>
      <c r="L395" s="294">
        <v>3473.25</v>
      </c>
      <c r="M395" s="294">
        <v>3245.4</v>
      </c>
      <c r="N395" s="291" t="s">
        <v>42</v>
      </c>
    </row>
    <row r="396" s="291" customFormat="1" hidden="1" outlineLevel="2" spans="1:14">
      <c r="A396" s="291">
        <v>360</v>
      </c>
      <c r="B396" s="291" t="s">
        <v>1164</v>
      </c>
      <c r="C396" s="291" t="s">
        <v>1249</v>
      </c>
      <c r="D396" s="291" t="s">
        <v>208</v>
      </c>
      <c r="E396" s="291" t="s">
        <v>1166</v>
      </c>
      <c r="F396" s="291" t="s">
        <v>1167</v>
      </c>
      <c r="G396" s="291" t="s">
        <v>1173</v>
      </c>
      <c r="H396" s="294">
        <v>18.23</v>
      </c>
      <c r="I396" s="294">
        <v>36.456</v>
      </c>
      <c r="J396" s="291" t="s">
        <v>1169</v>
      </c>
      <c r="K396" s="294">
        <v>227.85</v>
      </c>
      <c r="L396" s="294">
        <v>3473.25</v>
      </c>
      <c r="M396" s="294">
        <v>3245.4</v>
      </c>
      <c r="N396" s="291" t="s">
        <v>42</v>
      </c>
    </row>
    <row r="397" s="291" customFormat="1" hidden="1" outlineLevel="2" spans="1:14">
      <c r="A397" s="291">
        <v>361</v>
      </c>
      <c r="B397" s="291" t="s">
        <v>1164</v>
      </c>
      <c r="C397" s="291" t="s">
        <v>1249</v>
      </c>
      <c r="D397" s="291" t="s">
        <v>208</v>
      </c>
      <c r="E397" s="291" t="s">
        <v>1166</v>
      </c>
      <c r="F397" s="291" t="s">
        <v>1167</v>
      </c>
      <c r="G397" s="291" t="s">
        <v>1174</v>
      </c>
      <c r="H397" s="294">
        <v>18.23</v>
      </c>
      <c r="I397" s="294">
        <v>36.456</v>
      </c>
      <c r="J397" s="291" t="s">
        <v>1169</v>
      </c>
      <c r="K397" s="294">
        <v>227.85</v>
      </c>
      <c r="L397" s="294">
        <v>3473.25</v>
      </c>
      <c r="M397" s="294">
        <v>3245.4</v>
      </c>
      <c r="N397" s="291" t="s">
        <v>42</v>
      </c>
    </row>
    <row r="398" s="291" customFormat="1" hidden="1" outlineLevel="2" spans="1:14">
      <c r="A398" s="291">
        <v>362</v>
      </c>
      <c r="B398" s="291" t="s">
        <v>1164</v>
      </c>
      <c r="C398" s="291" t="s">
        <v>1249</v>
      </c>
      <c r="D398" s="291" t="s">
        <v>208</v>
      </c>
      <c r="E398" s="291" t="s">
        <v>1166</v>
      </c>
      <c r="F398" s="291" t="s">
        <v>1167</v>
      </c>
      <c r="G398" s="291" t="s">
        <v>1175</v>
      </c>
      <c r="H398" s="294">
        <v>18.23</v>
      </c>
      <c r="I398" s="294">
        <v>36.456</v>
      </c>
      <c r="J398" s="291" t="s">
        <v>1169</v>
      </c>
      <c r="K398" s="294">
        <v>227.85</v>
      </c>
      <c r="L398" s="294">
        <v>3473.25</v>
      </c>
      <c r="M398" s="294">
        <v>3245.4</v>
      </c>
      <c r="N398" s="291" t="s">
        <v>42</v>
      </c>
    </row>
    <row r="399" s="291" customFormat="1" outlineLevel="1" collapsed="1" spans="4:14">
      <c r="D399" s="293" t="s">
        <v>1250</v>
      </c>
      <c r="H399" s="294">
        <f>SUBTOTAL(9,H388:H398)</f>
        <v>200.53</v>
      </c>
      <c r="I399" s="294">
        <f>SUBTOTAL(9,I388:I398)</f>
        <v>401.016</v>
      </c>
      <c r="K399" s="294"/>
      <c r="L399" s="294"/>
      <c r="M399" s="294"/>
      <c r="N399" s="291">
        <f>SUBTOTAL(9,N388:N398)</f>
        <v>0</v>
      </c>
    </row>
    <row r="400" s="291" customFormat="1" hidden="1" outlineLevel="2" spans="1:14">
      <c r="A400" s="291">
        <v>363</v>
      </c>
      <c r="B400" s="291" t="s">
        <v>1164</v>
      </c>
      <c r="C400" s="291" t="s">
        <v>1251</v>
      </c>
      <c r="D400" s="291" t="s">
        <v>522</v>
      </c>
      <c r="E400" s="291" t="s">
        <v>1166</v>
      </c>
      <c r="F400" s="291" t="s">
        <v>1167</v>
      </c>
      <c r="G400" s="291" t="s">
        <v>1178</v>
      </c>
      <c r="H400" s="294">
        <v>18.23</v>
      </c>
      <c r="I400" s="294">
        <v>36.456</v>
      </c>
      <c r="J400" s="291" t="s">
        <v>1169</v>
      </c>
      <c r="K400" s="294">
        <v>227.85</v>
      </c>
      <c r="L400" s="294">
        <v>3473.25</v>
      </c>
      <c r="M400" s="294">
        <v>3245.4</v>
      </c>
      <c r="N400" s="291" t="s">
        <v>42</v>
      </c>
    </row>
    <row r="401" s="291" customFormat="1" hidden="1" outlineLevel="2" spans="1:14">
      <c r="A401" s="291">
        <v>364</v>
      </c>
      <c r="B401" s="291" t="s">
        <v>1164</v>
      </c>
      <c r="C401" s="291" t="s">
        <v>1251</v>
      </c>
      <c r="D401" s="291" t="s">
        <v>522</v>
      </c>
      <c r="E401" s="291" t="s">
        <v>1166</v>
      </c>
      <c r="F401" s="291" t="s">
        <v>1167</v>
      </c>
      <c r="G401" s="291" t="s">
        <v>1179</v>
      </c>
      <c r="H401" s="294">
        <v>18.23</v>
      </c>
      <c r="I401" s="294">
        <v>36.456</v>
      </c>
      <c r="J401" s="291" t="s">
        <v>1169</v>
      </c>
      <c r="K401" s="294">
        <v>227.85</v>
      </c>
      <c r="L401" s="294">
        <v>3473.25</v>
      </c>
      <c r="M401" s="294">
        <v>3245.4</v>
      </c>
      <c r="N401" s="291" t="s">
        <v>42</v>
      </c>
    </row>
    <row r="402" s="291" customFormat="1" hidden="1" outlineLevel="2" spans="1:14">
      <c r="A402" s="291">
        <v>365</v>
      </c>
      <c r="B402" s="291" t="s">
        <v>1164</v>
      </c>
      <c r="C402" s="291" t="s">
        <v>1251</v>
      </c>
      <c r="D402" s="291" t="s">
        <v>522</v>
      </c>
      <c r="E402" s="291" t="s">
        <v>1166</v>
      </c>
      <c r="F402" s="291" t="s">
        <v>1167</v>
      </c>
      <c r="G402" s="291" t="s">
        <v>1180</v>
      </c>
      <c r="H402" s="294">
        <v>18.23</v>
      </c>
      <c r="I402" s="294">
        <v>36.456</v>
      </c>
      <c r="J402" s="291" t="s">
        <v>1169</v>
      </c>
      <c r="K402" s="294">
        <v>227.85</v>
      </c>
      <c r="L402" s="294">
        <v>3473.25</v>
      </c>
      <c r="M402" s="294">
        <v>3245.4</v>
      </c>
      <c r="N402" s="291" t="s">
        <v>42</v>
      </c>
    </row>
    <row r="403" s="291" customFormat="1" hidden="1" outlineLevel="2" spans="1:14">
      <c r="A403" s="291">
        <v>366</v>
      </c>
      <c r="B403" s="291" t="s">
        <v>1164</v>
      </c>
      <c r="C403" s="291" t="s">
        <v>1251</v>
      </c>
      <c r="D403" s="291" t="s">
        <v>522</v>
      </c>
      <c r="E403" s="291" t="s">
        <v>1166</v>
      </c>
      <c r="F403" s="291" t="s">
        <v>1167</v>
      </c>
      <c r="G403" s="291" t="s">
        <v>1181</v>
      </c>
      <c r="H403" s="294">
        <v>18.23</v>
      </c>
      <c r="I403" s="294">
        <v>36.456</v>
      </c>
      <c r="J403" s="291" t="s">
        <v>1169</v>
      </c>
      <c r="K403" s="294">
        <v>227.85</v>
      </c>
      <c r="L403" s="294">
        <v>3473.25</v>
      </c>
      <c r="M403" s="294">
        <v>3245.4</v>
      </c>
      <c r="N403" s="291" t="s">
        <v>42</v>
      </c>
    </row>
    <row r="404" s="291" customFormat="1" hidden="1" outlineLevel="2" spans="1:14">
      <c r="A404" s="291">
        <v>367</v>
      </c>
      <c r="B404" s="291" t="s">
        <v>1164</v>
      </c>
      <c r="C404" s="291" t="s">
        <v>1251</v>
      </c>
      <c r="D404" s="291" t="s">
        <v>522</v>
      </c>
      <c r="E404" s="291" t="s">
        <v>1166</v>
      </c>
      <c r="F404" s="291" t="s">
        <v>1167</v>
      </c>
      <c r="G404" s="291" t="s">
        <v>1168</v>
      </c>
      <c r="H404" s="294">
        <v>18.23</v>
      </c>
      <c r="I404" s="294">
        <v>36.456</v>
      </c>
      <c r="J404" s="291" t="s">
        <v>1169</v>
      </c>
      <c r="K404" s="294">
        <v>227.85</v>
      </c>
      <c r="L404" s="294">
        <v>3473.25</v>
      </c>
      <c r="M404" s="294">
        <v>3245.4</v>
      </c>
      <c r="N404" s="291" t="s">
        <v>42</v>
      </c>
    </row>
    <row r="405" s="291" customFormat="1" hidden="1" outlineLevel="2" spans="1:14">
      <c r="A405" s="291">
        <v>368</v>
      </c>
      <c r="B405" s="291" t="s">
        <v>1164</v>
      </c>
      <c r="C405" s="291" t="s">
        <v>1251</v>
      </c>
      <c r="D405" s="291" t="s">
        <v>522</v>
      </c>
      <c r="E405" s="291" t="s">
        <v>1166</v>
      </c>
      <c r="F405" s="291" t="s">
        <v>1167</v>
      </c>
      <c r="G405" s="291" t="s">
        <v>1170</v>
      </c>
      <c r="H405" s="294">
        <v>18.23</v>
      </c>
      <c r="I405" s="294">
        <v>36.456</v>
      </c>
      <c r="J405" s="291" t="s">
        <v>1169</v>
      </c>
      <c r="K405" s="294">
        <v>227.85</v>
      </c>
      <c r="L405" s="294">
        <v>3473.25</v>
      </c>
      <c r="M405" s="294">
        <v>3245.4</v>
      </c>
      <c r="N405" s="291" t="s">
        <v>42</v>
      </c>
    </row>
    <row r="406" s="291" customFormat="1" hidden="1" outlineLevel="2" spans="1:14">
      <c r="A406" s="291">
        <v>369</v>
      </c>
      <c r="B406" s="291" t="s">
        <v>1164</v>
      </c>
      <c r="C406" s="291" t="s">
        <v>1251</v>
      </c>
      <c r="D406" s="291" t="s">
        <v>522</v>
      </c>
      <c r="E406" s="291" t="s">
        <v>1166</v>
      </c>
      <c r="F406" s="291" t="s">
        <v>1167</v>
      </c>
      <c r="G406" s="291" t="s">
        <v>1171</v>
      </c>
      <c r="H406" s="294">
        <v>18.23</v>
      </c>
      <c r="I406" s="294">
        <v>36.456</v>
      </c>
      <c r="J406" s="291" t="s">
        <v>1169</v>
      </c>
      <c r="K406" s="294">
        <v>227.85</v>
      </c>
      <c r="L406" s="294">
        <v>3473.25</v>
      </c>
      <c r="M406" s="294">
        <v>3245.4</v>
      </c>
      <c r="N406" s="291" t="s">
        <v>42</v>
      </c>
    </row>
    <row r="407" s="291" customFormat="1" hidden="1" outlineLevel="2" spans="1:14">
      <c r="A407" s="291">
        <v>370</v>
      </c>
      <c r="B407" s="291" t="s">
        <v>1164</v>
      </c>
      <c r="C407" s="291" t="s">
        <v>1251</v>
      </c>
      <c r="D407" s="291" t="s">
        <v>522</v>
      </c>
      <c r="E407" s="291" t="s">
        <v>1166</v>
      </c>
      <c r="F407" s="291" t="s">
        <v>1167</v>
      </c>
      <c r="G407" s="291" t="s">
        <v>1172</v>
      </c>
      <c r="H407" s="294">
        <v>18.23</v>
      </c>
      <c r="I407" s="294">
        <v>36.456</v>
      </c>
      <c r="J407" s="291" t="s">
        <v>1169</v>
      </c>
      <c r="K407" s="294">
        <v>227.85</v>
      </c>
      <c r="L407" s="294">
        <v>3473.25</v>
      </c>
      <c r="M407" s="294">
        <v>3245.4</v>
      </c>
      <c r="N407" s="291" t="s">
        <v>42</v>
      </c>
    </row>
    <row r="408" s="291" customFormat="1" hidden="1" outlineLevel="2" spans="1:14">
      <c r="A408" s="291">
        <v>371</v>
      </c>
      <c r="B408" s="291" t="s">
        <v>1164</v>
      </c>
      <c r="C408" s="291" t="s">
        <v>1251</v>
      </c>
      <c r="D408" s="291" t="s">
        <v>522</v>
      </c>
      <c r="E408" s="291" t="s">
        <v>1166</v>
      </c>
      <c r="F408" s="291" t="s">
        <v>1167</v>
      </c>
      <c r="G408" s="291" t="s">
        <v>1173</v>
      </c>
      <c r="H408" s="294">
        <v>18.23</v>
      </c>
      <c r="I408" s="294">
        <v>36.456</v>
      </c>
      <c r="J408" s="291" t="s">
        <v>1169</v>
      </c>
      <c r="K408" s="294">
        <v>227.85</v>
      </c>
      <c r="L408" s="294">
        <v>3473.25</v>
      </c>
      <c r="M408" s="294">
        <v>3245.4</v>
      </c>
      <c r="N408" s="291" t="s">
        <v>42</v>
      </c>
    </row>
    <row r="409" s="291" customFormat="1" hidden="1" outlineLevel="2" spans="1:14">
      <c r="A409" s="291">
        <v>372</v>
      </c>
      <c r="B409" s="291" t="s">
        <v>1164</v>
      </c>
      <c r="C409" s="291" t="s">
        <v>1251</v>
      </c>
      <c r="D409" s="291" t="s">
        <v>522</v>
      </c>
      <c r="E409" s="291" t="s">
        <v>1166</v>
      </c>
      <c r="F409" s="291" t="s">
        <v>1167</v>
      </c>
      <c r="G409" s="291" t="s">
        <v>1174</v>
      </c>
      <c r="H409" s="294">
        <v>18.23</v>
      </c>
      <c r="I409" s="294">
        <v>36.456</v>
      </c>
      <c r="J409" s="291" t="s">
        <v>1169</v>
      </c>
      <c r="K409" s="294">
        <v>227.85</v>
      </c>
      <c r="L409" s="294">
        <v>3473.25</v>
      </c>
      <c r="M409" s="294">
        <v>3245.4</v>
      </c>
      <c r="N409" s="291" t="s">
        <v>42</v>
      </c>
    </row>
    <row r="410" s="291" customFormat="1" hidden="1" outlineLevel="2" spans="1:14">
      <c r="A410" s="291">
        <v>373</v>
      </c>
      <c r="B410" s="291" t="s">
        <v>1164</v>
      </c>
      <c r="C410" s="291" t="s">
        <v>1251</v>
      </c>
      <c r="D410" s="291" t="s">
        <v>522</v>
      </c>
      <c r="E410" s="291" t="s">
        <v>1166</v>
      </c>
      <c r="F410" s="291" t="s">
        <v>1167</v>
      </c>
      <c r="G410" s="291" t="s">
        <v>1175</v>
      </c>
      <c r="H410" s="294">
        <v>18.23</v>
      </c>
      <c r="I410" s="294">
        <v>36.456</v>
      </c>
      <c r="J410" s="291" t="s">
        <v>1169</v>
      </c>
      <c r="K410" s="294">
        <v>227.85</v>
      </c>
      <c r="L410" s="294">
        <v>3473.25</v>
      </c>
      <c r="M410" s="294">
        <v>3245.4</v>
      </c>
      <c r="N410" s="291" t="s">
        <v>42</v>
      </c>
    </row>
    <row r="411" s="291" customFormat="1" outlineLevel="1" collapsed="1" spans="4:14">
      <c r="D411" s="293" t="s">
        <v>1252</v>
      </c>
      <c r="H411" s="294">
        <f>SUBTOTAL(9,H400:H410)</f>
        <v>200.53</v>
      </c>
      <c r="I411" s="294">
        <f>SUBTOTAL(9,I400:I410)</f>
        <v>401.016</v>
      </c>
      <c r="K411" s="294"/>
      <c r="L411" s="294"/>
      <c r="M411" s="294"/>
      <c r="N411" s="291">
        <f>SUBTOTAL(9,N400:N410)</f>
        <v>0</v>
      </c>
    </row>
    <row r="412" s="291" customFormat="1" hidden="1" outlineLevel="2" spans="1:14">
      <c r="A412" s="291">
        <v>374</v>
      </c>
      <c r="B412" s="291" t="s">
        <v>1164</v>
      </c>
      <c r="C412" s="291" t="s">
        <v>1253</v>
      </c>
      <c r="D412" s="291" t="s">
        <v>587</v>
      </c>
      <c r="E412" s="291" t="s">
        <v>1166</v>
      </c>
      <c r="F412" s="291" t="s">
        <v>1167</v>
      </c>
      <c r="G412" s="291" t="s">
        <v>1178</v>
      </c>
      <c r="H412" s="294">
        <v>18.23</v>
      </c>
      <c r="I412" s="294">
        <v>36.456</v>
      </c>
      <c r="J412" s="291" t="s">
        <v>1169</v>
      </c>
      <c r="K412" s="294">
        <v>227.85</v>
      </c>
      <c r="L412" s="294">
        <v>3473.25</v>
      </c>
      <c r="M412" s="294">
        <v>3245.4</v>
      </c>
      <c r="N412" s="291" t="s">
        <v>42</v>
      </c>
    </row>
    <row r="413" s="291" customFormat="1" hidden="1" outlineLevel="2" spans="1:14">
      <c r="A413" s="291">
        <v>375</v>
      </c>
      <c r="B413" s="291" t="s">
        <v>1164</v>
      </c>
      <c r="C413" s="291" t="s">
        <v>1253</v>
      </c>
      <c r="D413" s="291" t="s">
        <v>587</v>
      </c>
      <c r="E413" s="291" t="s">
        <v>1166</v>
      </c>
      <c r="F413" s="291" t="s">
        <v>1167</v>
      </c>
      <c r="G413" s="291" t="s">
        <v>1179</v>
      </c>
      <c r="H413" s="294">
        <v>18.23</v>
      </c>
      <c r="I413" s="294">
        <v>36.456</v>
      </c>
      <c r="J413" s="291" t="s">
        <v>1169</v>
      </c>
      <c r="K413" s="294">
        <v>227.85</v>
      </c>
      <c r="L413" s="294">
        <v>3473.25</v>
      </c>
      <c r="M413" s="294">
        <v>3245.4</v>
      </c>
      <c r="N413" s="291" t="s">
        <v>42</v>
      </c>
    </row>
    <row r="414" s="291" customFormat="1" hidden="1" outlineLevel="2" spans="1:14">
      <c r="A414" s="291">
        <v>376</v>
      </c>
      <c r="B414" s="291" t="s">
        <v>1164</v>
      </c>
      <c r="C414" s="291" t="s">
        <v>1253</v>
      </c>
      <c r="D414" s="291" t="s">
        <v>587</v>
      </c>
      <c r="E414" s="291" t="s">
        <v>1166</v>
      </c>
      <c r="F414" s="291" t="s">
        <v>1167</v>
      </c>
      <c r="G414" s="291" t="s">
        <v>1180</v>
      </c>
      <c r="H414" s="294">
        <v>18.23</v>
      </c>
      <c r="I414" s="294">
        <v>36.456</v>
      </c>
      <c r="J414" s="291" t="s">
        <v>1169</v>
      </c>
      <c r="K414" s="294">
        <v>227.85</v>
      </c>
      <c r="L414" s="294">
        <v>3473.25</v>
      </c>
      <c r="M414" s="294">
        <v>3245.4</v>
      </c>
      <c r="N414" s="291" t="s">
        <v>42</v>
      </c>
    </row>
    <row r="415" s="291" customFormat="1" hidden="1" outlineLevel="2" spans="1:14">
      <c r="A415" s="291">
        <v>377</v>
      </c>
      <c r="B415" s="291" t="s">
        <v>1164</v>
      </c>
      <c r="C415" s="291" t="s">
        <v>1253</v>
      </c>
      <c r="D415" s="291" t="s">
        <v>587</v>
      </c>
      <c r="E415" s="291" t="s">
        <v>1166</v>
      </c>
      <c r="F415" s="291" t="s">
        <v>1167</v>
      </c>
      <c r="G415" s="291" t="s">
        <v>1181</v>
      </c>
      <c r="H415" s="294">
        <v>18.23</v>
      </c>
      <c r="I415" s="294">
        <v>36.456</v>
      </c>
      <c r="J415" s="291" t="s">
        <v>1169</v>
      </c>
      <c r="K415" s="294">
        <v>227.85</v>
      </c>
      <c r="L415" s="294">
        <v>3473.25</v>
      </c>
      <c r="M415" s="294">
        <v>3245.4</v>
      </c>
      <c r="N415" s="291" t="s">
        <v>42</v>
      </c>
    </row>
    <row r="416" s="291" customFormat="1" hidden="1" outlineLevel="2" spans="1:14">
      <c r="A416" s="291">
        <v>378</v>
      </c>
      <c r="B416" s="291" t="s">
        <v>1164</v>
      </c>
      <c r="C416" s="291" t="s">
        <v>1253</v>
      </c>
      <c r="D416" s="291" t="s">
        <v>587</v>
      </c>
      <c r="E416" s="291" t="s">
        <v>1166</v>
      </c>
      <c r="F416" s="291" t="s">
        <v>1167</v>
      </c>
      <c r="G416" s="291" t="s">
        <v>1168</v>
      </c>
      <c r="H416" s="294">
        <v>18.23</v>
      </c>
      <c r="I416" s="294">
        <v>36.456</v>
      </c>
      <c r="J416" s="291" t="s">
        <v>1169</v>
      </c>
      <c r="K416" s="294">
        <v>227.85</v>
      </c>
      <c r="L416" s="294">
        <v>3473.25</v>
      </c>
      <c r="M416" s="294">
        <v>3245.4</v>
      </c>
      <c r="N416" s="291" t="s">
        <v>42</v>
      </c>
    </row>
    <row r="417" s="291" customFormat="1" hidden="1" outlineLevel="2" spans="1:14">
      <c r="A417" s="291">
        <v>379</v>
      </c>
      <c r="B417" s="291" t="s">
        <v>1164</v>
      </c>
      <c r="C417" s="291" t="s">
        <v>1253</v>
      </c>
      <c r="D417" s="291" t="s">
        <v>587</v>
      </c>
      <c r="E417" s="291" t="s">
        <v>1166</v>
      </c>
      <c r="F417" s="291" t="s">
        <v>1167</v>
      </c>
      <c r="G417" s="291" t="s">
        <v>1170</v>
      </c>
      <c r="H417" s="294">
        <v>18.23</v>
      </c>
      <c r="I417" s="294">
        <v>36.456</v>
      </c>
      <c r="J417" s="291" t="s">
        <v>1169</v>
      </c>
      <c r="K417" s="294">
        <v>227.85</v>
      </c>
      <c r="L417" s="294">
        <v>3473.25</v>
      </c>
      <c r="M417" s="294">
        <v>3245.4</v>
      </c>
      <c r="N417" s="291" t="s">
        <v>42</v>
      </c>
    </row>
    <row r="418" s="291" customFormat="1" hidden="1" outlineLevel="2" spans="1:14">
      <c r="A418" s="291">
        <v>380</v>
      </c>
      <c r="B418" s="291" t="s">
        <v>1164</v>
      </c>
      <c r="C418" s="291" t="s">
        <v>1253</v>
      </c>
      <c r="D418" s="291" t="s">
        <v>587</v>
      </c>
      <c r="E418" s="291" t="s">
        <v>1166</v>
      </c>
      <c r="F418" s="291" t="s">
        <v>1167</v>
      </c>
      <c r="G418" s="291" t="s">
        <v>1171</v>
      </c>
      <c r="H418" s="294">
        <v>18.23</v>
      </c>
      <c r="I418" s="294">
        <v>36.456</v>
      </c>
      <c r="J418" s="291" t="s">
        <v>1169</v>
      </c>
      <c r="K418" s="294">
        <v>227.85</v>
      </c>
      <c r="L418" s="294">
        <v>3473.25</v>
      </c>
      <c r="M418" s="294">
        <v>3245.4</v>
      </c>
      <c r="N418" s="291" t="s">
        <v>42</v>
      </c>
    </row>
    <row r="419" s="291" customFormat="1" hidden="1" outlineLevel="2" spans="1:14">
      <c r="A419" s="291">
        <v>381</v>
      </c>
      <c r="B419" s="291" t="s">
        <v>1164</v>
      </c>
      <c r="C419" s="291" t="s">
        <v>1253</v>
      </c>
      <c r="D419" s="291" t="s">
        <v>587</v>
      </c>
      <c r="E419" s="291" t="s">
        <v>1166</v>
      </c>
      <c r="F419" s="291" t="s">
        <v>1167</v>
      </c>
      <c r="G419" s="291" t="s">
        <v>1172</v>
      </c>
      <c r="H419" s="294">
        <v>18.23</v>
      </c>
      <c r="I419" s="294">
        <v>36.456</v>
      </c>
      <c r="J419" s="291" t="s">
        <v>1169</v>
      </c>
      <c r="K419" s="294">
        <v>227.85</v>
      </c>
      <c r="L419" s="294">
        <v>3473.25</v>
      </c>
      <c r="M419" s="294">
        <v>3245.4</v>
      </c>
      <c r="N419" s="291" t="s">
        <v>42</v>
      </c>
    </row>
    <row r="420" s="291" customFormat="1" hidden="1" outlineLevel="2" spans="1:14">
      <c r="A420" s="291">
        <v>382</v>
      </c>
      <c r="B420" s="291" t="s">
        <v>1164</v>
      </c>
      <c r="C420" s="291" t="s">
        <v>1253</v>
      </c>
      <c r="D420" s="291" t="s">
        <v>587</v>
      </c>
      <c r="E420" s="291" t="s">
        <v>1166</v>
      </c>
      <c r="F420" s="291" t="s">
        <v>1167</v>
      </c>
      <c r="G420" s="291" t="s">
        <v>1173</v>
      </c>
      <c r="H420" s="294">
        <v>18.23</v>
      </c>
      <c r="I420" s="294">
        <v>36.456</v>
      </c>
      <c r="J420" s="291" t="s">
        <v>1169</v>
      </c>
      <c r="K420" s="294">
        <v>227.85</v>
      </c>
      <c r="L420" s="294">
        <v>3473.25</v>
      </c>
      <c r="M420" s="294">
        <v>3245.4</v>
      </c>
      <c r="N420" s="291" t="s">
        <v>42</v>
      </c>
    </row>
    <row r="421" s="291" customFormat="1" hidden="1" outlineLevel="2" spans="1:14">
      <c r="A421" s="291">
        <v>383</v>
      </c>
      <c r="B421" s="291" t="s">
        <v>1164</v>
      </c>
      <c r="C421" s="291" t="s">
        <v>1253</v>
      </c>
      <c r="D421" s="291" t="s">
        <v>587</v>
      </c>
      <c r="E421" s="291" t="s">
        <v>1166</v>
      </c>
      <c r="F421" s="291" t="s">
        <v>1167</v>
      </c>
      <c r="G421" s="291" t="s">
        <v>1174</v>
      </c>
      <c r="H421" s="294">
        <v>18.23</v>
      </c>
      <c r="I421" s="294">
        <v>36.456</v>
      </c>
      <c r="J421" s="291" t="s">
        <v>1169</v>
      </c>
      <c r="K421" s="294">
        <v>227.85</v>
      </c>
      <c r="L421" s="294">
        <v>3473.25</v>
      </c>
      <c r="M421" s="294">
        <v>3245.4</v>
      </c>
      <c r="N421" s="291" t="s">
        <v>42</v>
      </c>
    </row>
    <row r="422" s="291" customFormat="1" hidden="1" outlineLevel="2" spans="1:14">
      <c r="A422" s="291">
        <v>384</v>
      </c>
      <c r="B422" s="291" t="s">
        <v>1164</v>
      </c>
      <c r="C422" s="291" t="s">
        <v>1253</v>
      </c>
      <c r="D422" s="291" t="s">
        <v>587</v>
      </c>
      <c r="E422" s="291" t="s">
        <v>1166</v>
      </c>
      <c r="F422" s="291" t="s">
        <v>1167</v>
      </c>
      <c r="G422" s="291" t="s">
        <v>1175</v>
      </c>
      <c r="H422" s="294">
        <v>18.23</v>
      </c>
      <c r="I422" s="294">
        <v>36.456</v>
      </c>
      <c r="J422" s="291" t="s">
        <v>1169</v>
      </c>
      <c r="K422" s="294">
        <v>227.85</v>
      </c>
      <c r="L422" s="294">
        <v>3473.25</v>
      </c>
      <c r="M422" s="294">
        <v>3245.4</v>
      </c>
      <c r="N422" s="291" t="s">
        <v>42</v>
      </c>
    </row>
    <row r="423" s="291" customFormat="1" outlineLevel="1" collapsed="1" spans="4:14">
      <c r="D423" s="293" t="s">
        <v>1254</v>
      </c>
      <c r="H423" s="294">
        <f>SUBTOTAL(9,H412:H422)</f>
        <v>200.53</v>
      </c>
      <c r="I423" s="294">
        <f>SUBTOTAL(9,I412:I422)</f>
        <v>401.016</v>
      </c>
      <c r="K423" s="294"/>
      <c r="L423" s="294"/>
      <c r="M423" s="294"/>
      <c r="N423" s="291">
        <f>SUBTOTAL(9,N412:N422)</f>
        <v>0</v>
      </c>
    </row>
    <row r="424" s="291" customFormat="1" hidden="1" outlineLevel="2" spans="1:14">
      <c r="A424" s="291">
        <v>385</v>
      </c>
      <c r="B424" s="291" t="s">
        <v>1164</v>
      </c>
      <c r="C424" s="291" t="s">
        <v>1255</v>
      </c>
      <c r="D424" s="291" t="s">
        <v>277</v>
      </c>
      <c r="E424" s="291" t="s">
        <v>1166</v>
      </c>
      <c r="F424" s="291" t="s">
        <v>1167</v>
      </c>
      <c r="G424" s="291" t="s">
        <v>1178</v>
      </c>
      <c r="H424" s="294">
        <v>18.23</v>
      </c>
      <c r="I424" s="294">
        <v>36.456</v>
      </c>
      <c r="J424" s="291" t="s">
        <v>1169</v>
      </c>
      <c r="K424" s="294">
        <v>227.85</v>
      </c>
      <c r="L424" s="294">
        <v>3473.25</v>
      </c>
      <c r="M424" s="294">
        <v>3245.4</v>
      </c>
      <c r="N424" s="291" t="s">
        <v>42</v>
      </c>
    </row>
    <row r="425" s="291" customFormat="1" hidden="1" outlineLevel="2" spans="1:14">
      <c r="A425" s="291">
        <v>386</v>
      </c>
      <c r="B425" s="291" t="s">
        <v>1164</v>
      </c>
      <c r="C425" s="291" t="s">
        <v>1255</v>
      </c>
      <c r="D425" s="291" t="s">
        <v>277</v>
      </c>
      <c r="E425" s="291" t="s">
        <v>1166</v>
      </c>
      <c r="F425" s="291" t="s">
        <v>1167</v>
      </c>
      <c r="G425" s="291" t="s">
        <v>1179</v>
      </c>
      <c r="H425" s="294">
        <v>18.23</v>
      </c>
      <c r="I425" s="294">
        <v>36.456</v>
      </c>
      <c r="J425" s="291" t="s">
        <v>1169</v>
      </c>
      <c r="K425" s="294">
        <v>227.85</v>
      </c>
      <c r="L425" s="294">
        <v>3473.25</v>
      </c>
      <c r="M425" s="294">
        <v>3245.4</v>
      </c>
      <c r="N425" s="291" t="s">
        <v>42</v>
      </c>
    </row>
    <row r="426" s="291" customFormat="1" hidden="1" outlineLevel="2" spans="1:14">
      <c r="A426" s="291">
        <v>387</v>
      </c>
      <c r="B426" s="291" t="s">
        <v>1164</v>
      </c>
      <c r="C426" s="291" t="s">
        <v>1255</v>
      </c>
      <c r="D426" s="291" t="s">
        <v>277</v>
      </c>
      <c r="E426" s="291" t="s">
        <v>1166</v>
      </c>
      <c r="F426" s="291" t="s">
        <v>1167</v>
      </c>
      <c r="G426" s="291" t="s">
        <v>1180</v>
      </c>
      <c r="H426" s="294">
        <v>18.23</v>
      </c>
      <c r="I426" s="294">
        <v>36.456</v>
      </c>
      <c r="J426" s="291" t="s">
        <v>1169</v>
      </c>
      <c r="K426" s="294">
        <v>227.85</v>
      </c>
      <c r="L426" s="294">
        <v>3473.25</v>
      </c>
      <c r="M426" s="294">
        <v>3245.4</v>
      </c>
      <c r="N426" s="291" t="s">
        <v>42</v>
      </c>
    </row>
    <row r="427" s="291" customFormat="1" hidden="1" outlineLevel="2" spans="1:14">
      <c r="A427" s="291">
        <v>388</v>
      </c>
      <c r="B427" s="291" t="s">
        <v>1164</v>
      </c>
      <c r="C427" s="291" t="s">
        <v>1255</v>
      </c>
      <c r="D427" s="291" t="s">
        <v>277</v>
      </c>
      <c r="E427" s="291" t="s">
        <v>1166</v>
      </c>
      <c r="F427" s="291" t="s">
        <v>1167</v>
      </c>
      <c r="G427" s="291" t="s">
        <v>1181</v>
      </c>
      <c r="H427" s="294">
        <v>18.23</v>
      </c>
      <c r="I427" s="294">
        <v>36.456</v>
      </c>
      <c r="J427" s="291" t="s">
        <v>1169</v>
      </c>
      <c r="K427" s="294">
        <v>227.85</v>
      </c>
      <c r="L427" s="294">
        <v>3473.25</v>
      </c>
      <c r="M427" s="294">
        <v>3245.4</v>
      </c>
      <c r="N427" s="291" t="s">
        <v>42</v>
      </c>
    </row>
    <row r="428" s="291" customFormat="1" hidden="1" outlineLevel="2" spans="1:14">
      <c r="A428" s="291">
        <v>389</v>
      </c>
      <c r="B428" s="291" t="s">
        <v>1164</v>
      </c>
      <c r="C428" s="291" t="s">
        <v>1255</v>
      </c>
      <c r="D428" s="291" t="s">
        <v>277</v>
      </c>
      <c r="E428" s="291" t="s">
        <v>1166</v>
      </c>
      <c r="F428" s="291" t="s">
        <v>1167</v>
      </c>
      <c r="G428" s="291" t="s">
        <v>1168</v>
      </c>
      <c r="H428" s="294">
        <v>18.23</v>
      </c>
      <c r="I428" s="294">
        <v>36.456</v>
      </c>
      <c r="J428" s="291" t="s">
        <v>1169</v>
      </c>
      <c r="K428" s="294">
        <v>227.85</v>
      </c>
      <c r="L428" s="294">
        <v>3473.25</v>
      </c>
      <c r="M428" s="294">
        <v>3245.4</v>
      </c>
      <c r="N428" s="291" t="s">
        <v>42</v>
      </c>
    </row>
    <row r="429" s="291" customFormat="1" hidden="1" outlineLevel="2" spans="1:14">
      <c r="A429" s="291">
        <v>390</v>
      </c>
      <c r="B429" s="291" t="s">
        <v>1164</v>
      </c>
      <c r="C429" s="291" t="s">
        <v>1255</v>
      </c>
      <c r="D429" s="291" t="s">
        <v>277</v>
      </c>
      <c r="E429" s="291" t="s">
        <v>1166</v>
      </c>
      <c r="F429" s="291" t="s">
        <v>1167</v>
      </c>
      <c r="G429" s="291" t="s">
        <v>1170</v>
      </c>
      <c r="H429" s="294">
        <v>18.23</v>
      </c>
      <c r="I429" s="294">
        <v>36.456</v>
      </c>
      <c r="J429" s="291" t="s">
        <v>1169</v>
      </c>
      <c r="K429" s="294">
        <v>227.85</v>
      </c>
      <c r="L429" s="294">
        <v>3473.25</v>
      </c>
      <c r="M429" s="294">
        <v>3245.4</v>
      </c>
      <c r="N429" s="291" t="s">
        <v>42</v>
      </c>
    </row>
    <row r="430" s="291" customFormat="1" hidden="1" outlineLevel="2" spans="1:14">
      <c r="A430" s="291">
        <v>391</v>
      </c>
      <c r="B430" s="291" t="s">
        <v>1164</v>
      </c>
      <c r="C430" s="291" t="s">
        <v>1255</v>
      </c>
      <c r="D430" s="291" t="s">
        <v>277</v>
      </c>
      <c r="E430" s="291" t="s">
        <v>1166</v>
      </c>
      <c r="F430" s="291" t="s">
        <v>1167</v>
      </c>
      <c r="G430" s="291" t="s">
        <v>1171</v>
      </c>
      <c r="H430" s="294">
        <v>18.23</v>
      </c>
      <c r="I430" s="294">
        <v>36.456</v>
      </c>
      <c r="J430" s="291" t="s">
        <v>1169</v>
      </c>
      <c r="K430" s="294">
        <v>227.85</v>
      </c>
      <c r="L430" s="294">
        <v>3473.25</v>
      </c>
      <c r="M430" s="294">
        <v>3245.4</v>
      </c>
      <c r="N430" s="291" t="s">
        <v>42</v>
      </c>
    </row>
    <row r="431" s="291" customFormat="1" hidden="1" outlineLevel="2" spans="1:14">
      <c r="A431" s="291">
        <v>392</v>
      </c>
      <c r="B431" s="291" t="s">
        <v>1164</v>
      </c>
      <c r="C431" s="291" t="s">
        <v>1255</v>
      </c>
      <c r="D431" s="291" t="s">
        <v>277</v>
      </c>
      <c r="E431" s="291" t="s">
        <v>1166</v>
      </c>
      <c r="F431" s="291" t="s">
        <v>1167</v>
      </c>
      <c r="G431" s="291" t="s">
        <v>1172</v>
      </c>
      <c r="H431" s="294">
        <v>18.23</v>
      </c>
      <c r="I431" s="294">
        <v>36.456</v>
      </c>
      <c r="J431" s="291" t="s">
        <v>1169</v>
      </c>
      <c r="K431" s="294">
        <v>227.85</v>
      </c>
      <c r="L431" s="294">
        <v>3473.25</v>
      </c>
      <c r="M431" s="294">
        <v>3245.4</v>
      </c>
      <c r="N431" s="291" t="s">
        <v>42</v>
      </c>
    </row>
    <row r="432" s="291" customFormat="1" hidden="1" outlineLevel="2" spans="1:14">
      <c r="A432" s="291">
        <v>393</v>
      </c>
      <c r="B432" s="291" t="s">
        <v>1164</v>
      </c>
      <c r="C432" s="291" t="s">
        <v>1255</v>
      </c>
      <c r="D432" s="291" t="s">
        <v>277</v>
      </c>
      <c r="E432" s="291" t="s">
        <v>1166</v>
      </c>
      <c r="F432" s="291" t="s">
        <v>1167</v>
      </c>
      <c r="G432" s="291" t="s">
        <v>1173</v>
      </c>
      <c r="H432" s="294">
        <v>18.23</v>
      </c>
      <c r="I432" s="294">
        <v>36.456</v>
      </c>
      <c r="J432" s="291" t="s">
        <v>1169</v>
      </c>
      <c r="K432" s="294">
        <v>227.85</v>
      </c>
      <c r="L432" s="294">
        <v>3473.25</v>
      </c>
      <c r="M432" s="294">
        <v>3245.4</v>
      </c>
      <c r="N432" s="291" t="s">
        <v>42</v>
      </c>
    </row>
    <row r="433" s="291" customFormat="1" hidden="1" outlineLevel="2" spans="1:14">
      <c r="A433" s="291">
        <v>394</v>
      </c>
      <c r="B433" s="291" t="s">
        <v>1164</v>
      </c>
      <c r="C433" s="291" t="s">
        <v>1255</v>
      </c>
      <c r="D433" s="291" t="s">
        <v>277</v>
      </c>
      <c r="E433" s="291" t="s">
        <v>1166</v>
      </c>
      <c r="F433" s="291" t="s">
        <v>1167</v>
      </c>
      <c r="G433" s="291" t="s">
        <v>1174</v>
      </c>
      <c r="H433" s="294">
        <v>18.23</v>
      </c>
      <c r="I433" s="294">
        <v>36.456</v>
      </c>
      <c r="J433" s="291" t="s">
        <v>1169</v>
      </c>
      <c r="K433" s="294">
        <v>227.85</v>
      </c>
      <c r="L433" s="294">
        <v>3473.25</v>
      </c>
      <c r="M433" s="294">
        <v>3245.4</v>
      </c>
      <c r="N433" s="291" t="s">
        <v>42</v>
      </c>
    </row>
    <row r="434" s="291" customFormat="1" hidden="1" outlineLevel="2" spans="1:14">
      <c r="A434" s="291">
        <v>395</v>
      </c>
      <c r="B434" s="291" t="s">
        <v>1164</v>
      </c>
      <c r="C434" s="291" t="s">
        <v>1255</v>
      </c>
      <c r="D434" s="291" t="s">
        <v>277</v>
      </c>
      <c r="E434" s="291" t="s">
        <v>1166</v>
      </c>
      <c r="F434" s="291" t="s">
        <v>1167</v>
      </c>
      <c r="G434" s="291" t="s">
        <v>1175</v>
      </c>
      <c r="H434" s="294">
        <v>18.23</v>
      </c>
      <c r="I434" s="294">
        <v>36.456</v>
      </c>
      <c r="J434" s="291" t="s">
        <v>1169</v>
      </c>
      <c r="K434" s="294">
        <v>227.85</v>
      </c>
      <c r="L434" s="294">
        <v>3473.25</v>
      </c>
      <c r="M434" s="294">
        <v>3245.4</v>
      </c>
      <c r="N434" s="291" t="s">
        <v>42</v>
      </c>
    </row>
    <row r="435" s="291" customFormat="1" outlineLevel="1" collapsed="1" spans="4:14">
      <c r="D435" s="293" t="s">
        <v>1256</v>
      </c>
      <c r="H435" s="294">
        <f>SUBTOTAL(9,H424:H434)</f>
        <v>200.53</v>
      </c>
      <c r="I435" s="294">
        <f>SUBTOTAL(9,I424:I434)</f>
        <v>401.016</v>
      </c>
      <c r="K435" s="294"/>
      <c r="L435" s="294"/>
      <c r="M435" s="294"/>
      <c r="N435" s="291">
        <f>SUBTOTAL(9,N424:N434)</f>
        <v>0</v>
      </c>
    </row>
    <row r="436" s="291" customFormat="1" hidden="1" outlineLevel="2" spans="1:14">
      <c r="A436" s="291">
        <v>396</v>
      </c>
      <c r="B436" s="291" t="s">
        <v>1164</v>
      </c>
      <c r="C436" s="291" t="s">
        <v>1257</v>
      </c>
      <c r="D436" s="291" t="s">
        <v>223</v>
      </c>
      <c r="E436" s="291" t="s">
        <v>1166</v>
      </c>
      <c r="F436" s="291" t="s">
        <v>1167</v>
      </c>
      <c r="G436" s="291" t="s">
        <v>1178</v>
      </c>
      <c r="H436" s="294">
        <v>18.23</v>
      </c>
      <c r="I436" s="294">
        <v>36.456</v>
      </c>
      <c r="J436" s="291" t="s">
        <v>1169</v>
      </c>
      <c r="K436" s="294">
        <v>227.85</v>
      </c>
      <c r="L436" s="294">
        <v>3473.25</v>
      </c>
      <c r="M436" s="294">
        <v>3245.4</v>
      </c>
      <c r="N436" s="291" t="s">
        <v>42</v>
      </c>
    </row>
    <row r="437" s="291" customFormat="1" hidden="1" outlineLevel="2" spans="1:14">
      <c r="A437" s="291">
        <v>397</v>
      </c>
      <c r="B437" s="291" t="s">
        <v>1164</v>
      </c>
      <c r="C437" s="291" t="s">
        <v>1257</v>
      </c>
      <c r="D437" s="291" t="s">
        <v>223</v>
      </c>
      <c r="E437" s="291" t="s">
        <v>1166</v>
      </c>
      <c r="F437" s="291" t="s">
        <v>1167</v>
      </c>
      <c r="G437" s="291" t="s">
        <v>1179</v>
      </c>
      <c r="H437" s="294">
        <v>18.23</v>
      </c>
      <c r="I437" s="294">
        <v>36.456</v>
      </c>
      <c r="J437" s="291" t="s">
        <v>1169</v>
      </c>
      <c r="K437" s="294">
        <v>227.85</v>
      </c>
      <c r="L437" s="294">
        <v>3473.25</v>
      </c>
      <c r="M437" s="294">
        <v>3245.4</v>
      </c>
      <c r="N437" s="291" t="s">
        <v>42</v>
      </c>
    </row>
    <row r="438" s="291" customFormat="1" hidden="1" outlineLevel="2" spans="1:14">
      <c r="A438" s="291">
        <v>398</v>
      </c>
      <c r="B438" s="291" t="s">
        <v>1164</v>
      </c>
      <c r="C438" s="291" t="s">
        <v>1257</v>
      </c>
      <c r="D438" s="291" t="s">
        <v>223</v>
      </c>
      <c r="E438" s="291" t="s">
        <v>1166</v>
      </c>
      <c r="F438" s="291" t="s">
        <v>1167</v>
      </c>
      <c r="G438" s="291" t="s">
        <v>1180</v>
      </c>
      <c r="H438" s="294">
        <v>18.23</v>
      </c>
      <c r="I438" s="294">
        <v>36.456</v>
      </c>
      <c r="J438" s="291" t="s">
        <v>1169</v>
      </c>
      <c r="K438" s="294">
        <v>227.85</v>
      </c>
      <c r="L438" s="294">
        <v>3473.25</v>
      </c>
      <c r="M438" s="294">
        <v>3245.4</v>
      </c>
      <c r="N438" s="291" t="s">
        <v>42</v>
      </c>
    </row>
    <row r="439" s="291" customFormat="1" hidden="1" outlineLevel="2" spans="1:14">
      <c r="A439" s="291">
        <v>399</v>
      </c>
      <c r="B439" s="291" t="s">
        <v>1164</v>
      </c>
      <c r="C439" s="291" t="s">
        <v>1257</v>
      </c>
      <c r="D439" s="291" t="s">
        <v>223</v>
      </c>
      <c r="E439" s="291" t="s">
        <v>1166</v>
      </c>
      <c r="F439" s="291" t="s">
        <v>1167</v>
      </c>
      <c r="G439" s="291" t="s">
        <v>1181</v>
      </c>
      <c r="H439" s="294">
        <v>18.23</v>
      </c>
      <c r="I439" s="294">
        <v>36.456</v>
      </c>
      <c r="J439" s="291" t="s">
        <v>1169</v>
      </c>
      <c r="K439" s="294">
        <v>227.85</v>
      </c>
      <c r="L439" s="294">
        <v>3473.25</v>
      </c>
      <c r="M439" s="294">
        <v>3245.4</v>
      </c>
      <c r="N439" s="291" t="s">
        <v>42</v>
      </c>
    </row>
    <row r="440" s="291" customFormat="1" hidden="1" outlineLevel="2" spans="1:14">
      <c r="A440" s="291">
        <v>400</v>
      </c>
      <c r="B440" s="291" t="s">
        <v>1164</v>
      </c>
      <c r="C440" s="291" t="s">
        <v>1257</v>
      </c>
      <c r="D440" s="291" t="s">
        <v>223</v>
      </c>
      <c r="E440" s="291" t="s">
        <v>1166</v>
      </c>
      <c r="F440" s="291" t="s">
        <v>1167</v>
      </c>
      <c r="G440" s="291" t="s">
        <v>1168</v>
      </c>
      <c r="H440" s="294">
        <v>18.23</v>
      </c>
      <c r="I440" s="294">
        <v>36.456</v>
      </c>
      <c r="J440" s="291" t="s">
        <v>1169</v>
      </c>
      <c r="K440" s="294">
        <v>227.85</v>
      </c>
      <c r="L440" s="294">
        <v>3473.25</v>
      </c>
      <c r="M440" s="294">
        <v>3245.4</v>
      </c>
      <c r="N440" s="291" t="s">
        <v>42</v>
      </c>
    </row>
    <row r="441" s="291" customFormat="1" hidden="1" outlineLevel="2" spans="1:14">
      <c r="A441" s="291">
        <v>401</v>
      </c>
      <c r="B441" s="291" t="s">
        <v>1164</v>
      </c>
      <c r="C441" s="291" t="s">
        <v>1257</v>
      </c>
      <c r="D441" s="291" t="s">
        <v>223</v>
      </c>
      <c r="E441" s="291" t="s">
        <v>1166</v>
      </c>
      <c r="F441" s="291" t="s">
        <v>1167</v>
      </c>
      <c r="G441" s="291" t="s">
        <v>1170</v>
      </c>
      <c r="H441" s="294">
        <v>18.23</v>
      </c>
      <c r="I441" s="294">
        <v>36.456</v>
      </c>
      <c r="J441" s="291" t="s">
        <v>1169</v>
      </c>
      <c r="K441" s="294">
        <v>227.85</v>
      </c>
      <c r="L441" s="294">
        <v>3473.25</v>
      </c>
      <c r="M441" s="294">
        <v>3245.4</v>
      </c>
      <c r="N441" s="291" t="s">
        <v>42</v>
      </c>
    </row>
    <row r="442" s="291" customFormat="1" hidden="1" outlineLevel="2" spans="1:14">
      <c r="A442" s="291">
        <v>402</v>
      </c>
      <c r="B442" s="291" t="s">
        <v>1164</v>
      </c>
      <c r="C442" s="291" t="s">
        <v>1257</v>
      </c>
      <c r="D442" s="291" t="s">
        <v>223</v>
      </c>
      <c r="E442" s="291" t="s">
        <v>1166</v>
      </c>
      <c r="F442" s="291" t="s">
        <v>1167</v>
      </c>
      <c r="G442" s="291" t="s">
        <v>1171</v>
      </c>
      <c r="H442" s="294">
        <v>18.23</v>
      </c>
      <c r="I442" s="294">
        <v>36.456</v>
      </c>
      <c r="J442" s="291" t="s">
        <v>1169</v>
      </c>
      <c r="K442" s="294">
        <v>227.85</v>
      </c>
      <c r="L442" s="294">
        <v>3473.25</v>
      </c>
      <c r="M442" s="294">
        <v>3245.4</v>
      </c>
      <c r="N442" s="291" t="s">
        <v>42</v>
      </c>
    </row>
    <row r="443" s="291" customFormat="1" hidden="1" outlineLevel="2" spans="1:14">
      <c r="A443" s="291">
        <v>403</v>
      </c>
      <c r="B443" s="291" t="s">
        <v>1164</v>
      </c>
      <c r="C443" s="291" t="s">
        <v>1257</v>
      </c>
      <c r="D443" s="291" t="s">
        <v>223</v>
      </c>
      <c r="E443" s="291" t="s">
        <v>1166</v>
      </c>
      <c r="F443" s="291" t="s">
        <v>1167</v>
      </c>
      <c r="G443" s="291" t="s">
        <v>1172</v>
      </c>
      <c r="H443" s="294">
        <v>18.23</v>
      </c>
      <c r="I443" s="294">
        <v>36.456</v>
      </c>
      <c r="J443" s="291" t="s">
        <v>1169</v>
      </c>
      <c r="K443" s="294">
        <v>227.85</v>
      </c>
      <c r="L443" s="294">
        <v>3473.25</v>
      </c>
      <c r="M443" s="294">
        <v>3245.4</v>
      </c>
      <c r="N443" s="291" t="s">
        <v>42</v>
      </c>
    </row>
    <row r="444" s="291" customFormat="1" hidden="1" outlineLevel="2" spans="1:14">
      <c r="A444" s="291">
        <v>404</v>
      </c>
      <c r="B444" s="291" t="s">
        <v>1164</v>
      </c>
      <c r="C444" s="291" t="s">
        <v>1257</v>
      </c>
      <c r="D444" s="291" t="s">
        <v>223</v>
      </c>
      <c r="E444" s="291" t="s">
        <v>1166</v>
      </c>
      <c r="F444" s="291" t="s">
        <v>1167</v>
      </c>
      <c r="G444" s="291" t="s">
        <v>1173</v>
      </c>
      <c r="H444" s="294">
        <v>18.23</v>
      </c>
      <c r="I444" s="294">
        <v>36.456</v>
      </c>
      <c r="J444" s="291" t="s">
        <v>1169</v>
      </c>
      <c r="K444" s="294">
        <v>227.85</v>
      </c>
      <c r="L444" s="294">
        <v>3473.25</v>
      </c>
      <c r="M444" s="294">
        <v>3245.4</v>
      </c>
      <c r="N444" s="291" t="s">
        <v>42</v>
      </c>
    </row>
    <row r="445" s="291" customFormat="1" hidden="1" outlineLevel="2" spans="1:14">
      <c r="A445" s="291">
        <v>405</v>
      </c>
      <c r="B445" s="291" t="s">
        <v>1164</v>
      </c>
      <c r="C445" s="291" t="s">
        <v>1257</v>
      </c>
      <c r="D445" s="291" t="s">
        <v>223</v>
      </c>
      <c r="E445" s="291" t="s">
        <v>1166</v>
      </c>
      <c r="F445" s="291" t="s">
        <v>1167</v>
      </c>
      <c r="G445" s="291" t="s">
        <v>1174</v>
      </c>
      <c r="H445" s="294">
        <v>18.23</v>
      </c>
      <c r="I445" s="294">
        <v>36.456</v>
      </c>
      <c r="J445" s="291" t="s">
        <v>1169</v>
      </c>
      <c r="K445" s="294">
        <v>227.85</v>
      </c>
      <c r="L445" s="294">
        <v>3473.25</v>
      </c>
      <c r="M445" s="294">
        <v>3245.4</v>
      </c>
      <c r="N445" s="291" t="s">
        <v>42</v>
      </c>
    </row>
    <row r="446" s="291" customFormat="1" hidden="1" outlineLevel="2" spans="1:14">
      <c r="A446" s="291">
        <v>406</v>
      </c>
      <c r="B446" s="291" t="s">
        <v>1164</v>
      </c>
      <c r="C446" s="291" t="s">
        <v>1257</v>
      </c>
      <c r="D446" s="291" t="s">
        <v>223</v>
      </c>
      <c r="E446" s="291" t="s">
        <v>1166</v>
      </c>
      <c r="F446" s="291" t="s">
        <v>1167</v>
      </c>
      <c r="G446" s="291" t="s">
        <v>1175</v>
      </c>
      <c r="H446" s="294">
        <v>18.23</v>
      </c>
      <c r="I446" s="294">
        <v>36.456</v>
      </c>
      <c r="J446" s="291" t="s">
        <v>1169</v>
      </c>
      <c r="K446" s="294">
        <v>227.85</v>
      </c>
      <c r="L446" s="294">
        <v>3473.25</v>
      </c>
      <c r="M446" s="294">
        <v>3245.4</v>
      </c>
      <c r="N446" s="291" t="s">
        <v>42</v>
      </c>
    </row>
    <row r="447" s="291" customFormat="1" outlineLevel="1" collapsed="1" spans="4:14">
      <c r="D447" s="293" t="s">
        <v>1258</v>
      </c>
      <c r="H447" s="294">
        <f>SUBTOTAL(9,H436:H446)</f>
        <v>200.53</v>
      </c>
      <c r="I447" s="294">
        <f>SUBTOTAL(9,I436:I446)</f>
        <v>401.016</v>
      </c>
      <c r="K447" s="294"/>
      <c r="L447" s="294"/>
      <c r="M447" s="294"/>
      <c r="N447" s="291">
        <f>SUBTOTAL(9,N436:N446)</f>
        <v>0</v>
      </c>
    </row>
    <row r="448" s="291" customFormat="1" hidden="1" outlineLevel="2" spans="1:14">
      <c r="A448" s="291">
        <v>407</v>
      </c>
      <c r="B448" s="291" t="s">
        <v>1164</v>
      </c>
      <c r="C448" s="291" t="s">
        <v>1259</v>
      </c>
      <c r="D448" s="291" t="s">
        <v>762</v>
      </c>
      <c r="E448" s="291" t="s">
        <v>1166</v>
      </c>
      <c r="F448" s="291" t="s">
        <v>1167</v>
      </c>
      <c r="G448" s="291" t="s">
        <v>1178</v>
      </c>
      <c r="H448" s="294">
        <v>18.22</v>
      </c>
      <c r="I448" s="294">
        <v>36.44</v>
      </c>
      <c r="J448" s="291" t="s">
        <v>1169</v>
      </c>
      <c r="K448" s="294">
        <v>227.75</v>
      </c>
      <c r="L448" s="294">
        <v>3473.25</v>
      </c>
      <c r="M448" s="294">
        <v>3245.5</v>
      </c>
      <c r="N448" s="291" t="s">
        <v>42</v>
      </c>
    </row>
    <row r="449" s="291" customFormat="1" hidden="1" outlineLevel="2" spans="1:14">
      <c r="A449" s="291">
        <v>408</v>
      </c>
      <c r="B449" s="291" t="s">
        <v>1164</v>
      </c>
      <c r="C449" s="291" t="s">
        <v>1259</v>
      </c>
      <c r="D449" s="291" t="s">
        <v>762</v>
      </c>
      <c r="E449" s="291" t="s">
        <v>1166</v>
      </c>
      <c r="F449" s="291" t="s">
        <v>1167</v>
      </c>
      <c r="G449" s="291" t="s">
        <v>1179</v>
      </c>
      <c r="H449" s="294">
        <v>18.22</v>
      </c>
      <c r="I449" s="294">
        <v>36.44</v>
      </c>
      <c r="J449" s="291" t="s">
        <v>1169</v>
      </c>
      <c r="K449" s="294">
        <v>227.75</v>
      </c>
      <c r="L449" s="294">
        <v>3473.25</v>
      </c>
      <c r="M449" s="294">
        <v>3245.5</v>
      </c>
      <c r="N449" s="291" t="s">
        <v>42</v>
      </c>
    </row>
    <row r="450" s="291" customFormat="1" hidden="1" outlineLevel="2" spans="1:14">
      <c r="A450" s="291">
        <v>409</v>
      </c>
      <c r="B450" s="291" t="s">
        <v>1164</v>
      </c>
      <c r="C450" s="291" t="s">
        <v>1259</v>
      </c>
      <c r="D450" s="291" t="s">
        <v>762</v>
      </c>
      <c r="E450" s="291" t="s">
        <v>1166</v>
      </c>
      <c r="F450" s="291" t="s">
        <v>1167</v>
      </c>
      <c r="G450" s="291" t="s">
        <v>1180</v>
      </c>
      <c r="H450" s="294">
        <v>18.22</v>
      </c>
      <c r="I450" s="294">
        <v>36.44</v>
      </c>
      <c r="J450" s="291" t="s">
        <v>1169</v>
      </c>
      <c r="K450" s="294">
        <v>227.75</v>
      </c>
      <c r="L450" s="294">
        <v>3473.25</v>
      </c>
      <c r="M450" s="294">
        <v>3245.5</v>
      </c>
      <c r="N450" s="291" t="s">
        <v>42</v>
      </c>
    </row>
    <row r="451" s="291" customFormat="1" hidden="1" outlineLevel="2" spans="1:14">
      <c r="A451" s="291">
        <v>410</v>
      </c>
      <c r="B451" s="291" t="s">
        <v>1164</v>
      </c>
      <c r="C451" s="291" t="s">
        <v>1259</v>
      </c>
      <c r="D451" s="291" t="s">
        <v>762</v>
      </c>
      <c r="E451" s="291" t="s">
        <v>1166</v>
      </c>
      <c r="F451" s="291" t="s">
        <v>1167</v>
      </c>
      <c r="G451" s="291" t="s">
        <v>1181</v>
      </c>
      <c r="H451" s="294">
        <v>18.22</v>
      </c>
      <c r="I451" s="294">
        <v>36.44</v>
      </c>
      <c r="J451" s="291" t="s">
        <v>1169</v>
      </c>
      <c r="K451" s="294">
        <v>227.75</v>
      </c>
      <c r="L451" s="294">
        <v>3473.25</v>
      </c>
      <c r="M451" s="294">
        <v>3245.5</v>
      </c>
      <c r="N451" s="291" t="s">
        <v>42</v>
      </c>
    </row>
    <row r="452" s="291" customFormat="1" hidden="1" outlineLevel="2" spans="1:14">
      <c r="A452" s="291">
        <v>411</v>
      </c>
      <c r="B452" s="291" t="s">
        <v>1164</v>
      </c>
      <c r="C452" s="291" t="s">
        <v>1259</v>
      </c>
      <c r="D452" s="291" t="s">
        <v>762</v>
      </c>
      <c r="E452" s="291" t="s">
        <v>1166</v>
      </c>
      <c r="F452" s="291" t="s">
        <v>1167</v>
      </c>
      <c r="G452" s="291" t="s">
        <v>1168</v>
      </c>
      <c r="H452" s="294">
        <v>18.22</v>
      </c>
      <c r="I452" s="294">
        <v>36.44</v>
      </c>
      <c r="J452" s="291" t="s">
        <v>1169</v>
      </c>
      <c r="K452" s="294">
        <v>227.75</v>
      </c>
      <c r="L452" s="294">
        <v>3473.25</v>
      </c>
      <c r="M452" s="294">
        <v>3245.5</v>
      </c>
      <c r="N452" s="291" t="s">
        <v>42</v>
      </c>
    </row>
    <row r="453" s="291" customFormat="1" hidden="1" outlineLevel="2" spans="1:14">
      <c r="A453" s="291">
        <v>412</v>
      </c>
      <c r="B453" s="291" t="s">
        <v>1164</v>
      </c>
      <c r="C453" s="291" t="s">
        <v>1259</v>
      </c>
      <c r="D453" s="291" t="s">
        <v>762</v>
      </c>
      <c r="E453" s="291" t="s">
        <v>1166</v>
      </c>
      <c r="F453" s="291" t="s">
        <v>1167</v>
      </c>
      <c r="G453" s="291" t="s">
        <v>1170</v>
      </c>
      <c r="H453" s="294">
        <v>18.22</v>
      </c>
      <c r="I453" s="294">
        <v>36.44</v>
      </c>
      <c r="J453" s="291" t="s">
        <v>1169</v>
      </c>
      <c r="K453" s="294">
        <v>227.75</v>
      </c>
      <c r="L453" s="294">
        <v>3473.25</v>
      </c>
      <c r="M453" s="294">
        <v>3245.5</v>
      </c>
      <c r="N453" s="291" t="s">
        <v>42</v>
      </c>
    </row>
    <row r="454" s="291" customFormat="1" hidden="1" outlineLevel="2" spans="1:14">
      <c r="A454" s="291">
        <v>413</v>
      </c>
      <c r="B454" s="291" t="s">
        <v>1164</v>
      </c>
      <c r="C454" s="291" t="s">
        <v>1259</v>
      </c>
      <c r="D454" s="291" t="s">
        <v>762</v>
      </c>
      <c r="E454" s="291" t="s">
        <v>1166</v>
      </c>
      <c r="F454" s="291" t="s">
        <v>1167</v>
      </c>
      <c r="G454" s="291" t="s">
        <v>1171</v>
      </c>
      <c r="H454" s="294">
        <v>18.22</v>
      </c>
      <c r="I454" s="294">
        <v>36.44</v>
      </c>
      <c r="J454" s="291" t="s">
        <v>1169</v>
      </c>
      <c r="K454" s="294">
        <v>227.75</v>
      </c>
      <c r="L454" s="294">
        <v>3473.25</v>
      </c>
      <c r="M454" s="294">
        <v>3245.5</v>
      </c>
      <c r="N454" s="291" t="s">
        <v>42</v>
      </c>
    </row>
    <row r="455" s="291" customFormat="1" hidden="1" outlineLevel="2" spans="1:14">
      <c r="A455" s="291">
        <v>414</v>
      </c>
      <c r="B455" s="291" t="s">
        <v>1164</v>
      </c>
      <c r="C455" s="291" t="s">
        <v>1259</v>
      </c>
      <c r="D455" s="291" t="s">
        <v>762</v>
      </c>
      <c r="E455" s="291" t="s">
        <v>1166</v>
      </c>
      <c r="F455" s="291" t="s">
        <v>1167</v>
      </c>
      <c r="G455" s="291" t="s">
        <v>1172</v>
      </c>
      <c r="H455" s="294">
        <v>18.22</v>
      </c>
      <c r="I455" s="294">
        <v>36.44</v>
      </c>
      <c r="J455" s="291" t="s">
        <v>1169</v>
      </c>
      <c r="K455" s="294">
        <v>227.75</v>
      </c>
      <c r="L455" s="294">
        <v>3473.25</v>
      </c>
      <c r="M455" s="294">
        <v>3245.5</v>
      </c>
      <c r="N455" s="291" t="s">
        <v>42</v>
      </c>
    </row>
    <row r="456" s="291" customFormat="1" hidden="1" outlineLevel="2" spans="1:14">
      <c r="A456" s="291">
        <v>415</v>
      </c>
      <c r="B456" s="291" t="s">
        <v>1164</v>
      </c>
      <c r="C456" s="291" t="s">
        <v>1259</v>
      </c>
      <c r="D456" s="291" t="s">
        <v>762</v>
      </c>
      <c r="E456" s="291" t="s">
        <v>1166</v>
      </c>
      <c r="F456" s="291" t="s">
        <v>1167</v>
      </c>
      <c r="G456" s="291" t="s">
        <v>1173</v>
      </c>
      <c r="H456" s="294">
        <v>18.22</v>
      </c>
      <c r="I456" s="294">
        <v>36.44</v>
      </c>
      <c r="J456" s="291" t="s">
        <v>1169</v>
      </c>
      <c r="K456" s="294">
        <v>227.75</v>
      </c>
      <c r="L456" s="294">
        <v>3473.25</v>
      </c>
      <c r="M456" s="294">
        <v>3245.5</v>
      </c>
      <c r="N456" s="291" t="s">
        <v>42</v>
      </c>
    </row>
    <row r="457" s="291" customFormat="1" hidden="1" outlineLevel="2" spans="1:14">
      <c r="A457" s="291">
        <v>416</v>
      </c>
      <c r="B457" s="291" t="s">
        <v>1164</v>
      </c>
      <c r="C457" s="291" t="s">
        <v>1259</v>
      </c>
      <c r="D457" s="291" t="s">
        <v>762</v>
      </c>
      <c r="E457" s="291" t="s">
        <v>1166</v>
      </c>
      <c r="F457" s="291" t="s">
        <v>1167</v>
      </c>
      <c r="G457" s="291" t="s">
        <v>1174</v>
      </c>
      <c r="H457" s="294">
        <v>18.22</v>
      </c>
      <c r="I457" s="294">
        <v>36.44</v>
      </c>
      <c r="J457" s="291" t="s">
        <v>1169</v>
      </c>
      <c r="K457" s="294">
        <v>227.75</v>
      </c>
      <c r="L457" s="294">
        <v>3473.25</v>
      </c>
      <c r="M457" s="294">
        <v>3245.5</v>
      </c>
      <c r="N457" s="291" t="s">
        <v>42</v>
      </c>
    </row>
    <row r="458" s="291" customFormat="1" hidden="1" outlineLevel="2" spans="1:14">
      <c r="A458" s="291">
        <v>417</v>
      </c>
      <c r="B458" s="291" t="s">
        <v>1164</v>
      </c>
      <c r="C458" s="291" t="s">
        <v>1259</v>
      </c>
      <c r="D458" s="291" t="s">
        <v>762</v>
      </c>
      <c r="E458" s="291" t="s">
        <v>1166</v>
      </c>
      <c r="F458" s="291" t="s">
        <v>1167</v>
      </c>
      <c r="G458" s="291" t="s">
        <v>1175</v>
      </c>
      <c r="H458" s="294">
        <v>18.22</v>
      </c>
      <c r="I458" s="294">
        <v>36.44</v>
      </c>
      <c r="J458" s="291" t="s">
        <v>1169</v>
      </c>
      <c r="K458" s="294">
        <v>227.75</v>
      </c>
      <c r="L458" s="294">
        <v>3473.25</v>
      </c>
      <c r="M458" s="294">
        <v>3245.5</v>
      </c>
      <c r="N458" s="291" t="s">
        <v>42</v>
      </c>
    </row>
    <row r="459" s="291" customFormat="1" outlineLevel="1" collapsed="1" spans="4:14">
      <c r="D459" s="293" t="s">
        <v>1260</v>
      </c>
      <c r="H459" s="294">
        <f>SUBTOTAL(9,H448:H458)</f>
        <v>200.42</v>
      </c>
      <c r="I459" s="294">
        <f>SUBTOTAL(9,I448:I458)</f>
        <v>400.84</v>
      </c>
      <c r="K459" s="294"/>
      <c r="L459" s="294"/>
      <c r="M459" s="294"/>
      <c r="N459" s="291">
        <f>SUBTOTAL(9,N448:N458)</f>
        <v>0</v>
      </c>
    </row>
    <row r="460" s="291" customFormat="1" hidden="1" outlineLevel="2" spans="1:14">
      <c r="A460" s="291">
        <v>418</v>
      </c>
      <c r="B460" s="291" t="s">
        <v>1164</v>
      </c>
      <c r="C460" s="291" t="s">
        <v>1261</v>
      </c>
      <c r="D460" s="291" t="s">
        <v>200</v>
      </c>
      <c r="E460" s="291" t="s">
        <v>1166</v>
      </c>
      <c r="F460" s="291" t="s">
        <v>1167</v>
      </c>
      <c r="G460" s="291" t="s">
        <v>1178</v>
      </c>
      <c r="H460" s="294">
        <v>18.23</v>
      </c>
      <c r="I460" s="294">
        <v>36.456</v>
      </c>
      <c r="J460" s="291" t="s">
        <v>1169</v>
      </c>
      <c r="K460" s="294">
        <v>227.85</v>
      </c>
      <c r="L460" s="294">
        <v>3473.25</v>
      </c>
      <c r="M460" s="294">
        <v>3245.4</v>
      </c>
      <c r="N460" s="291" t="s">
        <v>42</v>
      </c>
    </row>
    <row r="461" s="291" customFormat="1" hidden="1" outlineLevel="2" spans="1:14">
      <c r="A461" s="291">
        <v>419</v>
      </c>
      <c r="B461" s="291" t="s">
        <v>1164</v>
      </c>
      <c r="C461" s="291" t="s">
        <v>1261</v>
      </c>
      <c r="D461" s="291" t="s">
        <v>200</v>
      </c>
      <c r="E461" s="291" t="s">
        <v>1166</v>
      </c>
      <c r="F461" s="291" t="s">
        <v>1167</v>
      </c>
      <c r="G461" s="291" t="s">
        <v>1179</v>
      </c>
      <c r="H461" s="294">
        <v>18.23</v>
      </c>
      <c r="I461" s="294">
        <v>36.456</v>
      </c>
      <c r="J461" s="291" t="s">
        <v>1169</v>
      </c>
      <c r="K461" s="294">
        <v>227.85</v>
      </c>
      <c r="L461" s="294">
        <v>3473.25</v>
      </c>
      <c r="M461" s="294">
        <v>3245.4</v>
      </c>
      <c r="N461" s="291" t="s">
        <v>42</v>
      </c>
    </row>
    <row r="462" s="291" customFormat="1" hidden="1" outlineLevel="2" spans="1:14">
      <c r="A462" s="291">
        <v>420</v>
      </c>
      <c r="B462" s="291" t="s">
        <v>1164</v>
      </c>
      <c r="C462" s="291" t="s">
        <v>1261</v>
      </c>
      <c r="D462" s="291" t="s">
        <v>200</v>
      </c>
      <c r="E462" s="291" t="s">
        <v>1166</v>
      </c>
      <c r="F462" s="291" t="s">
        <v>1167</v>
      </c>
      <c r="G462" s="291" t="s">
        <v>1180</v>
      </c>
      <c r="H462" s="294">
        <v>18.23</v>
      </c>
      <c r="I462" s="294">
        <v>36.456</v>
      </c>
      <c r="J462" s="291" t="s">
        <v>1169</v>
      </c>
      <c r="K462" s="294">
        <v>227.85</v>
      </c>
      <c r="L462" s="294">
        <v>3473.25</v>
      </c>
      <c r="M462" s="294">
        <v>3245.4</v>
      </c>
      <c r="N462" s="291" t="s">
        <v>42</v>
      </c>
    </row>
    <row r="463" s="291" customFormat="1" hidden="1" outlineLevel="2" spans="1:14">
      <c r="A463" s="291">
        <v>421</v>
      </c>
      <c r="B463" s="291" t="s">
        <v>1164</v>
      </c>
      <c r="C463" s="291" t="s">
        <v>1261</v>
      </c>
      <c r="D463" s="291" t="s">
        <v>200</v>
      </c>
      <c r="E463" s="291" t="s">
        <v>1166</v>
      </c>
      <c r="F463" s="291" t="s">
        <v>1167</v>
      </c>
      <c r="G463" s="291" t="s">
        <v>1181</v>
      </c>
      <c r="H463" s="294">
        <v>18.23</v>
      </c>
      <c r="I463" s="294">
        <v>36.456</v>
      </c>
      <c r="J463" s="291" t="s">
        <v>1169</v>
      </c>
      <c r="K463" s="294">
        <v>227.85</v>
      </c>
      <c r="L463" s="294">
        <v>3473.25</v>
      </c>
      <c r="M463" s="294">
        <v>3245.4</v>
      </c>
      <c r="N463" s="291" t="s">
        <v>42</v>
      </c>
    </row>
    <row r="464" s="291" customFormat="1" hidden="1" outlineLevel="2" spans="1:14">
      <c r="A464" s="291">
        <v>422</v>
      </c>
      <c r="B464" s="291" t="s">
        <v>1164</v>
      </c>
      <c r="C464" s="291" t="s">
        <v>1261</v>
      </c>
      <c r="D464" s="291" t="s">
        <v>200</v>
      </c>
      <c r="E464" s="291" t="s">
        <v>1166</v>
      </c>
      <c r="F464" s="291" t="s">
        <v>1167</v>
      </c>
      <c r="G464" s="291" t="s">
        <v>1168</v>
      </c>
      <c r="H464" s="294">
        <v>18.23</v>
      </c>
      <c r="I464" s="294">
        <v>36.456</v>
      </c>
      <c r="J464" s="291" t="s">
        <v>1169</v>
      </c>
      <c r="K464" s="294">
        <v>227.85</v>
      </c>
      <c r="L464" s="294">
        <v>3473.25</v>
      </c>
      <c r="M464" s="294">
        <v>3245.4</v>
      </c>
      <c r="N464" s="291" t="s">
        <v>42</v>
      </c>
    </row>
    <row r="465" s="291" customFormat="1" hidden="1" outlineLevel="2" spans="1:14">
      <c r="A465" s="291">
        <v>423</v>
      </c>
      <c r="B465" s="291" t="s">
        <v>1164</v>
      </c>
      <c r="C465" s="291" t="s">
        <v>1261</v>
      </c>
      <c r="D465" s="291" t="s">
        <v>200</v>
      </c>
      <c r="E465" s="291" t="s">
        <v>1166</v>
      </c>
      <c r="F465" s="291" t="s">
        <v>1167</v>
      </c>
      <c r="G465" s="291" t="s">
        <v>1170</v>
      </c>
      <c r="H465" s="294">
        <v>18.23</v>
      </c>
      <c r="I465" s="294">
        <v>36.456</v>
      </c>
      <c r="J465" s="291" t="s">
        <v>1169</v>
      </c>
      <c r="K465" s="294">
        <v>227.85</v>
      </c>
      <c r="L465" s="294">
        <v>3473.25</v>
      </c>
      <c r="M465" s="294">
        <v>3245.4</v>
      </c>
      <c r="N465" s="291" t="s">
        <v>42</v>
      </c>
    </row>
    <row r="466" s="291" customFormat="1" hidden="1" outlineLevel="2" spans="1:14">
      <c r="A466" s="291">
        <v>424</v>
      </c>
      <c r="B466" s="291" t="s">
        <v>1164</v>
      </c>
      <c r="C466" s="291" t="s">
        <v>1261</v>
      </c>
      <c r="D466" s="291" t="s">
        <v>200</v>
      </c>
      <c r="E466" s="291" t="s">
        <v>1166</v>
      </c>
      <c r="F466" s="291" t="s">
        <v>1167</v>
      </c>
      <c r="G466" s="291" t="s">
        <v>1171</v>
      </c>
      <c r="H466" s="294">
        <v>18.23</v>
      </c>
      <c r="I466" s="294">
        <v>36.456</v>
      </c>
      <c r="J466" s="291" t="s">
        <v>1169</v>
      </c>
      <c r="K466" s="294">
        <v>227.85</v>
      </c>
      <c r="L466" s="294">
        <v>3473.25</v>
      </c>
      <c r="M466" s="294">
        <v>3245.4</v>
      </c>
      <c r="N466" s="291" t="s">
        <v>42</v>
      </c>
    </row>
    <row r="467" s="291" customFormat="1" hidden="1" outlineLevel="2" spans="1:14">
      <c r="A467" s="291">
        <v>425</v>
      </c>
      <c r="B467" s="291" t="s">
        <v>1164</v>
      </c>
      <c r="C467" s="291" t="s">
        <v>1261</v>
      </c>
      <c r="D467" s="291" t="s">
        <v>200</v>
      </c>
      <c r="E467" s="291" t="s">
        <v>1166</v>
      </c>
      <c r="F467" s="291" t="s">
        <v>1167</v>
      </c>
      <c r="G467" s="291" t="s">
        <v>1172</v>
      </c>
      <c r="H467" s="294">
        <v>18.23</v>
      </c>
      <c r="I467" s="294">
        <v>36.456</v>
      </c>
      <c r="J467" s="291" t="s">
        <v>1169</v>
      </c>
      <c r="K467" s="294">
        <v>227.85</v>
      </c>
      <c r="L467" s="294">
        <v>3473.25</v>
      </c>
      <c r="M467" s="294">
        <v>3245.4</v>
      </c>
      <c r="N467" s="291" t="s">
        <v>42</v>
      </c>
    </row>
    <row r="468" s="291" customFormat="1" hidden="1" outlineLevel="2" spans="1:14">
      <c r="A468" s="291">
        <v>426</v>
      </c>
      <c r="B468" s="291" t="s">
        <v>1164</v>
      </c>
      <c r="C468" s="291" t="s">
        <v>1261</v>
      </c>
      <c r="D468" s="291" t="s">
        <v>200</v>
      </c>
      <c r="E468" s="291" t="s">
        <v>1166</v>
      </c>
      <c r="F468" s="291" t="s">
        <v>1167</v>
      </c>
      <c r="G468" s="291" t="s">
        <v>1173</v>
      </c>
      <c r="H468" s="294">
        <v>18.23</v>
      </c>
      <c r="I468" s="294">
        <v>36.456</v>
      </c>
      <c r="J468" s="291" t="s">
        <v>1169</v>
      </c>
      <c r="K468" s="294">
        <v>227.85</v>
      </c>
      <c r="L468" s="294">
        <v>3473.25</v>
      </c>
      <c r="M468" s="294">
        <v>3245.4</v>
      </c>
      <c r="N468" s="291" t="s">
        <v>42</v>
      </c>
    </row>
    <row r="469" s="291" customFormat="1" hidden="1" outlineLevel="2" spans="1:14">
      <c r="A469" s="291">
        <v>427</v>
      </c>
      <c r="B469" s="291" t="s">
        <v>1164</v>
      </c>
      <c r="C469" s="291" t="s">
        <v>1261</v>
      </c>
      <c r="D469" s="291" t="s">
        <v>200</v>
      </c>
      <c r="E469" s="291" t="s">
        <v>1166</v>
      </c>
      <c r="F469" s="291" t="s">
        <v>1167</v>
      </c>
      <c r="G469" s="291" t="s">
        <v>1174</v>
      </c>
      <c r="H469" s="294">
        <v>18.23</v>
      </c>
      <c r="I469" s="294">
        <v>36.456</v>
      </c>
      <c r="J469" s="291" t="s">
        <v>1169</v>
      </c>
      <c r="K469" s="294">
        <v>227.85</v>
      </c>
      <c r="L469" s="294">
        <v>3473.25</v>
      </c>
      <c r="M469" s="294">
        <v>3245.4</v>
      </c>
      <c r="N469" s="291" t="s">
        <v>42</v>
      </c>
    </row>
    <row r="470" s="291" customFormat="1" hidden="1" outlineLevel="2" spans="1:14">
      <c r="A470" s="291">
        <v>428</v>
      </c>
      <c r="B470" s="291" t="s">
        <v>1164</v>
      </c>
      <c r="C470" s="291" t="s">
        <v>1261</v>
      </c>
      <c r="D470" s="291" t="s">
        <v>200</v>
      </c>
      <c r="E470" s="291" t="s">
        <v>1166</v>
      </c>
      <c r="F470" s="291" t="s">
        <v>1167</v>
      </c>
      <c r="G470" s="291" t="s">
        <v>1175</v>
      </c>
      <c r="H470" s="294">
        <v>18.23</v>
      </c>
      <c r="I470" s="294">
        <v>36.456</v>
      </c>
      <c r="J470" s="291" t="s">
        <v>1169</v>
      </c>
      <c r="K470" s="294">
        <v>227.85</v>
      </c>
      <c r="L470" s="294">
        <v>3473.25</v>
      </c>
      <c r="M470" s="294">
        <v>3245.4</v>
      </c>
      <c r="N470" s="291" t="s">
        <v>42</v>
      </c>
    </row>
    <row r="471" s="291" customFormat="1" outlineLevel="1" collapsed="1" spans="4:14">
      <c r="D471" s="293" t="s">
        <v>1262</v>
      </c>
      <c r="H471" s="294">
        <f>SUBTOTAL(9,H460:H470)</f>
        <v>200.53</v>
      </c>
      <c r="I471" s="294">
        <f>SUBTOTAL(9,I460:I470)</f>
        <v>401.016</v>
      </c>
      <c r="K471" s="294"/>
      <c r="L471" s="294"/>
      <c r="M471" s="294"/>
      <c r="N471" s="291">
        <f>SUBTOTAL(9,N460:N470)</f>
        <v>0</v>
      </c>
    </row>
    <row r="472" s="291" customFormat="1" hidden="1" outlineLevel="2" spans="1:14">
      <c r="A472" s="291">
        <v>429</v>
      </c>
      <c r="B472" s="291" t="s">
        <v>1164</v>
      </c>
      <c r="C472" s="291" t="s">
        <v>1263</v>
      </c>
      <c r="D472" s="291" t="s">
        <v>252</v>
      </c>
      <c r="E472" s="291" t="s">
        <v>1166</v>
      </c>
      <c r="F472" s="291" t="s">
        <v>1167</v>
      </c>
      <c r="G472" s="291" t="s">
        <v>1178</v>
      </c>
      <c r="H472" s="294">
        <v>18.23</v>
      </c>
      <c r="I472" s="294">
        <v>36.456</v>
      </c>
      <c r="J472" s="291" t="s">
        <v>1169</v>
      </c>
      <c r="K472" s="294">
        <v>227.85</v>
      </c>
      <c r="L472" s="294">
        <v>3473.25</v>
      </c>
      <c r="M472" s="294">
        <v>3245.4</v>
      </c>
      <c r="N472" s="291" t="s">
        <v>42</v>
      </c>
    </row>
    <row r="473" s="291" customFormat="1" hidden="1" outlineLevel="2" spans="1:14">
      <c r="A473" s="291">
        <v>430</v>
      </c>
      <c r="B473" s="291" t="s">
        <v>1164</v>
      </c>
      <c r="C473" s="291" t="s">
        <v>1263</v>
      </c>
      <c r="D473" s="291" t="s">
        <v>252</v>
      </c>
      <c r="E473" s="291" t="s">
        <v>1166</v>
      </c>
      <c r="F473" s="291" t="s">
        <v>1167</v>
      </c>
      <c r="G473" s="291" t="s">
        <v>1179</v>
      </c>
      <c r="H473" s="294">
        <v>18.23</v>
      </c>
      <c r="I473" s="294">
        <v>36.456</v>
      </c>
      <c r="J473" s="291" t="s">
        <v>1169</v>
      </c>
      <c r="K473" s="294">
        <v>227.85</v>
      </c>
      <c r="L473" s="294">
        <v>3473.25</v>
      </c>
      <c r="M473" s="294">
        <v>3245.4</v>
      </c>
      <c r="N473" s="291" t="s">
        <v>42</v>
      </c>
    </row>
    <row r="474" s="291" customFormat="1" hidden="1" outlineLevel="2" spans="1:14">
      <c r="A474" s="291">
        <v>431</v>
      </c>
      <c r="B474" s="291" t="s">
        <v>1164</v>
      </c>
      <c r="C474" s="291" t="s">
        <v>1263</v>
      </c>
      <c r="D474" s="291" t="s">
        <v>252</v>
      </c>
      <c r="E474" s="291" t="s">
        <v>1166</v>
      </c>
      <c r="F474" s="291" t="s">
        <v>1167</v>
      </c>
      <c r="G474" s="291" t="s">
        <v>1180</v>
      </c>
      <c r="H474" s="294">
        <v>18.23</v>
      </c>
      <c r="I474" s="294">
        <v>36.456</v>
      </c>
      <c r="J474" s="291" t="s">
        <v>1169</v>
      </c>
      <c r="K474" s="294">
        <v>227.85</v>
      </c>
      <c r="L474" s="294">
        <v>3473.25</v>
      </c>
      <c r="M474" s="294">
        <v>3245.4</v>
      </c>
      <c r="N474" s="291" t="s">
        <v>42</v>
      </c>
    </row>
    <row r="475" s="291" customFormat="1" hidden="1" outlineLevel="2" spans="1:14">
      <c r="A475" s="291">
        <v>432</v>
      </c>
      <c r="B475" s="291" t="s">
        <v>1164</v>
      </c>
      <c r="C475" s="291" t="s">
        <v>1263</v>
      </c>
      <c r="D475" s="291" t="s">
        <v>252</v>
      </c>
      <c r="E475" s="291" t="s">
        <v>1166</v>
      </c>
      <c r="F475" s="291" t="s">
        <v>1167</v>
      </c>
      <c r="G475" s="291" t="s">
        <v>1181</v>
      </c>
      <c r="H475" s="294">
        <v>18.23</v>
      </c>
      <c r="I475" s="294">
        <v>36.456</v>
      </c>
      <c r="J475" s="291" t="s">
        <v>1169</v>
      </c>
      <c r="K475" s="294">
        <v>227.85</v>
      </c>
      <c r="L475" s="294">
        <v>3473.25</v>
      </c>
      <c r="M475" s="294">
        <v>3245.4</v>
      </c>
      <c r="N475" s="291" t="s">
        <v>42</v>
      </c>
    </row>
    <row r="476" s="291" customFormat="1" hidden="1" outlineLevel="2" spans="1:14">
      <c r="A476" s="291">
        <v>433</v>
      </c>
      <c r="B476" s="291" t="s">
        <v>1164</v>
      </c>
      <c r="C476" s="291" t="s">
        <v>1263</v>
      </c>
      <c r="D476" s="291" t="s">
        <v>252</v>
      </c>
      <c r="E476" s="291" t="s">
        <v>1166</v>
      </c>
      <c r="F476" s="291" t="s">
        <v>1167</v>
      </c>
      <c r="G476" s="291" t="s">
        <v>1168</v>
      </c>
      <c r="H476" s="294">
        <v>18.23</v>
      </c>
      <c r="I476" s="294">
        <v>36.456</v>
      </c>
      <c r="J476" s="291" t="s">
        <v>1169</v>
      </c>
      <c r="K476" s="294">
        <v>227.85</v>
      </c>
      <c r="L476" s="294">
        <v>3473.25</v>
      </c>
      <c r="M476" s="294">
        <v>3245.4</v>
      </c>
      <c r="N476" s="291" t="s">
        <v>42</v>
      </c>
    </row>
    <row r="477" s="291" customFormat="1" hidden="1" outlineLevel="2" spans="1:14">
      <c r="A477" s="291">
        <v>434</v>
      </c>
      <c r="B477" s="291" t="s">
        <v>1164</v>
      </c>
      <c r="C477" s="291" t="s">
        <v>1263</v>
      </c>
      <c r="D477" s="291" t="s">
        <v>252</v>
      </c>
      <c r="E477" s="291" t="s">
        <v>1166</v>
      </c>
      <c r="F477" s="291" t="s">
        <v>1167</v>
      </c>
      <c r="G477" s="291" t="s">
        <v>1170</v>
      </c>
      <c r="H477" s="294">
        <v>18.23</v>
      </c>
      <c r="I477" s="294">
        <v>36.456</v>
      </c>
      <c r="J477" s="291" t="s">
        <v>1169</v>
      </c>
      <c r="K477" s="294">
        <v>227.85</v>
      </c>
      <c r="L477" s="294">
        <v>3473.25</v>
      </c>
      <c r="M477" s="294">
        <v>3245.4</v>
      </c>
      <c r="N477" s="291" t="s">
        <v>42</v>
      </c>
    </row>
    <row r="478" s="291" customFormat="1" hidden="1" outlineLevel="2" spans="1:14">
      <c r="A478" s="291">
        <v>435</v>
      </c>
      <c r="B478" s="291" t="s">
        <v>1164</v>
      </c>
      <c r="C478" s="291" t="s">
        <v>1263</v>
      </c>
      <c r="D478" s="291" t="s">
        <v>252</v>
      </c>
      <c r="E478" s="291" t="s">
        <v>1166</v>
      </c>
      <c r="F478" s="291" t="s">
        <v>1167</v>
      </c>
      <c r="G478" s="291" t="s">
        <v>1171</v>
      </c>
      <c r="H478" s="294">
        <v>18.23</v>
      </c>
      <c r="I478" s="294">
        <v>36.456</v>
      </c>
      <c r="J478" s="291" t="s">
        <v>1169</v>
      </c>
      <c r="K478" s="294">
        <v>227.85</v>
      </c>
      <c r="L478" s="294">
        <v>3473.25</v>
      </c>
      <c r="M478" s="294">
        <v>3245.4</v>
      </c>
      <c r="N478" s="291" t="s">
        <v>42</v>
      </c>
    </row>
    <row r="479" s="291" customFormat="1" hidden="1" outlineLevel="2" spans="1:14">
      <c r="A479" s="291">
        <v>436</v>
      </c>
      <c r="B479" s="291" t="s">
        <v>1164</v>
      </c>
      <c r="C479" s="291" t="s">
        <v>1263</v>
      </c>
      <c r="D479" s="291" t="s">
        <v>252</v>
      </c>
      <c r="E479" s="291" t="s">
        <v>1166</v>
      </c>
      <c r="F479" s="291" t="s">
        <v>1167</v>
      </c>
      <c r="G479" s="291" t="s">
        <v>1172</v>
      </c>
      <c r="H479" s="294">
        <v>18.23</v>
      </c>
      <c r="I479" s="294">
        <v>36.456</v>
      </c>
      <c r="J479" s="291" t="s">
        <v>1169</v>
      </c>
      <c r="K479" s="294">
        <v>227.85</v>
      </c>
      <c r="L479" s="294">
        <v>3473.25</v>
      </c>
      <c r="M479" s="294">
        <v>3245.4</v>
      </c>
      <c r="N479" s="291" t="s">
        <v>42</v>
      </c>
    </row>
    <row r="480" s="291" customFormat="1" hidden="1" outlineLevel="2" spans="1:14">
      <c r="A480" s="291">
        <v>437</v>
      </c>
      <c r="B480" s="291" t="s">
        <v>1164</v>
      </c>
      <c r="C480" s="291" t="s">
        <v>1263</v>
      </c>
      <c r="D480" s="291" t="s">
        <v>252</v>
      </c>
      <c r="E480" s="291" t="s">
        <v>1166</v>
      </c>
      <c r="F480" s="291" t="s">
        <v>1167</v>
      </c>
      <c r="G480" s="291" t="s">
        <v>1173</v>
      </c>
      <c r="H480" s="294">
        <v>18.23</v>
      </c>
      <c r="I480" s="294">
        <v>36.456</v>
      </c>
      <c r="J480" s="291" t="s">
        <v>1169</v>
      </c>
      <c r="K480" s="294">
        <v>227.85</v>
      </c>
      <c r="L480" s="294">
        <v>3473.25</v>
      </c>
      <c r="M480" s="294">
        <v>3245.4</v>
      </c>
      <c r="N480" s="291" t="s">
        <v>42</v>
      </c>
    </row>
    <row r="481" s="291" customFormat="1" hidden="1" outlineLevel="2" spans="1:14">
      <c r="A481" s="291">
        <v>438</v>
      </c>
      <c r="B481" s="291" t="s">
        <v>1164</v>
      </c>
      <c r="C481" s="291" t="s">
        <v>1263</v>
      </c>
      <c r="D481" s="291" t="s">
        <v>252</v>
      </c>
      <c r="E481" s="291" t="s">
        <v>1166</v>
      </c>
      <c r="F481" s="291" t="s">
        <v>1167</v>
      </c>
      <c r="G481" s="291" t="s">
        <v>1174</v>
      </c>
      <c r="H481" s="294">
        <v>18.23</v>
      </c>
      <c r="I481" s="294">
        <v>36.456</v>
      </c>
      <c r="J481" s="291" t="s">
        <v>1169</v>
      </c>
      <c r="K481" s="294">
        <v>227.85</v>
      </c>
      <c r="L481" s="294">
        <v>3473.25</v>
      </c>
      <c r="M481" s="294">
        <v>3245.4</v>
      </c>
      <c r="N481" s="291" t="s">
        <v>42</v>
      </c>
    </row>
    <row r="482" s="291" customFormat="1" hidden="1" outlineLevel="2" spans="1:14">
      <c r="A482" s="291">
        <v>439</v>
      </c>
      <c r="B482" s="291" t="s">
        <v>1164</v>
      </c>
      <c r="C482" s="291" t="s">
        <v>1263</v>
      </c>
      <c r="D482" s="291" t="s">
        <v>252</v>
      </c>
      <c r="E482" s="291" t="s">
        <v>1166</v>
      </c>
      <c r="F482" s="291" t="s">
        <v>1167</v>
      </c>
      <c r="G482" s="291" t="s">
        <v>1175</v>
      </c>
      <c r="H482" s="294">
        <v>18.23</v>
      </c>
      <c r="I482" s="294">
        <v>36.456</v>
      </c>
      <c r="J482" s="291" t="s">
        <v>1169</v>
      </c>
      <c r="K482" s="294">
        <v>227.85</v>
      </c>
      <c r="L482" s="294">
        <v>3473.25</v>
      </c>
      <c r="M482" s="294">
        <v>3245.4</v>
      </c>
      <c r="N482" s="291" t="s">
        <v>42</v>
      </c>
    </row>
    <row r="483" s="291" customFormat="1" outlineLevel="1" collapsed="1" spans="4:14">
      <c r="D483" s="293" t="s">
        <v>1264</v>
      </c>
      <c r="H483" s="294">
        <f>SUBTOTAL(9,H472:H482)</f>
        <v>200.53</v>
      </c>
      <c r="I483" s="294">
        <f>SUBTOTAL(9,I472:I482)</f>
        <v>401.016</v>
      </c>
      <c r="K483" s="294"/>
      <c r="L483" s="294"/>
      <c r="M483" s="294"/>
      <c r="N483" s="291">
        <f>SUBTOTAL(9,N472:N482)</f>
        <v>0</v>
      </c>
    </row>
    <row r="484" s="291" customFormat="1" hidden="1" outlineLevel="2" spans="1:14">
      <c r="A484" s="291">
        <v>440</v>
      </c>
      <c r="B484" s="291" t="s">
        <v>1164</v>
      </c>
      <c r="C484" s="291" t="s">
        <v>1265</v>
      </c>
      <c r="D484" s="291" t="s">
        <v>388</v>
      </c>
      <c r="E484" s="291" t="s">
        <v>1166</v>
      </c>
      <c r="F484" s="291" t="s">
        <v>1167</v>
      </c>
      <c r="G484" s="291" t="s">
        <v>1178</v>
      </c>
      <c r="H484" s="294">
        <v>18.23</v>
      </c>
      <c r="I484" s="294">
        <v>36.456</v>
      </c>
      <c r="J484" s="291" t="s">
        <v>1169</v>
      </c>
      <c r="K484" s="294">
        <v>227.85</v>
      </c>
      <c r="L484" s="294">
        <v>3473.25</v>
      </c>
      <c r="M484" s="294">
        <v>3245.4</v>
      </c>
      <c r="N484" s="291" t="s">
        <v>42</v>
      </c>
    </row>
    <row r="485" s="291" customFormat="1" hidden="1" outlineLevel="2" spans="1:14">
      <c r="A485" s="291">
        <v>441</v>
      </c>
      <c r="B485" s="291" t="s">
        <v>1164</v>
      </c>
      <c r="C485" s="291" t="s">
        <v>1265</v>
      </c>
      <c r="D485" s="291" t="s">
        <v>388</v>
      </c>
      <c r="E485" s="291" t="s">
        <v>1166</v>
      </c>
      <c r="F485" s="291" t="s">
        <v>1167</v>
      </c>
      <c r="G485" s="291" t="s">
        <v>1179</v>
      </c>
      <c r="H485" s="294">
        <v>18.23</v>
      </c>
      <c r="I485" s="294">
        <v>36.456</v>
      </c>
      <c r="J485" s="291" t="s">
        <v>1169</v>
      </c>
      <c r="K485" s="294">
        <v>227.85</v>
      </c>
      <c r="L485" s="294">
        <v>3473.25</v>
      </c>
      <c r="M485" s="294">
        <v>3245.4</v>
      </c>
      <c r="N485" s="291" t="s">
        <v>42</v>
      </c>
    </row>
    <row r="486" s="291" customFormat="1" hidden="1" outlineLevel="2" spans="1:14">
      <c r="A486" s="291">
        <v>442</v>
      </c>
      <c r="B486" s="291" t="s">
        <v>1164</v>
      </c>
      <c r="C486" s="291" t="s">
        <v>1265</v>
      </c>
      <c r="D486" s="291" t="s">
        <v>388</v>
      </c>
      <c r="E486" s="291" t="s">
        <v>1166</v>
      </c>
      <c r="F486" s="291" t="s">
        <v>1167</v>
      </c>
      <c r="G486" s="291" t="s">
        <v>1180</v>
      </c>
      <c r="H486" s="294">
        <v>18.23</v>
      </c>
      <c r="I486" s="294">
        <v>36.456</v>
      </c>
      <c r="J486" s="291" t="s">
        <v>1169</v>
      </c>
      <c r="K486" s="294">
        <v>227.85</v>
      </c>
      <c r="L486" s="294">
        <v>3473.25</v>
      </c>
      <c r="M486" s="294">
        <v>3245.4</v>
      </c>
      <c r="N486" s="291" t="s">
        <v>42</v>
      </c>
    </row>
    <row r="487" s="291" customFormat="1" hidden="1" outlineLevel="2" spans="1:14">
      <c r="A487" s="291">
        <v>443</v>
      </c>
      <c r="B487" s="291" t="s">
        <v>1164</v>
      </c>
      <c r="C487" s="291" t="s">
        <v>1265</v>
      </c>
      <c r="D487" s="291" t="s">
        <v>388</v>
      </c>
      <c r="E487" s="291" t="s">
        <v>1166</v>
      </c>
      <c r="F487" s="291" t="s">
        <v>1167</v>
      </c>
      <c r="G487" s="291" t="s">
        <v>1181</v>
      </c>
      <c r="H487" s="294">
        <v>18.23</v>
      </c>
      <c r="I487" s="294">
        <v>36.456</v>
      </c>
      <c r="J487" s="291" t="s">
        <v>1169</v>
      </c>
      <c r="K487" s="294">
        <v>227.85</v>
      </c>
      <c r="L487" s="294">
        <v>3473.25</v>
      </c>
      <c r="M487" s="294">
        <v>3245.4</v>
      </c>
      <c r="N487" s="291" t="s">
        <v>42</v>
      </c>
    </row>
    <row r="488" s="291" customFormat="1" hidden="1" outlineLevel="2" spans="1:14">
      <c r="A488" s="291">
        <v>444</v>
      </c>
      <c r="B488" s="291" t="s">
        <v>1164</v>
      </c>
      <c r="C488" s="291" t="s">
        <v>1265</v>
      </c>
      <c r="D488" s="291" t="s">
        <v>388</v>
      </c>
      <c r="E488" s="291" t="s">
        <v>1166</v>
      </c>
      <c r="F488" s="291" t="s">
        <v>1167</v>
      </c>
      <c r="G488" s="291" t="s">
        <v>1168</v>
      </c>
      <c r="H488" s="294">
        <v>18.23</v>
      </c>
      <c r="I488" s="294">
        <v>36.456</v>
      </c>
      <c r="J488" s="291" t="s">
        <v>1169</v>
      </c>
      <c r="K488" s="294">
        <v>227.85</v>
      </c>
      <c r="L488" s="294">
        <v>3473.25</v>
      </c>
      <c r="M488" s="294">
        <v>3245.4</v>
      </c>
      <c r="N488" s="291" t="s">
        <v>42</v>
      </c>
    </row>
    <row r="489" s="291" customFormat="1" hidden="1" outlineLevel="2" spans="1:14">
      <c r="A489" s="291">
        <v>445</v>
      </c>
      <c r="B489" s="291" t="s">
        <v>1164</v>
      </c>
      <c r="C489" s="291" t="s">
        <v>1265</v>
      </c>
      <c r="D489" s="291" t="s">
        <v>388</v>
      </c>
      <c r="E489" s="291" t="s">
        <v>1166</v>
      </c>
      <c r="F489" s="291" t="s">
        <v>1167</v>
      </c>
      <c r="G489" s="291" t="s">
        <v>1170</v>
      </c>
      <c r="H489" s="294">
        <v>18.23</v>
      </c>
      <c r="I489" s="294">
        <v>36.456</v>
      </c>
      <c r="J489" s="291" t="s">
        <v>1169</v>
      </c>
      <c r="K489" s="294">
        <v>227.85</v>
      </c>
      <c r="L489" s="294">
        <v>3473.25</v>
      </c>
      <c r="M489" s="294">
        <v>3245.4</v>
      </c>
      <c r="N489" s="291" t="s">
        <v>42</v>
      </c>
    </row>
    <row r="490" s="291" customFormat="1" hidden="1" outlineLevel="2" spans="1:14">
      <c r="A490" s="291">
        <v>446</v>
      </c>
      <c r="B490" s="291" t="s">
        <v>1164</v>
      </c>
      <c r="C490" s="291" t="s">
        <v>1265</v>
      </c>
      <c r="D490" s="291" t="s">
        <v>388</v>
      </c>
      <c r="E490" s="291" t="s">
        <v>1166</v>
      </c>
      <c r="F490" s="291" t="s">
        <v>1167</v>
      </c>
      <c r="G490" s="291" t="s">
        <v>1171</v>
      </c>
      <c r="H490" s="294">
        <v>18.23</v>
      </c>
      <c r="I490" s="294">
        <v>36.456</v>
      </c>
      <c r="J490" s="291" t="s">
        <v>1169</v>
      </c>
      <c r="K490" s="294">
        <v>227.85</v>
      </c>
      <c r="L490" s="294">
        <v>3473.25</v>
      </c>
      <c r="M490" s="294">
        <v>3245.4</v>
      </c>
      <c r="N490" s="291" t="s">
        <v>42</v>
      </c>
    </row>
    <row r="491" s="291" customFormat="1" hidden="1" outlineLevel="2" spans="1:14">
      <c r="A491" s="291">
        <v>447</v>
      </c>
      <c r="B491" s="291" t="s">
        <v>1164</v>
      </c>
      <c r="C491" s="291" t="s">
        <v>1265</v>
      </c>
      <c r="D491" s="291" t="s">
        <v>388</v>
      </c>
      <c r="E491" s="291" t="s">
        <v>1166</v>
      </c>
      <c r="F491" s="291" t="s">
        <v>1167</v>
      </c>
      <c r="G491" s="291" t="s">
        <v>1172</v>
      </c>
      <c r="H491" s="294">
        <v>18.23</v>
      </c>
      <c r="I491" s="294">
        <v>36.456</v>
      </c>
      <c r="J491" s="291" t="s">
        <v>1169</v>
      </c>
      <c r="K491" s="294">
        <v>227.85</v>
      </c>
      <c r="L491" s="294">
        <v>3473.25</v>
      </c>
      <c r="M491" s="294">
        <v>3245.4</v>
      </c>
      <c r="N491" s="291" t="s">
        <v>42</v>
      </c>
    </row>
    <row r="492" s="291" customFormat="1" hidden="1" outlineLevel="2" spans="1:14">
      <c r="A492" s="291">
        <v>448</v>
      </c>
      <c r="B492" s="291" t="s">
        <v>1164</v>
      </c>
      <c r="C492" s="291" t="s">
        <v>1265</v>
      </c>
      <c r="D492" s="291" t="s">
        <v>388</v>
      </c>
      <c r="E492" s="291" t="s">
        <v>1166</v>
      </c>
      <c r="F492" s="291" t="s">
        <v>1167</v>
      </c>
      <c r="G492" s="291" t="s">
        <v>1173</v>
      </c>
      <c r="H492" s="294">
        <v>18.23</v>
      </c>
      <c r="I492" s="294">
        <v>36.456</v>
      </c>
      <c r="J492" s="291" t="s">
        <v>1169</v>
      </c>
      <c r="K492" s="294">
        <v>227.85</v>
      </c>
      <c r="L492" s="294">
        <v>3473.25</v>
      </c>
      <c r="M492" s="294">
        <v>3245.4</v>
      </c>
      <c r="N492" s="291" t="s">
        <v>42</v>
      </c>
    </row>
    <row r="493" s="291" customFormat="1" hidden="1" outlineLevel="2" spans="1:14">
      <c r="A493" s="291">
        <v>449</v>
      </c>
      <c r="B493" s="291" t="s">
        <v>1164</v>
      </c>
      <c r="C493" s="291" t="s">
        <v>1265</v>
      </c>
      <c r="D493" s="291" t="s">
        <v>388</v>
      </c>
      <c r="E493" s="291" t="s">
        <v>1166</v>
      </c>
      <c r="F493" s="291" t="s">
        <v>1167</v>
      </c>
      <c r="G493" s="291" t="s">
        <v>1174</v>
      </c>
      <c r="H493" s="294">
        <v>18.23</v>
      </c>
      <c r="I493" s="294">
        <v>36.456</v>
      </c>
      <c r="J493" s="291" t="s">
        <v>1169</v>
      </c>
      <c r="K493" s="294">
        <v>227.85</v>
      </c>
      <c r="L493" s="294">
        <v>3473.25</v>
      </c>
      <c r="M493" s="294">
        <v>3245.4</v>
      </c>
      <c r="N493" s="291" t="s">
        <v>42</v>
      </c>
    </row>
    <row r="494" s="291" customFormat="1" hidden="1" outlineLevel="2" spans="1:14">
      <c r="A494" s="291">
        <v>450</v>
      </c>
      <c r="B494" s="291" t="s">
        <v>1164</v>
      </c>
      <c r="C494" s="291" t="s">
        <v>1265</v>
      </c>
      <c r="D494" s="291" t="s">
        <v>388</v>
      </c>
      <c r="E494" s="291" t="s">
        <v>1166</v>
      </c>
      <c r="F494" s="291" t="s">
        <v>1167</v>
      </c>
      <c r="G494" s="291" t="s">
        <v>1175</v>
      </c>
      <c r="H494" s="294">
        <v>18.23</v>
      </c>
      <c r="I494" s="294">
        <v>36.456</v>
      </c>
      <c r="J494" s="291" t="s">
        <v>1169</v>
      </c>
      <c r="K494" s="294">
        <v>227.85</v>
      </c>
      <c r="L494" s="294">
        <v>3473.25</v>
      </c>
      <c r="M494" s="294">
        <v>3245.4</v>
      </c>
      <c r="N494" s="291" t="s">
        <v>42</v>
      </c>
    </row>
    <row r="495" s="291" customFormat="1" outlineLevel="1" collapsed="1" spans="4:14">
      <c r="D495" s="293" t="s">
        <v>1266</v>
      </c>
      <c r="H495" s="294">
        <f>SUBTOTAL(9,H484:H494)</f>
        <v>200.53</v>
      </c>
      <c r="I495" s="294">
        <f>SUBTOTAL(9,I484:I494)</f>
        <v>401.016</v>
      </c>
      <c r="K495" s="294"/>
      <c r="L495" s="294"/>
      <c r="M495" s="294"/>
      <c r="N495" s="291">
        <f>SUBTOTAL(9,N484:N494)</f>
        <v>0</v>
      </c>
    </row>
    <row r="496" s="291" customFormat="1" hidden="1" outlineLevel="2" spans="1:14">
      <c r="A496" s="291">
        <v>451</v>
      </c>
      <c r="B496" s="291" t="s">
        <v>1164</v>
      </c>
      <c r="C496" s="291" t="s">
        <v>1267</v>
      </c>
      <c r="D496" s="291" t="s">
        <v>917</v>
      </c>
      <c r="E496" s="291" t="s">
        <v>1166</v>
      </c>
      <c r="F496" s="291" t="s">
        <v>1167</v>
      </c>
      <c r="G496" s="291" t="s">
        <v>1168</v>
      </c>
      <c r="H496" s="294">
        <v>18.22</v>
      </c>
      <c r="I496" s="294">
        <v>36.44</v>
      </c>
      <c r="J496" s="291" t="s">
        <v>1169</v>
      </c>
      <c r="K496" s="294">
        <v>227.75</v>
      </c>
      <c r="L496" s="294">
        <v>3473.25</v>
      </c>
      <c r="M496" s="294">
        <v>3245.5</v>
      </c>
      <c r="N496" s="291" t="s">
        <v>42</v>
      </c>
    </row>
    <row r="497" s="291" customFormat="1" hidden="1" outlineLevel="2" spans="1:14">
      <c r="A497" s="291">
        <v>452</v>
      </c>
      <c r="B497" s="291" t="s">
        <v>1164</v>
      </c>
      <c r="C497" s="291" t="s">
        <v>1267</v>
      </c>
      <c r="D497" s="291" t="s">
        <v>917</v>
      </c>
      <c r="E497" s="291" t="s">
        <v>1166</v>
      </c>
      <c r="F497" s="291" t="s">
        <v>1167</v>
      </c>
      <c r="G497" s="291" t="s">
        <v>1170</v>
      </c>
      <c r="H497" s="294">
        <v>18.22</v>
      </c>
      <c r="I497" s="294">
        <v>36.44</v>
      </c>
      <c r="J497" s="291" t="s">
        <v>1169</v>
      </c>
      <c r="K497" s="294">
        <v>227.75</v>
      </c>
      <c r="L497" s="294">
        <v>3473.25</v>
      </c>
      <c r="M497" s="294">
        <v>3245.5</v>
      </c>
      <c r="N497" s="291" t="s">
        <v>42</v>
      </c>
    </row>
    <row r="498" s="291" customFormat="1" hidden="1" outlineLevel="2" spans="1:14">
      <c r="A498" s="291">
        <v>453</v>
      </c>
      <c r="B498" s="291" t="s">
        <v>1164</v>
      </c>
      <c r="C498" s="291" t="s">
        <v>1267</v>
      </c>
      <c r="D498" s="291" t="s">
        <v>917</v>
      </c>
      <c r="E498" s="291" t="s">
        <v>1166</v>
      </c>
      <c r="F498" s="291" t="s">
        <v>1167</v>
      </c>
      <c r="G498" s="291" t="s">
        <v>1171</v>
      </c>
      <c r="H498" s="294">
        <v>18.22</v>
      </c>
      <c r="I498" s="294">
        <v>36.44</v>
      </c>
      <c r="J498" s="291" t="s">
        <v>1169</v>
      </c>
      <c r="K498" s="294">
        <v>227.75</v>
      </c>
      <c r="L498" s="294">
        <v>3473.25</v>
      </c>
      <c r="M498" s="294">
        <v>3245.5</v>
      </c>
      <c r="N498" s="291" t="s">
        <v>42</v>
      </c>
    </row>
    <row r="499" s="291" customFormat="1" hidden="1" outlineLevel="2" spans="1:14">
      <c r="A499" s="291">
        <v>454</v>
      </c>
      <c r="B499" s="291" t="s">
        <v>1164</v>
      </c>
      <c r="C499" s="291" t="s">
        <v>1267</v>
      </c>
      <c r="D499" s="291" t="s">
        <v>917</v>
      </c>
      <c r="E499" s="291" t="s">
        <v>1166</v>
      </c>
      <c r="F499" s="291" t="s">
        <v>1167</v>
      </c>
      <c r="G499" s="291" t="s">
        <v>1172</v>
      </c>
      <c r="H499" s="294">
        <v>18.22</v>
      </c>
      <c r="I499" s="294">
        <v>36.44</v>
      </c>
      <c r="J499" s="291" t="s">
        <v>1169</v>
      </c>
      <c r="K499" s="294">
        <v>227.75</v>
      </c>
      <c r="L499" s="294">
        <v>3473.25</v>
      </c>
      <c r="M499" s="294">
        <v>3245.5</v>
      </c>
      <c r="N499" s="291" t="s">
        <v>42</v>
      </c>
    </row>
    <row r="500" s="291" customFormat="1" hidden="1" outlineLevel="2" spans="1:14">
      <c r="A500" s="291">
        <v>455</v>
      </c>
      <c r="B500" s="291" t="s">
        <v>1164</v>
      </c>
      <c r="C500" s="291" t="s">
        <v>1267</v>
      </c>
      <c r="D500" s="291" t="s">
        <v>917</v>
      </c>
      <c r="E500" s="291" t="s">
        <v>1166</v>
      </c>
      <c r="F500" s="291" t="s">
        <v>1167</v>
      </c>
      <c r="G500" s="291" t="s">
        <v>1173</v>
      </c>
      <c r="H500" s="294">
        <v>18.22</v>
      </c>
      <c r="I500" s="294">
        <v>36.44</v>
      </c>
      <c r="J500" s="291" t="s">
        <v>1169</v>
      </c>
      <c r="K500" s="294">
        <v>227.75</v>
      </c>
      <c r="L500" s="294">
        <v>3473.25</v>
      </c>
      <c r="M500" s="294">
        <v>3245.5</v>
      </c>
      <c r="N500" s="291" t="s">
        <v>42</v>
      </c>
    </row>
    <row r="501" s="291" customFormat="1" hidden="1" outlineLevel="2" spans="1:14">
      <c r="A501" s="291">
        <v>456</v>
      </c>
      <c r="B501" s="291" t="s">
        <v>1164</v>
      </c>
      <c r="C501" s="291" t="s">
        <v>1267</v>
      </c>
      <c r="D501" s="291" t="s">
        <v>917</v>
      </c>
      <c r="E501" s="291" t="s">
        <v>1166</v>
      </c>
      <c r="F501" s="291" t="s">
        <v>1167</v>
      </c>
      <c r="G501" s="291" t="s">
        <v>1174</v>
      </c>
      <c r="H501" s="294">
        <v>18.22</v>
      </c>
      <c r="I501" s="294">
        <v>36.44</v>
      </c>
      <c r="J501" s="291" t="s">
        <v>1169</v>
      </c>
      <c r="K501" s="294">
        <v>227.75</v>
      </c>
      <c r="L501" s="294">
        <v>3473.25</v>
      </c>
      <c r="M501" s="294">
        <v>3245.5</v>
      </c>
      <c r="N501" s="291" t="s">
        <v>42</v>
      </c>
    </row>
    <row r="502" s="291" customFormat="1" hidden="1" outlineLevel="2" spans="1:14">
      <c r="A502" s="291">
        <v>457</v>
      </c>
      <c r="B502" s="291" t="s">
        <v>1164</v>
      </c>
      <c r="C502" s="291" t="s">
        <v>1267</v>
      </c>
      <c r="D502" s="291" t="s">
        <v>917</v>
      </c>
      <c r="E502" s="291" t="s">
        <v>1166</v>
      </c>
      <c r="F502" s="291" t="s">
        <v>1167</v>
      </c>
      <c r="G502" s="291" t="s">
        <v>1175</v>
      </c>
      <c r="H502" s="294">
        <v>18.22</v>
      </c>
      <c r="I502" s="294">
        <v>36.44</v>
      </c>
      <c r="J502" s="291" t="s">
        <v>1169</v>
      </c>
      <c r="K502" s="294">
        <v>227.75</v>
      </c>
      <c r="L502" s="294">
        <v>3473.25</v>
      </c>
      <c r="M502" s="294">
        <v>3245.5</v>
      </c>
      <c r="N502" s="291" t="s">
        <v>42</v>
      </c>
    </row>
    <row r="503" s="291" customFormat="1" outlineLevel="1" collapsed="1" spans="4:14">
      <c r="D503" s="293" t="s">
        <v>1268</v>
      </c>
      <c r="H503" s="294">
        <f>SUBTOTAL(9,H496:H502)</f>
        <v>127.54</v>
      </c>
      <c r="I503" s="294">
        <f>SUBTOTAL(9,I496:I502)</f>
        <v>255.08</v>
      </c>
      <c r="K503" s="294"/>
      <c r="L503" s="294"/>
      <c r="M503" s="294"/>
      <c r="N503" s="291">
        <f>SUBTOTAL(9,N496:N502)</f>
        <v>0</v>
      </c>
    </row>
    <row r="504" s="291" customFormat="1" hidden="1" outlineLevel="2" spans="1:14">
      <c r="A504" s="291">
        <v>458</v>
      </c>
      <c r="B504" s="291" t="s">
        <v>1164</v>
      </c>
      <c r="C504" s="291" t="s">
        <v>1269</v>
      </c>
      <c r="D504" s="291" t="s">
        <v>893</v>
      </c>
      <c r="E504" s="291" t="s">
        <v>1166</v>
      </c>
      <c r="F504" s="291" t="s">
        <v>1167</v>
      </c>
      <c r="G504" s="291" t="s">
        <v>1168</v>
      </c>
      <c r="H504" s="294">
        <v>18.22</v>
      </c>
      <c r="I504" s="294">
        <v>36.44</v>
      </c>
      <c r="J504" s="291" t="s">
        <v>1169</v>
      </c>
      <c r="K504" s="294">
        <v>227.75</v>
      </c>
      <c r="L504" s="294">
        <v>3473.25</v>
      </c>
      <c r="M504" s="294">
        <v>3245.5</v>
      </c>
      <c r="N504" s="291" t="s">
        <v>42</v>
      </c>
    </row>
    <row r="505" s="291" customFormat="1" hidden="1" outlineLevel="2" spans="1:14">
      <c r="A505" s="291">
        <v>459</v>
      </c>
      <c r="B505" s="291" t="s">
        <v>1164</v>
      </c>
      <c r="C505" s="291" t="s">
        <v>1269</v>
      </c>
      <c r="D505" s="291" t="s">
        <v>893</v>
      </c>
      <c r="E505" s="291" t="s">
        <v>1166</v>
      </c>
      <c r="F505" s="291" t="s">
        <v>1167</v>
      </c>
      <c r="G505" s="291" t="s">
        <v>1170</v>
      </c>
      <c r="H505" s="294">
        <v>18.22</v>
      </c>
      <c r="I505" s="294">
        <v>36.44</v>
      </c>
      <c r="J505" s="291" t="s">
        <v>1169</v>
      </c>
      <c r="K505" s="294">
        <v>227.75</v>
      </c>
      <c r="L505" s="294">
        <v>3473.25</v>
      </c>
      <c r="M505" s="294">
        <v>3245.5</v>
      </c>
      <c r="N505" s="291" t="s">
        <v>42</v>
      </c>
    </row>
    <row r="506" s="291" customFormat="1" hidden="1" outlineLevel="2" spans="1:14">
      <c r="A506" s="291">
        <v>460</v>
      </c>
      <c r="B506" s="291" t="s">
        <v>1164</v>
      </c>
      <c r="C506" s="291" t="s">
        <v>1269</v>
      </c>
      <c r="D506" s="291" t="s">
        <v>893</v>
      </c>
      <c r="E506" s="291" t="s">
        <v>1166</v>
      </c>
      <c r="F506" s="291" t="s">
        <v>1167</v>
      </c>
      <c r="G506" s="291" t="s">
        <v>1171</v>
      </c>
      <c r="H506" s="294">
        <v>18.22</v>
      </c>
      <c r="I506" s="294">
        <v>36.44</v>
      </c>
      <c r="J506" s="291" t="s">
        <v>1169</v>
      </c>
      <c r="K506" s="294">
        <v>227.75</v>
      </c>
      <c r="L506" s="294">
        <v>3473.25</v>
      </c>
      <c r="M506" s="294">
        <v>3245.5</v>
      </c>
      <c r="N506" s="291" t="s">
        <v>42</v>
      </c>
    </row>
    <row r="507" s="291" customFormat="1" hidden="1" outlineLevel="2" spans="1:14">
      <c r="A507" s="291">
        <v>461</v>
      </c>
      <c r="B507" s="291" t="s">
        <v>1164</v>
      </c>
      <c r="C507" s="291" t="s">
        <v>1269</v>
      </c>
      <c r="D507" s="291" t="s">
        <v>893</v>
      </c>
      <c r="E507" s="291" t="s">
        <v>1166</v>
      </c>
      <c r="F507" s="291" t="s">
        <v>1167</v>
      </c>
      <c r="G507" s="291" t="s">
        <v>1172</v>
      </c>
      <c r="H507" s="294">
        <v>18.22</v>
      </c>
      <c r="I507" s="294">
        <v>36.44</v>
      </c>
      <c r="J507" s="291" t="s">
        <v>1169</v>
      </c>
      <c r="K507" s="294">
        <v>227.75</v>
      </c>
      <c r="L507" s="294">
        <v>3473.25</v>
      </c>
      <c r="M507" s="294">
        <v>3245.5</v>
      </c>
      <c r="N507" s="291" t="s">
        <v>42</v>
      </c>
    </row>
    <row r="508" s="291" customFormat="1" hidden="1" outlineLevel="2" spans="1:14">
      <c r="A508" s="291">
        <v>462</v>
      </c>
      <c r="B508" s="291" t="s">
        <v>1164</v>
      </c>
      <c r="C508" s="291" t="s">
        <v>1269</v>
      </c>
      <c r="D508" s="291" t="s">
        <v>893</v>
      </c>
      <c r="E508" s="291" t="s">
        <v>1166</v>
      </c>
      <c r="F508" s="291" t="s">
        <v>1167</v>
      </c>
      <c r="G508" s="291" t="s">
        <v>1173</v>
      </c>
      <c r="H508" s="294">
        <v>18.22</v>
      </c>
      <c r="I508" s="294">
        <v>36.44</v>
      </c>
      <c r="J508" s="291" t="s">
        <v>1169</v>
      </c>
      <c r="K508" s="294">
        <v>227.75</v>
      </c>
      <c r="L508" s="294">
        <v>3473.25</v>
      </c>
      <c r="M508" s="294">
        <v>3245.5</v>
      </c>
      <c r="N508" s="291" t="s">
        <v>42</v>
      </c>
    </row>
    <row r="509" s="291" customFormat="1" hidden="1" outlineLevel="2" spans="1:14">
      <c r="A509" s="291">
        <v>463</v>
      </c>
      <c r="B509" s="291" t="s">
        <v>1164</v>
      </c>
      <c r="C509" s="291" t="s">
        <v>1269</v>
      </c>
      <c r="D509" s="291" t="s">
        <v>893</v>
      </c>
      <c r="E509" s="291" t="s">
        <v>1166</v>
      </c>
      <c r="F509" s="291" t="s">
        <v>1167</v>
      </c>
      <c r="G509" s="291" t="s">
        <v>1174</v>
      </c>
      <c r="H509" s="294">
        <v>18.22</v>
      </c>
      <c r="I509" s="294">
        <v>36.44</v>
      </c>
      <c r="J509" s="291" t="s">
        <v>1169</v>
      </c>
      <c r="K509" s="294">
        <v>227.75</v>
      </c>
      <c r="L509" s="294">
        <v>3473.25</v>
      </c>
      <c r="M509" s="294">
        <v>3245.5</v>
      </c>
      <c r="N509" s="291" t="s">
        <v>42</v>
      </c>
    </row>
    <row r="510" s="291" customFormat="1" hidden="1" outlineLevel="2" spans="1:14">
      <c r="A510" s="291">
        <v>464</v>
      </c>
      <c r="B510" s="291" t="s">
        <v>1164</v>
      </c>
      <c r="C510" s="291" t="s">
        <v>1269</v>
      </c>
      <c r="D510" s="291" t="s">
        <v>893</v>
      </c>
      <c r="E510" s="291" t="s">
        <v>1166</v>
      </c>
      <c r="F510" s="291" t="s">
        <v>1167</v>
      </c>
      <c r="G510" s="291" t="s">
        <v>1175</v>
      </c>
      <c r="H510" s="294">
        <v>18.22</v>
      </c>
      <c r="I510" s="294">
        <v>36.44</v>
      </c>
      <c r="J510" s="291" t="s">
        <v>1169</v>
      </c>
      <c r="K510" s="294">
        <v>227.75</v>
      </c>
      <c r="L510" s="294">
        <v>3473.25</v>
      </c>
      <c r="M510" s="294">
        <v>3245.5</v>
      </c>
      <c r="N510" s="291" t="s">
        <v>42</v>
      </c>
    </row>
    <row r="511" s="291" customFormat="1" outlineLevel="1" collapsed="1" spans="4:14">
      <c r="D511" s="293" t="s">
        <v>1270</v>
      </c>
      <c r="H511" s="294">
        <f>SUBTOTAL(9,H504:H510)</f>
        <v>127.54</v>
      </c>
      <c r="I511" s="294">
        <f>SUBTOTAL(9,I504:I510)</f>
        <v>255.08</v>
      </c>
      <c r="K511" s="294"/>
      <c r="L511" s="294"/>
      <c r="M511" s="294"/>
      <c r="N511" s="291">
        <f>SUBTOTAL(9,N504:N510)</f>
        <v>0</v>
      </c>
    </row>
    <row r="512" s="291" customFormat="1" hidden="1" outlineLevel="2" spans="1:14">
      <c r="A512" s="291">
        <v>465</v>
      </c>
      <c r="B512" s="291" t="s">
        <v>1164</v>
      </c>
      <c r="C512" s="291" t="s">
        <v>1271</v>
      </c>
      <c r="D512" s="291" t="s">
        <v>304</v>
      </c>
      <c r="E512" s="291" t="s">
        <v>1166</v>
      </c>
      <c r="F512" s="291" t="s">
        <v>1167</v>
      </c>
      <c r="G512" s="291" t="s">
        <v>1178</v>
      </c>
      <c r="H512" s="294">
        <v>18.23</v>
      </c>
      <c r="I512" s="294">
        <v>36.456</v>
      </c>
      <c r="J512" s="291" t="s">
        <v>1169</v>
      </c>
      <c r="K512" s="294">
        <v>227.85</v>
      </c>
      <c r="L512" s="294">
        <v>3473.25</v>
      </c>
      <c r="M512" s="294">
        <v>3245.4</v>
      </c>
      <c r="N512" s="291" t="s">
        <v>42</v>
      </c>
    </row>
    <row r="513" s="291" customFormat="1" hidden="1" outlineLevel="2" spans="1:14">
      <c r="A513" s="291">
        <v>466</v>
      </c>
      <c r="B513" s="291" t="s">
        <v>1164</v>
      </c>
      <c r="C513" s="291" t="s">
        <v>1271</v>
      </c>
      <c r="D513" s="291" t="s">
        <v>304</v>
      </c>
      <c r="E513" s="291" t="s">
        <v>1166</v>
      </c>
      <c r="F513" s="291" t="s">
        <v>1167</v>
      </c>
      <c r="G513" s="291" t="s">
        <v>1179</v>
      </c>
      <c r="H513" s="294">
        <v>18.23</v>
      </c>
      <c r="I513" s="294">
        <v>36.456</v>
      </c>
      <c r="J513" s="291" t="s">
        <v>1169</v>
      </c>
      <c r="K513" s="294">
        <v>227.85</v>
      </c>
      <c r="L513" s="294">
        <v>3473.25</v>
      </c>
      <c r="M513" s="294">
        <v>3245.4</v>
      </c>
      <c r="N513" s="291" t="s">
        <v>42</v>
      </c>
    </row>
    <row r="514" s="291" customFormat="1" hidden="1" outlineLevel="2" spans="1:14">
      <c r="A514" s="291">
        <v>467</v>
      </c>
      <c r="B514" s="291" t="s">
        <v>1164</v>
      </c>
      <c r="C514" s="291" t="s">
        <v>1271</v>
      </c>
      <c r="D514" s="291" t="s">
        <v>304</v>
      </c>
      <c r="E514" s="291" t="s">
        <v>1166</v>
      </c>
      <c r="F514" s="291" t="s">
        <v>1167</v>
      </c>
      <c r="G514" s="291" t="s">
        <v>1180</v>
      </c>
      <c r="H514" s="294">
        <v>18.23</v>
      </c>
      <c r="I514" s="294">
        <v>36.456</v>
      </c>
      <c r="J514" s="291" t="s">
        <v>1169</v>
      </c>
      <c r="K514" s="294">
        <v>227.85</v>
      </c>
      <c r="L514" s="294">
        <v>3473.25</v>
      </c>
      <c r="M514" s="294">
        <v>3245.4</v>
      </c>
      <c r="N514" s="291" t="s">
        <v>42</v>
      </c>
    </row>
    <row r="515" s="291" customFormat="1" hidden="1" outlineLevel="2" spans="1:14">
      <c r="A515" s="291">
        <v>468</v>
      </c>
      <c r="B515" s="291" t="s">
        <v>1164</v>
      </c>
      <c r="C515" s="291" t="s">
        <v>1271</v>
      </c>
      <c r="D515" s="291" t="s">
        <v>304</v>
      </c>
      <c r="E515" s="291" t="s">
        <v>1166</v>
      </c>
      <c r="F515" s="291" t="s">
        <v>1167</v>
      </c>
      <c r="G515" s="291" t="s">
        <v>1181</v>
      </c>
      <c r="H515" s="294">
        <v>18.23</v>
      </c>
      <c r="I515" s="294">
        <v>36.456</v>
      </c>
      <c r="J515" s="291" t="s">
        <v>1169</v>
      </c>
      <c r="K515" s="294">
        <v>227.85</v>
      </c>
      <c r="L515" s="294">
        <v>3473.25</v>
      </c>
      <c r="M515" s="294">
        <v>3245.4</v>
      </c>
      <c r="N515" s="291" t="s">
        <v>42</v>
      </c>
    </row>
    <row r="516" s="291" customFormat="1" hidden="1" outlineLevel="2" spans="1:14">
      <c r="A516" s="291">
        <v>469</v>
      </c>
      <c r="B516" s="291" t="s">
        <v>1164</v>
      </c>
      <c r="C516" s="291" t="s">
        <v>1271</v>
      </c>
      <c r="D516" s="291" t="s">
        <v>304</v>
      </c>
      <c r="E516" s="291" t="s">
        <v>1166</v>
      </c>
      <c r="F516" s="291" t="s">
        <v>1167</v>
      </c>
      <c r="G516" s="291" t="s">
        <v>1168</v>
      </c>
      <c r="H516" s="294">
        <v>18.23</v>
      </c>
      <c r="I516" s="294">
        <v>36.456</v>
      </c>
      <c r="J516" s="291" t="s">
        <v>1169</v>
      </c>
      <c r="K516" s="294">
        <v>227.85</v>
      </c>
      <c r="L516" s="294">
        <v>3473.25</v>
      </c>
      <c r="M516" s="294">
        <v>3245.4</v>
      </c>
      <c r="N516" s="291" t="s">
        <v>42</v>
      </c>
    </row>
    <row r="517" s="291" customFormat="1" hidden="1" outlineLevel="2" spans="1:14">
      <c r="A517" s="291">
        <v>470</v>
      </c>
      <c r="B517" s="291" t="s">
        <v>1164</v>
      </c>
      <c r="C517" s="291" t="s">
        <v>1271</v>
      </c>
      <c r="D517" s="291" t="s">
        <v>304</v>
      </c>
      <c r="E517" s="291" t="s">
        <v>1166</v>
      </c>
      <c r="F517" s="291" t="s">
        <v>1167</v>
      </c>
      <c r="G517" s="291" t="s">
        <v>1170</v>
      </c>
      <c r="H517" s="294">
        <v>18.23</v>
      </c>
      <c r="I517" s="294">
        <v>36.456</v>
      </c>
      <c r="J517" s="291" t="s">
        <v>1169</v>
      </c>
      <c r="K517" s="294">
        <v>227.85</v>
      </c>
      <c r="L517" s="294">
        <v>3473.25</v>
      </c>
      <c r="M517" s="294">
        <v>3245.4</v>
      </c>
      <c r="N517" s="291" t="s">
        <v>42</v>
      </c>
    </row>
    <row r="518" s="291" customFormat="1" hidden="1" outlineLevel="2" spans="1:14">
      <c r="A518" s="291">
        <v>471</v>
      </c>
      <c r="B518" s="291" t="s">
        <v>1164</v>
      </c>
      <c r="C518" s="291" t="s">
        <v>1271</v>
      </c>
      <c r="D518" s="291" t="s">
        <v>304</v>
      </c>
      <c r="E518" s="291" t="s">
        <v>1166</v>
      </c>
      <c r="F518" s="291" t="s">
        <v>1167</v>
      </c>
      <c r="G518" s="291" t="s">
        <v>1171</v>
      </c>
      <c r="H518" s="294">
        <v>18.23</v>
      </c>
      <c r="I518" s="294">
        <v>36.456</v>
      </c>
      <c r="J518" s="291" t="s">
        <v>1169</v>
      </c>
      <c r="K518" s="294">
        <v>227.85</v>
      </c>
      <c r="L518" s="294">
        <v>3473.25</v>
      </c>
      <c r="M518" s="294">
        <v>3245.4</v>
      </c>
      <c r="N518" s="291" t="s">
        <v>42</v>
      </c>
    </row>
    <row r="519" s="291" customFormat="1" hidden="1" outlineLevel="2" spans="1:14">
      <c r="A519" s="291">
        <v>472</v>
      </c>
      <c r="B519" s="291" t="s">
        <v>1164</v>
      </c>
      <c r="C519" s="291" t="s">
        <v>1271</v>
      </c>
      <c r="D519" s="291" t="s">
        <v>304</v>
      </c>
      <c r="E519" s="291" t="s">
        <v>1166</v>
      </c>
      <c r="F519" s="291" t="s">
        <v>1167</v>
      </c>
      <c r="G519" s="291" t="s">
        <v>1172</v>
      </c>
      <c r="H519" s="294">
        <v>18.23</v>
      </c>
      <c r="I519" s="294">
        <v>36.456</v>
      </c>
      <c r="J519" s="291" t="s">
        <v>1169</v>
      </c>
      <c r="K519" s="294">
        <v>227.85</v>
      </c>
      <c r="L519" s="294">
        <v>3473.25</v>
      </c>
      <c r="M519" s="294">
        <v>3245.4</v>
      </c>
      <c r="N519" s="291" t="s">
        <v>42</v>
      </c>
    </row>
    <row r="520" s="291" customFormat="1" hidden="1" outlineLevel="2" spans="1:14">
      <c r="A520" s="291">
        <v>473</v>
      </c>
      <c r="B520" s="291" t="s">
        <v>1164</v>
      </c>
      <c r="C520" s="291" t="s">
        <v>1271</v>
      </c>
      <c r="D520" s="291" t="s">
        <v>304</v>
      </c>
      <c r="E520" s="291" t="s">
        <v>1166</v>
      </c>
      <c r="F520" s="291" t="s">
        <v>1167</v>
      </c>
      <c r="G520" s="291" t="s">
        <v>1173</v>
      </c>
      <c r="H520" s="294">
        <v>18.23</v>
      </c>
      <c r="I520" s="294">
        <v>36.456</v>
      </c>
      <c r="J520" s="291" t="s">
        <v>1169</v>
      </c>
      <c r="K520" s="294">
        <v>227.85</v>
      </c>
      <c r="L520" s="294">
        <v>3473.25</v>
      </c>
      <c r="M520" s="294">
        <v>3245.4</v>
      </c>
      <c r="N520" s="291" t="s">
        <v>42</v>
      </c>
    </row>
    <row r="521" s="291" customFormat="1" hidden="1" outlineLevel="2" spans="1:14">
      <c r="A521" s="291">
        <v>474</v>
      </c>
      <c r="B521" s="291" t="s">
        <v>1164</v>
      </c>
      <c r="C521" s="291" t="s">
        <v>1271</v>
      </c>
      <c r="D521" s="291" t="s">
        <v>304</v>
      </c>
      <c r="E521" s="291" t="s">
        <v>1166</v>
      </c>
      <c r="F521" s="291" t="s">
        <v>1167</v>
      </c>
      <c r="G521" s="291" t="s">
        <v>1174</v>
      </c>
      <c r="H521" s="294">
        <v>18.23</v>
      </c>
      <c r="I521" s="294">
        <v>36.456</v>
      </c>
      <c r="J521" s="291" t="s">
        <v>1169</v>
      </c>
      <c r="K521" s="294">
        <v>227.85</v>
      </c>
      <c r="L521" s="294">
        <v>3473.25</v>
      </c>
      <c r="M521" s="294">
        <v>3245.4</v>
      </c>
      <c r="N521" s="291" t="s">
        <v>42</v>
      </c>
    </row>
    <row r="522" s="291" customFormat="1" hidden="1" outlineLevel="2" spans="1:14">
      <c r="A522" s="291">
        <v>475</v>
      </c>
      <c r="B522" s="291" t="s">
        <v>1164</v>
      </c>
      <c r="C522" s="291" t="s">
        <v>1271</v>
      </c>
      <c r="D522" s="291" t="s">
        <v>304</v>
      </c>
      <c r="E522" s="291" t="s">
        <v>1166</v>
      </c>
      <c r="F522" s="291" t="s">
        <v>1167</v>
      </c>
      <c r="G522" s="291" t="s">
        <v>1175</v>
      </c>
      <c r="H522" s="294">
        <v>18.23</v>
      </c>
      <c r="I522" s="294">
        <v>36.456</v>
      </c>
      <c r="J522" s="291" t="s">
        <v>1169</v>
      </c>
      <c r="K522" s="294">
        <v>227.85</v>
      </c>
      <c r="L522" s="294">
        <v>3473.25</v>
      </c>
      <c r="M522" s="294">
        <v>3245.4</v>
      </c>
      <c r="N522" s="291" t="s">
        <v>42</v>
      </c>
    </row>
    <row r="523" s="291" customFormat="1" outlineLevel="1" collapsed="1" spans="4:14">
      <c r="D523" s="293" t="s">
        <v>1272</v>
      </c>
      <c r="H523" s="294">
        <f>SUBTOTAL(9,H512:H522)</f>
        <v>200.53</v>
      </c>
      <c r="I523" s="294">
        <f>SUBTOTAL(9,I512:I522)</f>
        <v>401.016</v>
      </c>
      <c r="K523" s="294"/>
      <c r="L523" s="294"/>
      <c r="M523" s="294"/>
      <c r="N523" s="291">
        <f>SUBTOTAL(9,N512:N522)</f>
        <v>0</v>
      </c>
    </row>
    <row r="524" s="291" customFormat="1" hidden="1" outlineLevel="2" spans="1:14">
      <c r="A524" s="291">
        <v>476</v>
      </c>
      <c r="B524" s="291" t="s">
        <v>1164</v>
      </c>
      <c r="C524" s="291" t="s">
        <v>1273</v>
      </c>
      <c r="D524" s="291" t="s">
        <v>790</v>
      </c>
      <c r="E524" s="291" t="s">
        <v>1166</v>
      </c>
      <c r="F524" s="291" t="s">
        <v>1167</v>
      </c>
      <c r="G524" s="291" t="s">
        <v>1179</v>
      </c>
      <c r="H524" s="294">
        <v>18.22</v>
      </c>
      <c r="I524" s="294">
        <v>36.44</v>
      </c>
      <c r="J524" s="291" t="s">
        <v>1169</v>
      </c>
      <c r="K524" s="294">
        <v>227.75</v>
      </c>
      <c r="L524" s="294">
        <v>3473.25</v>
      </c>
      <c r="M524" s="294">
        <v>3245.5</v>
      </c>
      <c r="N524" s="291" t="s">
        <v>42</v>
      </c>
    </row>
    <row r="525" s="291" customFormat="1" hidden="1" outlineLevel="2" spans="1:14">
      <c r="A525" s="291">
        <v>477</v>
      </c>
      <c r="B525" s="291" t="s">
        <v>1164</v>
      </c>
      <c r="C525" s="291" t="s">
        <v>1273</v>
      </c>
      <c r="D525" s="291" t="s">
        <v>790</v>
      </c>
      <c r="E525" s="291" t="s">
        <v>1166</v>
      </c>
      <c r="F525" s="291" t="s">
        <v>1167</v>
      </c>
      <c r="G525" s="291" t="s">
        <v>1180</v>
      </c>
      <c r="H525" s="294">
        <v>18.22</v>
      </c>
      <c r="I525" s="294">
        <v>36.44</v>
      </c>
      <c r="J525" s="291" t="s">
        <v>1169</v>
      </c>
      <c r="K525" s="294">
        <v>227.75</v>
      </c>
      <c r="L525" s="294">
        <v>3473.25</v>
      </c>
      <c r="M525" s="294">
        <v>3245.5</v>
      </c>
      <c r="N525" s="291" t="s">
        <v>42</v>
      </c>
    </row>
    <row r="526" s="291" customFormat="1" hidden="1" outlineLevel="2" spans="1:14">
      <c r="A526" s="291">
        <v>478</v>
      </c>
      <c r="B526" s="291" t="s">
        <v>1164</v>
      </c>
      <c r="C526" s="291" t="s">
        <v>1273</v>
      </c>
      <c r="D526" s="291" t="s">
        <v>790</v>
      </c>
      <c r="E526" s="291" t="s">
        <v>1166</v>
      </c>
      <c r="F526" s="291" t="s">
        <v>1167</v>
      </c>
      <c r="G526" s="291" t="s">
        <v>1181</v>
      </c>
      <c r="H526" s="294">
        <v>18.22</v>
      </c>
      <c r="I526" s="294">
        <v>36.44</v>
      </c>
      <c r="J526" s="291" t="s">
        <v>1169</v>
      </c>
      <c r="K526" s="294">
        <v>227.75</v>
      </c>
      <c r="L526" s="294">
        <v>3473.25</v>
      </c>
      <c r="M526" s="294">
        <v>3245.5</v>
      </c>
      <c r="N526" s="291" t="s">
        <v>42</v>
      </c>
    </row>
    <row r="527" s="291" customFormat="1" hidden="1" outlineLevel="2" spans="1:14">
      <c r="A527" s="291">
        <v>479</v>
      </c>
      <c r="B527" s="291" t="s">
        <v>1164</v>
      </c>
      <c r="C527" s="291" t="s">
        <v>1273</v>
      </c>
      <c r="D527" s="291" t="s">
        <v>790</v>
      </c>
      <c r="E527" s="291" t="s">
        <v>1166</v>
      </c>
      <c r="F527" s="291" t="s">
        <v>1167</v>
      </c>
      <c r="G527" s="291" t="s">
        <v>1168</v>
      </c>
      <c r="H527" s="294">
        <v>18.22</v>
      </c>
      <c r="I527" s="294">
        <v>36.44</v>
      </c>
      <c r="J527" s="291" t="s">
        <v>1169</v>
      </c>
      <c r="K527" s="294">
        <v>227.75</v>
      </c>
      <c r="L527" s="294">
        <v>3473.25</v>
      </c>
      <c r="M527" s="294">
        <v>3245.5</v>
      </c>
      <c r="N527" s="291" t="s">
        <v>42</v>
      </c>
    </row>
    <row r="528" s="291" customFormat="1" hidden="1" outlineLevel="2" spans="1:14">
      <c r="A528" s="291">
        <v>480</v>
      </c>
      <c r="B528" s="291" t="s">
        <v>1164</v>
      </c>
      <c r="C528" s="291" t="s">
        <v>1273</v>
      </c>
      <c r="D528" s="291" t="s">
        <v>790</v>
      </c>
      <c r="E528" s="291" t="s">
        <v>1166</v>
      </c>
      <c r="F528" s="291" t="s">
        <v>1167</v>
      </c>
      <c r="G528" s="291" t="s">
        <v>1170</v>
      </c>
      <c r="H528" s="294">
        <v>18.22</v>
      </c>
      <c r="I528" s="294">
        <v>36.44</v>
      </c>
      <c r="J528" s="291" t="s">
        <v>1169</v>
      </c>
      <c r="K528" s="294">
        <v>227.75</v>
      </c>
      <c r="L528" s="294">
        <v>3473.25</v>
      </c>
      <c r="M528" s="294">
        <v>3245.5</v>
      </c>
      <c r="N528" s="291" t="s">
        <v>42</v>
      </c>
    </row>
    <row r="529" s="291" customFormat="1" hidden="1" outlineLevel="2" spans="1:14">
      <c r="A529" s="291">
        <v>481</v>
      </c>
      <c r="B529" s="291" t="s">
        <v>1164</v>
      </c>
      <c r="C529" s="291" t="s">
        <v>1273</v>
      </c>
      <c r="D529" s="291" t="s">
        <v>790</v>
      </c>
      <c r="E529" s="291" t="s">
        <v>1166</v>
      </c>
      <c r="F529" s="291" t="s">
        <v>1167</v>
      </c>
      <c r="G529" s="291" t="s">
        <v>1171</v>
      </c>
      <c r="H529" s="294">
        <v>18.22</v>
      </c>
      <c r="I529" s="294">
        <v>36.44</v>
      </c>
      <c r="J529" s="291" t="s">
        <v>1169</v>
      </c>
      <c r="K529" s="294">
        <v>227.75</v>
      </c>
      <c r="L529" s="294">
        <v>3473.25</v>
      </c>
      <c r="M529" s="294">
        <v>3245.5</v>
      </c>
      <c r="N529" s="291" t="s">
        <v>42</v>
      </c>
    </row>
    <row r="530" s="291" customFormat="1" hidden="1" outlineLevel="2" spans="1:14">
      <c r="A530" s="291">
        <v>482</v>
      </c>
      <c r="B530" s="291" t="s">
        <v>1164</v>
      </c>
      <c r="C530" s="291" t="s">
        <v>1273</v>
      </c>
      <c r="D530" s="291" t="s">
        <v>790</v>
      </c>
      <c r="E530" s="291" t="s">
        <v>1166</v>
      </c>
      <c r="F530" s="291" t="s">
        <v>1167</v>
      </c>
      <c r="G530" s="291" t="s">
        <v>1172</v>
      </c>
      <c r="H530" s="294">
        <v>18.22</v>
      </c>
      <c r="I530" s="294">
        <v>36.44</v>
      </c>
      <c r="J530" s="291" t="s">
        <v>1169</v>
      </c>
      <c r="K530" s="294">
        <v>227.75</v>
      </c>
      <c r="L530" s="294">
        <v>3473.25</v>
      </c>
      <c r="M530" s="294">
        <v>3245.5</v>
      </c>
      <c r="N530" s="291" t="s">
        <v>42</v>
      </c>
    </row>
    <row r="531" s="291" customFormat="1" hidden="1" outlineLevel="2" spans="1:14">
      <c r="A531" s="291">
        <v>483</v>
      </c>
      <c r="B531" s="291" t="s">
        <v>1164</v>
      </c>
      <c r="C531" s="291" t="s">
        <v>1273</v>
      </c>
      <c r="D531" s="291" t="s">
        <v>790</v>
      </c>
      <c r="E531" s="291" t="s">
        <v>1166</v>
      </c>
      <c r="F531" s="291" t="s">
        <v>1167</v>
      </c>
      <c r="G531" s="291" t="s">
        <v>1173</v>
      </c>
      <c r="H531" s="294">
        <v>18.22</v>
      </c>
      <c r="I531" s="294">
        <v>36.44</v>
      </c>
      <c r="J531" s="291" t="s">
        <v>1169</v>
      </c>
      <c r="K531" s="294">
        <v>227.75</v>
      </c>
      <c r="L531" s="294">
        <v>3473.25</v>
      </c>
      <c r="M531" s="294">
        <v>3245.5</v>
      </c>
      <c r="N531" s="291" t="s">
        <v>42</v>
      </c>
    </row>
    <row r="532" s="291" customFormat="1" hidden="1" outlineLevel="2" spans="1:14">
      <c r="A532" s="291">
        <v>484</v>
      </c>
      <c r="B532" s="291" t="s">
        <v>1164</v>
      </c>
      <c r="C532" s="291" t="s">
        <v>1273</v>
      </c>
      <c r="D532" s="291" t="s">
        <v>790</v>
      </c>
      <c r="E532" s="291" t="s">
        <v>1166</v>
      </c>
      <c r="F532" s="291" t="s">
        <v>1167</v>
      </c>
      <c r="G532" s="291" t="s">
        <v>1174</v>
      </c>
      <c r="H532" s="294">
        <v>18.22</v>
      </c>
      <c r="I532" s="294">
        <v>36.44</v>
      </c>
      <c r="J532" s="291" t="s">
        <v>1169</v>
      </c>
      <c r="K532" s="294">
        <v>227.75</v>
      </c>
      <c r="L532" s="294">
        <v>3473.25</v>
      </c>
      <c r="M532" s="294">
        <v>3245.5</v>
      </c>
      <c r="N532" s="291" t="s">
        <v>42</v>
      </c>
    </row>
    <row r="533" s="291" customFormat="1" hidden="1" outlineLevel="2" spans="1:14">
      <c r="A533" s="291">
        <v>485</v>
      </c>
      <c r="B533" s="291" t="s">
        <v>1164</v>
      </c>
      <c r="C533" s="291" t="s">
        <v>1273</v>
      </c>
      <c r="D533" s="291" t="s">
        <v>790</v>
      </c>
      <c r="E533" s="291" t="s">
        <v>1166</v>
      </c>
      <c r="F533" s="291" t="s">
        <v>1167</v>
      </c>
      <c r="G533" s="291" t="s">
        <v>1175</v>
      </c>
      <c r="H533" s="294">
        <v>18.22</v>
      </c>
      <c r="I533" s="294">
        <v>36.44</v>
      </c>
      <c r="J533" s="291" t="s">
        <v>1169</v>
      </c>
      <c r="K533" s="294">
        <v>227.75</v>
      </c>
      <c r="L533" s="294">
        <v>3473.25</v>
      </c>
      <c r="M533" s="294">
        <v>3245.5</v>
      </c>
      <c r="N533" s="291" t="s">
        <v>42</v>
      </c>
    </row>
    <row r="534" s="291" customFormat="1" outlineLevel="1" collapsed="1" spans="4:14">
      <c r="D534" s="293" t="s">
        <v>1274</v>
      </c>
      <c r="H534" s="294">
        <f>SUBTOTAL(9,H524:H533)</f>
        <v>182.2</v>
      </c>
      <c r="I534" s="294">
        <f>SUBTOTAL(9,I524:I533)</f>
        <v>364.4</v>
      </c>
      <c r="K534" s="294"/>
      <c r="L534" s="294"/>
      <c r="M534" s="294"/>
      <c r="N534" s="291">
        <f>SUBTOTAL(9,N524:N533)</f>
        <v>0</v>
      </c>
    </row>
    <row r="535" s="291" customFormat="1" hidden="1" outlineLevel="2" spans="1:14">
      <c r="A535" s="291">
        <v>486</v>
      </c>
      <c r="B535" s="291" t="s">
        <v>1164</v>
      </c>
      <c r="C535" s="291" t="s">
        <v>1275</v>
      </c>
      <c r="D535" s="291" t="s">
        <v>181</v>
      </c>
      <c r="E535" s="291" t="s">
        <v>1166</v>
      </c>
      <c r="F535" s="291" t="s">
        <v>1167</v>
      </c>
      <c r="G535" s="291" t="s">
        <v>1178</v>
      </c>
      <c r="H535" s="294">
        <v>18.23</v>
      </c>
      <c r="I535" s="294">
        <v>36.456</v>
      </c>
      <c r="J535" s="291" t="s">
        <v>1169</v>
      </c>
      <c r="K535" s="294">
        <v>227.85</v>
      </c>
      <c r="L535" s="294">
        <v>3473.25</v>
      </c>
      <c r="M535" s="294">
        <v>3245.4</v>
      </c>
      <c r="N535" s="291" t="s">
        <v>42</v>
      </c>
    </row>
    <row r="536" s="291" customFormat="1" hidden="1" outlineLevel="2" spans="1:14">
      <c r="A536" s="291">
        <v>487</v>
      </c>
      <c r="B536" s="291" t="s">
        <v>1164</v>
      </c>
      <c r="C536" s="291" t="s">
        <v>1275</v>
      </c>
      <c r="D536" s="291" t="s">
        <v>181</v>
      </c>
      <c r="E536" s="291" t="s">
        <v>1166</v>
      </c>
      <c r="F536" s="291" t="s">
        <v>1167</v>
      </c>
      <c r="G536" s="291" t="s">
        <v>1179</v>
      </c>
      <c r="H536" s="294">
        <v>18.23</v>
      </c>
      <c r="I536" s="294">
        <v>36.456</v>
      </c>
      <c r="J536" s="291" t="s">
        <v>1169</v>
      </c>
      <c r="K536" s="294">
        <v>227.85</v>
      </c>
      <c r="L536" s="294">
        <v>3473.25</v>
      </c>
      <c r="M536" s="294">
        <v>3245.4</v>
      </c>
      <c r="N536" s="291" t="s">
        <v>42</v>
      </c>
    </row>
    <row r="537" s="291" customFormat="1" hidden="1" outlineLevel="2" spans="1:14">
      <c r="A537" s="291">
        <v>488</v>
      </c>
      <c r="B537" s="291" t="s">
        <v>1164</v>
      </c>
      <c r="C537" s="291" t="s">
        <v>1275</v>
      </c>
      <c r="D537" s="291" t="s">
        <v>181</v>
      </c>
      <c r="E537" s="291" t="s">
        <v>1166</v>
      </c>
      <c r="F537" s="291" t="s">
        <v>1167</v>
      </c>
      <c r="G537" s="291" t="s">
        <v>1180</v>
      </c>
      <c r="H537" s="294">
        <v>18.23</v>
      </c>
      <c r="I537" s="294">
        <v>36.456</v>
      </c>
      <c r="J537" s="291" t="s">
        <v>1169</v>
      </c>
      <c r="K537" s="294">
        <v>227.85</v>
      </c>
      <c r="L537" s="294">
        <v>3473.25</v>
      </c>
      <c r="M537" s="294">
        <v>3245.4</v>
      </c>
      <c r="N537" s="291" t="s">
        <v>42</v>
      </c>
    </row>
    <row r="538" s="291" customFormat="1" hidden="1" outlineLevel="2" spans="1:14">
      <c r="A538" s="291">
        <v>489</v>
      </c>
      <c r="B538" s="291" t="s">
        <v>1164</v>
      </c>
      <c r="C538" s="291" t="s">
        <v>1275</v>
      </c>
      <c r="D538" s="291" t="s">
        <v>181</v>
      </c>
      <c r="E538" s="291" t="s">
        <v>1166</v>
      </c>
      <c r="F538" s="291" t="s">
        <v>1167</v>
      </c>
      <c r="G538" s="291" t="s">
        <v>1181</v>
      </c>
      <c r="H538" s="294">
        <v>18.23</v>
      </c>
      <c r="I538" s="294">
        <v>36.456</v>
      </c>
      <c r="J538" s="291" t="s">
        <v>1169</v>
      </c>
      <c r="K538" s="294">
        <v>227.85</v>
      </c>
      <c r="L538" s="294">
        <v>3473.25</v>
      </c>
      <c r="M538" s="294">
        <v>3245.4</v>
      </c>
      <c r="N538" s="291" t="s">
        <v>42</v>
      </c>
    </row>
    <row r="539" s="291" customFormat="1" hidden="1" outlineLevel="2" spans="1:14">
      <c r="A539" s="291">
        <v>490</v>
      </c>
      <c r="B539" s="291" t="s">
        <v>1164</v>
      </c>
      <c r="C539" s="291" t="s">
        <v>1275</v>
      </c>
      <c r="D539" s="291" t="s">
        <v>181</v>
      </c>
      <c r="E539" s="291" t="s">
        <v>1166</v>
      </c>
      <c r="F539" s="291" t="s">
        <v>1167</v>
      </c>
      <c r="G539" s="291" t="s">
        <v>1168</v>
      </c>
      <c r="H539" s="294">
        <v>18.23</v>
      </c>
      <c r="I539" s="294">
        <v>36.456</v>
      </c>
      <c r="J539" s="291" t="s">
        <v>1169</v>
      </c>
      <c r="K539" s="294">
        <v>227.85</v>
      </c>
      <c r="L539" s="294">
        <v>3473.25</v>
      </c>
      <c r="M539" s="294">
        <v>3245.4</v>
      </c>
      <c r="N539" s="291" t="s">
        <v>42</v>
      </c>
    </row>
    <row r="540" s="291" customFormat="1" hidden="1" outlineLevel="2" spans="1:14">
      <c r="A540" s="291">
        <v>491</v>
      </c>
      <c r="B540" s="291" t="s">
        <v>1164</v>
      </c>
      <c r="C540" s="291" t="s">
        <v>1275</v>
      </c>
      <c r="D540" s="291" t="s">
        <v>181</v>
      </c>
      <c r="E540" s="291" t="s">
        <v>1166</v>
      </c>
      <c r="F540" s="291" t="s">
        <v>1167</v>
      </c>
      <c r="G540" s="291" t="s">
        <v>1170</v>
      </c>
      <c r="H540" s="294">
        <v>18.23</v>
      </c>
      <c r="I540" s="294">
        <v>36.456</v>
      </c>
      <c r="J540" s="291" t="s">
        <v>1169</v>
      </c>
      <c r="K540" s="294">
        <v>227.85</v>
      </c>
      <c r="L540" s="294">
        <v>3473.25</v>
      </c>
      <c r="M540" s="294">
        <v>3245.4</v>
      </c>
      <c r="N540" s="291" t="s">
        <v>42</v>
      </c>
    </row>
    <row r="541" s="291" customFormat="1" hidden="1" outlineLevel="2" spans="1:14">
      <c r="A541" s="291">
        <v>492</v>
      </c>
      <c r="B541" s="291" t="s">
        <v>1164</v>
      </c>
      <c r="C541" s="291" t="s">
        <v>1275</v>
      </c>
      <c r="D541" s="291" t="s">
        <v>181</v>
      </c>
      <c r="E541" s="291" t="s">
        <v>1166</v>
      </c>
      <c r="F541" s="291" t="s">
        <v>1167</v>
      </c>
      <c r="G541" s="291" t="s">
        <v>1171</v>
      </c>
      <c r="H541" s="294">
        <v>18.23</v>
      </c>
      <c r="I541" s="294">
        <v>36.456</v>
      </c>
      <c r="J541" s="291" t="s">
        <v>1169</v>
      </c>
      <c r="K541" s="294">
        <v>227.85</v>
      </c>
      <c r="L541" s="294">
        <v>3473.25</v>
      </c>
      <c r="M541" s="294">
        <v>3245.4</v>
      </c>
      <c r="N541" s="291" t="s">
        <v>42</v>
      </c>
    </row>
    <row r="542" s="291" customFormat="1" hidden="1" outlineLevel="2" spans="1:14">
      <c r="A542" s="291">
        <v>493</v>
      </c>
      <c r="B542" s="291" t="s">
        <v>1164</v>
      </c>
      <c r="C542" s="291" t="s">
        <v>1275</v>
      </c>
      <c r="D542" s="291" t="s">
        <v>181</v>
      </c>
      <c r="E542" s="291" t="s">
        <v>1166</v>
      </c>
      <c r="F542" s="291" t="s">
        <v>1167</v>
      </c>
      <c r="G542" s="291" t="s">
        <v>1172</v>
      </c>
      <c r="H542" s="294">
        <v>18.23</v>
      </c>
      <c r="I542" s="294">
        <v>36.456</v>
      </c>
      <c r="J542" s="291" t="s">
        <v>1169</v>
      </c>
      <c r="K542" s="294">
        <v>227.85</v>
      </c>
      <c r="L542" s="294">
        <v>3473.25</v>
      </c>
      <c r="M542" s="294">
        <v>3245.4</v>
      </c>
      <c r="N542" s="291" t="s">
        <v>42</v>
      </c>
    </row>
    <row r="543" s="291" customFormat="1" hidden="1" outlineLevel="2" spans="1:14">
      <c r="A543" s="291">
        <v>494</v>
      </c>
      <c r="B543" s="291" t="s">
        <v>1164</v>
      </c>
      <c r="C543" s="291" t="s">
        <v>1275</v>
      </c>
      <c r="D543" s="291" t="s">
        <v>181</v>
      </c>
      <c r="E543" s="291" t="s">
        <v>1166</v>
      </c>
      <c r="F543" s="291" t="s">
        <v>1167</v>
      </c>
      <c r="G543" s="291" t="s">
        <v>1173</v>
      </c>
      <c r="H543" s="294">
        <v>18.23</v>
      </c>
      <c r="I543" s="294">
        <v>36.456</v>
      </c>
      <c r="J543" s="291" t="s">
        <v>1169</v>
      </c>
      <c r="K543" s="294">
        <v>227.85</v>
      </c>
      <c r="L543" s="294">
        <v>3473.25</v>
      </c>
      <c r="M543" s="294">
        <v>3245.4</v>
      </c>
      <c r="N543" s="291" t="s">
        <v>42</v>
      </c>
    </row>
    <row r="544" s="291" customFormat="1" hidden="1" outlineLevel="2" spans="1:14">
      <c r="A544" s="291">
        <v>495</v>
      </c>
      <c r="B544" s="291" t="s">
        <v>1164</v>
      </c>
      <c r="C544" s="291" t="s">
        <v>1275</v>
      </c>
      <c r="D544" s="291" t="s">
        <v>181</v>
      </c>
      <c r="E544" s="291" t="s">
        <v>1166</v>
      </c>
      <c r="F544" s="291" t="s">
        <v>1167</v>
      </c>
      <c r="G544" s="291" t="s">
        <v>1174</v>
      </c>
      <c r="H544" s="294">
        <v>18.23</v>
      </c>
      <c r="I544" s="294">
        <v>36.456</v>
      </c>
      <c r="J544" s="291" t="s">
        <v>1169</v>
      </c>
      <c r="K544" s="294">
        <v>227.85</v>
      </c>
      <c r="L544" s="294">
        <v>3473.25</v>
      </c>
      <c r="M544" s="294">
        <v>3245.4</v>
      </c>
      <c r="N544" s="291" t="s">
        <v>42</v>
      </c>
    </row>
    <row r="545" s="291" customFormat="1" hidden="1" outlineLevel="2" spans="1:14">
      <c r="A545" s="291">
        <v>496</v>
      </c>
      <c r="B545" s="291" t="s">
        <v>1164</v>
      </c>
      <c r="C545" s="291" t="s">
        <v>1275</v>
      </c>
      <c r="D545" s="291" t="s">
        <v>181</v>
      </c>
      <c r="E545" s="291" t="s">
        <v>1166</v>
      </c>
      <c r="F545" s="291" t="s">
        <v>1167</v>
      </c>
      <c r="G545" s="291" t="s">
        <v>1175</v>
      </c>
      <c r="H545" s="294">
        <v>18.23</v>
      </c>
      <c r="I545" s="294">
        <v>36.456</v>
      </c>
      <c r="J545" s="291" t="s">
        <v>1169</v>
      </c>
      <c r="K545" s="294">
        <v>227.85</v>
      </c>
      <c r="L545" s="294">
        <v>3473.25</v>
      </c>
      <c r="M545" s="294">
        <v>3245.4</v>
      </c>
      <c r="N545" s="291" t="s">
        <v>42</v>
      </c>
    </row>
    <row r="546" s="291" customFormat="1" outlineLevel="1" collapsed="1" spans="4:14">
      <c r="D546" s="293" t="s">
        <v>1276</v>
      </c>
      <c r="H546" s="294">
        <f>SUBTOTAL(9,H535:H545)</f>
        <v>200.53</v>
      </c>
      <c r="I546" s="294">
        <f>SUBTOTAL(9,I535:I545)</f>
        <v>401.016</v>
      </c>
      <c r="K546" s="294"/>
      <c r="L546" s="294"/>
      <c r="M546" s="294"/>
      <c r="N546" s="291">
        <f>SUBTOTAL(9,N535:N545)</f>
        <v>0</v>
      </c>
    </row>
    <row r="547" s="291" customFormat="1" hidden="1" outlineLevel="2" spans="1:14">
      <c r="A547" s="291">
        <v>497</v>
      </c>
      <c r="B547" s="291" t="s">
        <v>1164</v>
      </c>
      <c r="C547" s="291" t="s">
        <v>1277</v>
      </c>
      <c r="D547" s="291" t="s">
        <v>244</v>
      </c>
      <c r="E547" s="291" t="s">
        <v>1166</v>
      </c>
      <c r="F547" s="291" t="s">
        <v>1167</v>
      </c>
      <c r="G547" s="291" t="s">
        <v>1178</v>
      </c>
      <c r="H547" s="294">
        <v>18.23</v>
      </c>
      <c r="I547" s="294">
        <v>36.456</v>
      </c>
      <c r="J547" s="291" t="s">
        <v>1169</v>
      </c>
      <c r="K547" s="294">
        <v>227.85</v>
      </c>
      <c r="L547" s="294">
        <v>3473.25</v>
      </c>
      <c r="M547" s="294">
        <v>3245.4</v>
      </c>
      <c r="N547" s="291" t="s">
        <v>42</v>
      </c>
    </row>
    <row r="548" s="291" customFormat="1" hidden="1" outlineLevel="2" spans="1:14">
      <c r="A548" s="291">
        <v>498</v>
      </c>
      <c r="B548" s="291" t="s">
        <v>1164</v>
      </c>
      <c r="C548" s="291" t="s">
        <v>1277</v>
      </c>
      <c r="D548" s="291" t="s">
        <v>244</v>
      </c>
      <c r="E548" s="291" t="s">
        <v>1166</v>
      </c>
      <c r="F548" s="291" t="s">
        <v>1167</v>
      </c>
      <c r="G548" s="291" t="s">
        <v>1179</v>
      </c>
      <c r="H548" s="294">
        <v>18.23</v>
      </c>
      <c r="I548" s="294">
        <v>36.456</v>
      </c>
      <c r="J548" s="291" t="s">
        <v>1169</v>
      </c>
      <c r="K548" s="294">
        <v>227.85</v>
      </c>
      <c r="L548" s="294">
        <v>3473.25</v>
      </c>
      <c r="M548" s="294">
        <v>3245.4</v>
      </c>
      <c r="N548" s="291" t="s">
        <v>42</v>
      </c>
    </row>
    <row r="549" s="291" customFormat="1" hidden="1" outlineLevel="2" spans="1:14">
      <c r="A549" s="291">
        <v>499</v>
      </c>
      <c r="B549" s="291" t="s">
        <v>1164</v>
      </c>
      <c r="C549" s="291" t="s">
        <v>1277</v>
      </c>
      <c r="D549" s="291" t="s">
        <v>244</v>
      </c>
      <c r="E549" s="291" t="s">
        <v>1166</v>
      </c>
      <c r="F549" s="291" t="s">
        <v>1167</v>
      </c>
      <c r="G549" s="291" t="s">
        <v>1180</v>
      </c>
      <c r="H549" s="294">
        <v>18.23</v>
      </c>
      <c r="I549" s="294">
        <v>36.456</v>
      </c>
      <c r="J549" s="291" t="s">
        <v>1169</v>
      </c>
      <c r="K549" s="294">
        <v>227.85</v>
      </c>
      <c r="L549" s="294">
        <v>3473.25</v>
      </c>
      <c r="M549" s="294">
        <v>3245.4</v>
      </c>
      <c r="N549" s="291" t="s">
        <v>42</v>
      </c>
    </row>
    <row r="550" s="291" customFormat="1" hidden="1" outlineLevel="2" spans="1:14">
      <c r="A550" s="291">
        <v>500</v>
      </c>
      <c r="B550" s="291" t="s">
        <v>1164</v>
      </c>
      <c r="C550" s="291" t="s">
        <v>1277</v>
      </c>
      <c r="D550" s="291" t="s">
        <v>244</v>
      </c>
      <c r="E550" s="291" t="s">
        <v>1166</v>
      </c>
      <c r="F550" s="291" t="s">
        <v>1167</v>
      </c>
      <c r="G550" s="291" t="s">
        <v>1181</v>
      </c>
      <c r="H550" s="294">
        <v>18.23</v>
      </c>
      <c r="I550" s="294">
        <v>36.456</v>
      </c>
      <c r="J550" s="291" t="s">
        <v>1169</v>
      </c>
      <c r="K550" s="294">
        <v>227.85</v>
      </c>
      <c r="L550" s="294">
        <v>3473.25</v>
      </c>
      <c r="M550" s="294">
        <v>3245.4</v>
      </c>
      <c r="N550" s="291" t="s">
        <v>42</v>
      </c>
    </row>
    <row r="551" s="291" customFormat="1" hidden="1" outlineLevel="2" spans="1:14">
      <c r="A551" s="291">
        <v>501</v>
      </c>
      <c r="B551" s="291" t="s">
        <v>1164</v>
      </c>
      <c r="C551" s="291" t="s">
        <v>1277</v>
      </c>
      <c r="D551" s="291" t="s">
        <v>244</v>
      </c>
      <c r="E551" s="291" t="s">
        <v>1166</v>
      </c>
      <c r="F551" s="291" t="s">
        <v>1167</v>
      </c>
      <c r="G551" s="291" t="s">
        <v>1168</v>
      </c>
      <c r="H551" s="294">
        <v>18.23</v>
      </c>
      <c r="I551" s="294">
        <v>36.456</v>
      </c>
      <c r="J551" s="291" t="s">
        <v>1169</v>
      </c>
      <c r="K551" s="294">
        <v>227.85</v>
      </c>
      <c r="L551" s="294">
        <v>3473.25</v>
      </c>
      <c r="M551" s="294">
        <v>3245.4</v>
      </c>
      <c r="N551" s="291" t="s">
        <v>42</v>
      </c>
    </row>
    <row r="552" s="291" customFormat="1" hidden="1" outlineLevel="2" spans="1:14">
      <c r="A552" s="291">
        <v>502</v>
      </c>
      <c r="B552" s="291" t="s">
        <v>1164</v>
      </c>
      <c r="C552" s="291" t="s">
        <v>1277</v>
      </c>
      <c r="D552" s="291" t="s">
        <v>244</v>
      </c>
      <c r="E552" s="291" t="s">
        <v>1166</v>
      </c>
      <c r="F552" s="291" t="s">
        <v>1167</v>
      </c>
      <c r="G552" s="291" t="s">
        <v>1170</v>
      </c>
      <c r="H552" s="294">
        <v>18.23</v>
      </c>
      <c r="I552" s="294">
        <v>36.456</v>
      </c>
      <c r="J552" s="291" t="s">
        <v>1169</v>
      </c>
      <c r="K552" s="294">
        <v>227.85</v>
      </c>
      <c r="L552" s="294">
        <v>3473.25</v>
      </c>
      <c r="M552" s="294">
        <v>3245.4</v>
      </c>
      <c r="N552" s="291" t="s">
        <v>42</v>
      </c>
    </row>
    <row r="553" s="291" customFormat="1" hidden="1" outlineLevel="2" spans="1:14">
      <c r="A553" s="291">
        <v>503</v>
      </c>
      <c r="B553" s="291" t="s">
        <v>1164</v>
      </c>
      <c r="C553" s="291" t="s">
        <v>1277</v>
      </c>
      <c r="D553" s="291" t="s">
        <v>244</v>
      </c>
      <c r="E553" s="291" t="s">
        <v>1166</v>
      </c>
      <c r="F553" s="291" t="s">
        <v>1167</v>
      </c>
      <c r="G553" s="291" t="s">
        <v>1171</v>
      </c>
      <c r="H553" s="294">
        <v>18.23</v>
      </c>
      <c r="I553" s="294">
        <v>36.456</v>
      </c>
      <c r="J553" s="291" t="s">
        <v>1169</v>
      </c>
      <c r="K553" s="294">
        <v>227.85</v>
      </c>
      <c r="L553" s="294">
        <v>3473.25</v>
      </c>
      <c r="M553" s="294">
        <v>3245.4</v>
      </c>
      <c r="N553" s="291" t="s">
        <v>42</v>
      </c>
    </row>
    <row r="554" s="291" customFormat="1" hidden="1" outlineLevel="2" spans="1:14">
      <c r="A554" s="291">
        <v>504</v>
      </c>
      <c r="B554" s="291" t="s">
        <v>1164</v>
      </c>
      <c r="C554" s="291" t="s">
        <v>1277</v>
      </c>
      <c r="D554" s="291" t="s">
        <v>244</v>
      </c>
      <c r="E554" s="291" t="s">
        <v>1166</v>
      </c>
      <c r="F554" s="291" t="s">
        <v>1167</v>
      </c>
      <c r="G554" s="291" t="s">
        <v>1172</v>
      </c>
      <c r="H554" s="294">
        <v>18.23</v>
      </c>
      <c r="I554" s="294">
        <v>36.456</v>
      </c>
      <c r="J554" s="291" t="s">
        <v>1169</v>
      </c>
      <c r="K554" s="294">
        <v>227.85</v>
      </c>
      <c r="L554" s="294">
        <v>3473.25</v>
      </c>
      <c r="M554" s="294">
        <v>3245.4</v>
      </c>
      <c r="N554" s="291" t="s">
        <v>42</v>
      </c>
    </row>
    <row r="555" s="291" customFormat="1" hidden="1" outlineLevel="2" spans="1:14">
      <c r="A555" s="291">
        <v>505</v>
      </c>
      <c r="B555" s="291" t="s">
        <v>1164</v>
      </c>
      <c r="C555" s="291" t="s">
        <v>1277</v>
      </c>
      <c r="D555" s="291" t="s">
        <v>244</v>
      </c>
      <c r="E555" s="291" t="s">
        <v>1166</v>
      </c>
      <c r="F555" s="291" t="s">
        <v>1167</v>
      </c>
      <c r="G555" s="291" t="s">
        <v>1173</v>
      </c>
      <c r="H555" s="294">
        <v>18.23</v>
      </c>
      <c r="I555" s="294">
        <v>36.456</v>
      </c>
      <c r="J555" s="291" t="s">
        <v>1169</v>
      </c>
      <c r="K555" s="294">
        <v>227.85</v>
      </c>
      <c r="L555" s="294">
        <v>3473.25</v>
      </c>
      <c r="M555" s="294">
        <v>3245.4</v>
      </c>
      <c r="N555" s="291" t="s">
        <v>42</v>
      </c>
    </row>
    <row r="556" s="291" customFormat="1" hidden="1" outlineLevel="2" spans="1:14">
      <c r="A556" s="291">
        <v>506</v>
      </c>
      <c r="B556" s="291" t="s">
        <v>1164</v>
      </c>
      <c r="C556" s="291" t="s">
        <v>1277</v>
      </c>
      <c r="D556" s="291" t="s">
        <v>244</v>
      </c>
      <c r="E556" s="291" t="s">
        <v>1166</v>
      </c>
      <c r="F556" s="291" t="s">
        <v>1167</v>
      </c>
      <c r="G556" s="291" t="s">
        <v>1174</v>
      </c>
      <c r="H556" s="294">
        <v>18.23</v>
      </c>
      <c r="I556" s="294">
        <v>36.456</v>
      </c>
      <c r="J556" s="291" t="s">
        <v>1169</v>
      </c>
      <c r="K556" s="294">
        <v>227.85</v>
      </c>
      <c r="L556" s="294">
        <v>3473.25</v>
      </c>
      <c r="M556" s="294">
        <v>3245.4</v>
      </c>
      <c r="N556" s="291" t="s">
        <v>42</v>
      </c>
    </row>
    <row r="557" s="291" customFormat="1" hidden="1" outlineLevel="2" spans="1:14">
      <c r="A557" s="291">
        <v>507</v>
      </c>
      <c r="B557" s="291" t="s">
        <v>1164</v>
      </c>
      <c r="C557" s="291" t="s">
        <v>1277</v>
      </c>
      <c r="D557" s="291" t="s">
        <v>244</v>
      </c>
      <c r="E557" s="291" t="s">
        <v>1166</v>
      </c>
      <c r="F557" s="291" t="s">
        <v>1167</v>
      </c>
      <c r="G557" s="291" t="s">
        <v>1175</v>
      </c>
      <c r="H557" s="294">
        <v>18.23</v>
      </c>
      <c r="I557" s="294">
        <v>36.456</v>
      </c>
      <c r="J557" s="291" t="s">
        <v>1169</v>
      </c>
      <c r="K557" s="294">
        <v>227.85</v>
      </c>
      <c r="L557" s="294">
        <v>3473.25</v>
      </c>
      <c r="M557" s="294">
        <v>3245.4</v>
      </c>
      <c r="N557" s="291" t="s">
        <v>42</v>
      </c>
    </row>
    <row r="558" s="291" customFormat="1" outlineLevel="1" collapsed="1" spans="4:14">
      <c r="D558" s="293" t="s">
        <v>1278</v>
      </c>
      <c r="H558" s="294">
        <f>SUBTOTAL(9,H547:H557)</f>
        <v>200.53</v>
      </c>
      <c r="I558" s="294">
        <f>SUBTOTAL(9,I547:I557)</f>
        <v>401.016</v>
      </c>
      <c r="K558" s="294"/>
      <c r="L558" s="294"/>
      <c r="M558" s="294"/>
      <c r="N558" s="291">
        <f>SUBTOTAL(9,N547:N557)</f>
        <v>0</v>
      </c>
    </row>
    <row r="559" s="291" customFormat="1" hidden="1" outlineLevel="2" spans="1:14">
      <c r="A559" s="291">
        <v>508</v>
      </c>
      <c r="B559" s="291" t="s">
        <v>1164</v>
      </c>
      <c r="C559" s="291" t="s">
        <v>1279</v>
      </c>
      <c r="D559" s="291" t="s">
        <v>704</v>
      </c>
      <c r="E559" s="291" t="s">
        <v>1166</v>
      </c>
      <c r="F559" s="291" t="s">
        <v>1167</v>
      </c>
      <c r="G559" s="291" t="s">
        <v>1178</v>
      </c>
      <c r="H559" s="294">
        <v>18.23</v>
      </c>
      <c r="I559" s="294">
        <v>36.456</v>
      </c>
      <c r="J559" s="291" t="s">
        <v>1169</v>
      </c>
      <c r="K559" s="294">
        <v>227.85</v>
      </c>
      <c r="L559" s="294">
        <v>3473.25</v>
      </c>
      <c r="M559" s="294">
        <v>3245.4</v>
      </c>
      <c r="N559" s="291" t="s">
        <v>42</v>
      </c>
    </row>
    <row r="560" s="291" customFormat="1" hidden="1" outlineLevel="2" spans="1:14">
      <c r="A560" s="291">
        <v>509</v>
      </c>
      <c r="B560" s="291" t="s">
        <v>1164</v>
      </c>
      <c r="C560" s="291" t="s">
        <v>1279</v>
      </c>
      <c r="D560" s="291" t="s">
        <v>704</v>
      </c>
      <c r="E560" s="291" t="s">
        <v>1166</v>
      </c>
      <c r="F560" s="291" t="s">
        <v>1167</v>
      </c>
      <c r="G560" s="291" t="s">
        <v>1179</v>
      </c>
      <c r="H560" s="294">
        <v>18.23</v>
      </c>
      <c r="I560" s="294">
        <v>36.456</v>
      </c>
      <c r="J560" s="291" t="s">
        <v>1169</v>
      </c>
      <c r="K560" s="294">
        <v>227.85</v>
      </c>
      <c r="L560" s="294">
        <v>3473.25</v>
      </c>
      <c r="M560" s="294">
        <v>3245.4</v>
      </c>
      <c r="N560" s="291" t="s">
        <v>42</v>
      </c>
    </row>
    <row r="561" s="291" customFormat="1" hidden="1" outlineLevel="2" spans="1:14">
      <c r="A561" s="291">
        <v>510</v>
      </c>
      <c r="B561" s="291" t="s">
        <v>1164</v>
      </c>
      <c r="C561" s="291" t="s">
        <v>1279</v>
      </c>
      <c r="D561" s="291" t="s">
        <v>704</v>
      </c>
      <c r="E561" s="291" t="s">
        <v>1166</v>
      </c>
      <c r="F561" s="291" t="s">
        <v>1167</v>
      </c>
      <c r="G561" s="291" t="s">
        <v>1180</v>
      </c>
      <c r="H561" s="294">
        <v>18.23</v>
      </c>
      <c r="I561" s="294">
        <v>36.456</v>
      </c>
      <c r="J561" s="291" t="s">
        <v>1169</v>
      </c>
      <c r="K561" s="294">
        <v>227.85</v>
      </c>
      <c r="L561" s="294">
        <v>3473.25</v>
      </c>
      <c r="M561" s="294">
        <v>3245.4</v>
      </c>
      <c r="N561" s="291" t="s">
        <v>42</v>
      </c>
    </row>
    <row r="562" s="291" customFormat="1" hidden="1" outlineLevel="2" spans="1:14">
      <c r="A562" s="291">
        <v>511</v>
      </c>
      <c r="B562" s="291" t="s">
        <v>1164</v>
      </c>
      <c r="C562" s="291" t="s">
        <v>1279</v>
      </c>
      <c r="D562" s="291" t="s">
        <v>704</v>
      </c>
      <c r="E562" s="291" t="s">
        <v>1166</v>
      </c>
      <c r="F562" s="291" t="s">
        <v>1167</v>
      </c>
      <c r="G562" s="291" t="s">
        <v>1181</v>
      </c>
      <c r="H562" s="294">
        <v>18.23</v>
      </c>
      <c r="I562" s="294">
        <v>36.456</v>
      </c>
      <c r="J562" s="291" t="s">
        <v>1169</v>
      </c>
      <c r="K562" s="294">
        <v>227.85</v>
      </c>
      <c r="L562" s="294">
        <v>3473.25</v>
      </c>
      <c r="M562" s="294">
        <v>3245.4</v>
      </c>
      <c r="N562" s="291" t="s">
        <v>42</v>
      </c>
    </row>
    <row r="563" s="291" customFormat="1" hidden="1" outlineLevel="2" spans="1:14">
      <c r="A563" s="291">
        <v>512</v>
      </c>
      <c r="B563" s="291" t="s">
        <v>1164</v>
      </c>
      <c r="C563" s="291" t="s">
        <v>1279</v>
      </c>
      <c r="D563" s="291" t="s">
        <v>704</v>
      </c>
      <c r="E563" s="291" t="s">
        <v>1166</v>
      </c>
      <c r="F563" s="291" t="s">
        <v>1167</v>
      </c>
      <c r="G563" s="291" t="s">
        <v>1168</v>
      </c>
      <c r="H563" s="294">
        <v>18.23</v>
      </c>
      <c r="I563" s="294">
        <v>36.456</v>
      </c>
      <c r="J563" s="291" t="s">
        <v>1169</v>
      </c>
      <c r="K563" s="294">
        <v>227.85</v>
      </c>
      <c r="L563" s="294">
        <v>3473.25</v>
      </c>
      <c r="M563" s="294">
        <v>3245.4</v>
      </c>
      <c r="N563" s="291" t="s">
        <v>42</v>
      </c>
    </row>
    <row r="564" s="291" customFormat="1" hidden="1" outlineLevel="2" spans="1:14">
      <c r="A564" s="291">
        <v>513</v>
      </c>
      <c r="B564" s="291" t="s">
        <v>1164</v>
      </c>
      <c r="C564" s="291" t="s">
        <v>1279</v>
      </c>
      <c r="D564" s="291" t="s">
        <v>704</v>
      </c>
      <c r="E564" s="291" t="s">
        <v>1166</v>
      </c>
      <c r="F564" s="291" t="s">
        <v>1167</v>
      </c>
      <c r="G564" s="291" t="s">
        <v>1170</v>
      </c>
      <c r="H564" s="294">
        <v>18.23</v>
      </c>
      <c r="I564" s="294">
        <v>36.456</v>
      </c>
      <c r="J564" s="291" t="s">
        <v>1169</v>
      </c>
      <c r="K564" s="294">
        <v>227.85</v>
      </c>
      <c r="L564" s="294">
        <v>3473.25</v>
      </c>
      <c r="M564" s="294">
        <v>3245.4</v>
      </c>
      <c r="N564" s="291" t="s">
        <v>42</v>
      </c>
    </row>
    <row r="565" s="291" customFormat="1" hidden="1" outlineLevel="2" spans="1:14">
      <c r="A565" s="291">
        <v>514</v>
      </c>
      <c r="B565" s="291" t="s">
        <v>1164</v>
      </c>
      <c r="C565" s="291" t="s">
        <v>1279</v>
      </c>
      <c r="D565" s="291" t="s">
        <v>704</v>
      </c>
      <c r="E565" s="291" t="s">
        <v>1166</v>
      </c>
      <c r="F565" s="291" t="s">
        <v>1167</v>
      </c>
      <c r="G565" s="291" t="s">
        <v>1171</v>
      </c>
      <c r="H565" s="294">
        <v>18.23</v>
      </c>
      <c r="I565" s="294">
        <v>36.456</v>
      </c>
      <c r="J565" s="291" t="s">
        <v>1169</v>
      </c>
      <c r="K565" s="294">
        <v>227.85</v>
      </c>
      <c r="L565" s="294">
        <v>3473.25</v>
      </c>
      <c r="M565" s="294">
        <v>3245.4</v>
      </c>
      <c r="N565" s="291" t="s">
        <v>42</v>
      </c>
    </row>
    <row r="566" s="291" customFormat="1" hidden="1" outlineLevel="2" spans="1:14">
      <c r="A566" s="291">
        <v>515</v>
      </c>
      <c r="B566" s="291" t="s">
        <v>1164</v>
      </c>
      <c r="C566" s="291" t="s">
        <v>1279</v>
      </c>
      <c r="D566" s="291" t="s">
        <v>704</v>
      </c>
      <c r="E566" s="291" t="s">
        <v>1166</v>
      </c>
      <c r="F566" s="291" t="s">
        <v>1167</v>
      </c>
      <c r="G566" s="291" t="s">
        <v>1172</v>
      </c>
      <c r="H566" s="294">
        <v>18.23</v>
      </c>
      <c r="I566" s="294">
        <v>36.456</v>
      </c>
      <c r="J566" s="291" t="s">
        <v>1169</v>
      </c>
      <c r="K566" s="294">
        <v>227.85</v>
      </c>
      <c r="L566" s="294">
        <v>3473.25</v>
      </c>
      <c r="M566" s="294">
        <v>3245.4</v>
      </c>
      <c r="N566" s="291" t="s">
        <v>42</v>
      </c>
    </row>
    <row r="567" s="291" customFormat="1" hidden="1" outlineLevel="2" spans="1:14">
      <c r="A567" s="291">
        <v>516</v>
      </c>
      <c r="B567" s="291" t="s">
        <v>1164</v>
      </c>
      <c r="C567" s="291" t="s">
        <v>1279</v>
      </c>
      <c r="D567" s="291" t="s">
        <v>704</v>
      </c>
      <c r="E567" s="291" t="s">
        <v>1166</v>
      </c>
      <c r="F567" s="291" t="s">
        <v>1167</v>
      </c>
      <c r="G567" s="291" t="s">
        <v>1173</v>
      </c>
      <c r="H567" s="294">
        <v>18.23</v>
      </c>
      <c r="I567" s="294">
        <v>36.456</v>
      </c>
      <c r="J567" s="291" t="s">
        <v>1169</v>
      </c>
      <c r="K567" s="294">
        <v>227.85</v>
      </c>
      <c r="L567" s="294">
        <v>3473.25</v>
      </c>
      <c r="M567" s="294">
        <v>3245.4</v>
      </c>
      <c r="N567" s="291" t="s">
        <v>42</v>
      </c>
    </row>
    <row r="568" s="291" customFormat="1" hidden="1" outlineLevel="2" spans="1:14">
      <c r="A568" s="291">
        <v>517</v>
      </c>
      <c r="B568" s="291" t="s">
        <v>1164</v>
      </c>
      <c r="C568" s="291" t="s">
        <v>1279</v>
      </c>
      <c r="D568" s="291" t="s">
        <v>704</v>
      </c>
      <c r="E568" s="291" t="s">
        <v>1166</v>
      </c>
      <c r="F568" s="291" t="s">
        <v>1167</v>
      </c>
      <c r="G568" s="291" t="s">
        <v>1174</v>
      </c>
      <c r="H568" s="294">
        <v>18.23</v>
      </c>
      <c r="I568" s="294">
        <v>36.456</v>
      </c>
      <c r="J568" s="291" t="s">
        <v>1169</v>
      </c>
      <c r="K568" s="294">
        <v>227.85</v>
      </c>
      <c r="L568" s="294">
        <v>3473.25</v>
      </c>
      <c r="M568" s="294">
        <v>3245.4</v>
      </c>
      <c r="N568" s="291" t="s">
        <v>42</v>
      </c>
    </row>
    <row r="569" s="291" customFormat="1" hidden="1" outlineLevel="2" spans="1:14">
      <c r="A569" s="291">
        <v>518</v>
      </c>
      <c r="B569" s="291" t="s">
        <v>1164</v>
      </c>
      <c r="C569" s="291" t="s">
        <v>1279</v>
      </c>
      <c r="D569" s="291" t="s">
        <v>704</v>
      </c>
      <c r="E569" s="291" t="s">
        <v>1166</v>
      </c>
      <c r="F569" s="291" t="s">
        <v>1167</v>
      </c>
      <c r="G569" s="291" t="s">
        <v>1175</v>
      </c>
      <c r="H569" s="294">
        <v>18.23</v>
      </c>
      <c r="I569" s="294">
        <v>36.456</v>
      </c>
      <c r="J569" s="291" t="s">
        <v>1169</v>
      </c>
      <c r="K569" s="294">
        <v>227.85</v>
      </c>
      <c r="L569" s="294">
        <v>3473.25</v>
      </c>
      <c r="M569" s="294">
        <v>3245.4</v>
      </c>
      <c r="N569" s="291" t="s">
        <v>42</v>
      </c>
    </row>
    <row r="570" s="291" customFormat="1" outlineLevel="1" collapsed="1" spans="4:14">
      <c r="D570" s="293" t="s">
        <v>1280</v>
      </c>
      <c r="H570" s="294">
        <f>SUBTOTAL(9,H559:H569)</f>
        <v>200.53</v>
      </c>
      <c r="I570" s="294">
        <f>SUBTOTAL(9,I559:I569)</f>
        <v>401.016</v>
      </c>
      <c r="K570" s="294"/>
      <c r="L570" s="294"/>
      <c r="M570" s="294"/>
      <c r="N570" s="291">
        <f>SUBTOTAL(9,N559:N569)</f>
        <v>0</v>
      </c>
    </row>
    <row r="571" s="291" customFormat="1" hidden="1" outlineLevel="2" spans="1:14">
      <c r="A571" s="291">
        <v>519</v>
      </c>
      <c r="B571" s="291" t="s">
        <v>1164</v>
      </c>
      <c r="C571" s="291" t="s">
        <v>1281</v>
      </c>
      <c r="D571" s="291" t="s">
        <v>333</v>
      </c>
      <c r="E571" s="291" t="s">
        <v>1166</v>
      </c>
      <c r="F571" s="291" t="s">
        <v>1167</v>
      </c>
      <c r="G571" s="291" t="s">
        <v>1178</v>
      </c>
      <c r="H571" s="294">
        <v>18.23</v>
      </c>
      <c r="I571" s="294">
        <v>36.456</v>
      </c>
      <c r="J571" s="291" t="s">
        <v>1169</v>
      </c>
      <c r="K571" s="294">
        <v>227.85</v>
      </c>
      <c r="L571" s="294">
        <v>3473.25</v>
      </c>
      <c r="M571" s="294">
        <v>3245.4</v>
      </c>
      <c r="N571" s="291" t="s">
        <v>42</v>
      </c>
    </row>
    <row r="572" s="291" customFormat="1" hidden="1" outlineLevel="2" spans="1:14">
      <c r="A572" s="291">
        <v>520</v>
      </c>
      <c r="B572" s="291" t="s">
        <v>1164</v>
      </c>
      <c r="C572" s="291" t="s">
        <v>1281</v>
      </c>
      <c r="D572" s="291" t="s">
        <v>333</v>
      </c>
      <c r="E572" s="291" t="s">
        <v>1166</v>
      </c>
      <c r="F572" s="291" t="s">
        <v>1167</v>
      </c>
      <c r="G572" s="291" t="s">
        <v>1179</v>
      </c>
      <c r="H572" s="294">
        <v>18.23</v>
      </c>
      <c r="I572" s="294">
        <v>36.456</v>
      </c>
      <c r="J572" s="291" t="s">
        <v>1169</v>
      </c>
      <c r="K572" s="294">
        <v>227.85</v>
      </c>
      <c r="L572" s="294">
        <v>3473.25</v>
      </c>
      <c r="M572" s="294">
        <v>3245.4</v>
      </c>
      <c r="N572" s="291" t="s">
        <v>42</v>
      </c>
    </row>
    <row r="573" s="291" customFormat="1" hidden="1" outlineLevel="2" spans="1:14">
      <c r="A573" s="291">
        <v>521</v>
      </c>
      <c r="B573" s="291" t="s">
        <v>1164</v>
      </c>
      <c r="C573" s="291" t="s">
        <v>1281</v>
      </c>
      <c r="D573" s="291" t="s">
        <v>333</v>
      </c>
      <c r="E573" s="291" t="s">
        <v>1166</v>
      </c>
      <c r="F573" s="291" t="s">
        <v>1167</v>
      </c>
      <c r="G573" s="291" t="s">
        <v>1180</v>
      </c>
      <c r="H573" s="294">
        <v>18.23</v>
      </c>
      <c r="I573" s="294">
        <v>36.456</v>
      </c>
      <c r="J573" s="291" t="s">
        <v>1169</v>
      </c>
      <c r="K573" s="294">
        <v>227.85</v>
      </c>
      <c r="L573" s="294">
        <v>3473.25</v>
      </c>
      <c r="M573" s="294">
        <v>3245.4</v>
      </c>
      <c r="N573" s="291" t="s">
        <v>42</v>
      </c>
    </row>
    <row r="574" s="291" customFormat="1" hidden="1" outlineLevel="2" spans="1:14">
      <c r="A574" s="291">
        <v>522</v>
      </c>
      <c r="B574" s="291" t="s">
        <v>1164</v>
      </c>
      <c r="C574" s="291" t="s">
        <v>1281</v>
      </c>
      <c r="D574" s="291" t="s">
        <v>333</v>
      </c>
      <c r="E574" s="291" t="s">
        <v>1166</v>
      </c>
      <c r="F574" s="291" t="s">
        <v>1167</v>
      </c>
      <c r="G574" s="291" t="s">
        <v>1181</v>
      </c>
      <c r="H574" s="294">
        <v>18.23</v>
      </c>
      <c r="I574" s="294">
        <v>36.456</v>
      </c>
      <c r="J574" s="291" t="s">
        <v>1169</v>
      </c>
      <c r="K574" s="294">
        <v>227.85</v>
      </c>
      <c r="L574" s="294">
        <v>3473.25</v>
      </c>
      <c r="M574" s="294">
        <v>3245.4</v>
      </c>
      <c r="N574" s="291" t="s">
        <v>42</v>
      </c>
    </row>
    <row r="575" s="291" customFormat="1" hidden="1" outlineLevel="2" spans="1:14">
      <c r="A575" s="291">
        <v>523</v>
      </c>
      <c r="B575" s="291" t="s">
        <v>1164</v>
      </c>
      <c r="C575" s="291" t="s">
        <v>1281</v>
      </c>
      <c r="D575" s="291" t="s">
        <v>333</v>
      </c>
      <c r="E575" s="291" t="s">
        <v>1166</v>
      </c>
      <c r="F575" s="291" t="s">
        <v>1167</v>
      </c>
      <c r="G575" s="291" t="s">
        <v>1168</v>
      </c>
      <c r="H575" s="294">
        <v>18.23</v>
      </c>
      <c r="I575" s="294">
        <v>36.456</v>
      </c>
      <c r="J575" s="291" t="s">
        <v>1169</v>
      </c>
      <c r="K575" s="294">
        <v>227.85</v>
      </c>
      <c r="L575" s="294">
        <v>3473.25</v>
      </c>
      <c r="M575" s="294">
        <v>3245.4</v>
      </c>
      <c r="N575" s="291" t="s">
        <v>42</v>
      </c>
    </row>
    <row r="576" s="291" customFormat="1" hidden="1" outlineLevel="2" spans="1:14">
      <c r="A576" s="291">
        <v>524</v>
      </c>
      <c r="B576" s="291" t="s">
        <v>1164</v>
      </c>
      <c r="C576" s="291" t="s">
        <v>1281</v>
      </c>
      <c r="D576" s="291" t="s">
        <v>333</v>
      </c>
      <c r="E576" s="291" t="s">
        <v>1166</v>
      </c>
      <c r="F576" s="291" t="s">
        <v>1167</v>
      </c>
      <c r="G576" s="291" t="s">
        <v>1170</v>
      </c>
      <c r="H576" s="294">
        <v>18.23</v>
      </c>
      <c r="I576" s="294">
        <v>36.456</v>
      </c>
      <c r="J576" s="291" t="s">
        <v>1169</v>
      </c>
      <c r="K576" s="294">
        <v>227.85</v>
      </c>
      <c r="L576" s="294">
        <v>3473.25</v>
      </c>
      <c r="M576" s="294">
        <v>3245.4</v>
      </c>
      <c r="N576" s="291" t="s">
        <v>42</v>
      </c>
    </row>
    <row r="577" s="291" customFormat="1" hidden="1" outlineLevel="2" spans="1:14">
      <c r="A577" s="291">
        <v>525</v>
      </c>
      <c r="B577" s="291" t="s">
        <v>1164</v>
      </c>
      <c r="C577" s="291" t="s">
        <v>1281</v>
      </c>
      <c r="D577" s="291" t="s">
        <v>333</v>
      </c>
      <c r="E577" s="291" t="s">
        <v>1166</v>
      </c>
      <c r="F577" s="291" t="s">
        <v>1167</v>
      </c>
      <c r="G577" s="291" t="s">
        <v>1171</v>
      </c>
      <c r="H577" s="294">
        <v>18.23</v>
      </c>
      <c r="I577" s="294">
        <v>36.456</v>
      </c>
      <c r="J577" s="291" t="s">
        <v>1169</v>
      </c>
      <c r="K577" s="294">
        <v>227.85</v>
      </c>
      <c r="L577" s="294">
        <v>3473.25</v>
      </c>
      <c r="M577" s="294">
        <v>3245.4</v>
      </c>
      <c r="N577" s="291" t="s">
        <v>42</v>
      </c>
    </row>
    <row r="578" s="291" customFormat="1" hidden="1" outlineLevel="2" spans="1:14">
      <c r="A578" s="291">
        <v>526</v>
      </c>
      <c r="B578" s="291" t="s">
        <v>1164</v>
      </c>
      <c r="C578" s="291" t="s">
        <v>1281</v>
      </c>
      <c r="D578" s="291" t="s">
        <v>333</v>
      </c>
      <c r="E578" s="291" t="s">
        <v>1166</v>
      </c>
      <c r="F578" s="291" t="s">
        <v>1167</v>
      </c>
      <c r="G578" s="291" t="s">
        <v>1172</v>
      </c>
      <c r="H578" s="294">
        <v>18.23</v>
      </c>
      <c r="I578" s="294">
        <v>36.456</v>
      </c>
      <c r="J578" s="291" t="s">
        <v>1169</v>
      </c>
      <c r="K578" s="294">
        <v>227.85</v>
      </c>
      <c r="L578" s="294">
        <v>3473.25</v>
      </c>
      <c r="M578" s="294">
        <v>3245.4</v>
      </c>
      <c r="N578" s="291" t="s">
        <v>42</v>
      </c>
    </row>
    <row r="579" s="291" customFormat="1" hidden="1" outlineLevel="2" spans="1:14">
      <c r="A579" s="291">
        <v>527</v>
      </c>
      <c r="B579" s="291" t="s">
        <v>1164</v>
      </c>
      <c r="C579" s="291" t="s">
        <v>1281</v>
      </c>
      <c r="D579" s="291" t="s">
        <v>333</v>
      </c>
      <c r="E579" s="291" t="s">
        <v>1166</v>
      </c>
      <c r="F579" s="291" t="s">
        <v>1167</v>
      </c>
      <c r="G579" s="291" t="s">
        <v>1173</v>
      </c>
      <c r="H579" s="294">
        <v>18.23</v>
      </c>
      <c r="I579" s="294">
        <v>36.456</v>
      </c>
      <c r="J579" s="291" t="s">
        <v>1169</v>
      </c>
      <c r="K579" s="294">
        <v>227.85</v>
      </c>
      <c r="L579" s="294">
        <v>3473.25</v>
      </c>
      <c r="M579" s="294">
        <v>3245.4</v>
      </c>
      <c r="N579" s="291" t="s">
        <v>42</v>
      </c>
    </row>
    <row r="580" s="291" customFormat="1" hidden="1" outlineLevel="2" spans="1:14">
      <c r="A580" s="291">
        <v>528</v>
      </c>
      <c r="B580" s="291" t="s">
        <v>1164</v>
      </c>
      <c r="C580" s="291" t="s">
        <v>1281</v>
      </c>
      <c r="D580" s="291" t="s">
        <v>333</v>
      </c>
      <c r="E580" s="291" t="s">
        <v>1166</v>
      </c>
      <c r="F580" s="291" t="s">
        <v>1167</v>
      </c>
      <c r="G580" s="291" t="s">
        <v>1174</v>
      </c>
      <c r="H580" s="294">
        <v>18.23</v>
      </c>
      <c r="I580" s="294">
        <v>36.456</v>
      </c>
      <c r="J580" s="291" t="s">
        <v>1169</v>
      </c>
      <c r="K580" s="294">
        <v>227.85</v>
      </c>
      <c r="L580" s="294">
        <v>3473.25</v>
      </c>
      <c r="M580" s="294">
        <v>3245.4</v>
      </c>
      <c r="N580" s="291" t="s">
        <v>42</v>
      </c>
    </row>
    <row r="581" s="291" customFormat="1" hidden="1" outlineLevel="2" spans="1:14">
      <c r="A581" s="291">
        <v>529</v>
      </c>
      <c r="B581" s="291" t="s">
        <v>1164</v>
      </c>
      <c r="C581" s="291" t="s">
        <v>1281</v>
      </c>
      <c r="D581" s="291" t="s">
        <v>333</v>
      </c>
      <c r="E581" s="291" t="s">
        <v>1166</v>
      </c>
      <c r="F581" s="291" t="s">
        <v>1167</v>
      </c>
      <c r="G581" s="291" t="s">
        <v>1175</v>
      </c>
      <c r="H581" s="294">
        <v>18.23</v>
      </c>
      <c r="I581" s="294">
        <v>36.456</v>
      </c>
      <c r="J581" s="291" t="s">
        <v>1169</v>
      </c>
      <c r="K581" s="294">
        <v>227.85</v>
      </c>
      <c r="L581" s="294">
        <v>3473.25</v>
      </c>
      <c r="M581" s="294">
        <v>3245.4</v>
      </c>
      <c r="N581" s="291" t="s">
        <v>42</v>
      </c>
    </row>
    <row r="582" s="291" customFormat="1" outlineLevel="1" collapsed="1" spans="4:14">
      <c r="D582" s="293" t="s">
        <v>1282</v>
      </c>
      <c r="H582" s="294">
        <f>SUBTOTAL(9,H571:H581)</f>
        <v>200.53</v>
      </c>
      <c r="I582" s="294">
        <f>SUBTOTAL(9,I571:I581)</f>
        <v>401.016</v>
      </c>
      <c r="K582" s="294"/>
      <c r="L582" s="294"/>
      <c r="M582" s="294"/>
      <c r="N582" s="291">
        <f>SUBTOTAL(9,N571:N581)</f>
        <v>0</v>
      </c>
    </row>
    <row r="583" s="291" customFormat="1" hidden="1" outlineLevel="2" spans="1:14">
      <c r="A583" s="291">
        <v>530</v>
      </c>
      <c r="B583" s="291" t="s">
        <v>1164</v>
      </c>
      <c r="C583" s="291" t="s">
        <v>1283</v>
      </c>
      <c r="D583" s="291" t="s">
        <v>202</v>
      </c>
      <c r="E583" s="291" t="s">
        <v>1166</v>
      </c>
      <c r="F583" s="291" t="s">
        <v>1167</v>
      </c>
      <c r="G583" s="291" t="s">
        <v>1178</v>
      </c>
      <c r="H583" s="294">
        <v>18.23</v>
      </c>
      <c r="I583" s="294">
        <v>36.456</v>
      </c>
      <c r="J583" s="291" t="s">
        <v>1169</v>
      </c>
      <c r="K583" s="294">
        <v>227.85</v>
      </c>
      <c r="L583" s="294">
        <v>3473.25</v>
      </c>
      <c r="M583" s="294">
        <v>3245.4</v>
      </c>
      <c r="N583" s="291" t="s">
        <v>42</v>
      </c>
    </row>
    <row r="584" s="291" customFormat="1" hidden="1" outlineLevel="2" spans="1:14">
      <c r="A584" s="291">
        <v>531</v>
      </c>
      <c r="B584" s="291" t="s">
        <v>1164</v>
      </c>
      <c r="C584" s="291" t="s">
        <v>1283</v>
      </c>
      <c r="D584" s="291" t="s">
        <v>202</v>
      </c>
      <c r="E584" s="291" t="s">
        <v>1166</v>
      </c>
      <c r="F584" s="291" t="s">
        <v>1167</v>
      </c>
      <c r="G584" s="291" t="s">
        <v>1179</v>
      </c>
      <c r="H584" s="294">
        <v>18.23</v>
      </c>
      <c r="I584" s="294">
        <v>36.456</v>
      </c>
      <c r="J584" s="291" t="s">
        <v>1169</v>
      </c>
      <c r="K584" s="294">
        <v>227.85</v>
      </c>
      <c r="L584" s="294">
        <v>3473.25</v>
      </c>
      <c r="M584" s="294">
        <v>3245.4</v>
      </c>
      <c r="N584" s="291" t="s">
        <v>42</v>
      </c>
    </row>
    <row r="585" s="291" customFormat="1" hidden="1" outlineLevel="2" spans="1:14">
      <c r="A585" s="291">
        <v>532</v>
      </c>
      <c r="B585" s="291" t="s">
        <v>1164</v>
      </c>
      <c r="C585" s="291" t="s">
        <v>1283</v>
      </c>
      <c r="D585" s="291" t="s">
        <v>202</v>
      </c>
      <c r="E585" s="291" t="s">
        <v>1166</v>
      </c>
      <c r="F585" s="291" t="s">
        <v>1167</v>
      </c>
      <c r="G585" s="291" t="s">
        <v>1180</v>
      </c>
      <c r="H585" s="294">
        <v>18.23</v>
      </c>
      <c r="I585" s="294">
        <v>36.456</v>
      </c>
      <c r="J585" s="291" t="s">
        <v>1169</v>
      </c>
      <c r="K585" s="294">
        <v>227.85</v>
      </c>
      <c r="L585" s="294">
        <v>3473.25</v>
      </c>
      <c r="M585" s="294">
        <v>3245.4</v>
      </c>
      <c r="N585" s="291" t="s">
        <v>42</v>
      </c>
    </row>
    <row r="586" s="291" customFormat="1" hidden="1" outlineLevel="2" spans="1:14">
      <c r="A586" s="291">
        <v>533</v>
      </c>
      <c r="B586" s="291" t="s">
        <v>1164</v>
      </c>
      <c r="C586" s="291" t="s">
        <v>1283</v>
      </c>
      <c r="D586" s="291" t="s">
        <v>202</v>
      </c>
      <c r="E586" s="291" t="s">
        <v>1166</v>
      </c>
      <c r="F586" s="291" t="s">
        <v>1167</v>
      </c>
      <c r="G586" s="291" t="s">
        <v>1181</v>
      </c>
      <c r="H586" s="294">
        <v>18.23</v>
      </c>
      <c r="I586" s="294">
        <v>36.456</v>
      </c>
      <c r="J586" s="291" t="s">
        <v>1169</v>
      </c>
      <c r="K586" s="294">
        <v>227.85</v>
      </c>
      <c r="L586" s="294">
        <v>3473.25</v>
      </c>
      <c r="M586" s="294">
        <v>3245.4</v>
      </c>
      <c r="N586" s="291" t="s">
        <v>42</v>
      </c>
    </row>
    <row r="587" s="291" customFormat="1" hidden="1" outlineLevel="2" spans="1:14">
      <c r="A587" s="291">
        <v>534</v>
      </c>
      <c r="B587" s="291" t="s">
        <v>1164</v>
      </c>
      <c r="C587" s="291" t="s">
        <v>1283</v>
      </c>
      <c r="D587" s="291" t="s">
        <v>202</v>
      </c>
      <c r="E587" s="291" t="s">
        <v>1166</v>
      </c>
      <c r="F587" s="291" t="s">
        <v>1167</v>
      </c>
      <c r="G587" s="291" t="s">
        <v>1168</v>
      </c>
      <c r="H587" s="294">
        <v>18.23</v>
      </c>
      <c r="I587" s="294">
        <v>36.456</v>
      </c>
      <c r="J587" s="291" t="s">
        <v>1169</v>
      </c>
      <c r="K587" s="294">
        <v>227.85</v>
      </c>
      <c r="L587" s="294">
        <v>3473.25</v>
      </c>
      <c r="M587" s="294">
        <v>3245.4</v>
      </c>
      <c r="N587" s="291" t="s">
        <v>42</v>
      </c>
    </row>
    <row r="588" s="291" customFormat="1" hidden="1" outlineLevel="2" spans="1:14">
      <c r="A588" s="291">
        <v>535</v>
      </c>
      <c r="B588" s="291" t="s">
        <v>1164</v>
      </c>
      <c r="C588" s="291" t="s">
        <v>1283</v>
      </c>
      <c r="D588" s="291" t="s">
        <v>202</v>
      </c>
      <c r="E588" s="291" t="s">
        <v>1166</v>
      </c>
      <c r="F588" s="291" t="s">
        <v>1167</v>
      </c>
      <c r="G588" s="291" t="s">
        <v>1170</v>
      </c>
      <c r="H588" s="294">
        <v>18.23</v>
      </c>
      <c r="I588" s="294">
        <v>36.456</v>
      </c>
      <c r="J588" s="291" t="s">
        <v>1169</v>
      </c>
      <c r="K588" s="294">
        <v>227.85</v>
      </c>
      <c r="L588" s="294">
        <v>3473.25</v>
      </c>
      <c r="M588" s="294">
        <v>3245.4</v>
      </c>
      <c r="N588" s="291" t="s">
        <v>42</v>
      </c>
    </row>
    <row r="589" s="291" customFormat="1" hidden="1" outlineLevel="2" spans="1:14">
      <c r="A589" s="291">
        <v>536</v>
      </c>
      <c r="B589" s="291" t="s">
        <v>1164</v>
      </c>
      <c r="C589" s="291" t="s">
        <v>1283</v>
      </c>
      <c r="D589" s="291" t="s">
        <v>202</v>
      </c>
      <c r="E589" s="291" t="s">
        <v>1166</v>
      </c>
      <c r="F589" s="291" t="s">
        <v>1167</v>
      </c>
      <c r="G589" s="291" t="s">
        <v>1171</v>
      </c>
      <c r="H589" s="294">
        <v>18.23</v>
      </c>
      <c r="I589" s="294">
        <v>36.456</v>
      </c>
      <c r="J589" s="291" t="s">
        <v>1169</v>
      </c>
      <c r="K589" s="294">
        <v>227.85</v>
      </c>
      <c r="L589" s="294">
        <v>3473.25</v>
      </c>
      <c r="M589" s="294">
        <v>3245.4</v>
      </c>
      <c r="N589" s="291" t="s">
        <v>42</v>
      </c>
    </row>
    <row r="590" s="291" customFormat="1" hidden="1" outlineLevel="2" spans="1:14">
      <c r="A590" s="291">
        <v>537</v>
      </c>
      <c r="B590" s="291" t="s">
        <v>1164</v>
      </c>
      <c r="C590" s="291" t="s">
        <v>1283</v>
      </c>
      <c r="D590" s="291" t="s">
        <v>202</v>
      </c>
      <c r="E590" s="291" t="s">
        <v>1166</v>
      </c>
      <c r="F590" s="291" t="s">
        <v>1167</v>
      </c>
      <c r="G590" s="291" t="s">
        <v>1172</v>
      </c>
      <c r="H590" s="294">
        <v>18.23</v>
      </c>
      <c r="I590" s="294">
        <v>36.456</v>
      </c>
      <c r="J590" s="291" t="s">
        <v>1169</v>
      </c>
      <c r="K590" s="294">
        <v>227.85</v>
      </c>
      <c r="L590" s="294">
        <v>3473.25</v>
      </c>
      <c r="M590" s="294">
        <v>3245.4</v>
      </c>
      <c r="N590" s="291" t="s">
        <v>42</v>
      </c>
    </row>
    <row r="591" s="291" customFormat="1" hidden="1" outlineLevel="2" spans="1:14">
      <c r="A591" s="291">
        <v>538</v>
      </c>
      <c r="B591" s="291" t="s">
        <v>1164</v>
      </c>
      <c r="C591" s="291" t="s">
        <v>1283</v>
      </c>
      <c r="D591" s="291" t="s">
        <v>202</v>
      </c>
      <c r="E591" s="291" t="s">
        <v>1166</v>
      </c>
      <c r="F591" s="291" t="s">
        <v>1167</v>
      </c>
      <c r="G591" s="291" t="s">
        <v>1173</v>
      </c>
      <c r="H591" s="294">
        <v>18.23</v>
      </c>
      <c r="I591" s="294">
        <v>36.456</v>
      </c>
      <c r="J591" s="291" t="s">
        <v>1169</v>
      </c>
      <c r="K591" s="294">
        <v>227.85</v>
      </c>
      <c r="L591" s="294">
        <v>3473.25</v>
      </c>
      <c r="M591" s="294">
        <v>3245.4</v>
      </c>
      <c r="N591" s="291" t="s">
        <v>42</v>
      </c>
    </row>
    <row r="592" s="291" customFormat="1" hidden="1" outlineLevel="2" spans="1:14">
      <c r="A592" s="291">
        <v>539</v>
      </c>
      <c r="B592" s="291" t="s">
        <v>1164</v>
      </c>
      <c r="C592" s="291" t="s">
        <v>1283</v>
      </c>
      <c r="D592" s="291" t="s">
        <v>202</v>
      </c>
      <c r="E592" s="291" t="s">
        <v>1166</v>
      </c>
      <c r="F592" s="291" t="s">
        <v>1167</v>
      </c>
      <c r="G592" s="291" t="s">
        <v>1174</v>
      </c>
      <c r="H592" s="294">
        <v>18.23</v>
      </c>
      <c r="I592" s="294">
        <v>36.456</v>
      </c>
      <c r="J592" s="291" t="s">
        <v>1169</v>
      </c>
      <c r="K592" s="294">
        <v>227.85</v>
      </c>
      <c r="L592" s="294">
        <v>3473.25</v>
      </c>
      <c r="M592" s="294">
        <v>3245.4</v>
      </c>
      <c r="N592" s="291" t="s">
        <v>42</v>
      </c>
    </row>
    <row r="593" s="291" customFormat="1" hidden="1" outlineLevel="2" spans="1:14">
      <c r="A593" s="291">
        <v>540</v>
      </c>
      <c r="B593" s="291" t="s">
        <v>1164</v>
      </c>
      <c r="C593" s="291" t="s">
        <v>1283</v>
      </c>
      <c r="D593" s="291" t="s">
        <v>202</v>
      </c>
      <c r="E593" s="291" t="s">
        <v>1166</v>
      </c>
      <c r="F593" s="291" t="s">
        <v>1167</v>
      </c>
      <c r="G593" s="291" t="s">
        <v>1175</v>
      </c>
      <c r="H593" s="294">
        <v>18.23</v>
      </c>
      <c r="I593" s="294">
        <v>36.456</v>
      </c>
      <c r="J593" s="291" t="s">
        <v>1169</v>
      </c>
      <c r="K593" s="294">
        <v>227.85</v>
      </c>
      <c r="L593" s="294">
        <v>3473.25</v>
      </c>
      <c r="M593" s="294">
        <v>3245.4</v>
      </c>
      <c r="N593" s="291" t="s">
        <v>42</v>
      </c>
    </row>
    <row r="594" s="291" customFormat="1" outlineLevel="1" collapsed="1" spans="4:14">
      <c r="D594" s="293" t="s">
        <v>1284</v>
      </c>
      <c r="H594" s="294">
        <f>SUBTOTAL(9,H583:H593)</f>
        <v>200.53</v>
      </c>
      <c r="I594" s="294">
        <f>SUBTOTAL(9,I583:I593)</f>
        <v>401.016</v>
      </c>
      <c r="K594" s="294"/>
      <c r="L594" s="294"/>
      <c r="M594" s="294"/>
      <c r="N594" s="291">
        <f>SUBTOTAL(9,N583:N593)</f>
        <v>0</v>
      </c>
    </row>
    <row r="595" s="291" customFormat="1" hidden="1" outlineLevel="2" spans="1:14">
      <c r="A595" s="291">
        <v>541</v>
      </c>
      <c r="B595" s="291" t="s">
        <v>1164</v>
      </c>
      <c r="C595" s="291" t="s">
        <v>1285</v>
      </c>
      <c r="D595" s="291" t="s">
        <v>392</v>
      </c>
      <c r="E595" s="291" t="s">
        <v>1166</v>
      </c>
      <c r="F595" s="291" t="s">
        <v>1167</v>
      </c>
      <c r="G595" s="291" t="s">
        <v>1178</v>
      </c>
      <c r="H595" s="294">
        <v>18.23</v>
      </c>
      <c r="I595" s="294">
        <v>36.456</v>
      </c>
      <c r="J595" s="291" t="s">
        <v>1169</v>
      </c>
      <c r="K595" s="294">
        <v>227.85</v>
      </c>
      <c r="L595" s="294">
        <v>3473.25</v>
      </c>
      <c r="M595" s="294">
        <v>3245.4</v>
      </c>
      <c r="N595" s="291" t="s">
        <v>42</v>
      </c>
    </row>
    <row r="596" s="291" customFormat="1" hidden="1" outlineLevel="2" spans="1:14">
      <c r="A596" s="291">
        <v>542</v>
      </c>
      <c r="B596" s="291" t="s">
        <v>1164</v>
      </c>
      <c r="C596" s="291" t="s">
        <v>1285</v>
      </c>
      <c r="D596" s="291" t="s">
        <v>392</v>
      </c>
      <c r="E596" s="291" t="s">
        <v>1166</v>
      </c>
      <c r="F596" s="291" t="s">
        <v>1167</v>
      </c>
      <c r="G596" s="291" t="s">
        <v>1179</v>
      </c>
      <c r="H596" s="294">
        <v>18.23</v>
      </c>
      <c r="I596" s="294">
        <v>36.456</v>
      </c>
      <c r="J596" s="291" t="s">
        <v>1169</v>
      </c>
      <c r="K596" s="294">
        <v>227.85</v>
      </c>
      <c r="L596" s="294">
        <v>3473.25</v>
      </c>
      <c r="M596" s="294">
        <v>3245.4</v>
      </c>
      <c r="N596" s="291" t="s">
        <v>42</v>
      </c>
    </row>
    <row r="597" s="291" customFormat="1" hidden="1" outlineLevel="2" spans="1:14">
      <c r="A597" s="291">
        <v>543</v>
      </c>
      <c r="B597" s="291" t="s">
        <v>1164</v>
      </c>
      <c r="C597" s="291" t="s">
        <v>1285</v>
      </c>
      <c r="D597" s="291" t="s">
        <v>392</v>
      </c>
      <c r="E597" s="291" t="s">
        <v>1166</v>
      </c>
      <c r="F597" s="291" t="s">
        <v>1167</v>
      </c>
      <c r="G597" s="291" t="s">
        <v>1180</v>
      </c>
      <c r="H597" s="294">
        <v>18.23</v>
      </c>
      <c r="I597" s="294">
        <v>36.456</v>
      </c>
      <c r="J597" s="291" t="s">
        <v>1169</v>
      </c>
      <c r="K597" s="294">
        <v>227.85</v>
      </c>
      <c r="L597" s="294">
        <v>3473.25</v>
      </c>
      <c r="M597" s="294">
        <v>3245.4</v>
      </c>
      <c r="N597" s="291" t="s">
        <v>42</v>
      </c>
    </row>
    <row r="598" s="291" customFormat="1" hidden="1" outlineLevel="2" spans="1:14">
      <c r="A598" s="291">
        <v>544</v>
      </c>
      <c r="B598" s="291" t="s">
        <v>1164</v>
      </c>
      <c r="C598" s="291" t="s">
        <v>1285</v>
      </c>
      <c r="D598" s="291" t="s">
        <v>392</v>
      </c>
      <c r="E598" s="291" t="s">
        <v>1166</v>
      </c>
      <c r="F598" s="291" t="s">
        <v>1167</v>
      </c>
      <c r="G598" s="291" t="s">
        <v>1181</v>
      </c>
      <c r="H598" s="294">
        <v>18.23</v>
      </c>
      <c r="I598" s="294">
        <v>36.456</v>
      </c>
      <c r="J598" s="291" t="s">
        <v>1169</v>
      </c>
      <c r="K598" s="294">
        <v>227.85</v>
      </c>
      <c r="L598" s="294">
        <v>3473.25</v>
      </c>
      <c r="M598" s="294">
        <v>3245.4</v>
      </c>
      <c r="N598" s="291" t="s">
        <v>42</v>
      </c>
    </row>
    <row r="599" s="291" customFormat="1" hidden="1" outlineLevel="2" spans="1:14">
      <c r="A599" s="291">
        <v>545</v>
      </c>
      <c r="B599" s="291" t="s">
        <v>1164</v>
      </c>
      <c r="C599" s="291" t="s">
        <v>1285</v>
      </c>
      <c r="D599" s="291" t="s">
        <v>392</v>
      </c>
      <c r="E599" s="291" t="s">
        <v>1166</v>
      </c>
      <c r="F599" s="291" t="s">
        <v>1167</v>
      </c>
      <c r="G599" s="291" t="s">
        <v>1168</v>
      </c>
      <c r="H599" s="294">
        <v>18.23</v>
      </c>
      <c r="I599" s="294">
        <v>36.456</v>
      </c>
      <c r="J599" s="291" t="s">
        <v>1169</v>
      </c>
      <c r="K599" s="294">
        <v>227.85</v>
      </c>
      <c r="L599" s="294">
        <v>3473.25</v>
      </c>
      <c r="M599" s="294">
        <v>3245.4</v>
      </c>
      <c r="N599" s="291" t="s">
        <v>42</v>
      </c>
    </row>
    <row r="600" s="291" customFormat="1" hidden="1" outlineLevel="2" spans="1:14">
      <c r="A600" s="291">
        <v>546</v>
      </c>
      <c r="B600" s="291" t="s">
        <v>1164</v>
      </c>
      <c r="C600" s="291" t="s">
        <v>1285</v>
      </c>
      <c r="D600" s="291" t="s">
        <v>392</v>
      </c>
      <c r="E600" s="291" t="s">
        <v>1166</v>
      </c>
      <c r="F600" s="291" t="s">
        <v>1167</v>
      </c>
      <c r="G600" s="291" t="s">
        <v>1170</v>
      </c>
      <c r="H600" s="294">
        <v>18.23</v>
      </c>
      <c r="I600" s="294">
        <v>36.456</v>
      </c>
      <c r="J600" s="291" t="s">
        <v>1169</v>
      </c>
      <c r="K600" s="294">
        <v>227.85</v>
      </c>
      <c r="L600" s="294">
        <v>3473.25</v>
      </c>
      <c r="M600" s="294">
        <v>3245.4</v>
      </c>
      <c r="N600" s="291" t="s">
        <v>42</v>
      </c>
    </row>
    <row r="601" s="291" customFormat="1" hidden="1" outlineLevel="2" spans="1:14">
      <c r="A601" s="291">
        <v>547</v>
      </c>
      <c r="B601" s="291" t="s">
        <v>1164</v>
      </c>
      <c r="C601" s="291" t="s">
        <v>1285</v>
      </c>
      <c r="D601" s="291" t="s">
        <v>392</v>
      </c>
      <c r="E601" s="291" t="s">
        <v>1166</v>
      </c>
      <c r="F601" s="291" t="s">
        <v>1167</v>
      </c>
      <c r="G601" s="291" t="s">
        <v>1171</v>
      </c>
      <c r="H601" s="294">
        <v>18.23</v>
      </c>
      <c r="I601" s="294">
        <v>36.456</v>
      </c>
      <c r="J601" s="291" t="s">
        <v>1169</v>
      </c>
      <c r="K601" s="294">
        <v>227.85</v>
      </c>
      <c r="L601" s="294">
        <v>3473.25</v>
      </c>
      <c r="M601" s="294">
        <v>3245.4</v>
      </c>
      <c r="N601" s="291" t="s">
        <v>42</v>
      </c>
    </row>
    <row r="602" s="291" customFormat="1" hidden="1" outlineLevel="2" spans="1:14">
      <c r="A602" s="291">
        <v>548</v>
      </c>
      <c r="B602" s="291" t="s">
        <v>1164</v>
      </c>
      <c r="C602" s="291" t="s">
        <v>1285</v>
      </c>
      <c r="D602" s="291" t="s">
        <v>392</v>
      </c>
      <c r="E602" s="291" t="s">
        <v>1166</v>
      </c>
      <c r="F602" s="291" t="s">
        <v>1167</v>
      </c>
      <c r="G602" s="291" t="s">
        <v>1172</v>
      </c>
      <c r="H602" s="294">
        <v>18.23</v>
      </c>
      <c r="I602" s="294">
        <v>36.456</v>
      </c>
      <c r="J602" s="291" t="s">
        <v>1169</v>
      </c>
      <c r="K602" s="294">
        <v>227.85</v>
      </c>
      <c r="L602" s="294">
        <v>3473.25</v>
      </c>
      <c r="M602" s="294">
        <v>3245.4</v>
      </c>
      <c r="N602" s="291" t="s">
        <v>42</v>
      </c>
    </row>
    <row r="603" s="291" customFormat="1" hidden="1" outlineLevel="2" spans="1:14">
      <c r="A603" s="291">
        <v>549</v>
      </c>
      <c r="B603" s="291" t="s">
        <v>1164</v>
      </c>
      <c r="C603" s="291" t="s">
        <v>1285</v>
      </c>
      <c r="D603" s="291" t="s">
        <v>392</v>
      </c>
      <c r="E603" s="291" t="s">
        <v>1166</v>
      </c>
      <c r="F603" s="291" t="s">
        <v>1167</v>
      </c>
      <c r="G603" s="291" t="s">
        <v>1173</v>
      </c>
      <c r="H603" s="294">
        <v>18.23</v>
      </c>
      <c r="I603" s="294">
        <v>36.456</v>
      </c>
      <c r="J603" s="291" t="s">
        <v>1169</v>
      </c>
      <c r="K603" s="294">
        <v>227.85</v>
      </c>
      <c r="L603" s="294">
        <v>3473.25</v>
      </c>
      <c r="M603" s="294">
        <v>3245.4</v>
      </c>
      <c r="N603" s="291" t="s">
        <v>42</v>
      </c>
    </row>
    <row r="604" s="291" customFormat="1" hidden="1" outlineLevel="2" spans="1:14">
      <c r="A604" s="291">
        <v>550</v>
      </c>
      <c r="B604" s="291" t="s">
        <v>1164</v>
      </c>
      <c r="C604" s="291" t="s">
        <v>1285</v>
      </c>
      <c r="D604" s="291" t="s">
        <v>392</v>
      </c>
      <c r="E604" s="291" t="s">
        <v>1166</v>
      </c>
      <c r="F604" s="291" t="s">
        <v>1167</v>
      </c>
      <c r="G604" s="291" t="s">
        <v>1174</v>
      </c>
      <c r="H604" s="294">
        <v>18.23</v>
      </c>
      <c r="I604" s="294">
        <v>36.456</v>
      </c>
      <c r="J604" s="291" t="s">
        <v>1169</v>
      </c>
      <c r="K604" s="294">
        <v>227.85</v>
      </c>
      <c r="L604" s="294">
        <v>3473.25</v>
      </c>
      <c r="M604" s="294">
        <v>3245.4</v>
      </c>
      <c r="N604" s="291" t="s">
        <v>42</v>
      </c>
    </row>
    <row r="605" s="291" customFormat="1" hidden="1" outlineLevel="2" spans="1:14">
      <c r="A605" s="291">
        <v>551</v>
      </c>
      <c r="B605" s="291" t="s">
        <v>1164</v>
      </c>
      <c r="C605" s="291" t="s">
        <v>1285</v>
      </c>
      <c r="D605" s="291" t="s">
        <v>392</v>
      </c>
      <c r="E605" s="291" t="s">
        <v>1166</v>
      </c>
      <c r="F605" s="291" t="s">
        <v>1167</v>
      </c>
      <c r="G605" s="291" t="s">
        <v>1175</v>
      </c>
      <c r="H605" s="294">
        <v>18.23</v>
      </c>
      <c r="I605" s="294">
        <v>36.456</v>
      </c>
      <c r="J605" s="291" t="s">
        <v>1169</v>
      </c>
      <c r="K605" s="294">
        <v>227.85</v>
      </c>
      <c r="L605" s="294">
        <v>3473.25</v>
      </c>
      <c r="M605" s="294">
        <v>3245.4</v>
      </c>
      <c r="N605" s="291" t="s">
        <v>42</v>
      </c>
    </row>
    <row r="606" s="291" customFormat="1" outlineLevel="1" collapsed="1" spans="4:14">
      <c r="D606" s="293" t="s">
        <v>1286</v>
      </c>
      <c r="H606" s="294">
        <f>SUBTOTAL(9,H595:H605)</f>
        <v>200.53</v>
      </c>
      <c r="I606" s="294">
        <f>SUBTOTAL(9,I595:I605)</f>
        <v>401.016</v>
      </c>
      <c r="K606" s="294"/>
      <c r="L606" s="294"/>
      <c r="M606" s="294"/>
      <c r="N606" s="291">
        <f>SUBTOTAL(9,N595:N605)</f>
        <v>0</v>
      </c>
    </row>
    <row r="607" s="291" customFormat="1" hidden="1" outlineLevel="2" spans="1:14">
      <c r="A607" s="291">
        <v>552</v>
      </c>
      <c r="B607" s="291" t="s">
        <v>1164</v>
      </c>
      <c r="C607" s="291" t="s">
        <v>1287</v>
      </c>
      <c r="D607" s="291" t="s">
        <v>487</v>
      </c>
      <c r="E607" s="291" t="s">
        <v>1166</v>
      </c>
      <c r="F607" s="291" t="s">
        <v>1167</v>
      </c>
      <c r="G607" s="291" t="s">
        <v>1178</v>
      </c>
      <c r="H607" s="294">
        <v>18.23</v>
      </c>
      <c r="I607" s="294">
        <v>36.456</v>
      </c>
      <c r="J607" s="291" t="s">
        <v>1169</v>
      </c>
      <c r="K607" s="294">
        <v>227.85</v>
      </c>
      <c r="L607" s="294">
        <v>3473.25</v>
      </c>
      <c r="M607" s="294">
        <v>3245.4</v>
      </c>
      <c r="N607" s="291" t="s">
        <v>42</v>
      </c>
    </row>
    <row r="608" s="291" customFormat="1" hidden="1" outlineLevel="2" spans="1:14">
      <c r="A608" s="291">
        <v>553</v>
      </c>
      <c r="B608" s="291" t="s">
        <v>1164</v>
      </c>
      <c r="C608" s="291" t="s">
        <v>1287</v>
      </c>
      <c r="D608" s="291" t="s">
        <v>487</v>
      </c>
      <c r="E608" s="291" t="s">
        <v>1166</v>
      </c>
      <c r="F608" s="291" t="s">
        <v>1167</v>
      </c>
      <c r="G608" s="291" t="s">
        <v>1179</v>
      </c>
      <c r="H608" s="294">
        <v>18.23</v>
      </c>
      <c r="I608" s="294">
        <v>36.456</v>
      </c>
      <c r="J608" s="291" t="s">
        <v>1169</v>
      </c>
      <c r="K608" s="294">
        <v>227.85</v>
      </c>
      <c r="L608" s="294">
        <v>3473.25</v>
      </c>
      <c r="M608" s="294">
        <v>3245.4</v>
      </c>
      <c r="N608" s="291" t="s">
        <v>42</v>
      </c>
    </row>
    <row r="609" s="291" customFormat="1" hidden="1" outlineLevel="2" spans="1:14">
      <c r="A609" s="291">
        <v>554</v>
      </c>
      <c r="B609" s="291" t="s">
        <v>1164</v>
      </c>
      <c r="C609" s="291" t="s">
        <v>1287</v>
      </c>
      <c r="D609" s="291" t="s">
        <v>487</v>
      </c>
      <c r="E609" s="291" t="s">
        <v>1166</v>
      </c>
      <c r="F609" s="291" t="s">
        <v>1167</v>
      </c>
      <c r="G609" s="291" t="s">
        <v>1180</v>
      </c>
      <c r="H609" s="294">
        <v>18.23</v>
      </c>
      <c r="I609" s="294">
        <v>36.456</v>
      </c>
      <c r="J609" s="291" t="s">
        <v>1169</v>
      </c>
      <c r="K609" s="294">
        <v>227.85</v>
      </c>
      <c r="L609" s="294">
        <v>3473.25</v>
      </c>
      <c r="M609" s="294">
        <v>3245.4</v>
      </c>
      <c r="N609" s="291" t="s">
        <v>42</v>
      </c>
    </row>
    <row r="610" s="291" customFormat="1" hidden="1" outlineLevel="2" spans="1:14">
      <c r="A610" s="291">
        <v>555</v>
      </c>
      <c r="B610" s="291" t="s">
        <v>1164</v>
      </c>
      <c r="C610" s="291" t="s">
        <v>1287</v>
      </c>
      <c r="D610" s="291" t="s">
        <v>487</v>
      </c>
      <c r="E610" s="291" t="s">
        <v>1166</v>
      </c>
      <c r="F610" s="291" t="s">
        <v>1167</v>
      </c>
      <c r="G610" s="291" t="s">
        <v>1181</v>
      </c>
      <c r="H610" s="294">
        <v>18.23</v>
      </c>
      <c r="I610" s="294">
        <v>36.456</v>
      </c>
      <c r="J610" s="291" t="s">
        <v>1169</v>
      </c>
      <c r="K610" s="294">
        <v>227.85</v>
      </c>
      <c r="L610" s="294">
        <v>3473.25</v>
      </c>
      <c r="M610" s="294">
        <v>3245.4</v>
      </c>
      <c r="N610" s="291" t="s">
        <v>42</v>
      </c>
    </row>
    <row r="611" s="291" customFormat="1" hidden="1" outlineLevel="2" spans="1:14">
      <c r="A611" s="291">
        <v>556</v>
      </c>
      <c r="B611" s="291" t="s">
        <v>1164</v>
      </c>
      <c r="C611" s="291" t="s">
        <v>1287</v>
      </c>
      <c r="D611" s="291" t="s">
        <v>487</v>
      </c>
      <c r="E611" s="291" t="s">
        <v>1166</v>
      </c>
      <c r="F611" s="291" t="s">
        <v>1167</v>
      </c>
      <c r="G611" s="291" t="s">
        <v>1168</v>
      </c>
      <c r="H611" s="294">
        <v>18.23</v>
      </c>
      <c r="I611" s="294">
        <v>36.456</v>
      </c>
      <c r="J611" s="291" t="s">
        <v>1169</v>
      </c>
      <c r="K611" s="294">
        <v>227.85</v>
      </c>
      <c r="L611" s="294">
        <v>3473.25</v>
      </c>
      <c r="M611" s="294">
        <v>3245.4</v>
      </c>
      <c r="N611" s="291" t="s">
        <v>42</v>
      </c>
    </row>
    <row r="612" s="291" customFormat="1" hidden="1" outlineLevel="2" spans="1:14">
      <c r="A612" s="291">
        <v>557</v>
      </c>
      <c r="B612" s="291" t="s">
        <v>1164</v>
      </c>
      <c r="C612" s="291" t="s">
        <v>1287</v>
      </c>
      <c r="D612" s="291" t="s">
        <v>487</v>
      </c>
      <c r="E612" s="291" t="s">
        <v>1166</v>
      </c>
      <c r="F612" s="291" t="s">
        <v>1167</v>
      </c>
      <c r="G612" s="291" t="s">
        <v>1170</v>
      </c>
      <c r="H612" s="294">
        <v>18.23</v>
      </c>
      <c r="I612" s="294">
        <v>36.456</v>
      </c>
      <c r="J612" s="291" t="s">
        <v>1169</v>
      </c>
      <c r="K612" s="294">
        <v>227.85</v>
      </c>
      <c r="L612" s="294">
        <v>3473.25</v>
      </c>
      <c r="M612" s="294">
        <v>3245.4</v>
      </c>
      <c r="N612" s="291" t="s">
        <v>42</v>
      </c>
    </row>
    <row r="613" s="291" customFormat="1" hidden="1" outlineLevel="2" spans="1:14">
      <c r="A613" s="291">
        <v>558</v>
      </c>
      <c r="B613" s="291" t="s">
        <v>1164</v>
      </c>
      <c r="C613" s="291" t="s">
        <v>1287</v>
      </c>
      <c r="D613" s="291" t="s">
        <v>487</v>
      </c>
      <c r="E613" s="291" t="s">
        <v>1166</v>
      </c>
      <c r="F613" s="291" t="s">
        <v>1167</v>
      </c>
      <c r="G613" s="291" t="s">
        <v>1171</v>
      </c>
      <c r="H613" s="294">
        <v>18.23</v>
      </c>
      <c r="I613" s="294">
        <v>36.456</v>
      </c>
      <c r="J613" s="291" t="s">
        <v>1169</v>
      </c>
      <c r="K613" s="294">
        <v>227.85</v>
      </c>
      <c r="L613" s="294">
        <v>3473.25</v>
      </c>
      <c r="M613" s="294">
        <v>3245.4</v>
      </c>
      <c r="N613" s="291" t="s">
        <v>42</v>
      </c>
    </row>
    <row r="614" s="291" customFormat="1" hidden="1" outlineLevel="2" spans="1:14">
      <c r="A614" s="291">
        <v>559</v>
      </c>
      <c r="B614" s="291" t="s">
        <v>1164</v>
      </c>
      <c r="C614" s="291" t="s">
        <v>1287</v>
      </c>
      <c r="D614" s="291" t="s">
        <v>487</v>
      </c>
      <c r="E614" s="291" t="s">
        <v>1166</v>
      </c>
      <c r="F614" s="291" t="s">
        <v>1167</v>
      </c>
      <c r="G614" s="291" t="s">
        <v>1172</v>
      </c>
      <c r="H614" s="294">
        <v>18.23</v>
      </c>
      <c r="I614" s="294">
        <v>36.456</v>
      </c>
      <c r="J614" s="291" t="s">
        <v>1169</v>
      </c>
      <c r="K614" s="294">
        <v>227.85</v>
      </c>
      <c r="L614" s="294">
        <v>3473.25</v>
      </c>
      <c r="M614" s="294">
        <v>3245.4</v>
      </c>
      <c r="N614" s="291" t="s">
        <v>42</v>
      </c>
    </row>
    <row r="615" s="291" customFormat="1" hidden="1" outlineLevel="2" spans="1:14">
      <c r="A615" s="291">
        <v>560</v>
      </c>
      <c r="B615" s="291" t="s">
        <v>1164</v>
      </c>
      <c r="C615" s="291" t="s">
        <v>1287</v>
      </c>
      <c r="D615" s="291" t="s">
        <v>487</v>
      </c>
      <c r="E615" s="291" t="s">
        <v>1166</v>
      </c>
      <c r="F615" s="291" t="s">
        <v>1167</v>
      </c>
      <c r="G615" s="291" t="s">
        <v>1173</v>
      </c>
      <c r="H615" s="294">
        <v>18.23</v>
      </c>
      <c r="I615" s="294">
        <v>36.456</v>
      </c>
      <c r="J615" s="291" t="s">
        <v>1169</v>
      </c>
      <c r="K615" s="294">
        <v>227.85</v>
      </c>
      <c r="L615" s="294">
        <v>3473.25</v>
      </c>
      <c r="M615" s="294">
        <v>3245.4</v>
      </c>
      <c r="N615" s="291" t="s">
        <v>42</v>
      </c>
    </row>
    <row r="616" s="291" customFormat="1" hidden="1" outlineLevel="2" spans="1:14">
      <c r="A616" s="291">
        <v>561</v>
      </c>
      <c r="B616" s="291" t="s">
        <v>1164</v>
      </c>
      <c r="C616" s="291" t="s">
        <v>1287</v>
      </c>
      <c r="D616" s="291" t="s">
        <v>487</v>
      </c>
      <c r="E616" s="291" t="s">
        <v>1166</v>
      </c>
      <c r="F616" s="291" t="s">
        <v>1167</v>
      </c>
      <c r="G616" s="291" t="s">
        <v>1174</v>
      </c>
      <c r="H616" s="294">
        <v>18.23</v>
      </c>
      <c r="I616" s="294">
        <v>36.456</v>
      </c>
      <c r="J616" s="291" t="s">
        <v>1169</v>
      </c>
      <c r="K616" s="294">
        <v>227.85</v>
      </c>
      <c r="L616" s="294">
        <v>3473.25</v>
      </c>
      <c r="M616" s="294">
        <v>3245.4</v>
      </c>
      <c r="N616" s="291" t="s">
        <v>42</v>
      </c>
    </row>
    <row r="617" s="291" customFormat="1" hidden="1" outlineLevel="2" spans="1:14">
      <c r="A617" s="291">
        <v>562</v>
      </c>
      <c r="B617" s="291" t="s">
        <v>1164</v>
      </c>
      <c r="C617" s="291" t="s">
        <v>1287</v>
      </c>
      <c r="D617" s="291" t="s">
        <v>487</v>
      </c>
      <c r="E617" s="291" t="s">
        <v>1166</v>
      </c>
      <c r="F617" s="291" t="s">
        <v>1167</v>
      </c>
      <c r="G617" s="291" t="s">
        <v>1175</v>
      </c>
      <c r="H617" s="294">
        <v>18.23</v>
      </c>
      <c r="I617" s="294">
        <v>36.456</v>
      </c>
      <c r="J617" s="291" t="s">
        <v>1169</v>
      </c>
      <c r="K617" s="294">
        <v>227.85</v>
      </c>
      <c r="L617" s="294">
        <v>3473.25</v>
      </c>
      <c r="M617" s="294">
        <v>3245.4</v>
      </c>
      <c r="N617" s="291" t="s">
        <v>42</v>
      </c>
    </row>
    <row r="618" s="291" customFormat="1" outlineLevel="1" collapsed="1" spans="4:14">
      <c r="D618" s="293" t="s">
        <v>1288</v>
      </c>
      <c r="H618" s="294">
        <f>SUBTOTAL(9,H607:H617)</f>
        <v>200.53</v>
      </c>
      <c r="I618" s="294">
        <f>SUBTOTAL(9,I607:I617)</f>
        <v>401.016</v>
      </c>
      <c r="K618" s="294"/>
      <c r="L618" s="294"/>
      <c r="M618" s="294"/>
      <c r="N618" s="291">
        <f>SUBTOTAL(9,N607:N617)</f>
        <v>0</v>
      </c>
    </row>
    <row r="619" s="291" customFormat="1" hidden="1" outlineLevel="2" spans="1:14">
      <c r="A619" s="291">
        <v>563</v>
      </c>
      <c r="B619" s="291" t="s">
        <v>1164</v>
      </c>
      <c r="C619" s="291" t="s">
        <v>1289</v>
      </c>
      <c r="D619" s="291" t="s">
        <v>351</v>
      </c>
      <c r="E619" s="291" t="s">
        <v>1166</v>
      </c>
      <c r="F619" s="291" t="s">
        <v>1167</v>
      </c>
      <c r="G619" s="291" t="s">
        <v>1178</v>
      </c>
      <c r="H619" s="294">
        <v>18.23</v>
      </c>
      <c r="I619" s="294">
        <v>36.456</v>
      </c>
      <c r="J619" s="291" t="s">
        <v>1169</v>
      </c>
      <c r="K619" s="294">
        <v>227.85</v>
      </c>
      <c r="L619" s="294">
        <v>3473.25</v>
      </c>
      <c r="M619" s="294">
        <v>3245.4</v>
      </c>
      <c r="N619" s="291" t="s">
        <v>42</v>
      </c>
    </row>
    <row r="620" s="291" customFormat="1" hidden="1" outlineLevel="2" spans="1:14">
      <c r="A620" s="291">
        <v>564</v>
      </c>
      <c r="B620" s="291" t="s">
        <v>1164</v>
      </c>
      <c r="C620" s="291" t="s">
        <v>1289</v>
      </c>
      <c r="D620" s="291" t="s">
        <v>351</v>
      </c>
      <c r="E620" s="291" t="s">
        <v>1166</v>
      </c>
      <c r="F620" s="291" t="s">
        <v>1167</v>
      </c>
      <c r="G620" s="291" t="s">
        <v>1179</v>
      </c>
      <c r="H620" s="294">
        <v>18.23</v>
      </c>
      <c r="I620" s="294">
        <v>36.456</v>
      </c>
      <c r="J620" s="291" t="s">
        <v>1169</v>
      </c>
      <c r="K620" s="294">
        <v>227.85</v>
      </c>
      <c r="L620" s="294">
        <v>3473.25</v>
      </c>
      <c r="M620" s="294">
        <v>3245.4</v>
      </c>
      <c r="N620" s="291" t="s">
        <v>42</v>
      </c>
    </row>
    <row r="621" s="291" customFormat="1" hidden="1" outlineLevel="2" spans="1:14">
      <c r="A621" s="291">
        <v>565</v>
      </c>
      <c r="B621" s="291" t="s">
        <v>1164</v>
      </c>
      <c r="C621" s="291" t="s">
        <v>1289</v>
      </c>
      <c r="D621" s="291" t="s">
        <v>351</v>
      </c>
      <c r="E621" s="291" t="s">
        <v>1166</v>
      </c>
      <c r="F621" s="291" t="s">
        <v>1167</v>
      </c>
      <c r="G621" s="291" t="s">
        <v>1180</v>
      </c>
      <c r="H621" s="294">
        <v>18.23</v>
      </c>
      <c r="I621" s="294">
        <v>36.456</v>
      </c>
      <c r="J621" s="291" t="s">
        <v>1169</v>
      </c>
      <c r="K621" s="294">
        <v>227.85</v>
      </c>
      <c r="L621" s="294">
        <v>3473.25</v>
      </c>
      <c r="M621" s="294">
        <v>3245.4</v>
      </c>
      <c r="N621" s="291" t="s">
        <v>42</v>
      </c>
    </row>
    <row r="622" s="291" customFormat="1" hidden="1" outlineLevel="2" spans="1:14">
      <c r="A622" s="291">
        <v>566</v>
      </c>
      <c r="B622" s="291" t="s">
        <v>1164</v>
      </c>
      <c r="C622" s="291" t="s">
        <v>1289</v>
      </c>
      <c r="D622" s="291" t="s">
        <v>351</v>
      </c>
      <c r="E622" s="291" t="s">
        <v>1166</v>
      </c>
      <c r="F622" s="291" t="s">
        <v>1167</v>
      </c>
      <c r="G622" s="291" t="s">
        <v>1181</v>
      </c>
      <c r="H622" s="294">
        <v>18.23</v>
      </c>
      <c r="I622" s="294">
        <v>36.456</v>
      </c>
      <c r="J622" s="291" t="s">
        <v>1169</v>
      </c>
      <c r="K622" s="294">
        <v>227.85</v>
      </c>
      <c r="L622" s="294">
        <v>3473.25</v>
      </c>
      <c r="M622" s="294">
        <v>3245.4</v>
      </c>
      <c r="N622" s="291" t="s">
        <v>42</v>
      </c>
    </row>
    <row r="623" s="291" customFormat="1" hidden="1" outlineLevel="2" spans="1:14">
      <c r="A623" s="291">
        <v>567</v>
      </c>
      <c r="B623" s="291" t="s">
        <v>1164</v>
      </c>
      <c r="C623" s="291" t="s">
        <v>1289</v>
      </c>
      <c r="D623" s="291" t="s">
        <v>351</v>
      </c>
      <c r="E623" s="291" t="s">
        <v>1166</v>
      </c>
      <c r="F623" s="291" t="s">
        <v>1167</v>
      </c>
      <c r="G623" s="291" t="s">
        <v>1168</v>
      </c>
      <c r="H623" s="294">
        <v>18.23</v>
      </c>
      <c r="I623" s="294">
        <v>36.456</v>
      </c>
      <c r="J623" s="291" t="s">
        <v>1169</v>
      </c>
      <c r="K623" s="294">
        <v>227.85</v>
      </c>
      <c r="L623" s="294">
        <v>3473.25</v>
      </c>
      <c r="M623" s="294">
        <v>3245.4</v>
      </c>
      <c r="N623" s="291" t="s">
        <v>42</v>
      </c>
    </row>
    <row r="624" s="291" customFormat="1" hidden="1" outlineLevel="2" spans="1:14">
      <c r="A624" s="291">
        <v>568</v>
      </c>
      <c r="B624" s="291" t="s">
        <v>1164</v>
      </c>
      <c r="C624" s="291" t="s">
        <v>1289</v>
      </c>
      <c r="D624" s="291" t="s">
        <v>351</v>
      </c>
      <c r="E624" s="291" t="s">
        <v>1166</v>
      </c>
      <c r="F624" s="291" t="s">
        <v>1167</v>
      </c>
      <c r="G624" s="291" t="s">
        <v>1170</v>
      </c>
      <c r="H624" s="294">
        <v>18.23</v>
      </c>
      <c r="I624" s="294">
        <v>36.456</v>
      </c>
      <c r="J624" s="291" t="s">
        <v>1169</v>
      </c>
      <c r="K624" s="294">
        <v>227.85</v>
      </c>
      <c r="L624" s="294">
        <v>3473.25</v>
      </c>
      <c r="M624" s="294">
        <v>3245.4</v>
      </c>
      <c r="N624" s="291" t="s">
        <v>42</v>
      </c>
    </row>
    <row r="625" s="291" customFormat="1" hidden="1" outlineLevel="2" spans="1:14">
      <c r="A625" s="291">
        <v>569</v>
      </c>
      <c r="B625" s="291" t="s">
        <v>1164</v>
      </c>
      <c r="C625" s="291" t="s">
        <v>1289</v>
      </c>
      <c r="D625" s="291" t="s">
        <v>351</v>
      </c>
      <c r="E625" s="291" t="s">
        <v>1166</v>
      </c>
      <c r="F625" s="291" t="s">
        <v>1167</v>
      </c>
      <c r="G625" s="291" t="s">
        <v>1171</v>
      </c>
      <c r="H625" s="294">
        <v>18.23</v>
      </c>
      <c r="I625" s="294">
        <v>36.456</v>
      </c>
      <c r="J625" s="291" t="s">
        <v>1169</v>
      </c>
      <c r="K625" s="294">
        <v>227.85</v>
      </c>
      <c r="L625" s="294">
        <v>3473.25</v>
      </c>
      <c r="M625" s="294">
        <v>3245.4</v>
      </c>
      <c r="N625" s="291" t="s">
        <v>42</v>
      </c>
    </row>
    <row r="626" s="291" customFormat="1" hidden="1" outlineLevel="2" spans="1:14">
      <c r="A626" s="291">
        <v>570</v>
      </c>
      <c r="B626" s="291" t="s">
        <v>1164</v>
      </c>
      <c r="C626" s="291" t="s">
        <v>1289</v>
      </c>
      <c r="D626" s="291" t="s">
        <v>351</v>
      </c>
      <c r="E626" s="291" t="s">
        <v>1166</v>
      </c>
      <c r="F626" s="291" t="s">
        <v>1167</v>
      </c>
      <c r="G626" s="291" t="s">
        <v>1172</v>
      </c>
      <c r="H626" s="294">
        <v>18.23</v>
      </c>
      <c r="I626" s="294">
        <v>36.456</v>
      </c>
      <c r="J626" s="291" t="s">
        <v>1169</v>
      </c>
      <c r="K626" s="294">
        <v>227.85</v>
      </c>
      <c r="L626" s="294">
        <v>3473.25</v>
      </c>
      <c r="M626" s="294">
        <v>3245.4</v>
      </c>
      <c r="N626" s="291" t="s">
        <v>42</v>
      </c>
    </row>
    <row r="627" s="291" customFormat="1" hidden="1" outlineLevel="2" spans="1:14">
      <c r="A627" s="291">
        <v>571</v>
      </c>
      <c r="B627" s="291" t="s">
        <v>1164</v>
      </c>
      <c r="C627" s="291" t="s">
        <v>1289</v>
      </c>
      <c r="D627" s="291" t="s">
        <v>351</v>
      </c>
      <c r="E627" s="291" t="s">
        <v>1166</v>
      </c>
      <c r="F627" s="291" t="s">
        <v>1167</v>
      </c>
      <c r="G627" s="291" t="s">
        <v>1173</v>
      </c>
      <c r="H627" s="294">
        <v>18.23</v>
      </c>
      <c r="I627" s="294">
        <v>36.456</v>
      </c>
      <c r="J627" s="291" t="s">
        <v>1169</v>
      </c>
      <c r="K627" s="294">
        <v>227.85</v>
      </c>
      <c r="L627" s="294">
        <v>3473.25</v>
      </c>
      <c r="M627" s="294">
        <v>3245.4</v>
      </c>
      <c r="N627" s="291" t="s">
        <v>42</v>
      </c>
    </row>
    <row r="628" s="291" customFormat="1" hidden="1" outlineLevel="2" spans="1:14">
      <c r="A628" s="291">
        <v>572</v>
      </c>
      <c r="B628" s="291" t="s">
        <v>1164</v>
      </c>
      <c r="C628" s="291" t="s">
        <v>1289</v>
      </c>
      <c r="D628" s="291" t="s">
        <v>351</v>
      </c>
      <c r="E628" s="291" t="s">
        <v>1166</v>
      </c>
      <c r="F628" s="291" t="s">
        <v>1167</v>
      </c>
      <c r="G628" s="291" t="s">
        <v>1174</v>
      </c>
      <c r="H628" s="294">
        <v>18.23</v>
      </c>
      <c r="I628" s="294">
        <v>36.456</v>
      </c>
      <c r="J628" s="291" t="s">
        <v>1169</v>
      </c>
      <c r="K628" s="294">
        <v>227.85</v>
      </c>
      <c r="L628" s="294">
        <v>3473.25</v>
      </c>
      <c r="M628" s="294">
        <v>3245.4</v>
      </c>
      <c r="N628" s="291" t="s">
        <v>42</v>
      </c>
    </row>
    <row r="629" s="291" customFormat="1" hidden="1" outlineLevel="2" spans="1:14">
      <c r="A629" s="291">
        <v>573</v>
      </c>
      <c r="B629" s="291" t="s">
        <v>1164</v>
      </c>
      <c r="C629" s="291" t="s">
        <v>1289</v>
      </c>
      <c r="D629" s="291" t="s">
        <v>351</v>
      </c>
      <c r="E629" s="291" t="s">
        <v>1166</v>
      </c>
      <c r="F629" s="291" t="s">
        <v>1167</v>
      </c>
      <c r="G629" s="291" t="s">
        <v>1175</v>
      </c>
      <c r="H629" s="294">
        <v>18.23</v>
      </c>
      <c r="I629" s="294">
        <v>36.456</v>
      </c>
      <c r="J629" s="291" t="s">
        <v>1169</v>
      </c>
      <c r="K629" s="294">
        <v>227.85</v>
      </c>
      <c r="L629" s="294">
        <v>3473.25</v>
      </c>
      <c r="M629" s="294">
        <v>3245.4</v>
      </c>
      <c r="N629" s="291" t="s">
        <v>42</v>
      </c>
    </row>
    <row r="630" s="291" customFormat="1" outlineLevel="1" collapsed="1" spans="4:14">
      <c r="D630" s="293" t="s">
        <v>1290</v>
      </c>
      <c r="H630" s="294">
        <f>SUBTOTAL(9,H619:H629)</f>
        <v>200.53</v>
      </c>
      <c r="I630" s="294">
        <f>SUBTOTAL(9,I619:I629)</f>
        <v>401.016</v>
      </c>
      <c r="K630" s="294"/>
      <c r="L630" s="294"/>
      <c r="M630" s="294"/>
      <c r="N630" s="291">
        <f>SUBTOTAL(9,N619:N629)</f>
        <v>0</v>
      </c>
    </row>
    <row r="631" s="291" customFormat="1" hidden="1" outlineLevel="2" spans="1:14">
      <c r="A631" s="291">
        <v>574</v>
      </c>
      <c r="B631" s="291" t="s">
        <v>1164</v>
      </c>
      <c r="C631" s="291" t="s">
        <v>1291</v>
      </c>
      <c r="D631" s="291" t="s">
        <v>185</v>
      </c>
      <c r="E631" s="291" t="s">
        <v>1166</v>
      </c>
      <c r="F631" s="291" t="s">
        <v>1167</v>
      </c>
      <c r="G631" s="291" t="s">
        <v>1178</v>
      </c>
      <c r="H631" s="294">
        <v>18.23</v>
      </c>
      <c r="I631" s="294">
        <v>36.456</v>
      </c>
      <c r="J631" s="291" t="s">
        <v>1169</v>
      </c>
      <c r="K631" s="294">
        <v>227.85</v>
      </c>
      <c r="L631" s="294">
        <v>3473.25</v>
      </c>
      <c r="M631" s="294">
        <v>3245.4</v>
      </c>
      <c r="N631" s="291" t="s">
        <v>42</v>
      </c>
    </row>
    <row r="632" s="291" customFormat="1" hidden="1" outlineLevel="2" spans="1:14">
      <c r="A632" s="291">
        <v>575</v>
      </c>
      <c r="B632" s="291" t="s">
        <v>1164</v>
      </c>
      <c r="C632" s="291" t="s">
        <v>1291</v>
      </c>
      <c r="D632" s="291" t="s">
        <v>185</v>
      </c>
      <c r="E632" s="291" t="s">
        <v>1166</v>
      </c>
      <c r="F632" s="291" t="s">
        <v>1167</v>
      </c>
      <c r="G632" s="291" t="s">
        <v>1179</v>
      </c>
      <c r="H632" s="294">
        <v>18.23</v>
      </c>
      <c r="I632" s="294">
        <v>36.456</v>
      </c>
      <c r="J632" s="291" t="s">
        <v>1169</v>
      </c>
      <c r="K632" s="294">
        <v>227.85</v>
      </c>
      <c r="L632" s="294">
        <v>3473.25</v>
      </c>
      <c r="M632" s="294">
        <v>3245.4</v>
      </c>
      <c r="N632" s="291" t="s">
        <v>42</v>
      </c>
    </row>
    <row r="633" s="291" customFormat="1" hidden="1" outlineLevel="2" spans="1:14">
      <c r="A633" s="291">
        <v>576</v>
      </c>
      <c r="B633" s="291" t="s">
        <v>1164</v>
      </c>
      <c r="C633" s="291" t="s">
        <v>1291</v>
      </c>
      <c r="D633" s="291" t="s">
        <v>185</v>
      </c>
      <c r="E633" s="291" t="s">
        <v>1166</v>
      </c>
      <c r="F633" s="291" t="s">
        <v>1167</v>
      </c>
      <c r="G633" s="291" t="s">
        <v>1180</v>
      </c>
      <c r="H633" s="294">
        <v>18.23</v>
      </c>
      <c r="I633" s="294">
        <v>36.456</v>
      </c>
      <c r="J633" s="291" t="s">
        <v>1169</v>
      </c>
      <c r="K633" s="294">
        <v>227.85</v>
      </c>
      <c r="L633" s="294">
        <v>3473.25</v>
      </c>
      <c r="M633" s="294">
        <v>3245.4</v>
      </c>
      <c r="N633" s="291" t="s">
        <v>42</v>
      </c>
    </row>
    <row r="634" s="291" customFormat="1" hidden="1" outlineLevel="2" spans="1:14">
      <c r="A634" s="291">
        <v>577</v>
      </c>
      <c r="B634" s="291" t="s">
        <v>1164</v>
      </c>
      <c r="C634" s="291" t="s">
        <v>1291</v>
      </c>
      <c r="D634" s="291" t="s">
        <v>185</v>
      </c>
      <c r="E634" s="291" t="s">
        <v>1166</v>
      </c>
      <c r="F634" s="291" t="s">
        <v>1167</v>
      </c>
      <c r="G634" s="291" t="s">
        <v>1181</v>
      </c>
      <c r="H634" s="294">
        <v>18.23</v>
      </c>
      <c r="I634" s="294">
        <v>36.456</v>
      </c>
      <c r="J634" s="291" t="s">
        <v>1169</v>
      </c>
      <c r="K634" s="294">
        <v>227.85</v>
      </c>
      <c r="L634" s="294">
        <v>3473.25</v>
      </c>
      <c r="M634" s="294">
        <v>3245.4</v>
      </c>
      <c r="N634" s="291" t="s">
        <v>42</v>
      </c>
    </row>
    <row r="635" s="291" customFormat="1" hidden="1" outlineLevel="2" spans="1:14">
      <c r="A635" s="291">
        <v>578</v>
      </c>
      <c r="B635" s="291" t="s">
        <v>1164</v>
      </c>
      <c r="C635" s="291" t="s">
        <v>1291</v>
      </c>
      <c r="D635" s="291" t="s">
        <v>185</v>
      </c>
      <c r="E635" s="291" t="s">
        <v>1166</v>
      </c>
      <c r="F635" s="291" t="s">
        <v>1167</v>
      </c>
      <c r="G635" s="291" t="s">
        <v>1168</v>
      </c>
      <c r="H635" s="294">
        <v>18.23</v>
      </c>
      <c r="I635" s="294">
        <v>36.456</v>
      </c>
      <c r="J635" s="291" t="s">
        <v>1169</v>
      </c>
      <c r="K635" s="294">
        <v>227.85</v>
      </c>
      <c r="L635" s="294">
        <v>3473.25</v>
      </c>
      <c r="M635" s="294">
        <v>3245.4</v>
      </c>
      <c r="N635" s="291" t="s">
        <v>42</v>
      </c>
    </row>
    <row r="636" s="291" customFormat="1" hidden="1" outlineLevel="2" spans="1:14">
      <c r="A636" s="291">
        <v>579</v>
      </c>
      <c r="B636" s="291" t="s">
        <v>1164</v>
      </c>
      <c r="C636" s="291" t="s">
        <v>1291</v>
      </c>
      <c r="D636" s="291" t="s">
        <v>185</v>
      </c>
      <c r="E636" s="291" t="s">
        <v>1166</v>
      </c>
      <c r="F636" s="291" t="s">
        <v>1167</v>
      </c>
      <c r="G636" s="291" t="s">
        <v>1170</v>
      </c>
      <c r="H636" s="294">
        <v>18.23</v>
      </c>
      <c r="I636" s="294">
        <v>36.456</v>
      </c>
      <c r="J636" s="291" t="s">
        <v>1169</v>
      </c>
      <c r="K636" s="294">
        <v>227.85</v>
      </c>
      <c r="L636" s="294">
        <v>3473.25</v>
      </c>
      <c r="M636" s="294">
        <v>3245.4</v>
      </c>
      <c r="N636" s="291" t="s">
        <v>42</v>
      </c>
    </row>
    <row r="637" s="291" customFormat="1" hidden="1" outlineLevel="2" spans="1:14">
      <c r="A637" s="291">
        <v>580</v>
      </c>
      <c r="B637" s="291" t="s">
        <v>1164</v>
      </c>
      <c r="C637" s="291" t="s">
        <v>1291</v>
      </c>
      <c r="D637" s="291" t="s">
        <v>185</v>
      </c>
      <c r="E637" s="291" t="s">
        <v>1166</v>
      </c>
      <c r="F637" s="291" t="s">
        <v>1167</v>
      </c>
      <c r="G637" s="291" t="s">
        <v>1171</v>
      </c>
      <c r="H637" s="294">
        <v>18.23</v>
      </c>
      <c r="I637" s="294">
        <v>36.456</v>
      </c>
      <c r="J637" s="291" t="s">
        <v>1169</v>
      </c>
      <c r="K637" s="294">
        <v>227.85</v>
      </c>
      <c r="L637" s="294">
        <v>3473.25</v>
      </c>
      <c r="M637" s="294">
        <v>3245.4</v>
      </c>
      <c r="N637" s="291" t="s">
        <v>42</v>
      </c>
    </row>
    <row r="638" s="291" customFormat="1" hidden="1" outlineLevel="2" spans="1:14">
      <c r="A638" s="291">
        <v>581</v>
      </c>
      <c r="B638" s="291" t="s">
        <v>1164</v>
      </c>
      <c r="C638" s="291" t="s">
        <v>1291</v>
      </c>
      <c r="D638" s="291" t="s">
        <v>185</v>
      </c>
      <c r="E638" s="291" t="s">
        <v>1166</v>
      </c>
      <c r="F638" s="291" t="s">
        <v>1167</v>
      </c>
      <c r="G638" s="291" t="s">
        <v>1172</v>
      </c>
      <c r="H638" s="294">
        <v>18.23</v>
      </c>
      <c r="I638" s="294">
        <v>36.456</v>
      </c>
      <c r="J638" s="291" t="s">
        <v>1169</v>
      </c>
      <c r="K638" s="294">
        <v>227.85</v>
      </c>
      <c r="L638" s="294">
        <v>3473.25</v>
      </c>
      <c r="M638" s="294">
        <v>3245.4</v>
      </c>
      <c r="N638" s="291" t="s">
        <v>42</v>
      </c>
    </row>
    <row r="639" s="291" customFormat="1" hidden="1" outlineLevel="2" spans="1:14">
      <c r="A639" s="291">
        <v>582</v>
      </c>
      <c r="B639" s="291" t="s">
        <v>1164</v>
      </c>
      <c r="C639" s="291" t="s">
        <v>1291</v>
      </c>
      <c r="D639" s="291" t="s">
        <v>185</v>
      </c>
      <c r="E639" s="291" t="s">
        <v>1166</v>
      </c>
      <c r="F639" s="291" t="s">
        <v>1167</v>
      </c>
      <c r="G639" s="291" t="s">
        <v>1173</v>
      </c>
      <c r="H639" s="294">
        <v>18.23</v>
      </c>
      <c r="I639" s="294">
        <v>36.456</v>
      </c>
      <c r="J639" s="291" t="s">
        <v>1169</v>
      </c>
      <c r="K639" s="294">
        <v>227.85</v>
      </c>
      <c r="L639" s="294">
        <v>3473.25</v>
      </c>
      <c r="M639" s="294">
        <v>3245.4</v>
      </c>
      <c r="N639" s="291" t="s">
        <v>42</v>
      </c>
    </row>
    <row r="640" s="291" customFormat="1" hidden="1" outlineLevel="2" spans="1:14">
      <c r="A640" s="291">
        <v>583</v>
      </c>
      <c r="B640" s="291" t="s">
        <v>1164</v>
      </c>
      <c r="C640" s="291" t="s">
        <v>1291</v>
      </c>
      <c r="D640" s="291" t="s">
        <v>185</v>
      </c>
      <c r="E640" s="291" t="s">
        <v>1166</v>
      </c>
      <c r="F640" s="291" t="s">
        <v>1167</v>
      </c>
      <c r="G640" s="291" t="s">
        <v>1174</v>
      </c>
      <c r="H640" s="294">
        <v>18.23</v>
      </c>
      <c r="I640" s="294">
        <v>36.456</v>
      </c>
      <c r="J640" s="291" t="s">
        <v>1169</v>
      </c>
      <c r="K640" s="294">
        <v>227.85</v>
      </c>
      <c r="L640" s="294">
        <v>3473.25</v>
      </c>
      <c r="M640" s="294">
        <v>3245.4</v>
      </c>
      <c r="N640" s="291" t="s">
        <v>42</v>
      </c>
    </row>
    <row r="641" s="291" customFormat="1" hidden="1" outlineLevel="2" spans="1:14">
      <c r="A641" s="291">
        <v>584</v>
      </c>
      <c r="B641" s="291" t="s">
        <v>1164</v>
      </c>
      <c r="C641" s="291" t="s">
        <v>1291</v>
      </c>
      <c r="D641" s="291" t="s">
        <v>185</v>
      </c>
      <c r="E641" s="291" t="s">
        <v>1166</v>
      </c>
      <c r="F641" s="291" t="s">
        <v>1167</v>
      </c>
      <c r="G641" s="291" t="s">
        <v>1175</v>
      </c>
      <c r="H641" s="294">
        <v>18.23</v>
      </c>
      <c r="I641" s="294">
        <v>36.456</v>
      </c>
      <c r="J641" s="291" t="s">
        <v>1169</v>
      </c>
      <c r="K641" s="294">
        <v>227.85</v>
      </c>
      <c r="L641" s="294">
        <v>3473.25</v>
      </c>
      <c r="M641" s="294">
        <v>3245.4</v>
      </c>
      <c r="N641" s="291" t="s">
        <v>42</v>
      </c>
    </row>
    <row r="642" s="291" customFormat="1" outlineLevel="1" collapsed="1" spans="4:14">
      <c r="D642" s="293" t="s">
        <v>1292</v>
      </c>
      <c r="H642" s="294">
        <f>SUBTOTAL(9,H631:H641)</f>
        <v>200.53</v>
      </c>
      <c r="I642" s="294">
        <f>SUBTOTAL(9,I631:I641)</f>
        <v>401.016</v>
      </c>
      <c r="K642" s="294"/>
      <c r="L642" s="294"/>
      <c r="M642" s="294"/>
      <c r="N642" s="291">
        <f>SUBTOTAL(9,N631:N641)</f>
        <v>0</v>
      </c>
    </row>
    <row r="643" s="291" customFormat="1" hidden="1" outlineLevel="2" spans="1:14">
      <c r="A643" s="291">
        <v>585</v>
      </c>
      <c r="B643" s="291" t="s">
        <v>1164</v>
      </c>
      <c r="C643" s="291" t="s">
        <v>1293</v>
      </c>
      <c r="D643" s="291" t="s">
        <v>638</v>
      </c>
      <c r="E643" s="291" t="s">
        <v>1166</v>
      </c>
      <c r="F643" s="291" t="s">
        <v>1167</v>
      </c>
      <c r="G643" s="291" t="s">
        <v>1178</v>
      </c>
      <c r="H643" s="294">
        <v>18.23</v>
      </c>
      <c r="I643" s="294">
        <v>36.456</v>
      </c>
      <c r="J643" s="291" t="s">
        <v>1169</v>
      </c>
      <c r="K643" s="294">
        <v>227.85</v>
      </c>
      <c r="L643" s="294">
        <v>3473.25</v>
      </c>
      <c r="M643" s="294">
        <v>3245.4</v>
      </c>
      <c r="N643" s="291" t="s">
        <v>42</v>
      </c>
    </row>
    <row r="644" s="291" customFormat="1" hidden="1" outlineLevel="2" spans="1:14">
      <c r="A644" s="291">
        <v>586</v>
      </c>
      <c r="B644" s="291" t="s">
        <v>1164</v>
      </c>
      <c r="C644" s="291" t="s">
        <v>1293</v>
      </c>
      <c r="D644" s="291" t="s">
        <v>638</v>
      </c>
      <c r="E644" s="291" t="s">
        <v>1166</v>
      </c>
      <c r="F644" s="291" t="s">
        <v>1167</v>
      </c>
      <c r="G644" s="291" t="s">
        <v>1179</v>
      </c>
      <c r="H644" s="294">
        <v>18.23</v>
      </c>
      <c r="I644" s="294">
        <v>36.456</v>
      </c>
      <c r="J644" s="291" t="s">
        <v>1169</v>
      </c>
      <c r="K644" s="294">
        <v>227.85</v>
      </c>
      <c r="L644" s="294">
        <v>3473.25</v>
      </c>
      <c r="M644" s="294">
        <v>3245.4</v>
      </c>
      <c r="N644" s="291" t="s">
        <v>42</v>
      </c>
    </row>
    <row r="645" s="291" customFormat="1" hidden="1" outlineLevel="2" spans="1:14">
      <c r="A645" s="291">
        <v>587</v>
      </c>
      <c r="B645" s="291" t="s">
        <v>1164</v>
      </c>
      <c r="C645" s="291" t="s">
        <v>1293</v>
      </c>
      <c r="D645" s="291" t="s">
        <v>638</v>
      </c>
      <c r="E645" s="291" t="s">
        <v>1166</v>
      </c>
      <c r="F645" s="291" t="s">
        <v>1167</v>
      </c>
      <c r="G645" s="291" t="s">
        <v>1180</v>
      </c>
      <c r="H645" s="294">
        <v>18.23</v>
      </c>
      <c r="I645" s="294">
        <v>36.456</v>
      </c>
      <c r="J645" s="291" t="s">
        <v>1169</v>
      </c>
      <c r="K645" s="294">
        <v>227.85</v>
      </c>
      <c r="L645" s="294">
        <v>3473.25</v>
      </c>
      <c r="M645" s="294">
        <v>3245.4</v>
      </c>
      <c r="N645" s="291" t="s">
        <v>42</v>
      </c>
    </row>
    <row r="646" s="291" customFormat="1" hidden="1" outlineLevel="2" spans="1:14">
      <c r="A646" s="291">
        <v>588</v>
      </c>
      <c r="B646" s="291" t="s">
        <v>1164</v>
      </c>
      <c r="C646" s="291" t="s">
        <v>1293</v>
      </c>
      <c r="D646" s="291" t="s">
        <v>638</v>
      </c>
      <c r="E646" s="291" t="s">
        <v>1166</v>
      </c>
      <c r="F646" s="291" t="s">
        <v>1167</v>
      </c>
      <c r="G646" s="291" t="s">
        <v>1181</v>
      </c>
      <c r="H646" s="294">
        <v>18.23</v>
      </c>
      <c r="I646" s="294">
        <v>36.456</v>
      </c>
      <c r="J646" s="291" t="s">
        <v>1169</v>
      </c>
      <c r="K646" s="294">
        <v>227.85</v>
      </c>
      <c r="L646" s="294">
        <v>3473.25</v>
      </c>
      <c r="M646" s="294">
        <v>3245.4</v>
      </c>
      <c r="N646" s="291" t="s">
        <v>42</v>
      </c>
    </row>
    <row r="647" s="291" customFormat="1" hidden="1" outlineLevel="2" spans="1:14">
      <c r="A647" s="291">
        <v>589</v>
      </c>
      <c r="B647" s="291" t="s">
        <v>1164</v>
      </c>
      <c r="C647" s="291" t="s">
        <v>1293</v>
      </c>
      <c r="D647" s="291" t="s">
        <v>638</v>
      </c>
      <c r="E647" s="291" t="s">
        <v>1166</v>
      </c>
      <c r="F647" s="291" t="s">
        <v>1167</v>
      </c>
      <c r="G647" s="291" t="s">
        <v>1168</v>
      </c>
      <c r="H647" s="294">
        <v>18.23</v>
      </c>
      <c r="I647" s="294">
        <v>36.456</v>
      </c>
      <c r="J647" s="291" t="s">
        <v>1169</v>
      </c>
      <c r="K647" s="294">
        <v>227.85</v>
      </c>
      <c r="L647" s="294">
        <v>3473.25</v>
      </c>
      <c r="M647" s="294">
        <v>3245.4</v>
      </c>
      <c r="N647" s="291" t="s">
        <v>42</v>
      </c>
    </row>
    <row r="648" s="291" customFormat="1" hidden="1" outlineLevel="2" spans="1:14">
      <c r="A648" s="291">
        <v>590</v>
      </c>
      <c r="B648" s="291" t="s">
        <v>1164</v>
      </c>
      <c r="C648" s="291" t="s">
        <v>1293</v>
      </c>
      <c r="D648" s="291" t="s">
        <v>638</v>
      </c>
      <c r="E648" s="291" t="s">
        <v>1166</v>
      </c>
      <c r="F648" s="291" t="s">
        <v>1167</v>
      </c>
      <c r="G648" s="291" t="s">
        <v>1170</v>
      </c>
      <c r="H648" s="294">
        <v>18.23</v>
      </c>
      <c r="I648" s="294">
        <v>36.456</v>
      </c>
      <c r="J648" s="291" t="s">
        <v>1169</v>
      </c>
      <c r="K648" s="294">
        <v>227.85</v>
      </c>
      <c r="L648" s="294">
        <v>3473.25</v>
      </c>
      <c r="M648" s="294">
        <v>3245.4</v>
      </c>
      <c r="N648" s="291" t="s">
        <v>42</v>
      </c>
    </row>
    <row r="649" s="291" customFormat="1" hidden="1" outlineLevel="2" spans="1:14">
      <c r="A649" s="291">
        <v>591</v>
      </c>
      <c r="B649" s="291" t="s">
        <v>1164</v>
      </c>
      <c r="C649" s="291" t="s">
        <v>1293</v>
      </c>
      <c r="D649" s="291" t="s">
        <v>638</v>
      </c>
      <c r="E649" s="291" t="s">
        <v>1166</v>
      </c>
      <c r="F649" s="291" t="s">
        <v>1167</v>
      </c>
      <c r="G649" s="291" t="s">
        <v>1171</v>
      </c>
      <c r="H649" s="294">
        <v>18.23</v>
      </c>
      <c r="I649" s="294">
        <v>36.456</v>
      </c>
      <c r="J649" s="291" t="s">
        <v>1169</v>
      </c>
      <c r="K649" s="294">
        <v>227.85</v>
      </c>
      <c r="L649" s="294">
        <v>3473.25</v>
      </c>
      <c r="M649" s="294">
        <v>3245.4</v>
      </c>
      <c r="N649" s="291" t="s">
        <v>42</v>
      </c>
    </row>
    <row r="650" s="291" customFormat="1" hidden="1" outlineLevel="2" spans="1:14">
      <c r="A650" s="291">
        <v>592</v>
      </c>
      <c r="B650" s="291" t="s">
        <v>1164</v>
      </c>
      <c r="C650" s="291" t="s">
        <v>1293</v>
      </c>
      <c r="D650" s="291" t="s">
        <v>638</v>
      </c>
      <c r="E650" s="291" t="s">
        <v>1166</v>
      </c>
      <c r="F650" s="291" t="s">
        <v>1167</v>
      </c>
      <c r="G650" s="291" t="s">
        <v>1172</v>
      </c>
      <c r="H650" s="294">
        <v>18.23</v>
      </c>
      <c r="I650" s="294">
        <v>36.456</v>
      </c>
      <c r="J650" s="291" t="s">
        <v>1169</v>
      </c>
      <c r="K650" s="294">
        <v>227.85</v>
      </c>
      <c r="L650" s="294">
        <v>3473.25</v>
      </c>
      <c r="M650" s="294">
        <v>3245.4</v>
      </c>
      <c r="N650" s="291" t="s">
        <v>42</v>
      </c>
    </row>
    <row r="651" s="291" customFormat="1" hidden="1" outlineLevel="2" spans="1:14">
      <c r="A651" s="291">
        <v>593</v>
      </c>
      <c r="B651" s="291" t="s">
        <v>1164</v>
      </c>
      <c r="C651" s="291" t="s">
        <v>1293</v>
      </c>
      <c r="D651" s="291" t="s">
        <v>638</v>
      </c>
      <c r="E651" s="291" t="s">
        <v>1166</v>
      </c>
      <c r="F651" s="291" t="s">
        <v>1167</v>
      </c>
      <c r="G651" s="291" t="s">
        <v>1173</v>
      </c>
      <c r="H651" s="294">
        <v>18.23</v>
      </c>
      <c r="I651" s="294">
        <v>36.456</v>
      </c>
      <c r="J651" s="291" t="s">
        <v>1169</v>
      </c>
      <c r="K651" s="294">
        <v>227.85</v>
      </c>
      <c r="L651" s="294">
        <v>3473.25</v>
      </c>
      <c r="M651" s="294">
        <v>3245.4</v>
      </c>
      <c r="N651" s="291" t="s">
        <v>42</v>
      </c>
    </row>
    <row r="652" s="291" customFormat="1" hidden="1" outlineLevel="2" spans="1:14">
      <c r="A652" s="291">
        <v>594</v>
      </c>
      <c r="B652" s="291" t="s">
        <v>1164</v>
      </c>
      <c r="C652" s="291" t="s">
        <v>1293</v>
      </c>
      <c r="D652" s="291" t="s">
        <v>638</v>
      </c>
      <c r="E652" s="291" t="s">
        <v>1166</v>
      </c>
      <c r="F652" s="291" t="s">
        <v>1167</v>
      </c>
      <c r="G652" s="291" t="s">
        <v>1174</v>
      </c>
      <c r="H652" s="294">
        <v>18.23</v>
      </c>
      <c r="I652" s="294">
        <v>36.456</v>
      </c>
      <c r="J652" s="291" t="s">
        <v>1169</v>
      </c>
      <c r="K652" s="294">
        <v>227.85</v>
      </c>
      <c r="L652" s="294">
        <v>3473.25</v>
      </c>
      <c r="M652" s="294">
        <v>3245.4</v>
      </c>
      <c r="N652" s="291" t="s">
        <v>42</v>
      </c>
    </row>
    <row r="653" s="291" customFormat="1" hidden="1" outlineLevel="2" spans="1:14">
      <c r="A653" s="291">
        <v>595</v>
      </c>
      <c r="B653" s="291" t="s">
        <v>1164</v>
      </c>
      <c r="C653" s="291" t="s">
        <v>1293</v>
      </c>
      <c r="D653" s="291" t="s">
        <v>638</v>
      </c>
      <c r="E653" s="291" t="s">
        <v>1166</v>
      </c>
      <c r="F653" s="291" t="s">
        <v>1167</v>
      </c>
      <c r="G653" s="291" t="s">
        <v>1175</v>
      </c>
      <c r="H653" s="294">
        <v>18.23</v>
      </c>
      <c r="I653" s="294">
        <v>36.456</v>
      </c>
      <c r="J653" s="291" t="s">
        <v>1169</v>
      </c>
      <c r="K653" s="294">
        <v>227.85</v>
      </c>
      <c r="L653" s="294">
        <v>3473.25</v>
      </c>
      <c r="M653" s="294">
        <v>3245.4</v>
      </c>
      <c r="N653" s="291" t="s">
        <v>42</v>
      </c>
    </row>
    <row r="654" s="291" customFormat="1" outlineLevel="1" collapsed="1" spans="4:14">
      <c r="D654" s="293" t="s">
        <v>1294</v>
      </c>
      <c r="H654" s="294">
        <f>SUBTOTAL(9,H643:H653)</f>
        <v>200.53</v>
      </c>
      <c r="I654" s="294">
        <f>SUBTOTAL(9,I643:I653)</f>
        <v>401.016</v>
      </c>
      <c r="K654" s="294"/>
      <c r="L654" s="294"/>
      <c r="M654" s="294"/>
      <c r="N654" s="291">
        <f>SUBTOTAL(9,N643:N653)</f>
        <v>0</v>
      </c>
    </row>
    <row r="655" s="291" customFormat="1" hidden="1" outlineLevel="2" spans="1:14">
      <c r="A655" s="291">
        <v>596</v>
      </c>
      <c r="B655" s="291" t="s">
        <v>1164</v>
      </c>
      <c r="C655" s="291" t="s">
        <v>1295</v>
      </c>
      <c r="D655" s="291" t="s">
        <v>957</v>
      </c>
      <c r="E655" s="291" t="s">
        <v>1166</v>
      </c>
      <c r="F655" s="291" t="s">
        <v>1167</v>
      </c>
      <c r="G655" s="291" t="s">
        <v>1170</v>
      </c>
      <c r="H655" s="294">
        <v>18.22</v>
      </c>
      <c r="I655" s="294">
        <v>36.44</v>
      </c>
      <c r="J655" s="291" t="s">
        <v>1169</v>
      </c>
      <c r="K655" s="294">
        <v>227.75</v>
      </c>
      <c r="L655" s="294">
        <v>3473.25</v>
      </c>
      <c r="M655" s="294">
        <v>3245.5</v>
      </c>
      <c r="N655" s="291" t="s">
        <v>42</v>
      </c>
    </row>
    <row r="656" s="291" customFormat="1" hidden="1" outlineLevel="2" spans="1:14">
      <c r="A656" s="291">
        <v>597</v>
      </c>
      <c r="B656" s="291" t="s">
        <v>1164</v>
      </c>
      <c r="C656" s="291" t="s">
        <v>1295</v>
      </c>
      <c r="D656" s="291" t="s">
        <v>957</v>
      </c>
      <c r="E656" s="291" t="s">
        <v>1166</v>
      </c>
      <c r="F656" s="291" t="s">
        <v>1167</v>
      </c>
      <c r="G656" s="291" t="s">
        <v>1171</v>
      </c>
      <c r="H656" s="294">
        <v>18.22</v>
      </c>
      <c r="I656" s="294">
        <v>36.44</v>
      </c>
      <c r="J656" s="291" t="s">
        <v>1169</v>
      </c>
      <c r="K656" s="294">
        <v>227.75</v>
      </c>
      <c r="L656" s="294">
        <v>3473.25</v>
      </c>
      <c r="M656" s="294">
        <v>3245.5</v>
      </c>
      <c r="N656" s="291" t="s">
        <v>42</v>
      </c>
    </row>
    <row r="657" s="291" customFormat="1" hidden="1" outlineLevel="2" spans="1:14">
      <c r="A657" s="291">
        <v>598</v>
      </c>
      <c r="B657" s="291" t="s">
        <v>1164</v>
      </c>
      <c r="C657" s="291" t="s">
        <v>1295</v>
      </c>
      <c r="D657" s="291" t="s">
        <v>957</v>
      </c>
      <c r="E657" s="291" t="s">
        <v>1166</v>
      </c>
      <c r="F657" s="291" t="s">
        <v>1167</v>
      </c>
      <c r="G657" s="291" t="s">
        <v>1172</v>
      </c>
      <c r="H657" s="294">
        <v>18.22</v>
      </c>
      <c r="I657" s="294">
        <v>36.44</v>
      </c>
      <c r="J657" s="291" t="s">
        <v>1169</v>
      </c>
      <c r="K657" s="294">
        <v>227.75</v>
      </c>
      <c r="L657" s="294">
        <v>3473.25</v>
      </c>
      <c r="M657" s="294">
        <v>3245.5</v>
      </c>
      <c r="N657" s="291" t="s">
        <v>42</v>
      </c>
    </row>
    <row r="658" s="291" customFormat="1" hidden="1" outlineLevel="2" spans="1:14">
      <c r="A658" s="291">
        <v>599</v>
      </c>
      <c r="B658" s="291" t="s">
        <v>1164</v>
      </c>
      <c r="C658" s="291" t="s">
        <v>1295</v>
      </c>
      <c r="D658" s="291" t="s">
        <v>957</v>
      </c>
      <c r="E658" s="291" t="s">
        <v>1166</v>
      </c>
      <c r="F658" s="291" t="s">
        <v>1167</v>
      </c>
      <c r="G658" s="291" t="s">
        <v>1173</v>
      </c>
      <c r="H658" s="294">
        <v>18.22</v>
      </c>
      <c r="I658" s="294">
        <v>36.44</v>
      </c>
      <c r="J658" s="291" t="s">
        <v>1169</v>
      </c>
      <c r="K658" s="294">
        <v>227.75</v>
      </c>
      <c r="L658" s="294">
        <v>3473.25</v>
      </c>
      <c r="M658" s="294">
        <v>3245.5</v>
      </c>
      <c r="N658" s="291" t="s">
        <v>42</v>
      </c>
    </row>
    <row r="659" s="291" customFormat="1" hidden="1" outlineLevel="2" spans="1:14">
      <c r="A659" s="291">
        <v>600</v>
      </c>
      <c r="B659" s="291" t="s">
        <v>1164</v>
      </c>
      <c r="C659" s="291" t="s">
        <v>1295</v>
      </c>
      <c r="D659" s="291" t="s">
        <v>957</v>
      </c>
      <c r="E659" s="291" t="s">
        <v>1166</v>
      </c>
      <c r="F659" s="291" t="s">
        <v>1167</v>
      </c>
      <c r="G659" s="291" t="s">
        <v>1174</v>
      </c>
      <c r="H659" s="294">
        <v>18.22</v>
      </c>
      <c r="I659" s="294">
        <v>36.44</v>
      </c>
      <c r="J659" s="291" t="s">
        <v>1169</v>
      </c>
      <c r="K659" s="294">
        <v>227.75</v>
      </c>
      <c r="L659" s="294">
        <v>3473.25</v>
      </c>
      <c r="M659" s="294">
        <v>3245.5</v>
      </c>
      <c r="N659" s="291" t="s">
        <v>42</v>
      </c>
    </row>
    <row r="660" s="291" customFormat="1" hidden="1" outlineLevel="2" spans="1:14">
      <c r="A660" s="291">
        <v>601</v>
      </c>
      <c r="B660" s="291" t="s">
        <v>1164</v>
      </c>
      <c r="C660" s="291" t="s">
        <v>1295</v>
      </c>
      <c r="D660" s="291" t="s">
        <v>957</v>
      </c>
      <c r="E660" s="291" t="s">
        <v>1166</v>
      </c>
      <c r="F660" s="291" t="s">
        <v>1167</v>
      </c>
      <c r="G660" s="291" t="s">
        <v>1175</v>
      </c>
      <c r="H660" s="294">
        <v>18.22</v>
      </c>
      <c r="I660" s="294">
        <v>36.44</v>
      </c>
      <c r="J660" s="291" t="s">
        <v>1169</v>
      </c>
      <c r="K660" s="294">
        <v>227.75</v>
      </c>
      <c r="L660" s="294">
        <v>3473.25</v>
      </c>
      <c r="M660" s="294">
        <v>3245.5</v>
      </c>
      <c r="N660" s="291" t="s">
        <v>42</v>
      </c>
    </row>
    <row r="661" s="291" customFormat="1" outlineLevel="1" collapsed="1" spans="4:14">
      <c r="D661" s="293" t="s">
        <v>1296</v>
      </c>
      <c r="H661" s="294">
        <f>SUBTOTAL(9,H655:H660)</f>
        <v>109.32</v>
      </c>
      <c r="I661" s="294">
        <f>SUBTOTAL(9,I655:I660)</f>
        <v>218.64</v>
      </c>
      <c r="K661" s="294"/>
      <c r="L661" s="294"/>
      <c r="M661" s="294"/>
      <c r="N661" s="291">
        <f>SUBTOTAL(9,N655:N660)</f>
        <v>0</v>
      </c>
    </row>
    <row r="662" s="291" customFormat="1" hidden="1" outlineLevel="2" spans="1:14">
      <c r="A662" s="291">
        <v>602</v>
      </c>
      <c r="B662" s="291" t="s">
        <v>1164</v>
      </c>
      <c r="C662" s="291" t="s">
        <v>1297</v>
      </c>
      <c r="D662" s="291" t="s">
        <v>615</v>
      </c>
      <c r="E662" s="291" t="s">
        <v>1166</v>
      </c>
      <c r="F662" s="291" t="s">
        <v>1167</v>
      </c>
      <c r="G662" s="291" t="s">
        <v>1178</v>
      </c>
      <c r="H662" s="294">
        <v>18.22</v>
      </c>
      <c r="I662" s="294">
        <v>36.44</v>
      </c>
      <c r="J662" s="291" t="s">
        <v>1169</v>
      </c>
      <c r="K662" s="294">
        <v>227.75</v>
      </c>
      <c r="L662" s="294">
        <v>3473.25</v>
      </c>
      <c r="M662" s="294">
        <v>3245.5</v>
      </c>
      <c r="N662" s="291" t="s">
        <v>42</v>
      </c>
    </row>
    <row r="663" s="291" customFormat="1" hidden="1" outlineLevel="2" spans="1:14">
      <c r="A663" s="291">
        <v>603</v>
      </c>
      <c r="B663" s="291" t="s">
        <v>1164</v>
      </c>
      <c r="C663" s="291" t="s">
        <v>1297</v>
      </c>
      <c r="D663" s="291" t="s">
        <v>615</v>
      </c>
      <c r="E663" s="291" t="s">
        <v>1166</v>
      </c>
      <c r="F663" s="291" t="s">
        <v>1167</v>
      </c>
      <c r="G663" s="291" t="s">
        <v>1179</v>
      </c>
      <c r="H663" s="294">
        <v>18.22</v>
      </c>
      <c r="I663" s="294">
        <v>36.44</v>
      </c>
      <c r="J663" s="291" t="s">
        <v>1169</v>
      </c>
      <c r="K663" s="294">
        <v>227.75</v>
      </c>
      <c r="L663" s="294">
        <v>3473.25</v>
      </c>
      <c r="M663" s="294">
        <v>3245.5</v>
      </c>
      <c r="N663" s="291" t="s">
        <v>42</v>
      </c>
    </row>
    <row r="664" s="291" customFormat="1" hidden="1" outlineLevel="2" spans="1:14">
      <c r="A664" s="291">
        <v>604</v>
      </c>
      <c r="B664" s="291" t="s">
        <v>1164</v>
      </c>
      <c r="C664" s="291" t="s">
        <v>1297</v>
      </c>
      <c r="D664" s="291" t="s">
        <v>615</v>
      </c>
      <c r="E664" s="291" t="s">
        <v>1166</v>
      </c>
      <c r="F664" s="291" t="s">
        <v>1167</v>
      </c>
      <c r="G664" s="291" t="s">
        <v>1180</v>
      </c>
      <c r="H664" s="294">
        <v>18.22</v>
      </c>
      <c r="I664" s="294">
        <v>36.44</v>
      </c>
      <c r="J664" s="291" t="s">
        <v>1169</v>
      </c>
      <c r="K664" s="294">
        <v>227.75</v>
      </c>
      <c r="L664" s="294">
        <v>3473.25</v>
      </c>
      <c r="M664" s="294">
        <v>3245.5</v>
      </c>
      <c r="N664" s="291" t="s">
        <v>42</v>
      </c>
    </row>
    <row r="665" s="291" customFormat="1" hidden="1" outlineLevel="2" spans="1:14">
      <c r="A665" s="291">
        <v>605</v>
      </c>
      <c r="B665" s="291" t="s">
        <v>1164</v>
      </c>
      <c r="C665" s="291" t="s">
        <v>1297</v>
      </c>
      <c r="D665" s="291" t="s">
        <v>615</v>
      </c>
      <c r="E665" s="291" t="s">
        <v>1166</v>
      </c>
      <c r="F665" s="291" t="s">
        <v>1167</v>
      </c>
      <c r="G665" s="291" t="s">
        <v>1181</v>
      </c>
      <c r="H665" s="294">
        <v>18.22</v>
      </c>
      <c r="I665" s="294">
        <v>36.44</v>
      </c>
      <c r="J665" s="291" t="s">
        <v>1169</v>
      </c>
      <c r="K665" s="294">
        <v>227.75</v>
      </c>
      <c r="L665" s="294">
        <v>3473.25</v>
      </c>
      <c r="M665" s="294">
        <v>3245.5</v>
      </c>
      <c r="N665" s="291" t="s">
        <v>42</v>
      </c>
    </row>
    <row r="666" s="291" customFormat="1" hidden="1" outlineLevel="2" spans="1:14">
      <c r="A666" s="291">
        <v>606</v>
      </c>
      <c r="B666" s="291" t="s">
        <v>1164</v>
      </c>
      <c r="C666" s="291" t="s">
        <v>1297</v>
      </c>
      <c r="D666" s="291" t="s">
        <v>615</v>
      </c>
      <c r="E666" s="291" t="s">
        <v>1166</v>
      </c>
      <c r="F666" s="291" t="s">
        <v>1167</v>
      </c>
      <c r="G666" s="291" t="s">
        <v>1168</v>
      </c>
      <c r="H666" s="294">
        <v>18.22</v>
      </c>
      <c r="I666" s="294">
        <v>36.44</v>
      </c>
      <c r="J666" s="291" t="s">
        <v>1169</v>
      </c>
      <c r="K666" s="294">
        <v>227.75</v>
      </c>
      <c r="L666" s="294">
        <v>3473.25</v>
      </c>
      <c r="M666" s="294">
        <v>3245.5</v>
      </c>
      <c r="N666" s="291" t="s">
        <v>42</v>
      </c>
    </row>
    <row r="667" s="291" customFormat="1" hidden="1" outlineLevel="2" spans="1:14">
      <c r="A667" s="291">
        <v>607</v>
      </c>
      <c r="B667" s="291" t="s">
        <v>1164</v>
      </c>
      <c r="C667" s="291" t="s">
        <v>1297</v>
      </c>
      <c r="D667" s="291" t="s">
        <v>615</v>
      </c>
      <c r="E667" s="291" t="s">
        <v>1166</v>
      </c>
      <c r="F667" s="291" t="s">
        <v>1167</v>
      </c>
      <c r="G667" s="291" t="s">
        <v>1170</v>
      </c>
      <c r="H667" s="294">
        <v>18.22</v>
      </c>
      <c r="I667" s="294">
        <v>36.44</v>
      </c>
      <c r="J667" s="291" t="s">
        <v>1169</v>
      </c>
      <c r="K667" s="294">
        <v>227.75</v>
      </c>
      <c r="L667" s="294">
        <v>3473.25</v>
      </c>
      <c r="M667" s="294">
        <v>3245.5</v>
      </c>
      <c r="N667" s="291" t="s">
        <v>42</v>
      </c>
    </row>
    <row r="668" s="291" customFormat="1" hidden="1" outlineLevel="2" spans="1:14">
      <c r="A668" s="291">
        <v>608</v>
      </c>
      <c r="B668" s="291" t="s">
        <v>1164</v>
      </c>
      <c r="C668" s="291" t="s">
        <v>1297</v>
      </c>
      <c r="D668" s="291" t="s">
        <v>615</v>
      </c>
      <c r="E668" s="291" t="s">
        <v>1166</v>
      </c>
      <c r="F668" s="291" t="s">
        <v>1167</v>
      </c>
      <c r="G668" s="291" t="s">
        <v>1171</v>
      </c>
      <c r="H668" s="294">
        <v>18.22</v>
      </c>
      <c r="I668" s="294">
        <v>36.44</v>
      </c>
      <c r="J668" s="291" t="s">
        <v>1169</v>
      </c>
      <c r="K668" s="294">
        <v>227.75</v>
      </c>
      <c r="L668" s="294">
        <v>3473.25</v>
      </c>
      <c r="M668" s="294">
        <v>3245.5</v>
      </c>
      <c r="N668" s="291" t="s">
        <v>42</v>
      </c>
    </row>
    <row r="669" s="291" customFormat="1" hidden="1" outlineLevel="2" spans="1:14">
      <c r="A669" s="291">
        <v>609</v>
      </c>
      <c r="B669" s="291" t="s">
        <v>1164</v>
      </c>
      <c r="C669" s="291" t="s">
        <v>1297</v>
      </c>
      <c r="D669" s="291" t="s">
        <v>615</v>
      </c>
      <c r="E669" s="291" t="s">
        <v>1166</v>
      </c>
      <c r="F669" s="291" t="s">
        <v>1167</v>
      </c>
      <c r="G669" s="291" t="s">
        <v>1172</v>
      </c>
      <c r="H669" s="294">
        <v>18.22</v>
      </c>
      <c r="I669" s="294">
        <v>36.44</v>
      </c>
      <c r="J669" s="291" t="s">
        <v>1169</v>
      </c>
      <c r="K669" s="294">
        <v>227.75</v>
      </c>
      <c r="L669" s="294">
        <v>3473.25</v>
      </c>
      <c r="M669" s="294">
        <v>3245.5</v>
      </c>
      <c r="N669" s="291" t="s">
        <v>42</v>
      </c>
    </row>
    <row r="670" s="291" customFormat="1" hidden="1" outlineLevel="2" spans="1:14">
      <c r="A670" s="291">
        <v>610</v>
      </c>
      <c r="B670" s="291" t="s">
        <v>1164</v>
      </c>
      <c r="C670" s="291" t="s">
        <v>1297</v>
      </c>
      <c r="D670" s="291" t="s">
        <v>615</v>
      </c>
      <c r="E670" s="291" t="s">
        <v>1166</v>
      </c>
      <c r="F670" s="291" t="s">
        <v>1167</v>
      </c>
      <c r="G670" s="291" t="s">
        <v>1173</v>
      </c>
      <c r="H670" s="294">
        <v>18.22</v>
      </c>
      <c r="I670" s="294">
        <v>36.44</v>
      </c>
      <c r="J670" s="291" t="s">
        <v>1169</v>
      </c>
      <c r="K670" s="294">
        <v>227.75</v>
      </c>
      <c r="L670" s="294">
        <v>3473.25</v>
      </c>
      <c r="M670" s="294">
        <v>3245.5</v>
      </c>
      <c r="N670" s="291" t="s">
        <v>42</v>
      </c>
    </row>
    <row r="671" s="291" customFormat="1" hidden="1" outlineLevel="2" spans="1:14">
      <c r="A671" s="291">
        <v>611</v>
      </c>
      <c r="B671" s="291" t="s">
        <v>1164</v>
      </c>
      <c r="C671" s="291" t="s">
        <v>1297</v>
      </c>
      <c r="D671" s="291" t="s">
        <v>615</v>
      </c>
      <c r="E671" s="291" t="s">
        <v>1166</v>
      </c>
      <c r="F671" s="291" t="s">
        <v>1167</v>
      </c>
      <c r="G671" s="291" t="s">
        <v>1174</v>
      </c>
      <c r="H671" s="294">
        <v>18.22</v>
      </c>
      <c r="I671" s="294">
        <v>36.44</v>
      </c>
      <c r="J671" s="291" t="s">
        <v>1169</v>
      </c>
      <c r="K671" s="294">
        <v>227.75</v>
      </c>
      <c r="L671" s="294">
        <v>3473.25</v>
      </c>
      <c r="M671" s="294">
        <v>3245.5</v>
      </c>
      <c r="N671" s="291" t="s">
        <v>42</v>
      </c>
    </row>
    <row r="672" s="291" customFormat="1" hidden="1" outlineLevel="2" spans="1:14">
      <c r="A672" s="291">
        <v>612</v>
      </c>
      <c r="B672" s="291" t="s">
        <v>1164</v>
      </c>
      <c r="C672" s="291" t="s">
        <v>1297</v>
      </c>
      <c r="D672" s="291" t="s">
        <v>615</v>
      </c>
      <c r="E672" s="291" t="s">
        <v>1166</v>
      </c>
      <c r="F672" s="291" t="s">
        <v>1167</v>
      </c>
      <c r="G672" s="291" t="s">
        <v>1175</v>
      </c>
      <c r="H672" s="294">
        <v>18.22</v>
      </c>
      <c r="I672" s="294">
        <v>36.44</v>
      </c>
      <c r="J672" s="291" t="s">
        <v>1169</v>
      </c>
      <c r="K672" s="294">
        <v>227.75</v>
      </c>
      <c r="L672" s="294">
        <v>3473.25</v>
      </c>
      <c r="M672" s="294">
        <v>3245.5</v>
      </c>
      <c r="N672" s="291" t="s">
        <v>42</v>
      </c>
    </row>
    <row r="673" s="291" customFormat="1" outlineLevel="1" collapsed="1" spans="4:14">
      <c r="D673" s="293" t="s">
        <v>1298</v>
      </c>
      <c r="H673" s="294">
        <f>SUBTOTAL(9,H662:H672)</f>
        <v>200.42</v>
      </c>
      <c r="I673" s="294">
        <f>SUBTOTAL(9,I662:I672)</f>
        <v>400.84</v>
      </c>
      <c r="K673" s="294"/>
      <c r="L673" s="294"/>
      <c r="M673" s="294"/>
      <c r="N673" s="291">
        <f>SUBTOTAL(9,N662:N672)</f>
        <v>0</v>
      </c>
    </row>
    <row r="674" s="291" customFormat="1" hidden="1" outlineLevel="2" spans="1:14">
      <c r="A674" s="291">
        <v>613</v>
      </c>
      <c r="B674" s="291" t="s">
        <v>1164</v>
      </c>
      <c r="C674" s="291" t="s">
        <v>1299</v>
      </c>
      <c r="D674" s="291" t="s">
        <v>977</v>
      </c>
      <c r="E674" s="291" t="s">
        <v>1166</v>
      </c>
      <c r="F674" s="291" t="s">
        <v>1167</v>
      </c>
      <c r="G674" s="291" t="s">
        <v>1171</v>
      </c>
      <c r="H674" s="294">
        <v>18.22</v>
      </c>
      <c r="I674" s="294">
        <v>36.44</v>
      </c>
      <c r="J674" s="291" t="s">
        <v>1169</v>
      </c>
      <c r="K674" s="294">
        <v>227.75</v>
      </c>
      <c r="L674" s="294">
        <v>3473.25</v>
      </c>
      <c r="M674" s="294">
        <v>3245.5</v>
      </c>
      <c r="N674" s="291" t="s">
        <v>42</v>
      </c>
    </row>
    <row r="675" s="291" customFormat="1" hidden="1" outlineLevel="2" spans="1:14">
      <c r="A675" s="291">
        <v>614</v>
      </c>
      <c r="B675" s="291" t="s">
        <v>1164</v>
      </c>
      <c r="C675" s="291" t="s">
        <v>1299</v>
      </c>
      <c r="D675" s="291" t="s">
        <v>977</v>
      </c>
      <c r="E675" s="291" t="s">
        <v>1166</v>
      </c>
      <c r="F675" s="291" t="s">
        <v>1167</v>
      </c>
      <c r="G675" s="291" t="s">
        <v>1172</v>
      </c>
      <c r="H675" s="294">
        <v>18.22</v>
      </c>
      <c r="I675" s="294">
        <v>36.44</v>
      </c>
      <c r="J675" s="291" t="s">
        <v>1169</v>
      </c>
      <c r="K675" s="294">
        <v>227.75</v>
      </c>
      <c r="L675" s="294">
        <v>3473.25</v>
      </c>
      <c r="M675" s="294">
        <v>3245.5</v>
      </c>
      <c r="N675" s="291" t="s">
        <v>42</v>
      </c>
    </row>
    <row r="676" s="291" customFormat="1" hidden="1" outlineLevel="2" spans="1:14">
      <c r="A676" s="291">
        <v>615</v>
      </c>
      <c r="B676" s="291" t="s">
        <v>1164</v>
      </c>
      <c r="C676" s="291" t="s">
        <v>1299</v>
      </c>
      <c r="D676" s="291" t="s">
        <v>977</v>
      </c>
      <c r="E676" s="291" t="s">
        <v>1166</v>
      </c>
      <c r="F676" s="291" t="s">
        <v>1167</v>
      </c>
      <c r="G676" s="291" t="s">
        <v>1173</v>
      </c>
      <c r="H676" s="294">
        <v>18.22</v>
      </c>
      <c r="I676" s="294">
        <v>36.44</v>
      </c>
      <c r="J676" s="291" t="s">
        <v>1169</v>
      </c>
      <c r="K676" s="294">
        <v>227.75</v>
      </c>
      <c r="L676" s="294">
        <v>3473.25</v>
      </c>
      <c r="M676" s="294">
        <v>3245.5</v>
      </c>
      <c r="N676" s="291" t="s">
        <v>42</v>
      </c>
    </row>
    <row r="677" s="291" customFormat="1" hidden="1" outlineLevel="2" spans="1:14">
      <c r="A677" s="291">
        <v>616</v>
      </c>
      <c r="B677" s="291" t="s">
        <v>1164</v>
      </c>
      <c r="C677" s="291" t="s">
        <v>1299</v>
      </c>
      <c r="D677" s="291" t="s">
        <v>977</v>
      </c>
      <c r="E677" s="291" t="s">
        <v>1166</v>
      </c>
      <c r="F677" s="291" t="s">
        <v>1167</v>
      </c>
      <c r="G677" s="291" t="s">
        <v>1174</v>
      </c>
      <c r="H677" s="294">
        <v>18.22</v>
      </c>
      <c r="I677" s="294">
        <v>36.44</v>
      </c>
      <c r="J677" s="291" t="s">
        <v>1169</v>
      </c>
      <c r="K677" s="294">
        <v>227.75</v>
      </c>
      <c r="L677" s="294">
        <v>3473.25</v>
      </c>
      <c r="M677" s="294">
        <v>3245.5</v>
      </c>
      <c r="N677" s="291" t="s">
        <v>42</v>
      </c>
    </row>
    <row r="678" s="291" customFormat="1" hidden="1" outlineLevel="2" spans="1:14">
      <c r="A678" s="291">
        <v>617</v>
      </c>
      <c r="B678" s="291" t="s">
        <v>1164</v>
      </c>
      <c r="C678" s="291" t="s">
        <v>1299</v>
      </c>
      <c r="D678" s="291" t="s">
        <v>977</v>
      </c>
      <c r="E678" s="291" t="s">
        <v>1166</v>
      </c>
      <c r="F678" s="291" t="s">
        <v>1167</v>
      </c>
      <c r="G678" s="291" t="s">
        <v>1175</v>
      </c>
      <c r="H678" s="294">
        <v>18.22</v>
      </c>
      <c r="I678" s="294">
        <v>36.44</v>
      </c>
      <c r="J678" s="291" t="s">
        <v>1169</v>
      </c>
      <c r="K678" s="294">
        <v>227.75</v>
      </c>
      <c r="L678" s="294">
        <v>3473.25</v>
      </c>
      <c r="M678" s="294">
        <v>3245.5</v>
      </c>
      <c r="N678" s="291" t="s">
        <v>42</v>
      </c>
    </row>
    <row r="679" s="291" customFormat="1" outlineLevel="1" collapsed="1" spans="4:14">
      <c r="D679" s="293" t="s">
        <v>1300</v>
      </c>
      <c r="H679" s="294">
        <f>SUBTOTAL(9,H674:H678)</f>
        <v>91.1</v>
      </c>
      <c r="I679" s="294">
        <f>SUBTOTAL(9,I674:I678)</f>
        <v>182.2</v>
      </c>
      <c r="K679" s="294"/>
      <c r="L679" s="294"/>
      <c r="M679" s="294"/>
      <c r="N679" s="291">
        <f>SUBTOTAL(9,N674:N678)</f>
        <v>0</v>
      </c>
    </row>
    <row r="680" s="291" customFormat="1" hidden="1" outlineLevel="2" spans="1:14">
      <c r="A680" s="291">
        <v>618</v>
      </c>
      <c r="B680" s="291" t="s">
        <v>1164</v>
      </c>
      <c r="C680" s="291" t="s">
        <v>1301</v>
      </c>
      <c r="D680" s="291" t="s">
        <v>666</v>
      </c>
      <c r="E680" s="291" t="s">
        <v>1166</v>
      </c>
      <c r="F680" s="291" t="s">
        <v>1167</v>
      </c>
      <c r="G680" s="291" t="s">
        <v>1178</v>
      </c>
      <c r="H680" s="294">
        <v>18.23</v>
      </c>
      <c r="I680" s="294">
        <v>36.456</v>
      </c>
      <c r="J680" s="291" t="s">
        <v>1169</v>
      </c>
      <c r="K680" s="294">
        <v>227.85</v>
      </c>
      <c r="L680" s="294">
        <v>3473.25</v>
      </c>
      <c r="M680" s="294">
        <v>3245.4</v>
      </c>
      <c r="N680" s="291" t="s">
        <v>42</v>
      </c>
    </row>
    <row r="681" s="291" customFormat="1" hidden="1" outlineLevel="2" spans="1:14">
      <c r="A681" s="291">
        <v>619</v>
      </c>
      <c r="B681" s="291" t="s">
        <v>1164</v>
      </c>
      <c r="C681" s="291" t="s">
        <v>1301</v>
      </c>
      <c r="D681" s="291" t="s">
        <v>666</v>
      </c>
      <c r="E681" s="291" t="s">
        <v>1166</v>
      </c>
      <c r="F681" s="291" t="s">
        <v>1167</v>
      </c>
      <c r="G681" s="291" t="s">
        <v>1179</v>
      </c>
      <c r="H681" s="294">
        <v>18.23</v>
      </c>
      <c r="I681" s="294">
        <v>36.456</v>
      </c>
      <c r="J681" s="291" t="s">
        <v>1169</v>
      </c>
      <c r="K681" s="294">
        <v>227.85</v>
      </c>
      <c r="L681" s="294">
        <v>3473.25</v>
      </c>
      <c r="M681" s="294">
        <v>3245.4</v>
      </c>
      <c r="N681" s="291" t="s">
        <v>42</v>
      </c>
    </row>
    <row r="682" s="291" customFormat="1" hidden="1" outlineLevel="2" spans="1:14">
      <c r="A682" s="291">
        <v>620</v>
      </c>
      <c r="B682" s="291" t="s">
        <v>1164</v>
      </c>
      <c r="C682" s="291" t="s">
        <v>1301</v>
      </c>
      <c r="D682" s="291" t="s">
        <v>666</v>
      </c>
      <c r="E682" s="291" t="s">
        <v>1166</v>
      </c>
      <c r="F682" s="291" t="s">
        <v>1167</v>
      </c>
      <c r="G682" s="291" t="s">
        <v>1180</v>
      </c>
      <c r="H682" s="294">
        <v>18.23</v>
      </c>
      <c r="I682" s="294">
        <v>36.456</v>
      </c>
      <c r="J682" s="291" t="s">
        <v>1169</v>
      </c>
      <c r="K682" s="294">
        <v>227.85</v>
      </c>
      <c r="L682" s="294">
        <v>3473.25</v>
      </c>
      <c r="M682" s="294">
        <v>3245.4</v>
      </c>
      <c r="N682" s="291" t="s">
        <v>42</v>
      </c>
    </row>
    <row r="683" s="291" customFormat="1" hidden="1" outlineLevel="2" spans="1:14">
      <c r="A683" s="291">
        <v>621</v>
      </c>
      <c r="B683" s="291" t="s">
        <v>1164</v>
      </c>
      <c r="C683" s="291" t="s">
        <v>1301</v>
      </c>
      <c r="D683" s="291" t="s">
        <v>666</v>
      </c>
      <c r="E683" s="291" t="s">
        <v>1166</v>
      </c>
      <c r="F683" s="291" t="s">
        <v>1167</v>
      </c>
      <c r="G683" s="291" t="s">
        <v>1181</v>
      </c>
      <c r="H683" s="294">
        <v>18.23</v>
      </c>
      <c r="I683" s="294">
        <v>36.456</v>
      </c>
      <c r="J683" s="291" t="s">
        <v>1169</v>
      </c>
      <c r="K683" s="294">
        <v>227.85</v>
      </c>
      <c r="L683" s="294">
        <v>3473.25</v>
      </c>
      <c r="M683" s="294">
        <v>3245.4</v>
      </c>
      <c r="N683" s="291" t="s">
        <v>42</v>
      </c>
    </row>
    <row r="684" s="291" customFormat="1" hidden="1" outlineLevel="2" spans="1:14">
      <c r="A684" s="291">
        <v>622</v>
      </c>
      <c r="B684" s="291" t="s">
        <v>1164</v>
      </c>
      <c r="C684" s="291" t="s">
        <v>1301</v>
      </c>
      <c r="D684" s="291" t="s">
        <v>666</v>
      </c>
      <c r="E684" s="291" t="s">
        <v>1166</v>
      </c>
      <c r="F684" s="291" t="s">
        <v>1167</v>
      </c>
      <c r="G684" s="291" t="s">
        <v>1168</v>
      </c>
      <c r="H684" s="294">
        <v>18.23</v>
      </c>
      <c r="I684" s="294">
        <v>36.456</v>
      </c>
      <c r="J684" s="291" t="s">
        <v>1169</v>
      </c>
      <c r="K684" s="294">
        <v>227.85</v>
      </c>
      <c r="L684" s="294">
        <v>3473.25</v>
      </c>
      <c r="M684" s="294">
        <v>3245.4</v>
      </c>
      <c r="N684" s="291" t="s">
        <v>42</v>
      </c>
    </row>
    <row r="685" s="291" customFormat="1" hidden="1" outlineLevel="2" spans="1:14">
      <c r="A685" s="291">
        <v>623</v>
      </c>
      <c r="B685" s="291" t="s">
        <v>1164</v>
      </c>
      <c r="C685" s="291" t="s">
        <v>1301</v>
      </c>
      <c r="D685" s="291" t="s">
        <v>666</v>
      </c>
      <c r="E685" s="291" t="s">
        <v>1166</v>
      </c>
      <c r="F685" s="291" t="s">
        <v>1167</v>
      </c>
      <c r="G685" s="291" t="s">
        <v>1170</v>
      </c>
      <c r="H685" s="294">
        <v>18.23</v>
      </c>
      <c r="I685" s="294">
        <v>36.456</v>
      </c>
      <c r="J685" s="291" t="s">
        <v>1169</v>
      </c>
      <c r="K685" s="294">
        <v>227.85</v>
      </c>
      <c r="L685" s="294">
        <v>3473.25</v>
      </c>
      <c r="M685" s="294">
        <v>3245.4</v>
      </c>
      <c r="N685" s="291" t="s">
        <v>42</v>
      </c>
    </row>
    <row r="686" s="291" customFormat="1" hidden="1" outlineLevel="2" spans="1:14">
      <c r="A686" s="291">
        <v>624</v>
      </c>
      <c r="B686" s="291" t="s">
        <v>1164</v>
      </c>
      <c r="C686" s="291" t="s">
        <v>1301</v>
      </c>
      <c r="D686" s="291" t="s">
        <v>666</v>
      </c>
      <c r="E686" s="291" t="s">
        <v>1166</v>
      </c>
      <c r="F686" s="291" t="s">
        <v>1167</v>
      </c>
      <c r="G686" s="291" t="s">
        <v>1171</v>
      </c>
      <c r="H686" s="294">
        <v>18.23</v>
      </c>
      <c r="I686" s="294">
        <v>36.456</v>
      </c>
      <c r="J686" s="291" t="s">
        <v>1169</v>
      </c>
      <c r="K686" s="294">
        <v>227.85</v>
      </c>
      <c r="L686" s="294">
        <v>3473.25</v>
      </c>
      <c r="M686" s="294">
        <v>3245.4</v>
      </c>
      <c r="N686" s="291" t="s">
        <v>42</v>
      </c>
    </row>
    <row r="687" s="291" customFormat="1" hidden="1" outlineLevel="2" spans="1:14">
      <c r="A687" s="291">
        <v>625</v>
      </c>
      <c r="B687" s="291" t="s">
        <v>1164</v>
      </c>
      <c r="C687" s="291" t="s">
        <v>1301</v>
      </c>
      <c r="D687" s="291" t="s">
        <v>666</v>
      </c>
      <c r="E687" s="291" t="s">
        <v>1166</v>
      </c>
      <c r="F687" s="291" t="s">
        <v>1167</v>
      </c>
      <c r="G687" s="291" t="s">
        <v>1172</v>
      </c>
      <c r="H687" s="294">
        <v>18.23</v>
      </c>
      <c r="I687" s="294">
        <v>36.456</v>
      </c>
      <c r="J687" s="291" t="s">
        <v>1169</v>
      </c>
      <c r="K687" s="294">
        <v>227.85</v>
      </c>
      <c r="L687" s="294">
        <v>3473.25</v>
      </c>
      <c r="M687" s="294">
        <v>3245.4</v>
      </c>
      <c r="N687" s="291" t="s">
        <v>42</v>
      </c>
    </row>
    <row r="688" s="291" customFormat="1" hidden="1" outlineLevel="2" spans="1:14">
      <c r="A688" s="291">
        <v>626</v>
      </c>
      <c r="B688" s="291" t="s">
        <v>1164</v>
      </c>
      <c r="C688" s="291" t="s">
        <v>1301</v>
      </c>
      <c r="D688" s="291" t="s">
        <v>666</v>
      </c>
      <c r="E688" s="291" t="s">
        <v>1166</v>
      </c>
      <c r="F688" s="291" t="s">
        <v>1167</v>
      </c>
      <c r="G688" s="291" t="s">
        <v>1173</v>
      </c>
      <c r="H688" s="294">
        <v>18.23</v>
      </c>
      <c r="I688" s="294">
        <v>36.456</v>
      </c>
      <c r="J688" s="291" t="s">
        <v>1169</v>
      </c>
      <c r="K688" s="294">
        <v>227.85</v>
      </c>
      <c r="L688" s="294">
        <v>3473.25</v>
      </c>
      <c r="M688" s="294">
        <v>3245.4</v>
      </c>
      <c r="N688" s="291" t="s">
        <v>42</v>
      </c>
    </row>
    <row r="689" s="291" customFormat="1" hidden="1" outlineLevel="2" spans="1:14">
      <c r="A689" s="291">
        <v>627</v>
      </c>
      <c r="B689" s="291" t="s">
        <v>1164</v>
      </c>
      <c r="C689" s="291" t="s">
        <v>1301</v>
      </c>
      <c r="D689" s="291" t="s">
        <v>666</v>
      </c>
      <c r="E689" s="291" t="s">
        <v>1166</v>
      </c>
      <c r="F689" s="291" t="s">
        <v>1167</v>
      </c>
      <c r="G689" s="291" t="s">
        <v>1174</v>
      </c>
      <c r="H689" s="294">
        <v>18.23</v>
      </c>
      <c r="I689" s="294">
        <v>36.456</v>
      </c>
      <c r="J689" s="291" t="s">
        <v>1169</v>
      </c>
      <c r="K689" s="294">
        <v>227.85</v>
      </c>
      <c r="L689" s="294">
        <v>3473.25</v>
      </c>
      <c r="M689" s="294">
        <v>3245.4</v>
      </c>
      <c r="N689" s="291" t="s">
        <v>42</v>
      </c>
    </row>
    <row r="690" s="291" customFormat="1" hidden="1" outlineLevel="2" spans="1:14">
      <c r="A690" s="291">
        <v>628</v>
      </c>
      <c r="B690" s="291" t="s">
        <v>1164</v>
      </c>
      <c r="C690" s="291" t="s">
        <v>1301</v>
      </c>
      <c r="D690" s="291" t="s">
        <v>666</v>
      </c>
      <c r="E690" s="291" t="s">
        <v>1166</v>
      </c>
      <c r="F690" s="291" t="s">
        <v>1167</v>
      </c>
      <c r="G690" s="291" t="s">
        <v>1175</v>
      </c>
      <c r="H690" s="294">
        <v>18.23</v>
      </c>
      <c r="I690" s="294">
        <v>36.456</v>
      </c>
      <c r="J690" s="291" t="s">
        <v>1169</v>
      </c>
      <c r="K690" s="294">
        <v>227.85</v>
      </c>
      <c r="L690" s="294">
        <v>3473.25</v>
      </c>
      <c r="M690" s="294">
        <v>3245.4</v>
      </c>
      <c r="N690" s="291" t="s">
        <v>42</v>
      </c>
    </row>
    <row r="691" s="291" customFormat="1" outlineLevel="1" collapsed="1" spans="4:14">
      <c r="D691" s="293" t="s">
        <v>1302</v>
      </c>
      <c r="H691" s="294">
        <f>SUBTOTAL(9,H680:H690)</f>
        <v>200.53</v>
      </c>
      <c r="I691" s="294">
        <f>SUBTOTAL(9,I680:I690)</f>
        <v>401.016</v>
      </c>
      <c r="K691" s="294"/>
      <c r="L691" s="294"/>
      <c r="M691" s="294"/>
      <c r="N691" s="291">
        <f>SUBTOTAL(9,N680:N690)</f>
        <v>0</v>
      </c>
    </row>
    <row r="692" s="291" customFormat="1" hidden="1" outlineLevel="2" spans="1:14">
      <c r="A692" s="291">
        <v>629</v>
      </c>
      <c r="B692" s="291" t="s">
        <v>1164</v>
      </c>
      <c r="C692" s="291" t="s">
        <v>1303</v>
      </c>
      <c r="D692" s="291" t="s">
        <v>196</v>
      </c>
      <c r="E692" s="291" t="s">
        <v>1166</v>
      </c>
      <c r="F692" s="291" t="s">
        <v>1167</v>
      </c>
      <c r="G692" s="291" t="s">
        <v>1178</v>
      </c>
      <c r="H692" s="294">
        <v>18.23</v>
      </c>
      <c r="I692" s="294">
        <v>36.456</v>
      </c>
      <c r="J692" s="291" t="s">
        <v>1169</v>
      </c>
      <c r="K692" s="294">
        <v>227.85</v>
      </c>
      <c r="L692" s="294">
        <v>3473.25</v>
      </c>
      <c r="M692" s="294">
        <v>3245.4</v>
      </c>
      <c r="N692" s="291" t="s">
        <v>42</v>
      </c>
    </row>
    <row r="693" s="291" customFormat="1" hidden="1" outlineLevel="2" spans="1:14">
      <c r="A693" s="291">
        <v>630</v>
      </c>
      <c r="B693" s="291" t="s">
        <v>1164</v>
      </c>
      <c r="C693" s="291" t="s">
        <v>1303</v>
      </c>
      <c r="D693" s="291" t="s">
        <v>196</v>
      </c>
      <c r="E693" s="291" t="s">
        <v>1166</v>
      </c>
      <c r="F693" s="291" t="s">
        <v>1167</v>
      </c>
      <c r="G693" s="291" t="s">
        <v>1179</v>
      </c>
      <c r="H693" s="294">
        <v>18.23</v>
      </c>
      <c r="I693" s="294">
        <v>36.456</v>
      </c>
      <c r="J693" s="291" t="s">
        <v>1169</v>
      </c>
      <c r="K693" s="294">
        <v>227.85</v>
      </c>
      <c r="L693" s="294">
        <v>3473.25</v>
      </c>
      <c r="M693" s="294">
        <v>3245.4</v>
      </c>
      <c r="N693" s="291" t="s">
        <v>42</v>
      </c>
    </row>
    <row r="694" s="291" customFormat="1" hidden="1" outlineLevel="2" spans="1:14">
      <c r="A694" s="291">
        <v>631</v>
      </c>
      <c r="B694" s="291" t="s">
        <v>1164</v>
      </c>
      <c r="C694" s="291" t="s">
        <v>1303</v>
      </c>
      <c r="D694" s="291" t="s">
        <v>196</v>
      </c>
      <c r="E694" s="291" t="s">
        <v>1166</v>
      </c>
      <c r="F694" s="291" t="s">
        <v>1167</v>
      </c>
      <c r="G694" s="291" t="s">
        <v>1180</v>
      </c>
      <c r="H694" s="294">
        <v>18.23</v>
      </c>
      <c r="I694" s="294">
        <v>36.456</v>
      </c>
      <c r="J694" s="291" t="s">
        <v>1169</v>
      </c>
      <c r="K694" s="294">
        <v>227.85</v>
      </c>
      <c r="L694" s="294">
        <v>3473.25</v>
      </c>
      <c r="M694" s="294">
        <v>3245.4</v>
      </c>
      <c r="N694" s="291" t="s">
        <v>42</v>
      </c>
    </row>
    <row r="695" s="291" customFormat="1" hidden="1" outlineLevel="2" spans="1:14">
      <c r="A695" s="291">
        <v>632</v>
      </c>
      <c r="B695" s="291" t="s">
        <v>1164</v>
      </c>
      <c r="C695" s="291" t="s">
        <v>1303</v>
      </c>
      <c r="D695" s="291" t="s">
        <v>196</v>
      </c>
      <c r="E695" s="291" t="s">
        <v>1166</v>
      </c>
      <c r="F695" s="291" t="s">
        <v>1167</v>
      </c>
      <c r="G695" s="291" t="s">
        <v>1181</v>
      </c>
      <c r="H695" s="294">
        <v>18.23</v>
      </c>
      <c r="I695" s="294">
        <v>36.456</v>
      </c>
      <c r="J695" s="291" t="s">
        <v>1169</v>
      </c>
      <c r="K695" s="294">
        <v>227.85</v>
      </c>
      <c r="L695" s="294">
        <v>3473.25</v>
      </c>
      <c r="M695" s="294">
        <v>3245.4</v>
      </c>
      <c r="N695" s="291" t="s">
        <v>42</v>
      </c>
    </row>
    <row r="696" s="291" customFormat="1" hidden="1" outlineLevel="2" spans="1:14">
      <c r="A696" s="291">
        <v>633</v>
      </c>
      <c r="B696" s="291" t="s">
        <v>1164</v>
      </c>
      <c r="C696" s="291" t="s">
        <v>1303</v>
      </c>
      <c r="D696" s="291" t="s">
        <v>196</v>
      </c>
      <c r="E696" s="291" t="s">
        <v>1166</v>
      </c>
      <c r="F696" s="291" t="s">
        <v>1167</v>
      </c>
      <c r="G696" s="291" t="s">
        <v>1168</v>
      </c>
      <c r="H696" s="294">
        <v>18.23</v>
      </c>
      <c r="I696" s="294">
        <v>36.456</v>
      </c>
      <c r="J696" s="291" t="s">
        <v>1169</v>
      </c>
      <c r="K696" s="294">
        <v>227.85</v>
      </c>
      <c r="L696" s="294">
        <v>3473.25</v>
      </c>
      <c r="M696" s="294">
        <v>3245.4</v>
      </c>
      <c r="N696" s="291" t="s">
        <v>42</v>
      </c>
    </row>
    <row r="697" s="291" customFormat="1" hidden="1" outlineLevel="2" spans="1:14">
      <c r="A697" s="291">
        <v>634</v>
      </c>
      <c r="B697" s="291" t="s">
        <v>1164</v>
      </c>
      <c r="C697" s="291" t="s">
        <v>1303</v>
      </c>
      <c r="D697" s="291" t="s">
        <v>196</v>
      </c>
      <c r="E697" s="291" t="s">
        <v>1166</v>
      </c>
      <c r="F697" s="291" t="s">
        <v>1167</v>
      </c>
      <c r="G697" s="291" t="s">
        <v>1170</v>
      </c>
      <c r="H697" s="294">
        <v>18.23</v>
      </c>
      <c r="I697" s="294">
        <v>36.456</v>
      </c>
      <c r="J697" s="291" t="s">
        <v>1169</v>
      </c>
      <c r="K697" s="294">
        <v>227.85</v>
      </c>
      <c r="L697" s="294">
        <v>3473.25</v>
      </c>
      <c r="M697" s="294">
        <v>3245.4</v>
      </c>
      <c r="N697" s="291" t="s">
        <v>42</v>
      </c>
    </row>
    <row r="698" s="291" customFormat="1" hidden="1" outlineLevel="2" spans="1:14">
      <c r="A698" s="291">
        <v>635</v>
      </c>
      <c r="B698" s="291" t="s">
        <v>1164</v>
      </c>
      <c r="C698" s="291" t="s">
        <v>1303</v>
      </c>
      <c r="D698" s="291" t="s">
        <v>196</v>
      </c>
      <c r="E698" s="291" t="s">
        <v>1166</v>
      </c>
      <c r="F698" s="291" t="s">
        <v>1167</v>
      </c>
      <c r="G698" s="291" t="s">
        <v>1171</v>
      </c>
      <c r="H698" s="294">
        <v>18.23</v>
      </c>
      <c r="I698" s="294">
        <v>36.456</v>
      </c>
      <c r="J698" s="291" t="s">
        <v>1169</v>
      </c>
      <c r="K698" s="294">
        <v>227.85</v>
      </c>
      <c r="L698" s="294">
        <v>3473.25</v>
      </c>
      <c r="M698" s="294">
        <v>3245.4</v>
      </c>
      <c r="N698" s="291" t="s">
        <v>42</v>
      </c>
    </row>
    <row r="699" s="291" customFormat="1" hidden="1" outlineLevel="2" spans="1:14">
      <c r="A699" s="291">
        <v>636</v>
      </c>
      <c r="B699" s="291" t="s">
        <v>1164</v>
      </c>
      <c r="C699" s="291" t="s">
        <v>1303</v>
      </c>
      <c r="D699" s="291" t="s">
        <v>196</v>
      </c>
      <c r="E699" s="291" t="s">
        <v>1166</v>
      </c>
      <c r="F699" s="291" t="s">
        <v>1167</v>
      </c>
      <c r="G699" s="291" t="s">
        <v>1172</v>
      </c>
      <c r="H699" s="294">
        <v>18.23</v>
      </c>
      <c r="I699" s="294">
        <v>36.456</v>
      </c>
      <c r="J699" s="291" t="s">
        <v>1169</v>
      </c>
      <c r="K699" s="294">
        <v>227.85</v>
      </c>
      <c r="L699" s="294">
        <v>3473.25</v>
      </c>
      <c r="M699" s="294">
        <v>3245.4</v>
      </c>
      <c r="N699" s="291" t="s">
        <v>42</v>
      </c>
    </row>
    <row r="700" s="291" customFormat="1" hidden="1" outlineLevel="2" spans="1:14">
      <c r="A700" s="291">
        <v>637</v>
      </c>
      <c r="B700" s="291" t="s">
        <v>1164</v>
      </c>
      <c r="C700" s="291" t="s">
        <v>1303</v>
      </c>
      <c r="D700" s="291" t="s">
        <v>196</v>
      </c>
      <c r="E700" s="291" t="s">
        <v>1166</v>
      </c>
      <c r="F700" s="291" t="s">
        <v>1167</v>
      </c>
      <c r="G700" s="291" t="s">
        <v>1173</v>
      </c>
      <c r="H700" s="294">
        <v>18.23</v>
      </c>
      <c r="I700" s="294">
        <v>36.456</v>
      </c>
      <c r="J700" s="291" t="s">
        <v>1169</v>
      </c>
      <c r="K700" s="294">
        <v>227.85</v>
      </c>
      <c r="L700" s="294">
        <v>3473.25</v>
      </c>
      <c r="M700" s="294">
        <v>3245.4</v>
      </c>
      <c r="N700" s="291" t="s">
        <v>42</v>
      </c>
    </row>
    <row r="701" s="291" customFormat="1" hidden="1" outlineLevel="2" spans="1:14">
      <c r="A701" s="291">
        <v>638</v>
      </c>
      <c r="B701" s="291" t="s">
        <v>1164</v>
      </c>
      <c r="C701" s="291" t="s">
        <v>1303</v>
      </c>
      <c r="D701" s="291" t="s">
        <v>196</v>
      </c>
      <c r="E701" s="291" t="s">
        <v>1166</v>
      </c>
      <c r="F701" s="291" t="s">
        <v>1167</v>
      </c>
      <c r="G701" s="291" t="s">
        <v>1174</v>
      </c>
      <c r="H701" s="294">
        <v>18.23</v>
      </c>
      <c r="I701" s="294">
        <v>36.456</v>
      </c>
      <c r="J701" s="291" t="s">
        <v>1169</v>
      </c>
      <c r="K701" s="294">
        <v>227.85</v>
      </c>
      <c r="L701" s="294">
        <v>3473.25</v>
      </c>
      <c r="M701" s="294">
        <v>3245.4</v>
      </c>
      <c r="N701" s="291" t="s">
        <v>42</v>
      </c>
    </row>
    <row r="702" s="291" customFormat="1" hidden="1" outlineLevel="2" spans="1:14">
      <c r="A702" s="291">
        <v>639</v>
      </c>
      <c r="B702" s="291" t="s">
        <v>1164</v>
      </c>
      <c r="C702" s="291" t="s">
        <v>1303</v>
      </c>
      <c r="D702" s="291" t="s">
        <v>196</v>
      </c>
      <c r="E702" s="291" t="s">
        <v>1166</v>
      </c>
      <c r="F702" s="291" t="s">
        <v>1167</v>
      </c>
      <c r="G702" s="291" t="s">
        <v>1175</v>
      </c>
      <c r="H702" s="294">
        <v>18.23</v>
      </c>
      <c r="I702" s="294">
        <v>36.456</v>
      </c>
      <c r="J702" s="291" t="s">
        <v>1169</v>
      </c>
      <c r="K702" s="294">
        <v>227.85</v>
      </c>
      <c r="L702" s="294">
        <v>3473.25</v>
      </c>
      <c r="M702" s="294">
        <v>3245.4</v>
      </c>
      <c r="N702" s="291" t="s">
        <v>42</v>
      </c>
    </row>
    <row r="703" s="291" customFormat="1" outlineLevel="1" collapsed="1" spans="4:14">
      <c r="D703" s="293" t="s">
        <v>1304</v>
      </c>
      <c r="H703" s="294">
        <f>SUBTOTAL(9,H692:H702)</f>
        <v>200.53</v>
      </c>
      <c r="I703" s="294">
        <f>SUBTOTAL(9,I692:I702)</f>
        <v>401.016</v>
      </c>
      <c r="K703" s="294"/>
      <c r="L703" s="294"/>
      <c r="M703" s="294"/>
      <c r="N703" s="291">
        <f>SUBTOTAL(9,N692:N702)</f>
        <v>0</v>
      </c>
    </row>
    <row r="704" s="291" customFormat="1" hidden="1" outlineLevel="2" spans="1:14">
      <c r="A704" s="291">
        <v>640</v>
      </c>
      <c r="B704" s="291" t="s">
        <v>1164</v>
      </c>
      <c r="C704" s="291" t="s">
        <v>1305</v>
      </c>
      <c r="D704" s="291" t="s">
        <v>478</v>
      </c>
      <c r="E704" s="291" t="s">
        <v>1166</v>
      </c>
      <c r="F704" s="291" t="s">
        <v>1167</v>
      </c>
      <c r="G704" s="291" t="s">
        <v>1178</v>
      </c>
      <c r="H704" s="294">
        <v>18.23</v>
      </c>
      <c r="I704" s="294">
        <v>36.456</v>
      </c>
      <c r="J704" s="291" t="s">
        <v>1169</v>
      </c>
      <c r="K704" s="294">
        <v>227.85</v>
      </c>
      <c r="L704" s="294">
        <v>3473.25</v>
      </c>
      <c r="M704" s="294">
        <v>3245.4</v>
      </c>
      <c r="N704" s="291" t="s">
        <v>42</v>
      </c>
    </row>
    <row r="705" s="291" customFormat="1" hidden="1" outlineLevel="2" spans="1:14">
      <c r="A705" s="291">
        <v>641</v>
      </c>
      <c r="B705" s="291" t="s">
        <v>1164</v>
      </c>
      <c r="C705" s="291" t="s">
        <v>1305</v>
      </c>
      <c r="D705" s="291" t="s">
        <v>478</v>
      </c>
      <c r="E705" s="291" t="s">
        <v>1166</v>
      </c>
      <c r="F705" s="291" t="s">
        <v>1167</v>
      </c>
      <c r="G705" s="291" t="s">
        <v>1179</v>
      </c>
      <c r="H705" s="294">
        <v>18.23</v>
      </c>
      <c r="I705" s="294">
        <v>36.456</v>
      </c>
      <c r="J705" s="291" t="s">
        <v>1169</v>
      </c>
      <c r="K705" s="294">
        <v>227.85</v>
      </c>
      <c r="L705" s="294">
        <v>3473.25</v>
      </c>
      <c r="M705" s="294">
        <v>3245.4</v>
      </c>
      <c r="N705" s="291" t="s">
        <v>42</v>
      </c>
    </row>
    <row r="706" s="291" customFormat="1" hidden="1" outlineLevel="2" spans="1:14">
      <c r="A706" s="291">
        <v>642</v>
      </c>
      <c r="B706" s="291" t="s">
        <v>1164</v>
      </c>
      <c r="C706" s="291" t="s">
        <v>1305</v>
      </c>
      <c r="D706" s="291" t="s">
        <v>478</v>
      </c>
      <c r="E706" s="291" t="s">
        <v>1166</v>
      </c>
      <c r="F706" s="291" t="s">
        <v>1167</v>
      </c>
      <c r="G706" s="291" t="s">
        <v>1180</v>
      </c>
      <c r="H706" s="294">
        <v>18.23</v>
      </c>
      <c r="I706" s="294">
        <v>36.456</v>
      </c>
      <c r="J706" s="291" t="s">
        <v>1169</v>
      </c>
      <c r="K706" s="294">
        <v>227.85</v>
      </c>
      <c r="L706" s="294">
        <v>3473.25</v>
      </c>
      <c r="M706" s="294">
        <v>3245.4</v>
      </c>
      <c r="N706" s="291" t="s">
        <v>42</v>
      </c>
    </row>
    <row r="707" s="291" customFormat="1" hidden="1" outlineLevel="2" spans="1:14">
      <c r="A707" s="291">
        <v>643</v>
      </c>
      <c r="B707" s="291" t="s">
        <v>1164</v>
      </c>
      <c r="C707" s="291" t="s">
        <v>1305</v>
      </c>
      <c r="D707" s="291" t="s">
        <v>478</v>
      </c>
      <c r="E707" s="291" t="s">
        <v>1166</v>
      </c>
      <c r="F707" s="291" t="s">
        <v>1167</v>
      </c>
      <c r="G707" s="291" t="s">
        <v>1181</v>
      </c>
      <c r="H707" s="294">
        <v>18.23</v>
      </c>
      <c r="I707" s="294">
        <v>36.456</v>
      </c>
      <c r="J707" s="291" t="s">
        <v>1169</v>
      </c>
      <c r="K707" s="294">
        <v>227.85</v>
      </c>
      <c r="L707" s="294">
        <v>3473.25</v>
      </c>
      <c r="M707" s="294">
        <v>3245.4</v>
      </c>
      <c r="N707" s="291" t="s">
        <v>42</v>
      </c>
    </row>
    <row r="708" s="291" customFormat="1" hidden="1" outlineLevel="2" spans="1:14">
      <c r="A708" s="291">
        <v>644</v>
      </c>
      <c r="B708" s="291" t="s">
        <v>1164</v>
      </c>
      <c r="C708" s="291" t="s">
        <v>1305</v>
      </c>
      <c r="D708" s="291" t="s">
        <v>478</v>
      </c>
      <c r="E708" s="291" t="s">
        <v>1166</v>
      </c>
      <c r="F708" s="291" t="s">
        <v>1167</v>
      </c>
      <c r="G708" s="291" t="s">
        <v>1168</v>
      </c>
      <c r="H708" s="294">
        <v>18.23</v>
      </c>
      <c r="I708" s="294">
        <v>36.456</v>
      </c>
      <c r="J708" s="291" t="s">
        <v>1169</v>
      </c>
      <c r="K708" s="294">
        <v>227.85</v>
      </c>
      <c r="L708" s="294">
        <v>3473.25</v>
      </c>
      <c r="M708" s="294">
        <v>3245.4</v>
      </c>
      <c r="N708" s="291" t="s">
        <v>42</v>
      </c>
    </row>
    <row r="709" s="291" customFormat="1" hidden="1" outlineLevel="2" spans="1:14">
      <c r="A709" s="291">
        <v>645</v>
      </c>
      <c r="B709" s="291" t="s">
        <v>1164</v>
      </c>
      <c r="C709" s="291" t="s">
        <v>1305</v>
      </c>
      <c r="D709" s="291" t="s">
        <v>478</v>
      </c>
      <c r="E709" s="291" t="s">
        <v>1166</v>
      </c>
      <c r="F709" s="291" t="s">
        <v>1167</v>
      </c>
      <c r="G709" s="291" t="s">
        <v>1170</v>
      </c>
      <c r="H709" s="294">
        <v>18.23</v>
      </c>
      <c r="I709" s="294">
        <v>36.456</v>
      </c>
      <c r="J709" s="291" t="s">
        <v>1169</v>
      </c>
      <c r="K709" s="294">
        <v>227.85</v>
      </c>
      <c r="L709" s="294">
        <v>3473.25</v>
      </c>
      <c r="M709" s="294">
        <v>3245.4</v>
      </c>
      <c r="N709" s="291" t="s">
        <v>42</v>
      </c>
    </row>
    <row r="710" s="291" customFormat="1" hidden="1" outlineLevel="2" spans="1:14">
      <c r="A710" s="291">
        <v>646</v>
      </c>
      <c r="B710" s="291" t="s">
        <v>1164</v>
      </c>
      <c r="C710" s="291" t="s">
        <v>1305</v>
      </c>
      <c r="D710" s="291" t="s">
        <v>478</v>
      </c>
      <c r="E710" s="291" t="s">
        <v>1166</v>
      </c>
      <c r="F710" s="291" t="s">
        <v>1167</v>
      </c>
      <c r="G710" s="291" t="s">
        <v>1171</v>
      </c>
      <c r="H710" s="294">
        <v>18.23</v>
      </c>
      <c r="I710" s="294">
        <v>36.456</v>
      </c>
      <c r="J710" s="291" t="s">
        <v>1169</v>
      </c>
      <c r="K710" s="294">
        <v>227.85</v>
      </c>
      <c r="L710" s="294">
        <v>3473.25</v>
      </c>
      <c r="M710" s="294">
        <v>3245.4</v>
      </c>
      <c r="N710" s="291" t="s">
        <v>42</v>
      </c>
    </row>
    <row r="711" s="291" customFormat="1" hidden="1" outlineLevel="2" spans="1:14">
      <c r="A711" s="291">
        <v>647</v>
      </c>
      <c r="B711" s="291" t="s">
        <v>1164</v>
      </c>
      <c r="C711" s="291" t="s">
        <v>1305</v>
      </c>
      <c r="D711" s="291" t="s">
        <v>478</v>
      </c>
      <c r="E711" s="291" t="s">
        <v>1166</v>
      </c>
      <c r="F711" s="291" t="s">
        <v>1167</v>
      </c>
      <c r="G711" s="291" t="s">
        <v>1172</v>
      </c>
      <c r="H711" s="294">
        <v>18.23</v>
      </c>
      <c r="I711" s="294">
        <v>36.456</v>
      </c>
      <c r="J711" s="291" t="s">
        <v>1169</v>
      </c>
      <c r="K711" s="294">
        <v>227.85</v>
      </c>
      <c r="L711" s="294">
        <v>3473.25</v>
      </c>
      <c r="M711" s="294">
        <v>3245.4</v>
      </c>
      <c r="N711" s="291" t="s">
        <v>42</v>
      </c>
    </row>
    <row r="712" s="291" customFormat="1" hidden="1" outlineLevel="2" spans="1:14">
      <c r="A712" s="291">
        <v>648</v>
      </c>
      <c r="B712" s="291" t="s">
        <v>1164</v>
      </c>
      <c r="C712" s="291" t="s">
        <v>1305</v>
      </c>
      <c r="D712" s="291" t="s">
        <v>478</v>
      </c>
      <c r="E712" s="291" t="s">
        <v>1166</v>
      </c>
      <c r="F712" s="291" t="s">
        <v>1167</v>
      </c>
      <c r="G712" s="291" t="s">
        <v>1173</v>
      </c>
      <c r="H712" s="294">
        <v>18.23</v>
      </c>
      <c r="I712" s="294">
        <v>36.456</v>
      </c>
      <c r="J712" s="291" t="s">
        <v>1169</v>
      </c>
      <c r="K712" s="294">
        <v>227.85</v>
      </c>
      <c r="L712" s="294">
        <v>3473.25</v>
      </c>
      <c r="M712" s="294">
        <v>3245.4</v>
      </c>
      <c r="N712" s="291" t="s">
        <v>42</v>
      </c>
    </row>
    <row r="713" s="291" customFormat="1" hidden="1" outlineLevel="2" spans="1:14">
      <c r="A713" s="291">
        <v>649</v>
      </c>
      <c r="B713" s="291" t="s">
        <v>1164</v>
      </c>
      <c r="C713" s="291" t="s">
        <v>1305</v>
      </c>
      <c r="D713" s="291" t="s">
        <v>478</v>
      </c>
      <c r="E713" s="291" t="s">
        <v>1166</v>
      </c>
      <c r="F713" s="291" t="s">
        <v>1167</v>
      </c>
      <c r="G713" s="291" t="s">
        <v>1174</v>
      </c>
      <c r="H713" s="294">
        <v>18.23</v>
      </c>
      <c r="I713" s="294">
        <v>36.456</v>
      </c>
      <c r="J713" s="291" t="s">
        <v>1169</v>
      </c>
      <c r="K713" s="294">
        <v>227.85</v>
      </c>
      <c r="L713" s="294">
        <v>3473.25</v>
      </c>
      <c r="M713" s="294">
        <v>3245.4</v>
      </c>
      <c r="N713" s="291" t="s">
        <v>42</v>
      </c>
    </row>
    <row r="714" s="291" customFormat="1" hidden="1" outlineLevel="2" spans="1:14">
      <c r="A714" s="291">
        <v>650</v>
      </c>
      <c r="B714" s="291" t="s">
        <v>1164</v>
      </c>
      <c r="C714" s="291" t="s">
        <v>1305</v>
      </c>
      <c r="D714" s="291" t="s">
        <v>478</v>
      </c>
      <c r="E714" s="291" t="s">
        <v>1166</v>
      </c>
      <c r="F714" s="291" t="s">
        <v>1167</v>
      </c>
      <c r="G714" s="291" t="s">
        <v>1175</v>
      </c>
      <c r="H714" s="294">
        <v>18.23</v>
      </c>
      <c r="I714" s="294">
        <v>36.456</v>
      </c>
      <c r="J714" s="291" t="s">
        <v>1169</v>
      </c>
      <c r="K714" s="294">
        <v>227.85</v>
      </c>
      <c r="L714" s="294">
        <v>3473.25</v>
      </c>
      <c r="M714" s="294">
        <v>3245.4</v>
      </c>
      <c r="N714" s="291" t="s">
        <v>42</v>
      </c>
    </row>
    <row r="715" s="291" customFormat="1" outlineLevel="1" collapsed="1" spans="4:14">
      <c r="D715" s="293" t="s">
        <v>1306</v>
      </c>
      <c r="H715" s="294">
        <f>SUBTOTAL(9,H704:H714)</f>
        <v>200.53</v>
      </c>
      <c r="I715" s="294">
        <f>SUBTOTAL(9,I704:I714)</f>
        <v>401.016</v>
      </c>
      <c r="K715" s="294"/>
      <c r="L715" s="294"/>
      <c r="M715" s="294"/>
      <c r="N715" s="291">
        <f>SUBTOTAL(9,N704:N714)</f>
        <v>0</v>
      </c>
    </row>
    <row r="716" s="291" customFormat="1" hidden="1" outlineLevel="2" spans="1:14">
      <c r="A716" s="291">
        <v>651</v>
      </c>
      <c r="B716" s="291" t="s">
        <v>1164</v>
      </c>
      <c r="C716" s="291" t="s">
        <v>1307</v>
      </c>
      <c r="D716" s="291" t="s">
        <v>530</v>
      </c>
      <c r="E716" s="291" t="s">
        <v>1166</v>
      </c>
      <c r="F716" s="291" t="s">
        <v>1167</v>
      </c>
      <c r="G716" s="291" t="s">
        <v>1178</v>
      </c>
      <c r="H716" s="294">
        <v>18.23</v>
      </c>
      <c r="I716" s="294">
        <v>36.456</v>
      </c>
      <c r="J716" s="291" t="s">
        <v>1169</v>
      </c>
      <c r="K716" s="294">
        <v>227.85</v>
      </c>
      <c r="L716" s="294">
        <v>3473.25</v>
      </c>
      <c r="M716" s="294">
        <v>3245.4</v>
      </c>
      <c r="N716" s="291" t="s">
        <v>42</v>
      </c>
    </row>
    <row r="717" s="291" customFormat="1" hidden="1" outlineLevel="2" spans="1:14">
      <c r="A717" s="291">
        <v>652</v>
      </c>
      <c r="B717" s="291" t="s">
        <v>1164</v>
      </c>
      <c r="C717" s="291" t="s">
        <v>1307</v>
      </c>
      <c r="D717" s="291" t="s">
        <v>530</v>
      </c>
      <c r="E717" s="291" t="s">
        <v>1166</v>
      </c>
      <c r="F717" s="291" t="s">
        <v>1167</v>
      </c>
      <c r="G717" s="291" t="s">
        <v>1179</v>
      </c>
      <c r="H717" s="294">
        <v>18.23</v>
      </c>
      <c r="I717" s="294">
        <v>36.456</v>
      </c>
      <c r="J717" s="291" t="s">
        <v>1169</v>
      </c>
      <c r="K717" s="294">
        <v>227.85</v>
      </c>
      <c r="L717" s="294">
        <v>3473.25</v>
      </c>
      <c r="M717" s="294">
        <v>3245.4</v>
      </c>
      <c r="N717" s="291" t="s">
        <v>42</v>
      </c>
    </row>
    <row r="718" s="291" customFormat="1" hidden="1" outlineLevel="2" spans="1:14">
      <c r="A718" s="291">
        <v>653</v>
      </c>
      <c r="B718" s="291" t="s">
        <v>1164</v>
      </c>
      <c r="C718" s="291" t="s">
        <v>1307</v>
      </c>
      <c r="D718" s="291" t="s">
        <v>530</v>
      </c>
      <c r="E718" s="291" t="s">
        <v>1166</v>
      </c>
      <c r="F718" s="291" t="s">
        <v>1167</v>
      </c>
      <c r="G718" s="291" t="s">
        <v>1180</v>
      </c>
      <c r="H718" s="294">
        <v>18.23</v>
      </c>
      <c r="I718" s="294">
        <v>36.456</v>
      </c>
      <c r="J718" s="291" t="s">
        <v>1169</v>
      </c>
      <c r="K718" s="294">
        <v>227.85</v>
      </c>
      <c r="L718" s="294">
        <v>3473.25</v>
      </c>
      <c r="M718" s="294">
        <v>3245.4</v>
      </c>
      <c r="N718" s="291" t="s">
        <v>42</v>
      </c>
    </row>
    <row r="719" s="291" customFormat="1" hidden="1" outlineLevel="2" spans="1:14">
      <c r="A719" s="291">
        <v>654</v>
      </c>
      <c r="B719" s="291" t="s">
        <v>1164</v>
      </c>
      <c r="C719" s="291" t="s">
        <v>1307</v>
      </c>
      <c r="D719" s="291" t="s">
        <v>530</v>
      </c>
      <c r="E719" s="291" t="s">
        <v>1166</v>
      </c>
      <c r="F719" s="291" t="s">
        <v>1167</v>
      </c>
      <c r="G719" s="291" t="s">
        <v>1181</v>
      </c>
      <c r="H719" s="294">
        <v>18.23</v>
      </c>
      <c r="I719" s="294">
        <v>36.456</v>
      </c>
      <c r="J719" s="291" t="s">
        <v>1169</v>
      </c>
      <c r="K719" s="294">
        <v>227.85</v>
      </c>
      <c r="L719" s="294">
        <v>3473.25</v>
      </c>
      <c r="M719" s="294">
        <v>3245.4</v>
      </c>
      <c r="N719" s="291" t="s">
        <v>42</v>
      </c>
    </row>
    <row r="720" s="291" customFormat="1" hidden="1" outlineLevel="2" spans="1:14">
      <c r="A720" s="291">
        <v>655</v>
      </c>
      <c r="B720" s="291" t="s">
        <v>1164</v>
      </c>
      <c r="C720" s="291" t="s">
        <v>1307</v>
      </c>
      <c r="D720" s="291" t="s">
        <v>530</v>
      </c>
      <c r="E720" s="291" t="s">
        <v>1166</v>
      </c>
      <c r="F720" s="291" t="s">
        <v>1167</v>
      </c>
      <c r="G720" s="291" t="s">
        <v>1168</v>
      </c>
      <c r="H720" s="294">
        <v>18.23</v>
      </c>
      <c r="I720" s="294">
        <v>36.456</v>
      </c>
      <c r="J720" s="291" t="s">
        <v>1169</v>
      </c>
      <c r="K720" s="294">
        <v>227.85</v>
      </c>
      <c r="L720" s="294">
        <v>3473.25</v>
      </c>
      <c r="M720" s="294">
        <v>3245.4</v>
      </c>
      <c r="N720" s="291" t="s">
        <v>42</v>
      </c>
    </row>
    <row r="721" s="291" customFormat="1" hidden="1" outlineLevel="2" spans="1:14">
      <c r="A721" s="291">
        <v>656</v>
      </c>
      <c r="B721" s="291" t="s">
        <v>1164</v>
      </c>
      <c r="C721" s="291" t="s">
        <v>1307</v>
      </c>
      <c r="D721" s="291" t="s">
        <v>530</v>
      </c>
      <c r="E721" s="291" t="s">
        <v>1166</v>
      </c>
      <c r="F721" s="291" t="s">
        <v>1167</v>
      </c>
      <c r="G721" s="291" t="s">
        <v>1170</v>
      </c>
      <c r="H721" s="294">
        <v>18.23</v>
      </c>
      <c r="I721" s="294">
        <v>36.456</v>
      </c>
      <c r="J721" s="291" t="s">
        <v>1169</v>
      </c>
      <c r="K721" s="294">
        <v>227.85</v>
      </c>
      <c r="L721" s="294">
        <v>3473.25</v>
      </c>
      <c r="M721" s="294">
        <v>3245.4</v>
      </c>
      <c r="N721" s="291" t="s">
        <v>42</v>
      </c>
    </row>
    <row r="722" s="291" customFormat="1" hidden="1" outlineLevel="2" spans="1:14">
      <c r="A722" s="291">
        <v>657</v>
      </c>
      <c r="B722" s="291" t="s">
        <v>1164</v>
      </c>
      <c r="C722" s="291" t="s">
        <v>1307</v>
      </c>
      <c r="D722" s="291" t="s">
        <v>530</v>
      </c>
      <c r="E722" s="291" t="s">
        <v>1166</v>
      </c>
      <c r="F722" s="291" t="s">
        <v>1167</v>
      </c>
      <c r="G722" s="291" t="s">
        <v>1171</v>
      </c>
      <c r="H722" s="294">
        <v>18.23</v>
      </c>
      <c r="I722" s="294">
        <v>36.456</v>
      </c>
      <c r="J722" s="291" t="s">
        <v>1169</v>
      </c>
      <c r="K722" s="294">
        <v>227.85</v>
      </c>
      <c r="L722" s="294">
        <v>3473.25</v>
      </c>
      <c r="M722" s="294">
        <v>3245.4</v>
      </c>
      <c r="N722" s="291" t="s">
        <v>42</v>
      </c>
    </row>
    <row r="723" s="291" customFormat="1" hidden="1" outlineLevel="2" spans="1:14">
      <c r="A723" s="291">
        <v>658</v>
      </c>
      <c r="B723" s="291" t="s">
        <v>1164</v>
      </c>
      <c r="C723" s="291" t="s">
        <v>1307</v>
      </c>
      <c r="D723" s="291" t="s">
        <v>530</v>
      </c>
      <c r="E723" s="291" t="s">
        <v>1166</v>
      </c>
      <c r="F723" s="291" t="s">
        <v>1167</v>
      </c>
      <c r="G723" s="291" t="s">
        <v>1172</v>
      </c>
      <c r="H723" s="294">
        <v>18.23</v>
      </c>
      <c r="I723" s="294">
        <v>36.456</v>
      </c>
      <c r="J723" s="291" t="s">
        <v>1169</v>
      </c>
      <c r="K723" s="294">
        <v>227.85</v>
      </c>
      <c r="L723" s="294">
        <v>3473.25</v>
      </c>
      <c r="M723" s="294">
        <v>3245.4</v>
      </c>
      <c r="N723" s="291" t="s">
        <v>42</v>
      </c>
    </row>
    <row r="724" s="291" customFormat="1" hidden="1" outlineLevel="2" spans="1:14">
      <c r="A724" s="291">
        <v>659</v>
      </c>
      <c r="B724" s="291" t="s">
        <v>1164</v>
      </c>
      <c r="C724" s="291" t="s">
        <v>1307</v>
      </c>
      <c r="D724" s="291" t="s">
        <v>530</v>
      </c>
      <c r="E724" s="291" t="s">
        <v>1166</v>
      </c>
      <c r="F724" s="291" t="s">
        <v>1167</v>
      </c>
      <c r="G724" s="291" t="s">
        <v>1173</v>
      </c>
      <c r="H724" s="294">
        <v>18.23</v>
      </c>
      <c r="I724" s="294">
        <v>36.456</v>
      </c>
      <c r="J724" s="291" t="s">
        <v>1169</v>
      </c>
      <c r="K724" s="294">
        <v>227.85</v>
      </c>
      <c r="L724" s="294">
        <v>3473.25</v>
      </c>
      <c r="M724" s="294">
        <v>3245.4</v>
      </c>
      <c r="N724" s="291" t="s">
        <v>42</v>
      </c>
    </row>
    <row r="725" s="291" customFormat="1" hidden="1" outlineLevel="2" spans="1:14">
      <c r="A725" s="291">
        <v>660</v>
      </c>
      <c r="B725" s="291" t="s">
        <v>1164</v>
      </c>
      <c r="C725" s="291" t="s">
        <v>1307</v>
      </c>
      <c r="D725" s="291" t="s">
        <v>530</v>
      </c>
      <c r="E725" s="291" t="s">
        <v>1166</v>
      </c>
      <c r="F725" s="291" t="s">
        <v>1167</v>
      </c>
      <c r="G725" s="291" t="s">
        <v>1174</v>
      </c>
      <c r="H725" s="294">
        <v>18.23</v>
      </c>
      <c r="I725" s="294">
        <v>36.456</v>
      </c>
      <c r="J725" s="291" t="s">
        <v>1169</v>
      </c>
      <c r="K725" s="294">
        <v>227.85</v>
      </c>
      <c r="L725" s="294">
        <v>3473.25</v>
      </c>
      <c r="M725" s="294">
        <v>3245.4</v>
      </c>
      <c r="N725" s="291" t="s">
        <v>42</v>
      </c>
    </row>
    <row r="726" s="291" customFormat="1" hidden="1" outlineLevel="2" spans="1:14">
      <c r="A726" s="291">
        <v>661</v>
      </c>
      <c r="B726" s="291" t="s">
        <v>1164</v>
      </c>
      <c r="C726" s="291" t="s">
        <v>1307</v>
      </c>
      <c r="D726" s="291" t="s">
        <v>530</v>
      </c>
      <c r="E726" s="291" t="s">
        <v>1166</v>
      </c>
      <c r="F726" s="291" t="s">
        <v>1167</v>
      </c>
      <c r="G726" s="291" t="s">
        <v>1175</v>
      </c>
      <c r="H726" s="294">
        <v>18.23</v>
      </c>
      <c r="I726" s="294">
        <v>36.456</v>
      </c>
      <c r="J726" s="291" t="s">
        <v>1169</v>
      </c>
      <c r="K726" s="294">
        <v>227.85</v>
      </c>
      <c r="L726" s="294">
        <v>3473.25</v>
      </c>
      <c r="M726" s="294">
        <v>3245.4</v>
      </c>
      <c r="N726" s="291" t="s">
        <v>42</v>
      </c>
    </row>
    <row r="727" s="291" customFormat="1" outlineLevel="1" collapsed="1" spans="4:14">
      <c r="D727" s="293" t="s">
        <v>1308</v>
      </c>
      <c r="H727" s="294">
        <f>SUBTOTAL(9,H716:H726)</f>
        <v>200.53</v>
      </c>
      <c r="I727" s="294">
        <f>SUBTOTAL(9,I716:I726)</f>
        <v>401.016</v>
      </c>
      <c r="K727" s="294"/>
      <c r="L727" s="294"/>
      <c r="M727" s="294"/>
      <c r="N727" s="291">
        <f>SUBTOTAL(9,N716:N726)</f>
        <v>0</v>
      </c>
    </row>
    <row r="728" s="291" customFormat="1" hidden="1" outlineLevel="2" spans="1:14">
      <c r="A728" s="291">
        <v>662</v>
      </c>
      <c r="B728" s="291" t="s">
        <v>1164</v>
      </c>
      <c r="C728" s="291" t="s">
        <v>1309</v>
      </c>
      <c r="D728" s="291" t="s">
        <v>947</v>
      </c>
      <c r="E728" s="291" t="s">
        <v>1166</v>
      </c>
      <c r="F728" s="291" t="s">
        <v>1167</v>
      </c>
      <c r="G728" s="291" t="s">
        <v>1170</v>
      </c>
      <c r="H728" s="294">
        <v>18.22</v>
      </c>
      <c r="I728" s="294">
        <v>36.44</v>
      </c>
      <c r="J728" s="291" t="s">
        <v>1169</v>
      </c>
      <c r="K728" s="294">
        <v>227.75</v>
      </c>
      <c r="L728" s="294">
        <v>3473.25</v>
      </c>
      <c r="M728" s="294">
        <v>3245.5</v>
      </c>
      <c r="N728" s="291" t="s">
        <v>42</v>
      </c>
    </row>
    <row r="729" s="291" customFormat="1" hidden="1" outlineLevel="2" spans="1:14">
      <c r="A729" s="291">
        <v>663</v>
      </c>
      <c r="B729" s="291" t="s">
        <v>1164</v>
      </c>
      <c r="C729" s="291" t="s">
        <v>1309</v>
      </c>
      <c r="D729" s="291" t="s">
        <v>947</v>
      </c>
      <c r="E729" s="291" t="s">
        <v>1166</v>
      </c>
      <c r="F729" s="291" t="s">
        <v>1167</v>
      </c>
      <c r="G729" s="291" t="s">
        <v>1171</v>
      </c>
      <c r="H729" s="294">
        <v>18.22</v>
      </c>
      <c r="I729" s="294">
        <v>36.44</v>
      </c>
      <c r="J729" s="291" t="s">
        <v>1169</v>
      </c>
      <c r="K729" s="294">
        <v>227.75</v>
      </c>
      <c r="L729" s="294">
        <v>3473.25</v>
      </c>
      <c r="M729" s="294">
        <v>3245.5</v>
      </c>
      <c r="N729" s="291" t="s">
        <v>42</v>
      </c>
    </row>
    <row r="730" s="291" customFormat="1" hidden="1" outlineLevel="2" spans="1:14">
      <c r="A730" s="291">
        <v>664</v>
      </c>
      <c r="B730" s="291" t="s">
        <v>1164</v>
      </c>
      <c r="C730" s="291" t="s">
        <v>1309</v>
      </c>
      <c r="D730" s="291" t="s">
        <v>947</v>
      </c>
      <c r="E730" s="291" t="s">
        <v>1166</v>
      </c>
      <c r="F730" s="291" t="s">
        <v>1167</v>
      </c>
      <c r="G730" s="291" t="s">
        <v>1172</v>
      </c>
      <c r="H730" s="294">
        <v>18.22</v>
      </c>
      <c r="I730" s="294">
        <v>36.44</v>
      </c>
      <c r="J730" s="291" t="s">
        <v>1169</v>
      </c>
      <c r="K730" s="294">
        <v>227.75</v>
      </c>
      <c r="L730" s="294">
        <v>3473.25</v>
      </c>
      <c r="M730" s="294">
        <v>3245.5</v>
      </c>
      <c r="N730" s="291" t="s">
        <v>42</v>
      </c>
    </row>
    <row r="731" s="291" customFormat="1" hidden="1" outlineLevel="2" spans="1:14">
      <c r="A731" s="291">
        <v>665</v>
      </c>
      <c r="B731" s="291" t="s">
        <v>1164</v>
      </c>
      <c r="C731" s="291" t="s">
        <v>1309</v>
      </c>
      <c r="D731" s="291" t="s">
        <v>947</v>
      </c>
      <c r="E731" s="291" t="s">
        <v>1166</v>
      </c>
      <c r="F731" s="291" t="s">
        <v>1167</v>
      </c>
      <c r="G731" s="291" t="s">
        <v>1173</v>
      </c>
      <c r="H731" s="294">
        <v>18.22</v>
      </c>
      <c r="I731" s="294">
        <v>36.44</v>
      </c>
      <c r="J731" s="291" t="s">
        <v>1169</v>
      </c>
      <c r="K731" s="294">
        <v>227.75</v>
      </c>
      <c r="L731" s="294">
        <v>3473.25</v>
      </c>
      <c r="M731" s="294">
        <v>3245.5</v>
      </c>
      <c r="N731" s="291" t="s">
        <v>42</v>
      </c>
    </row>
    <row r="732" s="291" customFormat="1" hidden="1" outlineLevel="2" spans="1:14">
      <c r="A732" s="291">
        <v>666</v>
      </c>
      <c r="B732" s="291" t="s">
        <v>1164</v>
      </c>
      <c r="C732" s="291" t="s">
        <v>1309</v>
      </c>
      <c r="D732" s="291" t="s">
        <v>947</v>
      </c>
      <c r="E732" s="291" t="s">
        <v>1166</v>
      </c>
      <c r="F732" s="291" t="s">
        <v>1167</v>
      </c>
      <c r="G732" s="291" t="s">
        <v>1174</v>
      </c>
      <c r="H732" s="294">
        <v>18.22</v>
      </c>
      <c r="I732" s="294">
        <v>36.44</v>
      </c>
      <c r="J732" s="291" t="s">
        <v>1169</v>
      </c>
      <c r="K732" s="294">
        <v>227.75</v>
      </c>
      <c r="L732" s="294">
        <v>3473.25</v>
      </c>
      <c r="M732" s="294">
        <v>3245.5</v>
      </c>
      <c r="N732" s="291" t="s">
        <v>42</v>
      </c>
    </row>
    <row r="733" s="291" customFormat="1" hidden="1" outlineLevel="2" spans="1:14">
      <c r="A733" s="291">
        <v>667</v>
      </c>
      <c r="B733" s="291" t="s">
        <v>1164</v>
      </c>
      <c r="C733" s="291" t="s">
        <v>1309</v>
      </c>
      <c r="D733" s="291" t="s">
        <v>947</v>
      </c>
      <c r="E733" s="291" t="s">
        <v>1166</v>
      </c>
      <c r="F733" s="291" t="s">
        <v>1167</v>
      </c>
      <c r="G733" s="291" t="s">
        <v>1175</v>
      </c>
      <c r="H733" s="294">
        <v>18.22</v>
      </c>
      <c r="I733" s="294">
        <v>36.44</v>
      </c>
      <c r="J733" s="291" t="s">
        <v>1169</v>
      </c>
      <c r="K733" s="294">
        <v>227.75</v>
      </c>
      <c r="L733" s="294">
        <v>3473.25</v>
      </c>
      <c r="M733" s="294">
        <v>3245.5</v>
      </c>
      <c r="N733" s="291" t="s">
        <v>42</v>
      </c>
    </row>
    <row r="734" s="291" customFormat="1" outlineLevel="1" collapsed="1" spans="4:14">
      <c r="D734" s="293" t="s">
        <v>1310</v>
      </c>
      <c r="H734" s="294">
        <f>SUBTOTAL(9,H728:H733)</f>
        <v>109.32</v>
      </c>
      <c r="I734" s="294">
        <f>SUBTOTAL(9,I728:I733)</f>
        <v>218.64</v>
      </c>
      <c r="K734" s="294"/>
      <c r="L734" s="294"/>
      <c r="M734" s="294"/>
      <c r="N734" s="291">
        <f>SUBTOTAL(9,N728:N733)</f>
        <v>0</v>
      </c>
    </row>
    <row r="735" s="291" customFormat="1" hidden="1" outlineLevel="2" spans="1:14">
      <c r="A735" s="291">
        <v>668</v>
      </c>
      <c r="B735" s="291" t="s">
        <v>1164</v>
      </c>
      <c r="C735" s="291" t="s">
        <v>1311</v>
      </c>
      <c r="D735" s="291" t="s">
        <v>215</v>
      </c>
      <c r="E735" s="291" t="s">
        <v>1166</v>
      </c>
      <c r="F735" s="291" t="s">
        <v>1167</v>
      </c>
      <c r="G735" s="291" t="s">
        <v>1178</v>
      </c>
      <c r="H735" s="294">
        <v>18.23</v>
      </c>
      <c r="I735" s="294">
        <v>36.456</v>
      </c>
      <c r="J735" s="291" t="s">
        <v>1169</v>
      </c>
      <c r="K735" s="294">
        <v>227.85</v>
      </c>
      <c r="L735" s="294">
        <v>3473.25</v>
      </c>
      <c r="M735" s="294">
        <v>3245.4</v>
      </c>
      <c r="N735" s="291" t="s">
        <v>42</v>
      </c>
    </row>
    <row r="736" s="291" customFormat="1" hidden="1" outlineLevel="2" spans="1:14">
      <c r="A736" s="291">
        <v>669</v>
      </c>
      <c r="B736" s="291" t="s">
        <v>1164</v>
      </c>
      <c r="C736" s="291" t="s">
        <v>1311</v>
      </c>
      <c r="D736" s="291" t="s">
        <v>215</v>
      </c>
      <c r="E736" s="291" t="s">
        <v>1166</v>
      </c>
      <c r="F736" s="291" t="s">
        <v>1167</v>
      </c>
      <c r="G736" s="291" t="s">
        <v>1179</v>
      </c>
      <c r="H736" s="294">
        <v>18.23</v>
      </c>
      <c r="I736" s="294">
        <v>36.456</v>
      </c>
      <c r="J736" s="291" t="s">
        <v>1169</v>
      </c>
      <c r="K736" s="294">
        <v>227.85</v>
      </c>
      <c r="L736" s="294">
        <v>3473.25</v>
      </c>
      <c r="M736" s="294">
        <v>3245.4</v>
      </c>
      <c r="N736" s="291" t="s">
        <v>42</v>
      </c>
    </row>
    <row r="737" s="291" customFormat="1" hidden="1" outlineLevel="2" spans="1:14">
      <c r="A737" s="291">
        <v>670</v>
      </c>
      <c r="B737" s="291" t="s">
        <v>1164</v>
      </c>
      <c r="C737" s="291" t="s">
        <v>1311</v>
      </c>
      <c r="D737" s="291" t="s">
        <v>215</v>
      </c>
      <c r="E737" s="291" t="s">
        <v>1166</v>
      </c>
      <c r="F737" s="291" t="s">
        <v>1167</v>
      </c>
      <c r="G737" s="291" t="s">
        <v>1180</v>
      </c>
      <c r="H737" s="294">
        <v>18.23</v>
      </c>
      <c r="I737" s="294">
        <v>36.456</v>
      </c>
      <c r="J737" s="291" t="s">
        <v>1169</v>
      </c>
      <c r="K737" s="294">
        <v>227.85</v>
      </c>
      <c r="L737" s="294">
        <v>3473.25</v>
      </c>
      <c r="M737" s="294">
        <v>3245.4</v>
      </c>
      <c r="N737" s="291" t="s">
        <v>42</v>
      </c>
    </row>
    <row r="738" s="291" customFormat="1" hidden="1" outlineLevel="2" spans="1:14">
      <c r="A738" s="291">
        <v>671</v>
      </c>
      <c r="B738" s="291" t="s">
        <v>1164</v>
      </c>
      <c r="C738" s="291" t="s">
        <v>1311</v>
      </c>
      <c r="D738" s="291" t="s">
        <v>215</v>
      </c>
      <c r="E738" s="291" t="s">
        <v>1166</v>
      </c>
      <c r="F738" s="291" t="s">
        <v>1167</v>
      </c>
      <c r="G738" s="291" t="s">
        <v>1181</v>
      </c>
      <c r="H738" s="294">
        <v>18.23</v>
      </c>
      <c r="I738" s="294">
        <v>36.456</v>
      </c>
      <c r="J738" s="291" t="s">
        <v>1169</v>
      </c>
      <c r="K738" s="294">
        <v>227.85</v>
      </c>
      <c r="L738" s="294">
        <v>3473.25</v>
      </c>
      <c r="M738" s="294">
        <v>3245.4</v>
      </c>
      <c r="N738" s="291" t="s">
        <v>42</v>
      </c>
    </row>
    <row r="739" s="291" customFormat="1" hidden="1" outlineLevel="2" spans="1:14">
      <c r="A739" s="291">
        <v>672</v>
      </c>
      <c r="B739" s="291" t="s">
        <v>1164</v>
      </c>
      <c r="C739" s="291" t="s">
        <v>1311</v>
      </c>
      <c r="D739" s="291" t="s">
        <v>215</v>
      </c>
      <c r="E739" s="291" t="s">
        <v>1166</v>
      </c>
      <c r="F739" s="291" t="s">
        <v>1167</v>
      </c>
      <c r="G739" s="291" t="s">
        <v>1168</v>
      </c>
      <c r="H739" s="294">
        <v>18.23</v>
      </c>
      <c r="I739" s="294">
        <v>36.456</v>
      </c>
      <c r="J739" s="291" t="s">
        <v>1169</v>
      </c>
      <c r="K739" s="294">
        <v>227.85</v>
      </c>
      <c r="L739" s="294">
        <v>3473.25</v>
      </c>
      <c r="M739" s="294">
        <v>3245.4</v>
      </c>
      <c r="N739" s="291" t="s">
        <v>42</v>
      </c>
    </row>
    <row r="740" s="291" customFormat="1" hidden="1" outlineLevel="2" spans="1:14">
      <c r="A740" s="291">
        <v>673</v>
      </c>
      <c r="B740" s="291" t="s">
        <v>1164</v>
      </c>
      <c r="C740" s="291" t="s">
        <v>1311</v>
      </c>
      <c r="D740" s="291" t="s">
        <v>215</v>
      </c>
      <c r="E740" s="291" t="s">
        <v>1166</v>
      </c>
      <c r="F740" s="291" t="s">
        <v>1167</v>
      </c>
      <c r="G740" s="291" t="s">
        <v>1170</v>
      </c>
      <c r="H740" s="294">
        <v>18.23</v>
      </c>
      <c r="I740" s="294">
        <v>36.456</v>
      </c>
      <c r="J740" s="291" t="s">
        <v>1169</v>
      </c>
      <c r="K740" s="294">
        <v>227.85</v>
      </c>
      <c r="L740" s="294">
        <v>3473.25</v>
      </c>
      <c r="M740" s="294">
        <v>3245.4</v>
      </c>
      <c r="N740" s="291" t="s">
        <v>42</v>
      </c>
    </row>
    <row r="741" s="291" customFormat="1" hidden="1" outlineLevel="2" spans="1:14">
      <c r="A741" s="291">
        <v>674</v>
      </c>
      <c r="B741" s="291" t="s">
        <v>1164</v>
      </c>
      <c r="C741" s="291" t="s">
        <v>1311</v>
      </c>
      <c r="D741" s="291" t="s">
        <v>215</v>
      </c>
      <c r="E741" s="291" t="s">
        <v>1166</v>
      </c>
      <c r="F741" s="291" t="s">
        <v>1167</v>
      </c>
      <c r="G741" s="291" t="s">
        <v>1171</v>
      </c>
      <c r="H741" s="294">
        <v>18.23</v>
      </c>
      <c r="I741" s="294">
        <v>36.456</v>
      </c>
      <c r="J741" s="291" t="s">
        <v>1169</v>
      </c>
      <c r="K741" s="294">
        <v>227.85</v>
      </c>
      <c r="L741" s="294">
        <v>3473.25</v>
      </c>
      <c r="M741" s="294">
        <v>3245.4</v>
      </c>
      <c r="N741" s="291" t="s">
        <v>42</v>
      </c>
    </row>
    <row r="742" s="291" customFormat="1" hidden="1" outlineLevel="2" spans="1:14">
      <c r="A742" s="291">
        <v>675</v>
      </c>
      <c r="B742" s="291" t="s">
        <v>1164</v>
      </c>
      <c r="C742" s="291" t="s">
        <v>1311</v>
      </c>
      <c r="D742" s="291" t="s">
        <v>215</v>
      </c>
      <c r="E742" s="291" t="s">
        <v>1166</v>
      </c>
      <c r="F742" s="291" t="s">
        <v>1167</v>
      </c>
      <c r="G742" s="291" t="s">
        <v>1172</v>
      </c>
      <c r="H742" s="294">
        <v>18.23</v>
      </c>
      <c r="I742" s="294">
        <v>36.456</v>
      </c>
      <c r="J742" s="291" t="s">
        <v>1169</v>
      </c>
      <c r="K742" s="294">
        <v>227.85</v>
      </c>
      <c r="L742" s="294">
        <v>3473.25</v>
      </c>
      <c r="M742" s="294">
        <v>3245.4</v>
      </c>
      <c r="N742" s="291" t="s">
        <v>42</v>
      </c>
    </row>
    <row r="743" s="291" customFormat="1" hidden="1" outlineLevel="2" spans="1:14">
      <c r="A743" s="291">
        <v>676</v>
      </c>
      <c r="B743" s="291" t="s">
        <v>1164</v>
      </c>
      <c r="C743" s="291" t="s">
        <v>1311</v>
      </c>
      <c r="D743" s="291" t="s">
        <v>215</v>
      </c>
      <c r="E743" s="291" t="s">
        <v>1166</v>
      </c>
      <c r="F743" s="291" t="s">
        <v>1167</v>
      </c>
      <c r="G743" s="291" t="s">
        <v>1173</v>
      </c>
      <c r="H743" s="294">
        <v>18.23</v>
      </c>
      <c r="I743" s="294">
        <v>36.456</v>
      </c>
      <c r="J743" s="291" t="s">
        <v>1169</v>
      </c>
      <c r="K743" s="294">
        <v>227.85</v>
      </c>
      <c r="L743" s="294">
        <v>3473.25</v>
      </c>
      <c r="M743" s="294">
        <v>3245.4</v>
      </c>
      <c r="N743" s="291" t="s">
        <v>42</v>
      </c>
    </row>
    <row r="744" s="291" customFormat="1" hidden="1" outlineLevel="2" spans="1:14">
      <c r="A744" s="291">
        <v>677</v>
      </c>
      <c r="B744" s="291" t="s">
        <v>1164</v>
      </c>
      <c r="C744" s="291" t="s">
        <v>1311</v>
      </c>
      <c r="D744" s="291" t="s">
        <v>215</v>
      </c>
      <c r="E744" s="291" t="s">
        <v>1166</v>
      </c>
      <c r="F744" s="291" t="s">
        <v>1167</v>
      </c>
      <c r="G744" s="291" t="s">
        <v>1174</v>
      </c>
      <c r="H744" s="294">
        <v>18.23</v>
      </c>
      <c r="I744" s="294">
        <v>36.456</v>
      </c>
      <c r="J744" s="291" t="s">
        <v>1169</v>
      </c>
      <c r="K744" s="294">
        <v>227.85</v>
      </c>
      <c r="L744" s="294">
        <v>3473.25</v>
      </c>
      <c r="M744" s="294">
        <v>3245.4</v>
      </c>
      <c r="N744" s="291" t="s">
        <v>42</v>
      </c>
    </row>
    <row r="745" s="291" customFormat="1" hidden="1" outlineLevel="2" spans="1:14">
      <c r="A745" s="291">
        <v>678</v>
      </c>
      <c r="B745" s="291" t="s">
        <v>1164</v>
      </c>
      <c r="C745" s="291" t="s">
        <v>1311</v>
      </c>
      <c r="D745" s="291" t="s">
        <v>215</v>
      </c>
      <c r="E745" s="291" t="s">
        <v>1166</v>
      </c>
      <c r="F745" s="291" t="s">
        <v>1167</v>
      </c>
      <c r="G745" s="291" t="s">
        <v>1175</v>
      </c>
      <c r="H745" s="294">
        <v>18.23</v>
      </c>
      <c r="I745" s="294">
        <v>36.456</v>
      </c>
      <c r="J745" s="291" t="s">
        <v>1169</v>
      </c>
      <c r="K745" s="294">
        <v>227.85</v>
      </c>
      <c r="L745" s="294">
        <v>3473.25</v>
      </c>
      <c r="M745" s="294">
        <v>3245.4</v>
      </c>
      <c r="N745" s="291" t="s">
        <v>42</v>
      </c>
    </row>
    <row r="746" s="291" customFormat="1" outlineLevel="1" collapsed="1" spans="4:14">
      <c r="D746" s="293" t="s">
        <v>1312</v>
      </c>
      <c r="H746" s="294">
        <f>SUBTOTAL(9,H735:H745)</f>
        <v>200.53</v>
      </c>
      <c r="I746" s="294">
        <f>SUBTOTAL(9,I735:I745)</f>
        <v>401.016</v>
      </c>
      <c r="K746" s="294"/>
      <c r="L746" s="294"/>
      <c r="M746" s="294"/>
      <c r="N746" s="291">
        <f>SUBTOTAL(9,N735:N745)</f>
        <v>0</v>
      </c>
    </row>
    <row r="747" s="291" customFormat="1" hidden="1" outlineLevel="2" spans="1:14">
      <c r="A747" s="291">
        <v>679</v>
      </c>
      <c r="B747" s="291" t="s">
        <v>1164</v>
      </c>
      <c r="C747" s="291" t="s">
        <v>1313</v>
      </c>
      <c r="D747" s="291" t="s">
        <v>177</v>
      </c>
      <c r="E747" s="291" t="s">
        <v>1166</v>
      </c>
      <c r="F747" s="291" t="s">
        <v>1167</v>
      </c>
      <c r="G747" s="291" t="s">
        <v>1178</v>
      </c>
      <c r="H747" s="294">
        <v>18.23</v>
      </c>
      <c r="I747" s="294">
        <v>36.456</v>
      </c>
      <c r="J747" s="291" t="s">
        <v>1169</v>
      </c>
      <c r="K747" s="294">
        <v>227.85</v>
      </c>
      <c r="L747" s="294">
        <v>3473.25</v>
      </c>
      <c r="M747" s="294">
        <v>3245.4</v>
      </c>
      <c r="N747" s="291" t="s">
        <v>42</v>
      </c>
    </row>
    <row r="748" s="291" customFormat="1" hidden="1" outlineLevel="2" spans="1:14">
      <c r="A748" s="291">
        <v>680</v>
      </c>
      <c r="B748" s="291" t="s">
        <v>1164</v>
      </c>
      <c r="C748" s="291" t="s">
        <v>1313</v>
      </c>
      <c r="D748" s="291" t="s">
        <v>177</v>
      </c>
      <c r="E748" s="291" t="s">
        <v>1166</v>
      </c>
      <c r="F748" s="291" t="s">
        <v>1167</v>
      </c>
      <c r="G748" s="291" t="s">
        <v>1179</v>
      </c>
      <c r="H748" s="294">
        <v>18.23</v>
      </c>
      <c r="I748" s="294">
        <v>36.456</v>
      </c>
      <c r="J748" s="291" t="s">
        <v>1169</v>
      </c>
      <c r="K748" s="294">
        <v>227.85</v>
      </c>
      <c r="L748" s="294">
        <v>3473.25</v>
      </c>
      <c r="M748" s="294">
        <v>3245.4</v>
      </c>
      <c r="N748" s="291" t="s">
        <v>42</v>
      </c>
    </row>
    <row r="749" s="291" customFormat="1" hidden="1" outlineLevel="2" spans="1:14">
      <c r="A749" s="291">
        <v>681</v>
      </c>
      <c r="B749" s="291" t="s">
        <v>1164</v>
      </c>
      <c r="C749" s="291" t="s">
        <v>1313</v>
      </c>
      <c r="D749" s="291" t="s">
        <v>177</v>
      </c>
      <c r="E749" s="291" t="s">
        <v>1166</v>
      </c>
      <c r="F749" s="291" t="s">
        <v>1167</v>
      </c>
      <c r="G749" s="291" t="s">
        <v>1180</v>
      </c>
      <c r="H749" s="294">
        <v>18.23</v>
      </c>
      <c r="I749" s="294">
        <v>36.456</v>
      </c>
      <c r="J749" s="291" t="s">
        <v>1169</v>
      </c>
      <c r="K749" s="294">
        <v>227.85</v>
      </c>
      <c r="L749" s="294">
        <v>3473.25</v>
      </c>
      <c r="M749" s="294">
        <v>3245.4</v>
      </c>
      <c r="N749" s="291" t="s">
        <v>42</v>
      </c>
    </row>
    <row r="750" s="291" customFormat="1" hidden="1" outlineLevel="2" spans="1:14">
      <c r="A750" s="291">
        <v>682</v>
      </c>
      <c r="B750" s="291" t="s">
        <v>1164</v>
      </c>
      <c r="C750" s="291" t="s">
        <v>1313</v>
      </c>
      <c r="D750" s="291" t="s">
        <v>177</v>
      </c>
      <c r="E750" s="291" t="s">
        <v>1166</v>
      </c>
      <c r="F750" s="291" t="s">
        <v>1167</v>
      </c>
      <c r="G750" s="291" t="s">
        <v>1181</v>
      </c>
      <c r="H750" s="294">
        <v>18.23</v>
      </c>
      <c r="I750" s="294">
        <v>36.456</v>
      </c>
      <c r="J750" s="291" t="s">
        <v>1169</v>
      </c>
      <c r="K750" s="294">
        <v>227.85</v>
      </c>
      <c r="L750" s="294">
        <v>3473.25</v>
      </c>
      <c r="M750" s="294">
        <v>3245.4</v>
      </c>
      <c r="N750" s="291" t="s">
        <v>42</v>
      </c>
    </row>
    <row r="751" s="291" customFormat="1" hidden="1" outlineLevel="2" spans="1:14">
      <c r="A751" s="291">
        <v>683</v>
      </c>
      <c r="B751" s="291" t="s">
        <v>1164</v>
      </c>
      <c r="C751" s="291" t="s">
        <v>1313</v>
      </c>
      <c r="D751" s="291" t="s">
        <v>177</v>
      </c>
      <c r="E751" s="291" t="s">
        <v>1166</v>
      </c>
      <c r="F751" s="291" t="s">
        <v>1167</v>
      </c>
      <c r="G751" s="291" t="s">
        <v>1168</v>
      </c>
      <c r="H751" s="294">
        <v>18.23</v>
      </c>
      <c r="I751" s="294">
        <v>36.456</v>
      </c>
      <c r="J751" s="291" t="s">
        <v>1169</v>
      </c>
      <c r="K751" s="294">
        <v>227.85</v>
      </c>
      <c r="L751" s="294">
        <v>3473.25</v>
      </c>
      <c r="M751" s="294">
        <v>3245.4</v>
      </c>
      <c r="N751" s="291" t="s">
        <v>42</v>
      </c>
    </row>
    <row r="752" s="291" customFormat="1" hidden="1" outlineLevel="2" spans="1:14">
      <c r="A752" s="291">
        <v>684</v>
      </c>
      <c r="B752" s="291" t="s">
        <v>1164</v>
      </c>
      <c r="C752" s="291" t="s">
        <v>1313</v>
      </c>
      <c r="D752" s="291" t="s">
        <v>177</v>
      </c>
      <c r="E752" s="291" t="s">
        <v>1166</v>
      </c>
      <c r="F752" s="291" t="s">
        <v>1167</v>
      </c>
      <c r="G752" s="291" t="s">
        <v>1170</v>
      </c>
      <c r="H752" s="294">
        <v>18.23</v>
      </c>
      <c r="I752" s="294">
        <v>36.456</v>
      </c>
      <c r="J752" s="291" t="s">
        <v>1169</v>
      </c>
      <c r="K752" s="294">
        <v>227.85</v>
      </c>
      <c r="L752" s="294">
        <v>3473.25</v>
      </c>
      <c r="M752" s="294">
        <v>3245.4</v>
      </c>
      <c r="N752" s="291" t="s">
        <v>42</v>
      </c>
    </row>
    <row r="753" s="291" customFormat="1" hidden="1" outlineLevel="2" spans="1:14">
      <c r="A753" s="291">
        <v>685</v>
      </c>
      <c r="B753" s="291" t="s">
        <v>1164</v>
      </c>
      <c r="C753" s="291" t="s">
        <v>1313</v>
      </c>
      <c r="D753" s="291" t="s">
        <v>177</v>
      </c>
      <c r="E753" s="291" t="s">
        <v>1166</v>
      </c>
      <c r="F753" s="291" t="s">
        <v>1167</v>
      </c>
      <c r="G753" s="291" t="s">
        <v>1171</v>
      </c>
      <c r="H753" s="294">
        <v>18.23</v>
      </c>
      <c r="I753" s="294">
        <v>36.456</v>
      </c>
      <c r="J753" s="291" t="s">
        <v>1169</v>
      </c>
      <c r="K753" s="294">
        <v>227.85</v>
      </c>
      <c r="L753" s="294">
        <v>3473.25</v>
      </c>
      <c r="M753" s="294">
        <v>3245.4</v>
      </c>
      <c r="N753" s="291" t="s">
        <v>42</v>
      </c>
    </row>
    <row r="754" s="291" customFormat="1" hidden="1" outlineLevel="2" spans="1:14">
      <c r="A754" s="291">
        <v>686</v>
      </c>
      <c r="B754" s="291" t="s">
        <v>1164</v>
      </c>
      <c r="C754" s="291" t="s">
        <v>1313</v>
      </c>
      <c r="D754" s="291" t="s">
        <v>177</v>
      </c>
      <c r="E754" s="291" t="s">
        <v>1166</v>
      </c>
      <c r="F754" s="291" t="s">
        <v>1167</v>
      </c>
      <c r="G754" s="291" t="s">
        <v>1172</v>
      </c>
      <c r="H754" s="294">
        <v>18.23</v>
      </c>
      <c r="I754" s="294">
        <v>36.456</v>
      </c>
      <c r="J754" s="291" t="s">
        <v>1169</v>
      </c>
      <c r="K754" s="294">
        <v>227.85</v>
      </c>
      <c r="L754" s="294">
        <v>3473.25</v>
      </c>
      <c r="M754" s="294">
        <v>3245.4</v>
      </c>
      <c r="N754" s="291" t="s">
        <v>42</v>
      </c>
    </row>
    <row r="755" s="291" customFormat="1" hidden="1" outlineLevel="2" spans="1:14">
      <c r="A755" s="291">
        <v>687</v>
      </c>
      <c r="B755" s="291" t="s">
        <v>1164</v>
      </c>
      <c r="C755" s="291" t="s">
        <v>1313</v>
      </c>
      <c r="D755" s="291" t="s">
        <v>177</v>
      </c>
      <c r="E755" s="291" t="s">
        <v>1166</v>
      </c>
      <c r="F755" s="291" t="s">
        <v>1167</v>
      </c>
      <c r="G755" s="291" t="s">
        <v>1173</v>
      </c>
      <c r="H755" s="294">
        <v>18.23</v>
      </c>
      <c r="I755" s="294">
        <v>36.456</v>
      </c>
      <c r="J755" s="291" t="s">
        <v>1169</v>
      </c>
      <c r="K755" s="294">
        <v>227.85</v>
      </c>
      <c r="L755" s="294">
        <v>3473.25</v>
      </c>
      <c r="M755" s="294">
        <v>3245.4</v>
      </c>
      <c r="N755" s="291" t="s">
        <v>42</v>
      </c>
    </row>
    <row r="756" s="291" customFormat="1" hidden="1" outlineLevel="2" spans="1:14">
      <c r="A756" s="291">
        <v>688</v>
      </c>
      <c r="B756" s="291" t="s">
        <v>1164</v>
      </c>
      <c r="C756" s="291" t="s">
        <v>1313</v>
      </c>
      <c r="D756" s="291" t="s">
        <v>177</v>
      </c>
      <c r="E756" s="291" t="s">
        <v>1166</v>
      </c>
      <c r="F756" s="291" t="s">
        <v>1167</v>
      </c>
      <c r="G756" s="291" t="s">
        <v>1174</v>
      </c>
      <c r="H756" s="294">
        <v>18.23</v>
      </c>
      <c r="I756" s="294">
        <v>36.456</v>
      </c>
      <c r="J756" s="291" t="s">
        <v>1169</v>
      </c>
      <c r="K756" s="294">
        <v>227.85</v>
      </c>
      <c r="L756" s="294">
        <v>3473.25</v>
      </c>
      <c r="M756" s="294">
        <v>3245.4</v>
      </c>
      <c r="N756" s="291" t="s">
        <v>42</v>
      </c>
    </row>
    <row r="757" s="291" customFormat="1" hidden="1" outlineLevel="2" spans="1:14">
      <c r="A757" s="291">
        <v>689</v>
      </c>
      <c r="B757" s="291" t="s">
        <v>1164</v>
      </c>
      <c r="C757" s="291" t="s">
        <v>1313</v>
      </c>
      <c r="D757" s="291" t="s">
        <v>177</v>
      </c>
      <c r="E757" s="291" t="s">
        <v>1166</v>
      </c>
      <c r="F757" s="291" t="s">
        <v>1167</v>
      </c>
      <c r="G757" s="291" t="s">
        <v>1175</v>
      </c>
      <c r="H757" s="294">
        <v>18.23</v>
      </c>
      <c r="I757" s="294">
        <v>36.456</v>
      </c>
      <c r="J757" s="291" t="s">
        <v>1169</v>
      </c>
      <c r="K757" s="294">
        <v>227.85</v>
      </c>
      <c r="L757" s="294">
        <v>3473.25</v>
      </c>
      <c r="M757" s="294">
        <v>3245.4</v>
      </c>
      <c r="N757" s="291" t="s">
        <v>42</v>
      </c>
    </row>
    <row r="758" s="291" customFormat="1" outlineLevel="1" collapsed="1" spans="4:14">
      <c r="D758" s="293" t="s">
        <v>1314</v>
      </c>
      <c r="H758" s="294">
        <f>SUBTOTAL(9,H747:H757)</f>
        <v>200.53</v>
      </c>
      <c r="I758" s="294">
        <f>SUBTOTAL(9,I747:I757)</f>
        <v>401.016</v>
      </c>
      <c r="K758" s="294"/>
      <c r="L758" s="294"/>
      <c r="M758" s="294"/>
      <c r="N758" s="291">
        <f>SUBTOTAL(9,N747:N757)</f>
        <v>0</v>
      </c>
    </row>
    <row r="759" s="291" customFormat="1" hidden="1" outlineLevel="2" spans="1:14">
      <c r="A759" s="291">
        <v>690</v>
      </c>
      <c r="B759" s="291" t="s">
        <v>1164</v>
      </c>
      <c r="C759" s="291" t="s">
        <v>1315</v>
      </c>
      <c r="D759" s="291" t="s">
        <v>829</v>
      </c>
      <c r="E759" s="291" t="s">
        <v>1166</v>
      </c>
      <c r="F759" s="291" t="s">
        <v>1167</v>
      </c>
      <c r="G759" s="291" t="s">
        <v>1180</v>
      </c>
      <c r="H759" s="294">
        <v>18.22</v>
      </c>
      <c r="I759" s="294">
        <v>36.44</v>
      </c>
      <c r="J759" s="291" t="s">
        <v>1169</v>
      </c>
      <c r="K759" s="294">
        <v>227.75</v>
      </c>
      <c r="L759" s="294">
        <v>3473.25</v>
      </c>
      <c r="M759" s="294">
        <v>3245.5</v>
      </c>
      <c r="N759" s="291" t="s">
        <v>42</v>
      </c>
    </row>
    <row r="760" s="291" customFormat="1" hidden="1" outlineLevel="2" spans="1:14">
      <c r="A760" s="291">
        <v>691</v>
      </c>
      <c r="B760" s="291" t="s">
        <v>1164</v>
      </c>
      <c r="C760" s="291" t="s">
        <v>1315</v>
      </c>
      <c r="D760" s="291" t="s">
        <v>829</v>
      </c>
      <c r="E760" s="291" t="s">
        <v>1166</v>
      </c>
      <c r="F760" s="291" t="s">
        <v>1167</v>
      </c>
      <c r="G760" s="291" t="s">
        <v>1181</v>
      </c>
      <c r="H760" s="294">
        <v>18.22</v>
      </c>
      <c r="I760" s="294">
        <v>36.44</v>
      </c>
      <c r="J760" s="291" t="s">
        <v>1169</v>
      </c>
      <c r="K760" s="294">
        <v>227.75</v>
      </c>
      <c r="L760" s="294">
        <v>3473.25</v>
      </c>
      <c r="M760" s="294">
        <v>3245.5</v>
      </c>
      <c r="N760" s="291" t="s">
        <v>42</v>
      </c>
    </row>
    <row r="761" s="291" customFormat="1" hidden="1" outlineLevel="2" spans="1:14">
      <c r="A761" s="291">
        <v>692</v>
      </c>
      <c r="B761" s="291" t="s">
        <v>1164</v>
      </c>
      <c r="C761" s="291" t="s">
        <v>1315</v>
      </c>
      <c r="D761" s="291" t="s">
        <v>829</v>
      </c>
      <c r="E761" s="291" t="s">
        <v>1166</v>
      </c>
      <c r="F761" s="291" t="s">
        <v>1167</v>
      </c>
      <c r="G761" s="291" t="s">
        <v>1168</v>
      </c>
      <c r="H761" s="294">
        <v>18.22</v>
      </c>
      <c r="I761" s="294">
        <v>36.44</v>
      </c>
      <c r="J761" s="291" t="s">
        <v>1169</v>
      </c>
      <c r="K761" s="294">
        <v>227.75</v>
      </c>
      <c r="L761" s="294">
        <v>3473.25</v>
      </c>
      <c r="M761" s="294">
        <v>3245.5</v>
      </c>
      <c r="N761" s="291" t="s">
        <v>42</v>
      </c>
    </row>
    <row r="762" s="291" customFormat="1" hidden="1" outlineLevel="2" spans="1:14">
      <c r="A762" s="291">
        <v>693</v>
      </c>
      <c r="B762" s="291" t="s">
        <v>1164</v>
      </c>
      <c r="C762" s="291" t="s">
        <v>1315</v>
      </c>
      <c r="D762" s="291" t="s">
        <v>829</v>
      </c>
      <c r="E762" s="291" t="s">
        <v>1166</v>
      </c>
      <c r="F762" s="291" t="s">
        <v>1167</v>
      </c>
      <c r="G762" s="291" t="s">
        <v>1170</v>
      </c>
      <c r="H762" s="294">
        <v>18.22</v>
      </c>
      <c r="I762" s="294">
        <v>36.44</v>
      </c>
      <c r="J762" s="291" t="s">
        <v>1169</v>
      </c>
      <c r="K762" s="294">
        <v>227.75</v>
      </c>
      <c r="L762" s="294">
        <v>3473.25</v>
      </c>
      <c r="M762" s="294">
        <v>3245.5</v>
      </c>
      <c r="N762" s="291" t="s">
        <v>42</v>
      </c>
    </row>
    <row r="763" s="291" customFormat="1" hidden="1" outlineLevel="2" spans="1:14">
      <c r="A763" s="291">
        <v>694</v>
      </c>
      <c r="B763" s="291" t="s">
        <v>1164</v>
      </c>
      <c r="C763" s="291" t="s">
        <v>1315</v>
      </c>
      <c r="D763" s="291" t="s">
        <v>829</v>
      </c>
      <c r="E763" s="291" t="s">
        <v>1166</v>
      </c>
      <c r="F763" s="291" t="s">
        <v>1167</v>
      </c>
      <c r="G763" s="291" t="s">
        <v>1171</v>
      </c>
      <c r="H763" s="294">
        <v>18.22</v>
      </c>
      <c r="I763" s="294">
        <v>36.44</v>
      </c>
      <c r="J763" s="291" t="s">
        <v>1169</v>
      </c>
      <c r="K763" s="294">
        <v>227.75</v>
      </c>
      <c r="L763" s="294">
        <v>3473.25</v>
      </c>
      <c r="M763" s="294">
        <v>3245.5</v>
      </c>
      <c r="N763" s="291" t="s">
        <v>42</v>
      </c>
    </row>
    <row r="764" s="291" customFormat="1" hidden="1" outlineLevel="2" spans="1:14">
      <c r="A764" s="291">
        <v>695</v>
      </c>
      <c r="B764" s="291" t="s">
        <v>1164</v>
      </c>
      <c r="C764" s="291" t="s">
        <v>1315</v>
      </c>
      <c r="D764" s="291" t="s">
        <v>829</v>
      </c>
      <c r="E764" s="291" t="s">
        <v>1166</v>
      </c>
      <c r="F764" s="291" t="s">
        <v>1167</v>
      </c>
      <c r="G764" s="291" t="s">
        <v>1172</v>
      </c>
      <c r="H764" s="294">
        <v>18.22</v>
      </c>
      <c r="I764" s="294">
        <v>36.44</v>
      </c>
      <c r="J764" s="291" t="s">
        <v>1169</v>
      </c>
      <c r="K764" s="294">
        <v>227.75</v>
      </c>
      <c r="L764" s="294">
        <v>3473.25</v>
      </c>
      <c r="M764" s="294">
        <v>3245.5</v>
      </c>
      <c r="N764" s="291" t="s">
        <v>42</v>
      </c>
    </row>
    <row r="765" s="291" customFormat="1" hidden="1" outlineLevel="2" spans="1:14">
      <c r="A765" s="291">
        <v>696</v>
      </c>
      <c r="B765" s="291" t="s">
        <v>1164</v>
      </c>
      <c r="C765" s="291" t="s">
        <v>1315</v>
      </c>
      <c r="D765" s="291" t="s">
        <v>829</v>
      </c>
      <c r="E765" s="291" t="s">
        <v>1166</v>
      </c>
      <c r="F765" s="291" t="s">
        <v>1167</v>
      </c>
      <c r="G765" s="291" t="s">
        <v>1173</v>
      </c>
      <c r="H765" s="294">
        <v>18.22</v>
      </c>
      <c r="I765" s="294">
        <v>36.44</v>
      </c>
      <c r="J765" s="291" t="s">
        <v>1169</v>
      </c>
      <c r="K765" s="294">
        <v>227.75</v>
      </c>
      <c r="L765" s="294">
        <v>3473.25</v>
      </c>
      <c r="M765" s="294">
        <v>3245.5</v>
      </c>
      <c r="N765" s="291" t="s">
        <v>42</v>
      </c>
    </row>
    <row r="766" s="291" customFormat="1" hidden="1" outlineLevel="2" spans="1:14">
      <c r="A766" s="291">
        <v>697</v>
      </c>
      <c r="B766" s="291" t="s">
        <v>1164</v>
      </c>
      <c r="C766" s="291" t="s">
        <v>1315</v>
      </c>
      <c r="D766" s="291" t="s">
        <v>829</v>
      </c>
      <c r="E766" s="291" t="s">
        <v>1166</v>
      </c>
      <c r="F766" s="291" t="s">
        <v>1167</v>
      </c>
      <c r="G766" s="291" t="s">
        <v>1174</v>
      </c>
      <c r="H766" s="294">
        <v>18.22</v>
      </c>
      <c r="I766" s="294">
        <v>36.44</v>
      </c>
      <c r="J766" s="291" t="s">
        <v>1169</v>
      </c>
      <c r="K766" s="294">
        <v>227.75</v>
      </c>
      <c r="L766" s="294">
        <v>3473.25</v>
      </c>
      <c r="M766" s="294">
        <v>3245.5</v>
      </c>
      <c r="N766" s="291" t="s">
        <v>42</v>
      </c>
    </row>
    <row r="767" s="291" customFormat="1" hidden="1" outlineLevel="2" spans="1:14">
      <c r="A767" s="291">
        <v>698</v>
      </c>
      <c r="B767" s="291" t="s">
        <v>1164</v>
      </c>
      <c r="C767" s="291" t="s">
        <v>1315</v>
      </c>
      <c r="D767" s="291" t="s">
        <v>829</v>
      </c>
      <c r="E767" s="291" t="s">
        <v>1166</v>
      </c>
      <c r="F767" s="291" t="s">
        <v>1167</v>
      </c>
      <c r="G767" s="291" t="s">
        <v>1175</v>
      </c>
      <c r="H767" s="294">
        <v>18.22</v>
      </c>
      <c r="I767" s="294">
        <v>36.44</v>
      </c>
      <c r="J767" s="291" t="s">
        <v>1169</v>
      </c>
      <c r="K767" s="294">
        <v>227.75</v>
      </c>
      <c r="L767" s="294">
        <v>3473.25</v>
      </c>
      <c r="M767" s="294">
        <v>3245.5</v>
      </c>
      <c r="N767" s="291" t="s">
        <v>42</v>
      </c>
    </row>
    <row r="768" s="291" customFormat="1" outlineLevel="1" collapsed="1" spans="4:14">
      <c r="D768" s="293" t="s">
        <v>1316</v>
      </c>
      <c r="H768" s="294">
        <f>SUBTOTAL(9,H759:H767)</f>
        <v>163.98</v>
      </c>
      <c r="I768" s="294">
        <f>SUBTOTAL(9,I759:I767)</f>
        <v>327.96</v>
      </c>
      <c r="K768" s="294"/>
      <c r="L768" s="294"/>
      <c r="M768" s="294"/>
      <c r="N768" s="291">
        <f>SUBTOTAL(9,N759:N767)</f>
        <v>0</v>
      </c>
    </row>
    <row r="769" s="291" customFormat="1" hidden="1" outlineLevel="2" spans="1:14">
      <c r="A769" s="291">
        <v>699</v>
      </c>
      <c r="B769" s="291" t="s">
        <v>1164</v>
      </c>
      <c r="C769" s="291" t="s">
        <v>1317</v>
      </c>
      <c r="D769" s="291" t="s">
        <v>228</v>
      </c>
      <c r="E769" s="291" t="s">
        <v>1166</v>
      </c>
      <c r="F769" s="291" t="s">
        <v>1167</v>
      </c>
      <c r="G769" s="291" t="s">
        <v>1178</v>
      </c>
      <c r="H769" s="294">
        <v>18.23</v>
      </c>
      <c r="I769" s="294">
        <v>36.456</v>
      </c>
      <c r="J769" s="291" t="s">
        <v>1169</v>
      </c>
      <c r="K769" s="294">
        <v>227.85</v>
      </c>
      <c r="L769" s="294">
        <v>3473.25</v>
      </c>
      <c r="M769" s="294">
        <v>3245.4</v>
      </c>
      <c r="N769" s="291" t="s">
        <v>42</v>
      </c>
    </row>
    <row r="770" s="291" customFormat="1" hidden="1" outlineLevel="2" spans="1:14">
      <c r="A770" s="291">
        <v>700</v>
      </c>
      <c r="B770" s="291" t="s">
        <v>1164</v>
      </c>
      <c r="C770" s="291" t="s">
        <v>1317</v>
      </c>
      <c r="D770" s="291" t="s">
        <v>228</v>
      </c>
      <c r="E770" s="291" t="s">
        <v>1166</v>
      </c>
      <c r="F770" s="291" t="s">
        <v>1167</v>
      </c>
      <c r="G770" s="291" t="s">
        <v>1179</v>
      </c>
      <c r="H770" s="294">
        <v>18.23</v>
      </c>
      <c r="I770" s="294">
        <v>36.456</v>
      </c>
      <c r="J770" s="291" t="s">
        <v>1169</v>
      </c>
      <c r="K770" s="294">
        <v>227.85</v>
      </c>
      <c r="L770" s="294">
        <v>3473.25</v>
      </c>
      <c r="M770" s="294">
        <v>3245.4</v>
      </c>
      <c r="N770" s="291" t="s">
        <v>42</v>
      </c>
    </row>
    <row r="771" s="291" customFormat="1" hidden="1" outlineLevel="2" spans="1:14">
      <c r="A771" s="291">
        <v>701</v>
      </c>
      <c r="B771" s="291" t="s">
        <v>1164</v>
      </c>
      <c r="C771" s="291" t="s">
        <v>1317</v>
      </c>
      <c r="D771" s="291" t="s">
        <v>228</v>
      </c>
      <c r="E771" s="291" t="s">
        <v>1166</v>
      </c>
      <c r="F771" s="291" t="s">
        <v>1167</v>
      </c>
      <c r="G771" s="291" t="s">
        <v>1180</v>
      </c>
      <c r="H771" s="294">
        <v>18.23</v>
      </c>
      <c r="I771" s="294">
        <v>36.456</v>
      </c>
      <c r="J771" s="291" t="s">
        <v>1169</v>
      </c>
      <c r="K771" s="294">
        <v>227.85</v>
      </c>
      <c r="L771" s="294">
        <v>3473.25</v>
      </c>
      <c r="M771" s="294">
        <v>3245.4</v>
      </c>
      <c r="N771" s="291" t="s">
        <v>42</v>
      </c>
    </row>
    <row r="772" s="291" customFormat="1" hidden="1" outlineLevel="2" spans="1:14">
      <c r="A772" s="291">
        <v>702</v>
      </c>
      <c r="B772" s="291" t="s">
        <v>1164</v>
      </c>
      <c r="C772" s="291" t="s">
        <v>1317</v>
      </c>
      <c r="D772" s="291" t="s">
        <v>228</v>
      </c>
      <c r="E772" s="291" t="s">
        <v>1166</v>
      </c>
      <c r="F772" s="291" t="s">
        <v>1167</v>
      </c>
      <c r="G772" s="291" t="s">
        <v>1181</v>
      </c>
      <c r="H772" s="294">
        <v>18.23</v>
      </c>
      <c r="I772" s="294">
        <v>36.456</v>
      </c>
      <c r="J772" s="291" t="s">
        <v>1169</v>
      </c>
      <c r="K772" s="294">
        <v>227.85</v>
      </c>
      <c r="L772" s="294">
        <v>3473.25</v>
      </c>
      <c r="M772" s="294">
        <v>3245.4</v>
      </c>
      <c r="N772" s="291" t="s">
        <v>42</v>
      </c>
    </row>
    <row r="773" s="291" customFormat="1" hidden="1" outlineLevel="2" spans="1:14">
      <c r="A773" s="291">
        <v>703</v>
      </c>
      <c r="B773" s="291" t="s">
        <v>1164</v>
      </c>
      <c r="C773" s="291" t="s">
        <v>1317</v>
      </c>
      <c r="D773" s="291" t="s">
        <v>228</v>
      </c>
      <c r="E773" s="291" t="s">
        <v>1166</v>
      </c>
      <c r="F773" s="291" t="s">
        <v>1167</v>
      </c>
      <c r="G773" s="291" t="s">
        <v>1168</v>
      </c>
      <c r="H773" s="294">
        <v>18.23</v>
      </c>
      <c r="I773" s="294">
        <v>36.456</v>
      </c>
      <c r="J773" s="291" t="s">
        <v>1169</v>
      </c>
      <c r="K773" s="294">
        <v>227.85</v>
      </c>
      <c r="L773" s="294">
        <v>3473.25</v>
      </c>
      <c r="M773" s="294">
        <v>3245.4</v>
      </c>
      <c r="N773" s="291" t="s">
        <v>42</v>
      </c>
    </row>
    <row r="774" s="291" customFormat="1" hidden="1" outlineLevel="2" spans="1:14">
      <c r="A774" s="291">
        <v>704</v>
      </c>
      <c r="B774" s="291" t="s">
        <v>1164</v>
      </c>
      <c r="C774" s="291" t="s">
        <v>1317</v>
      </c>
      <c r="D774" s="291" t="s">
        <v>228</v>
      </c>
      <c r="E774" s="291" t="s">
        <v>1166</v>
      </c>
      <c r="F774" s="291" t="s">
        <v>1167</v>
      </c>
      <c r="G774" s="291" t="s">
        <v>1170</v>
      </c>
      <c r="H774" s="294">
        <v>18.23</v>
      </c>
      <c r="I774" s="294">
        <v>36.456</v>
      </c>
      <c r="J774" s="291" t="s">
        <v>1169</v>
      </c>
      <c r="K774" s="294">
        <v>227.85</v>
      </c>
      <c r="L774" s="294">
        <v>3473.25</v>
      </c>
      <c r="M774" s="294">
        <v>3245.4</v>
      </c>
      <c r="N774" s="291" t="s">
        <v>42</v>
      </c>
    </row>
    <row r="775" s="291" customFormat="1" hidden="1" outlineLevel="2" spans="1:14">
      <c r="A775" s="291">
        <v>705</v>
      </c>
      <c r="B775" s="291" t="s">
        <v>1164</v>
      </c>
      <c r="C775" s="291" t="s">
        <v>1317</v>
      </c>
      <c r="D775" s="291" t="s">
        <v>228</v>
      </c>
      <c r="E775" s="291" t="s">
        <v>1166</v>
      </c>
      <c r="F775" s="291" t="s">
        <v>1167</v>
      </c>
      <c r="G775" s="291" t="s">
        <v>1171</v>
      </c>
      <c r="H775" s="294">
        <v>18.23</v>
      </c>
      <c r="I775" s="294">
        <v>36.456</v>
      </c>
      <c r="J775" s="291" t="s">
        <v>1169</v>
      </c>
      <c r="K775" s="294">
        <v>227.85</v>
      </c>
      <c r="L775" s="294">
        <v>3473.25</v>
      </c>
      <c r="M775" s="294">
        <v>3245.4</v>
      </c>
      <c r="N775" s="291" t="s">
        <v>42</v>
      </c>
    </row>
    <row r="776" s="291" customFormat="1" hidden="1" outlineLevel="2" spans="1:14">
      <c r="A776" s="291">
        <v>706</v>
      </c>
      <c r="B776" s="291" t="s">
        <v>1164</v>
      </c>
      <c r="C776" s="291" t="s">
        <v>1317</v>
      </c>
      <c r="D776" s="291" t="s">
        <v>228</v>
      </c>
      <c r="E776" s="291" t="s">
        <v>1166</v>
      </c>
      <c r="F776" s="291" t="s">
        <v>1167</v>
      </c>
      <c r="G776" s="291" t="s">
        <v>1172</v>
      </c>
      <c r="H776" s="294">
        <v>18.23</v>
      </c>
      <c r="I776" s="294">
        <v>36.456</v>
      </c>
      <c r="J776" s="291" t="s">
        <v>1169</v>
      </c>
      <c r="K776" s="294">
        <v>227.85</v>
      </c>
      <c r="L776" s="294">
        <v>3473.25</v>
      </c>
      <c r="M776" s="294">
        <v>3245.4</v>
      </c>
      <c r="N776" s="291" t="s">
        <v>42</v>
      </c>
    </row>
    <row r="777" s="291" customFormat="1" hidden="1" outlineLevel="2" spans="1:14">
      <c r="A777" s="291">
        <v>707</v>
      </c>
      <c r="B777" s="291" t="s">
        <v>1164</v>
      </c>
      <c r="C777" s="291" t="s">
        <v>1317</v>
      </c>
      <c r="D777" s="291" t="s">
        <v>228</v>
      </c>
      <c r="E777" s="291" t="s">
        <v>1166</v>
      </c>
      <c r="F777" s="291" t="s">
        <v>1167</v>
      </c>
      <c r="G777" s="291" t="s">
        <v>1173</v>
      </c>
      <c r="H777" s="294">
        <v>18.23</v>
      </c>
      <c r="I777" s="294">
        <v>36.456</v>
      </c>
      <c r="J777" s="291" t="s">
        <v>1169</v>
      </c>
      <c r="K777" s="294">
        <v>227.85</v>
      </c>
      <c r="L777" s="294">
        <v>3473.25</v>
      </c>
      <c r="M777" s="294">
        <v>3245.4</v>
      </c>
      <c r="N777" s="291" t="s">
        <v>42</v>
      </c>
    </row>
    <row r="778" s="291" customFormat="1" hidden="1" outlineLevel="2" spans="1:14">
      <c r="A778" s="291">
        <v>708</v>
      </c>
      <c r="B778" s="291" t="s">
        <v>1164</v>
      </c>
      <c r="C778" s="291" t="s">
        <v>1317</v>
      </c>
      <c r="D778" s="291" t="s">
        <v>228</v>
      </c>
      <c r="E778" s="291" t="s">
        <v>1166</v>
      </c>
      <c r="F778" s="291" t="s">
        <v>1167</v>
      </c>
      <c r="G778" s="291" t="s">
        <v>1174</v>
      </c>
      <c r="H778" s="294">
        <v>18.23</v>
      </c>
      <c r="I778" s="294">
        <v>36.456</v>
      </c>
      <c r="J778" s="291" t="s">
        <v>1169</v>
      </c>
      <c r="K778" s="294">
        <v>227.85</v>
      </c>
      <c r="L778" s="294">
        <v>3473.25</v>
      </c>
      <c r="M778" s="294">
        <v>3245.4</v>
      </c>
      <c r="N778" s="291" t="s">
        <v>42</v>
      </c>
    </row>
    <row r="779" s="291" customFormat="1" hidden="1" outlineLevel="2" spans="1:14">
      <c r="A779" s="291">
        <v>709</v>
      </c>
      <c r="B779" s="291" t="s">
        <v>1164</v>
      </c>
      <c r="C779" s="291" t="s">
        <v>1317</v>
      </c>
      <c r="D779" s="291" t="s">
        <v>228</v>
      </c>
      <c r="E779" s="291" t="s">
        <v>1166</v>
      </c>
      <c r="F779" s="291" t="s">
        <v>1167</v>
      </c>
      <c r="G779" s="291" t="s">
        <v>1175</v>
      </c>
      <c r="H779" s="294">
        <v>18.23</v>
      </c>
      <c r="I779" s="294">
        <v>36.456</v>
      </c>
      <c r="J779" s="291" t="s">
        <v>1169</v>
      </c>
      <c r="K779" s="294">
        <v>227.85</v>
      </c>
      <c r="L779" s="294">
        <v>3473.25</v>
      </c>
      <c r="M779" s="294">
        <v>3245.4</v>
      </c>
      <c r="N779" s="291" t="s">
        <v>42</v>
      </c>
    </row>
    <row r="780" s="291" customFormat="1" outlineLevel="1" collapsed="1" spans="4:14">
      <c r="D780" s="293" t="s">
        <v>1318</v>
      </c>
      <c r="H780" s="294">
        <f>SUBTOTAL(9,H769:H779)</f>
        <v>200.53</v>
      </c>
      <c r="I780" s="294">
        <f>SUBTOTAL(9,I769:I779)</f>
        <v>401.016</v>
      </c>
      <c r="K780" s="294"/>
      <c r="L780" s="294"/>
      <c r="M780" s="294"/>
      <c r="N780" s="291">
        <f>SUBTOTAL(9,N769:N779)</f>
        <v>0</v>
      </c>
    </row>
    <row r="781" s="291" customFormat="1" hidden="1" outlineLevel="2" spans="1:14">
      <c r="A781" s="291">
        <v>710</v>
      </c>
      <c r="B781" s="291" t="s">
        <v>1164</v>
      </c>
      <c r="C781" s="291" t="s">
        <v>1319</v>
      </c>
      <c r="D781" s="291" t="s">
        <v>959</v>
      </c>
      <c r="E781" s="291" t="s">
        <v>1166</v>
      </c>
      <c r="F781" s="291" t="s">
        <v>1167</v>
      </c>
      <c r="G781" s="291" t="s">
        <v>1178</v>
      </c>
      <c r="H781" s="294">
        <v>18.23</v>
      </c>
      <c r="I781" s="294">
        <v>36.456</v>
      </c>
      <c r="J781" s="291" t="s">
        <v>1169</v>
      </c>
      <c r="K781" s="294">
        <v>227.85</v>
      </c>
      <c r="L781" s="294">
        <v>3473.25</v>
      </c>
      <c r="M781" s="294">
        <v>3245.4</v>
      </c>
      <c r="N781" s="291" t="s">
        <v>42</v>
      </c>
    </row>
    <row r="782" s="291" customFormat="1" hidden="1" outlineLevel="2" spans="1:14">
      <c r="A782" s="291">
        <v>711</v>
      </c>
      <c r="B782" s="291" t="s">
        <v>1164</v>
      </c>
      <c r="C782" s="291" t="s">
        <v>1319</v>
      </c>
      <c r="D782" s="291" t="s">
        <v>959</v>
      </c>
      <c r="E782" s="291" t="s">
        <v>1166</v>
      </c>
      <c r="F782" s="291" t="s">
        <v>1167</v>
      </c>
      <c r="G782" s="291" t="s">
        <v>1179</v>
      </c>
      <c r="H782" s="294">
        <v>18.23</v>
      </c>
      <c r="I782" s="294">
        <v>36.456</v>
      </c>
      <c r="J782" s="291" t="s">
        <v>1169</v>
      </c>
      <c r="K782" s="294">
        <v>227.85</v>
      </c>
      <c r="L782" s="294">
        <v>3473.25</v>
      </c>
      <c r="M782" s="294">
        <v>3245.4</v>
      </c>
      <c r="N782" s="291" t="s">
        <v>42</v>
      </c>
    </row>
    <row r="783" s="291" customFormat="1" hidden="1" outlineLevel="2" spans="1:14">
      <c r="A783" s="291">
        <v>712</v>
      </c>
      <c r="B783" s="291" t="s">
        <v>1164</v>
      </c>
      <c r="C783" s="291" t="s">
        <v>1319</v>
      </c>
      <c r="D783" s="291" t="s">
        <v>959</v>
      </c>
      <c r="E783" s="291" t="s">
        <v>1166</v>
      </c>
      <c r="F783" s="291" t="s">
        <v>1167</v>
      </c>
      <c r="G783" s="291" t="s">
        <v>1180</v>
      </c>
      <c r="H783" s="294">
        <v>18.23</v>
      </c>
      <c r="I783" s="294">
        <v>36.456</v>
      </c>
      <c r="J783" s="291" t="s">
        <v>1169</v>
      </c>
      <c r="K783" s="294">
        <v>227.85</v>
      </c>
      <c r="L783" s="294">
        <v>3473.25</v>
      </c>
      <c r="M783" s="294">
        <v>3245.4</v>
      </c>
      <c r="N783" s="291" t="s">
        <v>42</v>
      </c>
    </row>
    <row r="784" s="291" customFormat="1" hidden="1" outlineLevel="2" spans="1:14">
      <c r="A784" s="291">
        <v>713</v>
      </c>
      <c r="B784" s="291" t="s">
        <v>1164</v>
      </c>
      <c r="C784" s="291" t="s">
        <v>1319</v>
      </c>
      <c r="D784" s="291" t="s">
        <v>959</v>
      </c>
      <c r="E784" s="291" t="s">
        <v>1166</v>
      </c>
      <c r="F784" s="291" t="s">
        <v>1167</v>
      </c>
      <c r="G784" s="291" t="s">
        <v>1181</v>
      </c>
      <c r="H784" s="294">
        <v>18.23</v>
      </c>
      <c r="I784" s="294">
        <v>36.456</v>
      </c>
      <c r="J784" s="291" t="s">
        <v>1169</v>
      </c>
      <c r="K784" s="294">
        <v>227.85</v>
      </c>
      <c r="L784" s="294">
        <v>3473.25</v>
      </c>
      <c r="M784" s="294">
        <v>3245.4</v>
      </c>
      <c r="N784" s="291" t="s">
        <v>42</v>
      </c>
    </row>
    <row r="785" s="291" customFormat="1" hidden="1" outlineLevel="2" spans="1:14">
      <c r="A785" s="291">
        <v>714</v>
      </c>
      <c r="B785" s="291" t="s">
        <v>1164</v>
      </c>
      <c r="C785" s="291" t="s">
        <v>1319</v>
      </c>
      <c r="D785" s="291" t="s">
        <v>959</v>
      </c>
      <c r="E785" s="291" t="s">
        <v>1166</v>
      </c>
      <c r="F785" s="291" t="s">
        <v>1167</v>
      </c>
      <c r="G785" s="291" t="s">
        <v>1168</v>
      </c>
      <c r="H785" s="294">
        <v>18.23</v>
      </c>
      <c r="I785" s="294">
        <v>36.456</v>
      </c>
      <c r="J785" s="291" t="s">
        <v>1169</v>
      </c>
      <c r="K785" s="294">
        <v>227.85</v>
      </c>
      <c r="L785" s="294">
        <v>3473.25</v>
      </c>
      <c r="M785" s="294">
        <v>3245.4</v>
      </c>
      <c r="N785" s="291" t="s">
        <v>42</v>
      </c>
    </row>
    <row r="786" s="291" customFormat="1" hidden="1" outlineLevel="2" spans="1:14">
      <c r="A786" s="291">
        <v>715</v>
      </c>
      <c r="B786" s="291" t="s">
        <v>1164</v>
      </c>
      <c r="C786" s="291" t="s">
        <v>1319</v>
      </c>
      <c r="D786" s="291" t="s">
        <v>959</v>
      </c>
      <c r="E786" s="291" t="s">
        <v>1166</v>
      </c>
      <c r="F786" s="291" t="s">
        <v>1167</v>
      </c>
      <c r="G786" s="291" t="s">
        <v>1170</v>
      </c>
      <c r="H786" s="294">
        <v>18.23</v>
      </c>
      <c r="I786" s="294">
        <v>36.456</v>
      </c>
      <c r="J786" s="291" t="s">
        <v>1169</v>
      </c>
      <c r="K786" s="294">
        <v>227.85</v>
      </c>
      <c r="L786" s="294">
        <v>3473.25</v>
      </c>
      <c r="M786" s="294">
        <v>3245.4</v>
      </c>
      <c r="N786" s="291" t="s">
        <v>42</v>
      </c>
    </row>
    <row r="787" s="291" customFormat="1" hidden="1" outlineLevel="2" spans="1:14">
      <c r="A787" s="291">
        <v>716</v>
      </c>
      <c r="B787" s="291" t="s">
        <v>1164</v>
      </c>
      <c r="C787" s="291" t="s">
        <v>1319</v>
      </c>
      <c r="D787" s="291" t="s">
        <v>959</v>
      </c>
      <c r="E787" s="291" t="s">
        <v>1166</v>
      </c>
      <c r="F787" s="291" t="s">
        <v>1167</v>
      </c>
      <c r="G787" s="291" t="s">
        <v>1171</v>
      </c>
      <c r="H787" s="294">
        <v>18.23</v>
      </c>
      <c r="I787" s="294">
        <v>36.456</v>
      </c>
      <c r="J787" s="291" t="s">
        <v>1169</v>
      </c>
      <c r="K787" s="294">
        <v>227.85</v>
      </c>
      <c r="L787" s="294">
        <v>3473.25</v>
      </c>
      <c r="M787" s="294">
        <v>3245.4</v>
      </c>
      <c r="N787" s="291" t="s">
        <v>42</v>
      </c>
    </row>
    <row r="788" s="291" customFormat="1" hidden="1" outlineLevel="2" spans="1:14">
      <c r="A788" s="291">
        <v>717</v>
      </c>
      <c r="B788" s="291" t="s">
        <v>1164</v>
      </c>
      <c r="C788" s="291" t="s">
        <v>1319</v>
      </c>
      <c r="D788" s="291" t="s">
        <v>959</v>
      </c>
      <c r="E788" s="291" t="s">
        <v>1166</v>
      </c>
      <c r="F788" s="291" t="s">
        <v>1167</v>
      </c>
      <c r="G788" s="291" t="s">
        <v>1172</v>
      </c>
      <c r="H788" s="294">
        <v>18.23</v>
      </c>
      <c r="I788" s="294">
        <v>36.456</v>
      </c>
      <c r="J788" s="291" t="s">
        <v>1169</v>
      </c>
      <c r="K788" s="294">
        <v>227.85</v>
      </c>
      <c r="L788" s="294">
        <v>3473.25</v>
      </c>
      <c r="M788" s="294">
        <v>3245.4</v>
      </c>
      <c r="N788" s="291" t="s">
        <v>42</v>
      </c>
    </row>
    <row r="789" s="291" customFormat="1" hidden="1" outlineLevel="2" spans="1:14">
      <c r="A789" s="291">
        <v>718</v>
      </c>
      <c r="B789" s="291" t="s">
        <v>1164</v>
      </c>
      <c r="C789" s="291" t="s">
        <v>1319</v>
      </c>
      <c r="D789" s="291" t="s">
        <v>959</v>
      </c>
      <c r="E789" s="291" t="s">
        <v>1166</v>
      </c>
      <c r="F789" s="291" t="s">
        <v>1167</v>
      </c>
      <c r="G789" s="291" t="s">
        <v>1173</v>
      </c>
      <c r="H789" s="294">
        <v>18.23</v>
      </c>
      <c r="I789" s="294">
        <v>36.456</v>
      </c>
      <c r="J789" s="291" t="s">
        <v>1169</v>
      </c>
      <c r="K789" s="294">
        <v>227.85</v>
      </c>
      <c r="L789" s="294">
        <v>3473.25</v>
      </c>
      <c r="M789" s="294">
        <v>3245.4</v>
      </c>
      <c r="N789" s="291" t="s">
        <v>42</v>
      </c>
    </row>
    <row r="790" s="291" customFormat="1" hidden="1" outlineLevel="2" spans="1:14">
      <c r="A790" s="291">
        <v>719</v>
      </c>
      <c r="B790" s="291" t="s">
        <v>1164</v>
      </c>
      <c r="C790" s="291" t="s">
        <v>1319</v>
      </c>
      <c r="D790" s="291" t="s">
        <v>959</v>
      </c>
      <c r="E790" s="291" t="s">
        <v>1166</v>
      </c>
      <c r="F790" s="291" t="s">
        <v>1167</v>
      </c>
      <c r="G790" s="291" t="s">
        <v>1174</v>
      </c>
      <c r="H790" s="294">
        <v>18.23</v>
      </c>
      <c r="I790" s="294">
        <v>36.456</v>
      </c>
      <c r="J790" s="291" t="s">
        <v>1169</v>
      </c>
      <c r="K790" s="294">
        <v>227.85</v>
      </c>
      <c r="L790" s="294">
        <v>3473.25</v>
      </c>
      <c r="M790" s="294">
        <v>3245.4</v>
      </c>
      <c r="N790" s="291" t="s">
        <v>42</v>
      </c>
    </row>
    <row r="791" s="291" customFormat="1" hidden="1" outlineLevel="2" spans="1:14">
      <c r="A791" s="291">
        <v>720</v>
      </c>
      <c r="B791" s="291" t="s">
        <v>1164</v>
      </c>
      <c r="C791" s="291" t="s">
        <v>1319</v>
      </c>
      <c r="D791" s="291" t="s">
        <v>959</v>
      </c>
      <c r="E791" s="291" t="s">
        <v>1166</v>
      </c>
      <c r="F791" s="291" t="s">
        <v>1167</v>
      </c>
      <c r="G791" s="291" t="s">
        <v>1175</v>
      </c>
      <c r="H791" s="294">
        <v>18.23</v>
      </c>
      <c r="I791" s="294">
        <v>36.456</v>
      </c>
      <c r="J791" s="291" t="s">
        <v>1169</v>
      </c>
      <c r="K791" s="294">
        <v>227.85</v>
      </c>
      <c r="L791" s="294">
        <v>3473.25</v>
      </c>
      <c r="M791" s="294">
        <v>3245.4</v>
      </c>
      <c r="N791" s="291" t="s">
        <v>42</v>
      </c>
    </row>
    <row r="792" s="291" customFormat="1" outlineLevel="1" collapsed="1" spans="4:14">
      <c r="D792" s="293" t="s">
        <v>1320</v>
      </c>
      <c r="H792" s="294">
        <f>SUBTOTAL(9,H781:H791)</f>
        <v>200.53</v>
      </c>
      <c r="I792" s="294">
        <f>SUBTOTAL(9,I781:I791)</f>
        <v>401.016</v>
      </c>
      <c r="K792" s="294"/>
      <c r="L792" s="294"/>
      <c r="M792" s="294"/>
      <c r="N792" s="291">
        <f>SUBTOTAL(9,N781:N791)</f>
        <v>0</v>
      </c>
    </row>
    <row r="793" s="291" customFormat="1" hidden="1" outlineLevel="2" spans="1:14">
      <c r="A793" s="291">
        <v>721</v>
      </c>
      <c r="B793" s="291" t="s">
        <v>1164</v>
      </c>
      <c r="C793" s="291" t="s">
        <v>1321</v>
      </c>
      <c r="D793" s="291" t="s">
        <v>466</v>
      </c>
      <c r="E793" s="291" t="s">
        <v>1166</v>
      </c>
      <c r="F793" s="291" t="s">
        <v>1167</v>
      </c>
      <c r="G793" s="291" t="s">
        <v>1178</v>
      </c>
      <c r="H793" s="294">
        <v>18.23</v>
      </c>
      <c r="I793" s="294">
        <v>36.456</v>
      </c>
      <c r="J793" s="291" t="s">
        <v>1169</v>
      </c>
      <c r="K793" s="294">
        <v>227.85</v>
      </c>
      <c r="L793" s="294">
        <v>3473.25</v>
      </c>
      <c r="M793" s="294">
        <v>3245.4</v>
      </c>
      <c r="N793" s="291" t="s">
        <v>42</v>
      </c>
    </row>
    <row r="794" s="291" customFormat="1" hidden="1" outlineLevel="2" spans="1:14">
      <c r="A794" s="291">
        <v>722</v>
      </c>
      <c r="B794" s="291" t="s">
        <v>1164</v>
      </c>
      <c r="C794" s="291" t="s">
        <v>1321</v>
      </c>
      <c r="D794" s="291" t="s">
        <v>466</v>
      </c>
      <c r="E794" s="291" t="s">
        <v>1166</v>
      </c>
      <c r="F794" s="291" t="s">
        <v>1167</v>
      </c>
      <c r="G794" s="291" t="s">
        <v>1179</v>
      </c>
      <c r="H794" s="294">
        <v>18.23</v>
      </c>
      <c r="I794" s="294">
        <v>36.456</v>
      </c>
      <c r="J794" s="291" t="s">
        <v>1169</v>
      </c>
      <c r="K794" s="294">
        <v>227.85</v>
      </c>
      <c r="L794" s="294">
        <v>3473.25</v>
      </c>
      <c r="M794" s="294">
        <v>3245.4</v>
      </c>
      <c r="N794" s="291" t="s">
        <v>42</v>
      </c>
    </row>
    <row r="795" s="291" customFormat="1" hidden="1" outlineLevel="2" spans="1:14">
      <c r="A795" s="291">
        <v>723</v>
      </c>
      <c r="B795" s="291" t="s">
        <v>1164</v>
      </c>
      <c r="C795" s="291" t="s">
        <v>1321</v>
      </c>
      <c r="D795" s="291" t="s">
        <v>466</v>
      </c>
      <c r="E795" s="291" t="s">
        <v>1166</v>
      </c>
      <c r="F795" s="291" t="s">
        <v>1167</v>
      </c>
      <c r="G795" s="291" t="s">
        <v>1180</v>
      </c>
      <c r="H795" s="294">
        <v>18.23</v>
      </c>
      <c r="I795" s="294">
        <v>36.456</v>
      </c>
      <c r="J795" s="291" t="s">
        <v>1169</v>
      </c>
      <c r="K795" s="294">
        <v>227.85</v>
      </c>
      <c r="L795" s="294">
        <v>3473.25</v>
      </c>
      <c r="M795" s="294">
        <v>3245.4</v>
      </c>
      <c r="N795" s="291" t="s">
        <v>42</v>
      </c>
    </row>
    <row r="796" s="291" customFormat="1" hidden="1" outlineLevel="2" spans="1:14">
      <c r="A796" s="291">
        <v>724</v>
      </c>
      <c r="B796" s="291" t="s">
        <v>1164</v>
      </c>
      <c r="C796" s="291" t="s">
        <v>1321</v>
      </c>
      <c r="D796" s="291" t="s">
        <v>466</v>
      </c>
      <c r="E796" s="291" t="s">
        <v>1166</v>
      </c>
      <c r="F796" s="291" t="s">
        <v>1167</v>
      </c>
      <c r="G796" s="291" t="s">
        <v>1181</v>
      </c>
      <c r="H796" s="294">
        <v>18.23</v>
      </c>
      <c r="I796" s="294">
        <v>36.456</v>
      </c>
      <c r="J796" s="291" t="s">
        <v>1169</v>
      </c>
      <c r="K796" s="294">
        <v>227.85</v>
      </c>
      <c r="L796" s="294">
        <v>3473.25</v>
      </c>
      <c r="M796" s="294">
        <v>3245.4</v>
      </c>
      <c r="N796" s="291" t="s">
        <v>42</v>
      </c>
    </row>
    <row r="797" s="291" customFormat="1" hidden="1" outlineLevel="2" spans="1:14">
      <c r="A797" s="291">
        <v>725</v>
      </c>
      <c r="B797" s="291" t="s">
        <v>1164</v>
      </c>
      <c r="C797" s="291" t="s">
        <v>1321</v>
      </c>
      <c r="D797" s="291" t="s">
        <v>466</v>
      </c>
      <c r="E797" s="291" t="s">
        <v>1166</v>
      </c>
      <c r="F797" s="291" t="s">
        <v>1167</v>
      </c>
      <c r="G797" s="291" t="s">
        <v>1168</v>
      </c>
      <c r="H797" s="294">
        <v>18.23</v>
      </c>
      <c r="I797" s="294">
        <v>36.456</v>
      </c>
      <c r="J797" s="291" t="s">
        <v>1169</v>
      </c>
      <c r="K797" s="294">
        <v>227.85</v>
      </c>
      <c r="L797" s="294">
        <v>3473.25</v>
      </c>
      <c r="M797" s="294">
        <v>3245.4</v>
      </c>
      <c r="N797" s="291" t="s">
        <v>42</v>
      </c>
    </row>
    <row r="798" s="291" customFormat="1" hidden="1" outlineLevel="2" spans="1:14">
      <c r="A798" s="291">
        <v>726</v>
      </c>
      <c r="B798" s="291" t="s">
        <v>1164</v>
      </c>
      <c r="C798" s="291" t="s">
        <v>1321</v>
      </c>
      <c r="D798" s="291" t="s">
        <v>466</v>
      </c>
      <c r="E798" s="291" t="s">
        <v>1166</v>
      </c>
      <c r="F798" s="291" t="s">
        <v>1167</v>
      </c>
      <c r="G798" s="291" t="s">
        <v>1170</v>
      </c>
      <c r="H798" s="294">
        <v>18.23</v>
      </c>
      <c r="I798" s="294">
        <v>36.456</v>
      </c>
      <c r="J798" s="291" t="s">
        <v>1169</v>
      </c>
      <c r="K798" s="294">
        <v>227.85</v>
      </c>
      <c r="L798" s="294">
        <v>3473.25</v>
      </c>
      <c r="M798" s="294">
        <v>3245.4</v>
      </c>
      <c r="N798" s="291" t="s">
        <v>42</v>
      </c>
    </row>
    <row r="799" s="291" customFormat="1" hidden="1" outlineLevel="2" spans="1:14">
      <c r="A799" s="291">
        <v>727</v>
      </c>
      <c r="B799" s="291" t="s">
        <v>1164</v>
      </c>
      <c r="C799" s="291" t="s">
        <v>1321</v>
      </c>
      <c r="D799" s="291" t="s">
        <v>466</v>
      </c>
      <c r="E799" s="291" t="s">
        <v>1166</v>
      </c>
      <c r="F799" s="291" t="s">
        <v>1167</v>
      </c>
      <c r="G799" s="291" t="s">
        <v>1171</v>
      </c>
      <c r="H799" s="294">
        <v>18.23</v>
      </c>
      <c r="I799" s="294">
        <v>36.456</v>
      </c>
      <c r="J799" s="291" t="s">
        <v>1169</v>
      </c>
      <c r="K799" s="294">
        <v>227.85</v>
      </c>
      <c r="L799" s="294">
        <v>3473.25</v>
      </c>
      <c r="M799" s="294">
        <v>3245.4</v>
      </c>
      <c r="N799" s="291" t="s">
        <v>42</v>
      </c>
    </row>
    <row r="800" s="291" customFormat="1" hidden="1" outlineLevel="2" spans="1:14">
      <c r="A800" s="291">
        <v>728</v>
      </c>
      <c r="B800" s="291" t="s">
        <v>1164</v>
      </c>
      <c r="C800" s="291" t="s">
        <v>1321</v>
      </c>
      <c r="D800" s="291" t="s">
        <v>466</v>
      </c>
      <c r="E800" s="291" t="s">
        <v>1166</v>
      </c>
      <c r="F800" s="291" t="s">
        <v>1167</v>
      </c>
      <c r="G800" s="291" t="s">
        <v>1172</v>
      </c>
      <c r="H800" s="294">
        <v>18.23</v>
      </c>
      <c r="I800" s="294">
        <v>36.456</v>
      </c>
      <c r="J800" s="291" t="s">
        <v>1169</v>
      </c>
      <c r="K800" s="294">
        <v>227.85</v>
      </c>
      <c r="L800" s="294">
        <v>3473.25</v>
      </c>
      <c r="M800" s="294">
        <v>3245.4</v>
      </c>
      <c r="N800" s="291" t="s">
        <v>42</v>
      </c>
    </row>
    <row r="801" s="291" customFormat="1" hidden="1" outlineLevel="2" spans="1:14">
      <c r="A801" s="291">
        <v>729</v>
      </c>
      <c r="B801" s="291" t="s">
        <v>1164</v>
      </c>
      <c r="C801" s="291" t="s">
        <v>1321</v>
      </c>
      <c r="D801" s="291" t="s">
        <v>466</v>
      </c>
      <c r="E801" s="291" t="s">
        <v>1166</v>
      </c>
      <c r="F801" s="291" t="s">
        <v>1167</v>
      </c>
      <c r="G801" s="291" t="s">
        <v>1173</v>
      </c>
      <c r="H801" s="294">
        <v>18.23</v>
      </c>
      <c r="I801" s="294">
        <v>36.456</v>
      </c>
      <c r="J801" s="291" t="s">
        <v>1169</v>
      </c>
      <c r="K801" s="294">
        <v>227.85</v>
      </c>
      <c r="L801" s="294">
        <v>3473.25</v>
      </c>
      <c r="M801" s="294">
        <v>3245.4</v>
      </c>
      <c r="N801" s="291" t="s">
        <v>42</v>
      </c>
    </row>
    <row r="802" s="291" customFormat="1" hidden="1" outlineLevel="2" spans="1:14">
      <c r="A802" s="291">
        <v>730</v>
      </c>
      <c r="B802" s="291" t="s">
        <v>1164</v>
      </c>
      <c r="C802" s="291" t="s">
        <v>1321</v>
      </c>
      <c r="D802" s="291" t="s">
        <v>466</v>
      </c>
      <c r="E802" s="291" t="s">
        <v>1166</v>
      </c>
      <c r="F802" s="291" t="s">
        <v>1167</v>
      </c>
      <c r="G802" s="291" t="s">
        <v>1174</v>
      </c>
      <c r="H802" s="294">
        <v>18.23</v>
      </c>
      <c r="I802" s="294">
        <v>36.456</v>
      </c>
      <c r="J802" s="291" t="s">
        <v>1169</v>
      </c>
      <c r="K802" s="294">
        <v>227.85</v>
      </c>
      <c r="L802" s="294">
        <v>3473.25</v>
      </c>
      <c r="M802" s="294">
        <v>3245.4</v>
      </c>
      <c r="N802" s="291" t="s">
        <v>42</v>
      </c>
    </row>
    <row r="803" s="291" customFormat="1" hidden="1" outlineLevel="2" spans="1:14">
      <c r="A803" s="291">
        <v>731</v>
      </c>
      <c r="B803" s="291" t="s">
        <v>1164</v>
      </c>
      <c r="C803" s="291" t="s">
        <v>1321</v>
      </c>
      <c r="D803" s="291" t="s">
        <v>466</v>
      </c>
      <c r="E803" s="291" t="s">
        <v>1166</v>
      </c>
      <c r="F803" s="291" t="s">
        <v>1167</v>
      </c>
      <c r="G803" s="291" t="s">
        <v>1175</v>
      </c>
      <c r="H803" s="294">
        <v>18.23</v>
      </c>
      <c r="I803" s="294">
        <v>36.456</v>
      </c>
      <c r="J803" s="291" t="s">
        <v>1169</v>
      </c>
      <c r="K803" s="294">
        <v>227.85</v>
      </c>
      <c r="L803" s="294">
        <v>3473.25</v>
      </c>
      <c r="M803" s="294">
        <v>3245.4</v>
      </c>
      <c r="N803" s="291" t="s">
        <v>42</v>
      </c>
    </row>
    <row r="804" s="291" customFormat="1" outlineLevel="1" collapsed="1" spans="4:14">
      <c r="D804" s="293" t="s">
        <v>1322</v>
      </c>
      <c r="H804" s="294">
        <f>SUBTOTAL(9,H793:H803)</f>
        <v>200.53</v>
      </c>
      <c r="I804" s="294">
        <f>SUBTOTAL(9,I793:I803)</f>
        <v>401.016</v>
      </c>
      <c r="K804" s="294"/>
      <c r="L804" s="294"/>
      <c r="M804" s="294"/>
      <c r="N804" s="291">
        <f>SUBTOTAL(9,N793:N803)</f>
        <v>0</v>
      </c>
    </row>
    <row r="805" s="291" customFormat="1" hidden="1" outlineLevel="2" spans="1:14">
      <c r="A805" s="291">
        <v>732</v>
      </c>
      <c r="B805" s="291" t="s">
        <v>1164</v>
      </c>
      <c r="C805" s="291" t="s">
        <v>1323</v>
      </c>
      <c r="D805" s="291" t="s">
        <v>183</v>
      </c>
      <c r="E805" s="291" t="s">
        <v>1166</v>
      </c>
      <c r="F805" s="291" t="s">
        <v>1167</v>
      </c>
      <c r="G805" s="291" t="s">
        <v>1178</v>
      </c>
      <c r="H805" s="294">
        <v>18.23</v>
      </c>
      <c r="I805" s="294">
        <v>36.456</v>
      </c>
      <c r="J805" s="291" t="s">
        <v>1169</v>
      </c>
      <c r="K805" s="294">
        <v>227.85</v>
      </c>
      <c r="L805" s="294">
        <v>3473.25</v>
      </c>
      <c r="M805" s="294">
        <v>3245.4</v>
      </c>
      <c r="N805" s="291" t="s">
        <v>42</v>
      </c>
    </row>
    <row r="806" s="291" customFormat="1" hidden="1" outlineLevel="2" spans="1:14">
      <c r="A806" s="291">
        <v>733</v>
      </c>
      <c r="B806" s="291" t="s">
        <v>1164</v>
      </c>
      <c r="C806" s="291" t="s">
        <v>1323</v>
      </c>
      <c r="D806" s="291" t="s">
        <v>183</v>
      </c>
      <c r="E806" s="291" t="s">
        <v>1166</v>
      </c>
      <c r="F806" s="291" t="s">
        <v>1167</v>
      </c>
      <c r="G806" s="291" t="s">
        <v>1179</v>
      </c>
      <c r="H806" s="294">
        <v>18.23</v>
      </c>
      <c r="I806" s="294">
        <v>36.456</v>
      </c>
      <c r="J806" s="291" t="s">
        <v>1169</v>
      </c>
      <c r="K806" s="294">
        <v>227.85</v>
      </c>
      <c r="L806" s="294">
        <v>3473.25</v>
      </c>
      <c r="M806" s="294">
        <v>3245.4</v>
      </c>
      <c r="N806" s="291" t="s">
        <v>42</v>
      </c>
    </row>
    <row r="807" s="291" customFormat="1" hidden="1" outlineLevel="2" spans="1:14">
      <c r="A807" s="291">
        <v>734</v>
      </c>
      <c r="B807" s="291" t="s">
        <v>1164</v>
      </c>
      <c r="C807" s="291" t="s">
        <v>1323</v>
      </c>
      <c r="D807" s="291" t="s">
        <v>183</v>
      </c>
      <c r="E807" s="291" t="s">
        <v>1166</v>
      </c>
      <c r="F807" s="291" t="s">
        <v>1167</v>
      </c>
      <c r="G807" s="291" t="s">
        <v>1180</v>
      </c>
      <c r="H807" s="294">
        <v>18.23</v>
      </c>
      <c r="I807" s="294">
        <v>36.456</v>
      </c>
      <c r="J807" s="291" t="s">
        <v>1169</v>
      </c>
      <c r="K807" s="294">
        <v>227.85</v>
      </c>
      <c r="L807" s="294">
        <v>3473.25</v>
      </c>
      <c r="M807" s="294">
        <v>3245.4</v>
      </c>
      <c r="N807" s="291" t="s">
        <v>42</v>
      </c>
    </row>
    <row r="808" s="291" customFormat="1" hidden="1" outlineLevel="2" spans="1:14">
      <c r="A808" s="291">
        <v>735</v>
      </c>
      <c r="B808" s="291" t="s">
        <v>1164</v>
      </c>
      <c r="C808" s="291" t="s">
        <v>1323</v>
      </c>
      <c r="D808" s="291" t="s">
        <v>183</v>
      </c>
      <c r="E808" s="291" t="s">
        <v>1166</v>
      </c>
      <c r="F808" s="291" t="s">
        <v>1167</v>
      </c>
      <c r="G808" s="291" t="s">
        <v>1181</v>
      </c>
      <c r="H808" s="294">
        <v>18.23</v>
      </c>
      <c r="I808" s="294">
        <v>36.456</v>
      </c>
      <c r="J808" s="291" t="s">
        <v>1169</v>
      </c>
      <c r="K808" s="294">
        <v>227.85</v>
      </c>
      <c r="L808" s="294">
        <v>3473.25</v>
      </c>
      <c r="M808" s="294">
        <v>3245.4</v>
      </c>
      <c r="N808" s="291" t="s">
        <v>42</v>
      </c>
    </row>
    <row r="809" s="291" customFormat="1" hidden="1" outlineLevel="2" spans="1:14">
      <c r="A809" s="291">
        <v>736</v>
      </c>
      <c r="B809" s="291" t="s">
        <v>1164</v>
      </c>
      <c r="C809" s="291" t="s">
        <v>1323</v>
      </c>
      <c r="D809" s="291" t="s">
        <v>183</v>
      </c>
      <c r="E809" s="291" t="s">
        <v>1166</v>
      </c>
      <c r="F809" s="291" t="s">
        <v>1167</v>
      </c>
      <c r="G809" s="291" t="s">
        <v>1168</v>
      </c>
      <c r="H809" s="294">
        <v>18.23</v>
      </c>
      <c r="I809" s="294">
        <v>36.456</v>
      </c>
      <c r="J809" s="291" t="s">
        <v>1169</v>
      </c>
      <c r="K809" s="294">
        <v>227.85</v>
      </c>
      <c r="L809" s="294">
        <v>3473.25</v>
      </c>
      <c r="M809" s="294">
        <v>3245.4</v>
      </c>
      <c r="N809" s="291" t="s">
        <v>42</v>
      </c>
    </row>
    <row r="810" s="291" customFormat="1" hidden="1" outlineLevel="2" spans="1:14">
      <c r="A810" s="291">
        <v>737</v>
      </c>
      <c r="B810" s="291" t="s">
        <v>1164</v>
      </c>
      <c r="C810" s="291" t="s">
        <v>1323</v>
      </c>
      <c r="D810" s="291" t="s">
        <v>183</v>
      </c>
      <c r="E810" s="291" t="s">
        <v>1166</v>
      </c>
      <c r="F810" s="291" t="s">
        <v>1167</v>
      </c>
      <c r="G810" s="291" t="s">
        <v>1170</v>
      </c>
      <c r="H810" s="294">
        <v>18.23</v>
      </c>
      <c r="I810" s="294">
        <v>36.456</v>
      </c>
      <c r="J810" s="291" t="s">
        <v>1169</v>
      </c>
      <c r="K810" s="294">
        <v>227.85</v>
      </c>
      <c r="L810" s="294">
        <v>3473.25</v>
      </c>
      <c r="M810" s="294">
        <v>3245.4</v>
      </c>
      <c r="N810" s="291" t="s">
        <v>42</v>
      </c>
    </row>
    <row r="811" s="291" customFormat="1" hidden="1" outlineLevel="2" spans="1:14">
      <c r="A811" s="291">
        <v>738</v>
      </c>
      <c r="B811" s="291" t="s">
        <v>1164</v>
      </c>
      <c r="C811" s="291" t="s">
        <v>1323</v>
      </c>
      <c r="D811" s="291" t="s">
        <v>183</v>
      </c>
      <c r="E811" s="291" t="s">
        <v>1166</v>
      </c>
      <c r="F811" s="291" t="s">
        <v>1167</v>
      </c>
      <c r="G811" s="291" t="s">
        <v>1171</v>
      </c>
      <c r="H811" s="294">
        <v>18.23</v>
      </c>
      <c r="I811" s="294">
        <v>36.456</v>
      </c>
      <c r="J811" s="291" t="s">
        <v>1169</v>
      </c>
      <c r="K811" s="294">
        <v>227.85</v>
      </c>
      <c r="L811" s="294">
        <v>3473.25</v>
      </c>
      <c r="M811" s="294">
        <v>3245.4</v>
      </c>
      <c r="N811" s="291" t="s">
        <v>42</v>
      </c>
    </row>
    <row r="812" s="291" customFormat="1" hidden="1" outlineLevel="2" spans="1:14">
      <c r="A812" s="291">
        <v>739</v>
      </c>
      <c r="B812" s="291" t="s">
        <v>1164</v>
      </c>
      <c r="C812" s="291" t="s">
        <v>1323</v>
      </c>
      <c r="D812" s="291" t="s">
        <v>183</v>
      </c>
      <c r="E812" s="291" t="s">
        <v>1166</v>
      </c>
      <c r="F812" s="291" t="s">
        <v>1167</v>
      </c>
      <c r="G812" s="291" t="s">
        <v>1172</v>
      </c>
      <c r="H812" s="294">
        <v>18.23</v>
      </c>
      <c r="I812" s="294">
        <v>36.456</v>
      </c>
      <c r="J812" s="291" t="s">
        <v>1169</v>
      </c>
      <c r="K812" s="294">
        <v>227.85</v>
      </c>
      <c r="L812" s="294">
        <v>3473.25</v>
      </c>
      <c r="M812" s="294">
        <v>3245.4</v>
      </c>
      <c r="N812" s="291" t="s">
        <v>42</v>
      </c>
    </row>
    <row r="813" s="291" customFormat="1" hidden="1" outlineLevel="2" spans="1:14">
      <c r="A813" s="291">
        <v>740</v>
      </c>
      <c r="B813" s="291" t="s">
        <v>1164</v>
      </c>
      <c r="C813" s="291" t="s">
        <v>1323</v>
      </c>
      <c r="D813" s="291" t="s">
        <v>183</v>
      </c>
      <c r="E813" s="291" t="s">
        <v>1166</v>
      </c>
      <c r="F813" s="291" t="s">
        <v>1167</v>
      </c>
      <c r="G813" s="291" t="s">
        <v>1173</v>
      </c>
      <c r="H813" s="294">
        <v>18.23</v>
      </c>
      <c r="I813" s="294">
        <v>36.456</v>
      </c>
      <c r="J813" s="291" t="s">
        <v>1169</v>
      </c>
      <c r="K813" s="294">
        <v>227.85</v>
      </c>
      <c r="L813" s="294">
        <v>3473.25</v>
      </c>
      <c r="M813" s="294">
        <v>3245.4</v>
      </c>
      <c r="N813" s="291" t="s">
        <v>42</v>
      </c>
    </row>
    <row r="814" s="291" customFormat="1" hidden="1" outlineLevel="2" spans="1:14">
      <c r="A814" s="291">
        <v>741</v>
      </c>
      <c r="B814" s="291" t="s">
        <v>1164</v>
      </c>
      <c r="C814" s="291" t="s">
        <v>1323</v>
      </c>
      <c r="D814" s="291" t="s">
        <v>183</v>
      </c>
      <c r="E814" s="291" t="s">
        <v>1166</v>
      </c>
      <c r="F814" s="291" t="s">
        <v>1167</v>
      </c>
      <c r="G814" s="291" t="s">
        <v>1174</v>
      </c>
      <c r="H814" s="294">
        <v>18.23</v>
      </c>
      <c r="I814" s="294">
        <v>36.456</v>
      </c>
      <c r="J814" s="291" t="s">
        <v>1169</v>
      </c>
      <c r="K814" s="294">
        <v>227.85</v>
      </c>
      <c r="L814" s="294">
        <v>3473.25</v>
      </c>
      <c r="M814" s="294">
        <v>3245.4</v>
      </c>
      <c r="N814" s="291" t="s">
        <v>42</v>
      </c>
    </row>
    <row r="815" s="291" customFormat="1" hidden="1" outlineLevel="2" spans="1:14">
      <c r="A815" s="291">
        <v>742</v>
      </c>
      <c r="B815" s="291" t="s">
        <v>1164</v>
      </c>
      <c r="C815" s="291" t="s">
        <v>1323</v>
      </c>
      <c r="D815" s="291" t="s">
        <v>183</v>
      </c>
      <c r="E815" s="291" t="s">
        <v>1166</v>
      </c>
      <c r="F815" s="291" t="s">
        <v>1167</v>
      </c>
      <c r="G815" s="291" t="s">
        <v>1175</v>
      </c>
      <c r="H815" s="294">
        <v>18.23</v>
      </c>
      <c r="I815" s="294">
        <v>36.456</v>
      </c>
      <c r="J815" s="291" t="s">
        <v>1169</v>
      </c>
      <c r="K815" s="294">
        <v>227.85</v>
      </c>
      <c r="L815" s="294">
        <v>3473.25</v>
      </c>
      <c r="M815" s="294">
        <v>3245.4</v>
      </c>
      <c r="N815" s="291" t="s">
        <v>42</v>
      </c>
    </row>
    <row r="816" s="291" customFormat="1" outlineLevel="1" collapsed="1" spans="4:14">
      <c r="D816" s="293" t="s">
        <v>1324</v>
      </c>
      <c r="H816" s="294">
        <f>SUBTOTAL(9,H805:H815)</f>
        <v>200.53</v>
      </c>
      <c r="I816" s="294">
        <f>SUBTOTAL(9,I805:I815)</f>
        <v>401.016</v>
      </c>
      <c r="K816" s="294"/>
      <c r="L816" s="294"/>
      <c r="M816" s="294"/>
      <c r="N816" s="291">
        <f>SUBTOTAL(9,N805:N815)</f>
        <v>0</v>
      </c>
    </row>
    <row r="817" s="291" customFormat="1" hidden="1" outlineLevel="2" spans="1:14">
      <c r="A817" s="291">
        <v>743</v>
      </c>
      <c r="B817" s="291" t="s">
        <v>1164</v>
      </c>
      <c r="C817" s="291" t="s">
        <v>1325</v>
      </c>
      <c r="D817" s="291" t="s">
        <v>724</v>
      </c>
      <c r="E817" s="291" t="s">
        <v>1166</v>
      </c>
      <c r="F817" s="291" t="s">
        <v>1167</v>
      </c>
      <c r="G817" s="291" t="s">
        <v>1178</v>
      </c>
      <c r="H817" s="294">
        <v>18.23</v>
      </c>
      <c r="I817" s="294">
        <v>36.456</v>
      </c>
      <c r="J817" s="291" t="s">
        <v>1169</v>
      </c>
      <c r="K817" s="294">
        <v>227.85</v>
      </c>
      <c r="L817" s="294">
        <v>3473.25</v>
      </c>
      <c r="M817" s="294">
        <v>3245.4</v>
      </c>
      <c r="N817" s="291" t="s">
        <v>42</v>
      </c>
    </row>
    <row r="818" s="291" customFormat="1" hidden="1" outlineLevel="2" spans="1:14">
      <c r="A818" s="291">
        <v>744</v>
      </c>
      <c r="B818" s="291" t="s">
        <v>1164</v>
      </c>
      <c r="C818" s="291" t="s">
        <v>1325</v>
      </c>
      <c r="D818" s="291" t="s">
        <v>724</v>
      </c>
      <c r="E818" s="291" t="s">
        <v>1166</v>
      </c>
      <c r="F818" s="291" t="s">
        <v>1167</v>
      </c>
      <c r="G818" s="291" t="s">
        <v>1179</v>
      </c>
      <c r="H818" s="294">
        <v>18.23</v>
      </c>
      <c r="I818" s="294">
        <v>36.456</v>
      </c>
      <c r="J818" s="291" t="s">
        <v>1169</v>
      </c>
      <c r="K818" s="294">
        <v>227.85</v>
      </c>
      <c r="L818" s="294">
        <v>3473.25</v>
      </c>
      <c r="M818" s="294">
        <v>3245.4</v>
      </c>
      <c r="N818" s="291" t="s">
        <v>42</v>
      </c>
    </row>
    <row r="819" s="291" customFormat="1" hidden="1" outlineLevel="2" spans="1:14">
      <c r="A819" s="291">
        <v>745</v>
      </c>
      <c r="B819" s="291" t="s">
        <v>1164</v>
      </c>
      <c r="C819" s="291" t="s">
        <v>1325</v>
      </c>
      <c r="D819" s="291" t="s">
        <v>724</v>
      </c>
      <c r="E819" s="291" t="s">
        <v>1166</v>
      </c>
      <c r="F819" s="291" t="s">
        <v>1167</v>
      </c>
      <c r="G819" s="291" t="s">
        <v>1180</v>
      </c>
      <c r="H819" s="294">
        <v>18.23</v>
      </c>
      <c r="I819" s="294">
        <v>36.456</v>
      </c>
      <c r="J819" s="291" t="s">
        <v>1169</v>
      </c>
      <c r="K819" s="294">
        <v>227.85</v>
      </c>
      <c r="L819" s="294">
        <v>3473.25</v>
      </c>
      <c r="M819" s="294">
        <v>3245.4</v>
      </c>
      <c r="N819" s="291" t="s">
        <v>42</v>
      </c>
    </row>
    <row r="820" s="291" customFormat="1" hidden="1" outlineLevel="2" spans="1:14">
      <c r="A820" s="291">
        <v>746</v>
      </c>
      <c r="B820" s="291" t="s">
        <v>1164</v>
      </c>
      <c r="C820" s="291" t="s">
        <v>1325</v>
      </c>
      <c r="D820" s="291" t="s">
        <v>724</v>
      </c>
      <c r="E820" s="291" t="s">
        <v>1166</v>
      </c>
      <c r="F820" s="291" t="s">
        <v>1167</v>
      </c>
      <c r="G820" s="291" t="s">
        <v>1181</v>
      </c>
      <c r="H820" s="294">
        <v>18.23</v>
      </c>
      <c r="I820" s="294">
        <v>36.456</v>
      </c>
      <c r="J820" s="291" t="s">
        <v>1169</v>
      </c>
      <c r="K820" s="294">
        <v>227.85</v>
      </c>
      <c r="L820" s="294">
        <v>3473.25</v>
      </c>
      <c r="M820" s="294">
        <v>3245.4</v>
      </c>
      <c r="N820" s="291" t="s">
        <v>42</v>
      </c>
    </row>
    <row r="821" s="291" customFormat="1" hidden="1" outlineLevel="2" spans="1:14">
      <c r="A821" s="291">
        <v>747</v>
      </c>
      <c r="B821" s="291" t="s">
        <v>1164</v>
      </c>
      <c r="C821" s="291" t="s">
        <v>1325</v>
      </c>
      <c r="D821" s="291" t="s">
        <v>724</v>
      </c>
      <c r="E821" s="291" t="s">
        <v>1166</v>
      </c>
      <c r="F821" s="291" t="s">
        <v>1167</v>
      </c>
      <c r="G821" s="291" t="s">
        <v>1168</v>
      </c>
      <c r="H821" s="294">
        <v>18.23</v>
      </c>
      <c r="I821" s="294">
        <v>36.456</v>
      </c>
      <c r="J821" s="291" t="s">
        <v>1169</v>
      </c>
      <c r="K821" s="294">
        <v>227.85</v>
      </c>
      <c r="L821" s="294">
        <v>3473.25</v>
      </c>
      <c r="M821" s="294">
        <v>3245.4</v>
      </c>
      <c r="N821" s="291" t="s">
        <v>42</v>
      </c>
    </row>
    <row r="822" s="291" customFormat="1" hidden="1" outlineLevel="2" spans="1:14">
      <c r="A822" s="291">
        <v>748</v>
      </c>
      <c r="B822" s="291" t="s">
        <v>1164</v>
      </c>
      <c r="C822" s="291" t="s">
        <v>1325</v>
      </c>
      <c r="D822" s="291" t="s">
        <v>724</v>
      </c>
      <c r="E822" s="291" t="s">
        <v>1166</v>
      </c>
      <c r="F822" s="291" t="s">
        <v>1167</v>
      </c>
      <c r="G822" s="291" t="s">
        <v>1170</v>
      </c>
      <c r="H822" s="294">
        <v>18.23</v>
      </c>
      <c r="I822" s="294">
        <v>36.456</v>
      </c>
      <c r="J822" s="291" t="s">
        <v>1169</v>
      </c>
      <c r="K822" s="294">
        <v>227.85</v>
      </c>
      <c r="L822" s="294">
        <v>3473.25</v>
      </c>
      <c r="M822" s="294">
        <v>3245.4</v>
      </c>
      <c r="N822" s="291" t="s">
        <v>42</v>
      </c>
    </row>
    <row r="823" s="291" customFormat="1" hidden="1" outlineLevel="2" spans="1:14">
      <c r="A823" s="291">
        <v>749</v>
      </c>
      <c r="B823" s="291" t="s">
        <v>1164</v>
      </c>
      <c r="C823" s="291" t="s">
        <v>1325</v>
      </c>
      <c r="D823" s="291" t="s">
        <v>724</v>
      </c>
      <c r="E823" s="291" t="s">
        <v>1166</v>
      </c>
      <c r="F823" s="291" t="s">
        <v>1167</v>
      </c>
      <c r="G823" s="291" t="s">
        <v>1171</v>
      </c>
      <c r="H823" s="294">
        <v>18.23</v>
      </c>
      <c r="I823" s="294">
        <v>36.456</v>
      </c>
      <c r="J823" s="291" t="s">
        <v>1169</v>
      </c>
      <c r="K823" s="294">
        <v>227.85</v>
      </c>
      <c r="L823" s="294">
        <v>3473.25</v>
      </c>
      <c r="M823" s="294">
        <v>3245.4</v>
      </c>
      <c r="N823" s="291" t="s">
        <v>42</v>
      </c>
    </row>
    <row r="824" s="291" customFormat="1" hidden="1" outlineLevel="2" spans="1:14">
      <c r="A824" s="291">
        <v>750</v>
      </c>
      <c r="B824" s="291" t="s">
        <v>1164</v>
      </c>
      <c r="C824" s="291" t="s">
        <v>1325</v>
      </c>
      <c r="D824" s="291" t="s">
        <v>724</v>
      </c>
      <c r="E824" s="291" t="s">
        <v>1166</v>
      </c>
      <c r="F824" s="291" t="s">
        <v>1167</v>
      </c>
      <c r="G824" s="291" t="s">
        <v>1172</v>
      </c>
      <c r="H824" s="294">
        <v>18.23</v>
      </c>
      <c r="I824" s="294">
        <v>36.456</v>
      </c>
      <c r="J824" s="291" t="s">
        <v>1169</v>
      </c>
      <c r="K824" s="294">
        <v>227.85</v>
      </c>
      <c r="L824" s="294">
        <v>3473.25</v>
      </c>
      <c r="M824" s="294">
        <v>3245.4</v>
      </c>
      <c r="N824" s="291" t="s">
        <v>42</v>
      </c>
    </row>
    <row r="825" s="291" customFormat="1" hidden="1" outlineLevel="2" spans="1:14">
      <c r="A825" s="291">
        <v>751</v>
      </c>
      <c r="B825" s="291" t="s">
        <v>1164</v>
      </c>
      <c r="C825" s="291" t="s">
        <v>1325</v>
      </c>
      <c r="D825" s="291" t="s">
        <v>724</v>
      </c>
      <c r="E825" s="291" t="s">
        <v>1166</v>
      </c>
      <c r="F825" s="291" t="s">
        <v>1167</v>
      </c>
      <c r="G825" s="291" t="s">
        <v>1173</v>
      </c>
      <c r="H825" s="294">
        <v>18.23</v>
      </c>
      <c r="I825" s="294">
        <v>36.456</v>
      </c>
      <c r="J825" s="291" t="s">
        <v>1169</v>
      </c>
      <c r="K825" s="294">
        <v>227.85</v>
      </c>
      <c r="L825" s="294">
        <v>3473.25</v>
      </c>
      <c r="M825" s="294">
        <v>3245.4</v>
      </c>
      <c r="N825" s="291" t="s">
        <v>42</v>
      </c>
    </row>
    <row r="826" s="291" customFormat="1" hidden="1" outlineLevel="2" spans="1:14">
      <c r="A826" s="291">
        <v>752</v>
      </c>
      <c r="B826" s="291" t="s">
        <v>1164</v>
      </c>
      <c r="C826" s="291" t="s">
        <v>1325</v>
      </c>
      <c r="D826" s="291" t="s">
        <v>724</v>
      </c>
      <c r="E826" s="291" t="s">
        <v>1166</v>
      </c>
      <c r="F826" s="291" t="s">
        <v>1167</v>
      </c>
      <c r="G826" s="291" t="s">
        <v>1174</v>
      </c>
      <c r="H826" s="294">
        <v>18.23</v>
      </c>
      <c r="I826" s="294">
        <v>36.456</v>
      </c>
      <c r="J826" s="291" t="s">
        <v>1169</v>
      </c>
      <c r="K826" s="294">
        <v>227.85</v>
      </c>
      <c r="L826" s="294">
        <v>3473.25</v>
      </c>
      <c r="M826" s="294">
        <v>3245.4</v>
      </c>
      <c r="N826" s="291" t="s">
        <v>42</v>
      </c>
    </row>
    <row r="827" s="291" customFormat="1" hidden="1" outlineLevel="2" spans="1:14">
      <c r="A827" s="291">
        <v>753</v>
      </c>
      <c r="B827" s="291" t="s">
        <v>1164</v>
      </c>
      <c r="C827" s="291" t="s">
        <v>1325</v>
      </c>
      <c r="D827" s="291" t="s">
        <v>724</v>
      </c>
      <c r="E827" s="291" t="s">
        <v>1166</v>
      </c>
      <c r="F827" s="291" t="s">
        <v>1167</v>
      </c>
      <c r="G827" s="291" t="s">
        <v>1175</v>
      </c>
      <c r="H827" s="294">
        <v>18.23</v>
      </c>
      <c r="I827" s="294">
        <v>36.456</v>
      </c>
      <c r="J827" s="291" t="s">
        <v>1169</v>
      </c>
      <c r="K827" s="294">
        <v>227.85</v>
      </c>
      <c r="L827" s="294">
        <v>3473.25</v>
      </c>
      <c r="M827" s="294">
        <v>3245.4</v>
      </c>
      <c r="N827" s="291" t="s">
        <v>42</v>
      </c>
    </row>
    <row r="828" s="291" customFormat="1" outlineLevel="1" collapsed="1" spans="4:14">
      <c r="D828" s="293" t="s">
        <v>1326</v>
      </c>
      <c r="H828" s="294">
        <f>SUBTOTAL(9,H817:H827)</f>
        <v>200.53</v>
      </c>
      <c r="I828" s="294">
        <f>SUBTOTAL(9,I817:I827)</f>
        <v>401.016</v>
      </c>
      <c r="K828" s="294"/>
      <c r="L828" s="294"/>
      <c r="M828" s="294"/>
      <c r="N828" s="291">
        <f>SUBTOTAL(9,N817:N827)</f>
        <v>0</v>
      </c>
    </row>
    <row r="829" s="291" customFormat="1" hidden="1" outlineLevel="2" spans="1:14">
      <c r="A829" s="291">
        <v>754</v>
      </c>
      <c r="B829" s="291" t="s">
        <v>1164</v>
      </c>
      <c r="C829" s="291" t="s">
        <v>1327</v>
      </c>
      <c r="D829" s="291" t="s">
        <v>174</v>
      </c>
      <c r="E829" s="291" t="s">
        <v>1166</v>
      </c>
      <c r="F829" s="291" t="s">
        <v>1167</v>
      </c>
      <c r="G829" s="291" t="s">
        <v>1178</v>
      </c>
      <c r="H829" s="294">
        <v>18.23</v>
      </c>
      <c r="I829" s="294">
        <v>36.456</v>
      </c>
      <c r="J829" s="291" t="s">
        <v>1169</v>
      </c>
      <c r="K829" s="294">
        <v>227.85</v>
      </c>
      <c r="L829" s="294">
        <v>3473.25</v>
      </c>
      <c r="M829" s="294">
        <v>3245.4</v>
      </c>
      <c r="N829" s="291" t="s">
        <v>42</v>
      </c>
    </row>
    <row r="830" s="291" customFormat="1" hidden="1" outlineLevel="2" spans="1:14">
      <c r="A830" s="291">
        <v>755</v>
      </c>
      <c r="B830" s="291" t="s">
        <v>1164</v>
      </c>
      <c r="C830" s="291" t="s">
        <v>1327</v>
      </c>
      <c r="D830" s="291" t="s">
        <v>174</v>
      </c>
      <c r="E830" s="291" t="s">
        <v>1166</v>
      </c>
      <c r="F830" s="291" t="s">
        <v>1167</v>
      </c>
      <c r="G830" s="291" t="s">
        <v>1179</v>
      </c>
      <c r="H830" s="294">
        <v>18.23</v>
      </c>
      <c r="I830" s="294">
        <v>36.456</v>
      </c>
      <c r="J830" s="291" t="s">
        <v>1169</v>
      </c>
      <c r="K830" s="294">
        <v>227.85</v>
      </c>
      <c r="L830" s="294">
        <v>3473.25</v>
      </c>
      <c r="M830" s="294">
        <v>3245.4</v>
      </c>
      <c r="N830" s="291" t="s">
        <v>42</v>
      </c>
    </row>
    <row r="831" s="291" customFormat="1" hidden="1" outlineLevel="2" spans="1:14">
      <c r="A831" s="291">
        <v>756</v>
      </c>
      <c r="B831" s="291" t="s">
        <v>1164</v>
      </c>
      <c r="C831" s="291" t="s">
        <v>1327</v>
      </c>
      <c r="D831" s="291" t="s">
        <v>174</v>
      </c>
      <c r="E831" s="291" t="s">
        <v>1166</v>
      </c>
      <c r="F831" s="291" t="s">
        <v>1167</v>
      </c>
      <c r="G831" s="291" t="s">
        <v>1180</v>
      </c>
      <c r="H831" s="294">
        <v>18.23</v>
      </c>
      <c r="I831" s="294">
        <v>36.456</v>
      </c>
      <c r="J831" s="291" t="s">
        <v>1169</v>
      </c>
      <c r="K831" s="294">
        <v>227.85</v>
      </c>
      <c r="L831" s="294">
        <v>3473.25</v>
      </c>
      <c r="M831" s="294">
        <v>3245.4</v>
      </c>
      <c r="N831" s="291" t="s">
        <v>42</v>
      </c>
    </row>
    <row r="832" s="291" customFormat="1" hidden="1" outlineLevel="2" spans="1:14">
      <c r="A832" s="291">
        <v>757</v>
      </c>
      <c r="B832" s="291" t="s">
        <v>1164</v>
      </c>
      <c r="C832" s="291" t="s">
        <v>1327</v>
      </c>
      <c r="D832" s="291" t="s">
        <v>174</v>
      </c>
      <c r="E832" s="291" t="s">
        <v>1166</v>
      </c>
      <c r="F832" s="291" t="s">
        <v>1167</v>
      </c>
      <c r="G832" s="291" t="s">
        <v>1181</v>
      </c>
      <c r="H832" s="294">
        <v>18.23</v>
      </c>
      <c r="I832" s="294">
        <v>36.456</v>
      </c>
      <c r="J832" s="291" t="s">
        <v>1169</v>
      </c>
      <c r="K832" s="294">
        <v>227.85</v>
      </c>
      <c r="L832" s="294">
        <v>3473.25</v>
      </c>
      <c r="M832" s="294">
        <v>3245.4</v>
      </c>
      <c r="N832" s="291" t="s">
        <v>42</v>
      </c>
    </row>
    <row r="833" s="291" customFormat="1" hidden="1" outlineLevel="2" spans="1:14">
      <c r="A833" s="291">
        <v>758</v>
      </c>
      <c r="B833" s="291" t="s">
        <v>1164</v>
      </c>
      <c r="C833" s="291" t="s">
        <v>1327</v>
      </c>
      <c r="D833" s="291" t="s">
        <v>174</v>
      </c>
      <c r="E833" s="291" t="s">
        <v>1166</v>
      </c>
      <c r="F833" s="291" t="s">
        <v>1167</v>
      </c>
      <c r="G833" s="291" t="s">
        <v>1168</v>
      </c>
      <c r="H833" s="294">
        <v>18.23</v>
      </c>
      <c r="I833" s="294">
        <v>36.456</v>
      </c>
      <c r="J833" s="291" t="s">
        <v>1169</v>
      </c>
      <c r="K833" s="294">
        <v>227.85</v>
      </c>
      <c r="L833" s="294">
        <v>3473.25</v>
      </c>
      <c r="M833" s="294">
        <v>3245.4</v>
      </c>
      <c r="N833" s="291" t="s">
        <v>42</v>
      </c>
    </row>
    <row r="834" s="291" customFormat="1" hidden="1" outlineLevel="2" spans="1:14">
      <c r="A834" s="291">
        <v>759</v>
      </c>
      <c r="B834" s="291" t="s">
        <v>1164</v>
      </c>
      <c r="C834" s="291" t="s">
        <v>1327</v>
      </c>
      <c r="D834" s="291" t="s">
        <v>174</v>
      </c>
      <c r="E834" s="291" t="s">
        <v>1166</v>
      </c>
      <c r="F834" s="291" t="s">
        <v>1167</v>
      </c>
      <c r="G834" s="291" t="s">
        <v>1170</v>
      </c>
      <c r="H834" s="294">
        <v>18.23</v>
      </c>
      <c r="I834" s="294">
        <v>36.456</v>
      </c>
      <c r="J834" s="291" t="s">
        <v>1169</v>
      </c>
      <c r="K834" s="294">
        <v>227.85</v>
      </c>
      <c r="L834" s="294">
        <v>3473.25</v>
      </c>
      <c r="M834" s="294">
        <v>3245.4</v>
      </c>
      <c r="N834" s="291" t="s">
        <v>42</v>
      </c>
    </row>
    <row r="835" s="291" customFormat="1" hidden="1" outlineLevel="2" spans="1:14">
      <c r="A835" s="291">
        <v>760</v>
      </c>
      <c r="B835" s="291" t="s">
        <v>1164</v>
      </c>
      <c r="C835" s="291" t="s">
        <v>1327</v>
      </c>
      <c r="D835" s="291" t="s">
        <v>174</v>
      </c>
      <c r="E835" s="291" t="s">
        <v>1166</v>
      </c>
      <c r="F835" s="291" t="s">
        <v>1167</v>
      </c>
      <c r="G835" s="291" t="s">
        <v>1171</v>
      </c>
      <c r="H835" s="294">
        <v>18.23</v>
      </c>
      <c r="I835" s="294">
        <v>36.456</v>
      </c>
      <c r="J835" s="291" t="s">
        <v>1169</v>
      </c>
      <c r="K835" s="294">
        <v>227.85</v>
      </c>
      <c r="L835" s="294">
        <v>3473.25</v>
      </c>
      <c r="M835" s="294">
        <v>3245.4</v>
      </c>
      <c r="N835" s="291" t="s">
        <v>42</v>
      </c>
    </row>
    <row r="836" s="291" customFormat="1" hidden="1" outlineLevel="2" spans="1:14">
      <c r="A836" s="291">
        <v>761</v>
      </c>
      <c r="B836" s="291" t="s">
        <v>1164</v>
      </c>
      <c r="C836" s="291" t="s">
        <v>1327</v>
      </c>
      <c r="D836" s="291" t="s">
        <v>174</v>
      </c>
      <c r="E836" s="291" t="s">
        <v>1166</v>
      </c>
      <c r="F836" s="291" t="s">
        <v>1167</v>
      </c>
      <c r="G836" s="291" t="s">
        <v>1172</v>
      </c>
      <c r="H836" s="294">
        <v>18.23</v>
      </c>
      <c r="I836" s="294">
        <v>36.456</v>
      </c>
      <c r="J836" s="291" t="s">
        <v>1169</v>
      </c>
      <c r="K836" s="294">
        <v>227.85</v>
      </c>
      <c r="L836" s="294">
        <v>3473.25</v>
      </c>
      <c r="M836" s="294">
        <v>3245.4</v>
      </c>
      <c r="N836" s="291" t="s">
        <v>42</v>
      </c>
    </row>
    <row r="837" s="291" customFormat="1" hidden="1" outlineLevel="2" spans="1:14">
      <c r="A837" s="291">
        <v>762</v>
      </c>
      <c r="B837" s="291" t="s">
        <v>1164</v>
      </c>
      <c r="C837" s="291" t="s">
        <v>1327</v>
      </c>
      <c r="D837" s="291" t="s">
        <v>174</v>
      </c>
      <c r="E837" s="291" t="s">
        <v>1166</v>
      </c>
      <c r="F837" s="291" t="s">
        <v>1167</v>
      </c>
      <c r="G837" s="291" t="s">
        <v>1173</v>
      </c>
      <c r="H837" s="294">
        <v>18.23</v>
      </c>
      <c r="I837" s="294">
        <v>36.456</v>
      </c>
      <c r="J837" s="291" t="s">
        <v>1169</v>
      </c>
      <c r="K837" s="294">
        <v>227.85</v>
      </c>
      <c r="L837" s="294">
        <v>3473.25</v>
      </c>
      <c r="M837" s="294">
        <v>3245.4</v>
      </c>
      <c r="N837" s="291" t="s">
        <v>42</v>
      </c>
    </row>
    <row r="838" s="291" customFormat="1" hidden="1" outlineLevel="2" spans="1:14">
      <c r="A838" s="291">
        <v>763</v>
      </c>
      <c r="B838" s="291" t="s">
        <v>1164</v>
      </c>
      <c r="C838" s="291" t="s">
        <v>1327</v>
      </c>
      <c r="D838" s="291" t="s">
        <v>174</v>
      </c>
      <c r="E838" s="291" t="s">
        <v>1166</v>
      </c>
      <c r="F838" s="291" t="s">
        <v>1167</v>
      </c>
      <c r="G838" s="291" t="s">
        <v>1174</v>
      </c>
      <c r="H838" s="294">
        <v>18.23</v>
      </c>
      <c r="I838" s="294">
        <v>36.456</v>
      </c>
      <c r="J838" s="291" t="s">
        <v>1169</v>
      </c>
      <c r="K838" s="294">
        <v>227.85</v>
      </c>
      <c r="L838" s="294">
        <v>3473.25</v>
      </c>
      <c r="M838" s="294">
        <v>3245.4</v>
      </c>
      <c r="N838" s="291" t="s">
        <v>42</v>
      </c>
    </row>
    <row r="839" s="291" customFormat="1" hidden="1" outlineLevel="2" spans="1:14">
      <c r="A839" s="291">
        <v>764</v>
      </c>
      <c r="B839" s="291" t="s">
        <v>1164</v>
      </c>
      <c r="C839" s="291" t="s">
        <v>1327</v>
      </c>
      <c r="D839" s="291" t="s">
        <v>174</v>
      </c>
      <c r="E839" s="291" t="s">
        <v>1166</v>
      </c>
      <c r="F839" s="291" t="s">
        <v>1167</v>
      </c>
      <c r="G839" s="291" t="s">
        <v>1175</v>
      </c>
      <c r="H839" s="294">
        <v>18.23</v>
      </c>
      <c r="I839" s="294">
        <v>36.456</v>
      </c>
      <c r="J839" s="291" t="s">
        <v>1169</v>
      </c>
      <c r="K839" s="294">
        <v>227.85</v>
      </c>
      <c r="L839" s="294">
        <v>3473.25</v>
      </c>
      <c r="M839" s="294">
        <v>3245.4</v>
      </c>
      <c r="N839" s="291" t="s">
        <v>42</v>
      </c>
    </row>
    <row r="840" s="291" customFormat="1" outlineLevel="1" collapsed="1" spans="4:14">
      <c r="D840" s="293" t="s">
        <v>1328</v>
      </c>
      <c r="H840" s="294">
        <f>SUBTOTAL(9,H829:H839)</f>
        <v>200.53</v>
      </c>
      <c r="I840" s="294">
        <f>SUBTOTAL(9,I829:I839)</f>
        <v>401.016</v>
      </c>
      <c r="K840" s="294"/>
      <c r="L840" s="294"/>
      <c r="M840" s="294"/>
      <c r="N840" s="291">
        <f>SUBTOTAL(9,N829:N839)</f>
        <v>0</v>
      </c>
    </row>
    <row r="841" s="291" customFormat="1" hidden="1" outlineLevel="2" spans="1:14">
      <c r="A841" s="291">
        <v>765</v>
      </c>
      <c r="B841" s="291" t="s">
        <v>1164</v>
      </c>
      <c r="C841" s="291" t="s">
        <v>1329</v>
      </c>
      <c r="D841" s="291" t="s">
        <v>346</v>
      </c>
      <c r="E841" s="291" t="s">
        <v>1166</v>
      </c>
      <c r="F841" s="291" t="s">
        <v>1167</v>
      </c>
      <c r="G841" s="291" t="s">
        <v>1178</v>
      </c>
      <c r="H841" s="294">
        <v>18.23</v>
      </c>
      <c r="I841" s="294">
        <v>36.456</v>
      </c>
      <c r="J841" s="291" t="s">
        <v>1169</v>
      </c>
      <c r="K841" s="294">
        <v>227.85</v>
      </c>
      <c r="L841" s="294">
        <v>3473.25</v>
      </c>
      <c r="M841" s="294">
        <v>3245.4</v>
      </c>
      <c r="N841" s="291" t="s">
        <v>42</v>
      </c>
    </row>
    <row r="842" s="291" customFormat="1" hidden="1" outlineLevel="2" spans="1:14">
      <c r="A842" s="291">
        <v>766</v>
      </c>
      <c r="B842" s="291" t="s">
        <v>1164</v>
      </c>
      <c r="C842" s="291" t="s">
        <v>1329</v>
      </c>
      <c r="D842" s="291" t="s">
        <v>346</v>
      </c>
      <c r="E842" s="291" t="s">
        <v>1166</v>
      </c>
      <c r="F842" s="291" t="s">
        <v>1167</v>
      </c>
      <c r="G842" s="291" t="s">
        <v>1179</v>
      </c>
      <c r="H842" s="294">
        <v>18.23</v>
      </c>
      <c r="I842" s="294">
        <v>36.456</v>
      </c>
      <c r="J842" s="291" t="s">
        <v>1169</v>
      </c>
      <c r="K842" s="294">
        <v>227.85</v>
      </c>
      <c r="L842" s="294">
        <v>3473.25</v>
      </c>
      <c r="M842" s="294">
        <v>3245.4</v>
      </c>
      <c r="N842" s="291" t="s">
        <v>42</v>
      </c>
    </row>
    <row r="843" s="291" customFormat="1" hidden="1" outlineLevel="2" spans="1:14">
      <c r="A843" s="291">
        <v>767</v>
      </c>
      <c r="B843" s="291" t="s">
        <v>1164</v>
      </c>
      <c r="C843" s="291" t="s">
        <v>1329</v>
      </c>
      <c r="D843" s="291" t="s">
        <v>346</v>
      </c>
      <c r="E843" s="291" t="s">
        <v>1166</v>
      </c>
      <c r="F843" s="291" t="s">
        <v>1167</v>
      </c>
      <c r="G843" s="291" t="s">
        <v>1180</v>
      </c>
      <c r="H843" s="294">
        <v>18.23</v>
      </c>
      <c r="I843" s="294">
        <v>36.456</v>
      </c>
      <c r="J843" s="291" t="s">
        <v>1169</v>
      </c>
      <c r="K843" s="294">
        <v>227.85</v>
      </c>
      <c r="L843" s="294">
        <v>3473.25</v>
      </c>
      <c r="M843" s="294">
        <v>3245.4</v>
      </c>
      <c r="N843" s="291" t="s">
        <v>42</v>
      </c>
    </row>
    <row r="844" s="291" customFormat="1" hidden="1" outlineLevel="2" spans="1:14">
      <c r="A844" s="291">
        <v>768</v>
      </c>
      <c r="B844" s="291" t="s">
        <v>1164</v>
      </c>
      <c r="C844" s="291" t="s">
        <v>1329</v>
      </c>
      <c r="D844" s="291" t="s">
        <v>346</v>
      </c>
      <c r="E844" s="291" t="s">
        <v>1166</v>
      </c>
      <c r="F844" s="291" t="s">
        <v>1167</v>
      </c>
      <c r="G844" s="291" t="s">
        <v>1181</v>
      </c>
      <c r="H844" s="294">
        <v>18.23</v>
      </c>
      <c r="I844" s="294">
        <v>36.456</v>
      </c>
      <c r="J844" s="291" t="s">
        <v>1169</v>
      </c>
      <c r="K844" s="294">
        <v>227.85</v>
      </c>
      <c r="L844" s="294">
        <v>3473.25</v>
      </c>
      <c r="M844" s="294">
        <v>3245.4</v>
      </c>
      <c r="N844" s="291" t="s">
        <v>42</v>
      </c>
    </row>
    <row r="845" s="291" customFormat="1" hidden="1" outlineLevel="2" spans="1:14">
      <c r="A845" s="291">
        <v>769</v>
      </c>
      <c r="B845" s="291" t="s">
        <v>1164</v>
      </c>
      <c r="C845" s="291" t="s">
        <v>1329</v>
      </c>
      <c r="D845" s="291" t="s">
        <v>346</v>
      </c>
      <c r="E845" s="291" t="s">
        <v>1166</v>
      </c>
      <c r="F845" s="291" t="s">
        <v>1167</v>
      </c>
      <c r="G845" s="291" t="s">
        <v>1168</v>
      </c>
      <c r="H845" s="294">
        <v>18.23</v>
      </c>
      <c r="I845" s="294">
        <v>36.456</v>
      </c>
      <c r="J845" s="291" t="s">
        <v>1169</v>
      </c>
      <c r="K845" s="294">
        <v>227.85</v>
      </c>
      <c r="L845" s="294">
        <v>3473.25</v>
      </c>
      <c r="M845" s="294">
        <v>3245.4</v>
      </c>
      <c r="N845" s="291" t="s">
        <v>42</v>
      </c>
    </row>
    <row r="846" s="291" customFormat="1" hidden="1" outlineLevel="2" spans="1:14">
      <c r="A846" s="291">
        <v>770</v>
      </c>
      <c r="B846" s="291" t="s">
        <v>1164</v>
      </c>
      <c r="C846" s="291" t="s">
        <v>1329</v>
      </c>
      <c r="D846" s="291" t="s">
        <v>346</v>
      </c>
      <c r="E846" s="291" t="s">
        <v>1166</v>
      </c>
      <c r="F846" s="291" t="s">
        <v>1167</v>
      </c>
      <c r="G846" s="291" t="s">
        <v>1170</v>
      </c>
      <c r="H846" s="294">
        <v>18.23</v>
      </c>
      <c r="I846" s="294">
        <v>36.456</v>
      </c>
      <c r="J846" s="291" t="s">
        <v>1169</v>
      </c>
      <c r="K846" s="294">
        <v>227.85</v>
      </c>
      <c r="L846" s="294">
        <v>3473.25</v>
      </c>
      <c r="M846" s="294">
        <v>3245.4</v>
      </c>
      <c r="N846" s="291" t="s">
        <v>42</v>
      </c>
    </row>
    <row r="847" s="291" customFormat="1" hidden="1" outlineLevel="2" spans="1:14">
      <c r="A847" s="291">
        <v>771</v>
      </c>
      <c r="B847" s="291" t="s">
        <v>1164</v>
      </c>
      <c r="C847" s="291" t="s">
        <v>1329</v>
      </c>
      <c r="D847" s="291" t="s">
        <v>346</v>
      </c>
      <c r="E847" s="291" t="s">
        <v>1166</v>
      </c>
      <c r="F847" s="291" t="s">
        <v>1167</v>
      </c>
      <c r="G847" s="291" t="s">
        <v>1171</v>
      </c>
      <c r="H847" s="294">
        <v>18.23</v>
      </c>
      <c r="I847" s="294">
        <v>36.456</v>
      </c>
      <c r="J847" s="291" t="s">
        <v>1169</v>
      </c>
      <c r="K847" s="294">
        <v>227.85</v>
      </c>
      <c r="L847" s="294">
        <v>3473.25</v>
      </c>
      <c r="M847" s="294">
        <v>3245.4</v>
      </c>
      <c r="N847" s="291" t="s">
        <v>42</v>
      </c>
    </row>
    <row r="848" s="291" customFormat="1" hidden="1" outlineLevel="2" spans="1:14">
      <c r="A848" s="291">
        <v>772</v>
      </c>
      <c r="B848" s="291" t="s">
        <v>1164</v>
      </c>
      <c r="C848" s="291" t="s">
        <v>1329</v>
      </c>
      <c r="D848" s="291" t="s">
        <v>346</v>
      </c>
      <c r="E848" s="291" t="s">
        <v>1166</v>
      </c>
      <c r="F848" s="291" t="s">
        <v>1167</v>
      </c>
      <c r="G848" s="291" t="s">
        <v>1172</v>
      </c>
      <c r="H848" s="294">
        <v>18.23</v>
      </c>
      <c r="I848" s="294">
        <v>36.456</v>
      </c>
      <c r="J848" s="291" t="s">
        <v>1169</v>
      </c>
      <c r="K848" s="294">
        <v>227.85</v>
      </c>
      <c r="L848" s="294">
        <v>3473.25</v>
      </c>
      <c r="M848" s="294">
        <v>3245.4</v>
      </c>
      <c r="N848" s="291" t="s">
        <v>42</v>
      </c>
    </row>
    <row r="849" s="291" customFormat="1" hidden="1" outlineLevel="2" spans="1:14">
      <c r="A849" s="291">
        <v>773</v>
      </c>
      <c r="B849" s="291" t="s">
        <v>1164</v>
      </c>
      <c r="C849" s="291" t="s">
        <v>1329</v>
      </c>
      <c r="D849" s="291" t="s">
        <v>346</v>
      </c>
      <c r="E849" s="291" t="s">
        <v>1166</v>
      </c>
      <c r="F849" s="291" t="s">
        <v>1167</v>
      </c>
      <c r="G849" s="291" t="s">
        <v>1173</v>
      </c>
      <c r="H849" s="294">
        <v>18.23</v>
      </c>
      <c r="I849" s="294">
        <v>36.456</v>
      </c>
      <c r="J849" s="291" t="s">
        <v>1169</v>
      </c>
      <c r="K849" s="294">
        <v>227.85</v>
      </c>
      <c r="L849" s="294">
        <v>3473.25</v>
      </c>
      <c r="M849" s="294">
        <v>3245.4</v>
      </c>
      <c r="N849" s="291" t="s">
        <v>42</v>
      </c>
    </row>
    <row r="850" s="291" customFormat="1" hidden="1" outlineLevel="2" spans="1:14">
      <c r="A850" s="291">
        <v>774</v>
      </c>
      <c r="B850" s="291" t="s">
        <v>1164</v>
      </c>
      <c r="C850" s="291" t="s">
        <v>1329</v>
      </c>
      <c r="D850" s="291" t="s">
        <v>346</v>
      </c>
      <c r="E850" s="291" t="s">
        <v>1166</v>
      </c>
      <c r="F850" s="291" t="s">
        <v>1167</v>
      </c>
      <c r="G850" s="291" t="s">
        <v>1174</v>
      </c>
      <c r="H850" s="294">
        <v>18.23</v>
      </c>
      <c r="I850" s="294">
        <v>36.456</v>
      </c>
      <c r="J850" s="291" t="s">
        <v>1169</v>
      </c>
      <c r="K850" s="294">
        <v>227.85</v>
      </c>
      <c r="L850" s="294">
        <v>3473.25</v>
      </c>
      <c r="M850" s="294">
        <v>3245.4</v>
      </c>
      <c r="N850" s="291" t="s">
        <v>42</v>
      </c>
    </row>
    <row r="851" s="291" customFormat="1" hidden="1" outlineLevel="2" spans="1:14">
      <c r="A851" s="291">
        <v>775</v>
      </c>
      <c r="B851" s="291" t="s">
        <v>1164</v>
      </c>
      <c r="C851" s="291" t="s">
        <v>1329</v>
      </c>
      <c r="D851" s="291" t="s">
        <v>346</v>
      </c>
      <c r="E851" s="291" t="s">
        <v>1166</v>
      </c>
      <c r="F851" s="291" t="s">
        <v>1167</v>
      </c>
      <c r="G851" s="291" t="s">
        <v>1175</v>
      </c>
      <c r="H851" s="294">
        <v>18.23</v>
      </c>
      <c r="I851" s="294">
        <v>36.456</v>
      </c>
      <c r="J851" s="291" t="s">
        <v>1169</v>
      </c>
      <c r="K851" s="294">
        <v>227.85</v>
      </c>
      <c r="L851" s="294">
        <v>3473.25</v>
      </c>
      <c r="M851" s="294">
        <v>3245.4</v>
      </c>
      <c r="N851" s="291" t="s">
        <v>42</v>
      </c>
    </row>
    <row r="852" s="291" customFormat="1" outlineLevel="1" collapsed="1" spans="4:14">
      <c r="D852" s="293" t="s">
        <v>1330</v>
      </c>
      <c r="H852" s="294">
        <f>SUBTOTAL(9,H841:H851)</f>
        <v>200.53</v>
      </c>
      <c r="I852" s="294">
        <f>SUBTOTAL(9,I841:I851)</f>
        <v>401.016</v>
      </c>
      <c r="K852" s="294"/>
      <c r="L852" s="294"/>
      <c r="M852" s="294"/>
      <c r="N852" s="291">
        <f>SUBTOTAL(9,N841:N851)</f>
        <v>0</v>
      </c>
    </row>
    <row r="853" s="291" customFormat="1" hidden="1" outlineLevel="2" spans="1:14">
      <c r="A853" s="291">
        <v>776</v>
      </c>
      <c r="B853" s="291" t="s">
        <v>1164</v>
      </c>
      <c r="C853" s="291" t="s">
        <v>1331</v>
      </c>
      <c r="D853" s="291" t="s">
        <v>636</v>
      </c>
      <c r="E853" s="291" t="s">
        <v>1166</v>
      </c>
      <c r="F853" s="291" t="s">
        <v>1167</v>
      </c>
      <c r="G853" s="291" t="s">
        <v>1178</v>
      </c>
      <c r="H853" s="294">
        <v>18.23</v>
      </c>
      <c r="I853" s="294">
        <v>36.456</v>
      </c>
      <c r="J853" s="291" t="s">
        <v>1169</v>
      </c>
      <c r="K853" s="294">
        <v>227.85</v>
      </c>
      <c r="L853" s="294">
        <v>3473.25</v>
      </c>
      <c r="M853" s="294">
        <v>3245.4</v>
      </c>
      <c r="N853" s="291" t="s">
        <v>42</v>
      </c>
    </row>
    <row r="854" s="291" customFormat="1" hidden="1" outlineLevel="2" spans="1:14">
      <c r="A854" s="291">
        <v>777</v>
      </c>
      <c r="B854" s="291" t="s">
        <v>1164</v>
      </c>
      <c r="C854" s="291" t="s">
        <v>1331</v>
      </c>
      <c r="D854" s="291" t="s">
        <v>636</v>
      </c>
      <c r="E854" s="291" t="s">
        <v>1166</v>
      </c>
      <c r="F854" s="291" t="s">
        <v>1167</v>
      </c>
      <c r="G854" s="291" t="s">
        <v>1179</v>
      </c>
      <c r="H854" s="294">
        <v>18.23</v>
      </c>
      <c r="I854" s="294">
        <v>36.456</v>
      </c>
      <c r="J854" s="291" t="s">
        <v>1169</v>
      </c>
      <c r="K854" s="294">
        <v>227.85</v>
      </c>
      <c r="L854" s="294">
        <v>3473.25</v>
      </c>
      <c r="M854" s="294">
        <v>3245.4</v>
      </c>
      <c r="N854" s="291" t="s">
        <v>42</v>
      </c>
    </row>
    <row r="855" s="291" customFormat="1" hidden="1" outlineLevel="2" spans="1:14">
      <c r="A855" s="291">
        <v>778</v>
      </c>
      <c r="B855" s="291" t="s">
        <v>1164</v>
      </c>
      <c r="C855" s="291" t="s">
        <v>1331</v>
      </c>
      <c r="D855" s="291" t="s">
        <v>636</v>
      </c>
      <c r="E855" s="291" t="s">
        <v>1166</v>
      </c>
      <c r="F855" s="291" t="s">
        <v>1167</v>
      </c>
      <c r="G855" s="291" t="s">
        <v>1180</v>
      </c>
      <c r="H855" s="294">
        <v>18.23</v>
      </c>
      <c r="I855" s="294">
        <v>36.456</v>
      </c>
      <c r="J855" s="291" t="s">
        <v>1169</v>
      </c>
      <c r="K855" s="294">
        <v>227.85</v>
      </c>
      <c r="L855" s="294">
        <v>3473.25</v>
      </c>
      <c r="M855" s="294">
        <v>3245.4</v>
      </c>
      <c r="N855" s="291" t="s">
        <v>42</v>
      </c>
    </row>
    <row r="856" s="291" customFormat="1" hidden="1" outlineLevel="2" spans="1:14">
      <c r="A856" s="291">
        <v>779</v>
      </c>
      <c r="B856" s="291" t="s">
        <v>1164</v>
      </c>
      <c r="C856" s="291" t="s">
        <v>1331</v>
      </c>
      <c r="D856" s="291" t="s">
        <v>636</v>
      </c>
      <c r="E856" s="291" t="s">
        <v>1166</v>
      </c>
      <c r="F856" s="291" t="s">
        <v>1167</v>
      </c>
      <c r="G856" s="291" t="s">
        <v>1181</v>
      </c>
      <c r="H856" s="294">
        <v>18.23</v>
      </c>
      <c r="I856" s="294">
        <v>36.456</v>
      </c>
      <c r="J856" s="291" t="s">
        <v>1169</v>
      </c>
      <c r="K856" s="294">
        <v>227.85</v>
      </c>
      <c r="L856" s="294">
        <v>3473.25</v>
      </c>
      <c r="M856" s="294">
        <v>3245.4</v>
      </c>
      <c r="N856" s="291" t="s">
        <v>42</v>
      </c>
    </row>
    <row r="857" s="291" customFormat="1" hidden="1" outlineLevel="2" spans="1:14">
      <c r="A857" s="291">
        <v>780</v>
      </c>
      <c r="B857" s="291" t="s">
        <v>1164</v>
      </c>
      <c r="C857" s="291" t="s">
        <v>1331</v>
      </c>
      <c r="D857" s="291" t="s">
        <v>636</v>
      </c>
      <c r="E857" s="291" t="s">
        <v>1166</v>
      </c>
      <c r="F857" s="291" t="s">
        <v>1167</v>
      </c>
      <c r="G857" s="291" t="s">
        <v>1168</v>
      </c>
      <c r="H857" s="294">
        <v>18.23</v>
      </c>
      <c r="I857" s="294">
        <v>36.456</v>
      </c>
      <c r="J857" s="291" t="s">
        <v>1169</v>
      </c>
      <c r="K857" s="294">
        <v>227.85</v>
      </c>
      <c r="L857" s="294">
        <v>3473.25</v>
      </c>
      <c r="M857" s="294">
        <v>3245.4</v>
      </c>
      <c r="N857" s="291" t="s">
        <v>42</v>
      </c>
    </row>
    <row r="858" s="291" customFormat="1" hidden="1" outlineLevel="2" spans="1:14">
      <c r="A858" s="291">
        <v>781</v>
      </c>
      <c r="B858" s="291" t="s">
        <v>1164</v>
      </c>
      <c r="C858" s="291" t="s">
        <v>1331</v>
      </c>
      <c r="D858" s="291" t="s">
        <v>636</v>
      </c>
      <c r="E858" s="291" t="s">
        <v>1166</v>
      </c>
      <c r="F858" s="291" t="s">
        <v>1167</v>
      </c>
      <c r="G858" s="291" t="s">
        <v>1170</v>
      </c>
      <c r="H858" s="294">
        <v>18.23</v>
      </c>
      <c r="I858" s="294">
        <v>36.456</v>
      </c>
      <c r="J858" s="291" t="s">
        <v>1169</v>
      </c>
      <c r="K858" s="294">
        <v>227.85</v>
      </c>
      <c r="L858" s="294">
        <v>3473.25</v>
      </c>
      <c r="M858" s="294">
        <v>3245.4</v>
      </c>
      <c r="N858" s="291" t="s">
        <v>42</v>
      </c>
    </row>
    <row r="859" s="291" customFormat="1" hidden="1" outlineLevel="2" spans="1:14">
      <c r="A859" s="291">
        <v>782</v>
      </c>
      <c r="B859" s="291" t="s">
        <v>1164</v>
      </c>
      <c r="C859" s="291" t="s">
        <v>1331</v>
      </c>
      <c r="D859" s="291" t="s">
        <v>636</v>
      </c>
      <c r="E859" s="291" t="s">
        <v>1166</v>
      </c>
      <c r="F859" s="291" t="s">
        <v>1167</v>
      </c>
      <c r="G859" s="291" t="s">
        <v>1171</v>
      </c>
      <c r="H859" s="294">
        <v>18.23</v>
      </c>
      <c r="I859" s="294">
        <v>36.456</v>
      </c>
      <c r="J859" s="291" t="s">
        <v>1169</v>
      </c>
      <c r="K859" s="294">
        <v>227.85</v>
      </c>
      <c r="L859" s="294">
        <v>3473.25</v>
      </c>
      <c r="M859" s="294">
        <v>3245.4</v>
      </c>
      <c r="N859" s="291" t="s">
        <v>42</v>
      </c>
    </row>
    <row r="860" s="291" customFormat="1" hidden="1" outlineLevel="2" spans="1:14">
      <c r="A860" s="291">
        <v>783</v>
      </c>
      <c r="B860" s="291" t="s">
        <v>1164</v>
      </c>
      <c r="C860" s="291" t="s">
        <v>1331</v>
      </c>
      <c r="D860" s="291" t="s">
        <v>636</v>
      </c>
      <c r="E860" s="291" t="s">
        <v>1166</v>
      </c>
      <c r="F860" s="291" t="s">
        <v>1167</v>
      </c>
      <c r="G860" s="291" t="s">
        <v>1172</v>
      </c>
      <c r="H860" s="294">
        <v>18.23</v>
      </c>
      <c r="I860" s="294">
        <v>36.456</v>
      </c>
      <c r="J860" s="291" t="s">
        <v>1169</v>
      </c>
      <c r="K860" s="294">
        <v>227.85</v>
      </c>
      <c r="L860" s="294">
        <v>3473.25</v>
      </c>
      <c r="M860" s="294">
        <v>3245.4</v>
      </c>
      <c r="N860" s="291" t="s">
        <v>42</v>
      </c>
    </row>
    <row r="861" s="291" customFormat="1" hidden="1" outlineLevel="2" spans="1:14">
      <c r="A861" s="291">
        <v>784</v>
      </c>
      <c r="B861" s="291" t="s">
        <v>1164</v>
      </c>
      <c r="C861" s="291" t="s">
        <v>1331</v>
      </c>
      <c r="D861" s="291" t="s">
        <v>636</v>
      </c>
      <c r="E861" s="291" t="s">
        <v>1166</v>
      </c>
      <c r="F861" s="291" t="s">
        <v>1167</v>
      </c>
      <c r="G861" s="291" t="s">
        <v>1173</v>
      </c>
      <c r="H861" s="294">
        <v>18.23</v>
      </c>
      <c r="I861" s="294">
        <v>36.456</v>
      </c>
      <c r="J861" s="291" t="s">
        <v>1169</v>
      </c>
      <c r="K861" s="294">
        <v>227.85</v>
      </c>
      <c r="L861" s="294">
        <v>3473.25</v>
      </c>
      <c r="M861" s="294">
        <v>3245.4</v>
      </c>
      <c r="N861" s="291" t="s">
        <v>42</v>
      </c>
    </row>
    <row r="862" s="291" customFormat="1" hidden="1" outlineLevel="2" spans="1:14">
      <c r="A862" s="291">
        <v>785</v>
      </c>
      <c r="B862" s="291" t="s">
        <v>1164</v>
      </c>
      <c r="C862" s="291" t="s">
        <v>1331</v>
      </c>
      <c r="D862" s="291" t="s">
        <v>636</v>
      </c>
      <c r="E862" s="291" t="s">
        <v>1166</v>
      </c>
      <c r="F862" s="291" t="s">
        <v>1167</v>
      </c>
      <c r="G862" s="291" t="s">
        <v>1174</v>
      </c>
      <c r="H862" s="294">
        <v>18.23</v>
      </c>
      <c r="I862" s="294">
        <v>36.456</v>
      </c>
      <c r="J862" s="291" t="s">
        <v>1169</v>
      </c>
      <c r="K862" s="294">
        <v>227.85</v>
      </c>
      <c r="L862" s="294">
        <v>3473.25</v>
      </c>
      <c r="M862" s="294">
        <v>3245.4</v>
      </c>
      <c r="N862" s="291" t="s">
        <v>42</v>
      </c>
    </row>
    <row r="863" s="291" customFormat="1" hidden="1" outlineLevel="2" spans="1:14">
      <c r="A863" s="291">
        <v>786</v>
      </c>
      <c r="B863" s="291" t="s">
        <v>1164</v>
      </c>
      <c r="C863" s="291" t="s">
        <v>1331</v>
      </c>
      <c r="D863" s="291" t="s">
        <v>636</v>
      </c>
      <c r="E863" s="291" t="s">
        <v>1166</v>
      </c>
      <c r="F863" s="291" t="s">
        <v>1167</v>
      </c>
      <c r="G863" s="291" t="s">
        <v>1175</v>
      </c>
      <c r="H863" s="294">
        <v>18.23</v>
      </c>
      <c r="I863" s="294">
        <v>36.456</v>
      </c>
      <c r="J863" s="291" t="s">
        <v>1169</v>
      </c>
      <c r="K863" s="294">
        <v>227.85</v>
      </c>
      <c r="L863" s="294">
        <v>3473.25</v>
      </c>
      <c r="M863" s="294">
        <v>3245.4</v>
      </c>
      <c r="N863" s="291" t="s">
        <v>42</v>
      </c>
    </row>
    <row r="864" s="291" customFormat="1" outlineLevel="1" collapsed="1" spans="4:14">
      <c r="D864" s="293" t="s">
        <v>1332</v>
      </c>
      <c r="H864" s="294">
        <f>SUBTOTAL(9,H853:H863)</f>
        <v>200.53</v>
      </c>
      <c r="I864" s="294">
        <f>SUBTOTAL(9,I853:I863)</f>
        <v>401.016</v>
      </c>
      <c r="K864" s="294"/>
      <c r="L864" s="294"/>
      <c r="M864" s="294"/>
      <c r="N864" s="291">
        <f>SUBTOTAL(9,N853:N863)</f>
        <v>0</v>
      </c>
    </row>
    <row r="865" s="291" customFormat="1" hidden="1" outlineLevel="2" spans="1:14">
      <c r="A865" s="291">
        <v>787</v>
      </c>
      <c r="B865" s="291" t="s">
        <v>1164</v>
      </c>
      <c r="C865" s="291" t="s">
        <v>1333</v>
      </c>
      <c r="D865" s="291" t="s">
        <v>634</v>
      </c>
      <c r="E865" s="291" t="s">
        <v>1166</v>
      </c>
      <c r="F865" s="291" t="s">
        <v>1167</v>
      </c>
      <c r="G865" s="291" t="s">
        <v>1178</v>
      </c>
      <c r="H865" s="294">
        <v>18.23</v>
      </c>
      <c r="I865" s="294">
        <v>36.456</v>
      </c>
      <c r="J865" s="291" t="s">
        <v>1169</v>
      </c>
      <c r="K865" s="294">
        <v>227.85</v>
      </c>
      <c r="L865" s="294">
        <v>3473.25</v>
      </c>
      <c r="M865" s="294">
        <v>3245.4</v>
      </c>
      <c r="N865" s="291" t="s">
        <v>42</v>
      </c>
    </row>
    <row r="866" s="291" customFormat="1" hidden="1" outlineLevel="2" spans="1:14">
      <c r="A866" s="291">
        <v>788</v>
      </c>
      <c r="B866" s="291" t="s">
        <v>1164</v>
      </c>
      <c r="C866" s="291" t="s">
        <v>1333</v>
      </c>
      <c r="D866" s="291" t="s">
        <v>634</v>
      </c>
      <c r="E866" s="291" t="s">
        <v>1166</v>
      </c>
      <c r="F866" s="291" t="s">
        <v>1167</v>
      </c>
      <c r="G866" s="291" t="s">
        <v>1179</v>
      </c>
      <c r="H866" s="294">
        <v>18.23</v>
      </c>
      <c r="I866" s="294">
        <v>36.456</v>
      </c>
      <c r="J866" s="291" t="s">
        <v>1169</v>
      </c>
      <c r="K866" s="294">
        <v>227.85</v>
      </c>
      <c r="L866" s="294">
        <v>3473.25</v>
      </c>
      <c r="M866" s="294">
        <v>3245.4</v>
      </c>
      <c r="N866" s="291" t="s">
        <v>42</v>
      </c>
    </row>
    <row r="867" s="291" customFormat="1" hidden="1" outlineLevel="2" spans="1:14">
      <c r="A867" s="291">
        <v>789</v>
      </c>
      <c r="B867" s="291" t="s">
        <v>1164</v>
      </c>
      <c r="C867" s="291" t="s">
        <v>1333</v>
      </c>
      <c r="D867" s="291" t="s">
        <v>634</v>
      </c>
      <c r="E867" s="291" t="s">
        <v>1166</v>
      </c>
      <c r="F867" s="291" t="s">
        <v>1167</v>
      </c>
      <c r="G867" s="291" t="s">
        <v>1180</v>
      </c>
      <c r="H867" s="294">
        <v>18.23</v>
      </c>
      <c r="I867" s="294">
        <v>36.456</v>
      </c>
      <c r="J867" s="291" t="s">
        <v>1169</v>
      </c>
      <c r="K867" s="294">
        <v>227.85</v>
      </c>
      <c r="L867" s="294">
        <v>3473.25</v>
      </c>
      <c r="M867" s="294">
        <v>3245.4</v>
      </c>
      <c r="N867" s="291" t="s">
        <v>42</v>
      </c>
    </row>
    <row r="868" s="291" customFormat="1" hidden="1" outlineLevel="2" spans="1:14">
      <c r="A868" s="291">
        <v>790</v>
      </c>
      <c r="B868" s="291" t="s">
        <v>1164</v>
      </c>
      <c r="C868" s="291" t="s">
        <v>1333</v>
      </c>
      <c r="D868" s="291" t="s">
        <v>634</v>
      </c>
      <c r="E868" s="291" t="s">
        <v>1166</v>
      </c>
      <c r="F868" s="291" t="s">
        <v>1167</v>
      </c>
      <c r="G868" s="291" t="s">
        <v>1181</v>
      </c>
      <c r="H868" s="294">
        <v>18.23</v>
      </c>
      <c r="I868" s="294">
        <v>36.456</v>
      </c>
      <c r="J868" s="291" t="s">
        <v>1169</v>
      </c>
      <c r="K868" s="294">
        <v>227.85</v>
      </c>
      <c r="L868" s="294">
        <v>3473.25</v>
      </c>
      <c r="M868" s="294">
        <v>3245.4</v>
      </c>
      <c r="N868" s="291" t="s">
        <v>42</v>
      </c>
    </row>
    <row r="869" s="291" customFormat="1" hidden="1" outlineLevel="2" spans="1:14">
      <c r="A869" s="291">
        <v>791</v>
      </c>
      <c r="B869" s="291" t="s">
        <v>1164</v>
      </c>
      <c r="C869" s="291" t="s">
        <v>1333</v>
      </c>
      <c r="D869" s="291" t="s">
        <v>634</v>
      </c>
      <c r="E869" s="291" t="s">
        <v>1166</v>
      </c>
      <c r="F869" s="291" t="s">
        <v>1167</v>
      </c>
      <c r="G869" s="291" t="s">
        <v>1168</v>
      </c>
      <c r="H869" s="294">
        <v>18.23</v>
      </c>
      <c r="I869" s="294">
        <v>36.456</v>
      </c>
      <c r="J869" s="291" t="s">
        <v>1169</v>
      </c>
      <c r="K869" s="294">
        <v>227.85</v>
      </c>
      <c r="L869" s="294">
        <v>3473.25</v>
      </c>
      <c r="M869" s="294">
        <v>3245.4</v>
      </c>
      <c r="N869" s="291" t="s">
        <v>42</v>
      </c>
    </row>
    <row r="870" s="291" customFormat="1" hidden="1" outlineLevel="2" spans="1:14">
      <c r="A870" s="291">
        <v>792</v>
      </c>
      <c r="B870" s="291" t="s">
        <v>1164</v>
      </c>
      <c r="C870" s="291" t="s">
        <v>1333</v>
      </c>
      <c r="D870" s="291" t="s">
        <v>634</v>
      </c>
      <c r="E870" s="291" t="s">
        <v>1166</v>
      </c>
      <c r="F870" s="291" t="s">
        <v>1167</v>
      </c>
      <c r="G870" s="291" t="s">
        <v>1170</v>
      </c>
      <c r="H870" s="294">
        <v>18.23</v>
      </c>
      <c r="I870" s="294">
        <v>36.456</v>
      </c>
      <c r="J870" s="291" t="s">
        <v>1169</v>
      </c>
      <c r="K870" s="294">
        <v>227.85</v>
      </c>
      <c r="L870" s="294">
        <v>3473.25</v>
      </c>
      <c r="M870" s="294">
        <v>3245.4</v>
      </c>
      <c r="N870" s="291" t="s">
        <v>42</v>
      </c>
    </row>
    <row r="871" s="291" customFormat="1" hidden="1" outlineLevel="2" spans="1:14">
      <c r="A871" s="291">
        <v>793</v>
      </c>
      <c r="B871" s="291" t="s">
        <v>1164</v>
      </c>
      <c r="C871" s="291" t="s">
        <v>1333</v>
      </c>
      <c r="D871" s="291" t="s">
        <v>634</v>
      </c>
      <c r="E871" s="291" t="s">
        <v>1166</v>
      </c>
      <c r="F871" s="291" t="s">
        <v>1167</v>
      </c>
      <c r="G871" s="291" t="s">
        <v>1171</v>
      </c>
      <c r="H871" s="294">
        <v>18.23</v>
      </c>
      <c r="I871" s="294">
        <v>36.456</v>
      </c>
      <c r="J871" s="291" t="s">
        <v>1169</v>
      </c>
      <c r="K871" s="294">
        <v>227.85</v>
      </c>
      <c r="L871" s="294">
        <v>3473.25</v>
      </c>
      <c r="M871" s="294">
        <v>3245.4</v>
      </c>
      <c r="N871" s="291" t="s">
        <v>42</v>
      </c>
    </row>
    <row r="872" s="291" customFormat="1" hidden="1" outlineLevel="2" spans="1:14">
      <c r="A872" s="291">
        <v>794</v>
      </c>
      <c r="B872" s="291" t="s">
        <v>1164</v>
      </c>
      <c r="C872" s="291" t="s">
        <v>1333</v>
      </c>
      <c r="D872" s="291" t="s">
        <v>634</v>
      </c>
      <c r="E872" s="291" t="s">
        <v>1166</v>
      </c>
      <c r="F872" s="291" t="s">
        <v>1167</v>
      </c>
      <c r="G872" s="291" t="s">
        <v>1172</v>
      </c>
      <c r="H872" s="294">
        <v>18.23</v>
      </c>
      <c r="I872" s="294">
        <v>36.456</v>
      </c>
      <c r="J872" s="291" t="s">
        <v>1169</v>
      </c>
      <c r="K872" s="294">
        <v>227.85</v>
      </c>
      <c r="L872" s="294">
        <v>3473.25</v>
      </c>
      <c r="M872" s="294">
        <v>3245.4</v>
      </c>
      <c r="N872" s="291" t="s">
        <v>42</v>
      </c>
    </row>
    <row r="873" s="291" customFormat="1" hidden="1" outlineLevel="2" spans="1:14">
      <c r="A873" s="291">
        <v>795</v>
      </c>
      <c r="B873" s="291" t="s">
        <v>1164</v>
      </c>
      <c r="C873" s="291" t="s">
        <v>1333</v>
      </c>
      <c r="D873" s="291" t="s">
        <v>634</v>
      </c>
      <c r="E873" s="291" t="s">
        <v>1166</v>
      </c>
      <c r="F873" s="291" t="s">
        <v>1167</v>
      </c>
      <c r="G873" s="291" t="s">
        <v>1173</v>
      </c>
      <c r="H873" s="294">
        <v>18.23</v>
      </c>
      <c r="I873" s="294">
        <v>36.456</v>
      </c>
      <c r="J873" s="291" t="s">
        <v>1169</v>
      </c>
      <c r="K873" s="294">
        <v>227.85</v>
      </c>
      <c r="L873" s="294">
        <v>3473.25</v>
      </c>
      <c r="M873" s="294">
        <v>3245.4</v>
      </c>
      <c r="N873" s="291" t="s">
        <v>42</v>
      </c>
    </row>
    <row r="874" s="291" customFormat="1" hidden="1" outlineLevel="2" spans="1:14">
      <c r="A874" s="291">
        <v>796</v>
      </c>
      <c r="B874" s="291" t="s">
        <v>1164</v>
      </c>
      <c r="C874" s="291" t="s">
        <v>1333</v>
      </c>
      <c r="D874" s="291" t="s">
        <v>634</v>
      </c>
      <c r="E874" s="291" t="s">
        <v>1166</v>
      </c>
      <c r="F874" s="291" t="s">
        <v>1167</v>
      </c>
      <c r="G874" s="291" t="s">
        <v>1174</v>
      </c>
      <c r="H874" s="294">
        <v>18.23</v>
      </c>
      <c r="I874" s="294">
        <v>36.456</v>
      </c>
      <c r="J874" s="291" t="s">
        <v>1169</v>
      </c>
      <c r="K874" s="294">
        <v>227.85</v>
      </c>
      <c r="L874" s="294">
        <v>3473.25</v>
      </c>
      <c r="M874" s="294">
        <v>3245.4</v>
      </c>
      <c r="N874" s="291" t="s">
        <v>42</v>
      </c>
    </row>
    <row r="875" s="291" customFormat="1" hidden="1" outlineLevel="2" spans="1:14">
      <c r="A875" s="291">
        <v>797</v>
      </c>
      <c r="B875" s="291" t="s">
        <v>1164</v>
      </c>
      <c r="C875" s="291" t="s">
        <v>1333</v>
      </c>
      <c r="D875" s="291" t="s">
        <v>634</v>
      </c>
      <c r="E875" s="291" t="s">
        <v>1166</v>
      </c>
      <c r="F875" s="291" t="s">
        <v>1167</v>
      </c>
      <c r="G875" s="291" t="s">
        <v>1175</v>
      </c>
      <c r="H875" s="294">
        <v>18.23</v>
      </c>
      <c r="I875" s="294">
        <v>36.456</v>
      </c>
      <c r="J875" s="291" t="s">
        <v>1169</v>
      </c>
      <c r="K875" s="294">
        <v>227.85</v>
      </c>
      <c r="L875" s="294">
        <v>3473.25</v>
      </c>
      <c r="M875" s="294">
        <v>3245.4</v>
      </c>
      <c r="N875" s="291" t="s">
        <v>42</v>
      </c>
    </row>
    <row r="876" s="291" customFormat="1" outlineLevel="1" collapsed="1" spans="4:14">
      <c r="D876" s="293" t="s">
        <v>1334</v>
      </c>
      <c r="H876" s="294">
        <f>SUBTOTAL(9,H865:H875)</f>
        <v>200.53</v>
      </c>
      <c r="I876" s="294">
        <f>SUBTOTAL(9,I865:I875)</f>
        <v>401.016</v>
      </c>
      <c r="K876" s="294"/>
      <c r="L876" s="294"/>
      <c r="M876" s="294"/>
      <c r="N876" s="291">
        <f>SUBTOTAL(9,N865:N875)</f>
        <v>0</v>
      </c>
    </row>
    <row r="877" s="291" customFormat="1" hidden="1" outlineLevel="2" spans="1:14">
      <c r="A877" s="291">
        <v>798</v>
      </c>
      <c r="B877" s="291" t="s">
        <v>1164</v>
      </c>
      <c r="C877" s="291" t="s">
        <v>1335</v>
      </c>
      <c r="D877" s="291" t="s">
        <v>316</v>
      </c>
      <c r="E877" s="291" t="s">
        <v>1166</v>
      </c>
      <c r="F877" s="291" t="s">
        <v>1167</v>
      </c>
      <c r="G877" s="291" t="s">
        <v>1178</v>
      </c>
      <c r="H877" s="294">
        <v>18.23</v>
      </c>
      <c r="I877" s="294">
        <v>36.456</v>
      </c>
      <c r="J877" s="291" t="s">
        <v>1169</v>
      </c>
      <c r="K877" s="294">
        <v>227.85</v>
      </c>
      <c r="L877" s="294">
        <v>3473.25</v>
      </c>
      <c r="M877" s="294">
        <v>3245.4</v>
      </c>
      <c r="N877" s="291" t="s">
        <v>42</v>
      </c>
    </row>
    <row r="878" s="291" customFormat="1" hidden="1" outlineLevel="2" spans="1:14">
      <c r="A878" s="291">
        <v>799</v>
      </c>
      <c r="B878" s="291" t="s">
        <v>1164</v>
      </c>
      <c r="C878" s="291" t="s">
        <v>1335</v>
      </c>
      <c r="D878" s="291" t="s">
        <v>316</v>
      </c>
      <c r="E878" s="291" t="s">
        <v>1166</v>
      </c>
      <c r="F878" s="291" t="s">
        <v>1167</v>
      </c>
      <c r="G878" s="291" t="s">
        <v>1179</v>
      </c>
      <c r="H878" s="294">
        <v>18.23</v>
      </c>
      <c r="I878" s="294">
        <v>36.456</v>
      </c>
      <c r="J878" s="291" t="s">
        <v>1169</v>
      </c>
      <c r="K878" s="294">
        <v>227.85</v>
      </c>
      <c r="L878" s="294">
        <v>3473.25</v>
      </c>
      <c r="M878" s="294">
        <v>3245.4</v>
      </c>
      <c r="N878" s="291" t="s">
        <v>42</v>
      </c>
    </row>
    <row r="879" s="291" customFormat="1" hidden="1" outlineLevel="2" spans="1:14">
      <c r="A879" s="291">
        <v>800</v>
      </c>
      <c r="B879" s="291" t="s">
        <v>1164</v>
      </c>
      <c r="C879" s="291" t="s">
        <v>1335</v>
      </c>
      <c r="D879" s="291" t="s">
        <v>316</v>
      </c>
      <c r="E879" s="291" t="s">
        <v>1166</v>
      </c>
      <c r="F879" s="291" t="s">
        <v>1167</v>
      </c>
      <c r="G879" s="291" t="s">
        <v>1180</v>
      </c>
      <c r="H879" s="294">
        <v>18.23</v>
      </c>
      <c r="I879" s="294">
        <v>36.456</v>
      </c>
      <c r="J879" s="291" t="s">
        <v>1169</v>
      </c>
      <c r="K879" s="294">
        <v>227.85</v>
      </c>
      <c r="L879" s="294">
        <v>3473.25</v>
      </c>
      <c r="M879" s="294">
        <v>3245.4</v>
      </c>
      <c r="N879" s="291" t="s">
        <v>42</v>
      </c>
    </row>
    <row r="880" s="291" customFormat="1" hidden="1" outlineLevel="2" spans="1:14">
      <c r="A880" s="291">
        <v>801</v>
      </c>
      <c r="B880" s="291" t="s">
        <v>1164</v>
      </c>
      <c r="C880" s="291" t="s">
        <v>1335</v>
      </c>
      <c r="D880" s="291" t="s">
        <v>316</v>
      </c>
      <c r="E880" s="291" t="s">
        <v>1166</v>
      </c>
      <c r="F880" s="291" t="s">
        <v>1167</v>
      </c>
      <c r="G880" s="291" t="s">
        <v>1181</v>
      </c>
      <c r="H880" s="294">
        <v>18.23</v>
      </c>
      <c r="I880" s="294">
        <v>36.456</v>
      </c>
      <c r="J880" s="291" t="s">
        <v>1169</v>
      </c>
      <c r="K880" s="294">
        <v>227.85</v>
      </c>
      <c r="L880" s="294">
        <v>3473.25</v>
      </c>
      <c r="M880" s="294">
        <v>3245.4</v>
      </c>
      <c r="N880" s="291" t="s">
        <v>42</v>
      </c>
    </row>
    <row r="881" s="291" customFormat="1" hidden="1" outlineLevel="2" spans="1:14">
      <c r="A881" s="291">
        <v>802</v>
      </c>
      <c r="B881" s="291" t="s">
        <v>1164</v>
      </c>
      <c r="C881" s="291" t="s">
        <v>1335</v>
      </c>
      <c r="D881" s="291" t="s">
        <v>316</v>
      </c>
      <c r="E881" s="291" t="s">
        <v>1166</v>
      </c>
      <c r="F881" s="291" t="s">
        <v>1167</v>
      </c>
      <c r="G881" s="291" t="s">
        <v>1168</v>
      </c>
      <c r="H881" s="294">
        <v>18.23</v>
      </c>
      <c r="I881" s="294">
        <v>36.456</v>
      </c>
      <c r="J881" s="291" t="s">
        <v>1169</v>
      </c>
      <c r="K881" s="294">
        <v>227.85</v>
      </c>
      <c r="L881" s="294">
        <v>3473.25</v>
      </c>
      <c r="M881" s="294">
        <v>3245.4</v>
      </c>
      <c r="N881" s="291" t="s">
        <v>42</v>
      </c>
    </row>
    <row r="882" s="291" customFormat="1" hidden="1" outlineLevel="2" spans="1:14">
      <c r="A882" s="291">
        <v>803</v>
      </c>
      <c r="B882" s="291" t="s">
        <v>1164</v>
      </c>
      <c r="C882" s="291" t="s">
        <v>1335</v>
      </c>
      <c r="D882" s="291" t="s">
        <v>316</v>
      </c>
      <c r="E882" s="291" t="s">
        <v>1166</v>
      </c>
      <c r="F882" s="291" t="s">
        <v>1167</v>
      </c>
      <c r="G882" s="291" t="s">
        <v>1170</v>
      </c>
      <c r="H882" s="294">
        <v>18.23</v>
      </c>
      <c r="I882" s="294">
        <v>36.456</v>
      </c>
      <c r="J882" s="291" t="s">
        <v>1169</v>
      </c>
      <c r="K882" s="294">
        <v>227.85</v>
      </c>
      <c r="L882" s="294">
        <v>3473.25</v>
      </c>
      <c r="M882" s="294">
        <v>3245.4</v>
      </c>
      <c r="N882" s="291" t="s">
        <v>42</v>
      </c>
    </row>
    <row r="883" s="291" customFormat="1" hidden="1" outlineLevel="2" spans="1:14">
      <c r="A883" s="291">
        <v>804</v>
      </c>
      <c r="B883" s="291" t="s">
        <v>1164</v>
      </c>
      <c r="C883" s="291" t="s">
        <v>1335</v>
      </c>
      <c r="D883" s="291" t="s">
        <v>316</v>
      </c>
      <c r="E883" s="291" t="s">
        <v>1166</v>
      </c>
      <c r="F883" s="291" t="s">
        <v>1167</v>
      </c>
      <c r="G883" s="291" t="s">
        <v>1171</v>
      </c>
      <c r="H883" s="294">
        <v>18.23</v>
      </c>
      <c r="I883" s="294">
        <v>36.456</v>
      </c>
      <c r="J883" s="291" t="s">
        <v>1169</v>
      </c>
      <c r="K883" s="294">
        <v>227.85</v>
      </c>
      <c r="L883" s="294">
        <v>3473.25</v>
      </c>
      <c r="M883" s="294">
        <v>3245.4</v>
      </c>
      <c r="N883" s="291" t="s">
        <v>42</v>
      </c>
    </row>
    <row r="884" s="291" customFormat="1" hidden="1" outlineLevel="2" spans="1:14">
      <c r="A884" s="291">
        <v>805</v>
      </c>
      <c r="B884" s="291" t="s">
        <v>1164</v>
      </c>
      <c r="C884" s="291" t="s">
        <v>1335</v>
      </c>
      <c r="D884" s="291" t="s">
        <v>316</v>
      </c>
      <c r="E884" s="291" t="s">
        <v>1166</v>
      </c>
      <c r="F884" s="291" t="s">
        <v>1167</v>
      </c>
      <c r="G884" s="291" t="s">
        <v>1172</v>
      </c>
      <c r="H884" s="294">
        <v>18.23</v>
      </c>
      <c r="I884" s="294">
        <v>36.456</v>
      </c>
      <c r="J884" s="291" t="s">
        <v>1169</v>
      </c>
      <c r="K884" s="294">
        <v>227.85</v>
      </c>
      <c r="L884" s="294">
        <v>3473.25</v>
      </c>
      <c r="M884" s="294">
        <v>3245.4</v>
      </c>
      <c r="N884" s="291" t="s">
        <v>42</v>
      </c>
    </row>
    <row r="885" s="291" customFormat="1" hidden="1" outlineLevel="2" spans="1:14">
      <c r="A885" s="291">
        <v>806</v>
      </c>
      <c r="B885" s="291" t="s">
        <v>1164</v>
      </c>
      <c r="C885" s="291" t="s">
        <v>1335</v>
      </c>
      <c r="D885" s="291" t="s">
        <v>316</v>
      </c>
      <c r="E885" s="291" t="s">
        <v>1166</v>
      </c>
      <c r="F885" s="291" t="s">
        <v>1167</v>
      </c>
      <c r="G885" s="291" t="s">
        <v>1173</v>
      </c>
      <c r="H885" s="294">
        <v>18.23</v>
      </c>
      <c r="I885" s="294">
        <v>36.456</v>
      </c>
      <c r="J885" s="291" t="s">
        <v>1169</v>
      </c>
      <c r="K885" s="294">
        <v>227.85</v>
      </c>
      <c r="L885" s="294">
        <v>3473.25</v>
      </c>
      <c r="M885" s="294">
        <v>3245.4</v>
      </c>
      <c r="N885" s="291" t="s">
        <v>42</v>
      </c>
    </row>
    <row r="886" s="291" customFormat="1" hidden="1" outlineLevel="2" spans="1:14">
      <c r="A886" s="291">
        <v>807</v>
      </c>
      <c r="B886" s="291" t="s">
        <v>1164</v>
      </c>
      <c r="C886" s="291" t="s">
        <v>1335</v>
      </c>
      <c r="D886" s="291" t="s">
        <v>316</v>
      </c>
      <c r="E886" s="291" t="s">
        <v>1166</v>
      </c>
      <c r="F886" s="291" t="s">
        <v>1167</v>
      </c>
      <c r="G886" s="291" t="s">
        <v>1174</v>
      </c>
      <c r="H886" s="294">
        <v>18.23</v>
      </c>
      <c r="I886" s="294">
        <v>36.456</v>
      </c>
      <c r="J886" s="291" t="s">
        <v>1169</v>
      </c>
      <c r="K886" s="294">
        <v>227.85</v>
      </c>
      <c r="L886" s="294">
        <v>3473.25</v>
      </c>
      <c r="M886" s="294">
        <v>3245.4</v>
      </c>
      <c r="N886" s="291" t="s">
        <v>42</v>
      </c>
    </row>
    <row r="887" s="291" customFormat="1" hidden="1" outlineLevel="2" spans="1:14">
      <c r="A887" s="291">
        <v>808</v>
      </c>
      <c r="B887" s="291" t="s">
        <v>1164</v>
      </c>
      <c r="C887" s="291" t="s">
        <v>1335</v>
      </c>
      <c r="D887" s="291" t="s">
        <v>316</v>
      </c>
      <c r="E887" s="291" t="s">
        <v>1166</v>
      </c>
      <c r="F887" s="291" t="s">
        <v>1167</v>
      </c>
      <c r="G887" s="291" t="s">
        <v>1175</v>
      </c>
      <c r="H887" s="294">
        <v>18.23</v>
      </c>
      <c r="I887" s="294">
        <v>36.456</v>
      </c>
      <c r="J887" s="291" t="s">
        <v>1169</v>
      </c>
      <c r="K887" s="294">
        <v>227.85</v>
      </c>
      <c r="L887" s="294">
        <v>3473.25</v>
      </c>
      <c r="M887" s="294">
        <v>3245.4</v>
      </c>
      <c r="N887" s="291" t="s">
        <v>42</v>
      </c>
    </row>
    <row r="888" s="291" customFormat="1" outlineLevel="1" collapsed="1" spans="4:14">
      <c r="D888" s="293" t="s">
        <v>1336</v>
      </c>
      <c r="H888" s="294">
        <f>SUBTOTAL(9,H877:H887)</f>
        <v>200.53</v>
      </c>
      <c r="I888" s="294">
        <f>SUBTOTAL(9,I877:I887)</f>
        <v>401.016</v>
      </c>
      <c r="K888" s="294"/>
      <c r="L888" s="294"/>
      <c r="M888" s="294"/>
      <c r="N888" s="291">
        <f>SUBTOTAL(9,N877:N887)</f>
        <v>0</v>
      </c>
    </row>
    <row r="889" s="291" customFormat="1" hidden="1" outlineLevel="2" spans="1:14">
      <c r="A889" s="291">
        <v>809</v>
      </c>
      <c r="B889" s="291" t="s">
        <v>1164</v>
      </c>
      <c r="C889" s="291" t="s">
        <v>1337</v>
      </c>
      <c r="D889" s="291" t="s">
        <v>895</v>
      </c>
      <c r="E889" s="291" t="s">
        <v>1166</v>
      </c>
      <c r="F889" s="291" t="s">
        <v>1167</v>
      </c>
      <c r="G889" s="291" t="s">
        <v>1168</v>
      </c>
      <c r="H889" s="294">
        <v>18.22</v>
      </c>
      <c r="I889" s="294">
        <v>36.44</v>
      </c>
      <c r="J889" s="291" t="s">
        <v>1169</v>
      </c>
      <c r="K889" s="294">
        <v>227.75</v>
      </c>
      <c r="L889" s="294">
        <v>3473.25</v>
      </c>
      <c r="M889" s="294">
        <v>3245.5</v>
      </c>
      <c r="N889" s="291" t="s">
        <v>42</v>
      </c>
    </row>
    <row r="890" s="291" customFormat="1" hidden="1" outlineLevel="2" spans="1:14">
      <c r="A890" s="291">
        <v>810</v>
      </c>
      <c r="B890" s="291" t="s">
        <v>1164</v>
      </c>
      <c r="C890" s="291" t="s">
        <v>1337</v>
      </c>
      <c r="D890" s="291" t="s">
        <v>895</v>
      </c>
      <c r="E890" s="291" t="s">
        <v>1166</v>
      </c>
      <c r="F890" s="291" t="s">
        <v>1167</v>
      </c>
      <c r="G890" s="291" t="s">
        <v>1170</v>
      </c>
      <c r="H890" s="294">
        <v>18.22</v>
      </c>
      <c r="I890" s="294">
        <v>36.44</v>
      </c>
      <c r="J890" s="291" t="s">
        <v>1169</v>
      </c>
      <c r="K890" s="294">
        <v>227.75</v>
      </c>
      <c r="L890" s="294">
        <v>3473.25</v>
      </c>
      <c r="M890" s="294">
        <v>3245.5</v>
      </c>
      <c r="N890" s="291" t="s">
        <v>42</v>
      </c>
    </row>
    <row r="891" s="291" customFormat="1" hidden="1" outlineLevel="2" spans="1:14">
      <c r="A891" s="291">
        <v>811</v>
      </c>
      <c r="B891" s="291" t="s">
        <v>1164</v>
      </c>
      <c r="C891" s="291" t="s">
        <v>1337</v>
      </c>
      <c r="D891" s="291" t="s">
        <v>895</v>
      </c>
      <c r="E891" s="291" t="s">
        <v>1166</v>
      </c>
      <c r="F891" s="291" t="s">
        <v>1167</v>
      </c>
      <c r="G891" s="291" t="s">
        <v>1171</v>
      </c>
      <c r="H891" s="294">
        <v>18.22</v>
      </c>
      <c r="I891" s="294">
        <v>36.44</v>
      </c>
      <c r="J891" s="291" t="s">
        <v>1169</v>
      </c>
      <c r="K891" s="294">
        <v>227.75</v>
      </c>
      <c r="L891" s="294">
        <v>3473.25</v>
      </c>
      <c r="M891" s="294">
        <v>3245.5</v>
      </c>
      <c r="N891" s="291" t="s">
        <v>42</v>
      </c>
    </row>
    <row r="892" s="291" customFormat="1" hidden="1" outlineLevel="2" spans="1:14">
      <c r="A892" s="291">
        <v>812</v>
      </c>
      <c r="B892" s="291" t="s">
        <v>1164</v>
      </c>
      <c r="C892" s="291" t="s">
        <v>1337</v>
      </c>
      <c r="D892" s="291" t="s">
        <v>895</v>
      </c>
      <c r="E892" s="291" t="s">
        <v>1166</v>
      </c>
      <c r="F892" s="291" t="s">
        <v>1167</v>
      </c>
      <c r="G892" s="291" t="s">
        <v>1172</v>
      </c>
      <c r="H892" s="294">
        <v>18.22</v>
      </c>
      <c r="I892" s="294">
        <v>36.44</v>
      </c>
      <c r="J892" s="291" t="s">
        <v>1169</v>
      </c>
      <c r="K892" s="294">
        <v>227.75</v>
      </c>
      <c r="L892" s="294">
        <v>3473.25</v>
      </c>
      <c r="M892" s="294">
        <v>3245.5</v>
      </c>
      <c r="N892" s="291" t="s">
        <v>42</v>
      </c>
    </row>
    <row r="893" s="291" customFormat="1" hidden="1" outlineLevel="2" spans="1:14">
      <c r="A893" s="291">
        <v>813</v>
      </c>
      <c r="B893" s="291" t="s">
        <v>1164</v>
      </c>
      <c r="C893" s="291" t="s">
        <v>1337</v>
      </c>
      <c r="D893" s="291" t="s">
        <v>895</v>
      </c>
      <c r="E893" s="291" t="s">
        <v>1166</v>
      </c>
      <c r="F893" s="291" t="s">
        <v>1167</v>
      </c>
      <c r="G893" s="291" t="s">
        <v>1173</v>
      </c>
      <c r="H893" s="294">
        <v>18.22</v>
      </c>
      <c r="I893" s="294">
        <v>36.44</v>
      </c>
      <c r="J893" s="291" t="s">
        <v>1169</v>
      </c>
      <c r="K893" s="294">
        <v>227.75</v>
      </c>
      <c r="L893" s="294">
        <v>3473.25</v>
      </c>
      <c r="M893" s="294">
        <v>3245.5</v>
      </c>
      <c r="N893" s="291" t="s">
        <v>42</v>
      </c>
    </row>
    <row r="894" s="291" customFormat="1" hidden="1" outlineLevel="2" spans="1:14">
      <c r="A894" s="291">
        <v>814</v>
      </c>
      <c r="B894" s="291" t="s">
        <v>1164</v>
      </c>
      <c r="C894" s="291" t="s">
        <v>1337</v>
      </c>
      <c r="D894" s="291" t="s">
        <v>895</v>
      </c>
      <c r="E894" s="291" t="s">
        <v>1166</v>
      </c>
      <c r="F894" s="291" t="s">
        <v>1167</v>
      </c>
      <c r="G894" s="291" t="s">
        <v>1174</v>
      </c>
      <c r="H894" s="294">
        <v>18.22</v>
      </c>
      <c r="I894" s="294">
        <v>36.44</v>
      </c>
      <c r="J894" s="291" t="s">
        <v>1169</v>
      </c>
      <c r="K894" s="294">
        <v>227.75</v>
      </c>
      <c r="L894" s="294">
        <v>3473.25</v>
      </c>
      <c r="M894" s="294">
        <v>3245.5</v>
      </c>
      <c r="N894" s="291" t="s">
        <v>42</v>
      </c>
    </row>
    <row r="895" s="291" customFormat="1" hidden="1" outlineLevel="2" spans="1:14">
      <c r="A895" s="291">
        <v>815</v>
      </c>
      <c r="B895" s="291" t="s">
        <v>1164</v>
      </c>
      <c r="C895" s="291" t="s">
        <v>1337</v>
      </c>
      <c r="D895" s="291" t="s">
        <v>895</v>
      </c>
      <c r="E895" s="291" t="s">
        <v>1166</v>
      </c>
      <c r="F895" s="291" t="s">
        <v>1167</v>
      </c>
      <c r="G895" s="291" t="s">
        <v>1175</v>
      </c>
      <c r="H895" s="294">
        <v>18.22</v>
      </c>
      <c r="I895" s="294">
        <v>36.44</v>
      </c>
      <c r="J895" s="291" t="s">
        <v>1169</v>
      </c>
      <c r="K895" s="294">
        <v>227.75</v>
      </c>
      <c r="L895" s="294">
        <v>3473.25</v>
      </c>
      <c r="M895" s="294">
        <v>3245.5</v>
      </c>
      <c r="N895" s="291" t="s">
        <v>42</v>
      </c>
    </row>
    <row r="896" s="291" customFormat="1" outlineLevel="1" collapsed="1" spans="4:14">
      <c r="D896" s="293" t="s">
        <v>1338</v>
      </c>
      <c r="H896" s="294">
        <f>SUBTOTAL(9,H889:H895)</f>
        <v>127.54</v>
      </c>
      <c r="I896" s="294">
        <f>SUBTOTAL(9,I889:I895)</f>
        <v>255.08</v>
      </c>
      <c r="K896" s="294"/>
      <c r="L896" s="294"/>
      <c r="M896" s="294"/>
      <c r="N896" s="291">
        <f>SUBTOTAL(9,N889:N895)</f>
        <v>0</v>
      </c>
    </row>
    <row r="897" s="291" customFormat="1" hidden="1" outlineLevel="2" spans="1:14">
      <c r="A897" s="291">
        <v>816</v>
      </c>
      <c r="B897" s="291" t="s">
        <v>1164</v>
      </c>
      <c r="C897" s="291" t="s">
        <v>1339</v>
      </c>
      <c r="D897" s="291" t="s">
        <v>847</v>
      </c>
      <c r="E897" s="291" t="s">
        <v>1166</v>
      </c>
      <c r="F897" s="291" t="s">
        <v>1167</v>
      </c>
      <c r="G897" s="291" t="s">
        <v>1181</v>
      </c>
      <c r="H897" s="294">
        <v>18.22</v>
      </c>
      <c r="I897" s="294">
        <v>36.44</v>
      </c>
      <c r="J897" s="291" t="s">
        <v>1169</v>
      </c>
      <c r="K897" s="294">
        <v>227.75</v>
      </c>
      <c r="L897" s="294">
        <v>3473.25</v>
      </c>
      <c r="M897" s="294">
        <v>3245.5</v>
      </c>
      <c r="N897" s="291" t="s">
        <v>42</v>
      </c>
    </row>
    <row r="898" s="291" customFormat="1" hidden="1" outlineLevel="2" spans="1:14">
      <c r="A898" s="291">
        <v>817</v>
      </c>
      <c r="B898" s="291" t="s">
        <v>1164</v>
      </c>
      <c r="C898" s="291" t="s">
        <v>1339</v>
      </c>
      <c r="D898" s="291" t="s">
        <v>847</v>
      </c>
      <c r="E898" s="291" t="s">
        <v>1166</v>
      </c>
      <c r="F898" s="291" t="s">
        <v>1167</v>
      </c>
      <c r="G898" s="291" t="s">
        <v>1168</v>
      </c>
      <c r="H898" s="294">
        <v>18.22</v>
      </c>
      <c r="I898" s="294">
        <v>36.44</v>
      </c>
      <c r="J898" s="291" t="s">
        <v>1169</v>
      </c>
      <c r="K898" s="294">
        <v>227.75</v>
      </c>
      <c r="L898" s="294">
        <v>3473.25</v>
      </c>
      <c r="M898" s="294">
        <v>3245.5</v>
      </c>
      <c r="N898" s="291" t="s">
        <v>42</v>
      </c>
    </row>
    <row r="899" s="291" customFormat="1" hidden="1" outlineLevel="2" spans="1:14">
      <c r="A899" s="291">
        <v>818</v>
      </c>
      <c r="B899" s="291" t="s">
        <v>1164</v>
      </c>
      <c r="C899" s="291" t="s">
        <v>1339</v>
      </c>
      <c r="D899" s="291" t="s">
        <v>847</v>
      </c>
      <c r="E899" s="291" t="s">
        <v>1166</v>
      </c>
      <c r="F899" s="291" t="s">
        <v>1167</v>
      </c>
      <c r="G899" s="291" t="s">
        <v>1170</v>
      </c>
      <c r="H899" s="294">
        <v>18.22</v>
      </c>
      <c r="I899" s="294">
        <v>36.44</v>
      </c>
      <c r="J899" s="291" t="s">
        <v>1169</v>
      </c>
      <c r="K899" s="294">
        <v>227.75</v>
      </c>
      <c r="L899" s="294">
        <v>3473.25</v>
      </c>
      <c r="M899" s="294">
        <v>3245.5</v>
      </c>
      <c r="N899" s="291" t="s">
        <v>42</v>
      </c>
    </row>
    <row r="900" s="291" customFormat="1" hidden="1" outlineLevel="2" spans="1:14">
      <c r="A900" s="291">
        <v>819</v>
      </c>
      <c r="B900" s="291" t="s">
        <v>1164</v>
      </c>
      <c r="C900" s="291" t="s">
        <v>1339</v>
      </c>
      <c r="D900" s="291" t="s">
        <v>847</v>
      </c>
      <c r="E900" s="291" t="s">
        <v>1166</v>
      </c>
      <c r="F900" s="291" t="s">
        <v>1167</v>
      </c>
      <c r="G900" s="291" t="s">
        <v>1171</v>
      </c>
      <c r="H900" s="294">
        <v>18.22</v>
      </c>
      <c r="I900" s="294">
        <v>36.44</v>
      </c>
      <c r="J900" s="291" t="s">
        <v>1169</v>
      </c>
      <c r="K900" s="294">
        <v>227.75</v>
      </c>
      <c r="L900" s="294">
        <v>3473.25</v>
      </c>
      <c r="M900" s="294">
        <v>3245.5</v>
      </c>
      <c r="N900" s="291" t="s">
        <v>42</v>
      </c>
    </row>
    <row r="901" s="291" customFormat="1" hidden="1" outlineLevel="2" spans="1:14">
      <c r="A901" s="291">
        <v>820</v>
      </c>
      <c r="B901" s="291" t="s">
        <v>1164</v>
      </c>
      <c r="C901" s="291" t="s">
        <v>1339</v>
      </c>
      <c r="D901" s="291" t="s">
        <v>847</v>
      </c>
      <c r="E901" s="291" t="s">
        <v>1166</v>
      </c>
      <c r="F901" s="291" t="s">
        <v>1167</v>
      </c>
      <c r="G901" s="291" t="s">
        <v>1172</v>
      </c>
      <c r="H901" s="294">
        <v>18.22</v>
      </c>
      <c r="I901" s="294">
        <v>36.44</v>
      </c>
      <c r="J901" s="291" t="s">
        <v>1169</v>
      </c>
      <c r="K901" s="294">
        <v>227.75</v>
      </c>
      <c r="L901" s="294">
        <v>3473.25</v>
      </c>
      <c r="M901" s="294">
        <v>3245.5</v>
      </c>
      <c r="N901" s="291" t="s">
        <v>42</v>
      </c>
    </row>
    <row r="902" s="291" customFormat="1" hidden="1" outlineLevel="2" spans="1:14">
      <c r="A902" s="291">
        <v>821</v>
      </c>
      <c r="B902" s="291" t="s">
        <v>1164</v>
      </c>
      <c r="C902" s="291" t="s">
        <v>1339</v>
      </c>
      <c r="D902" s="291" t="s">
        <v>847</v>
      </c>
      <c r="E902" s="291" t="s">
        <v>1166</v>
      </c>
      <c r="F902" s="291" t="s">
        <v>1167</v>
      </c>
      <c r="G902" s="291" t="s">
        <v>1173</v>
      </c>
      <c r="H902" s="294">
        <v>18.22</v>
      </c>
      <c r="I902" s="294">
        <v>36.44</v>
      </c>
      <c r="J902" s="291" t="s">
        <v>1169</v>
      </c>
      <c r="K902" s="294">
        <v>227.75</v>
      </c>
      <c r="L902" s="294">
        <v>3473.25</v>
      </c>
      <c r="M902" s="294">
        <v>3245.5</v>
      </c>
      <c r="N902" s="291" t="s">
        <v>42</v>
      </c>
    </row>
    <row r="903" s="291" customFormat="1" hidden="1" outlineLevel="2" spans="1:14">
      <c r="A903" s="291">
        <v>822</v>
      </c>
      <c r="B903" s="291" t="s">
        <v>1164</v>
      </c>
      <c r="C903" s="291" t="s">
        <v>1339</v>
      </c>
      <c r="D903" s="291" t="s">
        <v>847</v>
      </c>
      <c r="E903" s="291" t="s">
        <v>1166</v>
      </c>
      <c r="F903" s="291" t="s">
        <v>1167</v>
      </c>
      <c r="G903" s="291" t="s">
        <v>1174</v>
      </c>
      <c r="H903" s="294">
        <v>18.22</v>
      </c>
      <c r="I903" s="294">
        <v>36.44</v>
      </c>
      <c r="J903" s="291" t="s">
        <v>1169</v>
      </c>
      <c r="K903" s="294">
        <v>227.75</v>
      </c>
      <c r="L903" s="294">
        <v>3473.25</v>
      </c>
      <c r="M903" s="294">
        <v>3245.5</v>
      </c>
      <c r="N903" s="291" t="s">
        <v>42</v>
      </c>
    </row>
    <row r="904" s="291" customFormat="1" hidden="1" outlineLevel="2" spans="1:14">
      <c r="A904" s="291">
        <v>823</v>
      </c>
      <c r="B904" s="291" t="s">
        <v>1164</v>
      </c>
      <c r="C904" s="291" t="s">
        <v>1339</v>
      </c>
      <c r="D904" s="291" t="s">
        <v>847</v>
      </c>
      <c r="E904" s="291" t="s">
        <v>1166</v>
      </c>
      <c r="F904" s="291" t="s">
        <v>1167</v>
      </c>
      <c r="G904" s="291" t="s">
        <v>1175</v>
      </c>
      <c r="H904" s="294">
        <v>18.22</v>
      </c>
      <c r="I904" s="294">
        <v>36.44</v>
      </c>
      <c r="J904" s="291" t="s">
        <v>1169</v>
      </c>
      <c r="K904" s="294">
        <v>227.75</v>
      </c>
      <c r="L904" s="294">
        <v>3473.25</v>
      </c>
      <c r="M904" s="294">
        <v>3245.5</v>
      </c>
      <c r="N904" s="291" t="s">
        <v>42</v>
      </c>
    </row>
    <row r="905" s="291" customFormat="1" outlineLevel="1" collapsed="1" spans="4:14">
      <c r="D905" s="293" t="s">
        <v>1340</v>
      </c>
      <c r="H905" s="294">
        <f>SUBTOTAL(9,H897:H904)</f>
        <v>145.76</v>
      </c>
      <c r="I905" s="294">
        <f>SUBTOTAL(9,I897:I904)</f>
        <v>291.52</v>
      </c>
      <c r="K905" s="294"/>
      <c r="L905" s="294"/>
      <c r="M905" s="294"/>
      <c r="N905" s="291">
        <f>SUBTOTAL(9,N897:N904)</f>
        <v>0</v>
      </c>
    </row>
    <row r="906" s="291" customFormat="1" hidden="1" outlineLevel="2" spans="1:14">
      <c r="A906" s="291">
        <v>824</v>
      </c>
      <c r="B906" s="291" t="s">
        <v>1164</v>
      </c>
      <c r="C906" s="291" t="s">
        <v>1341</v>
      </c>
      <c r="D906" s="291" t="s">
        <v>442</v>
      </c>
      <c r="E906" s="291" t="s">
        <v>1166</v>
      </c>
      <c r="F906" s="291" t="s">
        <v>1167</v>
      </c>
      <c r="G906" s="291" t="s">
        <v>1178</v>
      </c>
      <c r="H906" s="294">
        <v>18.23</v>
      </c>
      <c r="I906" s="294">
        <v>36.456</v>
      </c>
      <c r="J906" s="291" t="s">
        <v>1169</v>
      </c>
      <c r="K906" s="294">
        <v>227.85</v>
      </c>
      <c r="L906" s="294">
        <v>3473.25</v>
      </c>
      <c r="M906" s="294">
        <v>3245.4</v>
      </c>
      <c r="N906" s="291" t="s">
        <v>42</v>
      </c>
    </row>
    <row r="907" s="291" customFormat="1" hidden="1" outlineLevel="2" spans="1:14">
      <c r="A907" s="291">
        <v>825</v>
      </c>
      <c r="B907" s="291" t="s">
        <v>1164</v>
      </c>
      <c r="C907" s="291" t="s">
        <v>1341</v>
      </c>
      <c r="D907" s="291" t="s">
        <v>442</v>
      </c>
      <c r="E907" s="291" t="s">
        <v>1166</v>
      </c>
      <c r="F907" s="291" t="s">
        <v>1167</v>
      </c>
      <c r="G907" s="291" t="s">
        <v>1179</v>
      </c>
      <c r="H907" s="294">
        <v>18.23</v>
      </c>
      <c r="I907" s="294">
        <v>36.456</v>
      </c>
      <c r="J907" s="291" t="s">
        <v>1169</v>
      </c>
      <c r="K907" s="294">
        <v>227.85</v>
      </c>
      <c r="L907" s="294">
        <v>3473.25</v>
      </c>
      <c r="M907" s="294">
        <v>3245.4</v>
      </c>
      <c r="N907" s="291" t="s">
        <v>42</v>
      </c>
    </row>
    <row r="908" s="291" customFormat="1" hidden="1" outlineLevel="2" spans="1:14">
      <c r="A908" s="291">
        <v>826</v>
      </c>
      <c r="B908" s="291" t="s">
        <v>1164</v>
      </c>
      <c r="C908" s="291" t="s">
        <v>1341</v>
      </c>
      <c r="D908" s="291" t="s">
        <v>442</v>
      </c>
      <c r="E908" s="291" t="s">
        <v>1166</v>
      </c>
      <c r="F908" s="291" t="s">
        <v>1167</v>
      </c>
      <c r="G908" s="291" t="s">
        <v>1180</v>
      </c>
      <c r="H908" s="294">
        <v>18.23</v>
      </c>
      <c r="I908" s="294">
        <v>36.456</v>
      </c>
      <c r="J908" s="291" t="s">
        <v>1169</v>
      </c>
      <c r="K908" s="294">
        <v>227.85</v>
      </c>
      <c r="L908" s="294">
        <v>3473.25</v>
      </c>
      <c r="M908" s="294">
        <v>3245.4</v>
      </c>
      <c r="N908" s="291" t="s">
        <v>42</v>
      </c>
    </row>
    <row r="909" s="291" customFormat="1" hidden="1" outlineLevel="2" spans="1:14">
      <c r="A909" s="291">
        <v>827</v>
      </c>
      <c r="B909" s="291" t="s">
        <v>1164</v>
      </c>
      <c r="C909" s="291" t="s">
        <v>1341</v>
      </c>
      <c r="D909" s="291" t="s">
        <v>442</v>
      </c>
      <c r="E909" s="291" t="s">
        <v>1166</v>
      </c>
      <c r="F909" s="291" t="s">
        <v>1167</v>
      </c>
      <c r="G909" s="291" t="s">
        <v>1181</v>
      </c>
      <c r="H909" s="294">
        <v>18.23</v>
      </c>
      <c r="I909" s="294">
        <v>36.456</v>
      </c>
      <c r="J909" s="291" t="s">
        <v>1169</v>
      </c>
      <c r="K909" s="294">
        <v>227.85</v>
      </c>
      <c r="L909" s="294">
        <v>3473.25</v>
      </c>
      <c r="M909" s="294">
        <v>3245.4</v>
      </c>
      <c r="N909" s="291" t="s">
        <v>42</v>
      </c>
    </row>
    <row r="910" s="291" customFormat="1" hidden="1" outlineLevel="2" spans="1:14">
      <c r="A910" s="291">
        <v>828</v>
      </c>
      <c r="B910" s="291" t="s">
        <v>1164</v>
      </c>
      <c r="C910" s="291" t="s">
        <v>1341</v>
      </c>
      <c r="D910" s="291" t="s">
        <v>442</v>
      </c>
      <c r="E910" s="291" t="s">
        <v>1166</v>
      </c>
      <c r="F910" s="291" t="s">
        <v>1167</v>
      </c>
      <c r="G910" s="291" t="s">
        <v>1168</v>
      </c>
      <c r="H910" s="294">
        <v>18.23</v>
      </c>
      <c r="I910" s="294">
        <v>36.456</v>
      </c>
      <c r="J910" s="291" t="s">
        <v>1169</v>
      </c>
      <c r="K910" s="294">
        <v>227.85</v>
      </c>
      <c r="L910" s="294">
        <v>3473.25</v>
      </c>
      <c r="M910" s="294">
        <v>3245.4</v>
      </c>
      <c r="N910" s="291" t="s">
        <v>42</v>
      </c>
    </row>
    <row r="911" s="291" customFormat="1" hidden="1" outlineLevel="2" spans="1:14">
      <c r="A911" s="291">
        <v>829</v>
      </c>
      <c r="B911" s="291" t="s">
        <v>1164</v>
      </c>
      <c r="C911" s="291" t="s">
        <v>1341</v>
      </c>
      <c r="D911" s="291" t="s">
        <v>442</v>
      </c>
      <c r="E911" s="291" t="s">
        <v>1166</v>
      </c>
      <c r="F911" s="291" t="s">
        <v>1167</v>
      </c>
      <c r="G911" s="291" t="s">
        <v>1170</v>
      </c>
      <c r="H911" s="294">
        <v>18.23</v>
      </c>
      <c r="I911" s="294">
        <v>36.456</v>
      </c>
      <c r="J911" s="291" t="s">
        <v>1169</v>
      </c>
      <c r="K911" s="294">
        <v>227.85</v>
      </c>
      <c r="L911" s="294">
        <v>3473.25</v>
      </c>
      <c r="M911" s="294">
        <v>3245.4</v>
      </c>
      <c r="N911" s="291" t="s">
        <v>42</v>
      </c>
    </row>
    <row r="912" s="291" customFormat="1" hidden="1" outlineLevel="2" spans="1:14">
      <c r="A912" s="291">
        <v>830</v>
      </c>
      <c r="B912" s="291" t="s">
        <v>1164</v>
      </c>
      <c r="C912" s="291" t="s">
        <v>1341</v>
      </c>
      <c r="D912" s="291" t="s">
        <v>442</v>
      </c>
      <c r="E912" s="291" t="s">
        <v>1166</v>
      </c>
      <c r="F912" s="291" t="s">
        <v>1167</v>
      </c>
      <c r="G912" s="291" t="s">
        <v>1171</v>
      </c>
      <c r="H912" s="294">
        <v>18.23</v>
      </c>
      <c r="I912" s="294">
        <v>36.456</v>
      </c>
      <c r="J912" s="291" t="s">
        <v>1169</v>
      </c>
      <c r="K912" s="294">
        <v>227.85</v>
      </c>
      <c r="L912" s="294">
        <v>3473.25</v>
      </c>
      <c r="M912" s="294">
        <v>3245.4</v>
      </c>
      <c r="N912" s="291" t="s">
        <v>42</v>
      </c>
    </row>
    <row r="913" s="291" customFormat="1" hidden="1" outlineLevel="2" spans="1:14">
      <c r="A913" s="291">
        <v>831</v>
      </c>
      <c r="B913" s="291" t="s">
        <v>1164</v>
      </c>
      <c r="C913" s="291" t="s">
        <v>1341</v>
      </c>
      <c r="D913" s="291" t="s">
        <v>442</v>
      </c>
      <c r="E913" s="291" t="s">
        <v>1166</v>
      </c>
      <c r="F913" s="291" t="s">
        <v>1167</v>
      </c>
      <c r="G913" s="291" t="s">
        <v>1172</v>
      </c>
      <c r="H913" s="294">
        <v>18.23</v>
      </c>
      <c r="I913" s="294">
        <v>36.456</v>
      </c>
      <c r="J913" s="291" t="s">
        <v>1169</v>
      </c>
      <c r="K913" s="294">
        <v>227.85</v>
      </c>
      <c r="L913" s="294">
        <v>3473.25</v>
      </c>
      <c r="M913" s="294">
        <v>3245.4</v>
      </c>
      <c r="N913" s="291" t="s">
        <v>42</v>
      </c>
    </row>
    <row r="914" s="291" customFormat="1" hidden="1" outlineLevel="2" spans="1:14">
      <c r="A914" s="291">
        <v>832</v>
      </c>
      <c r="B914" s="291" t="s">
        <v>1164</v>
      </c>
      <c r="C914" s="291" t="s">
        <v>1341</v>
      </c>
      <c r="D914" s="291" t="s">
        <v>442</v>
      </c>
      <c r="E914" s="291" t="s">
        <v>1166</v>
      </c>
      <c r="F914" s="291" t="s">
        <v>1167</v>
      </c>
      <c r="G914" s="291" t="s">
        <v>1173</v>
      </c>
      <c r="H914" s="294">
        <v>18.23</v>
      </c>
      <c r="I914" s="294">
        <v>36.456</v>
      </c>
      <c r="J914" s="291" t="s">
        <v>1169</v>
      </c>
      <c r="K914" s="294">
        <v>227.85</v>
      </c>
      <c r="L914" s="294">
        <v>3473.25</v>
      </c>
      <c r="M914" s="294">
        <v>3245.4</v>
      </c>
      <c r="N914" s="291" t="s">
        <v>42</v>
      </c>
    </row>
    <row r="915" s="291" customFormat="1" hidden="1" outlineLevel="2" spans="1:14">
      <c r="A915" s="291">
        <v>833</v>
      </c>
      <c r="B915" s="291" t="s">
        <v>1164</v>
      </c>
      <c r="C915" s="291" t="s">
        <v>1341</v>
      </c>
      <c r="D915" s="291" t="s">
        <v>442</v>
      </c>
      <c r="E915" s="291" t="s">
        <v>1166</v>
      </c>
      <c r="F915" s="291" t="s">
        <v>1167</v>
      </c>
      <c r="G915" s="291" t="s">
        <v>1174</v>
      </c>
      <c r="H915" s="294">
        <v>18.23</v>
      </c>
      <c r="I915" s="294">
        <v>36.456</v>
      </c>
      <c r="J915" s="291" t="s">
        <v>1169</v>
      </c>
      <c r="K915" s="294">
        <v>227.85</v>
      </c>
      <c r="L915" s="294">
        <v>3473.25</v>
      </c>
      <c r="M915" s="294">
        <v>3245.4</v>
      </c>
      <c r="N915" s="291" t="s">
        <v>42</v>
      </c>
    </row>
    <row r="916" s="291" customFormat="1" hidden="1" outlineLevel="2" spans="1:14">
      <c r="A916" s="291">
        <v>834</v>
      </c>
      <c r="B916" s="291" t="s">
        <v>1164</v>
      </c>
      <c r="C916" s="291" t="s">
        <v>1341</v>
      </c>
      <c r="D916" s="291" t="s">
        <v>442</v>
      </c>
      <c r="E916" s="291" t="s">
        <v>1166</v>
      </c>
      <c r="F916" s="291" t="s">
        <v>1167</v>
      </c>
      <c r="G916" s="291" t="s">
        <v>1175</v>
      </c>
      <c r="H916" s="294">
        <v>18.23</v>
      </c>
      <c r="I916" s="294">
        <v>36.456</v>
      </c>
      <c r="J916" s="291" t="s">
        <v>1169</v>
      </c>
      <c r="K916" s="294">
        <v>227.85</v>
      </c>
      <c r="L916" s="294">
        <v>3473.25</v>
      </c>
      <c r="M916" s="294">
        <v>3245.4</v>
      </c>
      <c r="N916" s="291" t="s">
        <v>42</v>
      </c>
    </row>
    <row r="917" s="291" customFormat="1" outlineLevel="1" collapsed="1" spans="4:14">
      <c r="D917" s="293" t="s">
        <v>1342</v>
      </c>
      <c r="H917" s="294">
        <f>SUBTOTAL(9,H906:H916)</f>
        <v>200.53</v>
      </c>
      <c r="I917" s="294">
        <f>SUBTOTAL(9,I906:I916)</f>
        <v>401.016</v>
      </c>
      <c r="K917" s="294"/>
      <c r="L917" s="294"/>
      <c r="M917" s="294"/>
      <c r="N917" s="291">
        <f>SUBTOTAL(9,N906:N916)</f>
        <v>0</v>
      </c>
    </row>
    <row r="918" s="291" customFormat="1" hidden="1" outlineLevel="2" spans="1:14">
      <c r="A918" s="291">
        <v>835</v>
      </c>
      <c r="B918" s="291" t="s">
        <v>1164</v>
      </c>
      <c r="C918" s="291" t="s">
        <v>1343</v>
      </c>
      <c r="D918" s="291" t="s">
        <v>456</v>
      </c>
      <c r="E918" s="291" t="s">
        <v>1166</v>
      </c>
      <c r="F918" s="291" t="s">
        <v>1167</v>
      </c>
      <c r="G918" s="291" t="s">
        <v>1178</v>
      </c>
      <c r="H918" s="294">
        <v>18.23</v>
      </c>
      <c r="I918" s="294">
        <v>36.456</v>
      </c>
      <c r="J918" s="291" t="s">
        <v>1169</v>
      </c>
      <c r="K918" s="294">
        <v>227.85</v>
      </c>
      <c r="L918" s="294">
        <v>3473.25</v>
      </c>
      <c r="M918" s="294">
        <v>3245.4</v>
      </c>
      <c r="N918" s="291" t="s">
        <v>42</v>
      </c>
    </row>
    <row r="919" s="291" customFormat="1" hidden="1" outlineLevel="2" spans="1:14">
      <c r="A919" s="291">
        <v>836</v>
      </c>
      <c r="B919" s="291" t="s">
        <v>1164</v>
      </c>
      <c r="C919" s="291" t="s">
        <v>1343</v>
      </c>
      <c r="D919" s="291" t="s">
        <v>456</v>
      </c>
      <c r="E919" s="291" t="s">
        <v>1166</v>
      </c>
      <c r="F919" s="291" t="s">
        <v>1167</v>
      </c>
      <c r="G919" s="291" t="s">
        <v>1179</v>
      </c>
      <c r="H919" s="294">
        <v>18.23</v>
      </c>
      <c r="I919" s="294">
        <v>36.456</v>
      </c>
      <c r="J919" s="291" t="s">
        <v>1169</v>
      </c>
      <c r="K919" s="294">
        <v>227.85</v>
      </c>
      <c r="L919" s="294">
        <v>3473.25</v>
      </c>
      <c r="M919" s="294">
        <v>3245.4</v>
      </c>
      <c r="N919" s="291" t="s">
        <v>42</v>
      </c>
    </row>
    <row r="920" s="291" customFormat="1" hidden="1" outlineLevel="2" spans="1:14">
      <c r="A920" s="291">
        <v>837</v>
      </c>
      <c r="B920" s="291" t="s">
        <v>1164</v>
      </c>
      <c r="C920" s="291" t="s">
        <v>1343</v>
      </c>
      <c r="D920" s="291" t="s">
        <v>456</v>
      </c>
      <c r="E920" s="291" t="s">
        <v>1166</v>
      </c>
      <c r="F920" s="291" t="s">
        <v>1167</v>
      </c>
      <c r="G920" s="291" t="s">
        <v>1180</v>
      </c>
      <c r="H920" s="294">
        <v>18.23</v>
      </c>
      <c r="I920" s="294">
        <v>36.456</v>
      </c>
      <c r="J920" s="291" t="s">
        <v>1169</v>
      </c>
      <c r="K920" s="294">
        <v>227.85</v>
      </c>
      <c r="L920" s="294">
        <v>3473.25</v>
      </c>
      <c r="M920" s="294">
        <v>3245.4</v>
      </c>
      <c r="N920" s="291" t="s">
        <v>42</v>
      </c>
    </row>
    <row r="921" s="291" customFormat="1" hidden="1" outlineLevel="2" spans="1:14">
      <c r="A921" s="291">
        <v>838</v>
      </c>
      <c r="B921" s="291" t="s">
        <v>1164</v>
      </c>
      <c r="C921" s="291" t="s">
        <v>1343</v>
      </c>
      <c r="D921" s="291" t="s">
        <v>456</v>
      </c>
      <c r="E921" s="291" t="s">
        <v>1166</v>
      </c>
      <c r="F921" s="291" t="s">
        <v>1167</v>
      </c>
      <c r="G921" s="291" t="s">
        <v>1181</v>
      </c>
      <c r="H921" s="294">
        <v>18.23</v>
      </c>
      <c r="I921" s="294">
        <v>36.456</v>
      </c>
      <c r="J921" s="291" t="s">
        <v>1169</v>
      </c>
      <c r="K921" s="294">
        <v>227.85</v>
      </c>
      <c r="L921" s="294">
        <v>3473.25</v>
      </c>
      <c r="M921" s="294">
        <v>3245.4</v>
      </c>
      <c r="N921" s="291" t="s">
        <v>42</v>
      </c>
    </row>
    <row r="922" s="291" customFormat="1" hidden="1" outlineLevel="2" spans="1:14">
      <c r="A922" s="291">
        <v>839</v>
      </c>
      <c r="B922" s="291" t="s">
        <v>1164</v>
      </c>
      <c r="C922" s="291" t="s">
        <v>1343</v>
      </c>
      <c r="D922" s="291" t="s">
        <v>456</v>
      </c>
      <c r="E922" s="291" t="s">
        <v>1166</v>
      </c>
      <c r="F922" s="291" t="s">
        <v>1167</v>
      </c>
      <c r="G922" s="291" t="s">
        <v>1168</v>
      </c>
      <c r="H922" s="294">
        <v>18.23</v>
      </c>
      <c r="I922" s="294">
        <v>36.456</v>
      </c>
      <c r="J922" s="291" t="s">
        <v>1169</v>
      </c>
      <c r="K922" s="294">
        <v>227.85</v>
      </c>
      <c r="L922" s="294">
        <v>3473.25</v>
      </c>
      <c r="M922" s="294">
        <v>3245.4</v>
      </c>
      <c r="N922" s="291" t="s">
        <v>42</v>
      </c>
    </row>
    <row r="923" s="291" customFormat="1" hidden="1" outlineLevel="2" spans="1:14">
      <c r="A923" s="291">
        <v>840</v>
      </c>
      <c r="B923" s="291" t="s">
        <v>1164</v>
      </c>
      <c r="C923" s="291" t="s">
        <v>1343</v>
      </c>
      <c r="D923" s="291" t="s">
        <v>456</v>
      </c>
      <c r="E923" s="291" t="s">
        <v>1166</v>
      </c>
      <c r="F923" s="291" t="s">
        <v>1167</v>
      </c>
      <c r="G923" s="291" t="s">
        <v>1170</v>
      </c>
      <c r="H923" s="294">
        <v>18.23</v>
      </c>
      <c r="I923" s="294">
        <v>36.456</v>
      </c>
      <c r="J923" s="291" t="s">
        <v>1169</v>
      </c>
      <c r="K923" s="294">
        <v>227.85</v>
      </c>
      <c r="L923" s="294">
        <v>3473.25</v>
      </c>
      <c r="M923" s="294">
        <v>3245.4</v>
      </c>
      <c r="N923" s="291" t="s">
        <v>42</v>
      </c>
    </row>
    <row r="924" s="291" customFormat="1" hidden="1" outlineLevel="2" spans="1:14">
      <c r="A924" s="291">
        <v>841</v>
      </c>
      <c r="B924" s="291" t="s">
        <v>1164</v>
      </c>
      <c r="C924" s="291" t="s">
        <v>1343</v>
      </c>
      <c r="D924" s="291" t="s">
        <v>456</v>
      </c>
      <c r="E924" s="291" t="s">
        <v>1166</v>
      </c>
      <c r="F924" s="291" t="s">
        <v>1167</v>
      </c>
      <c r="G924" s="291" t="s">
        <v>1171</v>
      </c>
      <c r="H924" s="294">
        <v>18.23</v>
      </c>
      <c r="I924" s="294">
        <v>36.456</v>
      </c>
      <c r="J924" s="291" t="s">
        <v>1169</v>
      </c>
      <c r="K924" s="294">
        <v>227.85</v>
      </c>
      <c r="L924" s="294">
        <v>3473.25</v>
      </c>
      <c r="M924" s="294">
        <v>3245.4</v>
      </c>
      <c r="N924" s="291" t="s">
        <v>42</v>
      </c>
    </row>
    <row r="925" s="291" customFormat="1" hidden="1" outlineLevel="2" spans="1:14">
      <c r="A925" s="291">
        <v>842</v>
      </c>
      <c r="B925" s="291" t="s">
        <v>1164</v>
      </c>
      <c r="C925" s="291" t="s">
        <v>1343</v>
      </c>
      <c r="D925" s="291" t="s">
        <v>456</v>
      </c>
      <c r="E925" s="291" t="s">
        <v>1166</v>
      </c>
      <c r="F925" s="291" t="s">
        <v>1167</v>
      </c>
      <c r="G925" s="291" t="s">
        <v>1172</v>
      </c>
      <c r="H925" s="294">
        <v>18.23</v>
      </c>
      <c r="I925" s="294">
        <v>36.456</v>
      </c>
      <c r="J925" s="291" t="s">
        <v>1169</v>
      </c>
      <c r="K925" s="294">
        <v>227.85</v>
      </c>
      <c r="L925" s="294">
        <v>3473.25</v>
      </c>
      <c r="M925" s="294">
        <v>3245.4</v>
      </c>
      <c r="N925" s="291" t="s">
        <v>42</v>
      </c>
    </row>
    <row r="926" s="291" customFormat="1" hidden="1" outlineLevel="2" spans="1:14">
      <c r="A926" s="291">
        <v>843</v>
      </c>
      <c r="B926" s="291" t="s">
        <v>1164</v>
      </c>
      <c r="C926" s="291" t="s">
        <v>1343</v>
      </c>
      <c r="D926" s="291" t="s">
        <v>456</v>
      </c>
      <c r="E926" s="291" t="s">
        <v>1166</v>
      </c>
      <c r="F926" s="291" t="s">
        <v>1167</v>
      </c>
      <c r="G926" s="291" t="s">
        <v>1173</v>
      </c>
      <c r="H926" s="294">
        <v>18.23</v>
      </c>
      <c r="I926" s="294">
        <v>36.456</v>
      </c>
      <c r="J926" s="291" t="s">
        <v>1169</v>
      </c>
      <c r="K926" s="294">
        <v>227.85</v>
      </c>
      <c r="L926" s="294">
        <v>3473.25</v>
      </c>
      <c r="M926" s="294">
        <v>3245.4</v>
      </c>
      <c r="N926" s="291" t="s">
        <v>42</v>
      </c>
    </row>
    <row r="927" s="291" customFormat="1" hidden="1" outlineLevel="2" spans="1:14">
      <c r="A927" s="291">
        <v>844</v>
      </c>
      <c r="B927" s="291" t="s">
        <v>1164</v>
      </c>
      <c r="C927" s="291" t="s">
        <v>1343</v>
      </c>
      <c r="D927" s="291" t="s">
        <v>456</v>
      </c>
      <c r="E927" s="291" t="s">
        <v>1166</v>
      </c>
      <c r="F927" s="291" t="s">
        <v>1167</v>
      </c>
      <c r="G927" s="291" t="s">
        <v>1174</v>
      </c>
      <c r="H927" s="294">
        <v>18.23</v>
      </c>
      <c r="I927" s="294">
        <v>36.456</v>
      </c>
      <c r="J927" s="291" t="s">
        <v>1169</v>
      </c>
      <c r="K927" s="294">
        <v>227.85</v>
      </c>
      <c r="L927" s="294">
        <v>3473.25</v>
      </c>
      <c r="M927" s="294">
        <v>3245.4</v>
      </c>
      <c r="N927" s="291" t="s">
        <v>42</v>
      </c>
    </row>
    <row r="928" s="291" customFormat="1" hidden="1" outlineLevel="2" spans="1:14">
      <c r="A928" s="291">
        <v>845</v>
      </c>
      <c r="B928" s="291" t="s">
        <v>1164</v>
      </c>
      <c r="C928" s="291" t="s">
        <v>1343</v>
      </c>
      <c r="D928" s="291" t="s">
        <v>456</v>
      </c>
      <c r="E928" s="291" t="s">
        <v>1166</v>
      </c>
      <c r="F928" s="291" t="s">
        <v>1167</v>
      </c>
      <c r="G928" s="291" t="s">
        <v>1175</v>
      </c>
      <c r="H928" s="294">
        <v>18.23</v>
      </c>
      <c r="I928" s="294">
        <v>36.456</v>
      </c>
      <c r="J928" s="291" t="s">
        <v>1169</v>
      </c>
      <c r="K928" s="294">
        <v>227.85</v>
      </c>
      <c r="L928" s="294">
        <v>3473.25</v>
      </c>
      <c r="M928" s="294">
        <v>3245.4</v>
      </c>
      <c r="N928" s="291" t="s">
        <v>42</v>
      </c>
    </row>
    <row r="929" s="291" customFormat="1" outlineLevel="1" collapsed="1" spans="4:14">
      <c r="D929" s="293" t="s">
        <v>1344</v>
      </c>
      <c r="H929" s="294">
        <f>SUBTOTAL(9,H918:H928)</f>
        <v>200.53</v>
      </c>
      <c r="I929" s="294">
        <f>SUBTOTAL(9,I918:I928)</f>
        <v>401.016</v>
      </c>
      <c r="K929" s="294"/>
      <c r="L929" s="294"/>
      <c r="M929" s="294"/>
      <c r="N929" s="291">
        <f>SUBTOTAL(9,N918:N928)</f>
        <v>0</v>
      </c>
    </row>
    <row r="930" s="291" customFormat="1" hidden="1" outlineLevel="2" spans="1:14">
      <c r="A930" s="291">
        <v>846</v>
      </c>
      <c r="B930" s="291" t="s">
        <v>1164</v>
      </c>
      <c r="C930" s="291" t="s">
        <v>1345</v>
      </c>
      <c r="D930" s="291" t="s">
        <v>861</v>
      </c>
      <c r="E930" s="291" t="s">
        <v>1166</v>
      </c>
      <c r="F930" s="291" t="s">
        <v>1167</v>
      </c>
      <c r="G930" s="291" t="s">
        <v>1181</v>
      </c>
      <c r="H930" s="294">
        <v>18.22</v>
      </c>
      <c r="I930" s="294">
        <v>36.44</v>
      </c>
      <c r="J930" s="291" t="s">
        <v>1169</v>
      </c>
      <c r="K930" s="294">
        <v>227.75</v>
      </c>
      <c r="L930" s="294">
        <v>3473.25</v>
      </c>
      <c r="M930" s="294">
        <v>3245.5</v>
      </c>
      <c r="N930" s="291" t="s">
        <v>42</v>
      </c>
    </row>
    <row r="931" s="291" customFormat="1" hidden="1" outlineLevel="2" spans="1:14">
      <c r="A931" s="291">
        <v>847</v>
      </c>
      <c r="B931" s="291" t="s">
        <v>1164</v>
      </c>
      <c r="C931" s="291" t="s">
        <v>1345</v>
      </c>
      <c r="D931" s="291" t="s">
        <v>861</v>
      </c>
      <c r="E931" s="291" t="s">
        <v>1166</v>
      </c>
      <c r="F931" s="291" t="s">
        <v>1167</v>
      </c>
      <c r="G931" s="291" t="s">
        <v>1168</v>
      </c>
      <c r="H931" s="294">
        <v>18.22</v>
      </c>
      <c r="I931" s="294">
        <v>36.44</v>
      </c>
      <c r="J931" s="291" t="s">
        <v>1169</v>
      </c>
      <c r="K931" s="294">
        <v>227.75</v>
      </c>
      <c r="L931" s="294">
        <v>3473.25</v>
      </c>
      <c r="M931" s="294">
        <v>3245.5</v>
      </c>
      <c r="N931" s="291" t="s">
        <v>42</v>
      </c>
    </row>
    <row r="932" s="291" customFormat="1" hidden="1" outlineLevel="2" spans="1:14">
      <c r="A932" s="291">
        <v>848</v>
      </c>
      <c r="B932" s="291" t="s">
        <v>1164</v>
      </c>
      <c r="C932" s="291" t="s">
        <v>1345</v>
      </c>
      <c r="D932" s="291" t="s">
        <v>861</v>
      </c>
      <c r="E932" s="291" t="s">
        <v>1166</v>
      </c>
      <c r="F932" s="291" t="s">
        <v>1167</v>
      </c>
      <c r="G932" s="291" t="s">
        <v>1170</v>
      </c>
      <c r="H932" s="294">
        <v>18.22</v>
      </c>
      <c r="I932" s="294">
        <v>36.44</v>
      </c>
      <c r="J932" s="291" t="s">
        <v>1169</v>
      </c>
      <c r="K932" s="294">
        <v>227.75</v>
      </c>
      <c r="L932" s="294">
        <v>3473.25</v>
      </c>
      <c r="M932" s="294">
        <v>3245.5</v>
      </c>
      <c r="N932" s="291" t="s">
        <v>42</v>
      </c>
    </row>
    <row r="933" s="291" customFormat="1" hidden="1" outlineLevel="2" spans="1:14">
      <c r="A933" s="291">
        <v>849</v>
      </c>
      <c r="B933" s="291" t="s">
        <v>1164</v>
      </c>
      <c r="C933" s="291" t="s">
        <v>1345</v>
      </c>
      <c r="D933" s="291" t="s">
        <v>861</v>
      </c>
      <c r="E933" s="291" t="s">
        <v>1166</v>
      </c>
      <c r="F933" s="291" t="s">
        <v>1167</v>
      </c>
      <c r="G933" s="291" t="s">
        <v>1171</v>
      </c>
      <c r="H933" s="294">
        <v>18.22</v>
      </c>
      <c r="I933" s="294">
        <v>36.44</v>
      </c>
      <c r="J933" s="291" t="s">
        <v>1169</v>
      </c>
      <c r="K933" s="294">
        <v>227.75</v>
      </c>
      <c r="L933" s="294">
        <v>3473.25</v>
      </c>
      <c r="M933" s="294">
        <v>3245.5</v>
      </c>
      <c r="N933" s="291" t="s">
        <v>42</v>
      </c>
    </row>
    <row r="934" s="291" customFormat="1" hidden="1" outlineLevel="2" spans="1:14">
      <c r="A934" s="291">
        <v>850</v>
      </c>
      <c r="B934" s="291" t="s">
        <v>1164</v>
      </c>
      <c r="C934" s="291" t="s">
        <v>1345</v>
      </c>
      <c r="D934" s="291" t="s">
        <v>861</v>
      </c>
      <c r="E934" s="291" t="s">
        <v>1166</v>
      </c>
      <c r="F934" s="291" t="s">
        <v>1167</v>
      </c>
      <c r="G934" s="291" t="s">
        <v>1172</v>
      </c>
      <c r="H934" s="294">
        <v>18.22</v>
      </c>
      <c r="I934" s="294">
        <v>36.44</v>
      </c>
      <c r="J934" s="291" t="s">
        <v>1169</v>
      </c>
      <c r="K934" s="294">
        <v>227.75</v>
      </c>
      <c r="L934" s="294">
        <v>3473.25</v>
      </c>
      <c r="M934" s="294">
        <v>3245.5</v>
      </c>
      <c r="N934" s="291" t="s">
        <v>42</v>
      </c>
    </row>
    <row r="935" s="291" customFormat="1" hidden="1" outlineLevel="2" spans="1:14">
      <c r="A935" s="291">
        <v>851</v>
      </c>
      <c r="B935" s="291" t="s">
        <v>1164</v>
      </c>
      <c r="C935" s="291" t="s">
        <v>1345</v>
      </c>
      <c r="D935" s="291" t="s">
        <v>861</v>
      </c>
      <c r="E935" s="291" t="s">
        <v>1166</v>
      </c>
      <c r="F935" s="291" t="s">
        <v>1167</v>
      </c>
      <c r="G935" s="291" t="s">
        <v>1173</v>
      </c>
      <c r="H935" s="294">
        <v>18.22</v>
      </c>
      <c r="I935" s="294">
        <v>36.44</v>
      </c>
      <c r="J935" s="291" t="s">
        <v>1169</v>
      </c>
      <c r="K935" s="294">
        <v>227.75</v>
      </c>
      <c r="L935" s="294">
        <v>3473.25</v>
      </c>
      <c r="M935" s="294">
        <v>3245.5</v>
      </c>
      <c r="N935" s="291" t="s">
        <v>42</v>
      </c>
    </row>
    <row r="936" s="291" customFormat="1" hidden="1" outlineLevel="2" spans="1:14">
      <c r="A936" s="291">
        <v>852</v>
      </c>
      <c r="B936" s="291" t="s">
        <v>1164</v>
      </c>
      <c r="C936" s="291" t="s">
        <v>1345</v>
      </c>
      <c r="D936" s="291" t="s">
        <v>861</v>
      </c>
      <c r="E936" s="291" t="s">
        <v>1166</v>
      </c>
      <c r="F936" s="291" t="s">
        <v>1167</v>
      </c>
      <c r="G936" s="291" t="s">
        <v>1174</v>
      </c>
      <c r="H936" s="294">
        <v>18.22</v>
      </c>
      <c r="I936" s="294">
        <v>36.44</v>
      </c>
      <c r="J936" s="291" t="s">
        <v>1169</v>
      </c>
      <c r="K936" s="294">
        <v>227.75</v>
      </c>
      <c r="L936" s="294">
        <v>3473.25</v>
      </c>
      <c r="M936" s="294">
        <v>3245.5</v>
      </c>
      <c r="N936" s="291" t="s">
        <v>42</v>
      </c>
    </row>
    <row r="937" s="291" customFormat="1" hidden="1" outlineLevel="2" spans="1:14">
      <c r="A937" s="291">
        <v>853</v>
      </c>
      <c r="B937" s="291" t="s">
        <v>1164</v>
      </c>
      <c r="C937" s="291" t="s">
        <v>1345</v>
      </c>
      <c r="D937" s="291" t="s">
        <v>861</v>
      </c>
      <c r="E937" s="291" t="s">
        <v>1166</v>
      </c>
      <c r="F937" s="291" t="s">
        <v>1167</v>
      </c>
      <c r="G937" s="291" t="s">
        <v>1175</v>
      </c>
      <c r="H937" s="294">
        <v>18.22</v>
      </c>
      <c r="I937" s="294">
        <v>36.44</v>
      </c>
      <c r="J937" s="291" t="s">
        <v>1169</v>
      </c>
      <c r="K937" s="294">
        <v>227.75</v>
      </c>
      <c r="L937" s="294">
        <v>3473.25</v>
      </c>
      <c r="M937" s="294">
        <v>3245.5</v>
      </c>
      <c r="N937" s="291" t="s">
        <v>42</v>
      </c>
    </row>
    <row r="938" s="291" customFormat="1" outlineLevel="1" collapsed="1" spans="4:14">
      <c r="D938" s="293" t="s">
        <v>1346</v>
      </c>
      <c r="H938" s="294">
        <f>SUBTOTAL(9,H930:H937)</f>
        <v>145.76</v>
      </c>
      <c r="I938" s="294">
        <f>SUBTOTAL(9,I930:I937)</f>
        <v>291.52</v>
      </c>
      <c r="K938" s="294"/>
      <c r="L938" s="294"/>
      <c r="M938" s="294"/>
      <c r="N938" s="291">
        <f>SUBTOTAL(9,N930:N937)</f>
        <v>0</v>
      </c>
    </row>
    <row r="939" s="291" customFormat="1" hidden="1" outlineLevel="2" spans="1:14">
      <c r="A939" s="291">
        <v>854</v>
      </c>
      <c r="B939" s="291" t="s">
        <v>1164</v>
      </c>
      <c r="C939" s="291" t="s">
        <v>1347</v>
      </c>
      <c r="D939" s="291" t="s">
        <v>250</v>
      </c>
      <c r="E939" s="291" t="s">
        <v>1166</v>
      </c>
      <c r="F939" s="291" t="s">
        <v>1167</v>
      </c>
      <c r="G939" s="291" t="s">
        <v>1178</v>
      </c>
      <c r="H939" s="294">
        <v>18.23</v>
      </c>
      <c r="I939" s="294">
        <v>36.456</v>
      </c>
      <c r="J939" s="291" t="s">
        <v>1169</v>
      </c>
      <c r="K939" s="294">
        <v>227.85</v>
      </c>
      <c r="L939" s="294">
        <v>3473.25</v>
      </c>
      <c r="M939" s="294">
        <v>3245.4</v>
      </c>
      <c r="N939" s="291" t="s">
        <v>42</v>
      </c>
    </row>
    <row r="940" s="291" customFormat="1" hidden="1" outlineLevel="2" spans="1:14">
      <c r="A940" s="291">
        <v>855</v>
      </c>
      <c r="B940" s="291" t="s">
        <v>1164</v>
      </c>
      <c r="C940" s="291" t="s">
        <v>1347</v>
      </c>
      <c r="D940" s="291" t="s">
        <v>250</v>
      </c>
      <c r="E940" s="291" t="s">
        <v>1166</v>
      </c>
      <c r="F940" s="291" t="s">
        <v>1167</v>
      </c>
      <c r="G940" s="291" t="s">
        <v>1179</v>
      </c>
      <c r="H940" s="294">
        <v>18.23</v>
      </c>
      <c r="I940" s="294">
        <v>36.456</v>
      </c>
      <c r="J940" s="291" t="s">
        <v>1169</v>
      </c>
      <c r="K940" s="294">
        <v>227.85</v>
      </c>
      <c r="L940" s="294">
        <v>3473.25</v>
      </c>
      <c r="M940" s="294">
        <v>3245.4</v>
      </c>
      <c r="N940" s="291" t="s">
        <v>42</v>
      </c>
    </row>
    <row r="941" s="291" customFormat="1" hidden="1" outlineLevel="2" spans="1:14">
      <c r="A941" s="291">
        <v>856</v>
      </c>
      <c r="B941" s="291" t="s">
        <v>1164</v>
      </c>
      <c r="C941" s="291" t="s">
        <v>1347</v>
      </c>
      <c r="D941" s="291" t="s">
        <v>250</v>
      </c>
      <c r="E941" s="291" t="s">
        <v>1166</v>
      </c>
      <c r="F941" s="291" t="s">
        <v>1167</v>
      </c>
      <c r="G941" s="291" t="s">
        <v>1180</v>
      </c>
      <c r="H941" s="294">
        <v>18.23</v>
      </c>
      <c r="I941" s="294">
        <v>36.456</v>
      </c>
      <c r="J941" s="291" t="s">
        <v>1169</v>
      </c>
      <c r="K941" s="294">
        <v>227.85</v>
      </c>
      <c r="L941" s="294">
        <v>3473.25</v>
      </c>
      <c r="M941" s="294">
        <v>3245.4</v>
      </c>
      <c r="N941" s="291" t="s">
        <v>42</v>
      </c>
    </row>
    <row r="942" s="291" customFormat="1" hidden="1" outlineLevel="2" spans="1:14">
      <c r="A942" s="291">
        <v>857</v>
      </c>
      <c r="B942" s="291" t="s">
        <v>1164</v>
      </c>
      <c r="C942" s="291" t="s">
        <v>1347</v>
      </c>
      <c r="D942" s="291" t="s">
        <v>250</v>
      </c>
      <c r="E942" s="291" t="s">
        <v>1166</v>
      </c>
      <c r="F942" s="291" t="s">
        <v>1167</v>
      </c>
      <c r="G942" s="291" t="s">
        <v>1181</v>
      </c>
      <c r="H942" s="294">
        <v>18.23</v>
      </c>
      <c r="I942" s="294">
        <v>36.456</v>
      </c>
      <c r="J942" s="291" t="s">
        <v>1169</v>
      </c>
      <c r="K942" s="294">
        <v>227.85</v>
      </c>
      <c r="L942" s="294">
        <v>3473.25</v>
      </c>
      <c r="M942" s="294">
        <v>3245.4</v>
      </c>
      <c r="N942" s="291" t="s">
        <v>42</v>
      </c>
    </row>
    <row r="943" s="291" customFormat="1" hidden="1" outlineLevel="2" spans="1:14">
      <c r="A943" s="291">
        <v>858</v>
      </c>
      <c r="B943" s="291" t="s">
        <v>1164</v>
      </c>
      <c r="C943" s="291" t="s">
        <v>1347</v>
      </c>
      <c r="D943" s="291" t="s">
        <v>250</v>
      </c>
      <c r="E943" s="291" t="s">
        <v>1166</v>
      </c>
      <c r="F943" s="291" t="s">
        <v>1167</v>
      </c>
      <c r="G943" s="291" t="s">
        <v>1168</v>
      </c>
      <c r="H943" s="294">
        <v>18.23</v>
      </c>
      <c r="I943" s="294">
        <v>36.456</v>
      </c>
      <c r="J943" s="291" t="s">
        <v>1169</v>
      </c>
      <c r="K943" s="294">
        <v>227.85</v>
      </c>
      <c r="L943" s="294">
        <v>3473.25</v>
      </c>
      <c r="M943" s="294">
        <v>3245.4</v>
      </c>
      <c r="N943" s="291" t="s">
        <v>42</v>
      </c>
    </row>
    <row r="944" s="291" customFormat="1" hidden="1" outlineLevel="2" spans="1:14">
      <c r="A944" s="291">
        <v>859</v>
      </c>
      <c r="B944" s="291" t="s">
        <v>1164</v>
      </c>
      <c r="C944" s="291" t="s">
        <v>1347</v>
      </c>
      <c r="D944" s="291" t="s">
        <v>250</v>
      </c>
      <c r="E944" s="291" t="s">
        <v>1166</v>
      </c>
      <c r="F944" s="291" t="s">
        <v>1167</v>
      </c>
      <c r="G944" s="291" t="s">
        <v>1170</v>
      </c>
      <c r="H944" s="294">
        <v>18.23</v>
      </c>
      <c r="I944" s="294">
        <v>36.456</v>
      </c>
      <c r="J944" s="291" t="s">
        <v>1169</v>
      </c>
      <c r="K944" s="294">
        <v>227.85</v>
      </c>
      <c r="L944" s="294">
        <v>3473.25</v>
      </c>
      <c r="M944" s="294">
        <v>3245.4</v>
      </c>
      <c r="N944" s="291" t="s">
        <v>42</v>
      </c>
    </row>
    <row r="945" s="291" customFormat="1" hidden="1" outlineLevel="2" spans="1:14">
      <c r="A945" s="291">
        <v>860</v>
      </c>
      <c r="B945" s="291" t="s">
        <v>1164</v>
      </c>
      <c r="C945" s="291" t="s">
        <v>1347</v>
      </c>
      <c r="D945" s="291" t="s">
        <v>250</v>
      </c>
      <c r="E945" s="291" t="s">
        <v>1166</v>
      </c>
      <c r="F945" s="291" t="s">
        <v>1167</v>
      </c>
      <c r="G945" s="291" t="s">
        <v>1171</v>
      </c>
      <c r="H945" s="294">
        <v>18.23</v>
      </c>
      <c r="I945" s="294">
        <v>36.456</v>
      </c>
      <c r="J945" s="291" t="s">
        <v>1169</v>
      </c>
      <c r="K945" s="294">
        <v>227.85</v>
      </c>
      <c r="L945" s="294">
        <v>3473.25</v>
      </c>
      <c r="M945" s="294">
        <v>3245.4</v>
      </c>
      <c r="N945" s="291" t="s">
        <v>42</v>
      </c>
    </row>
    <row r="946" s="291" customFormat="1" hidden="1" outlineLevel="2" spans="1:14">
      <c r="A946" s="291">
        <v>861</v>
      </c>
      <c r="B946" s="291" t="s">
        <v>1164</v>
      </c>
      <c r="C946" s="291" t="s">
        <v>1347</v>
      </c>
      <c r="D946" s="291" t="s">
        <v>250</v>
      </c>
      <c r="E946" s="291" t="s">
        <v>1166</v>
      </c>
      <c r="F946" s="291" t="s">
        <v>1167</v>
      </c>
      <c r="G946" s="291" t="s">
        <v>1172</v>
      </c>
      <c r="H946" s="294">
        <v>18.23</v>
      </c>
      <c r="I946" s="294">
        <v>36.456</v>
      </c>
      <c r="J946" s="291" t="s">
        <v>1169</v>
      </c>
      <c r="K946" s="294">
        <v>227.85</v>
      </c>
      <c r="L946" s="294">
        <v>3473.25</v>
      </c>
      <c r="M946" s="294">
        <v>3245.4</v>
      </c>
      <c r="N946" s="291" t="s">
        <v>42</v>
      </c>
    </row>
    <row r="947" s="291" customFormat="1" hidden="1" outlineLevel="2" spans="1:14">
      <c r="A947" s="291">
        <v>862</v>
      </c>
      <c r="B947" s="291" t="s">
        <v>1164</v>
      </c>
      <c r="C947" s="291" t="s">
        <v>1347</v>
      </c>
      <c r="D947" s="291" t="s">
        <v>250</v>
      </c>
      <c r="E947" s="291" t="s">
        <v>1166</v>
      </c>
      <c r="F947" s="291" t="s">
        <v>1167</v>
      </c>
      <c r="G947" s="291" t="s">
        <v>1173</v>
      </c>
      <c r="H947" s="294">
        <v>18.23</v>
      </c>
      <c r="I947" s="294">
        <v>36.456</v>
      </c>
      <c r="J947" s="291" t="s">
        <v>1169</v>
      </c>
      <c r="K947" s="294">
        <v>227.85</v>
      </c>
      <c r="L947" s="294">
        <v>3473.25</v>
      </c>
      <c r="M947" s="294">
        <v>3245.4</v>
      </c>
      <c r="N947" s="291" t="s">
        <v>42</v>
      </c>
    </row>
    <row r="948" s="291" customFormat="1" hidden="1" outlineLevel="2" spans="1:14">
      <c r="A948" s="291">
        <v>863</v>
      </c>
      <c r="B948" s="291" t="s">
        <v>1164</v>
      </c>
      <c r="C948" s="291" t="s">
        <v>1347</v>
      </c>
      <c r="D948" s="291" t="s">
        <v>250</v>
      </c>
      <c r="E948" s="291" t="s">
        <v>1166</v>
      </c>
      <c r="F948" s="291" t="s">
        <v>1167</v>
      </c>
      <c r="G948" s="291" t="s">
        <v>1174</v>
      </c>
      <c r="H948" s="294">
        <v>18.23</v>
      </c>
      <c r="I948" s="294">
        <v>36.456</v>
      </c>
      <c r="J948" s="291" t="s">
        <v>1169</v>
      </c>
      <c r="K948" s="294">
        <v>227.85</v>
      </c>
      <c r="L948" s="294">
        <v>3473.25</v>
      </c>
      <c r="M948" s="294">
        <v>3245.4</v>
      </c>
      <c r="N948" s="291" t="s">
        <v>42</v>
      </c>
    </row>
    <row r="949" s="291" customFormat="1" hidden="1" outlineLevel="2" spans="1:14">
      <c r="A949" s="291">
        <v>864</v>
      </c>
      <c r="B949" s="291" t="s">
        <v>1164</v>
      </c>
      <c r="C949" s="291" t="s">
        <v>1347</v>
      </c>
      <c r="D949" s="291" t="s">
        <v>250</v>
      </c>
      <c r="E949" s="291" t="s">
        <v>1166</v>
      </c>
      <c r="F949" s="291" t="s">
        <v>1167</v>
      </c>
      <c r="G949" s="291" t="s">
        <v>1175</v>
      </c>
      <c r="H949" s="294">
        <v>18.23</v>
      </c>
      <c r="I949" s="294">
        <v>36.456</v>
      </c>
      <c r="J949" s="291" t="s">
        <v>1169</v>
      </c>
      <c r="K949" s="294">
        <v>227.85</v>
      </c>
      <c r="L949" s="294">
        <v>3473.25</v>
      </c>
      <c r="M949" s="294">
        <v>3245.4</v>
      </c>
      <c r="N949" s="291" t="s">
        <v>42</v>
      </c>
    </row>
    <row r="950" s="291" customFormat="1" outlineLevel="1" collapsed="1" spans="4:14">
      <c r="D950" s="293" t="s">
        <v>1348</v>
      </c>
      <c r="H950" s="294">
        <f>SUBTOTAL(9,H939:H949)</f>
        <v>200.53</v>
      </c>
      <c r="I950" s="294">
        <f>SUBTOTAL(9,I939:I949)</f>
        <v>401.016</v>
      </c>
      <c r="K950" s="294"/>
      <c r="L950" s="294"/>
      <c r="M950" s="294"/>
      <c r="N950" s="291">
        <f>SUBTOTAL(9,N939:N949)</f>
        <v>0</v>
      </c>
    </row>
    <row r="951" s="291" customFormat="1" hidden="1" outlineLevel="2" spans="1:14">
      <c r="A951" s="291">
        <v>865</v>
      </c>
      <c r="B951" s="291" t="s">
        <v>1164</v>
      </c>
      <c r="C951" s="291" t="s">
        <v>1349</v>
      </c>
      <c r="D951" s="291" t="s">
        <v>544</v>
      </c>
      <c r="E951" s="291" t="s">
        <v>1166</v>
      </c>
      <c r="F951" s="291" t="s">
        <v>1167</v>
      </c>
      <c r="G951" s="291" t="s">
        <v>1178</v>
      </c>
      <c r="H951" s="294">
        <v>18.23</v>
      </c>
      <c r="I951" s="294">
        <v>36.456</v>
      </c>
      <c r="J951" s="291" t="s">
        <v>1169</v>
      </c>
      <c r="K951" s="294">
        <v>227.85</v>
      </c>
      <c r="L951" s="294">
        <v>3473.25</v>
      </c>
      <c r="M951" s="294">
        <v>3245.4</v>
      </c>
      <c r="N951" s="291" t="s">
        <v>42</v>
      </c>
    </row>
    <row r="952" s="291" customFormat="1" hidden="1" outlineLevel="2" spans="1:14">
      <c r="A952" s="291">
        <v>866</v>
      </c>
      <c r="B952" s="291" t="s">
        <v>1164</v>
      </c>
      <c r="C952" s="291" t="s">
        <v>1349</v>
      </c>
      <c r="D952" s="291" t="s">
        <v>544</v>
      </c>
      <c r="E952" s="291" t="s">
        <v>1166</v>
      </c>
      <c r="F952" s="291" t="s">
        <v>1167</v>
      </c>
      <c r="G952" s="291" t="s">
        <v>1179</v>
      </c>
      <c r="H952" s="294">
        <v>18.23</v>
      </c>
      <c r="I952" s="294">
        <v>36.456</v>
      </c>
      <c r="J952" s="291" t="s">
        <v>1169</v>
      </c>
      <c r="K952" s="294">
        <v>227.85</v>
      </c>
      <c r="L952" s="294">
        <v>3473.25</v>
      </c>
      <c r="M952" s="294">
        <v>3245.4</v>
      </c>
      <c r="N952" s="291" t="s">
        <v>42</v>
      </c>
    </row>
    <row r="953" s="291" customFormat="1" hidden="1" outlineLevel="2" spans="1:14">
      <c r="A953" s="291">
        <v>867</v>
      </c>
      <c r="B953" s="291" t="s">
        <v>1164</v>
      </c>
      <c r="C953" s="291" t="s">
        <v>1349</v>
      </c>
      <c r="D953" s="291" t="s">
        <v>544</v>
      </c>
      <c r="E953" s="291" t="s">
        <v>1166</v>
      </c>
      <c r="F953" s="291" t="s">
        <v>1167</v>
      </c>
      <c r="G953" s="291" t="s">
        <v>1180</v>
      </c>
      <c r="H953" s="294">
        <v>18.23</v>
      </c>
      <c r="I953" s="294">
        <v>36.456</v>
      </c>
      <c r="J953" s="291" t="s">
        <v>1169</v>
      </c>
      <c r="K953" s="294">
        <v>227.85</v>
      </c>
      <c r="L953" s="294">
        <v>3473.25</v>
      </c>
      <c r="M953" s="294">
        <v>3245.4</v>
      </c>
      <c r="N953" s="291" t="s">
        <v>42</v>
      </c>
    </row>
    <row r="954" s="291" customFormat="1" hidden="1" outlineLevel="2" spans="1:14">
      <c r="A954" s="291">
        <v>868</v>
      </c>
      <c r="B954" s="291" t="s">
        <v>1164</v>
      </c>
      <c r="C954" s="291" t="s">
        <v>1349</v>
      </c>
      <c r="D954" s="291" t="s">
        <v>544</v>
      </c>
      <c r="E954" s="291" t="s">
        <v>1166</v>
      </c>
      <c r="F954" s="291" t="s">
        <v>1167</v>
      </c>
      <c r="G954" s="291" t="s">
        <v>1181</v>
      </c>
      <c r="H954" s="294">
        <v>18.23</v>
      </c>
      <c r="I954" s="294">
        <v>36.456</v>
      </c>
      <c r="J954" s="291" t="s">
        <v>1169</v>
      </c>
      <c r="K954" s="294">
        <v>227.85</v>
      </c>
      <c r="L954" s="294">
        <v>3473.25</v>
      </c>
      <c r="M954" s="294">
        <v>3245.4</v>
      </c>
      <c r="N954" s="291" t="s">
        <v>42</v>
      </c>
    </row>
    <row r="955" s="291" customFormat="1" hidden="1" outlineLevel="2" spans="1:14">
      <c r="A955" s="291">
        <v>869</v>
      </c>
      <c r="B955" s="291" t="s">
        <v>1164</v>
      </c>
      <c r="C955" s="291" t="s">
        <v>1349</v>
      </c>
      <c r="D955" s="291" t="s">
        <v>544</v>
      </c>
      <c r="E955" s="291" t="s">
        <v>1166</v>
      </c>
      <c r="F955" s="291" t="s">
        <v>1167</v>
      </c>
      <c r="G955" s="291" t="s">
        <v>1168</v>
      </c>
      <c r="H955" s="294">
        <v>18.23</v>
      </c>
      <c r="I955" s="294">
        <v>36.456</v>
      </c>
      <c r="J955" s="291" t="s">
        <v>1169</v>
      </c>
      <c r="K955" s="294">
        <v>227.85</v>
      </c>
      <c r="L955" s="294">
        <v>3473.25</v>
      </c>
      <c r="M955" s="294">
        <v>3245.4</v>
      </c>
      <c r="N955" s="291" t="s">
        <v>42</v>
      </c>
    </row>
    <row r="956" s="291" customFormat="1" hidden="1" outlineLevel="2" spans="1:14">
      <c r="A956" s="291">
        <v>870</v>
      </c>
      <c r="B956" s="291" t="s">
        <v>1164</v>
      </c>
      <c r="C956" s="291" t="s">
        <v>1349</v>
      </c>
      <c r="D956" s="291" t="s">
        <v>544</v>
      </c>
      <c r="E956" s="291" t="s">
        <v>1166</v>
      </c>
      <c r="F956" s="291" t="s">
        <v>1167</v>
      </c>
      <c r="G956" s="291" t="s">
        <v>1170</v>
      </c>
      <c r="H956" s="294">
        <v>18.23</v>
      </c>
      <c r="I956" s="294">
        <v>36.456</v>
      </c>
      <c r="J956" s="291" t="s">
        <v>1169</v>
      </c>
      <c r="K956" s="294">
        <v>227.85</v>
      </c>
      <c r="L956" s="294">
        <v>3473.25</v>
      </c>
      <c r="M956" s="294">
        <v>3245.4</v>
      </c>
      <c r="N956" s="291" t="s">
        <v>42</v>
      </c>
    </row>
    <row r="957" s="291" customFormat="1" hidden="1" outlineLevel="2" spans="1:14">
      <c r="A957" s="291">
        <v>871</v>
      </c>
      <c r="B957" s="291" t="s">
        <v>1164</v>
      </c>
      <c r="C957" s="291" t="s">
        <v>1349</v>
      </c>
      <c r="D957" s="291" t="s">
        <v>544</v>
      </c>
      <c r="E957" s="291" t="s">
        <v>1166</v>
      </c>
      <c r="F957" s="291" t="s">
        <v>1167</v>
      </c>
      <c r="G957" s="291" t="s">
        <v>1171</v>
      </c>
      <c r="H957" s="294">
        <v>18.23</v>
      </c>
      <c r="I957" s="294">
        <v>36.456</v>
      </c>
      <c r="J957" s="291" t="s">
        <v>1169</v>
      </c>
      <c r="K957" s="294">
        <v>227.85</v>
      </c>
      <c r="L957" s="294">
        <v>3473.25</v>
      </c>
      <c r="M957" s="294">
        <v>3245.4</v>
      </c>
      <c r="N957" s="291" t="s">
        <v>42</v>
      </c>
    </row>
    <row r="958" s="291" customFormat="1" hidden="1" outlineLevel="2" spans="1:14">
      <c r="A958" s="291">
        <v>872</v>
      </c>
      <c r="B958" s="291" t="s">
        <v>1164</v>
      </c>
      <c r="C958" s="291" t="s">
        <v>1349</v>
      </c>
      <c r="D958" s="291" t="s">
        <v>544</v>
      </c>
      <c r="E958" s="291" t="s">
        <v>1166</v>
      </c>
      <c r="F958" s="291" t="s">
        <v>1167</v>
      </c>
      <c r="G958" s="291" t="s">
        <v>1172</v>
      </c>
      <c r="H958" s="294">
        <v>18.23</v>
      </c>
      <c r="I958" s="294">
        <v>36.456</v>
      </c>
      <c r="J958" s="291" t="s">
        <v>1169</v>
      </c>
      <c r="K958" s="294">
        <v>227.85</v>
      </c>
      <c r="L958" s="294">
        <v>3473.25</v>
      </c>
      <c r="M958" s="294">
        <v>3245.4</v>
      </c>
      <c r="N958" s="291" t="s">
        <v>42</v>
      </c>
    </row>
    <row r="959" s="291" customFormat="1" hidden="1" outlineLevel="2" spans="1:14">
      <c r="A959" s="291">
        <v>873</v>
      </c>
      <c r="B959" s="291" t="s">
        <v>1164</v>
      </c>
      <c r="C959" s="291" t="s">
        <v>1349</v>
      </c>
      <c r="D959" s="291" t="s">
        <v>544</v>
      </c>
      <c r="E959" s="291" t="s">
        <v>1166</v>
      </c>
      <c r="F959" s="291" t="s">
        <v>1167</v>
      </c>
      <c r="G959" s="291" t="s">
        <v>1173</v>
      </c>
      <c r="H959" s="294">
        <v>18.23</v>
      </c>
      <c r="I959" s="294">
        <v>36.456</v>
      </c>
      <c r="J959" s="291" t="s">
        <v>1169</v>
      </c>
      <c r="K959" s="294">
        <v>227.85</v>
      </c>
      <c r="L959" s="294">
        <v>3473.25</v>
      </c>
      <c r="M959" s="294">
        <v>3245.4</v>
      </c>
      <c r="N959" s="291" t="s">
        <v>42</v>
      </c>
    </row>
    <row r="960" s="291" customFormat="1" hidden="1" outlineLevel="2" spans="1:14">
      <c r="A960" s="291">
        <v>874</v>
      </c>
      <c r="B960" s="291" t="s">
        <v>1164</v>
      </c>
      <c r="C960" s="291" t="s">
        <v>1349</v>
      </c>
      <c r="D960" s="291" t="s">
        <v>544</v>
      </c>
      <c r="E960" s="291" t="s">
        <v>1166</v>
      </c>
      <c r="F960" s="291" t="s">
        <v>1167</v>
      </c>
      <c r="G960" s="291" t="s">
        <v>1174</v>
      </c>
      <c r="H960" s="294">
        <v>18.23</v>
      </c>
      <c r="I960" s="294">
        <v>36.456</v>
      </c>
      <c r="J960" s="291" t="s">
        <v>1169</v>
      </c>
      <c r="K960" s="294">
        <v>227.85</v>
      </c>
      <c r="L960" s="294">
        <v>3473.25</v>
      </c>
      <c r="M960" s="294">
        <v>3245.4</v>
      </c>
      <c r="N960" s="291" t="s">
        <v>42</v>
      </c>
    </row>
    <row r="961" s="291" customFormat="1" hidden="1" outlineLevel="2" spans="1:14">
      <c r="A961" s="291">
        <v>875</v>
      </c>
      <c r="B961" s="291" t="s">
        <v>1164</v>
      </c>
      <c r="C961" s="291" t="s">
        <v>1349</v>
      </c>
      <c r="D961" s="291" t="s">
        <v>544</v>
      </c>
      <c r="E961" s="291" t="s">
        <v>1166</v>
      </c>
      <c r="F961" s="291" t="s">
        <v>1167</v>
      </c>
      <c r="G961" s="291" t="s">
        <v>1175</v>
      </c>
      <c r="H961" s="294">
        <v>18.23</v>
      </c>
      <c r="I961" s="294">
        <v>36.456</v>
      </c>
      <c r="J961" s="291" t="s">
        <v>1169</v>
      </c>
      <c r="K961" s="294">
        <v>227.85</v>
      </c>
      <c r="L961" s="294">
        <v>3473.25</v>
      </c>
      <c r="M961" s="294">
        <v>3245.4</v>
      </c>
      <c r="N961" s="291" t="s">
        <v>42</v>
      </c>
    </row>
    <row r="962" s="291" customFormat="1" outlineLevel="1" collapsed="1" spans="4:14">
      <c r="D962" s="293" t="s">
        <v>1350</v>
      </c>
      <c r="H962" s="294">
        <f>SUBTOTAL(9,H951:H961)</f>
        <v>200.53</v>
      </c>
      <c r="I962" s="294">
        <f>SUBTOTAL(9,I951:I961)</f>
        <v>401.016</v>
      </c>
      <c r="K962" s="294"/>
      <c r="L962" s="294"/>
      <c r="M962" s="294"/>
      <c r="N962" s="291">
        <f>SUBTOTAL(9,N951:N961)</f>
        <v>0</v>
      </c>
    </row>
    <row r="963" s="291" customFormat="1" hidden="1" outlineLevel="2" spans="1:14">
      <c r="A963" s="291">
        <v>876</v>
      </c>
      <c r="B963" s="291" t="s">
        <v>1164</v>
      </c>
      <c r="C963" s="291" t="s">
        <v>1351</v>
      </c>
      <c r="D963" s="291" t="s">
        <v>967</v>
      </c>
      <c r="E963" s="291" t="s">
        <v>1166</v>
      </c>
      <c r="F963" s="291" t="s">
        <v>1167</v>
      </c>
      <c r="G963" s="291" t="s">
        <v>1171</v>
      </c>
      <c r="H963" s="294">
        <v>18.22</v>
      </c>
      <c r="I963" s="294">
        <v>36.44</v>
      </c>
      <c r="J963" s="291" t="s">
        <v>1169</v>
      </c>
      <c r="K963" s="294">
        <v>227.75</v>
      </c>
      <c r="L963" s="294">
        <v>3473.25</v>
      </c>
      <c r="M963" s="294">
        <v>3245.5</v>
      </c>
      <c r="N963" s="291" t="s">
        <v>42</v>
      </c>
    </row>
    <row r="964" s="291" customFormat="1" hidden="1" outlineLevel="2" spans="1:14">
      <c r="A964" s="291">
        <v>877</v>
      </c>
      <c r="B964" s="291" t="s">
        <v>1164</v>
      </c>
      <c r="C964" s="291" t="s">
        <v>1351</v>
      </c>
      <c r="D964" s="291" t="s">
        <v>967</v>
      </c>
      <c r="E964" s="291" t="s">
        <v>1166</v>
      </c>
      <c r="F964" s="291" t="s">
        <v>1167</v>
      </c>
      <c r="G964" s="291" t="s">
        <v>1172</v>
      </c>
      <c r="H964" s="294">
        <v>18.22</v>
      </c>
      <c r="I964" s="294">
        <v>36.44</v>
      </c>
      <c r="J964" s="291" t="s">
        <v>1169</v>
      </c>
      <c r="K964" s="294">
        <v>227.75</v>
      </c>
      <c r="L964" s="294">
        <v>3473.25</v>
      </c>
      <c r="M964" s="294">
        <v>3245.5</v>
      </c>
      <c r="N964" s="291" t="s">
        <v>42</v>
      </c>
    </row>
    <row r="965" s="291" customFormat="1" hidden="1" outlineLevel="2" spans="1:14">
      <c r="A965" s="291">
        <v>878</v>
      </c>
      <c r="B965" s="291" t="s">
        <v>1164</v>
      </c>
      <c r="C965" s="291" t="s">
        <v>1351</v>
      </c>
      <c r="D965" s="291" t="s">
        <v>967</v>
      </c>
      <c r="E965" s="291" t="s">
        <v>1166</v>
      </c>
      <c r="F965" s="291" t="s">
        <v>1167</v>
      </c>
      <c r="G965" s="291" t="s">
        <v>1173</v>
      </c>
      <c r="H965" s="294">
        <v>18.22</v>
      </c>
      <c r="I965" s="294">
        <v>36.44</v>
      </c>
      <c r="J965" s="291" t="s">
        <v>1169</v>
      </c>
      <c r="K965" s="294">
        <v>227.75</v>
      </c>
      <c r="L965" s="294">
        <v>3473.25</v>
      </c>
      <c r="M965" s="294">
        <v>3245.5</v>
      </c>
      <c r="N965" s="291" t="s">
        <v>42</v>
      </c>
    </row>
    <row r="966" s="291" customFormat="1" hidden="1" outlineLevel="2" spans="1:14">
      <c r="A966" s="291">
        <v>879</v>
      </c>
      <c r="B966" s="291" t="s">
        <v>1164</v>
      </c>
      <c r="C966" s="291" t="s">
        <v>1351</v>
      </c>
      <c r="D966" s="291" t="s">
        <v>967</v>
      </c>
      <c r="E966" s="291" t="s">
        <v>1166</v>
      </c>
      <c r="F966" s="291" t="s">
        <v>1167</v>
      </c>
      <c r="G966" s="291" t="s">
        <v>1174</v>
      </c>
      <c r="H966" s="294">
        <v>18.22</v>
      </c>
      <c r="I966" s="294">
        <v>36.44</v>
      </c>
      <c r="J966" s="291" t="s">
        <v>1169</v>
      </c>
      <c r="K966" s="294">
        <v>227.75</v>
      </c>
      <c r="L966" s="294">
        <v>3473.25</v>
      </c>
      <c r="M966" s="294">
        <v>3245.5</v>
      </c>
      <c r="N966" s="291" t="s">
        <v>42</v>
      </c>
    </row>
    <row r="967" s="291" customFormat="1" hidden="1" outlineLevel="2" spans="1:14">
      <c r="A967" s="291">
        <v>880</v>
      </c>
      <c r="B967" s="291" t="s">
        <v>1164</v>
      </c>
      <c r="C967" s="291" t="s">
        <v>1351</v>
      </c>
      <c r="D967" s="291" t="s">
        <v>967</v>
      </c>
      <c r="E967" s="291" t="s">
        <v>1166</v>
      </c>
      <c r="F967" s="291" t="s">
        <v>1167</v>
      </c>
      <c r="G967" s="291" t="s">
        <v>1175</v>
      </c>
      <c r="H967" s="294">
        <v>18.22</v>
      </c>
      <c r="I967" s="294">
        <v>36.44</v>
      </c>
      <c r="J967" s="291" t="s">
        <v>1169</v>
      </c>
      <c r="K967" s="294">
        <v>227.75</v>
      </c>
      <c r="L967" s="294">
        <v>3473.25</v>
      </c>
      <c r="M967" s="294">
        <v>3245.5</v>
      </c>
      <c r="N967" s="291" t="s">
        <v>42</v>
      </c>
    </row>
    <row r="968" s="291" customFormat="1" outlineLevel="1" collapsed="1" spans="4:14">
      <c r="D968" s="293" t="s">
        <v>1352</v>
      </c>
      <c r="H968" s="294">
        <f>SUBTOTAL(9,H963:H967)</f>
        <v>91.1</v>
      </c>
      <c r="I968" s="294">
        <f>SUBTOTAL(9,I963:I967)</f>
        <v>182.2</v>
      </c>
      <c r="K968" s="294"/>
      <c r="L968" s="294"/>
      <c r="M968" s="294"/>
      <c r="N968" s="291">
        <f>SUBTOTAL(9,N963:N967)</f>
        <v>0</v>
      </c>
    </row>
    <row r="969" s="291" customFormat="1" hidden="1" outlineLevel="2" spans="1:14">
      <c r="A969" s="291">
        <v>881</v>
      </c>
      <c r="B969" s="291" t="s">
        <v>1164</v>
      </c>
      <c r="C969" s="291" t="s">
        <v>1353</v>
      </c>
      <c r="D969" s="291" t="s">
        <v>776</v>
      </c>
      <c r="E969" s="291" t="s">
        <v>1166</v>
      </c>
      <c r="F969" s="291" t="s">
        <v>1167</v>
      </c>
      <c r="G969" s="291" t="s">
        <v>1178</v>
      </c>
      <c r="H969" s="294">
        <v>18.22</v>
      </c>
      <c r="I969" s="294">
        <v>36.44</v>
      </c>
      <c r="J969" s="291" t="s">
        <v>1169</v>
      </c>
      <c r="K969" s="294">
        <v>227.75</v>
      </c>
      <c r="L969" s="294">
        <v>3473.25</v>
      </c>
      <c r="M969" s="294">
        <v>3245.5</v>
      </c>
      <c r="N969" s="291" t="s">
        <v>42</v>
      </c>
    </row>
    <row r="970" s="291" customFormat="1" hidden="1" outlineLevel="2" spans="1:14">
      <c r="A970" s="291">
        <v>882</v>
      </c>
      <c r="B970" s="291" t="s">
        <v>1164</v>
      </c>
      <c r="C970" s="291" t="s">
        <v>1353</v>
      </c>
      <c r="D970" s="291" t="s">
        <v>776</v>
      </c>
      <c r="E970" s="291" t="s">
        <v>1166</v>
      </c>
      <c r="F970" s="291" t="s">
        <v>1167</v>
      </c>
      <c r="G970" s="291" t="s">
        <v>1179</v>
      </c>
      <c r="H970" s="294">
        <v>18.22</v>
      </c>
      <c r="I970" s="294">
        <v>36.44</v>
      </c>
      <c r="J970" s="291" t="s">
        <v>1169</v>
      </c>
      <c r="K970" s="294">
        <v>227.75</v>
      </c>
      <c r="L970" s="294">
        <v>3473.25</v>
      </c>
      <c r="M970" s="294">
        <v>3245.5</v>
      </c>
      <c r="N970" s="291" t="s">
        <v>42</v>
      </c>
    </row>
    <row r="971" s="291" customFormat="1" hidden="1" outlineLevel="2" spans="1:14">
      <c r="A971" s="291">
        <v>883</v>
      </c>
      <c r="B971" s="291" t="s">
        <v>1164</v>
      </c>
      <c r="C971" s="291" t="s">
        <v>1353</v>
      </c>
      <c r="D971" s="291" t="s">
        <v>776</v>
      </c>
      <c r="E971" s="291" t="s">
        <v>1166</v>
      </c>
      <c r="F971" s="291" t="s">
        <v>1167</v>
      </c>
      <c r="G971" s="291" t="s">
        <v>1180</v>
      </c>
      <c r="H971" s="294">
        <v>18.22</v>
      </c>
      <c r="I971" s="294">
        <v>36.44</v>
      </c>
      <c r="J971" s="291" t="s">
        <v>1169</v>
      </c>
      <c r="K971" s="294">
        <v>227.75</v>
      </c>
      <c r="L971" s="294">
        <v>3473.25</v>
      </c>
      <c r="M971" s="294">
        <v>3245.5</v>
      </c>
      <c r="N971" s="291" t="s">
        <v>42</v>
      </c>
    </row>
    <row r="972" s="291" customFormat="1" hidden="1" outlineLevel="2" spans="1:14">
      <c r="A972" s="291">
        <v>884</v>
      </c>
      <c r="B972" s="291" t="s">
        <v>1164</v>
      </c>
      <c r="C972" s="291" t="s">
        <v>1353</v>
      </c>
      <c r="D972" s="291" t="s">
        <v>776</v>
      </c>
      <c r="E972" s="291" t="s">
        <v>1166</v>
      </c>
      <c r="F972" s="291" t="s">
        <v>1167</v>
      </c>
      <c r="G972" s="291" t="s">
        <v>1181</v>
      </c>
      <c r="H972" s="294">
        <v>18.22</v>
      </c>
      <c r="I972" s="294">
        <v>36.44</v>
      </c>
      <c r="J972" s="291" t="s">
        <v>1169</v>
      </c>
      <c r="K972" s="294">
        <v>227.75</v>
      </c>
      <c r="L972" s="294">
        <v>3473.25</v>
      </c>
      <c r="M972" s="294">
        <v>3245.5</v>
      </c>
      <c r="N972" s="291" t="s">
        <v>42</v>
      </c>
    </row>
    <row r="973" s="291" customFormat="1" hidden="1" outlineLevel="2" spans="1:14">
      <c r="A973" s="291">
        <v>885</v>
      </c>
      <c r="B973" s="291" t="s">
        <v>1164</v>
      </c>
      <c r="C973" s="291" t="s">
        <v>1353</v>
      </c>
      <c r="D973" s="291" t="s">
        <v>776</v>
      </c>
      <c r="E973" s="291" t="s">
        <v>1166</v>
      </c>
      <c r="F973" s="291" t="s">
        <v>1167</v>
      </c>
      <c r="G973" s="291" t="s">
        <v>1168</v>
      </c>
      <c r="H973" s="294">
        <v>18.22</v>
      </c>
      <c r="I973" s="294">
        <v>36.44</v>
      </c>
      <c r="J973" s="291" t="s">
        <v>1169</v>
      </c>
      <c r="K973" s="294">
        <v>227.75</v>
      </c>
      <c r="L973" s="294">
        <v>3473.25</v>
      </c>
      <c r="M973" s="294">
        <v>3245.5</v>
      </c>
      <c r="N973" s="291" t="s">
        <v>42</v>
      </c>
    </row>
    <row r="974" s="291" customFormat="1" hidden="1" outlineLevel="2" spans="1:14">
      <c r="A974" s="291">
        <v>886</v>
      </c>
      <c r="B974" s="291" t="s">
        <v>1164</v>
      </c>
      <c r="C974" s="291" t="s">
        <v>1353</v>
      </c>
      <c r="D974" s="291" t="s">
        <v>776</v>
      </c>
      <c r="E974" s="291" t="s">
        <v>1166</v>
      </c>
      <c r="F974" s="291" t="s">
        <v>1167</v>
      </c>
      <c r="G974" s="291" t="s">
        <v>1170</v>
      </c>
      <c r="H974" s="294">
        <v>18.22</v>
      </c>
      <c r="I974" s="294">
        <v>36.44</v>
      </c>
      <c r="J974" s="291" t="s">
        <v>1169</v>
      </c>
      <c r="K974" s="294">
        <v>227.75</v>
      </c>
      <c r="L974" s="294">
        <v>3473.25</v>
      </c>
      <c r="M974" s="294">
        <v>3245.5</v>
      </c>
      <c r="N974" s="291" t="s">
        <v>42</v>
      </c>
    </row>
    <row r="975" s="291" customFormat="1" hidden="1" outlineLevel="2" spans="1:14">
      <c r="A975" s="291">
        <v>887</v>
      </c>
      <c r="B975" s="291" t="s">
        <v>1164</v>
      </c>
      <c r="C975" s="291" t="s">
        <v>1353</v>
      </c>
      <c r="D975" s="291" t="s">
        <v>776</v>
      </c>
      <c r="E975" s="291" t="s">
        <v>1166</v>
      </c>
      <c r="F975" s="291" t="s">
        <v>1167</v>
      </c>
      <c r="G975" s="291" t="s">
        <v>1171</v>
      </c>
      <c r="H975" s="294">
        <v>18.22</v>
      </c>
      <c r="I975" s="294">
        <v>36.44</v>
      </c>
      <c r="J975" s="291" t="s">
        <v>1169</v>
      </c>
      <c r="K975" s="294">
        <v>227.75</v>
      </c>
      <c r="L975" s="294">
        <v>3473.25</v>
      </c>
      <c r="M975" s="294">
        <v>3245.5</v>
      </c>
      <c r="N975" s="291" t="s">
        <v>42</v>
      </c>
    </row>
    <row r="976" s="291" customFormat="1" hidden="1" outlineLevel="2" spans="1:14">
      <c r="A976" s="291">
        <v>888</v>
      </c>
      <c r="B976" s="291" t="s">
        <v>1164</v>
      </c>
      <c r="C976" s="291" t="s">
        <v>1353</v>
      </c>
      <c r="D976" s="291" t="s">
        <v>776</v>
      </c>
      <c r="E976" s="291" t="s">
        <v>1166</v>
      </c>
      <c r="F976" s="291" t="s">
        <v>1167</v>
      </c>
      <c r="G976" s="291" t="s">
        <v>1172</v>
      </c>
      <c r="H976" s="294">
        <v>18.22</v>
      </c>
      <c r="I976" s="294">
        <v>36.44</v>
      </c>
      <c r="J976" s="291" t="s">
        <v>1169</v>
      </c>
      <c r="K976" s="294">
        <v>227.75</v>
      </c>
      <c r="L976" s="294">
        <v>3473.25</v>
      </c>
      <c r="M976" s="294">
        <v>3245.5</v>
      </c>
      <c r="N976" s="291" t="s">
        <v>42</v>
      </c>
    </row>
    <row r="977" s="291" customFormat="1" hidden="1" outlineLevel="2" spans="1:14">
      <c r="A977" s="291">
        <v>889</v>
      </c>
      <c r="B977" s="291" t="s">
        <v>1164</v>
      </c>
      <c r="C977" s="291" t="s">
        <v>1353</v>
      </c>
      <c r="D977" s="291" t="s">
        <v>776</v>
      </c>
      <c r="E977" s="291" t="s">
        <v>1166</v>
      </c>
      <c r="F977" s="291" t="s">
        <v>1167</v>
      </c>
      <c r="G977" s="291" t="s">
        <v>1173</v>
      </c>
      <c r="H977" s="294">
        <v>18.22</v>
      </c>
      <c r="I977" s="294">
        <v>36.44</v>
      </c>
      <c r="J977" s="291" t="s">
        <v>1169</v>
      </c>
      <c r="K977" s="294">
        <v>227.75</v>
      </c>
      <c r="L977" s="294">
        <v>3473.25</v>
      </c>
      <c r="M977" s="294">
        <v>3245.5</v>
      </c>
      <c r="N977" s="291" t="s">
        <v>42</v>
      </c>
    </row>
    <row r="978" s="291" customFormat="1" hidden="1" outlineLevel="2" spans="1:14">
      <c r="A978" s="291">
        <v>890</v>
      </c>
      <c r="B978" s="291" t="s">
        <v>1164</v>
      </c>
      <c r="C978" s="291" t="s">
        <v>1353</v>
      </c>
      <c r="D978" s="291" t="s">
        <v>776</v>
      </c>
      <c r="E978" s="291" t="s">
        <v>1166</v>
      </c>
      <c r="F978" s="291" t="s">
        <v>1167</v>
      </c>
      <c r="G978" s="291" t="s">
        <v>1174</v>
      </c>
      <c r="H978" s="294">
        <v>18.22</v>
      </c>
      <c r="I978" s="294">
        <v>36.44</v>
      </c>
      <c r="J978" s="291" t="s">
        <v>1169</v>
      </c>
      <c r="K978" s="294">
        <v>227.75</v>
      </c>
      <c r="L978" s="294">
        <v>3473.25</v>
      </c>
      <c r="M978" s="294">
        <v>3245.5</v>
      </c>
      <c r="N978" s="291" t="s">
        <v>42</v>
      </c>
    </row>
    <row r="979" s="291" customFormat="1" hidden="1" outlineLevel="2" spans="1:14">
      <c r="A979" s="291">
        <v>891</v>
      </c>
      <c r="B979" s="291" t="s">
        <v>1164</v>
      </c>
      <c r="C979" s="291" t="s">
        <v>1353</v>
      </c>
      <c r="D979" s="291" t="s">
        <v>776</v>
      </c>
      <c r="E979" s="291" t="s">
        <v>1166</v>
      </c>
      <c r="F979" s="291" t="s">
        <v>1167</v>
      </c>
      <c r="G979" s="291" t="s">
        <v>1175</v>
      </c>
      <c r="H979" s="294">
        <v>18.22</v>
      </c>
      <c r="I979" s="294">
        <v>36.44</v>
      </c>
      <c r="J979" s="291" t="s">
        <v>1169</v>
      </c>
      <c r="K979" s="294">
        <v>227.75</v>
      </c>
      <c r="L979" s="294">
        <v>3473.25</v>
      </c>
      <c r="M979" s="294">
        <v>3245.5</v>
      </c>
      <c r="N979" s="291" t="s">
        <v>42</v>
      </c>
    </row>
    <row r="980" s="291" customFormat="1" outlineLevel="1" collapsed="1" spans="4:14">
      <c r="D980" s="293" t="s">
        <v>1354</v>
      </c>
      <c r="H980" s="294">
        <f>SUBTOTAL(9,H969:H979)</f>
        <v>200.42</v>
      </c>
      <c r="I980" s="294">
        <f>SUBTOTAL(9,I969:I979)</f>
        <v>400.84</v>
      </c>
      <c r="K980" s="294"/>
      <c r="L980" s="294"/>
      <c r="M980" s="294"/>
      <c r="N980" s="291">
        <f>SUBTOTAL(9,N969:N979)</f>
        <v>0</v>
      </c>
    </row>
    <row r="981" s="291" customFormat="1" hidden="1" outlineLevel="2" spans="1:14">
      <c r="A981" s="291">
        <v>892</v>
      </c>
      <c r="B981" s="291" t="s">
        <v>1164</v>
      </c>
      <c r="C981" s="291" t="s">
        <v>1355</v>
      </c>
      <c r="D981" s="291" t="s">
        <v>206</v>
      </c>
      <c r="E981" s="291" t="s">
        <v>1166</v>
      </c>
      <c r="F981" s="291" t="s">
        <v>1167</v>
      </c>
      <c r="G981" s="291" t="s">
        <v>1178</v>
      </c>
      <c r="H981" s="294">
        <v>18.23</v>
      </c>
      <c r="I981" s="294">
        <v>36.456</v>
      </c>
      <c r="J981" s="291" t="s">
        <v>1169</v>
      </c>
      <c r="K981" s="294">
        <v>227.85</v>
      </c>
      <c r="L981" s="294">
        <v>3473.25</v>
      </c>
      <c r="M981" s="294">
        <v>3245.4</v>
      </c>
      <c r="N981" s="291" t="s">
        <v>42</v>
      </c>
    </row>
    <row r="982" s="291" customFormat="1" hidden="1" outlineLevel="2" spans="1:14">
      <c r="A982" s="291">
        <v>893</v>
      </c>
      <c r="B982" s="291" t="s">
        <v>1164</v>
      </c>
      <c r="C982" s="291" t="s">
        <v>1355</v>
      </c>
      <c r="D982" s="291" t="s">
        <v>206</v>
      </c>
      <c r="E982" s="291" t="s">
        <v>1166</v>
      </c>
      <c r="F982" s="291" t="s">
        <v>1167</v>
      </c>
      <c r="G982" s="291" t="s">
        <v>1179</v>
      </c>
      <c r="H982" s="294">
        <v>18.23</v>
      </c>
      <c r="I982" s="294">
        <v>36.456</v>
      </c>
      <c r="J982" s="291" t="s">
        <v>1169</v>
      </c>
      <c r="K982" s="294">
        <v>227.85</v>
      </c>
      <c r="L982" s="294">
        <v>3473.25</v>
      </c>
      <c r="M982" s="294">
        <v>3245.4</v>
      </c>
      <c r="N982" s="291" t="s">
        <v>42</v>
      </c>
    </row>
    <row r="983" s="291" customFormat="1" hidden="1" outlineLevel="2" spans="1:14">
      <c r="A983" s="291">
        <v>894</v>
      </c>
      <c r="B983" s="291" t="s">
        <v>1164</v>
      </c>
      <c r="C983" s="291" t="s">
        <v>1355</v>
      </c>
      <c r="D983" s="291" t="s">
        <v>206</v>
      </c>
      <c r="E983" s="291" t="s">
        <v>1166</v>
      </c>
      <c r="F983" s="291" t="s">
        <v>1167</v>
      </c>
      <c r="G983" s="291" t="s">
        <v>1180</v>
      </c>
      <c r="H983" s="294">
        <v>18.23</v>
      </c>
      <c r="I983" s="294">
        <v>36.456</v>
      </c>
      <c r="J983" s="291" t="s">
        <v>1169</v>
      </c>
      <c r="K983" s="294">
        <v>227.85</v>
      </c>
      <c r="L983" s="294">
        <v>3473.25</v>
      </c>
      <c r="M983" s="294">
        <v>3245.4</v>
      </c>
      <c r="N983" s="291" t="s">
        <v>42</v>
      </c>
    </row>
    <row r="984" s="291" customFormat="1" hidden="1" outlineLevel="2" spans="1:14">
      <c r="A984" s="291">
        <v>895</v>
      </c>
      <c r="B984" s="291" t="s">
        <v>1164</v>
      </c>
      <c r="C984" s="291" t="s">
        <v>1355</v>
      </c>
      <c r="D984" s="291" t="s">
        <v>206</v>
      </c>
      <c r="E984" s="291" t="s">
        <v>1166</v>
      </c>
      <c r="F984" s="291" t="s">
        <v>1167</v>
      </c>
      <c r="G984" s="291" t="s">
        <v>1181</v>
      </c>
      <c r="H984" s="294">
        <v>18.23</v>
      </c>
      <c r="I984" s="294">
        <v>36.456</v>
      </c>
      <c r="J984" s="291" t="s">
        <v>1169</v>
      </c>
      <c r="K984" s="294">
        <v>227.85</v>
      </c>
      <c r="L984" s="294">
        <v>3473.25</v>
      </c>
      <c r="M984" s="294">
        <v>3245.4</v>
      </c>
      <c r="N984" s="291" t="s">
        <v>42</v>
      </c>
    </row>
    <row r="985" s="291" customFormat="1" hidden="1" outlineLevel="2" spans="1:14">
      <c r="A985" s="291">
        <v>896</v>
      </c>
      <c r="B985" s="291" t="s">
        <v>1164</v>
      </c>
      <c r="C985" s="291" t="s">
        <v>1355</v>
      </c>
      <c r="D985" s="291" t="s">
        <v>206</v>
      </c>
      <c r="E985" s="291" t="s">
        <v>1166</v>
      </c>
      <c r="F985" s="291" t="s">
        <v>1167</v>
      </c>
      <c r="G985" s="291" t="s">
        <v>1168</v>
      </c>
      <c r="H985" s="294">
        <v>18.23</v>
      </c>
      <c r="I985" s="294">
        <v>36.456</v>
      </c>
      <c r="J985" s="291" t="s">
        <v>1169</v>
      </c>
      <c r="K985" s="294">
        <v>227.85</v>
      </c>
      <c r="L985" s="294">
        <v>3473.25</v>
      </c>
      <c r="M985" s="294">
        <v>3245.4</v>
      </c>
      <c r="N985" s="291" t="s">
        <v>42</v>
      </c>
    </row>
    <row r="986" s="291" customFormat="1" hidden="1" outlineLevel="2" spans="1:14">
      <c r="A986" s="291">
        <v>897</v>
      </c>
      <c r="B986" s="291" t="s">
        <v>1164</v>
      </c>
      <c r="C986" s="291" t="s">
        <v>1355</v>
      </c>
      <c r="D986" s="291" t="s">
        <v>206</v>
      </c>
      <c r="E986" s="291" t="s">
        <v>1166</v>
      </c>
      <c r="F986" s="291" t="s">
        <v>1167</v>
      </c>
      <c r="G986" s="291" t="s">
        <v>1170</v>
      </c>
      <c r="H986" s="294">
        <v>18.23</v>
      </c>
      <c r="I986" s="294">
        <v>36.456</v>
      </c>
      <c r="J986" s="291" t="s">
        <v>1169</v>
      </c>
      <c r="K986" s="294">
        <v>227.85</v>
      </c>
      <c r="L986" s="294">
        <v>3473.25</v>
      </c>
      <c r="M986" s="294">
        <v>3245.4</v>
      </c>
      <c r="N986" s="291" t="s">
        <v>42</v>
      </c>
    </row>
    <row r="987" s="291" customFormat="1" hidden="1" outlineLevel="2" spans="1:14">
      <c r="A987" s="291">
        <v>898</v>
      </c>
      <c r="B987" s="291" t="s">
        <v>1164</v>
      </c>
      <c r="C987" s="291" t="s">
        <v>1355</v>
      </c>
      <c r="D987" s="291" t="s">
        <v>206</v>
      </c>
      <c r="E987" s="291" t="s">
        <v>1166</v>
      </c>
      <c r="F987" s="291" t="s">
        <v>1167</v>
      </c>
      <c r="G987" s="291" t="s">
        <v>1171</v>
      </c>
      <c r="H987" s="294">
        <v>18.23</v>
      </c>
      <c r="I987" s="294">
        <v>36.456</v>
      </c>
      <c r="J987" s="291" t="s">
        <v>1169</v>
      </c>
      <c r="K987" s="294">
        <v>227.85</v>
      </c>
      <c r="L987" s="294">
        <v>3473.25</v>
      </c>
      <c r="M987" s="294">
        <v>3245.4</v>
      </c>
      <c r="N987" s="291" t="s">
        <v>42</v>
      </c>
    </row>
    <row r="988" s="291" customFormat="1" hidden="1" outlineLevel="2" spans="1:14">
      <c r="A988" s="291">
        <v>899</v>
      </c>
      <c r="B988" s="291" t="s">
        <v>1164</v>
      </c>
      <c r="C988" s="291" t="s">
        <v>1355</v>
      </c>
      <c r="D988" s="291" t="s">
        <v>206</v>
      </c>
      <c r="E988" s="291" t="s">
        <v>1166</v>
      </c>
      <c r="F988" s="291" t="s">
        <v>1167</v>
      </c>
      <c r="G988" s="291" t="s">
        <v>1172</v>
      </c>
      <c r="H988" s="294">
        <v>18.23</v>
      </c>
      <c r="I988" s="294">
        <v>36.456</v>
      </c>
      <c r="J988" s="291" t="s">
        <v>1169</v>
      </c>
      <c r="K988" s="294">
        <v>227.85</v>
      </c>
      <c r="L988" s="294">
        <v>3473.25</v>
      </c>
      <c r="M988" s="294">
        <v>3245.4</v>
      </c>
      <c r="N988" s="291" t="s">
        <v>42</v>
      </c>
    </row>
    <row r="989" s="291" customFormat="1" hidden="1" outlineLevel="2" spans="1:14">
      <c r="A989" s="291">
        <v>900</v>
      </c>
      <c r="B989" s="291" t="s">
        <v>1164</v>
      </c>
      <c r="C989" s="291" t="s">
        <v>1355</v>
      </c>
      <c r="D989" s="291" t="s">
        <v>206</v>
      </c>
      <c r="E989" s="291" t="s">
        <v>1166</v>
      </c>
      <c r="F989" s="291" t="s">
        <v>1167</v>
      </c>
      <c r="G989" s="291" t="s">
        <v>1173</v>
      </c>
      <c r="H989" s="294">
        <v>18.23</v>
      </c>
      <c r="I989" s="294">
        <v>36.456</v>
      </c>
      <c r="J989" s="291" t="s">
        <v>1169</v>
      </c>
      <c r="K989" s="294">
        <v>227.85</v>
      </c>
      <c r="L989" s="294">
        <v>3473.25</v>
      </c>
      <c r="M989" s="294">
        <v>3245.4</v>
      </c>
      <c r="N989" s="291" t="s">
        <v>42</v>
      </c>
    </row>
    <row r="990" s="291" customFormat="1" hidden="1" outlineLevel="2" spans="1:14">
      <c r="A990" s="291">
        <v>901</v>
      </c>
      <c r="B990" s="291" t="s">
        <v>1164</v>
      </c>
      <c r="C990" s="291" t="s">
        <v>1355</v>
      </c>
      <c r="D990" s="291" t="s">
        <v>206</v>
      </c>
      <c r="E990" s="291" t="s">
        <v>1166</v>
      </c>
      <c r="F990" s="291" t="s">
        <v>1167</v>
      </c>
      <c r="G990" s="291" t="s">
        <v>1174</v>
      </c>
      <c r="H990" s="294">
        <v>18.23</v>
      </c>
      <c r="I990" s="294">
        <v>36.456</v>
      </c>
      <c r="J990" s="291" t="s">
        <v>1169</v>
      </c>
      <c r="K990" s="294">
        <v>227.85</v>
      </c>
      <c r="L990" s="294">
        <v>3473.25</v>
      </c>
      <c r="M990" s="294">
        <v>3245.4</v>
      </c>
      <c r="N990" s="291" t="s">
        <v>42</v>
      </c>
    </row>
    <row r="991" s="291" customFormat="1" hidden="1" outlineLevel="2" spans="1:14">
      <c r="A991" s="291">
        <v>902</v>
      </c>
      <c r="B991" s="291" t="s">
        <v>1164</v>
      </c>
      <c r="C991" s="291" t="s">
        <v>1355</v>
      </c>
      <c r="D991" s="291" t="s">
        <v>206</v>
      </c>
      <c r="E991" s="291" t="s">
        <v>1166</v>
      </c>
      <c r="F991" s="291" t="s">
        <v>1167</v>
      </c>
      <c r="G991" s="291" t="s">
        <v>1175</v>
      </c>
      <c r="H991" s="294">
        <v>18.23</v>
      </c>
      <c r="I991" s="294">
        <v>36.456</v>
      </c>
      <c r="J991" s="291" t="s">
        <v>1169</v>
      </c>
      <c r="K991" s="294">
        <v>227.85</v>
      </c>
      <c r="L991" s="294">
        <v>3473.25</v>
      </c>
      <c r="M991" s="294">
        <v>3245.4</v>
      </c>
      <c r="N991" s="291" t="s">
        <v>42</v>
      </c>
    </row>
    <row r="992" s="291" customFormat="1" outlineLevel="1" collapsed="1" spans="4:14">
      <c r="D992" s="293" t="s">
        <v>1356</v>
      </c>
      <c r="H992" s="294">
        <f>SUBTOTAL(9,H981:H991)</f>
        <v>200.53</v>
      </c>
      <c r="I992" s="294">
        <f>SUBTOTAL(9,I981:I991)</f>
        <v>401.016</v>
      </c>
      <c r="K992" s="294"/>
      <c r="L992" s="294"/>
      <c r="M992" s="294"/>
      <c r="N992" s="291">
        <f>SUBTOTAL(9,N981:N991)</f>
        <v>0</v>
      </c>
    </row>
    <row r="993" s="291" customFormat="1" hidden="1" outlineLevel="2" spans="1:14">
      <c r="A993" s="291">
        <v>903</v>
      </c>
      <c r="B993" s="291" t="s">
        <v>1164</v>
      </c>
      <c r="C993" s="291" t="s">
        <v>1357</v>
      </c>
      <c r="D993" s="291" t="s">
        <v>643</v>
      </c>
      <c r="E993" s="291" t="s">
        <v>1166</v>
      </c>
      <c r="F993" s="291" t="s">
        <v>1167</v>
      </c>
      <c r="G993" s="291" t="s">
        <v>1178</v>
      </c>
      <c r="H993" s="294">
        <v>18.23</v>
      </c>
      <c r="I993" s="294">
        <v>36.456</v>
      </c>
      <c r="J993" s="291" t="s">
        <v>1169</v>
      </c>
      <c r="K993" s="294">
        <v>227.85</v>
      </c>
      <c r="L993" s="294">
        <v>3473.25</v>
      </c>
      <c r="M993" s="294">
        <v>3245.4</v>
      </c>
      <c r="N993" s="291" t="s">
        <v>42</v>
      </c>
    </row>
    <row r="994" s="291" customFormat="1" hidden="1" outlineLevel="2" spans="1:14">
      <c r="A994" s="291">
        <v>904</v>
      </c>
      <c r="B994" s="291" t="s">
        <v>1164</v>
      </c>
      <c r="C994" s="291" t="s">
        <v>1357</v>
      </c>
      <c r="D994" s="291" t="s">
        <v>643</v>
      </c>
      <c r="E994" s="291" t="s">
        <v>1166</v>
      </c>
      <c r="F994" s="291" t="s">
        <v>1167</v>
      </c>
      <c r="G994" s="291" t="s">
        <v>1179</v>
      </c>
      <c r="H994" s="294">
        <v>18.23</v>
      </c>
      <c r="I994" s="294">
        <v>36.456</v>
      </c>
      <c r="J994" s="291" t="s">
        <v>1169</v>
      </c>
      <c r="K994" s="294">
        <v>227.85</v>
      </c>
      <c r="L994" s="294">
        <v>3473.25</v>
      </c>
      <c r="M994" s="294">
        <v>3245.4</v>
      </c>
      <c r="N994" s="291" t="s">
        <v>42</v>
      </c>
    </row>
    <row r="995" s="291" customFormat="1" hidden="1" outlineLevel="2" spans="1:14">
      <c r="A995" s="291">
        <v>905</v>
      </c>
      <c r="B995" s="291" t="s">
        <v>1164</v>
      </c>
      <c r="C995" s="291" t="s">
        <v>1357</v>
      </c>
      <c r="D995" s="291" t="s">
        <v>643</v>
      </c>
      <c r="E995" s="291" t="s">
        <v>1166</v>
      </c>
      <c r="F995" s="291" t="s">
        <v>1167</v>
      </c>
      <c r="G995" s="291" t="s">
        <v>1180</v>
      </c>
      <c r="H995" s="294">
        <v>18.23</v>
      </c>
      <c r="I995" s="294">
        <v>36.456</v>
      </c>
      <c r="J995" s="291" t="s">
        <v>1169</v>
      </c>
      <c r="K995" s="294">
        <v>227.85</v>
      </c>
      <c r="L995" s="294">
        <v>3473.25</v>
      </c>
      <c r="M995" s="294">
        <v>3245.4</v>
      </c>
      <c r="N995" s="291" t="s">
        <v>42</v>
      </c>
    </row>
    <row r="996" s="291" customFormat="1" hidden="1" outlineLevel="2" spans="1:14">
      <c r="A996" s="291">
        <v>906</v>
      </c>
      <c r="B996" s="291" t="s">
        <v>1164</v>
      </c>
      <c r="C996" s="291" t="s">
        <v>1357</v>
      </c>
      <c r="D996" s="291" t="s">
        <v>643</v>
      </c>
      <c r="E996" s="291" t="s">
        <v>1166</v>
      </c>
      <c r="F996" s="291" t="s">
        <v>1167</v>
      </c>
      <c r="G996" s="291" t="s">
        <v>1181</v>
      </c>
      <c r="H996" s="294">
        <v>18.23</v>
      </c>
      <c r="I996" s="294">
        <v>36.456</v>
      </c>
      <c r="J996" s="291" t="s">
        <v>1169</v>
      </c>
      <c r="K996" s="294">
        <v>227.85</v>
      </c>
      <c r="L996" s="294">
        <v>3473.25</v>
      </c>
      <c r="M996" s="294">
        <v>3245.4</v>
      </c>
      <c r="N996" s="291" t="s">
        <v>42</v>
      </c>
    </row>
    <row r="997" s="291" customFormat="1" hidden="1" outlineLevel="2" spans="1:14">
      <c r="A997" s="291">
        <v>907</v>
      </c>
      <c r="B997" s="291" t="s">
        <v>1164</v>
      </c>
      <c r="C997" s="291" t="s">
        <v>1357</v>
      </c>
      <c r="D997" s="291" t="s">
        <v>643</v>
      </c>
      <c r="E997" s="291" t="s">
        <v>1166</v>
      </c>
      <c r="F997" s="291" t="s">
        <v>1167</v>
      </c>
      <c r="G997" s="291" t="s">
        <v>1168</v>
      </c>
      <c r="H997" s="294">
        <v>18.23</v>
      </c>
      <c r="I997" s="294">
        <v>36.456</v>
      </c>
      <c r="J997" s="291" t="s">
        <v>1169</v>
      </c>
      <c r="K997" s="294">
        <v>227.85</v>
      </c>
      <c r="L997" s="294">
        <v>3473.25</v>
      </c>
      <c r="M997" s="294">
        <v>3245.4</v>
      </c>
      <c r="N997" s="291" t="s">
        <v>42</v>
      </c>
    </row>
    <row r="998" s="291" customFormat="1" hidden="1" outlineLevel="2" spans="1:14">
      <c r="A998" s="291">
        <v>908</v>
      </c>
      <c r="B998" s="291" t="s">
        <v>1164</v>
      </c>
      <c r="C998" s="291" t="s">
        <v>1357</v>
      </c>
      <c r="D998" s="291" t="s">
        <v>643</v>
      </c>
      <c r="E998" s="291" t="s">
        <v>1166</v>
      </c>
      <c r="F998" s="291" t="s">
        <v>1167</v>
      </c>
      <c r="G998" s="291" t="s">
        <v>1170</v>
      </c>
      <c r="H998" s="294">
        <v>18.23</v>
      </c>
      <c r="I998" s="294">
        <v>36.456</v>
      </c>
      <c r="J998" s="291" t="s">
        <v>1169</v>
      </c>
      <c r="K998" s="294">
        <v>227.85</v>
      </c>
      <c r="L998" s="294">
        <v>3473.25</v>
      </c>
      <c r="M998" s="294">
        <v>3245.4</v>
      </c>
      <c r="N998" s="291" t="s">
        <v>42</v>
      </c>
    </row>
    <row r="999" s="291" customFormat="1" hidden="1" outlineLevel="2" spans="1:14">
      <c r="A999" s="291">
        <v>909</v>
      </c>
      <c r="B999" s="291" t="s">
        <v>1164</v>
      </c>
      <c r="C999" s="291" t="s">
        <v>1357</v>
      </c>
      <c r="D999" s="291" t="s">
        <v>643</v>
      </c>
      <c r="E999" s="291" t="s">
        <v>1166</v>
      </c>
      <c r="F999" s="291" t="s">
        <v>1167</v>
      </c>
      <c r="G999" s="291" t="s">
        <v>1171</v>
      </c>
      <c r="H999" s="294">
        <v>18.23</v>
      </c>
      <c r="I999" s="294">
        <v>36.456</v>
      </c>
      <c r="J999" s="291" t="s">
        <v>1169</v>
      </c>
      <c r="K999" s="294">
        <v>227.85</v>
      </c>
      <c r="L999" s="294">
        <v>3473.25</v>
      </c>
      <c r="M999" s="294">
        <v>3245.4</v>
      </c>
      <c r="N999" s="291" t="s">
        <v>42</v>
      </c>
    </row>
    <row r="1000" s="291" customFormat="1" hidden="1" outlineLevel="2" spans="1:14">
      <c r="A1000" s="291">
        <v>910</v>
      </c>
      <c r="B1000" s="291" t="s">
        <v>1164</v>
      </c>
      <c r="C1000" s="291" t="s">
        <v>1357</v>
      </c>
      <c r="D1000" s="291" t="s">
        <v>643</v>
      </c>
      <c r="E1000" s="291" t="s">
        <v>1166</v>
      </c>
      <c r="F1000" s="291" t="s">
        <v>1167</v>
      </c>
      <c r="G1000" s="291" t="s">
        <v>1172</v>
      </c>
      <c r="H1000" s="294">
        <v>18.23</v>
      </c>
      <c r="I1000" s="294">
        <v>36.456</v>
      </c>
      <c r="J1000" s="291" t="s">
        <v>1169</v>
      </c>
      <c r="K1000" s="294">
        <v>227.85</v>
      </c>
      <c r="L1000" s="294">
        <v>3473.25</v>
      </c>
      <c r="M1000" s="294">
        <v>3245.4</v>
      </c>
      <c r="N1000" s="291" t="s">
        <v>42</v>
      </c>
    </row>
    <row r="1001" s="291" customFormat="1" hidden="1" outlineLevel="2" spans="1:14">
      <c r="A1001" s="291">
        <v>911</v>
      </c>
      <c r="B1001" s="291" t="s">
        <v>1164</v>
      </c>
      <c r="C1001" s="291" t="s">
        <v>1357</v>
      </c>
      <c r="D1001" s="291" t="s">
        <v>643</v>
      </c>
      <c r="E1001" s="291" t="s">
        <v>1166</v>
      </c>
      <c r="F1001" s="291" t="s">
        <v>1167</v>
      </c>
      <c r="G1001" s="291" t="s">
        <v>1173</v>
      </c>
      <c r="H1001" s="294">
        <v>18.23</v>
      </c>
      <c r="I1001" s="294">
        <v>36.456</v>
      </c>
      <c r="J1001" s="291" t="s">
        <v>1169</v>
      </c>
      <c r="K1001" s="294">
        <v>227.85</v>
      </c>
      <c r="L1001" s="294">
        <v>3473.25</v>
      </c>
      <c r="M1001" s="294">
        <v>3245.4</v>
      </c>
      <c r="N1001" s="291" t="s">
        <v>42</v>
      </c>
    </row>
    <row r="1002" s="291" customFormat="1" hidden="1" outlineLevel="2" spans="1:14">
      <c r="A1002" s="291">
        <v>912</v>
      </c>
      <c r="B1002" s="291" t="s">
        <v>1164</v>
      </c>
      <c r="C1002" s="291" t="s">
        <v>1357</v>
      </c>
      <c r="D1002" s="291" t="s">
        <v>643</v>
      </c>
      <c r="E1002" s="291" t="s">
        <v>1166</v>
      </c>
      <c r="F1002" s="291" t="s">
        <v>1167</v>
      </c>
      <c r="G1002" s="291" t="s">
        <v>1174</v>
      </c>
      <c r="H1002" s="294">
        <v>18.23</v>
      </c>
      <c r="I1002" s="294">
        <v>36.456</v>
      </c>
      <c r="J1002" s="291" t="s">
        <v>1169</v>
      </c>
      <c r="K1002" s="294">
        <v>227.85</v>
      </c>
      <c r="L1002" s="294">
        <v>3473.25</v>
      </c>
      <c r="M1002" s="294">
        <v>3245.4</v>
      </c>
      <c r="N1002" s="291" t="s">
        <v>42</v>
      </c>
    </row>
    <row r="1003" s="291" customFormat="1" hidden="1" outlineLevel="2" spans="1:14">
      <c r="A1003" s="291">
        <v>913</v>
      </c>
      <c r="B1003" s="291" t="s">
        <v>1164</v>
      </c>
      <c r="C1003" s="291" t="s">
        <v>1357</v>
      </c>
      <c r="D1003" s="291" t="s">
        <v>643</v>
      </c>
      <c r="E1003" s="291" t="s">
        <v>1166</v>
      </c>
      <c r="F1003" s="291" t="s">
        <v>1167</v>
      </c>
      <c r="G1003" s="291" t="s">
        <v>1175</v>
      </c>
      <c r="H1003" s="294">
        <v>18.23</v>
      </c>
      <c r="I1003" s="294">
        <v>36.456</v>
      </c>
      <c r="J1003" s="291" t="s">
        <v>1169</v>
      </c>
      <c r="K1003" s="294">
        <v>227.85</v>
      </c>
      <c r="L1003" s="294">
        <v>3473.25</v>
      </c>
      <c r="M1003" s="294">
        <v>3245.4</v>
      </c>
      <c r="N1003" s="291" t="s">
        <v>42</v>
      </c>
    </row>
    <row r="1004" s="291" customFormat="1" outlineLevel="1" collapsed="1" spans="4:14">
      <c r="D1004" s="293" t="s">
        <v>1358</v>
      </c>
      <c r="H1004" s="294">
        <f>SUBTOTAL(9,H993:H1003)</f>
        <v>200.53</v>
      </c>
      <c r="I1004" s="294">
        <f>SUBTOTAL(9,I993:I1003)</f>
        <v>401.016</v>
      </c>
      <c r="K1004" s="294"/>
      <c r="L1004" s="294"/>
      <c r="M1004" s="294"/>
      <c r="N1004" s="291">
        <f>SUBTOTAL(9,N993:N1003)</f>
        <v>0</v>
      </c>
    </row>
    <row r="1005" s="291" customFormat="1" hidden="1" outlineLevel="2" spans="1:14">
      <c r="A1005" s="291">
        <v>914</v>
      </c>
      <c r="B1005" s="291" t="s">
        <v>1164</v>
      </c>
      <c r="C1005" s="291" t="s">
        <v>1359</v>
      </c>
      <c r="D1005" s="291" t="s">
        <v>955</v>
      </c>
      <c r="E1005" s="291" t="s">
        <v>1166</v>
      </c>
      <c r="F1005" s="291" t="s">
        <v>1167</v>
      </c>
      <c r="G1005" s="291" t="s">
        <v>1170</v>
      </c>
      <c r="H1005" s="294">
        <v>18.22</v>
      </c>
      <c r="I1005" s="294">
        <v>36.44</v>
      </c>
      <c r="J1005" s="291" t="s">
        <v>1169</v>
      </c>
      <c r="K1005" s="294">
        <v>227.75</v>
      </c>
      <c r="L1005" s="294">
        <v>3473.25</v>
      </c>
      <c r="M1005" s="294">
        <v>3245.5</v>
      </c>
      <c r="N1005" s="291" t="s">
        <v>42</v>
      </c>
    </row>
    <row r="1006" s="291" customFormat="1" hidden="1" outlineLevel="2" spans="1:14">
      <c r="A1006" s="291">
        <v>915</v>
      </c>
      <c r="B1006" s="291" t="s">
        <v>1164</v>
      </c>
      <c r="C1006" s="291" t="s">
        <v>1359</v>
      </c>
      <c r="D1006" s="291" t="s">
        <v>955</v>
      </c>
      <c r="E1006" s="291" t="s">
        <v>1166</v>
      </c>
      <c r="F1006" s="291" t="s">
        <v>1167</v>
      </c>
      <c r="G1006" s="291" t="s">
        <v>1171</v>
      </c>
      <c r="H1006" s="294">
        <v>18.22</v>
      </c>
      <c r="I1006" s="294">
        <v>36.44</v>
      </c>
      <c r="J1006" s="291" t="s">
        <v>1169</v>
      </c>
      <c r="K1006" s="294">
        <v>227.75</v>
      </c>
      <c r="L1006" s="294">
        <v>3473.25</v>
      </c>
      <c r="M1006" s="294">
        <v>3245.5</v>
      </c>
      <c r="N1006" s="291" t="s">
        <v>42</v>
      </c>
    </row>
    <row r="1007" s="291" customFormat="1" hidden="1" outlineLevel="2" spans="1:14">
      <c r="A1007" s="291">
        <v>916</v>
      </c>
      <c r="B1007" s="291" t="s">
        <v>1164</v>
      </c>
      <c r="C1007" s="291" t="s">
        <v>1359</v>
      </c>
      <c r="D1007" s="291" t="s">
        <v>955</v>
      </c>
      <c r="E1007" s="291" t="s">
        <v>1166</v>
      </c>
      <c r="F1007" s="291" t="s">
        <v>1167</v>
      </c>
      <c r="G1007" s="291" t="s">
        <v>1172</v>
      </c>
      <c r="H1007" s="294">
        <v>18.22</v>
      </c>
      <c r="I1007" s="294">
        <v>36.44</v>
      </c>
      <c r="J1007" s="291" t="s">
        <v>1169</v>
      </c>
      <c r="K1007" s="294">
        <v>227.75</v>
      </c>
      <c r="L1007" s="294">
        <v>3473.25</v>
      </c>
      <c r="M1007" s="294">
        <v>3245.5</v>
      </c>
      <c r="N1007" s="291" t="s">
        <v>42</v>
      </c>
    </row>
    <row r="1008" s="291" customFormat="1" hidden="1" outlineLevel="2" spans="1:14">
      <c r="A1008" s="291">
        <v>917</v>
      </c>
      <c r="B1008" s="291" t="s">
        <v>1164</v>
      </c>
      <c r="C1008" s="291" t="s">
        <v>1359</v>
      </c>
      <c r="D1008" s="291" t="s">
        <v>955</v>
      </c>
      <c r="E1008" s="291" t="s">
        <v>1166</v>
      </c>
      <c r="F1008" s="291" t="s">
        <v>1167</v>
      </c>
      <c r="G1008" s="291" t="s">
        <v>1173</v>
      </c>
      <c r="H1008" s="294">
        <v>18.22</v>
      </c>
      <c r="I1008" s="294">
        <v>36.44</v>
      </c>
      <c r="J1008" s="291" t="s">
        <v>1169</v>
      </c>
      <c r="K1008" s="294">
        <v>227.75</v>
      </c>
      <c r="L1008" s="294">
        <v>3473.25</v>
      </c>
      <c r="M1008" s="294">
        <v>3245.5</v>
      </c>
      <c r="N1008" s="291" t="s">
        <v>42</v>
      </c>
    </row>
    <row r="1009" s="291" customFormat="1" hidden="1" outlineLevel="2" spans="1:14">
      <c r="A1009" s="291">
        <v>918</v>
      </c>
      <c r="B1009" s="291" t="s">
        <v>1164</v>
      </c>
      <c r="C1009" s="291" t="s">
        <v>1359</v>
      </c>
      <c r="D1009" s="291" t="s">
        <v>955</v>
      </c>
      <c r="E1009" s="291" t="s">
        <v>1166</v>
      </c>
      <c r="F1009" s="291" t="s">
        <v>1167</v>
      </c>
      <c r="G1009" s="291" t="s">
        <v>1174</v>
      </c>
      <c r="H1009" s="294">
        <v>18.22</v>
      </c>
      <c r="I1009" s="294">
        <v>36.44</v>
      </c>
      <c r="J1009" s="291" t="s">
        <v>1169</v>
      </c>
      <c r="K1009" s="294">
        <v>227.75</v>
      </c>
      <c r="L1009" s="294">
        <v>3473.25</v>
      </c>
      <c r="M1009" s="294">
        <v>3245.5</v>
      </c>
      <c r="N1009" s="291" t="s">
        <v>42</v>
      </c>
    </row>
    <row r="1010" s="291" customFormat="1" hidden="1" outlineLevel="2" spans="1:14">
      <c r="A1010" s="291">
        <v>919</v>
      </c>
      <c r="B1010" s="291" t="s">
        <v>1164</v>
      </c>
      <c r="C1010" s="291" t="s">
        <v>1359</v>
      </c>
      <c r="D1010" s="291" t="s">
        <v>955</v>
      </c>
      <c r="E1010" s="291" t="s">
        <v>1166</v>
      </c>
      <c r="F1010" s="291" t="s">
        <v>1167</v>
      </c>
      <c r="G1010" s="291" t="s">
        <v>1175</v>
      </c>
      <c r="H1010" s="294">
        <v>18.22</v>
      </c>
      <c r="I1010" s="294">
        <v>36.44</v>
      </c>
      <c r="J1010" s="291" t="s">
        <v>1169</v>
      </c>
      <c r="K1010" s="294">
        <v>227.75</v>
      </c>
      <c r="L1010" s="294">
        <v>3473.25</v>
      </c>
      <c r="M1010" s="294">
        <v>3245.5</v>
      </c>
      <c r="N1010" s="291" t="s">
        <v>42</v>
      </c>
    </row>
    <row r="1011" s="291" customFormat="1" outlineLevel="1" collapsed="1" spans="4:14">
      <c r="D1011" s="293" t="s">
        <v>1360</v>
      </c>
      <c r="H1011" s="294">
        <f>SUBTOTAL(9,H1005:H1010)</f>
        <v>109.32</v>
      </c>
      <c r="I1011" s="294">
        <f>SUBTOTAL(9,I1005:I1010)</f>
        <v>218.64</v>
      </c>
      <c r="K1011" s="294"/>
      <c r="L1011" s="294"/>
      <c r="M1011" s="294"/>
      <c r="N1011" s="291">
        <f>SUBTOTAL(9,N1005:N1010)</f>
        <v>0</v>
      </c>
    </row>
    <row r="1012" s="291" customFormat="1" hidden="1" outlineLevel="2" spans="1:14">
      <c r="A1012" s="291">
        <v>920</v>
      </c>
      <c r="B1012" s="291" t="s">
        <v>1164</v>
      </c>
      <c r="C1012" s="291" t="s">
        <v>1361</v>
      </c>
      <c r="D1012" s="291" t="s">
        <v>312</v>
      </c>
      <c r="E1012" s="291" t="s">
        <v>1166</v>
      </c>
      <c r="F1012" s="291" t="s">
        <v>1167</v>
      </c>
      <c r="G1012" s="291" t="s">
        <v>1178</v>
      </c>
      <c r="H1012" s="294">
        <v>18.23</v>
      </c>
      <c r="I1012" s="294">
        <v>36.456</v>
      </c>
      <c r="J1012" s="291" t="s">
        <v>1169</v>
      </c>
      <c r="K1012" s="294">
        <v>227.85</v>
      </c>
      <c r="L1012" s="294">
        <v>3473.25</v>
      </c>
      <c r="M1012" s="294">
        <v>3245.4</v>
      </c>
      <c r="N1012" s="291" t="s">
        <v>42</v>
      </c>
    </row>
    <row r="1013" s="291" customFormat="1" hidden="1" outlineLevel="2" spans="1:14">
      <c r="A1013" s="291">
        <v>921</v>
      </c>
      <c r="B1013" s="291" t="s">
        <v>1164</v>
      </c>
      <c r="C1013" s="291" t="s">
        <v>1361</v>
      </c>
      <c r="D1013" s="291" t="s">
        <v>312</v>
      </c>
      <c r="E1013" s="291" t="s">
        <v>1166</v>
      </c>
      <c r="F1013" s="291" t="s">
        <v>1167</v>
      </c>
      <c r="G1013" s="291" t="s">
        <v>1179</v>
      </c>
      <c r="H1013" s="294">
        <v>18.23</v>
      </c>
      <c r="I1013" s="294">
        <v>36.456</v>
      </c>
      <c r="J1013" s="291" t="s">
        <v>1169</v>
      </c>
      <c r="K1013" s="294">
        <v>227.85</v>
      </c>
      <c r="L1013" s="294">
        <v>3473.25</v>
      </c>
      <c r="M1013" s="294">
        <v>3245.4</v>
      </c>
      <c r="N1013" s="291" t="s">
        <v>42</v>
      </c>
    </row>
    <row r="1014" s="291" customFormat="1" hidden="1" outlineLevel="2" spans="1:14">
      <c r="A1014" s="291">
        <v>922</v>
      </c>
      <c r="B1014" s="291" t="s">
        <v>1164</v>
      </c>
      <c r="C1014" s="291" t="s">
        <v>1361</v>
      </c>
      <c r="D1014" s="291" t="s">
        <v>312</v>
      </c>
      <c r="E1014" s="291" t="s">
        <v>1166</v>
      </c>
      <c r="F1014" s="291" t="s">
        <v>1167</v>
      </c>
      <c r="G1014" s="291" t="s">
        <v>1180</v>
      </c>
      <c r="H1014" s="294">
        <v>18.23</v>
      </c>
      <c r="I1014" s="294">
        <v>36.456</v>
      </c>
      <c r="J1014" s="291" t="s">
        <v>1169</v>
      </c>
      <c r="K1014" s="294">
        <v>227.85</v>
      </c>
      <c r="L1014" s="294">
        <v>3473.25</v>
      </c>
      <c r="M1014" s="294">
        <v>3245.4</v>
      </c>
      <c r="N1014" s="291" t="s">
        <v>42</v>
      </c>
    </row>
    <row r="1015" s="291" customFormat="1" hidden="1" outlineLevel="2" spans="1:14">
      <c r="A1015" s="291">
        <v>923</v>
      </c>
      <c r="B1015" s="291" t="s">
        <v>1164</v>
      </c>
      <c r="C1015" s="291" t="s">
        <v>1361</v>
      </c>
      <c r="D1015" s="291" t="s">
        <v>312</v>
      </c>
      <c r="E1015" s="291" t="s">
        <v>1166</v>
      </c>
      <c r="F1015" s="291" t="s">
        <v>1167</v>
      </c>
      <c r="G1015" s="291" t="s">
        <v>1181</v>
      </c>
      <c r="H1015" s="294">
        <v>18.23</v>
      </c>
      <c r="I1015" s="294">
        <v>36.456</v>
      </c>
      <c r="J1015" s="291" t="s">
        <v>1169</v>
      </c>
      <c r="K1015" s="294">
        <v>227.85</v>
      </c>
      <c r="L1015" s="294">
        <v>3473.25</v>
      </c>
      <c r="M1015" s="294">
        <v>3245.4</v>
      </c>
      <c r="N1015" s="291" t="s">
        <v>42</v>
      </c>
    </row>
    <row r="1016" s="291" customFormat="1" hidden="1" outlineLevel="2" spans="1:14">
      <c r="A1016" s="291">
        <v>924</v>
      </c>
      <c r="B1016" s="291" t="s">
        <v>1164</v>
      </c>
      <c r="C1016" s="291" t="s">
        <v>1361</v>
      </c>
      <c r="D1016" s="291" t="s">
        <v>312</v>
      </c>
      <c r="E1016" s="291" t="s">
        <v>1166</v>
      </c>
      <c r="F1016" s="291" t="s">
        <v>1167</v>
      </c>
      <c r="G1016" s="291" t="s">
        <v>1168</v>
      </c>
      <c r="H1016" s="294">
        <v>18.23</v>
      </c>
      <c r="I1016" s="294">
        <v>36.456</v>
      </c>
      <c r="J1016" s="291" t="s">
        <v>1169</v>
      </c>
      <c r="K1016" s="294">
        <v>227.85</v>
      </c>
      <c r="L1016" s="294">
        <v>3473.25</v>
      </c>
      <c r="M1016" s="294">
        <v>3245.4</v>
      </c>
      <c r="N1016" s="291" t="s">
        <v>42</v>
      </c>
    </row>
    <row r="1017" s="291" customFormat="1" hidden="1" outlineLevel="2" spans="1:14">
      <c r="A1017" s="291">
        <v>925</v>
      </c>
      <c r="B1017" s="291" t="s">
        <v>1164</v>
      </c>
      <c r="C1017" s="291" t="s">
        <v>1361</v>
      </c>
      <c r="D1017" s="291" t="s">
        <v>312</v>
      </c>
      <c r="E1017" s="291" t="s">
        <v>1166</v>
      </c>
      <c r="F1017" s="291" t="s">
        <v>1167</v>
      </c>
      <c r="G1017" s="291" t="s">
        <v>1170</v>
      </c>
      <c r="H1017" s="294">
        <v>18.23</v>
      </c>
      <c r="I1017" s="294">
        <v>36.456</v>
      </c>
      <c r="J1017" s="291" t="s">
        <v>1169</v>
      </c>
      <c r="K1017" s="294">
        <v>227.85</v>
      </c>
      <c r="L1017" s="294">
        <v>3473.25</v>
      </c>
      <c r="M1017" s="294">
        <v>3245.4</v>
      </c>
      <c r="N1017" s="291" t="s">
        <v>42</v>
      </c>
    </row>
    <row r="1018" s="291" customFormat="1" hidden="1" outlineLevel="2" spans="1:14">
      <c r="A1018" s="291">
        <v>926</v>
      </c>
      <c r="B1018" s="291" t="s">
        <v>1164</v>
      </c>
      <c r="C1018" s="291" t="s">
        <v>1361</v>
      </c>
      <c r="D1018" s="291" t="s">
        <v>312</v>
      </c>
      <c r="E1018" s="291" t="s">
        <v>1166</v>
      </c>
      <c r="F1018" s="291" t="s">
        <v>1167</v>
      </c>
      <c r="G1018" s="291" t="s">
        <v>1171</v>
      </c>
      <c r="H1018" s="294">
        <v>18.23</v>
      </c>
      <c r="I1018" s="294">
        <v>36.456</v>
      </c>
      <c r="J1018" s="291" t="s">
        <v>1169</v>
      </c>
      <c r="K1018" s="294">
        <v>227.85</v>
      </c>
      <c r="L1018" s="294">
        <v>3473.25</v>
      </c>
      <c r="M1018" s="294">
        <v>3245.4</v>
      </c>
      <c r="N1018" s="291" t="s">
        <v>42</v>
      </c>
    </row>
    <row r="1019" s="291" customFormat="1" hidden="1" outlineLevel="2" spans="1:14">
      <c r="A1019" s="291">
        <v>927</v>
      </c>
      <c r="B1019" s="291" t="s">
        <v>1164</v>
      </c>
      <c r="C1019" s="291" t="s">
        <v>1361</v>
      </c>
      <c r="D1019" s="291" t="s">
        <v>312</v>
      </c>
      <c r="E1019" s="291" t="s">
        <v>1166</v>
      </c>
      <c r="F1019" s="291" t="s">
        <v>1167</v>
      </c>
      <c r="G1019" s="291" t="s">
        <v>1172</v>
      </c>
      <c r="H1019" s="294">
        <v>18.23</v>
      </c>
      <c r="I1019" s="294">
        <v>36.456</v>
      </c>
      <c r="J1019" s="291" t="s">
        <v>1169</v>
      </c>
      <c r="K1019" s="294">
        <v>227.85</v>
      </c>
      <c r="L1019" s="294">
        <v>3473.25</v>
      </c>
      <c r="M1019" s="294">
        <v>3245.4</v>
      </c>
      <c r="N1019" s="291" t="s">
        <v>42</v>
      </c>
    </row>
    <row r="1020" s="291" customFormat="1" hidden="1" outlineLevel="2" spans="1:14">
      <c r="A1020" s="291">
        <v>928</v>
      </c>
      <c r="B1020" s="291" t="s">
        <v>1164</v>
      </c>
      <c r="C1020" s="291" t="s">
        <v>1361</v>
      </c>
      <c r="D1020" s="291" t="s">
        <v>312</v>
      </c>
      <c r="E1020" s="291" t="s">
        <v>1166</v>
      </c>
      <c r="F1020" s="291" t="s">
        <v>1167</v>
      </c>
      <c r="G1020" s="291" t="s">
        <v>1173</v>
      </c>
      <c r="H1020" s="294">
        <v>18.23</v>
      </c>
      <c r="I1020" s="294">
        <v>36.456</v>
      </c>
      <c r="J1020" s="291" t="s">
        <v>1169</v>
      </c>
      <c r="K1020" s="294">
        <v>227.85</v>
      </c>
      <c r="L1020" s="294">
        <v>3473.25</v>
      </c>
      <c r="M1020" s="294">
        <v>3245.4</v>
      </c>
      <c r="N1020" s="291" t="s">
        <v>42</v>
      </c>
    </row>
    <row r="1021" s="291" customFormat="1" hidden="1" outlineLevel="2" spans="1:14">
      <c r="A1021" s="291">
        <v>929</v>
      </c>
      <c r="B1021" s="291" t="s">
        <v>1164</v>
      </c>
      <c r="C1021" s="291" t="s">
        <v>1361</v>
      </c>
      <c r="D1021" s="291" t="s">
        <v>312</v>
      </c>
      <c r="E1021" s="291" t="s">
        <v>1166</v>
      </c>
      <c r="F1021" s="291" t="s">
        <v>1167</v>
      </c>
      <c r="G1021" s="291" t="s">
        <v>1174</v>
      </c>
      <c r="H1021" s="294">
        <v>18.23</v>
      </c>
      <c r="I1021" s="294">
        <v>36.456</v>
      </c>
      <c r="J1021" s="291" t="s">
        <v>1169</v>
      </c>
      <c r="K1021" s="294">
        <v>227.85</v>
      </c>
      <c r="L1021" s="294">
        <v>3473.25</v>
      </c>
      <c r="M1021" s="294">
        <v>3245.4</v>
      </c>
      <c r="N1021" s="291" t="s">
        <v>42</v>
      </c>
    </row>
    <row r="1022" s="291" customFormat="1" hidden="1" outlineLevel="2" spans="1:14">
      <c r="A1022" s="291">
        <v>930</v>
      </c>
      <c r="B1022" s="291" t="s">
        <v>1164</v>
      </c>
      <c r="C1022" s="291" t="s">
        <v>1361</v>
      </c>
      <c r="D1022" s="291" t="s">
        <v>312</v>
      </c>
      <c r="E1022" s="291" t="s">
        <v>1166</v>
      </c>
      <c r="F1022" s="291" t="s">
        <v>1167</v>
      </c>
      <c r="G1022" s="291" t="s">
        <v>1175</v>
      </c>
      <c r="H1022" s="294">
        <v>18.23</v>
      </c>
      <c r="I1022" s="294">
        <v>36.456</v>
      </c>
      <c r="J1022" s="291" t="s">
        <v>1169</v>
      </c>
      <c r="K1022" s="294">
        <v>227.85</v>
      </c>
      <c r="L1022" s="294">
        <v>3473.25</v>
      </c>
      <c r="M1022" s="294">
        <v>3245.4</v>
      </c>
      <c r="N1022" s="291" t="s">
        <v>42</v>
      </c>
    </row>
    <row r="1023" s="291" customFormat="1" outlineLevel="1" collapsed="1" spans="4:14">
      <c r="D1023" s="293" t="s">
        <v>1362</v>
      </c>
      <c r="H1023" s="294">
        <f>SUBTOTAL(9,H1012:H1022)</f>
        <v>200.53</v>
      </c>
      <c r="I1023" s="294">
        <f>SUBTOTAL(9,I1012:I1022)</f>
        <v>401.016</v>
      </c>
      <c r="K1023" s="294"/>
      <c r="L1023" s="294"/>
      <c r="M1023" s="294"/>
      <c r="N1023" s="291">
        <f>SUBTOTAL(9,N1012:N1022)</f>
        <v>0</v>
      </c>
    </row>
    <row r="1024" s="291" customFormat="1" hidden="1" outlineLevel="2" spans="1:14">
      <c r="A1024" s="291">
        <v>931</v>
      </c>
      <c r="B1024" s="291" t="s">
        <v>1164</v>
      </c>
      <c r="C1024" s="291" t="s">
        <v>1363</v>
      </c>
      <c r="D1024" s="291" t="s">
        <v>939</v>
      </c>
      <c r="E1024" s="291" t="s">
        <v>1166</v>
      </c>
      <c r="F1024" s="291" t="s">
        <v>1167</v>
      </c>
      <c r="G1024" s="291" t="s">
        <v>1170</v>
      </c>
      <c r="H1024" s="294">
        <v>18.22</v>
      </c>
      <c r="I1024" s="294">
        <v>36.44</v>
      </c>
      <c r="J1024" s="291" t="s">
        <v>1169</v>
      </c>
      <c r="K1024" s="294">
        <v>227.75</v>
      </c>
      <c r="L1024" s="294">
        <v>3473.25</v>
      </c>
      <c r="M1024" s="294">
        <v>3245.5</v>
      </c>
      <c r="N1024" s="291" t="s">
        <v>42</v>
      </c>
    </row>
    <row r="1025" s="291" customFormat="1" hidden="1" outlineLevel="2" spans="1:14">
      <c r="A1025" s="291">
        <v>932</v>
      </c>
      <c r="B1025" s="291" t="s">
        <v>1164</v>
      </c>
      <c r="C1025" s="291" t="s">
        <v>1363</v>
      </c>
      <c r="D1025" s="291" t="s">
        <v>939</v>
      </c>
      <c r="E1025" s="291" t="s">
        <v>1166</v>
      </c>
      <c r="F1025" s="291" t="s">
        <v>1167</v>
      </c>
      <c r="G1025" s="291" t="s">
        <v>1171</v>
      </c>
      <c r="H1025" s="294">
        <v>18.22</v>
      </c>
      <c r="I1025" s="294">
        <v>36.44</v>
      </c>
      <c r="J1025" s="291" t="s">
        <v>1169</v>
      </c>
      <c r="K1025" s="294">
        <v>227.75</v>
      </c>
      <c r="L1025" s="294">
        <v>3473.25</v>
      </c>
      <c r="M1025" s="294">
        <v>3245.5</v>
      </c>
      <c r="N1025" s="291" t="s">
        <v>42</v>
      </c>
    </row>
    <row r="1026" s="291" customFormat="1" hidden="1" outlineLevel="2" spans="1:14">
      <c r="A1026" s="291">
        <v>933</v>
      </c>
      <c r="B1026" s="291" t="s">
        <v>1164</v>
      </c>
      <c r="C1026" s="291" t="s">
        <v>1363</v>
      </c>
      <c r="D1026" s="291" t="s">
        <v>939</v>
      </c>
      <c r="E1026" s="291" t="s">
        <v>1166</v>
      </c>
      <c r="F1026" s="291" t="s">
        <v>1167</v>
      </c>
      <c r="G1026" s="291" t="s">
        <v>1172</v>
      </c>
      <c r="H1026" s="294">
        <v>18.22</v>
      </c>
      <c r="I1026" s="294">
        <v>36.44</v>
      </c>
      <c r="J1026" s="291" t="s">
        <v>1169</v>
      </c>
      <c r="K1026" s="294">
        <v>227.75</v>
      </c>
      <c r="L1026" s="294">
        <v>3473.25</v>
      </c>
      <c r="M1026" s="294">
        <v>3245.5</v>
      </c>
      <c r="N1026" s="291" t="s">
        <v>42</v>
      </c>
    </row>
    <row r="1027" s="291" customFormat="1" hidden="1" outlineLevel="2" spans="1:14">
      <c r="A1027" s="291">
        <v>934</v>
      </c>
      <c r="B1027" s="291" t="s">
        <v>1164</v>
      </c>
      <c r="C1027" s="291" t="s">
        <v>1363</v>
      </c>
      <c r="D1027" s="291" t="s">
        <v>939</v>
      </c>
      <c r="E1027" s="291" t="s">
        <v>1166</v>
      </c>
      <c r="F1027" s="291" t="s">
        <v>1167</v>
      </c>
      <c r="G1027" s="291" t="s">
        <v>1173</v>
      </c>
      <c r="H1027" s="294">
        <v>18.22</v>
      </c>
      <c r="I1027" s="294">
        <v>36.44</v>
      </c>
      <c r="J1027" s="291" t="s">
        <v>1169</v>
      </c>
      <c r="K1027" s="294">
        <v>227.75</v>
      </c>
      <c r="L1027" s="294">
        <v>3473.25</v>
      </c>
      <c r="M1027" s="294">
        <v>3245.5</v>
      </c>
      <c r="N1027" s="291" t="s">
        <v>42</v>
      </c>
    </row>
    <row r="1028" s="291" customFormat="1" hidden="1" outlineLevel="2" spans="1:14">
      <c r="A1028" s="291">
        <v>935</v>
      </c>
      <c r="B1028" s="291" t="s">
        <v>1164</v>
      </c>
      <c r="C1028" s="291" t="s">
        <v>1363</v>
      </c>
      <c r="D1028" s="291" t="s">
        <v>939</v>
      </c>
      <c r="E1028" s="291" t="s">
        <v>1166</v>
      </c>
      <c r="F1028" s="291" t="s">
        <v>1167</v>
      </c>
      <c r="G1028" s="291" t="s">
        <v>1174</v>
      </c>
      <c r="H1028" s="294">
        <v>18.22</v>
      </c>
      <c r="I1028" s="294">
        <v>36.44</v>
      </c>
      <c r="J1028" s="291" t="s">
        <v>1169</v>
      </c>
      <c r="K1028" s="294">
        <v>227.75</v>
      </c>
      <c r="L1028" s="294">
        <v>3473.25</v>
      </c>
      <c r="M1028" s="294">
        <v>3245.5</v>
      </c>
      <c r="N1028" s="291" t="s">
        <v>42</v>
      </c>
    </row>
    <row r="1029" s="291" customFormat="1" hidden="1" outlineLevel="2" spans="1:14">
      <c r="A1029" s="291">
        <v>936</v>
      </c>
      <c r="B1029" s="291" t="s">
        <v>1164</v>
      </c>
      <c r="C1029" s="291" t="s">
        <v>1363</v>
      </c>
      <c r="D1029" s="291" t="s">
        <v>939</v>
      </c>
      <c r="E1029" s="291" t="s">
        <v>1166</v>
      </c>
      <c r="F1029" s="291" t="s">
        <v>1167</v>
      </c>
      <c r="G1029" s="291" t="s">
        <v>1175</v>
      </c>
      <c r="H1029" s="294">
        <v>18.22</v>
      </c>
      <c r="I1029" s="294">
        <v>36.44</v>
      </c>
      <c r="J1029" s="291" t="s">
        <v>1169</v>
      </c>
      <c r="K1029" s="294">
        <v>227.75</v>
      </c>
      <c r="L1029" s="294">
        <v>3473.25</v>
      </c>
      <c r="M1029" s="294">
        <v>3245.5</v>
      </c>
      <c r="N1029" s="291" t="s">
        <v>42</v>
      </c>
    </row>
    <row r="1030" s="291" customFormat="1" outlineLevel="1" collapsed="1" spans="4:14">
      <c r="D1030" s="293" t="s">
        <v>1364</v>
      </c>
      <c r="H1030" s="294">
        <f>SUBTOTAL(9,H1024:H1029)</f>
        <v>109.32</v>
      </c>
      <c r="I1030" s="294">
        <f>SUBTOTAL(9,I1024:I1029)</f>
        <v>218.64</v>
      </c>
      <c r="K1030" s="294"/>
      <c r="L1030" s="294"/>
      <c r="M1030" s="294"/>
      <c r="N1030" s="291">
        <f>SUBTOTAL(9,N1024:N1029)</f>
        <v>0</v>
      </c>
    </row>
    <row r="1031" s="291" customFormat="1" hidden="1" outlineLevel="2" spans="1:14">
      <c r="A1031" s="291">
        <v>937</v>
      </c>
      <c r="B1031" s="291" t="s">
        <v>1164</v>
      </c>
      <c r="C1031" s="291" t="s">
        <v>1365</v>
      </c>
      <c r="D1031" s="291" t="s">
        <v>720</v>
      </c>
      <c r="E1031" s="291" t="s">
        <v>1166</v>
      </c>
      <c r="F1031" s="291" t="s">
        <v>1167</v>
      </c>
      <c r="G1031" s="291" t="s">
        <v>1178</v>
      </c>
      <c r="H1031" s="294">
        <v>18.23</v>
      </c>
      <c r="I1031" s="294">
        <v>36.456</v>
      </c>
      <c r="J1031" s="291" t="s">
        <v>1169</v>
      </c>
      <c r="K1031" s="294">
        <v>227.85</v>
      </c>
      <c r="L1031" s="294">
        <v>3473.25</v>
      </c>
      <c r="M1031" s="294">
        <v>3245.4</v>
      </c>
      <c r="N1031" s="291" t="s">
        <v>42</v>
      </c>
    </row>
    <row r="1032" s="291" customFormat="1" hidden="1" outlineLevel="2" spans="1:14">
      <c r="A1032" s="291">
        <v>938</v>
      </c>
      <c r="B1032" s="291" t="s">
        <v>1164</v>
      </c>
      <c r="C1032" s="291" t="s">
        <v>1365</v>
      </c>
      <c r="D1032" s="291" t="s">
        <v>720</v>
      </c>
      <c r="E1032" s="291" t="s">
        <v>1166</v>
      </c>
      <c r="F1032" s="291" t="s">
        <v>1167</v>
      </c>
      <c r="G1032" s="291" t="s">
        <v>1179</v>
      </c>
      <c r="H1032" s="294">
        <v>18.23</v>
      </c>
      <c r="I1032" s="294">
        <v>36.456</v>
      </c>
      <c r="J1032" s="291" t="s">
        <v>1169</v>
      </c>
      <c r="K1032" s="294">
        <v>227.85</v>
      </c>
      <c r="L1032" s="294">
        <v>3473.25</v>
      </c>
      <c r="M1032" s="294">
        <v>3245.4</v>
      </c>
      <c r="N1032" s="291" t="s">
        <v>42</v>
      </c>
    </row>
    <row r="1033" s="291" customFormat="1" hidden="1" outlineLevel="2" spans="1:14">
      <c r="A1033" s="291">
        <v>939</v>
      </c>
      <c r="B1033" s="291" t="s">
        <v>1164</v>
      </c>
      <c r="C1033" s="291" t="s">
        <v>1365</v>
      </c>
      <c r="D1033" s="291" t="s">
        <v>720</v>
      </c>
      <c r="E1033" s="291" t="s">
        <v>1166</v>
      </c>
      <c r="F1033" s="291" t="s">
        <v>1167</v>
      </c>
      <c r="G1033" s="291" t="s">
        <v>1180</v>
      </c>
      <c r="H1033" s="294">
        <v>18.23</v>
      </c>
      <c r="I1033" s="294">
        <v>36.456</v>
      </c>
      <c r="J1033" s="291" t="s">
        <v>1169</v>
      </c>
      <c r="K1033" s="294">
        <v>227.85</v>
      </c>
      <c r="L1033" s="294">
        <v>3473.25</v>
      </c>
      <c r="M1033" s="294">
        <v>3245.4</v>
      </c>
      <c r="N1033" s="291" t="s">
        <v>42</v>
      </c>
    </row>
    <row r="1034" s="291" customFormat="1" hidden="1" outlineLevel="2" spans="1:14">
      <c r="A1034" s="291">
        <v>940</v>
      </c>
      <c r="B1034" s="291" t="s">
        <v>1164</v>
      </c>
      <c r="C1034" s="291" t="s">
        <v>1365</v>
      </c>
      <c r="D1034" s="291" t="s">
        <v>720</v>
      </c>
      <c r="E1034" s="291" t="s">
        <v>1166</v>
      </c>
      <c r="F1034" s="291" t="s">
        <v>1167</v>
      </c>
      <c r="G1034" s="291" t="s">
        <v>1181</v>
      </c>
      <c r="H1034" s="294">
        <v>18.23</v>
      </c>
      <c r="I1034" s="294">
        <v>36.456</v>
      </c>
      <c r="J1034" s="291" t="s">
        <v>1169</v>
      </c>
      <c r="K1034" s="294">
        <v>227.85</v>
      </c>
      <c r="L1034" s="294">
        <v>3473.25</v>
      </c>
      <c r="M1034" s="294">
        <v>3245.4</v>
      </c>
      <c r="N1034" s="291" t="s">
        <v>42</v>
      </c>
    </row>
    <row r="1035" s="291" customFormat="1" hidden="1" outlineLevel="2" spans="1:14">
      <c r="A1035" s="291">
        <v>941</v>
      </c>
      <c r="B1035" s="291" t="s">
        <v>1164</v>
      </c>
      <c r="C1035" s="291" t="s">
        <v>1365</v>
      </c>
      <c r="D1035" s="291" t="s">
        <v>720</v>
      </c>
      <c r="E1035" s="291" t="s">
        <v>1166</v>
      </c>
      <c r="F1035" s="291" t="s">
        <v>1167</v>
      </c>
      <c r="G1035" s="291" t="s">
        <v>1168</v>
      </c>
      <c r="H1035" s="294">
        <v>18.23</v>
      </c>
      <c r="I1035" s="294">
        <v>36.456</v>
      </c>
      <c r="J1035" s="291" t="s">
        <v>1169</v>
      </c>
      <c r="K1035" s="294">
        <v>227.85</v>
      </c>
      <c r="L1035" s="294">
        <v>3473.25</v>
      </c>
      <c r="M1035" s="294">
        <v>3245.4</v>
      </c>
      <c r="N1035" s="291" t="s">
        <v>42</v>
      </c>
    </row>
    <row r="1036" s="291" customFormat="1" hidden="1" outlineLevel="2" spans="1:14">
      <c r="A1036" s="291">
        <v>942</v>
      </c>
      <c r="B1036" s="291" t="s">
        <v>1164</v>
      </c>
      <c r="C1036" s="291" t="s">
        <v>1365</v>
      </c>
      <c r="D1036" s="291" t="s">
        <v>720</v>
      </c>
      <c r="E1036" s="291" t="s">
        <v>1166</v>
      </c>
      <c r="F1036" s="291" t="s">
        <v>1167</v>
      </c>
      <c r="G1036" s="291" t="s">
        <v>1170</v>
      </c>
      <c r="H1036" s="294">
        <v>18.23</v>
      </c>
      <c r="I1036" s="294">
        <v>36.456</v>
      </c>
      <c r="J1036" s="291" t="s">
        <v>1169</v>
      </c>
      <c r="K1036" s="294">
        <v>227.85</v>
      </c>
      <c r="L1036" s="294">
        <v>3473.25</v>
      </c>
      <c r="M1036" s="294">
        <v>3245.4</v>
      </c>
      <c r="N1036" s="291" t="s">
        <v>42</v>
      </c>
    </row>
    <row r="1037" s="291" customFormat="1" hidden="1" outlineLevel="2" spans="1:14">
      <c r="A1037" s="291">
        <v>943</v>
      </c>
      <c r="B1037" s="291" t="s">
        <v>1164</v>
      </c>
      <c r="C1037" s="291" t="s">
        <v>1365</v>
      </c>
      <c r="D1037" s="291" t="s">
        <v>720</v>
      </c>
      <c r="E1037" s="291" t="s">
        <v>1166</v>
      </c>
      <c r="F1037" s="291" t="s">
        <v>1167</v>
      </c>
      <c r="G1037" s="291" t="s">
        <v>1171</v>
      </c>
      <c r="H1037" s="294">
        <v>18.23</v>
      </c>
      <c r="I1037" s="294">
        <v>36.456</v>
      </c>
      <c r="J1037" s="291" t="s">
        <v>1169</v>
      </c>
      <c r="K1037" s="294">
        <v>227.85</v>
      </c>
      <c r="L1037" s="294">
        <v>3473.25</v>
      </c>
      <c r="M1037" s="294">
        <v>3245.4</v>
      </c>
      <c r="N1037" s="291" t="s">
        <v>42</v>
      </c>
    </row>
    <row r="1038" s="291" customFormat="1" hidden="1" outlineLevel="2" spans="1:14">
      <c r="A1038" s="291">
        <v>944</v>
      </c>
      <c r="B1038" s="291" t="s">
        <v>1164</v>
      </c>
      <c r="C1038" s="291" t="s">
        <v>1365</v>
      </c>
      <c r="D1038" s="291" t="s">
        <v>720</v>
      </c>
      <c r="E1038" s="291" t="s">
        <v>1166</v>
      </c>
      <c r="F1038" s="291" t="s">
        <v>1167</v>
      </c>
      <c r="G1038" s="291" t="s">
        <v>1172</v>
      </c>
      <c r="H1038" s="294">
        <v>18.23</v>
      </c>
      <c r="I1038" s="294">
        <v>36.456</v>
      </c>
      <c r="J1038" s="291" t="s">
        <v>1169</v>
      </c>
      <c r="K1038" s="294">
        <v>227.85</v>
      </c>
      <c r="L1038" s="294">
        <v>3473.25</v>
      </c>
      <c r="M1038" s="294">
        <v>3245.4</v>
      </c>
      <c r="N1038" s="291" t="s">
        <v>42</v>
      </c>
    </row>
    <row r="1039" s="291" customFormat="1" hidden="1" outlineLevel="2" spans="1:14">
      <c r="A1039" s="291">
        <v>945</v>
      </c>
      <c r="B1039" s="291" t="s">
        <v>1164</v>
      </c>
      <c r="C1039" s="291" t="s">
        <v>1365</v>
      </c>
      <c r="D1039" s="291" t="s">
        <v>720</v>
      </c>
      <c r="E1039" s="291" t="s">
        <v>1166</v>
      </c>
      <c r="F1039" s="291" t="s">
        <v>1167</v>
      </c>
      <c r="G1039" s="291" t="s">
        <v>1173</v>
      </c>
      <c r="H1039" s="294">
        <v>18.23</v>
      </c>
      <c r="I1039" s="294">
        <v>36.456</v>
      </c>
      <c r="J1039" s="291" t="s">
        <v>1169</v>
      </c>
      <c r="K1039" s="294">
        <v>227.85</v>
      </c>
      <c r="L1039" s="294">
        <v>3473.25</v>
      </c>
      <c r="M1039" s="294">
        <v>3245.4</v>
      </c>
      <c r="N1039" s="291" t="s">
        <v>42</v>
      </c>
    </row>
    <row r="1040" s="291" customFormat="1" hidden="1" outlineLevel="2" spans="1:14">
      <c r="A1040" s="291">
        <v>946</v>
      </c>
      <c r="B1040" s="291" t="s">
        <v>1164</v>
      </c>
      <c r="C1040" s="291" t="s">
        <v>1365</v>
      </c>
      <c r="D1040" s="291" t="s">
        <v>720</v>
      </c>
      <c r="E1040" s="291" t="s">
        <v>1166</v>
      </c>
      <c r="F1040" s="291" t="s">
        <v>1167</v>
      </c>
      <c r="G1040" s="291" t="s">
        <v>1174</v>
      </c>
      <c r="H1040" s="294">
        <v>18.23</v>
      </c>
      <c r="I1040" s="294">
        <v>36.456</v>
      </c>
      <c r="J1040" s="291" t="s">
        <v>1169</v>
      </c>
      <c r="K1040" s="294">
        <v>227.85</v>
      </c>
      <c r="L1040" s="294">
        <v>3473.25</v>
      </c>
      <c r="M1040" s="294">
        <v>3245.4</v>
      </c>
      <c r="N1040" s="291" t="s">
        <v>42</v>
      </c>
    </row>
    <row r="1041" s="291" customFormat="1" hidden="1" outlineLevel="2" spans="1:14">
      <c r="A1041" s="291">
        <v>947</v>
      </c>
      <c r="B1041" s="291" t="s">
        <v>1164</v>
      </c>
      <c r="C1041" s="291" t="s">
        <v>1365</v>
      </c>
      <c r="D1041" s="291" t="s">
        <v>720</v>
      </c>
      <c r="E1041" s="291" t="s">
        <v>1166</v>
      </c>
      <c r="F1041" s="291" t="s">
        <v>1167</v>
      </c>
      <c r="G1041" s="291" t="s">
        <v>1175</v>
      </c>
      <c r="H1041" s="294">
        <v>18.23</v>
      </c>
      <c r="I1041" s="294">
        <v>36.456</v>
      </c>
      <c r="J1041" s="291" t="s">
        <v>1169</v>
      </c>
      <c r="K1041" s="294">
        <v>227.85</v>
      </c>
      <c r="L1041" s="294">
        <v>3473.25</v>
      </c>
      <c r="M1041" s="294">
        <v>3245.4</v>
      </c>
      <c r="N1041" s="291" t="s">
        <v>42</v>
      </c>
    </row>
    <row r="1042" s="291" customFormat="1" outlineLevel="1" collapsed="1" spans="4:14">
      <c r="D1042" s="293" t="s">
        <v>1366</v>
      </c>
      <c r="H1042" s="294">
        <f>SUBTOTAL(9,H1031:H1041)</f>
        <v>200.53</v>
      </c>
      <c r="I1042" s="294">
        <f>SUBTOTAL(9,I1031:I1041)</f>
        <v>401.016</v>
      </c>
      <c r="K1042" s="294"/>
      <c r="L1042" s="294"/>
      <c r="M1042" s="294"/>
      <c r="N1042" s="291">
        <f>SUBTOTAL(9,N1031:N1041)</f>
        <v>0</v>
      </c>
    </row>
    <row r="1043" s="291" customFormat="1" hidden="1" outlineLevel="2" spans="1:14">
      <c r="A1043" s="291">
        <v>948</v>
      </c>
      <c r="B1043" s="291" t="s">
        <v>1164</v>
      </c>
      <c r="C1043" s="291" t="s">
        <v>1367</v>
      </c>
      <c r="D1043" s="291" t="s">
        <v>722</v>
      </c>
      <c r="E1043" s="291" t="s">
        <v>1166</v>
      </c>
      <c r="F1043" s="291" t="s">
        <v>1167</v>
      </c>
      <c r="G1043" s="291" t="s">
        <v>1178</v>
      </c>
      <c r="H1043" s="294">
        <v>18.23</v>
      </c>
      <c r="I1043" s="294">
        <v>36.456</v>
      </c>
      <c r="J1043" s="291" t="s">
        <v>1169</v>
      </c>
      <c r="K1043" s="294">
        <v>227.85</v>
      </c>
      <c r="L1043" s="294">
        <v>3473.25</v>
      </c>
      <c r="M1043" s="294">
        <v>3245.4</v>
      </c>
      <c r="N1043" s="291" t="s">
        <v>42</v>
      </c>
    </row>
    <row r="1044" s="291" customFormat="1" hidden="1" outlineLevel="2" spans="1:14">
      <c r="A1044" s="291">
        <v>949</v>
      </c>
      <c r="B1044" s="291" t="s">
        <v>1164</v>
      </c>
      <c r="C1044" s="291" t="s">
        <v>1367</v>
      </c>
      <c r="D1044" s="291" t="s">
        <v>722</v>
      </c>
      <c r="E1044" s="291" t="s">
        <v>1166</v>
      </c>
      <c r="F1044" s="291" t="s">
        <v>1167</v>
      </c>
      <c r="G1044" s="291" t="s">
        <v>1179</v>
      </c>
      <c r="H1044" s="294">
        <v>18.23</v>
      </c>
      <c r="I1044" s="294">
        <v>36.456</v>
      </c>
      <c r="J1044" s="291" t="s">
        <v>1169</v>
      </c>
      <c r="K1044" s="294">
        <v>227.85</v>
      </c>
      <c r="L1044" s="294">
        <v>3473.25</v>
      </c>
      <c r="M1044" s="294">
        <v>3245.4</v>
      </c>
      <c r="N1044" s="291" t="s">
        <v>42</v>
      </c>
    </row>
    <row r="1045" s="291" customFormat="1" hidden="1" outlineLevel="2" spans="1:14">
      <c r="A1045" s="291">
        <v>950</v>
      </c>
      <c r="B1045" s="291" t="s">
        <v>1164</v>
      </c>
      <c r="C1045" s="291" t="s">
        <v>1367</v>
      </c>
      <c r="D1045" s="291" t="s">
        <v>722</v>
      </c>
      <c r="E1045" s="291" t="s">
        <v>1166</v>
      </c>
      <c r="F1045" s="291" t="s">
        <v>1167</v>
      </c>
      <c r="G1045" s="291" t="s">
        <v>1180</v>
      </c>
      <c r="H1045" s="294">
        <v>18.23</v>
      </c>
      <c r="I1045" s="294">
        <v>36.456</v>
      </c>
      <c r="J1045" s="291" t="s">
        <v>1169</v>
      </c>
      <c r="K1045" s="294">
        <v>227.85</v>
      </c>
      <c r="L1045" s="294">
        <v>3473.25</v>
      </c>
      <c r="M1045" s="294">
        <v>3245.4</v>
      </c>
      <c r="N1045" s="291" t="s">
        <v>42</v>
      </c>
    </row>
    <row r="1046" s="291" customFormat="1" hidden="1" outlineLevel="2" spans="1:14">
      <c r="A1046" s="291">
        <v>951</v>
      </c>
      <c r="B1046" s="291" t="s">
        <v>1164</v>
      </c>
      <c r="C1046" s="291" t="s">
        <v>1367</v>
      </c>
      <c r="D1046" s="291" t="s">
        <v>722</v>
      </c>
      <c r="E1046" s="291" t="s">
        <v>1166</v>
      </c>
      <c r="F1046" s="291" t="s">
        <v>1167</v>
      </c>
      <c r="G1046" s="291" t="s">
        <v>1181</v>
      </c>
      <c r="H1046" s="294">
        <v>18.23</v>
      </c>
      <c r="I1046" s="294">
        <v>36.456</v>
      </c>
      <c r="J1046" s="291" t="s">
        <v>1169</v>
      </c>
      <c r="K1046" s="294">
        <v>227.85</v>
      </c>
      <c r="L1046" s="294">
        <v>3473.25</v>
      </c>
      <c r="M1046" s="294">
        <v>3245.4</v>
      </c>
      <c r="N1046" s="291" t="s">
        <v>42</v>
      </c>
    </row>
    <row r="1047" s="291" customFormat="1" hidden="1" outlineLevel="2" spans="1:14">
      <c r="A1047" s="291">
        <v>952</v>
      </c>
      <c r="B1047" s="291" t="s">
        <v>1164</v>
      </c>
      <c r="C1047" s="291" t="s">
        <v>1367</v>
      </c>
      <c r="D1047" s="291" t="s">
        <v>722</v>
      </c>
      <c r="E1047" s="291" t="s">
        <v>1166</v>
      </c>
      <c r="F1047" s="291" t="s">
        <v>1167</v>
      </c>
      <c r="G1047" s="291" t="s">
        <v>1168</v>
      </c>
      <c r="H1047" s="294">
        <v>18.23</v>
      </c>
      <c r="I1047" s="294">
        <v>36.456</v>
      </c>
      <c r="J1047" s="291" t="s">
        <v>1169</v>
      </c>
      <c r="K1047" s="294">
        <v>227.85</v>
      </c>
      <c r="L1047" s="294">
        <v>3473.25</v>
      </c>
      <c r="M1047" s="294">
        <v>3245.4</v>
      </c>
      <c r="N1047" s="291" t="s">
        <v>42</v>
      </c>
    </row>
    <row r="1048" s="291" customFormat="1" hidden="1" outlineLevel="2" spans="1:14">
      <c r="A1048" s="291">
        <v>953</v>
      </c>
      <c r="B1048" s="291" t="s">
        <v>1164</v>
      </c>
      <c r="C1048" s="291" t="s">
        <v>1367</v>
      </c>
      <c r="D1048" s="291" t="s">
        <v>722</v>
      </c>
      <c r="E1048" s="291" t="s">
        <v>1166</v>
      </c>
      <c r="F1048" s="291" t="s">
        <v>1167</v>
      </c>
      <c r="G1048" s="291" t="s">
        <v>1170</v>
      </c>
      <c r="H1048" s="294">
        <v>18.23</v>
      </c>
      <c r="I1048" s="294">
        <v>36.456</v>
      </c>
      <c r="J1048" s="291" t="s">
        <v>1169</v>
      </c>
      <c r="K1048" s="294">
        <v>227.85</v>
      </c>
      <c r="L1048" s="294">
        <v>3473.25</v>
      </c>
      <c r="M1048" s="294">
        <v>3245.4</v>
      </c>
      <c r="N1048" s="291" t="s">
        <v>42</v>
      </c>
    </row>
    <row r="1049" s="291" customFormat="1" hidden="1" outlineLevel="2" spans="1:14">
      <c r="A1049" s="291">
        <v>954</v>
      </c>
      <c r="B1049" s="291" t="s">
        <v>1164</v>
      </c>
      <c r="C1049" s="291" t="s">
        <v>1367</v>
      </c>
      <c r="D1049" s="291" t="s">
        <v>722</v>
      </c>
      <c r="E1049" s="291" t="s">
        <v>1166</v>
      </c>
      <c r="F1049" s="291" t="s">
        <v>1167</v>
      </c>
      <c r="G1049" s="291" t="s">
        <v>1171</v>
      </c>
      <c r="H1049" s="294">
        <v>18.23</v>
      </c>
      <c r="I1049" s="294">
        <v>36.456</v>
      </c>
      <c r="J1049" s="291" t="s">
        <v>1169</v>
      </c>
      <c r="K1049" s="294">
        <v>227.85</v>
      </c>
      <c r="L1049" s="294">
        <v>3473.25</v>
      </c>
      <c r="M1049" s="294">
        <v>3245.4</v>
      </c>
      <c r="N1049" s="291" t="s">
        <v>42</v>
      </c>
    </row>
    <row r="1050" s="291" customFormat="1" hidden="1" outlineLevel="2" spans="1:14">
      <c r="A1050" s="291">
        <v>955</v>
      </c>
      <c r="B1050" s="291" t="s">
        <v>1164</v>
      </c>
      <c r="C1050" s="291" t="s">
        <v>1367</v>
      </c>
      <c r="D1050" s="291" t="s">
        <v>722</v>
      </c>
      <c r="E1050" s="291" t="s">
        <v>1166</v>
      </c>
      <c r="F1050" s="291" t="s">
        <v>1167</v>
      </c>
      <c r="G1050" s="291" t="s">
        <v>1172</v>
      </c>
      <c r="H1050" s="294">
        <v>18.23</v>
      </c>
      <c r="I1050" s="294">
        <v>36.456</v>
      </c>
      <c r="J1050" s="291" t="s">
        <v>1169</v>
      </c>
      <c r="K1050" s="294">
        <v>227.85</v>
      </c>
      <c r="L1050" s="294">
        <v>3473.25</v>
      </c>
      <c r="M1050" s="294">
        <v>3245.4</v>
      </c>
      <c r="N1050" s="291" t="s">
        <v>42</v>
      </c>
    </row>
    <row r="1051" s="291" customFormat="1" hidden="1" outlineLevel="2" spans="1:14">
      <c r="A1051" s="291">
        <v>956</v>
      </c>
      <c r="B1051" s="291" t="s">
        <v>1164</v>
      </c>
      <c r="C1051" s="291" t="s">
        <v>1367</v>
      </c>
      <c r="D1051" s="291" t="s">
        <v>722</v>
      </c>
      <c r="E1051" s="291" t="s">
        <v>1166</v>
      </c>
      <c r="F1051" s="291" t="s">
        <v>1167</v>
      </c>
      <c r="G1051" s="291" t="s">
        <v>1173</v>
      </c>
      <c r="H1051" s="294">
        <v>18.23</v>
      </c>
      <c r="I1051" s="294">
        <v>36.456</v>
      </c>
      <c r="J1051" s="291" t="s">
        <v>1169</v>
      </c>
      <c r="K1051" s="294">
        <v>227.85</v>
      </c>
      <c r="L1051" s="294">
        <v>3473.25</v>
      </c>
      <c r="M1051" s="294">
        <v>3245.4</v>
      </c>
      <c r="N1051" s="291" t="s">
        <v>42</v>
      </c>
    </row>
    <row r="1052" s="291" customFormat="1" hidden="1" outlineLevel="2" spans="1:14">
      <c r="A1052" s="291">
        <v>957</v>
      </c>
      <c r="B1052" s="291" t="s">
        <v>1164</v>
      </c>
      <c r="C1052" s="291" t="s">
        <v>1367</v>
      </c>
      <c r="D1052" s="291" t="s">
        <v>722</v>
      </c>
      <c r="E1052" s="291" t="s">
        <v>1166</v>
      </c>
      <c r="F1052" s="291" t="s">
        <v>1167</v>
      </c>
      <c r="G1052" s="291" t="s">
        <v>1174</v>
      </c>
      <c r="H1052" s="294">
        <v>18.23</v>
      </c>
      <c r="I1052" s="294">
        <v>36.456</v>
      </c>
      <c r="J1052" s="291" t="s">
        <v>1169</v>
      </c>
      <c r="K1052" s="294">
        <v>227.85</v>
      </c>
      <c r="L1052" s="294">
        <v>3473.25</v>
      </c>
      <c r="M1052" s="294">
        <v>3245.4</v>
      </c>
      <c r="N1052" s="291" t="s">
        <v>42</v>
      </c>
    </row>
    <row r="1053" s="291" customFormat="1" hidden="1" outlineLevel="2" spans="1:14">
      <c r="A1053" s="291">
        <v>958</v>
      </c>
      <c r="B1053" s="291" t="s">
        <v>1164</v>
      </c>
      <c r="C1053" s="291" t="s">
        <v>1367</v>
      </c>
      <c r="D1053" s="291" t="s">
        <v>722</v>
      </c>
      <c r="E1053" s="291" t="s">
        <v>1166</v>
      </c>
      <c r="F1053" s="291" t="s">
        <v>1167</v>
      </c>
      <c r="G1053" s="291" t="s">
        <v>1175</v>
      </c>
      <c r="H1053" s="294">
        <v>18.23</v>
      </c>
      <c r="I1053" s="294">
        <v>36.456</v>
      </c>
      <c r="J1053" s="291" t="s">
        <v>1169</v>
      </c>
      <c r="K1053" s="294">
        <v>227.85</v>
      </c>
      <c r="L1053" s="294">
        <v>3473.25</v>
      </c>
      <c r="M1053" s="294">
        <v>3245.4</v>
      </c>
      <c r="N1053" s="291" t="s">
        <v>42</v>
      </c>
    </row>
    <row r="1054" s="291" customFormat="1" outlineLevel="1" collapsed="1" spans="4:14">
      <c r="D1054" s="293" t="s">
        <v>1368</v>
      </c>
      <c r="H1054" s="294">
        <f>SUBTOTAL(9,H1043:H1053)</f>
        <v>200.53</v>
      </c>
      <c r="I1054" s="294">
        <f>SUBTOTAL(9,I1043:I1053)</f>
        <v>401.016</v>
      </c>
      <c r="K1054" s="294"/>
      <c r="L1054" s="294"/>
      <c r="M1054" s="294"/>
      <c r="N1054" s="291">
        <f>SUBTOTAL(9,N1043:N1053)</f>
        <v>0</v>
      </c>
    </row>
    <row r="1055" s="291" customFormat="1" hidden="1" outlineLevel="2" spans="1:14">
      <c r="A1055" s="291">
        <v>959</v>
      </c>
      <c r="B1055" s="291" t="s">
        <v>1164</v>
      </c>
      <c r="C1055" s="291" t="s">
        <v>1369</v>
      </c>
      <c r="D1055" s="291" t="s">
        <v>550</v>
      </c>
      <c r="E1055" s="291" t="s">
        <v>1166</v>
      </c>
      <c r="F1055" s="291" t="s">
        <v>1167</v>
      </c>
      <c r="G1055" s="291" t="s">
        <v>1178</v>
      </c>
      <c r="H1055" s="294">
        <v>18.23</v>
      </c>
      <c r="I1055" s="294">
        <v>36.456</v>
      </c>
      <c r="J1055" s="291" t="s">
        <v>1169</v>
      </c>
      <c r="K1055" s="294">
        <v>227.85</v>
      </c>
      <c r="L1055" s="294">
        <v>3473.25</v>
      </c>
      <c r="M1055" s="294">
        <v>3245.4</v>
      </c>
      <c r="N1055" s="291" t="s">
        <v>42</v>
      </c>
    </row>
    <row r="1056" s="291" customFormat="1" hidden="1" outlineLevel="2" spans="1:14">
      <c r="A1056" s="291">
        <v>960</v>
      </c>
      <c r="B1056" s="291" t="s">
        <v>1164</v>
      </c>
      <c r="C1056" s="291" t="s">
        <v>1369</v>
      </c>
      <c r="D1056" s="291" t="s">
        <v>550</v>
      </c>
      <c r="E1056" s="291" t="s">
        <v>1166</v>
      </c>
      <c r="F1056" s="291" t="s">
        <v>1167</v>
      </c>
      <c r="G1056" s="291" t="s">
        <v>1179</v>
      </c>
      <c r="H1056" s="294">
        <v>18.23</v>
      </c>
      <c r="I1056" s="294">
        <v>36.456</v>
      </c>
      <c r="J1056" s="291" t="s">
        <v>1169</v>
      </c>
      <c r="K1056" s="294">
        <v>227.85</v>
      </c>
      <c r="L1056" s="294">
        <v>3473.25</v>
      </c>
      <c r="M1056" s="294">
        <v>3245.4</v>
      </c>
      <c r="N1056" s="291" t="s">
        <v>42</v>
      </c>
    </row>
    <row r="1057" s="291" customFormat="1" hidden="1" outlineLevel="2" spans="1:14">
      <c r="A1057" s="291">
        <v>961</v>
      </c>
      <c r="B1057" s="291" t="s">
        <v>1164</v>
      </c>
      <c r="C1057" s="291" t="s">
        <v>1369</v>
      </c>
      <c r="D1057" s="291" t="s">
        <v>550</v>
      </c>
      <c r="E1057" s="291" t="s">
        <v>1166</v>
      </c>
      <c r="F1057" s="291" t="s">
        <v>1167</v>
      </c>
      <c r="G1057" s="291" t="s">
        <v>1180</v>
      </c>
      <c r="H1057" s="294">
        <v>18.23</v>
      </c>
      <c r="I1057" s="294">
        <v>36.456</v>
      </c>
      <c r="J1057" s="291" t="s">
        <v>1169</v>
      </c>
      <c r="K1057" s="294">
        <v>227.85</v>
      </c>
      <c r="L1057" s="294">
        <v>3473.25</v>
      </c>
      <c r="M1057" s="294">
        <v>3245.4</v>
      </c>
      <c r="N1057" s="291" t="s">
        <v>42</v>
      </c>
    </row>
    <row r="1058" s="291" customFormat="1" hidden="1" outlineLevel="2" spans="1:14">
      <c r="A1058" s="291">
        <v>962</v>
      </c>
      <c r="B1058" s="291" t="s">
        <v>1164</v>
      </c>
      <c r="C1058" s="291" t="s">
        <v>1369</v>
      </c>
      <c r="D1058" s="291" t="s">
        <v>550</v>
      </c>
      <c r="E1058" s="291" t="s">
        <v>1166</v>
      </c>
      <c r="F1058" s="291" t="s">
        <v>1167</v>
      </c>
      <c r="G1058" s="291" t="s">
        <v>1181</v>
      </c>
      <c r="H1058" s="294">
        <v>18.23</v>
      </c>
      <c r="I1058" s="294">
        <v>36.456</v>
      </c>
      <c r="J1058" s="291" t="s">
        <v>1169</v>
      </c>
      <c r="K1058" s="294">
        <v>227.85</v>
      </c>
      <c r="L1058" s="294">
        <v>3473.25</v>
      </c>
      <c r="M1058" s="294">
        <v>3245.4</v>
      </c>
      <c r="N1058" s="291" t="s">
        <v>42</v>
      </c>
    </row>
    <row r="1059" s="291" customFormat="1" hidden="1" outlineLevel="2" spans="1:14">
      <c r="A1059" s="291">
        <v>963</v>
      </c>
      <c r="B1059" s="291" t="s">
        <v>1164</v>
      </c>
      <c r="C1059" s="291" t="s">
        <v>1369</v>
      </c>
      <c r="D1059" s="291" t="s">
        <v>550</v>
      </c>
      <c r="E1059" s="291" t="s">
        <v>1166</v>
      </c>
      <c r="F1059" s="291" t="s">
        <v>1167</v>
      </c>
      <c r="G1059" s="291" t="s">
        <v>1168</v>
      </c>
      <c r="H1059" s="294">
        <v>18.23</v>
      </c>
      <c r="I1059" s="294">
        <v>36.456</v>
      </c>
      <c r="J1059" s="291" t="s">
        <v>1169</v>
      </c>
      <c r="K1059" s="294">
        <v>227.85</v>
      </c>
      <c r="L1059" s="294">
        <v>3473.25</v>
      </c>
      <c r="M1059" s="294">
        <v>3245.4</v>
      </c>
      <c r="N1059" s="291" t="s">
        <v>42</v>
      </c>
    </row>
    <row r="1060" s="291" customFormat="1" hidden="1" outlineLevel="2" spans="1:14">
      <c r="A1060" s="291">
        <v>964</v>
      </c>
      <c r="B1060" s="291" t="s">
        <v>1164</v>
      </c>
      <c r="C1060" s="291" t="s">
        <v>1369</v>
      </c>
      <c r="D1060" s="291" t="s">
        <v>550</v>
      </c>
      <c r="E1060" s="291" t="s">
        <v>1166</v>
      </c>
      <c r="F1060" s="291" t="s">
        <v>1167</v>
      </c>
      <c r="G1060" s="291" t="s">
        <v>1170</v>
      </c>
      <c r="H1060" s="294">
        <v>18.23</v>
      </c>
      <c r="I1060" s="294">
        <v>36.456</v>
      </c>
      <c r="J1060" s="291" t="s">
        <v>1169</v>
      </c>
      <c r="K1060" s="294">
        <v>227.85</v>
      </c>
      <c r="L1060" s="294">
        <v>3473.25</v>
      </c>
      <c r="M1060" s="294">
        <v>3245.4</v>
      </c>
      <c r="N1060" s="291" t="s">
        <v>42</v>
      </c>
    </row>
    <row r="1061" s="291" customFormat="1" hidden="1" outlineLevel="2" spans="1:14">
      <c r="A1061" s="291">
        <v>965</v>
      </c>
      <c r="B1061" s="291" t="s">
        <v>1164</v>
      </c>
      <c r="C1061" s="291" t="s">
        <v>1369</v>
      </c>
      <c r="D1061" s="291" t="s">
        <v>550</v>
      </c>
      <c r="E1061" s="291" t="s">
        <v>1166</v>
      </c>
      <c r="F1061" s="291" t="s">
        <v>1167</v>
      </c>
      <c r="G1061" s="291" t="s">
        <v>1171</v>
      </c>
      <c r="H1061" s="294">
        <v>18.23</v>
      </c>
      <c r="I1061" s="294">
        <v>36.456</v>
      </c>
      <c r="J1061" s="291" t="s">
        <v>1169</v>
      </c>
      <c r="K1061" s="294">
        <v>227.85</v>
      </c>
      <c r="L1061" s="294">
        <v>3473.25</v>
      </c>
      <c r="M1061" s="294">
        <v>3245.4</v>
      </c>
      <c r="N1061" s="291" t="s">
        <v>42</v>
      </c>
    </row>
    <row r="1062" s="291" customFormat="1" hidden="1" outlineLevel="2" spans="1:14">
      <c r="A1062" s="291">
        <v>966</v>
      </c>
      <c r="B1062" s="291" t="s">
        <v>1164</v>
      </c>
      <c r="C1062" s="291" t="s">
        <v>1369</v>
      </c>
      <c r="D1062" s="291" t="s">
        <v>550</v>
      </c>
      <c r="E1062" s="291" t="s">
        <v>1166</v>
      </c>
      <c r="F1062" s="291" t="s">
        <v>1167</v>
      </c>
      <c r="G1062" s="291" t="s">
        <v>1172</v>
      </c>
      <c r="H1062" s="294">
        <v>18.23</v>
      </c>
      <c r="I1062" s="294">
        <v>36.456</v>
      </c>
      <c r="J1062" s="291" t="s">
        <v>1169</v>
      </c>
      <c r="K1062" s="294">
        <v>227.85</v>
      </c>
      <c r="L1062" s="294">
        <v>3473.25</v>
      </c>
      <c r="M1062" s="294">
        <v>3245.4</v>
      </c>
      <c r="N1062" s="291" t="s">
        <v>42</v>
      </c>
    </row>
    <row r="1063" s="291" customFormat="1" hidden="1" outlineLevel="2" spans="1:14">
      <c r="A1063" s="291">
        <v>967</v>
      </c>
      <c r="B1063" s="291" t="s">
        <v>1164</v>
      </c>
      <c r="C1063" s="291" t="s">
        <v>1369</v>
      </c>
      <c r="D1063" s="291" t="s">
        <v>550</v>
      </c>
      <c r="E1063" s="291" t="s">
        <v>1166</v>
      </c>
      <c r="F1063" s="291" t="s">
        <v>1167</v>
      </c>
      <c r="G1063" s="291" t="s">
        <v>1173</v>
      </c>
      <c r="H1063" s="294">
        <v>18.23</v>
      </c>
      <c r="I1063" s="294">
        <v>36.456</v>
      </c>
      <c r="J1063" s="291" t="s">
        <v>1169</v>
      </c>
      <c r="K1063" s="294">
        <v>227.85</v>
      </c>
      <c r="L1063" s="294">
        <v>3473.25</v>
      </c>
      <c r="M1063" s="294">
        <v>3245.4</v>
      </c>
      <c r="N1063" s="291" t="s">
        <v>42</v>
      </c>
    </row>
    <row r="1064" s="291" customFormat="1" hidden="1" outlineLevel="2" spans="1:14">
      <c r="A1064" s="291">
        <v>968</v>
      </c>
      <c r="B1064" s="291" t="s">
        <v>1164</v>
      </c>
      <c r="C1064" s="291" t="s">
        <v>1369</v>
      </c>
      <c r="D1064" s="291" t="s">
        <v>550</v>
      </c>
      <c r="E1064" s="291" t="s">
        <v>1166</v>
      </c>
      <c r="F1064" s="291" t="s">
        <v>1167</v>
      </c>
      <c r="G1064" s="291" t="s">
        <v>1174</v>
      </c>
      <c r="H1064" s="294">
        <v>18.23</v>
      </c>
      <c r="I1064" s="294">
        <v>36.456</v>
      </c>
      <c r="J1064" s="291" t="s">
        <v>1169</v>
      </c>
      <c r="K1064" s="294">
        <v>227.85</v>
      </c>
      <c r="L1064" s="294">
        <v>3473.25</v>
      </c>
      <c r="M1064" s="294">
        <v>3245.4</v>
      </c>
      <c r="N1064" s="291" t="s">
        <v>42</v>
      </c>
    </row>
    <row r="1065" s="291" customFormat="1" hidden="1" outlineLevel="2" spans="1:14">
      <c r="A1065" s="291">
        <v>969</v>
      </c>
      <c r="B1065" s="291" t="s">
        <v>1164</v>
      </c>
      <c r="C1065" s="291" t="s">
        <v>1369</v>
      </c>
      <c r="D1065" s="291" t="s">
        <v>550</v>
      </c>
      <c r="E1065" s="291" t="s">
        <v>1166</v>
      </c>
      <c r="F1065" s="291" t="s">
        <v>1167</v>
      </c>
      <c r="G1065" s="291" t="s">
        <v>1175</v>
      </c>
      <c r="H1065" s="294">
        <v>18.23</v>
      </c>
      <c r="I1065" s="294">
        <v>36.456</v>
      </c>
      <c r="J1065" s="291" t="s">
        <v>1169</v>
      </c>
      <c r="K1065" s="294">
        <v>227.85</v>
      </c>
      <c r="L1065" s="294">
        <v>3473.25</v>
      </c>
      <c r="M1065" s="294">
        <v>3245.4</v>
      </c>
      <c r="N1065" s="291" t="s">
        <v>42</v>
      </c>
    </row>
    <row r="1066" s="291" customFormat="1" outlineLevel="1" collapsed="1" spans="4:14">
      <c r="D1066" s="293" t="s">
        <v>1370</v>
      </c>
      <c r="H1066" s="294">
        <f>SUBTOTAL(9,H1055:H1065)</f>
        <v>200.53</v>
      </c>
      <c r="I1066" s="294">
        <f>SUBTOTAL(9,I1055:I1065)</f>
        <v>401.016</v>
      </c>
      <c r="K1066" s="294"/>
      <c r="L1066" s="294"/>
      <c r="M1066" s="294"/>
      <c r="N1066" s="291">
        <f>SUBTOTAL(9,N1055:N1065)</f>
        <v>0</v>
      </c>
    </row>
    <row r="1067" s="291" customFormat="1" hidden="1" outlineLevel="2" spans="1:14">
      <c r="A1067" s="291">
        <v>970</v>
      </c>
      <c r="B1067" s="291" t="s">
        <v>1164</v>
      </c>
      <c r="C1067" s="291" t="s">
        <v>1371</v>
      </c>
      <c r="D1067" s="291" t="s">
        <v>788</v>
      </c>
      <c r="E1067" s="291" t="s">
        <v>1166</v>
      </c>
      <c r="F1067" s="291" t="s">
        <v>1167</v>
      </c>
      <c r="G1067" s="291" t="s">
        <v>1179</v>
      </c>
      <c r="H1067" s="294">
        <v>18.22</v>
      </c>
      <c r="I1067" s="294">
        <v>36.44</v>
      </c>
      <c r="J1067" s="291" t="s">
        <v>1169</v>
      </c>
      <c r="K1067" s="294">
        <v>227.75</v>
      </c>
      <c r="L1067" s="294">
        <v>3473.25</v>
      </c>
      <c r="M1067" s="294">
        <v>3245.5</v>
      </c>
      <c r="N1067" s="291" t="s">
        <v>42</v>
      </c>
    </row>
    <row r="1068" s="291" customFormat="1" hidden="1" outlineLevel="2" spans="1:14">
      <c r="A1068" s="291">
        <v>971</v>
      </c>
      <c r="B1068" s="291" t="s">
        <v>1164</v>
      </c>
      <c r="C1068" s="291" t="s">
        <v>1371</v>
      </c>
      <c r="D1068" s="291" t="s">
        <v>788</v>
      </c>
      <c r="E1068" s="291" t="s">
        <v>1166</v>
      </c>
      <c r="F1068" s="291" t="s">
        <v>1167</v>
      </c>
      <c r="G1068" s="291" t="s">
        <v>1180</v>
      </c>
      <c r="H1068" s="294">
        <v>18.22</v>
      </c>
      <c r="I1068" s="294">
        <v>36.44</v>
      </c>
      <c r="J1068" s="291" t="s">
        <v>1169</v>
      </c>
      <c r="K1068" s="294">
        <v>227.75</v>
      </c>
      <c r="L1068" s="294">
        <v>3473.25</v>
      </c>
      <c r="M1068" s="294">
        <v>3245.5</v>
      </c>
      <c r="N1068" s="291" t="s">
        <v>42</v>
      </c>
    </row>
    <row r="1069" s="291" customFormat="1" hidden="1" outlineLevel="2" spans="1:14">
      <c r="A1069" s="291">
        <v>972</v>
      </c>
      <c r="B1069" s="291" t="s">
        <v>1164</v>
      </c>
      <c r="C1069" s="291" t="s">
        <v>1371</v>
      </c>
      <c r="D1069" s="291" t="s">
        <v>788</v>
      </c>
      <c r="E1069" s="291" t="s">
        <v>1166</v>
      </c>
      <c r="F1069" s="291" t="s">
        <v>1167</v>
      </c>
      <c r="G1069" s="291" t="s">
        <v>1181</v>
      </c>
      <c r="H1069" s="294">
        <v>18.22</v>
      </c>
      <c r="I1069" s="294">
        <v>36.44</v>
      </c>
      <c r="J1069" s="291" t="s">
        <v>1169</v>
      </c>
      <c r="K1069" s="294">
        <v>227.75</v>
      </c>
      <c r="L1069" s="294">
        <v>3473.25</v>
      </c>
      <c r="M1069" s="294">
        <v>3245.5</v>
      </c>
      <c r="N1069" s="291" t="s">
        <v>42</v>
      </c>
    </row>
    <row r="1070" s="291" customFormat="1" hidden="1" outlineLevel="2" spans="1:14">
      <c r="A1070" s="291">
        <v>973</v>
      </c>
      <c r="B1070" s="291" t="s">
        <v>1164</v>
      </c>
      <c r="C1070" s="291" t="s">
        <v>1371</v>
      </c>
      <c r="D1070" s="291" t="s">
        <v>788</v>
      </c>
      <c r="E1070" s="291" t="s">
        <v>1166</v>
      </c>
      <c r="F1070" s="291" t="s">
        <v>1167</v>
      </c>
      <c r="G1070" s="291" t="s">
        <v>1168</v>
      </c>
      <c r="H1070" s="294">
        <v>18.22</v>
      </c>
      <c r="I1070" s="294">
        <v>36.44</v>
      </c>
      <c r="J1070" s="291" t="s">
        <v>1169</v>
      </c>
      <c r="K1070" s="294">
        <v>227.75</v>
      </c>
      <c r="L1070" s="294">
        <v>3473.25</v>
      </c>
      <c r="M1070" s="294">
        <v>3245.5</v>
      </c>
      <c r="N1070" s="291" t="s">
        <v>42</v>
      </c>
    </row>
    <row r="1071" s="291" customFormat="1" hidden="1" outlineLevel="2" spans="1:14">
      <c r="A1071" s="291">
        <v>974</v>
      </c>
      <c r="B1071" s="291" t="s">
        <v>1164</v>
      </c>
      <c r="C1071" s="291" t="s">
        <v>1371</v>
      </c>
      <c r="D1071" s="291" t="s">
        <v>788</v>
      </c>
      <c r="E1071" s="291" t="s">
        <v>1166</v>
      </c>
      <c r="F1071" s="291" t="s">
        <v>1167</v>
      </c>
      <c r="G1071" s="291" t="s">
        <v>1170</v>
      </c>
      <c r="H1071" s="294">
        <v>18.22</v>
      </c>
      <c r="I1071" s="294">
        <v>36.44</v>
      </c>
      <c r="J1071" s="291" t="s">
        <v>1169</v>
      </c>
      <c r="K1071" s="294">
        <v>227.75</v>
      </c>
      <c r="L1071" s="294">
        <v>3473.25</v>
      </c>
      <c r="M1071" s="294">
        <v>3245.5</v>
      </c>
      <c r="N1071" s="291" t="s">
        <v>42</v>
      </c>
    </row>
    <row r="1072" s="291" customFormat="1" hidden="1" outlineLevel="2" spans="1:14">
      <c r="A1072" s="291">
        <v>975</v>
      </c>
      <c r="B1072" s="291" t="s">
        <v>1164</v>
      </c>
      <c r="C1072" s="291" t="s">
        <v>1371</v>
      </c>
      <c r="D1072" s="291" t="s">
        <v>788</v>
      </c>
      <c r="E1072" s="291" t="s">
        <v>1166</v>
      </c>
      <c r="F1072" s="291" t="s">
        <v>1167</v>
      </c>
      <c r="G1072" s="291" t="s">
        <v>1171</v>
      </c>
      <c r="H1072" s="294">
        <v>18.22</v>
      </c>
      <c r="I1072" s="294">
        <v>36.44</v>
      </c>
      <c r="J1072" s="291" t="s">
        <v>1169</v>
      </c>
      <c r="K1072" s="294">
        <v>227.75</v>
      </c>
      <c r="L1072" s="294">
        <v>3473.25</v>
      </c>
      <c r="M1072" s="294">
        <v>3245.5</v>
      </c>
      <c r="N1072" s="291" t="s">
        <v>42</v>
      </c>
    </row>
    <row r="1073" s="291" customFormat="1" hidden="1" outlineLevel="2" spans="1:14">
      <c r="A1073" s="291">
        <v>976</v>
      </c>
      <c r="B1073" s="291" t="s">
        <v>1164</v>
      </c>
      <c r="C1073" s="291" t="s">
        <v>1371</v>
      </c>
      <c r="D1073" s="291" t="s">
        <v>788</v>
      </c>
      <c r="E1073" s="291" t="s">
        <v>1166</v>
      </c>
      <c r="F1073" s="291" t="s">
        <v>1167</v>
      </c>
      <c r="G1073" s="291" t="s">
        <v>1172</v>
      </c>
      <c r="H1073" s="294">
        <v>18.22</v>
      </c>
      <c r="I1073" s="294">
        <v>36.44</v>
      </c>
      <c r="J1073" s="291" t="s">
        <v>1169</v>
      </c>
      <c r="K1073" s="294">
        <v>227.75</v>
      </c>
      <c r="L1073" s="294">
        <v>3473.25</v>
      </c>
      <c r="M1073" s="294">
        <v>3245.5</v>
      </c>
      <c r="N1073" s="291" t="s">
        <v>42</v>
      </c>
    </row>
    <row r="1074" s="291" customFormat="1" hidden="1" outlineLevel="2" spans="1:14">
      <c r="A1074" s="291">
        <v>977</v>
      </c>
      <c r="B1074" s="291" t="s">
        <v>1164</v>
      </c>
      <c r="C1074" s="291" t="s">
        <v>1371</v>
      </c>
      <c r="D1074" s="291" t="s">
        <v>788</v>
      </c>
      <c r="E1074" s="291" t="s">
        <v>1166</v>
      </c>
      <c r="F1074" s="291" t="s">
        <v>1167</v>
      </c>
      <c r="G1074" s="291" t="s">
        <v>1173</v>
      </c>
      <c r="H1074" s="294">
        <v>18.22</v>
      </c>
      <c r="I1074" s="294">
        <v>36.44</v>
      </c>
      <c r="J1074" s="291" t="s">
        <v>1169</v>
      </c>
      <c r="K1074" s="294">
        <v>227.75</v>
      </c>
      <c r="L1074" s="294">
        <v>3473.25</v>
      </c>
      <c r="M1074" s="294">
        <v>3245.5</v>
      </c>
      <c r="N1074" s="291" t="s">
        <v>42</v>
      </c>
    </row>
    <row r="1075" s="291" customFormat="1" hidden="1" outlineLevel="2" spans="1:14">
      <c r="A1075" s="291">
        <v>978</v>
      </c>
      <c r="B1075" s="291" t="s">
        <v>1164</v>
      </c>
      <c r="C1075" s="291" t="s">
        <v>1371</v>
      </c>
      <c r="D1075" s="291" t="s">
        <v>788</v>
      </c>
      <c r="E1075" s="291" t="s">
        <v>1166</v>
      </c>
      <c r="F1075" s="291" t="s">
        <v>1167</v>
      </c>
      <c r="G1075" s="291" t="s">
        <v>1174</v>
      </c>
      <c r="H1075" s="294">
        <v>18.22</v>
      </c>
      <c r="I1075" s="294">
        <v>36.44</v>
      </c>
      <c r="J1075" s="291" t="s">
        <v>1169</v>
      </c>
      <c r="K1075" s="294">
        <v>227.75</v>
      </c>
      <c r="L1075" s="294">
        <v>3473.25</v>
      </c>
      <c r="M1075" s="294">
        <v>3245.5</v>
      </c>
      <c r="N1075" s="291" t="s">
        <v>42</v>
      </c>
    </row>
    <row r="1076" s="291" customFormat="1" hidden="1" outlineLevel="2" spans="1:14">
      <c r="A1076" s="291">
        <v>979</v>
      </c>
      <c r="B1076" s="291" t="s">
        <v>1164</v>
      </c>
      <c r="C1076" s="291" t="s">
        <v>1371</v>
      </c>
      <c r="D1076" s="291" t="s">
        <v>788</v>
      </c>
      <c r="E1076" s="291" t="s">
        <v>1166</v>
      </c>
      <c r="F1076" s="291" t="s">
        <v>1167</v>
      </c>
      <c r="G1076" s="291" t="s">
        <v>1175</v>
      </c>
      <c r="H1076" s="294">
        <v>18.22</v>
      </c>
      <c r="I1076" s="294">
        <v>36.44</v>
      </c>
      <c r="J1076" s="291" t="s">
        <v>1169</v>
      </c>
      <c r="K1076" s="294">
        <v>227.75</v>
      </c>
      <c r="L1076" s="294">
        <v>3473.25</v>
      </c>
      <c r="M1076" s="294">
        <v>3245.5</v>
      </c>
      <c r="N1076" s="291" t="s">
        <v>42</v>
      </c>
    </row>
    <row r="1077" s="291" customFormat="1" outlineLevel="1" collapsed="1" spans="4:14">
      <c r="D1077" s="293" t="s">
        <v>1372</v>
      </c>
      <c r="H1077" s="294">
        <f>SUBTOTAL(9,H1067:H1076)</f>
        <v>182.2</v>
      </c>
      <c r="I1077" s="294">
        <f>SUBTOTAL(9,I1067:I1076)</f>
        <v>364.4</v>
      </c>
      <c r="K1077" s="294"/>
      <c r="L1077" s="294"/>
      <c r="M1077" s="294"/>
      <c r="N1077" s="291">
        <f>SUBTOTAL(9,N1067:N1076)</f>
        <v>0</v>
      </c>
    </row>
    <row r="1078" s="291" customFormat="1" hidden="1" outlineLevel="2" spans="1:14">
      <c r="A1078" s="291">
        <v>980</v>
      </c>
      <c r="B1078" s="291" t="s">
        <v>1164</v>
      </c>
      <c r="C1078" s="291" t="s">
        <v>1373</v>
      </c>
      <c r="D1078" s="291" t="s">
        <v>314</v>
      </c>
      <c r="E1078" s="291" t="s">
        <v>1166</v>
      </c>
      <c r="F1078" s="291" t="s">
        <v>1167</v>
      </c>
      <c r="G1078" s="291" t="s">
        <v>1178</v>
      </c>
      <c r="H1078" s="294">
        <v>18.23</v>
      </c>
      <c r="I1078" s="294">
        <v>36.456</v>
      </c>
      <c r="J1078" s="291" t="s">
        <v>1169</v>
      </c>
      <c r="K1078" s="294">
        <v>227.85</v>
      </c>
      <c r="L1078" s="294">
        <v>3473.25</v>
      </c>
      <c r="M1078" s="294">
        <v>3245.4</v>
      </c>
      <c r="N1078" s="291" t="s">
        <v>42</v>
      </c>
    </row>
    <row r="1079" s="291" customFormat="1" hidden="1" outlineLevel="2" spans="1:14">
      <c r="A1079" s="291">
        <v>981</v>
      </c>
      <c r="B1079" s="291" t="s">
        <v>1164</v>
      </c>
      <c r="C1079" s="291" t="s">
        <v>1373</v>
      </c>
      <c r="D1079" s="291" t="s">
        <v>314</v>
      </c>
      <c r="E1079" s="291" t="s">
        <v>1166</v>
      </c>
      <c r="F1079" s="291" t="s">
        <v>1167</v>
      </c>
      <c r="G1079" s="291" t="s">
        <v>1179</v>
      </c>
      <c r="H1079" s="294">
        <v>18.23</v>
      </c>
      <c r="I1079" s="294">
        <v>36.456</v>
      </c>
      <c r="J1079" s="291" t="s">
        <v>1169</v>
      </c>
      <c r="K1079" s="294">
        <v>227.85</v>
      </c>
      <c r="L1079" s="294">
        <v>3473.25</v>
      </c>
      <c r="M1079" s="294">
        <v>3245.4</v>
      </c>
      <c r="N1079" s="291" t="s">
        <v>42</v>
      </c>
    </row>
    <row r="1080" s="291" customFormat="1" hidden="1" outlineLevel="2" spans="1:14">
      <c r="A1080" s="291">
        <v>982</v>
      </c>
      <c r="B1080" s="291" t="s">
        <v>1164</v>
      </c>
      <c r="C1080" s="291" t="s">
        <v>1373</v>
      </c>
      <c r="D1080" s="291" t="s">
        <v>314</v>
      </c>
      <c r="E1080" s="291" t="s">
        <v>1166</v>
      </c>
      <c r="F1080" s="291" t="s">
        <v>1167</v>
      </c>
      <c r="G1080" s="291" t="s">
        <v>1180</v>
      </c>
      <c r="H1080" s="294">
        <v>18.23</v>
      </c>
      <c r="I1080" s="294">
        <v>36.456</v>
      </c>
      <c r="J1080" s="291" t="s">
        <v>1169</v>
      </c>
      <c r="K1080" s="294">
        <v>227.85</v>
      </c>
      <c r="L1080" s="294">
        <v>3473.25</v>
      </c>
      <c r="M1080" s="294">
        <v>3245.4</v>
      </c>
      <c r="N1080" s="291" t="s">
        <v>42</v>
      </c>
    </row>
    <row r="1081" s="291" customFormat="1" hidden="1" outlineLevel="2" spans="1:14">
      <c r="A1081" s="291">
        <v>983</v>
      </c>
      <c r="B1081" s="291" t="s">
        <v>1164</v>
      </c>
      <c r="C1081" s="291" t="s">
        <v>1373</v>
      </c>
      <c r="D1081" s="291" t="s">
        <v>314</v>
      </c>
      <c r="E1081" s="291" t="s">
        <v>1166</v>
      </c>
      <c r="F1081" s="291" t="s">
        <v>1167</v>
      </c>
      <c r="G1081" s="291" t="s">
        <v>1181</v>
      </c>
      <c r="H1081" s="294">
        <v>18.23</v>
      </c>
      <c r="I1081" s="294">
        <v>36.456</v>
      </c>
      <c r="J1081" s="291" t="s">
        <v>1169</v>
      </c>
      <c r="K1081" s="294">
        <v>227.85</v>
      </c>
      <c r="L1081" s="294">
        <v>3473.25</v>
      </c>
      <c r="M1081" s="294">
        <v>3245.4</v>
      </c>
      <c r="N1081" s="291" t="s">
        <v>42</v>
      </c>
    </row>
    <row r="1082" s="291" customFormat="1" hidden="1" outlineLevel="2" spans="1:14">
      <c r="A1082" s="291">
        <v>984</v>
      </c>
      <c r="B1082" s="291" t="s">
        <v>1164</v>
      </c>
      <c r="C1082" s="291" t="s">
        <v>1373</v>
      </c>
      <c r="D1082" s="291" t="s">
        <v>314</v>
      </c>
      <c r="E1082" s="291" t="s">
        <v>1166</v>
      </c>
      <c r="F1082" s="291" t="s">
        <v>1167</v>
      </c>
      <c r="G1082" s="291" t="s">
        <v>1168</v>
      </c>
      <c r="H1082" s="294">
        <v>18.23</v>
      </c>
      <c r="I1082" s="294">
        <v>36.456</v>
      </c>
      <c r="J1082" s="291" t="s">
        <v>1169</v>
      </c>
      <c r="K1082" s="294">
        <v>227.85</v>
      </c>
      <c r="L1082" s="294">
        <v>3473.25</v>
      </c>
      <c r="M1082" s="294">
        <v>3245.4</v>
      </c>
      <c r="N1082" s="291" t="s">
        <v>42</v>
      </c>
    </row>
    <row r="1083" s="291" customFormat="1" hidden="1" outlineLevel="2" spans="1:14">
      <c r="A1083" s="291">
        <v>985</v>
      </c>
      <c r="B1083" s="291" t="s">
        <v>1164</v>
      </c>
      <c r="C1083" s="291" t="s">
        <v>1373</v>
      </c>
      <c r="D1083" s="291" t="s">
        <v>314</v>
      </c>
      <c r="E1083" s="291" t="s">
        <v>1166</v>
      </c>
      <c r="F1083" s="291" t="s">
        <v>1167</v>
      </c>
      <c r="G1083" s="291" t="s">
        <v>1170</v>
      </c>
      <c r="H1083" s="294">
        <v>18.23</v>
      </c>
      <c r="I1083" s="294">
        <v>36.456</v>
      </c>
      <c r="J1083" s="291" t="s">
        <v>1169</v>
      </c>
      <c r="K1083" s="294">
        <v>227.85</v>
      </c>
      <c r="L1083" s="294">
        <v>3473.25</v>
      </c>
      <c r="M1083" s="294">
        <v>3245.4</v>
      </c>
      <c r="N1083" s="291" t="s">
        <v>42</v>
      </c>
    </row>
    <row r="1084" s="291" customFormat="1" hidden="1" outlineLevel="2" spans="1:14">
      <c r="A1084" s="291">
        <v>986</v>
      </c>
      <c r="B1084" s="291" t="s">
        <v>1164</v>
      </c>
      <c r="C1084" s="291" t="s">
        <v>1373</v>
      </c>
      <c r="D1084" s="291" t="s">
        <v>314</v>
      </c>
      <c r="E1084" s="291" t="s">
        <v>1166</v>
      </c>
      <c r="F1084" s="291" t="s">
        <v>1167</v>
      </c>
      <c r="G1084" s="291" t="s">
        <v>1171</v>
      </c>
      <c r="H1084" s="294">
        <v>18.23</v>
      </c>
      <c r="I1084" s="294">
        <v>36.456</v>
      </c>
      <c r="J1084" s="291" t="s">
        <v>1169</v>
      </c>
      <c r="K1084" s="294">
        <v>227.85</v>
      </c>
      <c r="L1084" s="294">
        <v>3473.25</v>
      </c>
      <c r="M1084" s="294">
        <v>3245.4</v>
      </c>
      <c r="N1084" s="291" t="s">
        <v>42</v>
      </c>
    </row>
    <row r="1085" s="291" customFormat="1" hidden="1" outlineLevel="2" spans="1:14">
      <c r="A1085" s="291">
        <v>987</v>
      </c>
      <c r="B1085" s="291" t="s">
        <v>1164</v>
      </c>
      <c r="C1085" s="291" t="s">
        <v>1373</v>
      </c>
      <c r="D1085" s="291" t="s">
        <v>314</v>
      </c>
      <c r="E1085" s="291" t="s">
        <v>1166</v>
      </c>
      <c r="F1085" s="291" t="s">
        <v>1167</v>
      </c>
      <c r="G1085" s="291" t="s">
        <v>1172</v>
      </c>
      <c r="H1085" s="294">
        <v>18.23</v>
      </c>
      <c r="I1085" s="294">
        <v>36.456</v>
      </c>
      <c r="J1085" s="291" t="s">
        <v>1169</v>
      </c>
      <c r="K1085" s="294">
        <v>227.85</v>
      </c>
      <c r="L1085" s="294">
        <v>3473.25</v>
      </c>
      <c r="M1085" s="294">
        <v>3245.4</v>
      </c>
      <c r="N1085" s="291" t="s">
        <v>42</v>
      </c>
    </row>
    <row r="1086" s="291" customFormat="1" hidden="1" outlineLevel="2" spans="1:14">
      <c r="A1086" s="291">
        <v>988</v>
      </c>
      <c r="B1086" s="291" t="s">
        <v>1164</v>
      </c>
      <c r="C1086" s="291" t="s">
        <v>1373</v>
      </c>
      <c r="D1086" s="291" t="s">
        <v>314</v>
      </c>
      <c r="E1086" s="291" t="s">
        <v>1166</v>
      </c>
      <c r="F1086" s="291" t="s">
        <v>1167</v>
      </c>
      <c r="G1086" s="291" t="s">
        <v>1173</v>
      </c>
      <c r="H1086" s="294">
        <v>18.23</v>
      </c>
      <c r="I1086" s="294">
        <v>36.456</v>
      </c>
      <c r="J1086" s="291" t="s">
        <v>1169</v>
      </c>
      <c r="K1086" s="294">
        <v>227.85</v>
      </c>
      <c r="L1086" s="294">
        <v>3473.25</v>
      </c>
      <c r="M1086" s="294">
        <v>3245.4</v>
      </c>
      <c r="N1086" s="291" t="s">
        <v>42</v>
      </c>
    </row>
    <row r="1087" s="291" customFormat="1" hidden="1" outlineLevel="2" spans="1:14">
      <c r="A1087" s="291">
        <v>989</v>
      </c>
      <c r="B1087" s="291" t="s">
        <v>1164</v>
      </c>
      <c r="C1087" s="291" t="s">
        <v>1373</v>
      </c>
      <c r="D1087" s="291" t="s">
        <v>314</v>
      </c>
      <c r="E1087" s="291" t="s">
        <v>1166</v>
      </c>
      <c r="F1087" s="291" t="s">
        <v>1167</v>
      </c>
      <c r="G1087" s="291" t="s">
        <v>1174</v>
      </c>
      <c r="H1087" s="294">
        <v>18.23</v>
      </c>
      <c r="I1087" s="294">
        <v>36.456</v>
      </c>
      <c r="J1087" s="291" t="s">
        <v>1169</v>
      </c>
      <c r="K1087" s="294">
        <v>227.85</v>
      </c>
      <c r="L1087" s="294">
        <v>3473.25</v>
      </c>
      <c r="M1087" s="294">
        <v>3245.4</v>
      </c>
      <c r="N1087" s="291" t="s">
        <v>42</v>
      </c>
    </row>
    <row r="1088" s="291" customFormat="1" hidden="1" outlineLevel="2" spans="1:14">
      <c r="A1088" s="291">
        <v>990</v>
      </c>
      <c r="B1088" s="291" t="s">
        <v>1164</v>
      </c>
      <c r="C1088" s="291" t="s">
        <v>1373</v>
      </c>
      <c r="D1088" s="291" t="s">
        <v>314</v>
      </c>
      <c r="E1088" s="291" t="s">
        <v>1166</v>
      </c>
      <c r="F1088" s="291" t="s">
        <v>1167</v>
      </c>
      <c r="G1088" s="291" t="s">
        <v>1175</v>
      </c>
      <c r="H1088" s="294">
        <v>18.23</v>
      </c>
      <c r="I1088" s="294">
        <v>36.456</v>
      </c>
      <c r="J1088" s="291" t="s">
        <v>1169</v>
      </c>
      <c r="K1088" s="294">
        <v>227.85</v>
      </c>
      <c r="L1088" s="294">
        <v>3473.25</v>
      </c>
      <c r="M1088" s="294">
        <v>3245.4</v>
      </c>
      <c r="N1088" s="291" t="s">
        <v>42</v>
      </c>
    </row>
    <row r="1089" s="291" customFormat="1" outlineLevel="1" collapsed="1" spans="4:14">
      <c r="D1089" s="293" t="s">
        <v>1374</v>
      </c>
      <c r="H1089" s="294">
        <f>SUBTOTAL(9,H1078:H1088)</f>
        <v>200.53</v>
      </c>
      <c r="I1089" s="294">
        <f>SUBTOTAL(9,I1078:I1088)</f>
        <v>401.016</v>
      </c>
      <c r="K1089" s="294"/>
      <c r="L1089" s="294"/>
      <c r="M1089" s="294"/>
      <c r="N1089" s="291">
        <f>SUBTOTAL(9,N1078:N1088)</f>
        <v>0</v>
      </c>
    </row>
    <row r="1090" s="291" customFormat="1" hidden="1" outlineLevel="2" spans="1:14">
      <c r="A1090" s="291">
        <v>991</v>
      </c>
      <c r="B1090" s="291" t="s">
        <v>1164</v>
      </c>
      <c r="C1090" s="291" t="s">
        <v>1375</v>
      </c>
      <c r="D1090" s="291" t="s">
        <v>552</v>
      </c>
      <c r="E1090" s="291" t="s">
        <v>1166</v>
      </c>
      <c r="F1090" s="291" t="s">
        <v>1167</v>
      </c>
      <c r="G1090" s="291" t="s">
        <v>1178</v>
      </c>
      <c r="H1090" s="294">
        <v>18.23</v>
      </c>
      <c r="I1090" s="294">
        <v>36.456</v>
      </c>
      <c r="J1090" s="291" t="s">
        <v>1169</v>
      </c>
      <c r="K1090" s="294">
        <v>227.85</v>
      </c>
      <c r="L1090" s="294">
        <v>3473.25</v>
      </c>
      <c r="M1090" s="294">
        <v>3245.4</v>
      </c>
      <c r="N1090" s="291" t="s">
        <v>42</v>
      </c>
    </row>
    <row r="1091" s="291" customFormat="1" hidden="1" outlineLevel="2" spans="1:14">
      <c r="A1091" s="291">
        <v>992</v>
      </c>
      <c r="B1091" s="291" t="s">
        <v>1164</v>
      </c>
      <c r="C1091" s="291" t="s">
        <v>1375</v>
      </c>
      <c r="D1091" s="291" t="s">
        <v>552</v>
      </c>
      <c r="E1091" s="291" t="s">
        <v>1166</v>
      </c>
      <c r="F1091" s="291" t="s">
        <v>1167</v>
      </c>
      <c r="G1091" s="291" t="s">
        <v>1179</v>
      </c>
      <c r="H1091" s="294">
        <v>18.23</v>
      </c>
      <c r="I1091" s="294">
        <v>36.456</v>
      </c>
      <c r="J1091" s="291" t="s">
        <v>1169</v>
      </c>
      <c r="K1091" s="294">
        <v>227.85</v>
      </c>
      <c r="L1091" s="294">
        <v>3473.25</v>
      </c>
      <c r="M1091" s="294">
        <v>3245.4</v>
      </c>
      <c r="N1091" s="291" t="s">
        <v>42</v>
      </c>
    </row>
    <row r="1092" s="291" customFormat="1" hidden="1" outlineLevel="2" spans="1:14">
      <c r="A1092" s="291">
        <v>993</v>
      </c>
      <c r="B1092" s="291" t="s">
        <v>1164</v>
      </c>
      <c r="C1092" s="291" t="s">
        <v>1375</v>
      </c>
      <c r="D1092" s="291" t="s">
        <v>552</v>
      </c>
      <c r="E1092" s="291" t="s">
        <v>1166</v>
      </c>
      <c r="F1092" s="291" t="s">
        <v>1167</v>
      </c>
      <c r="G1092" s="291" t="s">
        <v>1180</v>
      </c>
      <c r="H1092" s="294">
        <v>18.23</v>
      </c>
      <c r="I1092" s="294">
        <v>36.456</v>
      </c>
      <c r="J1092" s="291" t="s">
        <v>1169</v>
      </c>
      <c r="K1092" s="294">
        <v>227.85</v>
      </c>
      <c r="L1092" s="294">
        <v>3473.25</v>
      </c>
      <c r="M1092" s="294">
        <v>3245.4</v>
      </c>
      <c r="N1092" s="291" t="s">
        <v>42</v>
      </c>
    </row>
    <row r="1093" s="291" customFormat="1" hidden="1" outlineLevel="2" spans="1:14">
      <c r="A1093" s="291">
        <v>994</v>
      </c>
      <c r="B1093" s="291" t="s">
        <v>1164</v>
      </c>
      <c r="C1093" s="291" t="s">
        <v>1375</v>
      </c>
      <c r="D1093" s="291" t="s">
        <v>552</v>
      </c>
      <c r="E1093" s="291" t="s">
        <v>1166</v>
      </c>
      <c r="F1093" s="291" t="s">
        <v>1167</v>
      </c>
      <c r="G1093" s="291" t="s">
        <v>1181</v>
      </c>
      <c r="H1093" s="294">
        <v>18.23</v>
      </c>
      <c r="I1093" s="294">
        <v>36.456</v>
      </c>
      <c r="J1093" s="291" t="s">
        <v>1169</v>
      </c>
      <c r="K1093" s="294">
        <v>227.85</v>
      </c>
      <c r="L1093" s="294">
        <v>3473.25</v>
      </c>
      <c r="M1093" s="294">
        <v>3245.4</v>
      </c>
      <c r="N1093" s="291" t="s">
        <v>42</v>
      </c>
    </row>
    <row r="1094" s="291" customFormat="1" hidden="1" outlineLevel="2" spans="1:14">
      <c r="A1094" s="291">
        <v>995</v>
      </c>
      <c r="B1094" s="291" t="s">
        <v>1164</v>
      </c>
      <c r="C1094" s="291" t="s">
        <v>1375</v>
      </c>
      <c r="D1094" s="291" t="s">
        <v>552</v>
      </c>
      <c r="E1094" s="291" t="s">
        <v>1166</v>
      </c>
      <c r="F1094" s="291" t="s">
        <v>1167</v>
      </c>
      <c r="G1094" s="291" t="s">
        <v>1168</v>
      </c>
      <c r="H1094" s="294">
        <v>18.23</v>
      </c>
      <c r="I1094" s="294">
        <v>36.456</v>
      </c>
      <c r="J1094" s="291" t="s">
        <v>1169</v>
      </c>
      <c r="K1094" s="294">
        <v>227.85</v>
      </c>
      <c r="L1094" s="294">
        <v>3473.25</v>
      </c>
      <c r="M1094" s="294">
        <v>3245.4</v>
      </c>
      <c r="N1094" s="291" t="s">
        <v>42</v>
      </c>
    </row>
    <row r="1095" s="291" customFormat="1" hidden="1" outlineLevel="2" spans="1:14">
      <c r="A1095" s="291">
        <v>996</v>
      </c>
      <c r="B1095" s="291" t="s">
        <v>1164</v>
      </c>
      <c r="C1095" s="291" t="s">
        <v>1375</v>
      </c>
      <c r="D1095" s="291" t="s">
        <v>552</v>
      </c>
      <c r="E1095" s="291" t="s">
        <v>1166</v>
      </c>
      <c r="F1095" s="291" t="s">
        <v>1167</v>
      </c>
      <c r="G1095" s="291" t="s">
        <v>1170</v>
      </c>
      <c r="H1095" s="294">
        <v>18.23</v>
      </c>
      <c r="I1095" s="294">
        <v>36.456</v>
      </c>
      <c r="J1095" s="291" t="s">
        <v>1169</v>
      </c>
      <c r="K1095" s="294">
        <v>227.85</v>
      </c>
      <c r="L1095" s="294">
        <v>3473.25</v>
      </c>
      <c r="M1095" s="294">
        <v>3245.4</v>
      </c>
      <c r="N1095" s="291" t="s">
        <v>42</v>
      </c>
    </row>
    <row r="1096" s="291" customFormat="1" hidden="1" outlineLevel="2" spans="1:14">
      <c r="A1096" s="291">
        <v>997</v>
      </c>
      <c r="B1096" s="291" t="s">
        <v>1164</v>
      </c>
      <c r="C1096" s="291" t="s">
        <v>1375</v>
      </c>
      <c r="D1096" s="291" t="s">
        <v>552</v>
      </c>
      <c r="E1096" s="291" t="s">
        <v>1166</v>
      </c>
      <c r="F1096" s="291" t="s">
        <v>1167</v>
      </c>
      <c r="G1096" s="291" t="s">
        <v>1171</v>
      </c>
      <c r="H1096" s="294">
        <v>18.23</v>
      </c>
      <c r="I1096" s="294">
        <v>36.456</v>
      </c>
      <c r="J1096" s="291" t="s">
        <v>1169</v>
      </c>
      <c r="K1096" s="294">
        <v>227.85</v>
      </c>
      <c r="L1096" s="294">
        <v>3473.25</v>
      </c>
      <c r="M1096" s="294">
        <v>3245.4</v>
      </c>
      <c r="N1096" s="291" t="s">
        <v>42</v>
      </c>
    </row>
    <row r="1097" s="291" customFormat="1" hidden="1" outlineLevel="2" spans="1:14">
      <c r="A1097" s="291">
        <v>998</v>
      </c>
      <c r="B1097" s="291" t="s">
        <v>1164</v>
      </c>
      <c r="C1097" s="291" t="s">
        <v>1375</v>
      </c>
      <c r="D1097" s="291" t="s">
        <v>552</v>
      </c>
      <c r="E1097" s="291" t="s">
        <v>1166</v>
      </c>
      <c r="F1097" s="291" t="s">
        <v>1167</v>
      </c>
      <c r="G1097" s="291" t="s">
        <v>1172</v>
      </c>
      <c r="H1097" s="294">
        <v>18.23</v>
      </c>
      <c r="I1097" s="294">
        <v>36.456</v>
      </c>
      <c r="J1097" s="291" t="s">
        <v>1169</v>
      </c>
      <c r="K1097" s="294">
        <v>227.85</v>
      </c>
      <c r="L1097" s="294">
        <v>3473.25</v>
      </c>
      <c r="M1097" s="294">
        <v>3245.4</v>
      </c>
      <c r="N1097" s="291" t="s">
        <v>42</v>
      </c>
    </row>
    <row r="1098" s="291" customFormat="1" hidden="1" outlineLevel="2" spans="1:14">
      <c r="A1098" s="291">
        <v>999</v>
      </c>
      <c r="B1098" s="291" t="s">
        <v>1164</v>
      </c>
      <c r="C1098" s="291" t="s">
        <v>1375</v>
      </c>
      <c r="D1098" s="291" t="s">
        <v>552</v>
      </c>
      <c r="E1098" s="291" t="s">
        <v>1166</v>
      </c>
      <c r="F1098" s="291" t="s">
        <v>1167</v>
      </c>
      <c r="G1098" s="291" t="s">
        <v>1173</v>
      </c>
      <c r="H1098" s="294">
        <v>18.23</v>
      </c>
      <c r="I1098" s="294">
        <v>36.456</v>
      </c>
      <c r="J1098" s="291" t="s">
        <v>1169</v>
      </c>
      <c r="K1098" s="294">
        <v>227.85</v>
      </c>
      <c r="L1098" s="294">
        <v>3473.25</v>
      </c>
      <c r="M1098" s="294">
        <v>3245.4</v>
      </c>
      <c r="N1098" s="291" t="s">
        <v>42</v>
      </c>
    </row>
    <row r="1099" s="291" customFormat="1" hidden="1" outlineLevel="2" spans="1:14">
      <c r="A1099" s="291">
        <v>1000</v>
      </c>
      <c r="B1099" s="291" t="s">
        <v>1164</v>
      </c>
      <c r="C1099" s="291" t="s">
        <v>1375</v>
      </c>
      <c r="D1099" s="291" t="s">
        <v>552</v>
      </c>
      <c r="E1099" s="291" t="s">
        <v>1166</v>
      </c>
      <c r="F1099" s="291" t="s">
        <v>1167</v>
      </c>
      <c r="G1099" s="291" t="s">
        <v>1174</v>
      </c>
      <c r="H1099" s="294">
        <v>18.23</v>
      </c>
      <c r="I1099" s="294">
        <v>36.456</v>
      </c>
      <c r="J1099" s="291" t="s">
        <v>1169</v>
      </c>
      <c r="K1099" s="294">
        <v>227.85</v>
      </c>
      <c r="L1099" s="294">
        <v>3473.25</v>
      </c>
      <c r="M1099" s="294">
        <v>3245.4</v>
      </c>
      <c r="N1099" s="291" t="s">
        <v>42</v>
      </c>
    </row>
    <row r="1100" s="291" customFormat="1" hidden="1" outlineLevel="2" spans="1:14">
      <c r="A1100" s="291">
        <v>1001</v>
      </c>
      <c r="B1100" s="291" t="s">
        <v>1164</v>
      </c>
      <c r="C1100" s="291" t="s">
        <v>1375</v>
      </c>
      <c r="D1100" s="291" t="s">
        <v>552</v>
      </c>
      <c r="E1100" s="291" t="s">
        <v>1166</v>
      </c>
      <c r="F1100" s="291" t="s">
        <v>1167</v>
      </c>
      <c r="G1100" s="291" t="s">
        <v>1175</v>
      </c>
      <c r="H1100" s="294">
        <v>18.23</v>
      </c>
      <c r="I1100" s="294">
        <v>36.456</v>
      </c>
      <c r="J1100" s="291" t="s">
        <v>1169</v>
      </c>
      <c r="K1100" s="294">
        <v>227.85</v>
      </c>
      <c r="L1100" s="294">
        <v>3473.25</v>
      </c>
      <c r="M1100" s="294">
        <v>3245.4</v>
      </c>
      <c r="N1100" s="291" t="s">
        <v>42</v>
      </c>
    </row>
    <row r="1101" s="291" customFormat="1" outlineLevel="1" collapsed="1" spans="4:14">
      <c r="D1101" s="293" t="s">
        <v>1376</v>
      </c>
      <c r="H1101" s="294">
        <f>SUBTOTAL(9,H1090:H1100)</f>
        <v>200.53</v>
      </c>
      <c r="I1101" s="294">
        <f>SUBTOTAL(9,I1090:I1100)</f>
        <v>401.016</v>
      </c>
      <c r="K1101" s="294"/>
      <c r="L1101" s="294"/>
      <c r="M1101" s="294"/>
      <c r="N1101" s="291">
        <f>SUBTOTAL(9,N1090:N1100)</f>
        <v>0</v>
      </c>
    </row>
    <row r="1102" s="291" customFormat="1" hidden="1" outlineLevel="2" spans="1:14">
      <c r="A1102" s="291">
        <v>1002</v>
      </c>
      <c r="B1102" s="291" t="s">
        <v>1164</v>
      </c>
      <c r="C1102" s="291" t="s">
        <v>1377</v>
      </c>
      <c r="D1102" s="291" t="s">
        <v>726</v>
      </c>
      <c r="E1102" s="291" t="s">
        <v>1166</v>
      </c>
      <c r="F1102" s="291" t="s">
        <v>1167</v>
      </c>
      <c r="G1102" s="291" t="s">
        <v>1178</v>
      </c>
      <c r="H1102" s="294">
        <v>18.23</v>
      </c>
      <c r="I1102" s="294">
        <v>36.456</v>
      </c>
      <c r="J1102" s="291" t="s">
        <v>1169</v>
      </c>
      <c r="K1102" s="294">
        <v>227.85</v>
      </c>
      <c r="L1102" s="294">
        <v>3473.25</v>
      </c>
      <c r="M1102" s="294">
        <v>3245.4</v>
      </c>
      <c r="N1102" s="291" t="s">
        <v>42</v>
      </c>
    </row>
    <row r="1103" s="291" customFormat="1" hidden="1" outlineLevel="2" spans="1:14">
      <c r="A1103" s="291">
        <v>1003</v>
      </c>
      <c r="B1103" s="291" t="s">
        <v>1164</v>
      </c>
      <c r="C1103" s="291" t="s">
        <v>1377</v>
      </c>
      <c r="D1103" s="291" t="s">
        <v>726</v>
      </c>
      <c r="E1103" s="291" t="s">
        <v>1166</v>
      </c>
      <c r="F1103" s="291" t="s">
        <v>1167</v>
      </c>
      <c r="G1103" s="291" t="s">
        <v>1179</v>
      </c>
      <c r="H1103" s="294">
        <v>18.23</v>
      </c>
      <c r="I1103" s="294">
        <v>36.456</v>
      </c>
      <c r="J1103" s="291" t="s">
        <v>1169</v>
      </c>
      <c r="K1103" s="294">
        <v>227.85</v>
      </c>
      <c r="L1103" s="294">
        <v>3473.25</v>
      </c>
      <c r="M1103" s="294">
        <v>3245.4</v>
      </c>
      <c r="N1103" s="291" t="s">
        <v>42</v>
      </c>
    </row>
    <row r="1104" s="291" customFormat="1" hidden="1" outlineLevel="2" spans="1:14">
      <c r="A1104" s="291">
        <v>1004</v>
      </c>
      <c r="B1104" s="291" t="s">
        <v>1164</v>
      </c>
      <c r="C1104" s="291" t="s">
        <v>1377</v>
      </c>
      <c r="D1104" s="291" t="s">
        <v>726</v>
      </c>
      <c r="E1104" s="291" t="s">
        <v>1166</v>
      </c>
      <c r="F1104" s="291" t="s">
        <v>1167</v>
      </c>
      <c r="G1104" s="291" t="s">
        <v>1180</v>
      </c>
      <c r="H1104" s="294">
        <v>18.23</v>
      </c>
      <c r="I1104" s="294">
        <v>36.456</v>
      </c>
      <c r="J1104" s="291" t="s">
        <v>1169</v>
      </c>
      <c r="K1104" s="294">
        <v>227.85</v>
      </c>
      <c r="L1104" s="294">
        <v>3473.25</v>
      </c>
      <c r="M1104" s="294">
        <v>3245.4</v>
      </c>
      <c r="N1104" s="291" t="s">
        <v>42</v>
      </c>
    </row>
    <row r="1105" s="291" customFormat="1" hidden="1" outlineLevel="2" spans="1:14">
      <c r="A1105" s="291">
        <v>1005</v>
      </c>
      <c r="B1105" s="291" t="s">
        <v>1164</v>
      </c>
      <c r="C1105" s="291" t="s">
        <v>1377</v>
      </c>
      <c r="D1105" s="291" t="s">
        <v>726</v>
      </c>
      <c r="E1105" s="291" t="s">
        <v>1166</v>
      </c>
      <c r="F1105" s="291" t="s">
        <v>1167</v>
      </c>
      <c r="G1105" s="291" t="s">
        <v>1181</v>
      </c>
      <c r="H1105" s="294">
        <v>18.23</v>
      </c>
      <c r="I1105" s="294">
        <v>36.456</v>
      </c>
      <c r="J1105" s="291" t="s">
        <v>1169</v>
      </c>
      <c r="K1105" s="294">
        <v>227.85</v>
      </c>
      <c r="L1105" s="294">
        <v>3473.25</v>
      </c>
      <c r="M1105" s="294">
        <v>3245.4</v>
      </c>
      <c r="N1105" s="291" t="s">
        <v>42</v>
      </c>
    </row>
    <row r="1106" s="291" customFormat="1" hidden="1" outlineLevel="2" spans="1:14">
      <c r="A1106" s="291">
        <v>1006</v>
      </c>
      <c r="B1106" s="291" t="s">
        <v>1164</v>
      </c>
      <c r="C1106" s="291" t="s">
        <v>1377</v>
      </c>
      <c r="D1106" s="291" t="s">
        <v>726</v>
      </c>
      <c r="E1106" s="291" t="s">
        <v>1166</v>
      </c>
      <c r="F1106" s="291" t="s">
        <v>1167</v>
      </c>
      <c r="G1106" s="291" t="s">
        <v>1168</v>
      </c>
      <c r="H1106" s="294">
        <v>18.23</v>
      </c>
      <c r="I1106" s="294">
        <v>36.456</v>
      </c>
      <c r="J1106" s="291" t="s">
        <v>1169</v>
      </c>
      <c r="K1106" s="294">
        <v>227.85</v>
      </c>
      <c r="L1106" s="294">
        <v>3473.25</v>
      </c>
      <c r="M1106" s="294">
        <v>3245.4</v>
      </c>
      <c r="N1106" s="291" t="s">
        <v>42</v>
      </c>
    </row>
    <row r="1107" s="291" customFormat="1" hidden="1" outlineLevel="2" spans="1:14">
      <c r="A1107" s="291">
        <v>1007</v>
      </c>
      <c r="B1107" s="291" t="s">
        <v>1164</v>
      </c>
      <c r="C1107" s="291" t="s">
        <v>1377</v>
      </c>
      <c r="D1107" s="291" t="s">
        <v>726</v>
      </c>
      <c r="E1107" s="291" t="s">
        <v>1166</v>
      </c>
      <c r="F1107" s="291" t="s">
        <v>1167</v>
      </c>
      <c r="G1107" s="291" t="s">
        <v>1170</v>
      </c>
      <c r="H1107" s="294">
        <v>18.23</v>
      </c>
      <c r="I1107" s="294">
        <v>36.456</v>
      </c>
      <c r="J1107" s="291" t="s">
        <v>1169</v>
      </c>
      <c r="K1107" s="294">
        <v>227.85</v>
      </c>
      <c r="L1107" s="294">
        <v>3473.25</v>
      </c>
      <c r="M1107" s="294">
        <v>3245.4</v>
      </c>
      <c r="N1107" s="291" t="s">
        <v>42</v>
      </c>
    </row>
    <row r="1108" s="291" customFormat="1" hidden="1" outlineLevel="2" spans="1:14">
      <c r="A1108" s="291">
        <v>1008</v>
      </c>
      <c r="B1108" s="291" t="s">
        <v>1164</v>
      </c>
      <c r="C1108" s="291" t="s">
        <v>1377</v>
      </c>
      <c r="D1108" s="291" t="s">
        <v>726</v>
      </c>
      <c r="E1108" s="291" t="s">
        <v>1166</v>
      </c>
      <c r="F1108" s="291" t="s">
        <v>1167</v>
      </c>
      <c r="G1108" s="291" t="s">
        <v>1171</v>
      </c>
      <c r="H1108" s="294">
        <v>18.23</v>
      </c>
      <c r="I1108" s="294">
        <v>36.456</v>
      </c>
      <c r="J1108" s="291" t="s">
        <v>1169</v>
      </c>
      <c r="K1108" s="294">
        <v>227.85</v>
      </c>
      <c r="L1108" s="294">
        <v>3473.25</v>
      </c>
      <c r="M1108" s="294">
        <v>3245.4</v>
      </c>
      <c r="N1108" s="291" t="s">
        <v>42</v>
      </c>
    </row>
    <row r="1109" s="291" customFormat="1" hidden="1" outlineLevel="2" spans="1:14">
      <c r="A1109" s="291">
        <v>1009</v>
      </c>
      <c r="B1109" s="291" t="s">
        <v>1164</v>
      </c>
      <c r="C1109" s="291" t="s">
        <v>1377</v>
      </c>
      <c r="D1109" s="291" t="s">
        <v>726</v>
      </c>
      <c r="E1109" s="291" t="s">
        <v>1166</v>
      </c>
      <c r="F1109" s="291" t="s">
        <v>1167</v>
      </c>
      <c r="G1109" s="291" t="s">
        <v>1172</v>
      </c>
      <c r="H1109" s="294">
        <v>18.23</v>
      </c>
      <c r="I1109" s="294">
        <v>36.456</v>
      </c>
      <c r="J1109" s="291" t="s">
        <v>1169</v>
      </c>
      <c r="K1109" s="294">
        <v>227.85</v>
      </c>
      <c r="L1109" s="294">
        <v>3473.25</v>
      </c>
      <c r="M1109" s="294">
        <v>3245.4</v>
      </c>
      <c r="N1109" s="291" t="s">
        <v>42</v>
      </c>
    </row>
    <row r="1110" s="291" customFormat="1" hidden="1" outlineLevel="2" spans="1:14">
      <c r="A1110" s="291">
        <v>1010</v>
      </c>
      <c r="B1110" s="291" t="s">
        <v>1164</v>
      </c>
      <c r="C1110" s="291" t="s">
        <v>1377</v>
      </c>
      <c r="D1110" s="291" t="s">
        <v>726</v>
      </c>
      <c r="E1110" s="291" t="s">
        <v>1166</v>
      </c>
      <c r="F1110" s="291" t="s">
        <v>1167</v>
      </c>
      <c r="G1110" s="291" t="s">
        <v>1173</v>
      </c>
      <c r="H1110" s="294">
        <v>18.23</v>
      </c>
      <c r="I1110" s="294">
        <v>36.456</v>
      </c>
      <c r="J1110" s="291" t="s">
        <v>1169</v>
      </c>
      <c r="K1110" s="294">
        <v>227.85</v>
      </c>
      <c r="L1110" s="294">
        <v>3473.25</v>
      </c>
      <c r="M1110" s="294">
        <v>3245.4</v>
      </c>
      <c r="N1110" s="291" t="s">
        <v>42</v>
      </c>
    </row>
    <row r="1111" s="291" customFormat="1" hidden="1" outlineLevel="2" spans="1:14">
      <c r="A1111" s="291">
        <v>1011</v>
      </c>
      <c r="B1111" s="291" t="s">
        <v>1164</v>
      </c>
      <c r="C1111" s="291" t="s">
        <v>1377</v>
      </c>
      <c r="D1111" s="291" t="s">
        <v>726</v>
      </c>
      <c r="E1111" s="291" t="s">
        <v>1166</v>
      </c>
      <c r="F1111" s="291" t="s">
        <v>1167</v>
      </c>
      <c r="G1111" s="291" t="s">
        <v>1174</v>
      </c>
      <c r="H1111" s="294">
        <v>18.23</v>
      </c>
      <c r="I1111" s="294">
        <v>36.456</v>
      </c>
      <c r="J1111" s="291" t="s">
        <v>1169</v>
      </c>
      <c r="K1111" s="294">
        <v>227.85</v>
      </c>
      <c r="L1111" s="294">
        <v>3473.25</v>
      </c>
      <c r="M1111" s="294">
        <v>3245.4</v>
      </c>
      <c r="N1111" s="291" t="s">
        <v>42</v>
      </c>
    </row>
    <row r="1112" s="291" customFormat="1" hidden="1" outlineLevel="2" spans="1:14">
      <c r="A1112" s="291">
        <v>1012</v>
      </c>
      <c r="B1112" s="291" t="s">
        <v>1164</v>
      </c>
      <c r="C1112" s="291" t="s">
        <v>1377</v>
      </c>
      <c r="D1112" s="291" t="s">
        <v>726</v>
      </c>
      <c r="E1112" s="291" t="s">
        <v>1166</v>
      </c>
      <c r="F1112" s="291" t="s">
        <v>1167</v>
      </c>
      <c r="G1112" s="291" t="s">
        <v>1175</v>
      </c>
      <c r="H1112" s="294">
        <v>18.23</v>
      </c>
      <c r="I1112" s="294">
        <v>36.456</v>
      </c>
      <c r="J1112" s="291" t="s">
        <v>1169</v>
      </c>
      <c r="K1112" s="294">
        <v>227.85</v>
      </c>
      <c r="L1112" s="294">
        <v>3473.25</v>
      </c>
      <c r="M1112" s="294">
        <v>3245.4</v>
      </c>
      <c r="N1112" s="291" t="s">
        <v>42</v>
      </c>
    </row>
    <row r="1113" s="291" customFormat="1" outlineLevel="1" collapsed="1" spans="4:14">
      <c r="D1113" s="293" t="s">
        <v>1378</v>
      </c>
      <c r="H1113" s="294">
        <f>SUBTOTAL(9,H1102:H1112)</f>
        <v>200.53</v>
      </c>
      <c r="I1113" s="294">
        <f>SUBTOTAL(9,I1102:I1112)</f>
        <v>401.016</v>
      </c>
      <c r="K1113" s="294"/>
      <c r="L1113" s="294"/>
      <c r="M1113" s="294"/>
      <c r="N1113" s="291">
        <f>SUBTOTAL(9,N1102:N1112)</f>
        <v>0</v>
      </c>
    </row>
    <row r="1114" s="291" customFormat="1" hidden="1" outlineLevel="2" spans="1:14">
      <c r="A1114" s="291">
        <v>1013</v>
      </c>
      <c r="B1114" s="291" t="s">
        <v>1164</v>
      </c>
      <c r="C1114" s="291" t="s">
        <v>1379</v>
      </c>
      <c r="D1114" s="291" t="s">
        <v>811</v>
      </c>
      <c r="E1114" s="291" t="s">
        <v>1166</v>
      </c>
      <c r="F1114" s="291" t="s">
        <v>1167</v>
      </c>
      <c r="G1114" s="291" t="s">
        <v>1180</v>
      </c>
      <c r="H1114" s="294">
        <v>18.22</v>
      </c>
      <c r="I1114" s="294">
        <v>36.44</v>
      </c>
      <c r="J1114" s="291" t="s">
        <v>1169</v>
      </c>
      <c r="K1114" s="294">
        <v>227.75</v>
      </c>
      <c r="L1114" s="294">
        <v>3473.25</v>
      </c>
      <c r="M1114" s="294">
        <v>3245.5</v>
      </c>
      <c r="N1114" s="291" t="s">
        <v>42</v>
      </c>
    </row>
    <row r="1115" s="291" customFormat="1" hidden="1" outlineLevel="2" spans="1:14">
      <c r="A1115" s="291">
        <v>1014</v>
      </c>
      <c r="B1115" s="291" t="s">
        <v>1164</v>
      </c>
      <c r="C1115" s="291" t="s">
        <v>1379</v>
      </c>
      <c r="D1115" s="291" t="s">
        <v>811</v>
      </c>
      <c r="E1115" s="291" t="s">
        <v>1166</v>
      </c>
      <c r="F1115" s="291" t="s">
        <v>1167</v>
      </c>
      <c r="G1115" s="291" t="s">
        <v>1181</v>
      </c>
      <c r="H1115" s="294">
        <v>18.22</v>
      </c>
      <c r="I1115" s="294">
        <v>36.44</v>
      </c>
      <c r="J1115" s="291" t="s">
        <v>1169</v>
      </c>
      <c r="K1115" s="294">
        <v>227.75</v>
      </c>
      <c r="L1115" s="294">
        <v>3473.25</v>
      </c>
      <c r="M1115" s="294">
        <v>3245.5</v>
      </c>
      <c r="N1115" s="291" t="s">
        <v>42</v>
      </c>
    </row>
    <row r="1116" s="291" customFormat="1" hidden="1" outlineLevel="2" spans="1:14">
      <c r="A1116" s="291">
        <v>1015</v>
      </c>
      <c r="B1116" s="291" t="s">
        <v>1164</v>
      </c>
      <c r="C1116" s="291" t="s">
        <v>1379</v>
      </c>
      <c r="D1116" s="291" t="s">
        <v>811</v>
      </c>
      <c r="E1116" s="291" t="s">
        <v>1166</v>
      </c>
      <c r="F1116" s="291" t="s">
        <v>1167</v>
      </c>
      <c r="G1116" s="291" t="s">
        <v>1168</v>
      </c>
      <c r="H1116" s="294">
        <v>18.22</v>
      </c>
      <c r="I1116" s="294">
        <v>36.44</v>
      </c>
      <c r="J1116" s="291" t="s">
        <v>1169</v>
      </c>
      <c r="K1116" s="294">
        <v>227.75</v>
      </c>
      <c r="L1116" s="294">
        <v>3473.25</v>
      </c>
      <c r="M1116" s="294">
        <v>3245.5</v>
      </c>
      <c r="N1116" s="291" t="s">
        <v>42</v>
      </c>
    </row>
    <row r="1117" s="291" customFormat="1" hidden="1" outlineLevel="2" spans="1:14">
      <c r="A1117" s="291">
        <v>1016</v>
      </c>
      <c r="B1117" s="291" t="s">
        <v>1164</v>
      </c>
      <c r="C1117" s="291" t="s">
        <v>1379</v>
      </c>
      <c r="D1117" s="291" t="s">
        <v>811</v>
      </c>
      <c r="E1117" s="291" t="s">
        <v>1166</v>
      </c>
      <c r="F1117" s="291" t="s">
        <v>1167</v>
      </c>
      <c r="G1117" s="291" t="s">
        <v>1170</v>
      </c>
      <c r="H1117" s="294">
        <v>18.22</v>
      </c>
      <c r="I1117" s="294">
        <v>36.44</v>
      </c>
      <c r="J1117" s="291" t="s">
        <v>1169</v>
      </c>
      <c r="K1117" s="294">
        <v>227.75</v>
      </c>
      <c r="L1117" s="294">
        <v>3473.25</v>
      </c>
      <c r="M1117" s="294">
        <v>3245.5</v>
      </c>
      <c r="N1117" s="291" t="s">
        <v>42</v>
      </c>
    </row>
    <row r="1118" s="291" customFormat="1" hidden="1" outlineLevel="2" spans="1:14">
      <c r="A1118" s="291">
        <v>1017</v>
      </c>
      <c r="B1118" s="291" t="s">
        <v>1164</v>
      </c>
      <c r="C1118" s="291" t="s">
        <v>1379</v>
      </c>
      <c r="D1118" s="291" t="s">
        <v>811</v>
      </c>
      <c r="E1118" s="291" t="s">
        <v>1166</v>
      </c>
      <c r="F1118" s="291" t="s">
        <v>1167</v>
      </c>
      <c r="G1118" s="291" t="s">
        <v>1171</v>
      </c>
      <c r="H1118" s="294">
        <v>18.22</v>
      </c>
      <c r="I1118" s="294">
        <v>36.44</v>
      </c>
      <c r="J1118" s="291" t="s">
        <v>1169</v>
      </c>
      <c r="K1118" s="294">
        <v>227.75</v>
      </c>
      <c r="L1118" s="294">
        <v>3473.25</v>
      </c>
      <c r="M1118" s="294">
        <v>3245.5</v>
      </c>
      <c r="N1118" s="291" t="s">
        <v>42</v>
      </c>
    </row>
    <row r="1119" s="291" customFormat="1" hidden="1" outlineLevel="2" spans="1:14">
      <c r="A1119" s="291">
        <v>1018</v>
      </c>
      <c r="B1119" s="291" t="s">
        <v>1164</v>
      </c>
      <c r="C1119" s="291" t="s">
        <v>1379</v>
      </c>
      <c r="D1119" s="291" t="s">
        <v>811</v>
      </c>
      <c r="E1119" s="291" t="s">
        <v>1166</v>
      </c>
      <c r="F1119" s="291" t="s">
        <v>1167</v>
      </c>
      <c r="G1119" s="291" t="s">
        <v>1172</v>
      </c>
      <c r="H1119" s="294">
        <v>18.22</v>
      </c>
      <c r="I1119" s="294">
        <v>36.44</v>
      </c>
      <c r="J1119" s="291" t="s">
        <v>1169</v>
      </c>
      <c r="K1119" s="294">
        <v>227.75</v>
      </c>
      <c r="L1119" s="294">
        <v>3473.25</v>
      </c>
      <c r="M1119" s="294">
        <v>3245.5</v>
      </c>
      <c r="N1119" s="291" t="s">
        <v>42</v>
      </c>
    </row>
    <row r="1120" s="291" customFormat="1" hidden="1" outlineLevel="2" spans="1:14">
      <c r="A1120" s="291">
        <v>1019</v>
      </c>
      <c r="B1120" s="291" t="s">
        <v>1164</v>
      </c>
      <c r="C1120" s="291" t="s">
        <v>1379</v>
      </c>
      <c r="D1120" s="291" t="s">
        <v>811</v>
      </c>
      <c r="E1120" s="291" t="s">
        <v>1166</v>
      </c>
      <c r="F1120" s="291" t="s">
        <v>1167</v>
      </c>
      <c r="G1120" s="291" t="s">
        <v>1173</v>
      </c>
      <c r="H1120" s="294">
        <v>18.22</v>
      </c>
      <c r="I1120" s="294">
        <v>36.44</v>
      </c>
      <c r="J1120" s="291" t="s">
        <v>1169</v>
      </c>
      <c r="K1120" s="294">
        <v>227.75</v>
      </c>
      <c r="L1120" s="294">
        <v>3473.25</v>
      </c>
      <c r="M1120" s="294">
        <v>3245.5</v>
      </c>
      <c r="N1120" s="291" t="s">
        <v>42</v>
      </c>
    </row>
    <row r="1121" s="291" customFormat="1" hidden="1" outlineLevel="2" spans="1:14">
      <c r="A1121" s="291">
        <v>1020</v>
      </c>
      <c r="B1121" s="291" t="s">
        <v>1164</v>
      </c>
      <c r="C1121" s="291" t="s">
        <v>1379</v>
      </c>
      <c r="D1121" s="291" t="s">
        <v>811</v>
      </c>
      <c r="E1121" s="291" t="s">
        <v>1166</v>
      </c>
      <c r="F1121" s="291" t="s">
        <v>1167</v>
      </c>
      <c r="G1121" s="291" t="s">
        <v>1174</v>
      </c>
      <c r="H1121" s="294">
        <v>18.22</v>
      </c>
      <c r="I1121" s="294">
        <v>36.44</v>
      </c>
      <c r="J1121" s="291" t="s">
        <v>1169</v>
      </c>
      <c r="K1121" s="294">
        <v>227.75</v>
      </c>
      <c r="L1121" s="294">
        <v>3473.25</v>
      </c>
      <c r="M1121" s="294">
        <v>3245.5</v>
      </c>
      <c r="N1121" s="291" t="s">
        <v>42</v>
      </c>
    </row>
    <row r="1122" s="291" customFormat="1" hidden="1" outlineLevel="2" spans="1:14">
      <c r="A1122" s="291">
        <v>1021</v>
      </c>
      <c r="B1122" s="291" t="s">
        <v>1164</v>
      </c>
      <c r="C1122" s="291" t="s">
        <v>1379</v>
      </c>
      <c r="D1122" s="291" t="s">
        <v>811</v>
      </c>
      <c r="E1122" s="291" t="s">
        <v>1166</v>
      </c>
      <c r="F1122" s="291" t="s">
        <v>1167</v>
      </c>
      <c r="G1122" s="291" t="s">
        <v>1175</v>
      </c>
      <c r="H1122" s="294">
        <v>18.22</v>
      </c>
      <c r="I1122" s="294">
        <v>36.44</v>
      </c>
      <c r="J1122" s="291" t="s">
        <v>1169</v>
      </c>
      <c r="K1122" s="294">
        <v>227.75</v>
      </c>
      <c r="L1122" s="294">
        <v>3473.25</v>
      </c>
      <c r="M1122" s="294">
        <v>3245.5</v>
      </c>
      <c r="N1122" s="291" t="s">
        <v>42</v>
      </c>
    </row>
    <row r="1123" s="291" customFormat="1" outlineLevel="1" collapsed="1" spans="4:14">
      <c r="D1123" s="293" t="s">
        <v>1380</v>
      </c>
      <c r="H1123" s="294">
        <f>SUBTOTAL(9,H1114:H1122)</f>
        <v>163.98</v>
      </c>
      <c r="I1123" s="294">
        <f>SUBTOTAL(9,I1114:I1122)</f>
        <v>327.96</v>
      </c>
      <c r="K1123" s="294"/>
      <c r="L1123" s="294"/>
      <c r="M1123" s="294"/>
      <c r="N1123" s="291">
        <f>SUBTOTAL(9,N1114:N1122)</f>
        <v>0</v>
      </c>
    </row>
    <row r="1124" s="291" customFormat="1" hidden="1" outlineLevel="2" spans="1:14">
      <c r="A1124" s="291">
        <v>1022</v>
      </c>
      <c r="B1124" s="291" t="s">
        <v>1164</v>
      </c>
      <c r="C1124" s="291" t="s">
        <v>1381</v>
      </c>
      <c r="D1124" s="291" t="s">
        <v>734</v>
      </c>
      <c r="E1124" s="291" t="s">
        <v>1166</v>
      </c>
      <c r="F1124" s="291" t="s">
        <v>1167</v>
      </c>
      <c r="G1124" s="291" t="s">
        <v>1178</v>
      </c>
      <c r="H1124" s="294">
        <v>18.23</v>
      </c>
      <c r="I1124" s="294">
        <v>36.456</v>
      </c>
      <c r="J1124" s="291" t="s">
        <v>1169</v>
      </c>
      <c r="K1124" s="294">
        <v>227.85</v>
      </c>
      <c r="L1124" s="294">
        <v>3473.25</v>
      </c>
      <c r="M1124" s="294">
        <v>3245.4</v>
      </c>
      <c r="N1124" s="291" t="s">
        <v>42</v>
      </c>
    </row>
    <row r="1125" s="291" customFormat="1" hidden="1" outlineLevel="2" spans="1:14">
      <c r="A1125" s="291">
        <v>1023</v>
      </c>
      <c r="B1125" s="291" t="s">
        <v>1164</v>
      </c>
      <c r="C1125" s="291" t="s">
        <v>1381</v>
      </c>
      <c r="D1125" s="291" t="s">
        <v>734</v>
      </c>
      <c r="E1125" s="291" t="s">
        <v>1166</v>
      </c>
      <c r="F1125" s="291" t="s">
        <v>1167</v>
      </c>
      <c r="G1125" s="291" t="s">
        <v>1179</v>
      </c>
      <c r="H1125" s="294">
        <v>18.23</v>
      </c>
      <c r="I1125" s="294">
        <v>36.456</v>
      </c>
      <c r="J1125" s="291" t="s">
        <v>1169</v>
      </c>
      <c r="K1125" s="294">
        <v>227.85</v>
      </c>
      <c r="L1125" s="294">
        <v>3473.25</v>
      </c>
      <c r="M1125" s="294">
        <v>3245.4</v>
      </c>
      <c r="N1125" s="291" t="s">
        <v>42</v>
      </c>
    </row>
    <row r="1126" s="291" customFormat="1" hidden="1" outlineLevel="2" spans="1:14">
      <c r="A1126" s="291">
        <v>1024</v>
      </c>
      <c r="B1126" s="291" t="s">
        <v>1164</v>
      </c>
      <c r="C1126" s="291" t="s">
        <v>1381</v>
      </c>
      <c r="D1126" s="291" t="s">
        <v>734</v>
      </c>
      <c r="E1126" s="291" t="s">
        <v>1166</v>
      </c>
      <c r="F1126" s="291" t="s">
        <v>1167</v>
      </c>
      <c r="G1126" s="291" t="s">
        <v>1180</v>
      </c>
      <c r="H1126" s="294">
        <v>18.23</v>
      </c>
      <c r="I1126" s="294">
        <v>36.456</v>
      </c>
      <c r="J1126" s="291" t="s">
        <v>1169</v>
      </c>
      <c r="K1126" s="294">
        <v>227.85</v>
      </c>
      <c r="L1126" s="294">
        <v>3473.25</v>
      </c>
      <c r="M1126" s="294">
        <v>3245.4</v>
      </c>
      <c r="N1126" s="291" t="s">
        <v>42</v>
      </c>
    </row>
    <row r="1127" s="291" customFormat="1" hidden="1" outlineLevel="2" spans="1:14">
      <c r="A1127" s="291">
        <v>1025</v>
      </c>
      <c r="B1127" s="291" t="s">
        <v>1164</v>
      </c>
      <c r="C1127" s="291" t="s">
        <v>1381</v>
      </c>
      <c r="D1127" s="291" t="s">
        <v>734</v>
      </c>
      <c r="E1127" s="291" t="s">
        <v>1166</v>
      </c>
      <c r="F1127" s="291" t="s">
        <v>1167</v>
      </c>
      <c r="G1127" s="291" t="s">
        <v>1181</v>
      </c>
      <c r="H1127" s="294">
        <v>18.23</v>
      </c>
      <c r="I1127" s="294">
        <v>36.456</v>
      </c>
      <c r="J1127" s="291" t="s">
        <v>1169</v>
      </c>
      <c r="K1127" s="294">
        <v>227.85</v>
      </c>
      <c r="L1127" s="294">
        <v>3473.25</v>
      </c>
      <c r="M1127" s="294">
        <v>3245.4</v>
      </c>
      <c r="N1127" s="291" t="s">
        <v>42</v>
      </c>
    </row>
    <row r="1128" s="291" customFormat="1" hidden="1" outlineLevel="2" spans="1:14">
      <c r="A1128" s="291">
        <v>1026</v>
      </c>
      <c r="B1128" s="291" t="s">
        <v>1164</v>
      </c>
      <c r="C1128" s="291" t="s">
        <v>1381</v>
      </c>
      <c r="D1128" s="291" t="s">
        <v>734</v>
      </c>
      <c r="E1128" s="291" t="s">
        <v>1166</v>
      </c>
      <c r="F1128" s="291" t="s">
        <v>1167</v>
      </c>
      <c r="G1128" s="291" t="s">
        <v>1168</v>
      </c>
      <c r="H1128" s="294">
        <v>18.23</v>
      </c>
      <c r="I1128" s="294">
        <v>36.456</v>
      </c>
      <c r="J1128" s="291" t="s">
        <v>1169</v>
      </c>
      <c r="K1128" s="294">
        <v>227.85</v>
      </c>
      <c r="L1128" s="294">
        <v>3473.25</v>
      </c>
      <c r="M1128" s="294">
        <v>3245.4</v>
      </c>
      <c r="N1128" s="291" t="s">
        <v>42</v>
      </c>
    </row>
    <row r="1129" s="291" customFormat="1" hidden="1" outlineLevel="2" spans="1:14">
      <c r="A1129" s="291">
        <v>1027</v>
      </c>
      <c r="B1129" s="291" t="s">
        <v>1164</v>
      </c>
      <c r="C1129" s="291" t="s">
        <v>1381</v>
      </c>
      <c r="D1129" s="291" t="s">
        <v>734</v>
      </c>
      <c r="E1129" s="291" t="s">
        <v>1166</v>
      </c>
      <c r="F1129" s="291" t="s">
        <v>1167</v>
      </c>
      <c r="G1129" s="291" t="s">
        <v>1170</v>
      </c>
      <c r="H1129" s="294">
        <v>18.23</v>
      </c>
      <c r="I1129" s="294">
        <v>36.456</v>
      </c>
      <c r="J1129" s="291" t="s">
        <v>1169</v>
      </c>
      <c r="K1129" s="294">
        <v>227.85</v>
      </c>
      <c r="L1129" s="294">
        <v>3473.25</v>
      </c>
      <c r="M1129" s="294">
        <v>3245.4</v>
      </c>
      <c r="N1129" s="291" t="s">
        <v>42</v>
      </c>
    </row>
    <row r="1130" s="291" customFormat="1" hidden="1" outlineLevel="2" spans="1:14">
      <c r="A1130" s="291">
        <v>1028</v>
      </c>
      <c r="B1130" s="291" t="s">
        <v>1164</v>
      </c>
      <c r="C1130" s="291" t="s">
        <v>1381</v>
      </c>
      <c r="D1130" s="291" t="s">
        <v>734</v>
      </c>
      <c r="E1130" s="291" t="s">
        <v>1166</v>
      </c>
      <c r="F1130" s="291" t="s">
        <v>1167</v>
      </c>
      <c r="G1130" s="291" t="s">
        <v>1171</v>
      </c>
      <c r="H1130" s="294">
        <v>18.23</v>
      </c>
      <c r="I1130" s="294">
        <v>36.456</v>
      </c>
      <c r="J1130" s="291" t="s">
        <v>1169</v>
      </c>
      <c r="K1130" s="294">
        <v>227.85</v>
      </c>
      <c r="L1130" s="294">
        <v>3473.25</v>
      </c>
      <c r="M1130" s="294">
        <v>3245.4</v>
      </c>
      <c r="N1130" s="291" t="s">
        <v>42</v>
      </c>
    </row>
    <row r="1131" s="291" customFormat="1" hidden="1" outlineLevel="2" spans="1:14">
      <c r="A1131" s="291">
        <v>1029</v>
      </c>
      <c r="B1131" s="291" t="s">
        <v>1164</v>
      </c>
      <c r="C1131" s="291" t="s">
        <v>1381</v>
      </c>
      <c r="D1131" s="291" t="s">
        <v>734</v>
      </c>
      <c r="E1131" s="291" t="s">
        <v>1166</v>
      </c>
      <c r="F1131" s="291" t="s">
        <v>1167</v>
      </c>
      <c r="G1131" s="291" t="s">
        <v>1172</v>
      </c>
      <c r="H1131" s="294">
        <v>18.23</v>
      </c>
      <c r="I1131" s="294">
        <v>36.456</v>
      </c>
      <c r="J1131" s="291" t="s">
        <v>1169</v>
      </c>
      <c r="K1131" s="294">
        <v>227.85</v>
      </c>
      <c r="L1131" s="294">
        <v>3473.25</v>
      </c>
      <c r="M1131" s="294">
        <v>3245.4</v>
      </c>
      <c r="N1131" s="291" t="s">
        <v>42</v>
      </c>
    </row>
    <row r="1132" s="291" customFormat="1" hidden="1" outlineLevel="2" spans="1:14">
      <c r="A1132" s="291">
        <v>1030</v>
      </c>
      <c r="B1132" s="291" t="s">
        <v>1164</v>
      </c>
      <c r="C1132" s="291" t="s">
        <v>1381</v>
      </c>
      <c r="D1132" s="291" t="s">
        <v>734</v>
      </c>
      <c r="E1132" s="291" t="s">
        <v>1166</v>
      </c>
      <c r="F1132" s="291" t="s">
        <v>1167</v>
      </c>
      <c r="G1132" s="291" t="s">
        <v>1173</v>
      </c>
      <c r="H1132" s="294">
        <v>18.23</v>
      </c>
      <c r="I1132" s="294">
        <v>36.456</v>
      </c>
      <c r="J1132" s="291" t="s">
        <v>1169</v>
      </c>
      <c r="K1132" s="294">
        <v>227.85</v>
      </c>
      <c r="L1132" s="294">
        <v>3473.25</v>
      </c>
      <c r="M1132" s="294">
        <v>3245.4</v>
      </c>
      <c r="N1132" s="291" t="s">
        <v>42</v>
      </c>
    </row>
    <row r="1133" s="291" customFormat="1" hidden="1" outlineLevel="2" spans="1:14">
      <c r="A1133" s="291">
        <v>1031</v>
      </c>
      <c r="B1133" s="291" t="s">
        <v>1164</v>
      </c>
      <c r="C1133" s="291" t="s">
        <v>1381</v>
      </c>
      <c r="D1133" s="291" t="s">
        <v>734</v>
      </c>
      <c r="E1133" s="291" t="s">
        <v>1166</v>
      </c>
      <c r="F1133" s="291" t="s">
        <v>1167</v>
      </c>
      <c r="G1133" s="291" t="s">
        <v>1174</v>
      </c>
      <c r="H1133" s="294">
        <v>18.23</v>
      </c>
      <c r="I1133" s="294">
        <v>36.456</v>
      </c>
      <c r="J1133" s="291" t="s">
        <v>1169</v>
      </c>
      <c r="K1133" s="294">
        <v>227.85</v>
      </c>
      <c r="L1133" s="294">
        <v>3473.25</v>
      </c>
      <c r="M1133" s="294">
        <v>3245.4</v>
      </c>
      <c r="N1133" s="291" t="s">
        <v>42</v>
      </c>
    </row>
    <row r="1134" s="291" customFormat="1" hidden="1" outlineLevel="2" spans="1:14">
      <c r="A1134" s="291">
        <v>1032</v>
      </c>
      <c r="B1134" s="291" t="s">
        <v>1164</v>
      </c>
      <c r="C1134" s="291" t="s">
        <v>1381</v>
      </c>
      <c r="D1134" s="291" t="s">
        <v>734</v>
      </c>
      <c r="E1134" s="291" t="s">
        <v>1166</v>
      </c>
      <c r="F1134" s="291" t="s">
        <v>1167</v>
      </c>
      <c r="G1134" s="291" t="s">
        <v>1175</v>
      </c>
      <c r="H1134" s="294">
        <v>18.23</v>
      </c>
      <c r="I1134" s="294">
        <v>36.456</v>
      </c>
      <c r="J1134" s="291" t="s">
        <v>1169</v>
      </c>
      <c r="K1134" s="294">
        <v>227.85</v>
      </c>
      <c r="L1134" s="294">
        <v>3473.25</v>
      </c>
      <c r="M1134" s="294">
        <v>3245.4</v>
      </c>
      <c r="N1134" s="291" t="s">
        <v>42</v>
      </c>
    </row>
    <row r="1135" s="291" customFormat="1" outlineLevel="1" collapsed="1" spans="4:14">
      <c r="D1135" s="293" t="s">
        <v>1382</v>
      </c>
      <c r="H1135" s="294">
        <f>SUBTOTAL(9,H1124:H1134)</f>
        <v>200.53</v>
      </c>
      <c r="I1135" s="294">
        <f>SUBTOTAL(9,I1124:I1134)</f>
        <v>401.016</v>
      </c>
      <c r="K1135" s="294"/>
      <c r="L1135" s="294"/>
      <c r="M1135" s="294"/>
      <c r="N1135" s="291">
        <f>SUBTOTAL(9,N1124:N1134)</f>
        <v>0</v>
      </c>
    </row>
    <row r="1136" s="291" customFormat="1" hidden="1" outlineLevel="2" spans="1:14">
      <c r="A1136" s="291">
        <v>1033</v>
      </c>
      <c r="B1136" s="291" t="s">
        <v>1164</v>
      </c>
      <c r="C1136" s="291" t="s">
        <v>1383</v>
      </c>
      <c r="D1136" s="291" t="s">
        <v>889</v>
      </c>
      <c r="E1136" s="291" t="s">
        <v>1166</v>
      </c>
      <c r="F1136" s="291" t="s">
        <v>1167</v>
      </c>
      <c r="G1136" s="291" t="s">
        <v>1168</v>
      </c>
      <c r="H1136" s="294">
        <v>18.22</v>
      </c>
      <c r="I1136" s="294">
        <v>36.44</v>
      </c>
      <c r="J1136" s="291" t="s">
        <v>1169</v>
      </c>
      <c r="K1136" s="294">
        <v>227.75</v>
      </c>
      <c r="L1136" s="294">
        <v>3473.25</v>
      </c>
      <c r="M1136" s="294">
        <v>3245.5</v>
      </c>
      <c r="N1136" s="291" t="s">
        <v>42</v>
      </c>
    </row>
    <row r="1137" s="291" customFormat="1" hidden="1" outlineLevel="2" spans="1:14">
      <c r="A1137" s="291">
        <v>1034</v>
      </c>
      <c r="B1137" s="291" t="s">
        <v>1164</v>
      </c>
      <c r="C1137" s="291" t="s">
        <v>1383</v>
      </c>
      <c r="D1137" s="291" t="s">
        <v>889</v>
      </c>
      <c r="E1137" s="291" t="s">
        <v>1166</v>
      </c>
      <c r="F1137" s="291" t="s">
        <v>1167</v>
      </c>
      <c r="G1137" s="291" t="s">
        <v>1170</v>
      </c>
      <c r="H1137" s="294">
        <v>18.22</v>
      </c>
      <c r="I1137" s="294">
        <v>36.44</v>
      </c>
      <c r="J1137" s="291" t="s">
        <v>1169</v>
      </c>
      <c r="K1137" s="294">
        <v>227.75</v>
      </c>
      <c r="L1137" s="294">
        <v>3473.25</v>
      </c>
      <c r="M1137" s="294">
        <v>3245.5</v>
      </c>
      <c r="N1137" s="291" t="s">
        <v>42</v>
      </c>
    </row>
    <row r="1138" s="291" customFormat="1" hidden="1" outlineLevel="2" spans="1:14">
      <c r="A1138" s="291">
        <v>1035</v>
      </c>
      <c r="B1138" s="291" t="s">
        <v>1164</v>
      </c>
      <c r="C1138" s="291" t="s">
        <v>1383</v>
      </c>
      <c r="D1138" s="291" t="s">
        <v>889</v>
      </c>
      <c r="E1138" s="291" t="s">
        <v>1166</v>
      </c>
      <c r="F1138" s="291" t="s">
        <v>1167</v>
      </c>
      <c r="G1138" s="291" t="s">
        <v>1171</v>
      </c>
      <c r="H1138" s="294">
        <v>18.22</v>
      </c>
      <c r="I1138" s="294">
        <v>36.44</v>
      </c>
      <c r="J1138" s="291" t="s">
        <v>1169</v>
      </c>
      <c r="K1138" s="294">
        <v>227.75</v>
      </c>
      <c r="L1138" s="294">
        <v>3473.25</v>
      </c>
      <c r="M1138" s="294">
        <v>3245.5</v>
      </c>
      <c r="N1138" s="291" t="s">
        <v>42</v>
      </c>
    </row>
    <row r="1139" s="291" customFormat="1" hidden="1" outlineLevel="2" spans="1:14">
      <c r="A1139" s="291">
        <v>1036</v>
      </c>
      <c r="B1139" s="291" t="s">
        <v>1164</v>
      </c>
      <c r="C1139" s="291" t="s">
        <v>1383</v>
      </c>
      <c r="D1139" s="291" t="s">
        <v>889</v>
      </c>
      <c r="E1139" s="291" t="s">
        <v>1166</v>
      </c>
      <c r="F1139" s="291" t="s">
        <v>1167</v>
      </c>
      <c r="G1139" s="291" t="s">
        <v>1172</v>
      </c>
      <c r="H1139" s="294">
        <v>18.22</v>
      </c>
      <c r="I1139" s="294">
        <v>36.44</v>
      </c>
      <c r="J1139" s="291" t="s">
        <v>1169</v>
      </c>
      <c r="K1139" s="294">
        <v>227.75</v>
      </c>
      <c r="L1139" s="294">
        <v>3473.25</v>
      </c>
      <c r="M1139" s="294">
        <v>3245.5</v>
      </c>
      <c r="N1139" s="291" t="s">
        <v>42</v>
      </c>
    </row>
    <row r="1140" s="291" customFormat="1" hidden="1" outlineLevel="2" spans="1:14">
      <c r="A1140" s="291">
        <v>1037</v>
      </c>
      <c r="B1140" s="291" t="s">
        <v>1164</v>
      </c>
      <c r="C1140" s="291" t="s">
        <v>1383</v>
      </c>
      <c r="D1140" s="291" t="s">
        <v>889</v>
      </c>
      <c r="E1140" s="291" t="s">
        <v>1166</v>
      </c>
      <c r="F1140" s="291" t="s">
        <v>1167</v>
      </c>
      <c r="G1140" s="291" t="s">
        <v>1173</v>
      </c>
      <c r="H1140" s="294">
        <v>18.22</v>
      </c>
      <c r="I1140" s="294">
        <v>36.44</v>
      </c>
      <c r="J1140" s="291" t="s">
        <v>1169</v>
      </c>
      <c r="K1140" s="294">
        <v>227.75</v>
      </c>
      <c r="L1140" s="294">
        <v>3473.25</v>
      </c>
      <c r="M1140" s="294">
        <v>3245.5</v>
      </c>
      <c r="N1140" s="291" t="s">
        <v>42</v>
      </c>
    </row>
    <row r="1141" s="291" customFormat="1" hidden="1" outlineLevel="2" spans="1:14">
      <c r="A1141" s="291">
        <v>1038</v>
      </c>
      <c r="B1141" s="291" t="s">
        <v>1164</v>
      </c>
      <c r="C1141" s="291" t="s">
        <v>1383</v>
      </c>
      <c r="D1141" s="291" t="s">
        <v>889</v>
      </c>
      <c r="E1141" s="291" t="s">
        <v>1166</v>
      </c>
      <c r="F1141" s="291" t="s">
        <v>1167</v>
      </c>
      <c r="G1141" s="291" t="s">
        <v>1174</v>
      </c>
      <c r="H1141" s="294">
        <v>18.22</v>
      </c>
      <c r="I1141" s="294">
        <v>36.44</v>
      </c>
      <c r="J1141" s="291" t="s">
        <v>1169</v>
      </c>
      <c r="K1141" s="294">
        <v>227.75</v>
      </c>
      <c r="L1141" s="294">
        <v>3473.25</v>
      </c>
      <c r="M1141" s="294">
        <v>3245.5</v>
      </c>
      <c r="N1141" s="291" t="s">
        <v>42</v>
      </c>
    </row>
    <row r="1142" s="291" customFormat="1" hidden="1" outlineLevel="2" spans="1:14">
      <c r="A1142" s="291">
        <v>1039</v>
      </c>
      <c r="B1142" s="291" t="s">
        <v>1164</v>
      </c>
      <c r="C1142" s="291" t="s">
        <v>1383</v>
      </c>
      <c r="D1142" s="291" t="s">
        <v>889</v>
      </c>
      <c r="E1142" s="291" t="s">
        <v>1166</v>
      </c>
      <c r="F1142" s="291" t="s">
        <v>1167</v>
      </c>
      <c r="G1142" s="291" t="s">
        <v>1175</v>
      </c>
      <c r="H1142" s="294">
        <v>18.22</v>
      </c>
      <c r="I1142" s="294">
        <v>36.44</v>
      </c>
      <c r="J1142" s="291" t="s">
        <v>1169</v>
      </c>
      <c r="K1142" s="294">
        <v>227.75</v>
      </c>
      <c r="L1142" s="294">
        <v>3473.25</v>
      </c>
      <c r="M1142" s="294">
        <v>3245.5</v>
      </c>
      <c r="N1142" s="291" t="s">
        <v>42</v>
      </c>
    </row>
    <row r="1143" s="291" customFormat="1" outlineLevel="1" collapsed="1" spans="4:14">
      <c r="D1143" s="293" t="s">
        <v>1384</v>
      </c>
      <c r="H1143" s="294">
        <f>SUBTOTAL(9,H1136:H1142)</f>
        <v>127.54</v>
      </c>
      <c r="I1143" s="294">
        <f>SUBTOTAL(9,I1136:I1142)</f>
        <v>255.08</v>
      </c>
      <c r="K1143" s="294"/>
      <c r="L1143" s="294"/>
      <c r="M1143" s="294"/>
      <c r="N1143" s="291">
        <f>SUBTOTAL(9,N1136:N1142)</f>
        <v>0</v>
      </c>
    </row>
    <row r="1144" s="291" customFormat="1" hidden="1" outlineLevel="2" spans="1:14">
      <c r="A1144" s="291">
        <v>1040</v>
      </c>
      <c r="B1144" s="291" t="s">
        <v>1164</v>
      </c>
      <c r="C1144" s="291" t="s">
        <v>1385</v>
      </c>
      <c r="D1144" s="291" t="s">
        <v>915</v>
      </c>
      <c r="E1144" s="291" t="s">
        <v>1166</v>
      </c>
      <c r="F1144" s="291" t="s">
        <v>1167</v>
      </c>
      <c r="G1144" s="291" t="s">
        <v>1168</v>
      </c>
      <c r="H1144" s="294">
        <v>18.22</v>
      </c>
      <c r="I1144" s="294">
        <v>36.44</v>
      </c>
      <c r="J1144" s="291" t="s">
        <v>1169</v>
      </c>
      <c r="K1144" s="294">
        <v>227.75</v>
      </c>
      <c r="L1144" s="294">
        <v>3473.25</v>
      </c>
      <c r="M1144" s="294">
        <v>3245.5</v>
      </c>
      <c r="N1144" s="291" t="s">
        <v>42</v>
      </c>
    </row>
    <row r="1145" s="291" customFormat="1" hidden="1" outlineLevel="2" spans="1:14">
      <c r="A1145" s="291">
        <v>1041</v>
      </c>
      <c r="B1145" s="291" t="s">
        <v>1164</v>
      </c>
      <c r="C1145" s="291" t="s">
        <v>1385</v>
      </c>
      <c r="D1145" s="291" t="s">
        <v>915</v>
      </c>
      <c r="E1145" s="291" t="s">
        <v>1166</v>
      </c>
      <c r="F1145" s="291" t="s">
        <v>1167</v>
      </c>
      <c r="G1145" s="291" t="s">
        <v>1170</v>
      </c>
      <c r="H1145" s="294">
        <v>18.22</v>
      </c>
      <c r="I1145" s="294">
        <v>36.44</v>
      </c>
      <c r="J1145" s="291" t="s">
        <v>1169</v>
      </c>
      <c r="K1145" s="294">
        <v>227.75</v>
      </c>
      <c r="L1145" s="294">
        <v>3473.25</v>
      </c>
      <c r="M1145" s="294">
        <v>3245.5</v>
      </c>
      <c r="N1145" s="291" t="s">
        <v>42</v>
      </c>
    </row>
    <row r="1146" s="291" customFormat="1" hidden="1" outlineLevel="2" spans="1:14">
      <c r="A1146" s="291">
        <v>1042</v>
      </c>
      <c r="B1146" s="291" t="s">
        <v>1164</v>
      </c>
      <c r="C1146" s="291" t="s">
        <v>1385</v>
      </c>
      <c r="D1146" s="291" t="s">
        <v>915</v>
      </c>
      <c r="E1146" s="291" t="s">
        <v>1166</v>
      </c>
      <c r="F1146" s="291" t="s">
        <v>1167</v>
      </c>
      <c r="G1146" s="291" t="s">
        <v>1171</v>
      </c>
      <c r="H1146" s="294">
        <v>18.22</v>
      </c>
      <c r="I1146" s="294">
        <v>36.44</v>
      </c>
      <c r="J1146" s="291" t="s">
        <v>1169</v>
      </c>
      <c r="K1146" s="294">
        <v>227.75</v>
      </c>
      <c r="L1146" s="294">
        <v>3473.25</v>
      </c>
      <c r="M1146" s="294">
        <v>3245.5</v>
      </c>
      <c r="N1146" s="291" t="s">
        <v>42</v>
      </c>
    </row>
    <row r="1147" s="291" customFormat="1" hidden="1" outlineLevel="2" spans="1:14">
      <c r="A1147" s="291">
        <v>1043</v>
      </c>
      <c r="B1147" s="291" t="s">
        <v>1164</v>
      </c>
      <c r="C1147" s="291" t="s">
        <v>1385</v>
      </c>
      <c r="D1147" s="291" t="s">
        <v>915</v>
      </c>
      <c r="E1147" s="291" t="s">
        <v>1166</v>
      </c>
      <c r="F1147" s="291" t="s">
        <v>1167</v>
      </c>
      <c r="G1147" s="291" t="s">
        <v>1172</v>
      </c>
      <c r="H1147" s="294">
        <v>18.22</v>
      </c>
      <c r="I1147" s="294">
        <v>36.44</v>
      </c>
      <c r="J1147" s="291" t="s">
        <v>1169</v>
      </c>
      <c r="K1147" s="294">
        <v>227.75</v>
      </c>
      <c r="L1147" s="294">
        <v>3473.25</v>
      </c>
      <c r="M1147" s="294">
        <v>3245.5</v>
      </c>
      <c r="N1147" s="291" t="s">
        <v>42</v>
      </c>
    </row>
    <row r="1148" s="291" customFormat="1" hidden="1" outlineLevel="2" spans="1:14">
      <c r="A1148" s="291">
        <v>1044</v>
      </c>
      <c r="B1148" s="291" t="s">
        <v>1164</v>
      </c>
      <c r="C1148" s="291" t="s">
        <v>1385</v>
      </c>
      <c r="D1148" s="291" t="s">
        <v>915</v>
      </c>
      <c r="E1148" s="291" t="s">
        <v>1166</v>
      </c>
      <c r="F1148" s="291" t="s">
        <v>1167</v>
      </c>
      <c r="G1148" s="291" t="s">
        <v>1173</v>
      </c>
      <c r="H1148" s="294">
        <v>18.22</v>
      </c>
      <c r="I1148" s="294">
        <v>36.44</v>
      </c>
      <c r="J1148" s="291" t="s">
        <v>1169</v>
      </c>
      <c r="K1148" s="294">
        <v>227.75</v>
      </c>
      <c r="L1148" s="294">
        <v>3473.25</v>
      </c>
      <c r="M1148" s="294">
        <v>3245.5</v>
      </c>
      <c r="N1148" s="291" t="s">
        <v>42</v>
      </c>
    </row>
    <row r="1149" s="291" customFormat="1" hidden="1" outlineLevel="2" spans="1:14">
      <c r="A1149" s="291">
        <v>1045</v>
      </c>
      <c r="B1149" s="291" t="s">
        <v>1164</v>
      </c>
      <c r="C1149" s="291" t="s">
        <v>1385</v>
      </c>
      <c r="D1149" s="291" t="s">
        <v>915</v>
      </c>
      <c r="E1149" s="291" t="s">
        <v>1166</v>
      </c>
      <c r="F1149" s="291" t="s">
        <v>1167</v>
      </c>
      <c r="G1149" s="291" t="s">
        <v>1174</v>
      </c>
      <c r="H1149" s="294">
        <v>18.22</v>
      </c>
      <c r="I1149" s="294">
        <v>36.44</v>
      </c>
      <c r="J1149" s="291" t="s">
        <v>1169</v>
      </c>
      <c r="K1149" s="294">
        <v>227.75</v>
      </c>
      <c r="L1149" s="294">
        <v>3473.25</v>
      </c>
      <c r="M1149" s="294">
        <v>3245.5</v>
      </c>
      <c r="N1149" s="291" t="s">
        <v>42</v>
      </c>
    </row>
    <row r="1150" s="291" customFormat="1" hidden="1" outlineLevel="2" spans="1:14">
      <c r="A1150" s="291">
        <v>1046</v>
      </c>
      <c r="B1150" s="291" t="s">
        <v>1164</v>
      </c>
      <c r="C1150" s="291" t="s">
        <v>1385</v>
      </c>
      <c r="D1150" s="291" t="s">
        <v>915</v>
      </c>
      <c r="E1150" s="291" t="s">
        <v>1166</v>
      </c>
      <c r="F1150" s="291" t="s">
        <v>1167</v>
      </c>
      <c r="G1150" s="291" t="s">
        <v>1175</v>
      </c>
      <c r="H1150" s="294">
        <v>18.22</v>
      </c>
      <c r="I1150" s="294">
        <v>36.44</v>
      </c>
      <c r="J1150" s="291" t="s">
        <v>1169</v>
      </c>
      <c r="K1150" s="294">
        <v>227.75</v>
      </c>
      <c r="L1150" s="294">
        <v>3473.25</v>
      </c>
      <c r="M1150" s="294">
        <v>3245.5</v>
      </c>
      <c r="N1150" s="291" t="s">
        <v>42</v>
      </c>
    </row>
    <row r="1151" s="291" customFormat="1" outlineLevel="1" collapsed="1" spans="4:14">
      <c r="D1151" s="293" t="s">
        <v>1386</v>
      </c>
      <c r="H1151" s="294">
        <f>SUBTOTAL(9,H1144:H1150)</f>
        <v>127.54</v>
      </c>
      <c r="I1151" s="294">
        <f>SUBTOTAL(9,I1144:I1150)</f>
        <v>255.08</v>
      </c>
      <c r="K1151" s="294"/>
      <c r="L1151" s="294"/>
      <c r="M1151" s="294"/>
      <c r="N1151" s="291">
        <f>SUBTOTAL(9,N1144:N1150)</f>
        <v>0</v>
      </c>
    </row>
    <row r="1152" s="291" customFormat="1" hidden="1" outlineLevel="2" spans="1:14">
      <c r="A1152" s="291">
        <v>1047</v>
      </c>
      <c r="B1152" s="291" t="s">
        <v>1164</v>
      </c>
      <c r="C1152" s="291" t="s">
        <v>1387</v>
      </c>
      <c r="D1152" s="291" t="s">
        <v>565</v>
      </c>
      <c r="E1152" s="291" t="s">
        <v>1166</v>
      </c>
      <c r="F1152" s="291" t="s">
        <v>1167</v>
      </c>
      <c r="G1152" s="291" t="s">
        <v>1178</v>
      </c>
      <c r="H1152" s="294">
        <v>18.23</v>
      </c>
      <c r="I1152" s="294">
        <v>36.456</v>
      </c>
      <c r="J1152" s="291" t="s">
        <v>1169</v>
      </c>
      <c r="K1152" s="294">
        <v>227.85</v>
      </c>
      <c r="L1152" s="294">
        <v>3473.25</v>
      </c>
      <c r="M1152" s="294">
        <v>3245.4</v>
      </c>
      <c r="N1152" s="291" t="s">
        <v>42</v>
      </c>
    </row>
    <row r="1153" s="291" customFormat="1" hidden="1" outlineLevel="2" spans="1:14">
      <c r="A1153" s="291">
        <v>1048</v>
      </c>
      <c r="B1153" s="291" t="s">
        <v>1164</v>
      </c>
      <c r="C1153" s="291" t="s">
        <v>1387</v>
      </c>
      <c r="D1153" s="291" t="s">
        <v>565</v>
      </c>
      <c r="E1153" s="291" t="s">
        <v>1166</v>
      </c>
      <c r="F1153" s="291" t="s">
        <v>1167</v>
      </c>
      <c r="G1153" s="291" t="s">
        <v>1179</v>
      </c>
      <c r="H1153" s="294">
        <v>18.23</v>
      </c>
      <c r="I1153" s="294">
        <v>36.456</v>
      </c>
      <c r="J1153" s="291" t="s">
        <v>1169</v>
      </c>
      <c r="K1153" s="294">
        <v>227.85</v>
      </c>
      <c r="L1153" s="294">
        <v>3473.25</v>
      </c>
      <c r="M1153" s="294">
        <v>3245.4</v>
      </c>
      <c r="N1153" s="291" t="s">
        <v>42</v>
      </c>
    </row>
    <row r="1154" s="291" customFormat="1" hidden="1" outlineLevel="2" spans="1:14">
      <c r="A1154" s="291">
        <v>1049</v>
      </c>
      <c r="B1154" s="291" t="s">
        <v>1164</v>
      </c>
      <c r="C1154" s="291" t="s">
        <v>1387</v>
      </c>
      <c r="D1154" s="291" t="s">
        <v>565</v>
      </c>
      <c r="E1154" s="291" t="s">
        <v>1166</v>
      </c>
      <c r="F1154" s="291" t="s">
        <v>1167</v>
      </c>
      <c r="G1154" s="291" t="s">
        <v>1180</v>
      </c>
      <c r="H1154" s="294">
        <v>18.23</v>
      </c>
      <c r="I1154" s="294">
        <v>36.456</v>
      </c>
      <c r="J1154" s="291" t="s">
        <v>1169</v>
      </c>
      <c r="K1154" s="294">
        <v>227.85</v>
      </c>
      <c r="L1154" s="294">
        <v>3473.25</v>
      </c>
      <c r="M1154" s="294">
        <v>3245.4</v>
      </c>
      <c r="N1154" s="291" t="s">
        <v>42</v>
      </c>
    </row>
    <row r="1155" s="291" customFormat="1" hidden="1" outlineLevel="2" spans="1:14">
      <c r="A1155" s="291">
        <v>1050</v>
      </c>
      <c r="B1155" s="291" t="s">
        <v>1164</v>
      </c>
      <c r="C1155" s="291" t="s">
        <v>1387</v>
      </c>
      <c r="D1155" s="291" t="s">
        <v>565</v>
      </c>
      <c r="E1155" s="291" t="s">
        <v>1166</v>
      </c>
      <c r="F1155" s="291" t="s">
        <v>1167</v>
      </c>
      <c r="G1155" s="291" t="s">
        <v>1181</v>
      </c>
      <c r="H1155" s="294">
        <v>18.23</v>
      </c>
      <c r="I1155" s="294">
        <v>36.456</v>
      </c>
      <c r="J1155" s="291" t="s">
        <v>1169</v>
      </c>
      <c r="K1155" s="294">
        <v>227.85</v>
      </c>
      <c r="L1155" s="294">
        <v>3473.25</v>
      </c>
      <c r="M1155" s="294">
        <v>3245.4</v>
      </c>
      <c r="N1155" s="291" t="s">
        <v>42</v>
      </c>
    </row>
    <row r="1156" s="291" customFormat="1" hidden="1" outlineLevel="2" spans="1:14">
      <c r="A1156" s="291">
        <v>1051</v>
      </c>
      <c r="B1156" s="291" t="s">
        <v>1164</v>
      </c>
      <c r="C1156" s="291" t="s">
        <v>1387</v>
      </c>
      <c r="D1156" s="291" t="s">
        <v>565</v>
      </c>
      <c r="E1156" s="291" t="s">
        <v>1166</v>
      </c>
      <c r="F1156" s="291" t="s">
        <v>1167</v>
      </c>
      <c r="G1156" s="291" t="s">
        <v>1168</v>
      </c>
      <c r="H1156" s="294">
        <v>18.23</v>
      </c>
      <c r="I1156" s="294">
        <v>36.456</v>
      </c>
      <c r="J1156" s="291" t="s">
        <v>1169</v>
      </c>
      <c r="K1156" s="294">
        <v>227.85</v>
      </c>
      <c r="L1156" s="294">
        <v>3473.25</v>
      </c>
      <c r="M1156" s="294">
        <v>3245.4</v>
      </c>
      <c r="N1156" s="291" t="s">
        <v>42</v>
      </c>
    </row>
    <row r="1157" s="291" customFormat="1" hidden="1" outlineLevel="2" spans="1:14">
      <c r="A1157" s="291">
        <v>1052</v>
      </c>
      <c r="B1157" s="291" t="s">
        <v>1164</v>
      </c>
      <c r="C1157" s="291" t="s">
        <v>1387</v>
      </c>
      <c r="D1157" s="291" t="s">
        <v>565</v>
      </c>
      <c r="E1157" s="291" t="s">
        <v>1166</v>
      </c>
      <c r="F1157" s="291" t="s">
        <v>1167</v>
      </c>
      <c r="G1157" s="291" t="s">
        <v>1170</v>
      </c>
      <c r="H1157" s="294">
        <v>18.23</v>
      </c>
      <c r="I1157" s="294">
        <v>36.456</v>
      </c>
      <c r="J1157" s="291" t="s">
        <v>1169</v>
      </c>
      <c r="K1157" s="294">
        <v>227.85</v>
      </c>
      <c r="L1157" s="294">
        <v>3473.25</v>
      </c>
      <c r="M1157" s="294">
        <v>3245.4</v>
      </c>
      <c r="N1157" s="291" t="s">
        <v>42</v>
      </c>
    </row>
    <row r="1158" s="291" customFormat="1" hidden="1" outlineLevel="2" spans="1:14">
      <c r="A1158" s="291">
        <v>1053</v>
      </c>
      <c r="B1158" s="291" t="s">
        <v>1164</v>
      </c>
      <c r="C1158" s="291" t="s">
        <v>1387</v>
      </c>
      <c r="D1158" s="291" t="s">
        <v>565</v>
      </c>
      <c r="E1158" s="291" t="s">
        <v>1166</v>
      </c>
      <c r="F1158" s="291" t="s">
        <v>1167</v>
      </c>
      <c r="G1158" s="291" t="s">
        <v>1171</v>
      </c>
      <c r="H1158" s="294">
        <v>18.23</v>
      </c>
      <c r="I1158" s="294">
        <v>36.456</v>
      </c>
      <c r="J1158" s="291" t="s">
        <v>1169</v>
      </c>
      <c r="K1158" s="294">
        <v>227.85</v>
      </c>
      <c r="L1158" s="294">
        <v>3473.25</v>
      </c>
      <c r="M1158" s="294">
        <v>3245.4</v>
      </c>
      <c r="N1158" s="291" t="s">
        <v>42</v>
      </c>
    </row>
    <row r="1159" s="291" customFormat="1" hidden="1" outlineLevel="2" spans="1:14">
      <c r="A1159" s="291">
        <v>1054</v>
      </c>
      <c r="B1159" s="291" t="s">
        <v>1164</v>
      </c>
      <c r="C1159" s="291" t="s">
        <v>1387</v>
      </c>
      <c r="D1159" s="291" t="s">
        <v>565</v>
      </c>
      <c r="E1159" s="291" t="s">
        <v>1166</v>
      </c>
      <c r="F1159" s="291" t="s">
        <v>1167</v>
      </c>
      <c r="G1159" s="291" t="s">
        <v>1172</v>
      </c>
      <c r="H1159" s="294">
        <v>18.23</v>
      </c>
      <c r="I1159" s="294">
        <v>36.456</v>
      </c>
      <c r="J1159" s="291" t="s">
        <v>1169</v>
      </c>
      <c r="K1159" s="294">
        <v>227.85</v>
      </c>
      <c r="L1159" s="294">
        <v>3473.25</v>
      </c>
      <c r="M1159" s="294">
        <v>3245.4</v>
      </c>
      <c r="N1159" s="291" t="s">
        <v>42</v>
      </c>
    </row>
    <row r="1160" s="291" customFormat="1" hidden="1" outlineLevel="2" spans="1:14">
      <c r="A1160" s="291">
        <v>1055</v>
      </c>
      <c r="B1160" s="291" t="s">
        <v>1164</v>
      </c>
      <c r="C1160" s="291" t="s">
        <v>1387</v>
      </c>
      <c r="D1160" s="291" t="s">
        <v>565</v>
      </c>
      <c r="E1160" s="291" t="s">
        <v>1166</v>
      </c>
      <c r="F1160" s="291" t="s">
        <v>1167</v>
      </c>
      <c r="G1160" s="291" t="s">
        <v>1173</v>
      </c>
      <c r="H1160" s="294">
        <v>18.23</v>
      </c>
      <c r="I1160" s="294">
        <v>36.456</v>
      </c>
      <c r="J1160" s="291" t="s">
        <v>1169</v>
      </c>
      <c r="K1160" s="294">
        <v>227.85</v>
      </c>
      <c r="L1160" s="294">
        <v>3473.25</v>
      </c>
      <c r="M1160" s="294">
        <v>3245.4</v>
      </c>
      <c r="N1160" s="291" t="s">
        <v>42</v>
      </c>
    </row>
    <row r="1161" s="291" customFormat="1" hidden="1" outlineLevel="2" spans="1:14">
      <c r="A1161" s="291">
        <v>1056</v>
      </c>
      <c r="B1161" s="291" t="s">
        <v>1164</v>
      </c>
      <c r="C1161" s="291" t="s">
        <v>1387</v>
      </c>
      <c r="D1161" s="291" t="s">
        <v>565</v>
      </c>
      <c r="E1161" s="291" t="s">
        <v>1166</v>
      </c>
      <c r="F1161" s="291" t="s">
        <v>1167</v>
      </c>
      <c r="G1161" s="291" t="s">
        <v>1174</v>
      </c>
      <c r="H1161" s="294">
        <v>18.23</v>
      </c>
      <c r="I1161" s="294">
        <v>36.456</v>
      </c>
      <c r="J1161" s="291" t="s">
        <v>1169</v>
      </c>
      <c r="K1161" s="294">
        <v>227.85</v>
      </c>
      <c r="L1161" s="294">
        <v>3473.25</v>
      </c>
      <c r="M1161" s="294">
        <v>3245.4</v>
      </c>
      <c r="N1161" s="291" t="s">
        <v>42</v>
      </c>
    </row>
    <row r="1162" s="291" customFormat="1" hidden="1" outlineLevel="2" spans="1:14">
      <c r="A1162" s="291">
        <v>1057</v>
      </c>
      <c r="B1162" s="291" t="s">
        <v>1164</v>
      </c>
      <c r="C1162" s="291" t="s">
        <v>1387</v>
      </c>
      <c r="D1162" s="291" t="s">
        <v>565</v>
      </c>
      <c r="E1162" s="291" t="s">
        <v>1166</v>
      </c>
      <c r="F1162" s="291" t="s">
        <v>1167</v>
      </c>
      <c r="G1162" s="291" t="s">
        <v>1175</v>
      </c>
      <c r="H1162" s="294">
        <v>18.23</v>
      </c>
      <c r="I1162" s="294">
        <v>36.456</v>
      </c>
      <c r="J1162" s="291" t="s">
        <v>1169</v>
      </c>
      <c r="K1162" s="294">
        <v>227.85</v>
      </c>
      <c r="L1162" s="294">
        <v>3473.25</v>
      </c>
      <c r="M1162" s="294">
        <v>3245.4</v>
      </c>
      <c r="N1162" s="291" t="s">
        <v>42</v>
      </c>
    </row>
    <row r="1163" s="291" customFormat="1" outlineLevel="1" collapsed="1" spans="4:14">
      <c r="D1163" s="293" t="s">
        <v>1388</v>
      </c>
      <c r="H1163" s="294">
        <f>SUBTOTAL(9,H1152:H1162)</f>
        <v>200.53</v>
      </c>
      <c r="I1163" s="294">
        <f>SUBTOTAL(9,I1152:I1162)</f>
        <v>401.016</v>
      </c>
      <c r="K1163" s="294"/>
      <c r="L1163" s="294"/>
      <c r="M1163" s="294"/>
      <c r="N1163" s="291">
        <f>SUBTOTAL(9,N1152:N1162)</f>
        <v>0</v>
      </c>
    </row>
    <row r="1164" s="291" customFormat="1" hidden="1" outlineLevel="2" spans="1:14">
      <c r="A1164" s="291">
        <v>1058</v>
      </c>
      <c r="B1164" s="291" t="s">
        <v>1164</v>
      </c>
      <c r="C1164" s="291" t="s">
        <v>1389</v>
      </c>
      <c r="D1164" s="291" t="s">
        <v>567</v>
      </c>
      <c r="E1164" s="291" t="s">
        <v>1166</v>
      </c>
      <c r="F1164" s="291" t="s">
        <v>1167</v>
      </c>
      <c r="G1164" s="291" t="s">
        <v>1178</v>
      </c>
      <c r="H1164" s="294">
        <v>18.23</v>
      </c>
      <c r="I1164" s="294">
        <v>36.456</v>
      </c>
      <c r="J1164" s="291" t="s">
        <v>1169</v>
      </c>
      <c r="K1164" s="294">
        <v>227.85</v>
      </c>
      <c r="L1164" s="294">
        <v>3473.25</v>
      </c>
      <c r="M1164" s="294">
        <v>3245.4</v>
      </c>
      <c r="N1164" s="291" t="s">
        <v>42</v>
      </c>
    </row>
    <row r="1165" s="291" customFormat="1" hidden="1" outlineLevel="2" spans="1:14">
      <c r="A1165" s="291">
        <v>1059</v>
      </c>
      <c r="B1165" s="291" t="s">
        <v>1164</v>
      </c>
      <c r="C1165" s="291" t="s">
        <v>1389</v>
      </c>
      <c r="D1165" s="291" t="s">
        <v>567</v>
      </c>
      <c r="E1165" s="291" t="s">
        <v>1166</v>
      </c>
      <c r="F1165" s="291" t="s">
        <v>1167</v>
      </c>
      <c r="G1165" s="291" t="s">
        <v>1179</v>
      </c>
      <c r="H1165" s="294">
        <v>18.23</v>
      </c>
      <c r="I1165" s="294">
        <v>36.456</v>
      </c>
      <c r="J1165" s="291" t="s">
        <v>1169</v>
      </c>
      <c r="K1165" s="294">
        <v>227.85</v>
      </c>
      <c r="L1165" s="294">
        <v>3473.25</v>
      </c>
      <c r="M1165" s="294">
        <v>3245.4</v>
      </c>
      <c r="N1165" s="291" t="s">
        <v>42</v>
      </c>
    </row>
    <row r="1166" s="291" customFormat="1" hidden="1" outlineLevel="2" spans="1:14">
      <c r="A1166" s="291">
        <v>1060</v>
      </c>
      <c r="B1166" s="291" t="s">
        <v>1164</v>
      </c>
      <c r="C1166" s="291" t="s">
        <v>1389</v>
      </c>
      <c r="D1166" s="291" t="s">
        <v>567</v>
      </c>
      <c r="E1166" s="291" t="s">
        <v>1166</v>
      </c>
      <c r="F1166" s="291" t="s">
        <v>1167</v>
      </c>
      <c r="G1166" s="291" t="s">
        <v>1180</v>
      </c>
      <c r="H1166" s="294">
        <v>18.23</v>
      </c>
      <c r="I1166" s="294">
        <v>36.456</v>
      </c>
      <c r="J1166" s="291" t="s">
        <v>1169</v>
      </c>
      <c r="K1166" s="294">
        <v>227.85</v>
      </c>
      <c r="L1166" s="294">
        <v>3473.25</v>
      </c>
      <c r="M1166" s="294">
        <v>3245.4</v>
      </c>
      <c r="N1166" s="291" t="s">
        <v>42</v>
      </c>
    </row>
    <row r="1167" s="291" customFormat="1" hidden="1" outlineLevel="2" spans="1:14">
      <c r="A1167" s="291">
        <v>1061</v>
      </c>
      <c r="B1167" s="291" t="s">
        <v>1164</v>
      </c>
      <c r="C1167" s="291" t="s">
        <v>1389</v>
      </c>
      <c r="D1167" s="291" t="s">
        <v>567</v>
      </c>
      <c r="E1167" s="291" t="s">
        <v>1166</v>
      </c>
      <c r="F1167" s="291" t="s">
        <v>1167</v>
      </c>
      <c r="G1167" s="291" t="s">
        <v>1181</v>
      </c>
      <c r="H1167" s="294">
        <v>18.23</v>
      </c>
      <c r="I1167" s="294">
        <v>36.456</v>
      </c>
      <c r="J1167" s="291" t="s">
        <v>1169</v>
      </c>
      <c r="K1167" s="294">
        <v>227.85</v>
      </c>
      <c r="L1167" s="294">
        <v>3473.25</v>
      </c>
      <c r="M1167" s="294">
        <v>3245.4</v>
      </c>
      <c r="N1167" s="291" t="s">
        <v>42</v>
      </c>
    </row>
    <row r="1168" s="291" customFormat="1" hidden="1" outlineLevel="2" spans="1:14">
      <c r="A1168" s="291">
        <v>1062</v>
      </c>
      <c r="B1168" s="291" t="s">
        <v>1164</v>
      </c>
      <c r="C1168" s="291" t="s">
        <v>1389</v>
      </c>
      <c r="D1168" s="291" t="s">
        <v>567</v>
      </c>
      <c r="E1168" s="291" t="s">
        <v>1166</v>
      </c>
      <c r="F1168" s="291" t="s">
        <v>1167</v>
      </c>
      <c r="G1168" s="291" t="s">
        <v>1168</v>
      </c>
      <c r="H1168" s="294">
        <v>18.23</v>
      </c>
      <c r="I1168" s="294">
        <v>36.456</v>
      </c>
      <c r="J1168" s="291" t="s">
        <v>1169</v>
      </c>
      <c r="K1168" s="294">
        <v>227.85</v>
      </c>
      <c r="L1168" s="294">
        <v>3473.25</v>
      </c>
      <c r="M1168" s="294">
        <v>3245.4</v>
      </c>
      <c r="N1168" s="291" t="s">
        <v>42</v>
      </c>
    </row>
    <row r="1169" s="291" customFormat="1" hidden="1" outlineLevel="2" spans="1:14">
      <c r="A1169" s="291">
        <v>1063</v>
      </c>
      <c r="B1169" s="291" t="s">
        <v>1164</v>
      </c>
      <c r="C1169" s="291" t="s">
        <v>1389</v>
      </c>
      <c r="D1169" s="291" t="s">
        <v>567</v>
      </c>
      <c r="E1169" s="291" t="s">
        <v>1166</v>
      </c>
      <c r="F1169" s="291" t="s">
        <v>1167</v>
      </c>
      <c r="G1169" s="291" t="s">
        <v>1170</v>
      </c>
      <c r="H1169" s="294">
        <v>18.23</v>
      </c>
      <c r="I1169" s="294">
        <v>36.456</v>
      </c>
      <c r="J1169" s="291" t="s">
        <v>1169</v>
      </c>
      <c r="K1169" s="294">
        <v>227.85</v>
      </c>
      <c r="L1169" s="294">
        <v>3473.25</v>
      </c>
      <c r="M1169" s="294">
        <v>3245.4</v>
      </c>
      <c r="N1169" s="291" t="s">
        <v>42</v>
      </c>
    </row>
    <row r="1170" s="291" customFormat="1" hidden="1" outlineLevel="2" spans="1:14">
      <c r="A1170" s="291">
        <v>1064</v>
      </c>
      <c r="B1170" s="291" t="s">
        <v>1164</v>
      </c>
      <c r="C1170" s="291" t="s">
        <v>1389</v>
      </c>
      <c r="D1170" s="291" t="s">
        <v>567</v>
      </c>
      <c r="E1170" s="291" t="s">
        <v>1166</v>
      </c>
      <c r="F1170" s="291" t="s">
        <v>1167</v>
      </c>
      <c r="G1170" s="291" t="s">
        <v>1171</v>
      </c>
      <c r="H1170" s="294">
        <v>18.23</v>
      </c>
      <c r="I1170" s="294">
        <v>36.456</v>
      </c>
      <c r="J1170" s="291" t="s">
        <v>1169</v>
      </c>
      <c r="K1170" s="294">
        <v>227.85</v>
      </c>
      <c r="L1170" s="294">
        <v>3473.25</v>
      </c>
      <c r="M1170" s="294">
        <v>3245.4</v>
      </c>
      <c r="N1170" s="291" t="s">
        <v>42</v>
      </c>
    </row>
    <row r="1171" s="291" customFormat="1" hidden="1" outlineLevel="2" spans="1:14">
      <c r="A1171" s="291">
        <v>1065</v>
      </c>
      <c r="B1171" s="291" t="s">
        <v>1164</v>
      </c>
      <c r="C1171" s="291" t="s">
        <v>1389</v>
      </c>
      <c r="D1171" s="291" t="s">
        <v>567</v>
      </c>
      <c r="E1171" s="291" t="s">
        <v>1166</v>
      </c>
      <c r="F1171" s="291" t="s">
        <v>1167</v>
      </c>
      <c r="G1171" s="291" t="s">
        <v>1172</v>
      </c>
      <c r="H1171" s="294">
        <v>18.23</v>
      </c>
      <c r="I1171" s="294">
        <v>36.456</v>
      </c>
      <c r="J1171" s="291" t="s">
        <v>1169</v>
      </c>
      <c r="K1171" s="294">
        <v>227.85</v>
      </c>
      <c r="L1171" s="294">
        <v>3473.25</v>
      </c>
      <c r="M1171" s="294">
        <v>3245.4</v>
      </c>
      <c r="N1171" s="291" t="s">
        <v>42</v>
      </c>
    </row>
    <row r="1172" s="291" customFormat="1" hidden="1" outlineLevel="2" spans="1:14">
      <c r="A1172" s="291">
        <v>1066</v>
      </c>
      <c r="B1172" s="291" t="s">
        <v>1164</v>
      </c>
      <c r="C1172" s="291" t="s">
        <v>1389</v>
      </c>
      <c r="D1172" s="291" t="s">
        <v>567</v>
      </c>
      <c r="E1172" s="291" t="s">
        <v>1166</v>
      </c>
      <c r="F1172" s="291" t="s">
        <v>1167</v>
      </c>
      <c r="G1172" s="291" t="s">
        <v>1173</v>
      </c>
      <c r="H1172" s="294">
        <v>18.23</v>
      </c>
      <c r="I1172" s="294">
        <v>36.456</v>
      </c>
      <c r="J1172" s="291" t="s">
        <v>1169</v>
      </c>
      <c r="K1172" s="294">
        <v>227.85</v>
      </c>
      <c r="L1172" s="294">
        <v>3473.25</v>
      </c>
      <c r="M1172" s="294">
        <v>3245.4</v>
      </c>
      <c r="N1172" s="291" t="s">
        <v>42</v>
      </c>
    </row>
    <row r="1173" s="291" customFormat="1" hidden="1" outlineLevel="2" spans="1:14">
      <c r="A1173" s="291">
        <v>1067</v>
      </c>
      <c r="B1173" s="291" t="s">
        <v>1164</v>
      </c>
      <c r="C1173" s="291" t="s">
        <v>1389</v>
      </c>
      <c r="D1173" s="291" t="s">
        <v>567</v>
      </c>
      <c r="E1173" s="291" t="s">
        <v>1166</v>
      </c>
      <c r="F1173" s="291" t="s">
        <v>1167</v>
      </c>
      <c r="G1173" s="291" t="s">
        <v>1174</v>
      </c>
      <c r="H1173" s="294">
        <v>18.23</v>
      </c>
      <c r="I1173" s="294">
        <v>36.456</v>
      </c>
      <c r="J1173" s="291" t="s">
        <v>1169</v>
      </c>
      <c r="K1173" s="294">
        <v>227.85</v>
      </c>
      <c r="L1173" s="294">
        <v>3473.25</v>
      </c>
      <c r="M1173" s="294">
        <v>3245.4</v>
      </c>
      <c r="N1173" s="291" t="s">
        <v>42</v>
      </c>
    </row>
    <row r="1174" s="291" customFormat="1" hidden="1" outlineLevel="2" spans="1:14">
      <c r="A1174" s="291">
        <v>1068</v>
      </c>
      <c r="B1174" s="291" t="s">
        <v>1164</v>
      </c>
      <c r="C1174" s="291" t="s">
        <v>1389</v>
      </c>
      <c r="D1174" s="291" t="s">
        <v>567</v>
      </c>
      <c r="E1174" s="291" t="s">
        <v>1166</v>
      </c>
      <c r="F1174" s="291" t="s">
        <v>1167</v>
      </c>
      <c r="G1174" s="291" t="s">
        <v>1175</v>
      </c>
      <c r="H1174" s="294">
        <v>18.23</v>
      </c>
      <c r="I1174" s="294">
        <v>36.456</v>
      </c>
      <c r="J1174" s="291" t="s">
        <v>1169</v>
      </c>
      <c r="K1174" s="294">
        <v>227.85</v>
      </c>
      <c r="L1174" s="294">
        <v>3473.25</v>
      </c>
      <c r="M1174" s="294">
        <v>3245.4</v>
      </c>
      <c r="N1174" s="291" t="s">
        <v>42</v>
      </c>
    </row>
    <row r="1175" s="291" customFormat="1" outlineLevel="1" collapsed="1" spans="4:14">
      <c r="D1175" s="293" t="s">
        <v>1390</v>
      </c>
      <c r="H1175" s="294">
        <f>SUBTOTAL(9,H1164:H1174)</f>
        <v>200.53</v>
      </c>
      <c r="I1175" s="294">
        <f>SUBTOTAL(9,I1164:I1174)</f>
        <v>401.016</v>
      </c>
      <c r="K1175" s="294"/>
      <c r="L1175" s="294"/>
      <c r="M1175" s="294"/>
      <c r="N1175" s="291">
        <f>SUBTOTAL(9,N1164:N1174)</f>
        <v>0</v>
      </c>
    </row>
    <row r="1176" s="291" customFormat="1" hidden="1" outlineLevel="2" spans="1:14">
      <c r="A1176" s="291">
        <v>1069</v>
      </c>
      <c r="B1176" s="291" t="s">
        <v>1164</v>
      </c>
      <c r="C1176" s="291" t="s">
        <v>1391</v>
      </c>
      <c r="D1176" s="291" t="s">
        <v>320</v>
      </c>
      <c r="E1176" s="291" t="s">
        <v>1166</v>
      </c>
      <c r="F1176" s="291" t="s">
        <v>1167</v>
      </c>
      <c r="G1176" s="291" t="s">
        <v>1178</v>
      </c>
      <c r="H1176" s="294">
        <v>18.23</v>
      </c>
      <c r="I1176" s="294">
        <v>36.456</v>
      </c>
      <c r="J1176" s="291" t="s">
        <v>1169</v>
      </c>
      <c r="K1176" s="294">
        <v>227.85</v>
      </c>
      <c r="L1176" s="294">
        <v>3473.25</v>
      </c>
      <c r="M1176" s="294">
        <v>3245.4</v>
      </c>
      <c r="N1176" s="291" t="s">
        <v>42</v>
      </c>
    </row>
    <row r="1177" s="291" customFormat="1" hidden="1" outlineLevel="2" spans="1:14">
      <c r="A1177" s="291">
        <v>1070</v>
      </c>
      <c r="B1177" s="291" t="s">
        <v>1164</v>
      </c>
      <c r="C1177" s="291" t="s">
        <v>1391</v>
      </c>
      <c r="D1177" s="291" t="s">
        <v>320</v>
      </c>
      <c r="E1177" s="291" t="s">
        <v>1166</v>
      </c>
      <c r="F1177" s="291" t="s">
        <v>1167</v>
      </c>
      <c r="G1177" s="291" t="s">
        <v>1179</v>
      </c>
      <c r="H1177" s="294">
        <v>18.23</v>
      </c>
      <c r="I1177" s="294">
        <v>36.456</v>
      </c>
      <c r="J1177" s="291" t="s">
        <v>1169</v>
      </c>
      <c r="K1177" s="294">
        <v>227.85</v>
      </c>
      <c r="L1177" s="294">
        <v>3473.25</v>
      </c>
      <c r="M1177" s="294">
        <v>3245.4</v>
      </c>
      <c r="N1177" s="291" t="s">
        <v>42</v>
      </c>
    </row>
    <row r="1178" s="291" customFormat="1" hidden="1" outlineLevel="2" spans="1:14">
      <c r="A1178" s="291">
        <v>1071</v>
      </c>
      <c r="B1178" s="291" t="s">
        <v>1164</v>
      </c>
      <c r="C1178" s="291" t="s">
        <v>1391</v>
      </c>
      <c r="D1178" s="291" t="s">
        <v>320</v>
      </c>
      <c r="E1178" s="291" t="s">
        <v>1166</v>
      </c>
      <c r="F1178" s="291" t="s">
        <v>1167</v>
      </c>
      <c r="G1178" s="291" t="s">
        <v>1180</v>
      </c>
      <c r="H1178" s="294">
        <v>18.23</v>
      </c>
      <c r="I1178" s="294">
        <v>36.456</v>
      </c>
      <c r="J1178" s="291" t="s">
        <v>1169</v>
      </c>
      <c r="K1178" s="294">
        <v>227.85</v>
      </c>
      <c r="L1178" s="294">
        <v>3473.25</v>
      </c>
      <c r="M1178" s="294">
        <v>3245.4</v>
      </c>
      <c r="N1178" s="291" t="s">
        <v>42</v>
      </c>
    </row>
    <row r="1179" s="291" customFormat="1" hidden="1" outlineLevel="2" spans="1:14">
      <c r="A1179" s="291">
        <v>1072</v>
      </c>
      <c r="B1179" s="291" t="s">
        <v>1164</v>
      </c>
      <c r="C1179" s="291" t="s">
        <v>1391</v>
      </c>
      <c r="D1179" s="291" t="s">
        <v>320</v>
      </c>
      <c r="E1179" s="291" t="s">
        <v>1166</v>
      </c>
      <c r="F1179" s="291" t="s">
        <v>1167</v>
      </c>
      <c r="G1179" s="291" t="s">
        <v>1181</v>
      </c>
      <c r="H1179" s="294">
        <v>18.23</v>
      </c>
      <c r="I1179" s="294">
        <v>36.456</v>
      </c>
      <c r="J1179" s="291" t="s">
        <v>1169</v>
      </c>
      <c r="K1179" s="294">
        <v>227.85</v>
      </c>
      <c r="L1179" s="294">
        <v>3473.25</v>
      </c>
      <c r="M1179" s="294">
        <v>3245.4</v>
      </c>
      <c r="N1179" s="291" t="s">
        <v>42</v>
      </c>
    </row>
    <row r="1180" s="291" customFormat="1" hidden="1" outlineLevel="2" spans="1:14">
      <c r="A1180" s="291">
        <v>1073</v>
      </c>
      <c r="B1180" s="291" t="s">
        <v>1164</v>
      </c>
      <c r="C1180" s="291" t="s">
        <v>1391</v>
      </c>
      <c r="D1180" s="291" t="s">
        <v>320</v>
      </c>
      <c r="E1180" s="291" t="s">
        <v>1166</v>
      </c>
      <c r="F1180" s="291" t="s">
        <v>1167</v>
      </c>
      <c r="G1180" s="291" t="s">
        <v>1168</v>
      </c>
      <c r="H1180" s="294">
        <v>18.23</v>
      </c>
      <c r="I1180" s="294">
        <v>36.456</v>
      </c>
      <c r="J1180" s="291" t="s">
        <v>1169</v>
      </c>
      <c r="K1180" s="294">
        <v>227.85</v>
      </c>
      <c r="L1180" s="294">
        <v>3473.25</v>
      </c>
      <c r="M1180" s="294">
        <v>3245.4</v>
      </c>
      <c r="N1180" s="291" t="s">
        <v>42</v>
      </c>
    </row>
    <row r="1181" s="291" customFormat="1" hidden="1" outlineLevel="2" spans="1:14">
      <c r="A1181" s="291">
        <v>1074</v>
      </c>
      <c r="B1181" s="291" t="s">
        <v>1164</v>
      </c>
      <c r="C1181" s="291" t="s">
        <v>1391</v>
      </c>
      <c r="D1181" s="291" t="s">
        <v>320</v>
      </c>
      <c r="E1181" s="291" t="s">
        <v>1166</v>
      </c>
      <c r="F1181" s="291" t="s">
        <v>1167</v>
      </c>
      <c r="G1181" s="291" t="s">
        <v>1170</v>
      </c>
      <c r="H1181" s="294">
        <v>18.23</v>
      </c>
      <c r="I1181" s="294">
        <v>36.456</v>
      </c>
      <c r="J1181" s="291" t="s">
        <v>1169</v>
      </c>
      <c r="K1181" s="294">
        <v>227.85</v>
      </c>
      <c r="L1181" s="294">
        <v>3473.25</v>
      </c>
      <c r="M1181" s="294">
        <v>3245.4</v>
      </c>
      <c r="N1181" s="291" t="s">
        <v>42</v>
      </c>
    </row>
    <row r="1182" s="291" customFormat="1" hidden="1" outlineLevel="2" spans="1:14">
      <c r="A1182" s="291">
        <v>1075</v>
      </c>
      <c r="B1182" s="291" t="s">
        <v>1164</v>
      </c>
      <c r="C1182" s="291" t="s">
        <v>1391</v>
      </c>
      <c r="D1182" s="291" t="s">
        <v>320</v>
      </c>
      <c r="E1182" s="291" t="s">
        <v>1166</v>
      </c>
      <c r="F1182" s="291" t="s">
        <v>1167</v>
      </c>
      <c r="G1182" s="291" t="s">
        <v>1171</v>
      </c>
      <c r="H1182" s="294">
        <v>18.23</v>
      </c>
      <c r="I1182" s="294">
        <v>36.456</v>
      </c>
      <c r="J1182" s="291" t="s">
        <v>1169</v>
      </c>
      <c r="K1182" s="294">
        <v>227.85</v>
      </c>
      <c r="L1182" s="294">
        <v>3473.25</v>
      </c>
      <c r="M1182" s="294">
        <v>3245.4</v>
      </c>
      <c r="N1182" s="291" t="s">
        <v>42</v>
      </c>
    </row>
    <row r="1183" s="291" customFormat="1" hidden="1" outlineLevel="2" spans="1:14">
      <c r="A1183" s="291">
        <v>1076</v>
      </c>
      <c r="B1183" s="291" t="s">
        <v>1164</v>
      </c>
      <c r="C1183" s="291" t="s">
        <v>1391</v>
      </c>
      <c r="D1183" s="291" t="s">
        <v>320</v>
      </c>
      <c r="E1183" s="291" t="s">
        <v>1166</v>
      </c>
      <c r="F1183" s="291" t="s">
        <v>1167</v>
      </c>
      <c r="G1183" s="291" t="s">
        <v>1172</v>
      </c>
      <c r="H1183" s="294">
        <v>18.23</v>
      </c>
      <c r="I1183" s="294">
        <v>36.456</v>
      </c>
      <c r="J1183" s="291" t="s">
        <v>1169</v>
      </c>
      <c r="K1183" s="294">
        <v>227.85</v>
      </c>
      <c r="L1183" s="294">
        <v>3473.25</v>
      </c>
      <c r="M1183" s="294">
        <v>3245.4</v>
      </c>
      <c r="N1183" s="291" t="s">
        <v>42</v>
      </c>
    </row>
    <row r="1184" s="291" customFormat="1" hidden="1" outlineLevel="2" spans="1:14">
      <c r="A1184" s="291">
        <v>1077</v>
      </c>
      <c r="B1184" s="291" t="s">
        <v>1164</v>
      </c>
      <c r="C1184" s="291" t="s">
        <v>1391</v>
      </c>
      <c r="D1184" s="291" t="s">
        <v>320</v>
      </c>
      <c r="E1184" s="291" t="s">
        <v>1166</v>
      </c>
      <c r="F1184" s="291" t="s">
        <v>1167</v>
      </c>
      <c r="G1184" s="291" t="s">
        <v>1173</v>
      </c>
      <c r="H1184" s="294">
        <v>18.23</v>
      </c>
      <c r="I1184" s="294">
        <v>36.456</v>
      </c>
      <c r="J1184" s="291" t="s">
        <v>1169</v>
      </c>
      <c r="K1184" s="294">
        <v>227.85</v>
      </c>
      <c r="L1184" s="294">
        <v>3473.25</v>
      </c>
      <c r="M1184" s="294">
        <v>3245.4</v>
      </c>
      <c r="N1184" s="291" t="s">
        <v>42</v>
      </c>
    </row>
    <row r="1185" s="291" customFormat="1" hidden="1" outlineLevel="2" spans="1:14">
      <c r="A1185" s="291">
        <v>1078</v>
      </c>
      <c r="B1185" s="291" t="s">
        <v>1164</v>
      </c>
      <c r="C1185" s="291" t="s">
        <v>1391</v>
      </c>
      <c r="D1185" s="291" t="s">
        <v>320</v>
      </c>
      <c r="E1185" s="291" t="s">
        <v>1166</v>
      </c>
      <c r="F1185" s="291" t="s">
        <v>1167</v>
      </c>
      <c r="G1185" s="291" t="s">
        <v>1174</v>
      </c>
      <c r="H1185" s="294">
        <v>18.23</v>
      </c>
      <c r="I1185" s="294">
        <v>36.456</v>
      </c>
      <c r="J1185" s="291" t="s">
        <v>1169</v>
      </c>
      <c r="K1185" s="294">
        <v>227.85</v>
      </c>
      <c r="L1185" s="294">
        <v>3473.25</v>
      </c>
      <c r="M1185" s="294">
        <v>3245.4</v>
      </c>
      <c r="N1185" s="291" t="s">
        <v>42</v>
      </c>
    </row>
    <row r="1186" s="291" customFormat="1" hidden="1" outlineLevel="2" spans="1:14">
      <c r="A1186" s="291">
        <v>1079</v>
      </c>
      <c r="B1186" s="291" t="s">
        <v>1164</v>
      </c>
      <c r="C1186" s="291" t="s">
        <v>1391</v>
      </c>
      <c r="D1186" s="291" t="s">
        <v>320</v>
      </c>
      <c r="E1186" s="291" t="s">
        <v>1166</v>
      </c>
      <c r="F1186" s="291" t="s">
        <v>1167</v>
      </c>
      <c r="G1186" s="291" t="s">
        <v>1175</v>
      </c>
      <c r="H1186" s="294">
        <v>18.23</v>
      </c>
      <c r="I1186" s="294">
        <v>36.456</v>
      </c>
      <c r="J1186" s="291" t="s">
        <v>1169</v>
      </c>
      <c r="K1186" s="294">
        <v>227.85</v>
      </c>
      <c r="L1186" s="294">
        <v>3473.25</v>
      </c>
      <c r="M1186" s="294">
        <v>3245.4</v>
      </c>
      <c r="N1186" s="291" t="s">
        <v>42</v>
      </c>
    </row>
    <row r="1187" s="291" customFormat="1" outlineLevel="1" collapsed="1" spans="4:14">
      <c r="D1187" s="293" t="s">
        <v>1392</v>
      </c>
      <c r="H1187" s="294">
        <f>SUBTOTAL(9,H1176:H1186)</f>
        <v>200.53</v>
      </c>
      <c r="I1187" s="294">
        <f>SUBTOTAL(9,I1176:I1186)</f>
        <v>401.016</v>
      </c>
      <c r="K1187" s="294"/>
      <c r="L1187" s="294"/>
      <c r="M1187" s="294"/>
      <c r="N1187" s="291">
        <f>SUBTOTAL(9,N1176:N1186)</f>
        <v>0</v>
      </c>
    </row>
    <row r="1188" s="291" customFormat="1" hidden="1" outlineLevel="2" spans="1:14">
      <c r="A1188" s="291">
        <v>1080</v>
      </c>
      <c r="B1188" s="291" t="s">
        <v>1164</v>
      </c>
      <c r="C1188" s="291" t="s">
        <v>1393</v>
      </c>
      <c r="D1188" s="291" t="s">
        <v>569</v>
      </c>
      <c r="E1188" s="291" t="s">
        <v>1166</v>
      </c>
      <c r="F1188" s="291" t="s">
        <v>1167</v>
      </c>
      <c r="G1188" s="291" t="s">
        <v>1178</v>
      </c>
      <c r="H1188" s="294">
        <v>18.23</v>
      </c>
      <c r="I1188" s="294">
        <v>36.456</v>
      </c>
      <c r="J1188" s="291" t="s">
        <v>1169</v>
      </c>
      <c r="K1188" s="294">
        <v>227.85</v>
      </c>
      <c r="L1188" s="294">
        <v>3473.25</v>
      </c>
      <c r="M1188" s="294">
        <v>3245.4</v>
      </c>
      <c r="N1188" s="291" t="s">
        <v>42</v>
      </c>
    </row>
    <row r="1189" s="291" customFormat="1" hidden="1" outlineLevel="2" spans="1:14">
      <c r="A1189" s="291">
        <v>1081</v>
      </c>
      <c r="B1189" s="291" t="s">
        <v>1164</v>
      </c>
      <c r="C1189" s="291" t="s">
        <v>1393</v>
      </c>
      <c r="D1189" s="291" t="s">
        <v>569</v>
      </c>
      <c r="E1189" s="291" t="s">
        <v>1166</v>
      </c>
      <c r="F1189" s="291" t="s">
        <v>1167</v>
      </c>
      <c r="G1189" s="291" t="s">
        <v>1179</v>
      </c>
      <c r="H1189" s="294">
        <v>18.23</v>
      </c>
      <c r="I1189" s="294">
        <v>36.456</v>
      </c>
      <c r="J1189" s="291" t="s">
        <v>1169</v>
      </c>
      <c r="K1189" s="294">
        <v>227.85</v>
      </c>
      <c r="L1189" s="294">
        <v>3473.25</v>
      </c>
      <c r="M1189" s="294">
        <v>3245.4</v>
      </c>
      <c r="N1189" s="291" t="s">
        <v>42</v>
      </c>
    </row>
    <row r="1190" s="291" customFormat="1" hidden="1" outlineLevel="2" spans="1:14">
      <c r="A1190" s="291">
        <v>1082</v>
      </c>
      <c r="B1190" s="291" t="s">
        <v>1164</v>
      </c>
      <c r="C1190" s="291" t="s">
        <v>1393</v>
      </c>
      <c r="D1190" s="291" t="s">
        <v>569</v>
      </c>
      <c r="E1190" s="291" t="s">
        <v>1166</v>
      </c>
      <c r="F1190" s="291" t="s">
        <v>1167</v>
      </c>
      <c r="G1190" s="291" t="s">
        <v>1180</v>
      </c>
      <c r="H1190" s="294">
        <v>18.23</v>
      </c>
      <c r="I1190" s="294">
        <v>36.456</v>
      </c>
      <c r="J1190" s="291" t="s">
        <v>1169</v>
      </c>
      <c r="K1190" s="294">
        <v>227.85</v>
      </c>
      <c r="L1190" s="294">
        <v>3473.25</v>
      </c>
      <c r="M1190" s="294">
        <v>3245.4</v>
      </c>
      <c r="N1190" s="291" t="s">
        <v>42</v>
      </c>
    </row>
    <row r="1191" s="291" customFormat="1" hidden="1" outlineLevel="2" spans="1:14">
      <c r="A1191" s="291">
        <v>1083</v>
      </c>
      <c r="B1191" s="291" t="s">
        <v>1164</v>
      </c>
      <c r="C1191" s="291" t="s">
        <v>1393</v>
      </c>
      <c r="D1191" s="291" t="s">
        <v>569</v>
      </c>
      <c r="E1191" s="291" t="s">
        <v>1166</v>
      </c>
      <c r="F1191" s="291" t="s">
        <v>1167</v>
      </c>
      <c r="G1191" s="291" t="s">
        <v>1181</v>
      </c>
      <c r="H1191" s="294">
        <v>18.23</v>
      </c>
      <c r="I1191" s="294">
        <v>36.456</v>
      </c>
      <c r="J1191" s="291" t="s">
        <v>1169</v>
      </c>
      <c r="K1191" s="294">
        <v>227.85</v>
      </c>
      <c r="L1191" s="294">
        <v>3473.25</v>
      </c>
      <c r="M1191" s="294">
        <v>3245.4</v>
      </c>
      <c r="N1191" s="291" t="s">
        <v>42</v>
      </c>
    </row>
    <row r="1192" s="291" customFormat="1" hidden="1" outlineLevel="2" spans="1:14">
      <c r="A1192" s="291">
        <v>1084</v>
      </c>
      <c r="B1192" s="291" t="s">
        <v>1164</v>
      </c>
      <c r="C1192" s="291" t="s">
        <v>1393</v>
      </c>
      <c r="D1192" s="291" t="s">
        <v>569</v>
      </c>
      <c r="E1192" s="291" t="s">
        <v>1166</v>
      </c>
      <c r="F1192" s="291" t="s">
        <v>1167</v>
      </c>
      <c r="G1192" s="291" t="s">
        <v>1168</v>
      </c>
      <c r="H1192" s="294">
        <v>18.23</v>
      </c>
      <c r="I1192" s="294">
        <v>36.456</v>
      </c>
      <c r="J1192" s="291" t="s">
        <v>1169</v>
      </c>
      <c r="K1192" s="294">
        <v>227.85</v>
      </c>
      <c r="L1192" s="294">
        <v>3473.25</v>
      </c>
      <c r="M1192" s="294">
        <v>3245.4</v>
      </c>
      <c r="N1192" s="291" t="s">
        <v>42</v>
      </c>
    </row>
    <row r="1193" s="291" customFormat="1" hidden="1" outlineLevel="2" spans="1:14">
      <c r="A1193" s="291">
        <v>1085</v>
      </c>
      <c r="B1193" s="291" t="s">
        <v>1164</v>
      </c>
      <c r="C1193" s="291" t="s">
        <v>1393</v>
      </c>
      <c r="D1193" s="291" t="s">
        <v>569</v>
      </c>
      <c r="E1193" s="291" t="s">
        <v>1166</v>
      </c>
      <c r="F1193" s="291" t="s">
        <v>1167</v>
      </c>
      <c r="G1193" s="291" t="s">
        <v>1170</v>
      </c>
      <c r="H1193" s="294">
        <v>18.23</v>
      </c>
      <c r="I1193" s="294">
        <v>36.456</v>
      </c>
      <c r="J1193" s="291" t="s">
        <v>1169</v>
      </c>
      <c r="K1193" s="294">
        <v>227.85</v>
      </c>
      <c r="L1193" s="294">
        <v>3473.25</v>
      </c>
      <c r="M1193" s="294">
        <v>3245.4</v>
      </c>
      <c r="N1193" s="291" t="s">
        <v>42</v>
      </c>
    </row>
    <row r="1194" s="291" customFormat="1" hidden="1" outlineLevel="2" spans="1:14">
      <c r="A1194" s="291">
        <v>1086</v>
      </c>
      <c r="B1194" s="291" t="s">
        <v>1164</v>
      </c>
      <c r="C1194" s="291" t="s">
        <v>1393</v>
      </c>
      <c r="D1194" s="291" t="s">
        <v>569</v>
      </c>
      <c r="E1194" s="291" t="s">
        <v>1166</v>
      </c>
      <c r="F1194" s="291" t="s">
        <v>1167</v>
      </c>
      <c r="G1194" s="291" t="s">
        <v>1171</v>
      </c>
      <c r="H1194" s="294">
        <v>18.23</v>
      </c>
      <c r="I1194" s="294">
        <v>36.456</v>
      </c>
      <c r="J1194" s="291" t="s">
        <v>1169</v>
      </c>
      <c r="K1194" s="294">
        <v>227.85</v>
      </c>
      <c r="L1194" s="294">
        <v>3473.25</v>
      </c>
      <c r="M1194" s="294">
        <v>3245.4</v>
      </c>
      <c r="N1194" s="291" t="s">
        <v>42</v>
      </c>
    </row>
    <row r="1195" s="291" customFormat="1" hidden="1" outlineLevel="2" spans="1:14">
      <c r="A1195" s="291">
        <v>1087</v>
      </c>
      <c r="B1195" s="291" t="s">
        <v>1164</v>
      </c>
      <c r="C1195" s="291" t="s">
        <v>1393</v>
      </c>
      <c r="D1195" s="291" t="s">
        <v>569</v>
      </c>
      <c r="E1195" s="291" t="s">
        <v>1166</v>
      </c>
      <c r="F1195" s="291" t="s">
        <v>1167</v>
      </c>
      <c r="G1195" s="291" t="s">
        <v>1172</v>
      </c>
      <c r="H1195" s="294">
        <v>18.23</v>
      </c>
      <c r="I1195" s="294">
        <v>36.456</v>
      </c>
      <c r="J1195" s="291" t="s">
        <v>1169</v>
      </c>
      <c r="K1195" s="294">
        <v>227.85</v>
      </c>
      <c r="L1195" s="294">
        <v>3473.25</v>
      </c>
      <c r="M1195" s="294">
        <v>3245.4</v>
      </c>
      <c r="N1195" s="291" t="s">
        <v>42</v>
      </c>
    </row>
    <row r="1196" s="291" customFormat="1" hidden="1" outlineLevel="2" spans="1:14">
      <c r="A1196" s="291">
        <v>1088</v>
      </c>
      <c r="B1196" s="291" t="s">
        <v>1164</v>
      </c>
      <c r="C1196" s="291" t="s">
        <v>1393</v>
      </c>
      <c r="D1196" s="291" t="s">
        <v>569</v>
      </c>
      <c r="E1196" s="291" t="s">
        <v>1166</v>
      </c>
      <c r="F1196" s="291" t="s">
        <v>1167</v>
      </c>
      <c r="G1196" s="291" t="s">
        <v>1173</v>
      </c>
      <c r="H1196" s="294">
        <v>18.23</v>
      </c>
      <c r="I1196" s="294">
        <v>36.456</v>
      </c>
      <c r="J1196" s="291" t="s">
        <v>1169</v>
      </c>
      <c r="K1196" s="294">
        <v>227.85</v>
      </c>
      <c r="L1196" s="294">
        <v>3473.25</v>
      </c>
      <c r="M1196" s="294">
        <v>3245.4</v>
      </c>
      <c r="N1196" s="291" t="s">
        <v>42</v>
      </c>
    </row>
    <row r="1197" s="291" customFormat="1" hidden="1" outlineLevel="2" spans="1:14">
      <c r="A1197" s="291">
        <v>1089</v>
      </c>
      <c r="B1197" s="291" t="s">
        <v>1164</v>
      </c>
      <c r="C1197" s="291" t="s">
        <v>1393</v>
      </c>
      <c r="D1197" s="291" t="s">
        <v>569</v>
      </c>
      <c r="E1197" s="291" t="s">
        <v>1166</v>
      </c>
      <c r="F1197" s="291" t="s">
        <v>1167</v>
      </c>
      <c r="G1197" s="291" t="s">
        <v>1174</v>
      </c>
      <c r="H1197" s="294">
        <v>18.23</v>
      </c>
      <c r="I1197" s="294">
        <v>36.456</v>
      </c>
      <c r="J1197" s="291" t="s">
        <v>1169</v>
      </c>
      <c r="K1197" s="294">
        <v>227.85</v>
      </c>
      <c r="L1197" s="294">
        <v>3473.25</v>
      </c>
      <c r="M1197" s="294">
        <v>3245.4</v>
      </c>
      <c r="N1197" s="291" t="s">
        <v>42</v>
      </c>
    </row>
    <row r="1198" s="291" customFormat="1" hidden="1" outlineLevel="2" spans="1:14">
      <c r="A1198" s="291">
        <v>1090</v>
      </c>
      <c r="B1198" s="291" t="s">
        <v>1164</v>
      </c>
      <c r="C1198" s="291" t="s">
        <v>1393</v>
      </c>
      <c r="D1198" s="291" t="s">
        <v>569</v>
      </c>
      <c r="E1198" s="291" t="s">
        <v>1166</v>
      </c>
      <c r="F1198" s="291" t="s">
        <v>1167</v>
      </c>
      <c r="G1198" s="291" t="s">
        <v>1175</v>
      </c>
      <c r="H1198" s="294">
        <v>18.23</v>
      </c>
      <c r="I1198" s="294">
        <v>36.456</v>
      </c>
      <c r="J1198" s="291" t="s">
        <v>1169</v>
      </c>
      <c r="K1198" s="294">
        <v>227.85</v>
      </c>
      <c r="L1198" s="294">
        <v>3473.25</v>
      </c>
      <c r="M1198" s="294">
        <v>3245.4</v>
      </c>
      <c r="N1198" s="291" t="s">
        <v>42</v>
      </c>
    </row>
    <row r="1199" s="291" customFormat="1" outlineLevel="1" collapsed="1" spans="4:14">
      <c r="D1199" s="293" t="s">
        <v>1394</v>
      </c>
      <c r="H1199" s="294">
        <f>SUBTOTAL(9,H1188:H1198)</f>
        <v>200.53</v>
      </c>
      <c r="I1199" s="294">
        <f>SUBTOTAL(9,I1188:I1198)</f>
        <v>401.016</v>
      </c>
      <c r="K1199" s="294"/>
      <c r="L1199" s="294"/>
      <c r="M1199" s="294"/>
      <c r="N1199" s="291">
        <f>SUBTOTAL(9,N1188:N1198)</f>
        <v>0</v>
      </c>
    </row>
    <row r="1200" s="291" customFormat="1" hidden="1" outlineLevel="2" spans="1:14">
      <c r="A1200" s="291">
        <v>1091</v>
      </c>
      <c r="B1200" s="291" t="s">
        <v>1164</v>
      </c>
      <c r="C1200" s="291" t="s">
        <v>1395</v>
      </c>
      <c r="D1200" s="291" t="s">
        <v>571</v>
      </c>
      <c r="E1200" s="291" t="s">
        <v>1166</v>
      </c>
      <c r="F1200" s="291" t="s">
        <v>1167</v>
      </c>
      <c r="G1200" s="291" t="s">
        <v>1178</v>
      </c>
      <c r="H1200" s="294">
        <v>18.23</v>
      </c>
      <c r="I1200" s="294">
        <v>36.456</v>
      </c>
      <c r="J1200" s="291" t="s">
        <v>1169</v>
      </c>
      <c r="K1200" s="294">
        <v>227.85</v>
      </c>
      <c r="L1200" s="294">
        <v>3473.25</v>
      </c>
      <c r="M1200" s="294">
        <v>3245.4</v>
      </c>
      <c r="N1200" s="291" t="s">
        <v>42</v>
      </c>
    </row>
    <row r="1201" s="291" customFormat="1" hidden="1" outlineLevel="2" spans="1:14">
      <c r="A1201" s="291">
        <v>1092</v>
      </c>
      <c r="B1201" s="291" t="s">
        <v>1164</v>
      </c>
      <c r="C1201" s="291" t="s">
        <v>1395</v>
      </c>
      <c r="D1201" s="291" t="s">
        <v>571</v>
      </c>
      <c r="E1201" s="291" t="s">
        <v>1166</v>
      </c>
      <c r="F1201" s="291" t="s">
        <v>1167</v>
      </c>
      <c r="G1201" s="291" t="s">
        <v>1179</v>
      </c>
      <c r="H1201" s="294">
        <v>18.23</v>
      </c>
      <c r="I1201" s="294">
        <v>36.456</v>
      </c>
      <c r="J1201" s="291" t="s">
        <v>1169</v>
      </c>
      <c r="K1201" s="294">
        <v>227.85</v>
      </c>
      <c r="L1201" s="294">
        <v>3473.25</v>
      </c>
      <c r="M1201" s="294">
        <v>3245.4</v>
      </c>
      <c r="N1201" s="291" t="s">
        <v>42</v>
      </c>
    </row>
    <row r="1202" s="291" customFormat="1" hidden="1" outlineLevel="2" spans="1:14">
      <c r="A1202" s="291">
        <v>1093</v>
      </c>
      <c r="B1202" s="291" t="s">
        <v>1164</v>
      </c>
      <c r="C1202" s="291" t="s">
        <v>1395</v>
      </c>
      <c r="D1202" s="291" t="s">
        <v>571</v>
      </c>
      <c r="E1202" s="291" t="s">
        <v>1166</v>
      </c>
      <c r="F1202" s="291" t="s">
        <v>1167</v>
      </c>
      <c r="G1202" s="291" t="s">
        <v>1180</v>
      </c>
      <c r="H1202" s="294">
        <v>18.23</v>
      </c>
      <c r="I1202" s="294">
        <v>36.456</v>
      </c>
      <c r="J1202" s="291" t="s">
        <v>1169</v>
      </c>
      <c r="K1202" s="294">
        <v>227.85</v>
      </c>
      <c r="L1202" s="294">
        <v>3473.25</v>
      </c>
      <c r="M1202" s="294">
        <v>3245.4</v>
      </c>
      <c r="N1202" s="291" t="s">
        <v>42</v>
      </c>
    </row>
    <row r="1203" s="291" customFormat="1" hidden="1" outlineLevel="2" spans="1:14">
      <c r="A1203" s="291">
        <v>1094</v>
      </c>
      <c r="B1203" s="291" t="s">
        <v>1164</v>
      </c>
      <c r="C1203" s="291" t="s">
        <v>1395</v>
      </c>
      <c r="D1203" s="291" t="s">
        <v>571</v>
      </c>
      <c r="E1203" s="291" t="s">
        <v>1166</v>
      </c>
      <c r="F1203" s="291" t="s">
        <v>1167</v>
      </c>
      <c r="G1203" s="291" t="s">
        <v>1181</v>
      </c>
      <c r="H1203" s="294">
        <v>18.23</v>
      </c>
      <c r="I1203" s="294">
        <v>36.456</v>
      </c>
      <c r="J1203" s="291" t="s">
        <v>1169</v>
      </c>
      <c r="K1203" s="294">
        <v>227.85</v>
      </c>
      <c r="L1203" s="294">
        <v>3473.25</v>
      </c>
      <c r="M1203" s="294">
        <v>3245.4</v>
      </c>
      <c r="N1203" s="291" t="s">
        <v>42</v>
      </c>
    </row>
    <row r="1204" s="291" customFormat="1" hidden="1" outlineLevel="2" spans="1:14">
      <c r="A1204" s="291">
        <v>1095</v>
      </c>
      <c r="B1204" s="291" t="s">
        <v>1164</v>
      </c>
      <c r="C1204" s="291" t="s">
        <v>1395</v>
      </c>
      <c r="D1204" s="291" t="s">
        <v>571</v>
      </c>
      <c r="E1204" s="291" t="s">
        <v>1166</v>
      </c>
      <c r="F1204" s="291" t="s">
        <v>1167</v>
      </c>
      <c r="G1204" s="291" t="s">
        <v>1168</v>
      </c>
      <c r="H1204" s="294">
        <v>18.23</v>
      </c>
      <c r="I1204" s="294">
        <v>36.456</v>
      </c>
      <c r="J1204" s="291" t="s">
        <v>1169</v>
      </c>
      <c r="K1204" s="294">
        <v>227.85</v>
      </c>
      <c r="L1204" s="294">
        <v>3473.25</v>
      </c>
      <c r="M1204" s="294">
        <v>3245.4</v>
      </c>
      <c r="N1204" s="291" t="s">
        <v>42</v>
      </c>
    </row>
    <row r="1205" s="291" customFormat="1" hidden="1" outlineLevel="2" spans="1:14">
      <c r="A1205" s="291">
        <v>1096</v>
      </c>
      <c r="B1205" s="291" t="s">
        <v>1164</v>
      </c>
      <c r="C1205" s="291" t="s">
        <v>1395</v>
      </c>
      <c r="D1205" s="291" t="s">
        <v>571</v>
      </c>
      <c r="E1205" s="291" t="s">
        <v>1166</v>
      </c>
      <c r="F1205" s="291" t="s">
        <v>1167</v>
      </c>
      <c r="G1205" s="291" t="s">
        <v>1170</v>
      </c>
      <c r="H1205" s="294">
        <v>18.23</v>
      </c>
      <c r="I1205" s="294">
        <v>36.456</v>
      </c>
      <c r="J1205" s="291" t="s">
        <v>1169</v>
      </c>
      <c r="K1205" s="294">
        <v>227.85</v>
      </c>
      <c r="L1205" s="294">
        <v>3473.25</v>
      </c>
      <c r="M1205" s="294">
        <v>3245.4</v>
      </c>
      <c r="N1205" s="291" t="s">
        <v>42</v>
      </c>
    </row>
    <row r="1206" s="291" customFormat="1" hidden="1" outlineLevel="2" spans="1:14">
      <c r="A1206" s="291">
        <v>1097</v>
      </c>
      <c r="B1206" s="291" t="s">
        <v>1164</v>
      </c>
      <c r="C1206" s="291" t="s">
        <v>1395</v>
      </c>
      <c r="D1206" s="291" t="s">
        <v>571</v>
      </c>
      <c r="E1206" s="291" t="s">
        <v>1166</v>
      </c>
      <c r="F1206" s="291" t="s">
        <v>1167</v>
      </c>
      <c r="G1206" s="291" t="s">
        <v>1171</v>
      </c>
      <c r="H1206" s="294">
        <v>18.23</v>
      </c>
      <c r="I1206" s="294">
        <v>36.456</v>
      </c>
      <c r="J1206" s="291" t="s">
        <v>1169</v>
      </c>
      <c r="K1206" s="294">
        <v>227.85</v>
      </c>
      <c r="L1206" s="294">
        <v>3473.25</v>
      </c>
      <c r="M1206" s="294">
        <v>3245.4</v>
      </c>
      <c r="N1206" s="291" t="s">
        <v>42</v>
      </c>
    </row>
    <row r="1207" s="291" customFormat="1" hidden="1" outlineLevel="2" spans="1:14">
      <c r="A1207" s="291">
        <v>1098</v>
      </c>
      <c r="B1207" s="291" t="s">
        <v>1164</v>
      </c>
      <c r="C1207" s="291" t="s">
        <v>1395</v>
      </c>
      <c r="D1207" s="291" t="s">
        <v>571</v>
      </c>
      <c r="E1207" s="291" t="s">
        <v>1166</v>
      </c>
      <c r="F1207" s="291" t="s">
        <v>1167</v>
      </c>
      <c r="G1207" s="291" t="s">
        <v>1172</v>
      </c>
      <c r="H1207" s="294">
        <v>18.23</v>
      </c>
      <c r="I1207" s="294">
        <v>36.456</v>
      </c>
      <c r="J1207" s="291" t="s">
        <v>1169</v>
      </c>
      <c r="K1207" s="294">
        <v>227.85</v>
      </c>
      <c r="L1207" s="294">
        <v>3473.25</v>
      </c>
      <c r="M1207" s="294">
        <v>3245.4</v>
      </c>
      <c r="N1207" s="291" t="s">
        <v>42</v>
      </c>
    </row>
    <row r="1208" s="291" customFormat="1" hidden="1" outlineLevel="2" spans="1:14">
      <c r="A1208" s="291">
        <v>1099</v>
      </c>
      <c r="B1208" s="291" t="s">
        <v>1164</v>
      </c>
      <c r="C1208" s="291" t="s">
        <v>1395</v>
      </c>
      <c r="D1208" s="291" t="s">
        <v>571</v>
      </c>
      <c r="E1208" s="291" t="s">
        <v>1166</v>
      </c>
      <c r="F1208" s="291" t="s">
        <v>1167</v>
      </c>
      <c r="G1208" s="291" t="s">
        <v>1173</v>
      </c>
      <c r="H1208" s="294">
        <v>18.23</v>
      </c>
      <c r="I1208" s="294">
        <v>36.456</v>
      </c>
      <c r="J1208" s="291" t="s">
        <v>1169</v>
      </c>
      <c r="K1208" s="294">
        <v>227.85</v>
      </c>
      <c r="L1208" s="294">
        <v>3473.25</v>
      </c>
      <c r="M1208" s="294">
        <v>3245.4</v>
      </c>
      <c r="N1208" s="291" t="s">
        <v>42</v>
      </c>
    </row>
    <row r="1209" s="291" customFormat="1" hidden="1" outlineLevel="2" spans="1:14">
      <c r="A1209" s="291">
        <v>1100</v>
      </c>
      <c r="B1209" s="291" t="s">
        <v>1164</v>
      </c>
      <c r="C1209" s="291" t="s">
        <v>1395</v>
      </c>
      <c r="D1209" s="291" t="s">
        <v>571</v>
      </c>
      <c r="E1209" s="291" t="s">
        <v>1166</v>
      </c>
      <c r="F1209" s="291" t="s">
        <v>1167</v>
      </c>
      <c r="G1209" s="291" t="s">
        <v>1174</v>
      </c>
      <c r="H1209" s="294">
        <v>18.23</v>
      </c>
      <c r="I1209" s="294">
        <v>36.456</v>
      </c>
      <c r="J1209" s="291" t="s">
        <v>1169</v>
      </c>
      <c r="K1209" s="294">
        <v>227.85</v>
      </c>
      <c r="L1209" s="294">
        <v>3473.25</v>
      </c>
      <c r="M1209" s="294">
        <v>3245.4</v>
      </c>
      <c r="N1209" s="291" t="s">
        <v>42</v>
      </c>
    </row>
    <row r="1210" s="291" customFormat="1" hidden="1" outlineLevel="2" spans="1:14">
      <c r="A1210" s="291">
        <v>1101</v>
      </c>
      <c r="B1210" s="291" t="s">
        <v>1164</v>
      </c>
      <c r="C1210" s="291" t="s">
        <v>1395</v>
      </c>
      <c r="D1210" s="291" t="s">
        <v>571</v>
      </c>
      <c r="E1210" s="291" t="s">
        <v>1166</v>
      </c>
      <c r="F1210" s="291" t="s">
        <v>1167</v>
      </c>
      <c r="G1210" s="291" t="s">
        <v>1175</v>
      </c>
      <c r="H1210" s="294">
        <v>18.23</v>
      </c>
      <c r="I1210" s="294">
        <v>36.456</v>
      </c>
      <c r="J1210" s="291" t="s">
        <v>1169</v>
      </c>
      <c r="K1210" s="294">
        <v>227.85</v>
      </c>
      <c r="L1210" s="294">
        <v>3473.25</v>
      </c>
      <c r="M1210" s="294">
        <v>3245.4</v>
      </c>
      <c r="N1210" s="291" t="s">
        <v>42</v>
      </c>
    </row>
    <row r="1211" s="291" customFormat="1" outlineLevel="1" collapsed="1" spans="4:14">
      <c r="D1211" s="293" t="s">
        <v>1396</v>
      </c>
      <c r="H1211" s="294">
        <f>SUBTOTAL(9,H1200:H1210)</f>
        <v>200.53</v>
      </c>
      <c r="I1211" s="294">
        <f>SUBTOTAL(9,I1200:I1210)</f>
        <v>401.016</v>
      </c>
      <c r="K1211" s="294"/>
      <c r="L1211" s="294"/>
      <c r="M1211" s="294"/>
      <c r="N1211" s="291">
        <f>SUBTOTAL(9,N1200:N1210)</f>
        <v>0</v>
      </c>
    </row>
    <row r="1212" s="291" customFormat="1" hidden="1" outlineLevel="2" spans="1:14">
      <c r="A1212" s="291">
        <v>1102</v>
      </c>
      <c r="B1212" s="291" t="s">
        <v>1164</v>
      </c>
      <c r="C1212" s="291" t="s">
        <v>1397</v>
      </c>
      <c r="D1212" s="291" t="s">
        <v>573</v>
      </c>
      <c r="E1212" s="291" t="s">
        <v>1166</v>
      </c>
      <c r="F1212" s="291" t="s">
        <v>1167</v>
      </c>
      <c r="G1212" s="291" t="s">
        <v>1178</v>
      </c>
      <c r="H1212" s="294">
        <v>18.23</v>
      </c>
      <c r="I1212" s="294">
        <v>36.456</v>
      </c>
      <c r="J1212" s="291" t="s">
        <v>1169</v>
      </c>
      <c r="K1212" s="294">
        <v>227.85</v>
      </c>
      <c r="L1212" s="294">
        <v>3473.25</v>
      </c>
      <c r="M1212" s="294">
        <v>3245.4</v>
      </c>
      <c r="N1212" s="291" t="s">
        <v>42</v>
      </c>
    </row>
    <row r="1213" s="291" customFormat="1" hidden="1" outlineLevel="2" spans="1:14">
      <c r="A1213" s="291">
        <v>1103</v>
      </c>
      <c r="B1213" s="291" t="s">
        <v>1164</v>
      </c>
      <c r="C1213" s="291" t="s">
        <v>1397</v>
      </c>
      <c r="D1213" s="291" t="s">
        <v>573</v>
      </c>
      <c r="E1213" s="291" t="s">
        <v>1166</v>
      </c>
      <c r="F1213" s="291" t="s">
        <v>1167</v>
      </c>
      <c r="G1213" s="291" t="s">
        <v>1179</v>
      </c>
      <c r="H1213" s="294">
        <v>18.23</v>
      </c>
      <c r="I1213" s="294">
        <v>36.456</v>
      </c>
      <c r="J1213" s="291" t="s">
        <v>1169</v>
      </c>
      <c r="K1213" s="294">
        <v>227.85</v>
      </c>
      <c r="L1213" s="294">
        <v>3473.25</v>
      </c>
      <c r="M1213" s="294">
        <v>3245.4</v>
      </c>
      <c r="N1213" s="291" t="s">
        <v>42</v>
      </c>
    </row>
    <row r="1214" s="291" customFormat="1" hidden="1" outlineLevel="2" spans="1:14">
      <c r="A1214" s="291">
        <v>1104</v>
      </c>
      <c r="B1214" s="291" t="s">
        <v>1164</v>
      </c>
      <c r="C1214" s="291" t="s">
        <v>1397</v>
      </c>
      <c r="D1214" s="291" t="s">
        <v>573</v>
      </c>
      <c r="E1214" s="291" t="s">
        <v>1166</v>
      </c>
      <c r="F1214" s="291" t="s">
        <v>1167</v>
      </c>
      <c r="G1214" s="291" t="s">
        <v>1180</v>
      </c>
      <c r="H1214" s="294">
        <v>18.23</v>
      </c>
      <c r="I1214" s="294">
        <v>36.456</v>
      </c>
      <c r="J1214" s="291" t="s">
        <v>1169</v>
      </c>
      <c r="K1214" s="294">
        <v>227.85</v>
      </c>
      <c r="L1214" s="294">
        <v>3473.25</v>
      </c>
      <c r="M1214" s="294">
        <v>3245.4</v>
      </c>
      <c r="N1214" s="291" t="s">
        <v>42</v>
      </c>
    </row>
    <row r="1215" s="291" customFormat="1" hidden="1" outlineLevel="2" spans="1:14">
      <c r="A1215" s="291">
        <v>1105</v>
      </c>
      <c r="B1215" s="291" t="s">
        <v>1164</v>
      </c>
      <c r="C1215" s="291" t="s">
        <v>1397</v>
      </c>
      <c r="D1215" s="291" t="s">
        <v>573</v>
      </c>
      <c r="E1215" s="291" t="s">
        <v>1166</v>
      </c>
      <c r="F1215" s="291" t="s">
        <v>1167</v>
      </c>
      <c r="G1215" s="291" t="s">
        <v>1181</v>
      </c>
      <c r="H1215" s="294">
        <v>18.23</v>
      </c>
      <c r="I1215" s="294">
        <v>36.456</v>
      </c>
      <c r="J1215" s="291" t="s">
        <v>1169</v>
      </c>
      <c r="K1215" s="294">
        <v>227.85</v>
      </c>
      <c r="L1215" s="294">
        <v>3473.25</v>
      </c>
      <c r="M1215" s="294">
        <v>3245.4</v>
      </c>
      <c r="N1215" s="291" t="s">
        <v>42</v>
      </c>
    </row>
    <row r="1216" s="291" customFormat="1" hidden="1" outlineLevel="2" spans="1:14">
      <c r="A1216" s="291">
        <v>1106</v>
      </c>
      <c r="B1216" s="291" t="s">
        <v>1164</v>
      </c>
      <c r="C1216" s="291" t="s">
        <v>1397</v>
      </c>
      <c r="D1216" s="291" t="s">
        <v>573</v>
      </c>
      <c r="E1216" s="291" t="s">
        <v>1166</v>
      </c>
      <c r="F1216" s="291" t="s">
        <v>1167</v>
      </c>
      <c r="G1216" s="291" t="s">
        <v>1168</v>
      </c>
      <c r="H1216" s="294">
        <v>18.23</v>
      </c>
      <c r="I1216" s="294">
        <v>36.456</v>
      </c>
      <c r="J1216" s="291" t="s">
        <v>1169</v>
      </c>
      <c r="K1216" s="294">
        <v>227.85</v>
      </c>
      <c r="L1216" s="294">
        <v>3473.25</v>
      </c>
      <c r="M1216" s="294">
        <v>3245.4</v>
      </c>
      <c r="N1216" s="291" t="s">
        <v>42</v>
      </c>
    </row>
    <row r="1217" s="291" customFormat="1" hidden="1" outlineLevel="2" spans="1:14">
      <c r="A1217" s="291">
        <v>1107</v>
      </c>
      <c r="B1217" s="291" t="s">
        <v>1164</v>
      </c>
      <c r="C1217" s="291" t="s">
        <v>1397</v>
      </c>
      <c r="D1217" s="291" t="s">
        <v>573</v>
      </c>
      <c r="E1217" s="291" t="s">
        <v>1166</v>
      </c>
      <c r="F1217" s="291" t="s">
        <v>1167</v>
      </c>
      <c r="G1217" s="291" t="s">
        <v>1170</v>
      </c>
      <c r="H1217" s="294">
        <v>18.23</v>
      </c>
      <c r="I1217" s="294">
        <v>36.456</v>
      </c>
      <c r="J1217" s="291" t="s">
        <v>1169</v>
      </c>
      <c r="K1217" s="294">
        <v>227.85</v>
      </c>
      <c r="L1217" s="294">
        <v>3473.25</v>
      </c>
      <c r="M1217" s="294">
        <v>3245.4</v>
      </c>
      <c r="N1217" s="291" t="s">
        <v>42</v>
      </c>
    </row>
    <row r="1218" s="291" customFormat="1" hidden="1" outlineLevel="2" spans="1:14">
      <c r="A1218" s="291">
        <v>1108</v>
      </c>
      <c r="B1218" s="291" t="s">
        <v>1164</v>
      </c>
      <c r="C1218" s="291" t="s">
        <v>1397</v>
      </c>
      <c r="D1218" s="291" t="s">
        <v>573</v>
      </c>
      <c r="E1218" s="291" t="s">
        <v>1166</v>
      </c>
      <c r="F1218" s="291" t="s">
        <v>1167</v>
      </c>
      <c r="G1218" s="291" t="s">
        <v>1171</v>
      </c>
      <c r="H1218" s="294">
        <v>18.23</v>
      </c>
      <c r="I1218" s="294">
        <v>36.456</v>
      </c>
      <c r="J1218" s="291" t="s">
        <v>1169</v>
      </c>
      <c r="K1218" s="294">
        <v>227.85</v>
      </c>
      <c r="L1218" s="294">
        <v>3473.25</v>
      </c>
      <c r="M1218" s="294">
        <v>3245.4</v>
      </c>
      <c r="N1218" s="291" t="s">
        <v>42</v>
      </c>
    </row>
    <row r="1219" s="291" customFormat="1" hidden="1" outlineLevel="2" spans="1:14">
      <c r="A1219" s="291">
        <v>1109</v>
      </c>
      <c r="B1219" s="291" t="s">
        <v>1164</v>
      </c>
      <c r="C1219" s="291" t="s">
        <v>1397</v>
      </c>
      <c r="D1219" s="291" t="s">
        <v>573</v>
      </c>
      <c r="E1219" s="291" t="s">
        <v>1166</v>
      </c>
      <c r="F1219" s="291" t="s">
        <v>1167</v>
      </c>
      <c r="G1219" s="291" t="s">
        <v>1172</v>
      </c>
      <c r="H1219" s="294">
        <v>18.23</v>
      </c>
      <c r="I1219" s="294">
        <v>36.456</v>
      </c>
      <c r="J1219" s="291" t="s">
        <v>1169</v>
      </c>
      <c r="K1219" s="294">
        <v>227.85</v>
      </c>
      <c r="L1219" s="294">
        <v>3473.25</v>
      </c>
      <c r="M1219" s="294">
        <v>3245.4</v>
      </c>
      <c r="N1219" s="291" t="s">
        <v>42</v>
      </c>
    </row>
    <row r="1220" s="291" customFormat="1" hidden="1" outlineLevel="2" spans="1:14">
      <c r="A1220" s="291">
        <v>1110</v>
      </c>
      <c r="B1220" s="291" t="s">
        <v>1164</v>
      </c>
      <c r="C1220" s="291" t="s">
        <v>1397</v>
      </c>
      <c r="D1220" s="291" t="s">
        <v>573</v>
      </c>
      <c r="E1220" s="291" t="s">
        <v>1166</v>
      </c>
      <c r="F1220" s="291" t="s">
        <v>1167</v>
      </c>
      <c r="G1220" s="291" t="s">
        <v>1173</v>
      </c>
      <c r="H1220" s="294">
        <v>18.23</v>
      </c>
      <c r="I1220" s="294">
        <v>36.456</v>
      </c>
      <c r="J1220" s="291" t="s">
        <v>1169</v>
      </c>
      <c r="K1220" s="294">
        <v>227.85</v>
      </c>
      <c r="L1220" s="294">
        <v>3473.25</v>
      </c>
      <c r="M1220" s="294">
        <v>3245.4</v>
      </c>
      <c r="N1220" s="291" t="s">
        <v>42</v>
      </c>
    </row>
    <row r="1221" s="291" customFormat="1" hidden="1" outlineLevel="2" spans="1:14">
      <c r="A1221" s="291">
        <v>1111</v>
      </c>
      <c r="B1221" s="291" t="s">
        <v>1164</v>
      </c>
      <c r="C1221" s="291" t="s">
        <v>1397</v>
      </c>
      <c r="D1221" s="291" t="s">
        <v>573</v>
      </c>
      <c r="E1221" s="291" t="s">
        <v>1166</v>
      </c>
      <c r="F1221" s="291" t="s">
        <v>1167</v>
      </c>
      <c r="G1221" s="291" t="s">
        <v>1174</v>
      </c>
      <c r="H1221" s="294">
        <v>18.23</v>
      </c>
      <c r="I1221" s="294">
        <v>36.456</v>
      </c>
      <c r="J1221" s="291" t="s">
        <v>1169</v>
      </c>
      <c r="K1221" s="294">
        <v>227.85</v>
      </c>
      <c r="L1221" s="294">
        <v>3473.25</v>
      </c>
      <c r="M1221" s="294">
        <v>3245.4</v>
      </c>
      <c r="N1221" s="291" t="s">
        <v>42</v>
      </c>
    </row>
    <row r="1222" s="291" customFormat="1" hidden="1" outlineLevel="2" spans="1:14">
      <c r="A1222" s="291">
        <v>1112</v>
      </c>
      <c r="B1222" s="291" t="s">
        <v>1164</v>
      </c>
      <c r="C1222" s="291" t="s">
        <v>1397</v>
      </c>
      <c r="D1222" s="291" t="s">
        <v>573</v>
      </c>
      <c r="E1222" s="291" t="s">
        <v>1166</v>
      </c>
      <c r="F1222" s="291" t="s">
        <v>1167</v>
      </c>
      <c r="G1222" s="291" t="s">
        <v>1175</v>
      </c>
      <c r="H1222" s="294">
        <v>18.23</v>
      </c>
      <c r="I1222" s="294">
        <v>36.456</v>
      </c>
      <c r="J1222" s="291" t="s">
        <v>1169</v>
      </c>
      <c r="K1222" s="294">
        <v>227.85</v>
      </c>
      <c r="L1222" s="294">
        <v>3473.25</v>
      </c>
      <c r="M1222" s="294">
        <v>3245.4</v>
      </c>
      <c r="N1222" s="291" t="s">
        <v>42</v>
      </c>
    </row>
    <row r="1223" s="291" customFormat="1" outlineLevel="1" collapsed="1" spans="4:14">
      <c r="D1223" s="293" t="s">
        <v>1398</v>
      </c>
      <c r="H1223" s="294">
        <f>SUBTOTAL(9,H1212:H1222)</f>
        <v>200.53</v>
      </c>
      <c r="I1223" s="294">
        <f>SUBTOTAL(9,I1212:I1222)</f>
        <v>401.016</v>
      </c>
      <c r="K1223" s="294"/>
      <c r="L1223" s="294"/>
      <c r="M1223" s="294"/>
      <c r="N1223" s="291">
        <f>SUBTOTAL(9,N1212:N1222)</f>
        <v>0</v>
      </c>
    </row>
    <row r="1224" s="291" customFormat="1" hidden="1" outlineLevel="2" spans="1:14">
      <c r="A1224" s="291">
        <v>1113</v>
      </c>
      <c r="B1224" s="291" t="s">
        <v>1164</v>
      </c>
      <c r="C1224" s="291" t="s">
        <v>1399</v>
      </c>
      <c r="D1224" s="291" t="s">
        <v>575</v>
      </c>
      <c r="E1224" s="291" t="s">
        <v>1166</v>
      </c>
      <c r="F1224" s="291" t="s">
        <v>1167</v>
      </c>
      <c r="G1224" s="291" t="s">
        <v>1178</v>
      </c>
      <c r="H1224" s="294">
        <v>18.23</v>
      </c>
      <c r="I1224" s="294">
        <v>36.456</v>
      </c>
      <c r="J1224" s="291" t="s">
        <v>1169</v>
      </c>
      <c r="K1224" s="294">
        <v>227.85</v>
      </c>
      <c r="L1224" s="294">
        <v>3473.25</v>
      </c>
      <c r="M1224" s="294">
        <v>3245.4</v>
      </c>
      <c r="N1224" s="291" t="s">
        <v>42</v>
      </c>
    </row>
    <row r="1225" s="291" customFormat="1" hidden="1" outlineLevel="2" spans="1:14">
      <c r="A1225" s="291">
        <v>1114</v>
      </c>
      <c r="B1225" s="291" t="s">
        <v>1164</v>
      </c>
      <c r="C1225" s="291" t="s">
        <v>1399</v>
      </c>
      <c r="D1225" s="291" t="s">
        <v>575</v>
      </c>
      <c r="E1225" s="291" t="s">
        <v>1166</v>
      </c>
      <c r="F1225" s="291" t="s">
        <v>1167</v>
      </c>
      <c r="G1225" s="291" t="s">
        <v>1179</v>
      </c>
      <c r="H1225" s="294">
        <v>18.23</v>
      </c>
      <c r="I1225" s="294">
        <v>36.456</v>
      </c>
      <c r="J1225" s="291" t="s">
        <v>1169</v>
      </c>
      <c r="K1225" s="294">
        <v>227.85</v>
      </c>
      <c r="L1225" s="294">
        <v>3473.25</v>
      </c>
      <c r="M1225" s="294">
        <v>3245.4</v>
      </c>
      <c r="N1225" s="291" t="s">
        <v>42</v>
      </c>
    </row>
    <row r="1226" s="291" customFormat="1" hidden="1" outlineLevel="2" spans="1:14">
      <c r="A1226" s="291">
        <v>1115</v>
      </c>
      <c r="B1226" s="291" t="s">
        <v>1164</v>
      </c>
      <c r="C1226" s="291" t="s">
        <v>1399</v>
      </c>
      <c r="D1226" s="291" t="s">
        <v>575</v>
      </c>
      <c r="E1226" s="291" t="s">
        <v>1166</v>
      </c>
      <c r="F1226" s="291" t="s">
        <v>1167</v>
      </c>
      <c r="G1226" s="291" t="s">
        <v>1180</v>
      </c>
      <c r="H1226" s="294">
        <v>18.23</v>
      </c>
      <c r="I1226" s="294">
        <v>36.456</v>
      </c>
      <c r="J1226" s="291" t="s">
        <v>1169</v>
      </c>
      <c r="K1226" s="294">
        <v>227.85</v>
      </c>
      <c r="L1226" s="294">
        <v>3473.25</v>
      </c>
      <c r="M1226" s="294">
        <v>3245.4</v>
      </c>
      <c r="N1226" s="291" t="s">
        <v>42</v>
      </c>
    </row>
    <row r="1227" s="291" customFormat="1" hidden="1" outlineLevel="2" spans="1:14">
      <c r="A1227" s="291">
        <v>1116</v>
      </c>
      <c r="B1227" s="291" t="s">
        <v>1164</v>
      </c>
      <c r="C1227" s="291" t="s">
        <v>1399</v>
      </c>
      <c r="D1227" s="291" t="s">
        <v>575</v>
      </c>
      <c r="E1227" s="291" t="s">
        <v>1166</v>
      </c>
      <c r="F1227" s="291" t="s">
        <v>1167</v>
      </c>
      <c r="G1227" s="291" t="s">
        <v>1181</v>
      </c>
      <c r="H1227" s="294">
        <v>18.23</v>
      </c>
      <c r="I1227" s="294">
        <v>36.456</v>
      </c>
      <c r="J1227" s="291" t="s">
        <v>1169</v>
      </c>
      <c r="K1227" s="294">
        <v>227.85</v>
      </c>
      <c r="L1227" s="294">
        <v>3473.25</v>
      </c>
      <c r="M1227" s="294">
        <v>3245.4</v>
      </c>
      <c r="N1227" s="291" t="s">
        <v>42</v>
      </c>
    </row>
    <row r="1228" s="291" customFormat="1" hidden="1" outlineLevel="2" spans="1:14">
      <c r="A1228" s="291">
        <v>1117</v>
      </c>
      <c r="B1228" s="291" t="s">
        <v>1164</v>
      </c>
      <c r="C1228" s="291" t="s">
        <v>1399</v>
      </c>
      <c r="D1228" s="291" t="s">
        <v>575</v>
      </c>
      <c r="E1228" s="291" t="s">
        <v>1166</v>
      </c>
      <c r="F1228" s="291" t="s">
        <v>1167</v>
      </c>
      <c r="G1228" s="291" t="s">
        <v>1168</v>
      </c>
      <c r="H1228" s="294">
        <v>18.23</v>
      </c>
      <c r="I1228" s="294">
        <v>36.456</v>
      </c>
      <c r="J1228" s="291" t="s">
        <v>1169</v>
      </c>
      <c r="K1228" s="294">
        <v>227.85</v>
      </c>
      <c r="L1228" s="294">
        <v>3473.25</v>
      </c>
      <c r="M1228" s="294">
        <v>3245.4</v>
      </c>
      <c r="N1228" s="291" t="s">
        <v>42</v>
      </c>
    </row>
    <row r="1229" s="291" customFormat="1" hidden="1" outlineLevel="2" spans="1:14">
      <c r="A1229" s="291">
        <v>1118</v>
      </c>
      <c r="B1229" s="291" t="s">
        <v>1164</v>
      </c>
      <c r="C1229" s="291" t="s">
        <v>1399</v>
      </c>
      <c r="D1229" s="291" t="s">
        <v>575</v>
      </c>
      <c r="E1229" s="291" t="s">
        <v>1166</v>
      </c>
      <c r="F1229" s="291" t="s">
        <v>1167</v>
      </c>
      <c r="G1229" s="291" t="s">
        <v>1170</v>
      </c>
      <c r="H1229" s="294">
        <v>18.23</v>
      </c>
      <c r="I1229" s="294">
        <v>36.456</v>
      </c>
      <c r="J1229" s="291" t="s">
        <v>1169</v>
      </c>
      <c r="K1229" s="294">
        <v>227.85</v>
      </c>
      <c r="L1229" s="294">
        <v>3473.25</v>
      </c>
      <c r="M1229" s="294">
        <v>3245.4</v>
      </c>
      <c r="N1229" s="291" t="s">
        <v>42</v>
      </c>
    </row>
    <row r="1230" s="291" customFormat="1" hidden="1" outlineLevel="2" spans="1:14">
      <c r="A1230" s="291">
        <v>1119</v>
      </c>
      <c r="B1230" s="291" t="s">
        <v>1164</v>
      </c>
      <c r="C1230" s="291" t="s">
        <v>1399</v>
      </c>
      <c r="D1230" s="291" t="s">
        <v>575</v>
      </c>
      <c r="E1230" s="291" t="s">
        <v>1166</v>
      </c>
      <c r="F1230" s="291" t="s">
        <v>1167</v>
      </c>
      <c r="G1230" s="291" t="s">
        <v>1171</v>
      </c>
      <c r="H1230" s="294">
        <v>18.23</v>
      </c>
      <c r="I1230" s="294">
        <v>36.456</v>
      </c>
      <c r="J1230" s="291" t="s">
        <v>1169</v>
      </c>
      <c r="K1230" s="294">
        <v>227.85</v>
      </c>
      <c r="L1230" s="294">
        <v>3473.25</v>
      </c>
      <c r="M1230" s="294">
        <v>3245.4</v>
      </c>
      <c r="N1230" s="291" t="s">
        <v>42</v>
      </c>
    </row>
    <row r="1231" s="291" customFormat="1" hidden="1" outlineLevel="2" spans="1:14">
      <c r="A1231" s="291">
        <v>1120</v>
      </c>
      <c r="B1231" s="291" t="s">
        <v>1164</v>
      </c>
      <c r="C1231" s="291" t="s">
        <v>1399</v>
      </c>
      <c r="D1231" s="291" t="s">
        <v>575</v>
      </c>
      <c r="E1231" s="291" t="s">
        <v>1166</v>
      </c>
      <c r="F1231" s="291" t="s">
        <v>1167</v>
      </c>
      <c r="G1231" s="291" t="s">
        <v>1172</v>
      </c>
      <c r="H1231" s="294">
        <v>18.23</v>
      </c>
      <c r="I1231" s="294">
        <v>36.456</v>
      </c>
      <c r="J1231" s="291" t="s">
        <v>1169</v>
      </c>
      <c r="K1231" s="294">
        <v>227.85</v>
      </c>
      <c r="L1231" s="294">
        <v>3473.25</v>
      </c>
      <c r="M1231" s="294">
        <v>3245.4</v>
      </c>
      <c r="N1231" s="291" t="s">
        <v>42</v>
      </c>
    </row>
    <row r="1232" s="291" customFormat="1" hidden="1" outlineLevel="2" spans="1:14">
      <c r="A1232" s="291">
        <v>1121</v>
      </c>
      <c r="B1232" s="291" t="s">
        <v>1164</v>
      </c>
      <c r="C1232" s="291" t="s">
        <v>1399</v>
      </c>
      <c r="D1232" s="291" t="s">
        <v>575</v>
      </c>
      <c r="E1232" s="291" t="s">
        <v>1166</v>
      </c>
      <c r="F1232" s="291" t="s">
        <v>1167</v>
      </c>
      <c r="G1232" s="291" t="s">
        <v>1173</v>
      </c>
      <c r="H1232" s="294">
        <v>18.23</v>
      </c>
      <c r="I1232" s="294">
        <v>36.456</v>
      </c>
      <c r="J1232" s="291" t="s">
        <v>1169</v>
      </c>
      <c r="K1232" s="294">
        <v>227.85</v>
      </c>
      <c r="L1232" s="294">
        <v>3473.25</v>
      </c>
      <c r="M1232" s="294">
        <v>3245.4</v>
      </c>
      <c r="N1232" s="291" t="s">
        <v>42</v>
      </c>
    </row>
    <row r="1233" s="291" customFormat="1" hidden="1" outlineLevel="2" spans="1:14">
      <c r="A1233" s="291">
        <v>1122</v>
      </c>
      <c r="B1233" s="291" t="s">
        <v>1164</v>
      </c>
      <c r="C1233" s="291" t="s">
        <v>1399</v>
      </c>
      <c r="D1233" s="291" t="s">
        <v>575</v>
      </c>
      <c r="E1233" s="291" t="s">
        <v>1166</v>
      </c>
      <c r="F1233" s="291" t="s">
        <v>1167</v>
      </c>
      <c r="G1233" s="291" t="s">
        <v>1174</v>
      </c>
      <c r="H1233" s="294">
        <v>18.23</v>
      </c>
      <c r="I1233" s="294">
        <v>36.456</v>
      </c>
      <c r="J1233" s="291" t="s">
        <v>1169</v>
      </c>
      <c r="K1233" s="294">
        <v>227.85</v>
      </c>
      <c r="L1233" s="294">
        <v>3473.25</v>
      </c>
      <c r="M1233" s="294">
        <v>3245.4</v>
      </c>
      <c r="N1233" s="291" t="s">
        <v>42</v>
      </c>
    </row>
    <row r="1234" s="291" customFormat="1" hidden="1" outlineLevel="2" spans="1:14">
      <c r="A1234" s="291">
        <v>1123</v>
      </c>
      <c r="B1234" s="291" t="s">
        <v>1164</v>
      </c>
      <c r="C1234" s="291" t="s">
        <v>1399</v>
      </c>
      <c r="D1234" s="291" t="s">
        <v>575</v>
      </c>
      <c r="E1234" s="291" t="s">
        <v>1166</v>
      </c>
      <c r="F1234" s="291" t="s">
        <v>1167</v>
      </c>
      <c r="G1234" s="291" t="s">
        <v>1175</v>
      </c>
      <c r="H1234" s="294">
        <v>18.23</v>
      </c>
      <c r="I1234" s="294">
        <v>36.456</v>
      </c>
      <c r="J1234" s="291" t="s">
        <v>1169</v>
      </c>
      <c r="K1234" s="294">
        <v>227.85</v>
      </c>
      <c r="L1234" s="294">
        <v>3473.25</v>
      </c>
      <c r="M1234" s="294">
        <v>3245.4</v>
      </c>
      <c r="N1234" s="291" t="s">
        <v>42</v>
      </c>
    </row>
    <row r="1235" s="291" customFormat="1" outlineLevel="1" collapsed="1" spans="4:14">
      <c r="D1235" s="293" t="s">
        <v>1400</v>
      </c>
      <c r="H1235" s="294">
        <f>SUBTOTAL(9,H1224:H1234)</f>
        <v>200.53</v>
      </c>
      <c r="I1235" s="294">
        <f>SUBTOTAL(9,I1224:I1234)</f>
        <v>401.016</v>
      </c>
      <c r="K1235" s="294"/>
      <c r="L1235" s="294"/>
      <c r="M1235" s="294"/>
      <c r="N1235" s="291">
        <f>SUBTOTAL(9,N1224:N1234)</f>
        <v>0</v>
      </c>
    </row>
    <row r="1236" s="291" customFormat="1" hidden="1" outlineLevel="2" spans="1:14">
      <c r="A1236" s="291">
        <v>1124</v>
      </c>
      <c r="B1236" s="291" t="s">
        <v>1164</v>
      </c>
      <c r="C1236" s="291" t="s">
        <v>1401</v>
      </c>
      <c r="D1236" s="291" t="s">
        <v>579</v>
      </c>
      <c r="E1236" s="291" t="s">
        <v>1166</v>
      </c>
      <c r="F1236" s="291" t="s">
        <v>1167</v>
      </c>
      <c r="G1236" s="291" t="s">
        <v>1178</v>
      </c>
      <c r="H1236" s="294">
        <v>18.23</v>
      </c>
      <c r="I1236" s="294">
        <v>36.456</v>
      </c>
      <c r="J1236" s="291" t="s">
        <v>1169</v>
      </c>
      <c r="K1236" s="294">
        <v>227.85</v>
      </c>
      <c r="L1236" s="294">
        <v>3473.25</v>
      </c>
      <c r="M1236" s="294">
        <v>3245.4</v>
      </c>
      <c r="N1236" s="291" t="s">
        <v>42</v>
      </c>
    </row>
    <row r="1237" s="291" customFormat="1" hidden="1" outlineLevel="2" spans="1:14">
      <c r="A1237" s="291">
        <v>1125</v>
      </c>
      <c r="B1237" s="291" t="s">
        <v>1164</v>
      </c>
      <c r="C1237" s="291" t="s">
        <v>1401</v>
      </c>
      <c r="D1237" s="291" t="s">
        <v>579</v>
      </c>
      <c r="E1237" s="291" t="s">
        <v>1166</v>
      </c>
      <c r="F1237" s="291" t="s">
        <v>1167</v>
      </c>
      <c r="G1237" s="291" t="s">
        <v>1179</v>
      </c>
      <c r="H1237" s="294">
        <v>18.23</v>
      </c>
      <c r="I1237" s="294">
        <v>36.456</v>
      </c>
      <c r="J1237" s="291" t="s">
        <v>1169</v>
      </c>
      <c r="K1237" s="294">
        <v>227.85</v>
      </c>
      <c r="L1237" s="294">
        <v>3473.25</v>
      </c>
      <c r="M1237" s="294">
        <v>3245.4</v>
      </c>
      <c r="N1237" s="291" t="s">
        <v>42</v>
      </c>
    </row>
    <row r="1238" s="291" customFormat="1" hidden="1" outlineLevel="2" spans="1:14">
      <c r="A1238" s="291">
        <v>1126</v>
      </c>
      <c r="B1238" s="291" t="s">
        <v>1164</v>
      </c>
      <c r="C1238" s="291" t="s">
        <v>1401</v>
      </c>
      <c r="D1238" s="291" t="s">
        <v>579</v>
      </c>
      <c r="E1238" s="291" t="s">
        <v>1166</v>
      </c>
      <c r="F1238" s="291" t="s">
        <v>1167</v>
      </c>
      <c r="G1238" s="291" t="s">
        <v>1180</v>
      </c>
      <c r="H1238" s="294">
        <v>18.23</v>
      </c>
      <c r="I1238" s="294">
        <v>36.456</v>
      </c>
      <c r="J1238" s="291" t="s">
        <v>1169</v>
      </c>
      <c r="K1238" s="294">
        <v>227.85</v>
      </c>
      <c r="L1238" s="294">
        <v>3473.25</v>
      </c>
      <c r="M1238" s="294">
        <v>3245.4</v>
      </c>
      <c r="N1238" s="291" t="s">
        <v>42</v>
      </c>
    </row>
    <row r="1239" s="291" customFormat="1" hidden="1" outlineLevel="2" spans="1:14">
      <c r="A1239" s="291">
        <v>1127</v>
      </c>
      <c r="B1239" s="291" t="s">
        <v>1164</v>
      </c>
      <c r="C1239" s="291" t="s">
        <v>1401</v>
      </c>
      <c r="D1239" s="291" t="s">
        <v>579</v>
      </c>
      <c r="E1239" s="291" t="s">
        <v>1166</v>
      </c>
      <c r="F1239" s="291" t="s">
        <v>1167</v>
      </c>
      <c r="G1239" s="291" t="s">
        <v>1181</v>
      </c>
      <c r="H1239" s="294">
        <v>18.23</v>
      </c>
      <c r="I1239" s="294">
        <v>36.456</v>
      </c>
      <c r="J1239" s="291" t="s">
        <v>1169</v>
      </c>
      <c r="K1239" s="294">
        <v>227.85</v>
      </c>
      <c r="L1239" s="294">
        <v>3473.25</v>
      </c>
      <c r="M1239" s="294">
        <v>3245.4</v>
      </c>
      <c r="N1239" s="291" t="s">
        <v>42</v>
      </c>
    </row>
    <row r="1240" s="291" customFormat="1" hidden="1" outlineLevel="2" spans="1:14">
      <c r="A1240" s="291">
        <v>1128</v>
      </c>
      <c r="B1240" s="291" t="s">
        <v>1164</v>
      </c>
      <c r="C1240" s="291" t="s">
        <v>1401</v>
      </c>
      <c r="D1240" s="291" t="s">
        <v>579</v>
      </c>
      <c r="E1240" s="291" t="s">
        <v>1166</v>
      </c>
      <c r="F1240" s="291" t="s">
        <v>1167</v>
      </c>
      <c r="G1240" s="291" t="s">
        <v>1168</v>
      </c>
      <c r="H1240" s="294">
        <v>18.23</v>
      </c>
      <c r="I1240" s="294">
        <v>36.456</v>
      </c>
      <c r="J1240" s="291" t="s">
        <v>1169</v>
      </c>
      <c r="K1240" s="294">
        <v>227.85</v>
      </c>
      <c r="L1240" s="294">
        <v>3473.25</v>
      </c>
      <c r="M1240" s="294">
        <v>3245.4</v>
      </c>
      <c r="N1240" s="291" t="s">
        <v>42</v>
      </c>
    </row>
    <row r="1241" s="291" customFormat="1" hidden="1" outlineLevel="2" spans="1:14">
      <c r="A1241" s="291">
        <v>1129</v>
      </c>
      <c r="B1241" s="291" t="s">
        <v>1164</v>
      </c>
      <c r="C1241" s="291" t="s">
        <v>1401</v>
      </c>
      <c r="D1241" s="291" t="s">
        <v>579</v>
      </c>
      <c r="E1241" s="291" t="s">
        <v>1166</v>
      </c>
      <c r="F1241" s="291" t="s">
        <v>1167</v>
      </c>
      <c r="G1241" s="291" t="s">
        <v>1170</v>
      </c>
      <c r="H1241" s="294">
        <v>18.23</v>
      </c>
      <c r="I1241" s="294">
        <v>36.456</v>
      </c>
      <c r="J1241" s="291" t="s">
        <v>1169</v>
      </c>
      <c r="K1241" s="294">
        <v>227.85</v>
      </c>
      <c r="L1241" s="294">
        <v>3473.25</v>
      </c>
      <c r="M1241" s="294">
        <v>3245.4</v>
      </c>
      <c r="N1241" s="291" t="s">
        <v>42</v>
      </c>
    </row>
    <row r="1242" s="291" customFormat="1" hidden="1" outlineLevel="2" spans="1:14">
      <c r="A1242" s="291">
        <v>1130</v>
      </c>
      <c r="B1242" s="291" t="s">
        <v>1164</v>
      </c>
      <c r="C1242" s="291" t="s">
        <v>1401</v>
      </c>
      <c r="D1242" s="291" t="s">
        <v>579</v>
      </c>
      <c r="E1242" s="291" t="s">
        <v>1166</v>
      </c>
      <c r="F1242" s="291" t="s">
        <v>1167</v>
      </c>
      <c r="G1242" s="291" t="s">
        <v>1171</v>
      </c>
      <c r="H1242" s="294">
        <v>18.23</v>
      </c>
      <c r="I1242" s="294">
        <v>36.456</v>
      </c>
      <c r="J1242" s="291" t="s">
        <v>1169</v>
      </c>
      <c r="K1242" s="294">
        <v>227.85</v>
      </c>
      <c r="L1242" s="294">
        <v>3473.25</v>
      </c>
      <c r="M1242" s="294">
        <v>3245.4</v>
      </c>
      <c r="N1242" s="291" t="s">
        <v>42</v>
      </c>
    </row>
    <row r="1243" s="291" customFormat="1" hidden="1" outlineLevel="2" spans="1:14">
      <c r="A1243" s="291">
        <v>1131</v>
      </c>
      <c r="B1243" s="291" t="s">
        <v>1164</v>
      </c>
      <c r="C1243" s="291" t="s">
        <v>1401</v>
      </c>
      <c r="D1243" s="291" t="s">
        <v>579</v>
      </c>
      <c r="E1243" s="291" t="s">
        <v>1166</v>
      </c>
      <c r="F1243" s="291" t="s">
        <v>1167</v>
      </c>
      <c r="G1243" s="291" t="s">
        <v>1172</v>
      </c>
      <c r="H1243" s="294">
        <v>18.23</v>
      </c>
      <c r="I1243" s="294">
        <v>36.456</v>
      </c>
      <c r="J1243" s="291" t="s">
        <v>1169</v>
      </c>
      <c r="K1243" s="294">
        <v>227.85</v>
      </c>
      <c r="L1243" s="294">
        <v>3473.25</v>
      </c>
      <c r="M1243" s="294">
        <v>3245.4</v>
      </c>
      <c r="N1243" s="291" t="s">
        <v>42</v>
      </c>
    </row>
    <row r="1244" s="291" customFormat="1" hidden="1" outlineLevel="2" spans="1:14">
      <c r="A1244" s="291">
        <v>1132</v>
      </c>
      <c r="B1244" s="291" t="s">
        <v>1164</v>
      </c>
      <c r="C1244" s="291" t="s">
        <v>1401</v>
      </c>
      <c r="D1244" s="291" t="s">
        <v>579</v>
      </c>
      <c r="E1244" s="291" t="s">
        <v>1166</v>
      </c>
      <c r="F1244" s="291" t="s">
        <v>1167</v>
      </c>
      <c r="G1244" s="291" t="s">
        <v>1173</v>
      </c>
      <c r="H1244" s="294">
        <v>18.23</v>
      </c>
      <c r="I1244" s="294">
        <v>36.456</v>
      </c>
      <c r="J1244" s="291" t="s">
        <v>1169</v>
      </c>
      <c r="K1244" s="294">
        <v>227.85</v>
      </c>
      <c r="L1244" s="294">
        <v>3473.25</v>
      </c>
      <c r="M1244" s="294">
        <v>3245.4</v>
      </c>
      <c r="N1244" s="291" t="s">
        <v>42</v>
      </c>
    </row>
    <row r="1245" s="291" customFormat="1" hidden="1" outlineLevel="2" spans="1:14">
      <c r="A1245" s="291">
        <v>1133</v>
      </c>
      <c r="B1245" s="291" t="s">
        <v>1164</v>
      </c>
      <c r="C1245" s="291" t="s">
        <v>1401</v>
      </c>
      <c r="D1245" s="291" t="s">
        <v>579</v>
      </c>
      <c r="E1245" s="291" t="s">
        <v>1166</v>
      </c>
      <c r="F1245" s="291" t="s">
        <v>1167</v>
      </c>
      <c r="G1245" s="291" t="s">
        <v>1174</v>
      </c>
      <c r="H1245" s="294">
        <v>18.23</v>
      </c>
      <c r="I1245" s="294">
        <v>36.456</v>
      </c>
      <c r="J1245" s="291" t="s">
        <v>1169</v>
      </c>
      <c r="K1245" s="294">
        <v>227.85</v>
      </c>
      <c r="L1245" s="294">
        <v>3473.25</v>
      </c>
      <c r="M1245" s="294">
        <v>3245.4</v>
      </c>
      <c r="N1245" s="291" t="s">
        <v>42</v>
      </c>
    </row>
    <row r="1246" s="291" customFormat="1" hidden="1" outlineLevel="2" spans="1:14">
      <c r="A1246" s="291">
        <v>1134</v>
      </c>
      <c r="B1246" s="291" t="s">
        <v>1164</v>
      </c>
      <c r="C1246" s="291" t="s">
        <v>1401</v>
      </c>
      <c r="D1246" s="291" t="s">
        <v>579</v>
      </c>
      <c r="E1246" s="291" t="s">
        <v>1166</v>
      </c>
      <c r="F1246" s="291" t="s">
        <v>1167</v>
      </c>
      <c r="G1246" s="291" t="s">
        <v>1175</v>
      </c>
      <c r="H1246" s="294">
        <v>18.23</v>
      </c>
      <c r="I1246" s="294">
        <v>36.456</v>
      </c>
      <c r="J1246" s="291" t="s">
        <v>1169</v>
      </c>
      <c r="K1246" s="294">
        <v>227.85</v>
      </c>
      <c r="L1246" s="294">
        <v>3473.25</v>
      </c>
      <c r="M1246" s="294">
        <v>3245.4</v>
      </c>
      <c r="N1246" s="291" t="s">
        <v>42</v>
      </c>
    </row>
    <row r="1247" s="291" customFormat="1" outlineLevel="1" collapsed="1" spans="4:14">
      <c r="D1247" s="293" t="s">
        <v>1402</v>
      </c>
      <c r="H1247" s="294">
        <f>SUBTOTAL(9,H1236:H1246)</f>
        <v>200.53</v>
      </c>
      <c r="I1247" s="294">
        <f>SUBTOTAL(9,I1236:I1246)</f>
        <v>401.016</v>
      </c>
      <c r="K1247" s="294"/>
      <c r="L1247" s="294"/>
      <c r="M1247" s="294"/>
      <c r="N1247" s="291">
        <f>SUBTOTAL(9,N1236:N1246)</f>
        <v>0</v>
      </c>
    </row>
    <row r="1248" s="291" customFormat="1" hidden="1" outlineLevel="2" spans="1:14">
      <c r="A1248" s="291">
        <v>1135</v>
      </c>
      <c r="B1248" s="291" t="s">
        <v>1164</v>
      </c>
      <c r="C1248" s="291" t="s">
        <v>1403</v>
      </c>
      <c r="D1248" s="291" t="s">
        <v>581</v>
      </c>
      <c r="E1248" s="291" t="s">
        <v>1166</v>
      </c>
      <c r="F1248" s="291" t="s">
        <v>1167</v>
      </c>
      <c r="G1248" s="291" t="s">
        <v>1178</v>
      </c>
      <c r="H1248" s="294">
        <v>18.23</v>
      </c>
      <c r="I1248" s="294">
        <v>36.456</v>
      </c>
      <c r="J1248" s="291" t="s">
        <v>1169</v>
      </c>
      <c r="K1248" s="294">
        <v>227.85</v>
      </c>
      <c r="L1248" s="294">
        <v>3473.25</v>
      </c>
      <c r="M1248" s="294">
        <v>3245.4</v>
      </c>
      <c r="N1248" s="291" t="s">
        <v>42</v>
      </c>
    </row>
    <row r="1249" s="291" customFormat="1" hidden="1" outlineLevel="2" spans="1:14">
      <c r="A1249" s="291">
        <v>1136</v>
      </c>
      <c r="B1249" s="291" t="s">
        <v>1164</v>
      </c>
      <c r="C1249" s="291" t="s">
        <v>1403</v>
      </c>
      <c r="D1249" s="291" t="s">
        <v>581</v>
      </c>
      <c r="E1249" s="291" t="s">
        <v>1166</v>
      </c>
      <c r="F1249" s="291" t="s">
        <v>1167</v>
      </c>
      <c r="G1249" s="291" t="s">
        <v>1179</v>
      </c>
      <c r="H1249" s="294">
        <v>18.23</v>
      </c>
      <c r="I1249" s="294">
        <v>36.456</v>
      </c>
      <c r="J1249" s="291" t="s">
        <v>1169</v>
      </c>
      <c r="K1249" s="294">
        <v>227.85</v>
      </c>
      <c r="L1249" s="294">
        <v>3473.25</v>
      </c>
      <c r="M1249" s="294">
        <v>3245.4</v>
      </c>
      <c r="N1249" s="291" t="s">
        <v>42</v>
      </c>
    </row>
    <row r="1250" s="291" customFormat="1" hidden="1" outlineLevel="2" spans="1:14">
      <c r="A1250" s="291">
        <v>1137</v>
      </c>
      <c r="B1250" s="291" t="s">
        <v>1164</v>
      </c>
      <c r="C1250" s="291" t="s">
        <v>1403</v>
      </c>
      <c r="D1250" s="291" t="s">
        <v>581</v>
      </c>
      <c r="E1250" s="291" t="s">
        <v>1166</v>
      </c>
      <c r="F1250" s="291" t="s">
        <v>1167</v>
      </c>
      <c r="G1250" s="291" t="s">
        <v>1180</v>
      </c>
      <c r="H1250" s="294">
        <v>18.23</v>
      </c>
      <c r="I1250" s="294">
        <v>36.456</v>
      </c>
      <c r="J1250" s="291" t="s">
        <v>1169</v>
      </c>
      <c r="K1250" s="294">
        <v>227.85</v>
      </c>
      <c r="L1250" s="294">
        <v>3473.25</v>
      </c>
      <c r="M1250" s="294">
        <v>3245.4</v>
      </c>
      <c r="N1250" s="291" t="s">
        <v>42</v>
      </c>
    </row>
    <row r="1251" s="291" customFormat="1" hidden="1" outlineLevel="2" spans="1:14">
      <c r="A1251" s="291">
        <v>1138</v>
      </c>
      <c r="B1251" s="291" t="s">
        <v>1164</v>
      </c>
      <c r="C1251" s="291" t="s">
        <v>1403</v>
      </c>
      <c r="D1251" s="291" t="s">
        <v>581</v>
      </c>
      <c r="E1251" s="291" t="s">
        <v>1166</v>
      </c>
      <c r="F1251" s="291" t="s">
        <v>1167</v>
      </c>
      <c r="G1251" s="291" t="s">
        <v>1181</v>
      </c>
      <c r="H1251" s="294">
        <v>18.23</v>
      </c>
      <c r="I1251" s="294">
        <v>36.456</v>
      </c>
      <c r="J1251" s="291" t="s">
        <v>1169</v>
      </c>
      <c r="K1251" s="294">
        <v>227.85</v>
      </c>
      <c r="L1251" s="294">
        <v>3473.25</v>
      </c>
      <c r="M1251" s="294">
        <v>3245.4</v>
      </c>
      <c r="N1251" s="291" t="s">
        <v>42</v>
      </c>
    </row>
    <row r="1252" s="291" customFormat="1" hidden="1" outlineLevel="2" spans="1:14">
      <c r="A1252" s="291">
        <v>1139</v>
      </c>
      <c r="B1252" s="291" t="s">
        <v>1164</v>
      </c>
      <c r="C1252" s="291" t="s">
        <v>1403</v>
      </c>
      <c r="D1252" s="291" t="s">
        <v>581</v>
      </c>
      <c r="E1252" s="291" t="s">
        <v>1166</v>
      </c>
      <c r="F1252" s="291" t="s">
        <v>1167</v>
      </c>
      <c r="G1252" s="291" t="s">
        <v>1168</v>
      </c>
      <c r="H1252" s="294">
        <v>18.23</v>
      </c>
      <c r="I1252" s="294">
        <v>36.456</v>
      </c>
      <c r="J1252" s="291" t="s">
        <v>1169</v>
      </c>
      <c r="K1252" s="294">
        <v>227.85</v>
      </c>
      <c r="L1252" s="294">
        <v>3473.25</v>
      </c>
      <c r="M1252" s="294">
        <v>3245.4</v>
      </c>
      <c r="N1252" s="291" t="s">
        <v>42</v>
      </c>
    </row>
    <row r="1253" s="291" customFormat="1" hidden="1" outlineLevel="2" spans="1:14">
      <c r="A1253" s="291">
        <v>1140</v>
      </c>
      <c r="B1253" s="291" t="s">
        <v>1164</v>
      </c>
      <c r="C1253" s="291" t="s">
        <v>1403</v>
      </c>
      <c r="D1253" s="291" t="s">
        <v>581</v>
      </c>
      <c r="E1253" s="291" t="s">
        <v>1166</v>
      </c>
      <c r="F1253" s="291" t="s">
        <v>1167</v>
      </c>
      <c r="G1253" s="291" t="s">
        <v>1170</v>
      </c>
      <c r="H1253" s="294">
        <v>18.23</v>
      </c>
      <c r="I1253" s="294">
        <v>36.456</v>
      </c>
      <c r="J1253" s="291" t="s">
        <v>1169</v>
      </c>
      <c r="K1253" s="294">
        <v>227.85</v>
      </c>
      <c r="L1253" s="294">
        <v>3473.25</v>
      </c>
      <c r="M1253" s="294">
        <v>3245.4</v>
      </c>
      <c r="N1253" s="291" t="s">
        <v>42</v>
      </c>
    </row>
    <row r="1254" s="291" customFormat="1" hidden="1" outlineLevel="2" spans="1:14">
      <c r="A1254" s="291">
        <v>1141</v>
      </c>
      <c r="B1254" s="291" t="s">
        <v>1164</v>
      </c>
      <c r="C1254" s="291" t="s">
        <v>1403</v>
      </c>
      <c r="D1254" s="291" t="s">
        <v>581</v>
      </c>
      <c r="E1254" s="291" t="s">
        <v>1166</v>
      </c>
      <c r="F1254" s="291" t="s">
        <v>1167</v>
      </c>
      <c r="G1254" s="291" t="s">
        <v>1171</v>
      </c>
      <c r="H1254" s="294">
        <v>18.23</v>
      </c>
      <c r="I1254" s="294">
        <v>36.456</v>
      </c>
      <c r="J1254" s="291" t="s">
        <v>1169</v>
      </c>
      <c r="K1254" s="294">
        <v>227.85</v>
      </c>
      <c r="L1254" s="294">
        <v>3473.25</v>
      </c>
      <c r="M1254" s="294">
        <v>3245.4</v>
      </c>
      <c r="N1254" s="291" t="s">
        <v>42</v>
      </c>
    </row>
    <row r="1255" s="291" customFormat="1" hidden="1" outlineLevel="2" spans="1:14">
      <c r="A1255" s="291">
        <v>1142</v>
      </c>
      <c r="B1255" s="291" t="s">
        <v>1164</v>
      </c>
      <c r="C1255" s="291" t="s">
        <v>1403</v>
      </c>
      <c r="D1255" s="291" t="s">
        <v>581</v>
      </c>
      <c r="E1255" s="291" t="s">
        <v>1166</v>
      </c>
      <c r="F1255" s="291" t="s">
        <v>1167</v>
      </c>
      <c r="G1255" s="291" t="s">
        <v>1172</v>
      </c>
      <c r="H1255" s="294">
        <v>18.23</v>
      </c>
      <c r="I1255" s="294">
        <v>36.456</v>
      </c>
      <c r="J1255" s="291" t="s">
        <v>1169</v>
      </c>
      <c r="K1255" s="294">
        <v>227.85</v>
      </c>
      <c r="L1255" s="294">
        <v>3473.25</v>
      </c>
      <c r="M1255" s="294">
        <v>3245.4</v>
      </c>
      <c r="N1255" s="291" t="s">
        <v>42</v>
      </c>
    </row>
    <row r="1256" s="291" customFormat="1" hidden="1" outlineLevel="2" spans="1:14">
      <c r="A1256" s="291">
        <v>1143</v>
      </c>
      <c r="B1256" s="291" t="s">
        <v>1164</v>
      </c>
      <c r="C1256" s="291" t="s">
        <v>1403</v>
      </c>
      <c r="D1256" s="291" t="s">
        <v>581</v>
      </c>
      <c r="E1256" s="291" t="s">
        <v>1166</v>
      </c>
      <c r="F1256" s="291" t="s">
        <v>1167</v>
      </c>
      <c r="G1256" s="291" t="s">
        <v>1173</v>
      </c>
      <c r="H1256" s="294">
        <v>18.23</v>
      </c>
      <c r="I1256" s="294">
        <v>36.456</v>
      </c>
      <c r="J1256" s="291" t="s">
        <v>1169</v>
      </c>
      <c r="K1256" s="294">
        <v>227.85</v>
      </c>
      <c r="L1256" s="294">
        <v>3473.25</v>
      </c>
      <c r="M1256" s="294">
        <v>3245.4</v>
      </c>
      <c r="N1256" s="291" t="s">
        <v>42</v>
      </c>
    </row>
    <row r="1257" s="291" customFormat="1" hidden="1" outlineLevel="2" spans="1:14">
      <c r="A1257" s="291">
        <v>1144</v>
      </c>
      <c r="B1257" s="291" t="s">
        <v>1164</v>
      </c>
      <c r="C1257" s="291" t="s">
        <v>1403</v>
      </c>
      <c r="D1257" s="291" t="s">
        <v>581</v>
      </c>
      <c r="E1257" s="291" t="s">
        <v>1166</v>
      </c>
      <c r="F1257" s="291" t="s">
        <v>1167</v>
      </c>
      <c r="G1257" s="291" t="s">
        <v>1174</v>
      </c>
      <c r="H1257" s="294">
        <v>18.23</v>
      </c>
      <c r="I1257" s="294">
        <v>36.456</v>
      </c>
      <c r="J1257" s="291" t="s">
        <v>1169</v>
      </c>
      <c r="K1257" s="294">
        <v>227.85</v>
      </c>
      <c r="L1257" s="294">
        <v>3473.25</v>
      </c>
      <c r="M1257" s="294">
        <v>3245.4</v>
      </c>
      <c r="N1257" s="291" t="s">
        <v>42</v>
      </c>
    </row>
    <row r="1258" s="291" customFormat="1" hidden="1" outlineLevel="2" spans="1:14">
      <c r="A1258" s="291">
        <v>1145</v>
      </c>
      <c r="B1258" s="291" t="s">
        <v>1164</v>
      </c>
      <c r="C1258" s="291" t="s">
        <v>1403</v>
      </c>
      <c r="D1258" s="291" t="s">
        <v>581</v>
      </c>
      <c r="E1258" s="291" t="s">
        <v>1166</v>
      </c>
      <c r="F1258" s="291" t="s">
        <v>1167</v>
      </c>
      <c r="G1258" s="291" t="s">
        <v>1175</v>
      </c>
      <c r="H1258" s="294">
        <v>18.23</v>
      </c>
      <c r="I1258" s="294">
        <v>36.456</v>
      </c>
      <c r="J1258" s="291" t="s">
        <v>1169</v>
      </c>
      <c r="K1258" s="294">
        <v>227.85</v>
      </c>
      <c r="L1258" s="294">
        <v>3473.25</v>
      </c>
      <c r="M1258" s="294">
        <v>3245.4</v>
      </c>
      <c r="N1258" s="291" t="s">
        <v>42</v>
      </c>
    </row>
    <row r="1259" s="291" customFormat="1" outlineLevel="1" collapsed="1" spans="4:14">
      <c r="D1259" s="293" t="s">
        <v>1404</v>
      </c>
      <c r="H1259" s="294">
        <f>SUBTOTAL(9,H1248:H1258)</f>
        <v>200.53</v>
      </c>
      <c r="I1259" s="294">
        <f>SUBTOTAL(9,I1248:I1258)</f>
        <v>401.016</v>
      </c>
      <c r="K1259" s="294"/>
      <c r="L1259" s="294"/>
      <c r="M1259" s="294"/>
      <c r="N1259" s="291">
        <f>SUBTOTAL(9,N1248:N1258)</f>
        <v>0</v>
      </c>
    </row>
    <row r="1260" s="291" customFormat="1" hidden="1" outlineLevel="2" spans="1:14">
      <c r="A1260" s="291">
        <v>1146</v>
      </c>
      <c r="B1260" s="291" t="s">
        <v>1164</v>
      </c>
      <c r="C1260" s="291" t="s">
        <v>1405</v>
      </c>
      <c r="D1260" s="291" t="s">
        <v>225</v>
      </c>
      <c r="E1260" s="291" t="s">
        <v>1166</v>
      </c>
      <c r="F1260" s="291" t="s">
        <v>1167</v>
      </c>
      <c r="G1260" s="291" t="s">
        <v>1178</v>
      </c>
      <c r="H1260" s="294">
        <v>18.23</v>
      </c>
      <c r="I1260" s="294">
        <v>36.456</v>
      </c>
      <c r="J1260" s="291" t="s">
        <v>1169</v>
      </c>
      <c r="K1260" s="294">
        <v>227.85</v>
      </c>
      <c r="L1260" s="294">
        <v>3473.25</v>
      </c>
      <c r="M1260" s="294">
        <v>3245.4</v>
      </c>
      <c r="N1260" s="291" t="s">
        <v>42</v>
      </c>
    </row>
    <row r="1261" s="291" customFormat="1" hidden="1" outlineLevel="2" spans="1:14">
      <c r="A1261" s="291">
        <v>1147</v>
      </c>
      <c r="B1261" s="291" t="s">
        <v>1164</v>
      </c>
      <c r="C1261" s="291" t="s">
        <v>1405</v>
      </c>
      <c r="D1261" s="291" t="s">
        <v>225</v>
      </c>
      <c r="E1261" s="291" t="s">
        <v>1166</v>
      </c>
      <c r="F1261" s="291" t="s">
        <v>1167</v>
      </c>
      <c r="G1261" s="291" t="s">
        <v>1179</v>
      </c>
      <c r="H1261" s="294">
        <v>18.23</v>
      </c>
      <c r="I1261" s="294">
        <v>36.456</v>
      </c>
      <c r="J1261" s="291" t="s">
        <v>1169</v>
      </c>
      <c r="K1261" s="294">
        <v>227.85</v>
      </c>
      <c r="L1261" s="294">
        <v>3473.25</v>
      </c>
      <c r="M1261" s="294">
        <v>3245.4</v>
      </c>
      <c r="N1261" s="291" t="s">
        <v>42</v>
      </c>
    </row>
    <row r="1262" s="291" customFormat="1" hidden="1" outlineLevel="2" spans="1:14">
      <c r="A1262" s="291">
        <v>1148</v>
      </c>
      <c r="B1262" s="291" t="s">
        <v>1164</v>
      </c>
      <c r="C1262" s="291" t="s">
        <v>1405</v>
      </c>
      <c r="D1262" s="291" t="s">
        <v>225</v>
      </c>
      <c r="E1262" s="291" t="s">
        <v>1166</v>
      </c>
      <c r="F1262" s="291" t="s">
        <v>1167</v>
      </c>
      <c r="G1262" s="291" t="s">
        <v>1180</v>
      </c>
      <c r="H1262" s="294">
        <v>18.23</v>
      </c>
      <c r="I1262" s="294">
        <v>36.456</v>
      </c>
      <c r="J1262" s="291" t="s">
        <v>1169</v>
      </c>
      <c r="K1262" s="294">
        <v>227.85</v>
      </c>
      <c r="L1262" s="294">
        <v>3473.25</v>
      </c>
      <c r="M1262" s="294">
        <v>3245.4</v>
      </c>
      <c r="N1262" s="291" t="s">
        <v>42</v>
      </c>
    </row>
    <row r="1263" s="291" customFormat="1" hidden="1" outlineLevel="2" spans="1:14">
      <c r="A1263" s="291">
        <v>1149</v>
      </c>
      <c r="B1263" s="291" t="s">
        <v>1164</v>
      </c>
      <c r="C1263" s="291" t="s">
        <v>1405</v>
      </c>
      <c r="D1263" s="291" t="s">
        <v>225</v>
      </c>
      <c r="E1263" s="291" t="s">
        <v>1166</v>
      </c>
      <c r="F1263" s="291" t="s">
        <v>1167</v>
      </c>
      <c r="G1263" s="291" t="s">
        <v>1181</v>
      </c>
      <c r="H1263" s="294">
        <v>18.23</v>
      </c>
      <c r="I1263" s="294">
        <v>36.456</v>
      </c>
      <c r="J1263" s="291" t="s">
        <v>1169</v>
      </c>
      <c r="K1263" s="294">
        <v>227.85</v>
      </c>
      <c r="L1263" s="294">
        <v>3473.25</v>
      </c>
      <c r="M1263" s="294">
        <v>3245.4</v>
      </c>
      <c r="N1263" s="291" t="s">
        <v>42</v>
      </c>
    </row>
    <row r="1264" s="291" customFormat="1" hidden="1" outlineLevel="2" spans="1:14">
      <c r="A1264" s="291">
        <v>1150</v>
      </c>
      <c r="B1264" s="291" t="s">
        <v>1164</v>
      </c>
      <c r="C1264" s="291" t="s">
        <v>1405</v>
      </c>
      <c r="D1264" s="291" t="s">
        <v>225</v>
      </c>
      <c r="E1264" s="291" t="s">
        <v>1166</v>
      </c>
      <c r="F1264" s="291" t="s">
        <v>1167</v>
      </c>
      <c r="G1264" s="291" t="s">
        <v>1168</v>
      </c>
      <c r="H1264" s="294">
        <v>18.23</v>
      </c>
      <c r="I1264" s="294">
        <v>36.456</v>
      </c>
      <c r="J1264" s="291" t="s">
        <v>1169</v>
      </c>
      <c r="K1264" s="294">
        <v>227.85</v>
      </c>
      <c r="L1264" s="294">
        <v>3473.25</v>
      </c>
      <c r="M1264" s="294">
        <v>3245.4</v>
      </c>
      <c r="N1264" s="291" t="s">
        <v>42</v>
      </c>
    </row>
    <row r="1265" s="291" customFormat="1" hidden="1" outlineLevel="2" spans="1:14">
      <c r="A1265" s="291">
        <v>1151</v>
      </c>
      <c r="B1265" s="291" t="s">
        <v>1164</v>
      </c>
      <c r="C1265" s="291" t="s">
        <v>1405</v>
      </c>
      <c r="D1265" s="291" t="s">
        <v>225</v>
      </c>
      <c r="E1265" s="291" t="s">
        <v>1166</v>
      </c>
      <c r="F1265" s="291" t="s">
        <v>1167</v>
      </c>
      <c r="G1265" s="291" t="s">
        <v>1170</v>
      </c>
      <c r="H1265" s="294">
        <v>18.23</v>
      </c>
      <c r="I1265" s="294">
        <v>36.456</v>
      </c>
      <c r="J1265" s="291" t="s">
        <v>1169</v>
      </c>
      <c r="K1265" s="294">
        <v>227.85</v>
      </c>
      <c r="L1265" s="294">
        <v>3473.25</v>
      </c>
      <c r="M1265" s="294">
        <v>3245.4</v>
      </c>
      <c r="N1265" s="291" t="s">
        <v>42</v>
      </c>
    </row>
    <row r="1266" s="291" customFormat="1" hidden="1" outlineLevel="2" spans="1:14">
      <c r="A1266" s="291">
        <v>1152</v>
      </c>
      <c r="B1266" s="291" t="s">
        <v>1164</v>
      </c>
      <c r="C1266" s="291" t="s">
        <v>1405</v>
      </c>
      <c r="D1266" s="291" t="s">
        <v>225</v>
      </c>
      <c r="E1266" s="291" t="s">
        <v>1166</v>
      </c>
      <c r="F1266" s="291" t="s">
        <v>1167</v>
      </c>
      <c r="G1266" s="291" t="s">
        <v>1171</v>
      </c>
      <c r="H1266" s="294">
        <v>18.23</v>
      </c>
      <c r="I1266" s="294">
        <v>36.456</v>
      </c>
      <c r="J1266" s="291" t="s">
        <v>1169</v>
      </c>
      <c r="K1266" s="294">
        <v>227.85</v>
      </c>
      <c r="L1266" s="294">
        <v>3473.25</v>
      </c>
      <c r="M1266" s="294">
        <v>3245.4</v>
      </c>
      <c r="N1266" s="291" t="s">
        <v>42</v>
      </c>
    </row>
    <row r="1267" s="291" customFormat="1" hidden="1" outlineLevel="2" spans="1:14">
      <c r="A1267" s="291">
        <v>1153</v>
      </c>
      <c r="B1267" s="291" t="s">
        <v>1164</v>
      </c>
      <c r="C1267" s="291" t="s">
        <v>1405</v>
      </c>
      <c r="D1267" s="291" t="s">
        <v>225</v>
      </c>
      <c r="E1267" s="291" t="s">
        <v>1166</v>
      </c>
      <c r="F1267" s="291" t="s">
        <v>1167</v>
      </c>
      <c r="G1267" s="291" t="s">
        <v>1172</v>
      </c>
      <c r="H1267" s="294">
        <v>18.23</v>
      </c>
      <c r="I1267" s="294">
        <v>36.456</v>
      </c>
      <c r="J1267" s="291" t="s">
        <v>1169</v>
      </c>
      <c r="K1267" s="294">
        <v>227.85</v>
      </c>
      <c r="L1267" s="294">
        <v>3473.25</v>
      </c>
      <c r="M1267" s="294">
        <v>3245.4</v>
      </c>
      <c r="N1267" s="291" t="s">
        <v>42</v>
      </c>
    </row>
    <row r="1268" s="291" customFormat="1" hidden="1" outlineLevel="2" spans="1:14">
      <c r="A1268" s="291">
        <v>1154</v>
      </c>
      <c r="B1268" s="291" t="s">
        <v>1164</v>
      </c>
      <c r="C1268" s="291" t="s">
        <v>1405</v>
      </c>
      <c r="D1268" s="291" t="s">
        <v>225</v>
      </c>
      <c r="E1268" s="291" t="s">
        <v>1166</v>
      </c>
      <c r="F1268" s="291" t="s">
        <v>1167</v>
      </c>
      <c r="G1268" s="291" t="s">
        <v>1173</v>
      </c>
      <c r="H1268" s="294">
        <v>18.23</v>
      </c>
      <c r="I1268" s="294">
        <v>36.456</v>
      </c>
      <c r="J1268" s="291" t="s">
        <v>1169</v>
      </c>
      <c r="K1268" s="294">
        <v>227.85</v>
      </c>
      <c r="L1268" s="294">
        <v>3473.25</v>
      </c>
      <c r="M1268" s="294">
        <v>3245.4</v>
      </c>
      <c r="N1268" s="291" t="s">
        <v>42</v>
      </c>
    </row>
    <row r="1269" s="291" customFormat="1" hidden="1" outlineLevel="2" spans="1:14">
      <c r="A1269" s="291">
        <v>1155</v>
      </c>
      <c r="B1269" s="291" t="s">
        <v>1164</v>
      </c>
      <c r="C1269" s="291" t="s">
        <v>1405</v>
      </c>
      <c r="D1269" s="291" t="s">
        <v>225</v>
      </c>
      <c r="E1269" s="291" t="s">
        <v>1166</v>
      </c>
      <c r="F1269" s="291" t="s">
        <v>1167</v>
      </c>
      <c r="G1269" s="291" t="s">
        <v>1174</v>
      </c>
      <c r="H1269" s="294">
        <v>18.23</v>
      </c>
      <c r="I1269" s="294">
        <v>36.456</v>
      </c>
      <c r="J1269" s="291" t="s">
        <v>1169</v>
      </c>
      <c r="K1269" s="294">
        <v>227.85</v>
      </c>
      <c r="L1269" s="294">
        <v>3473.25</v>
      </c>
      <c r="M1269" s="294">
        <v>3245.4</v>
      </c>
      <c r="N1269" s="291" t="s">
        <v>42</v>
      </c>
    </row>
    <row r="1270" s="291" customFormat="1" hidden="1" outlineLevel="2" spans="1:14">
      <c r="A1270" s="291">
        <v>1156</v>
      </c>
      <c r="B1270" s="291" t="s">
        <v>1164</v>
      </c>
      <c r="C1270" s="291" t="s">
        <v>1405</v>
      </c>
      <c r="D1270" s="291" t="s">
        <v>225</v>
      </c>
      <c r="E1270" s="291" t="s">
        <v>1166</v>
      </c>
      <c r="F1270" s="291" t="s">
        <v>1167</v>
      </c>
      <c r="G1270" s="291" t="s">
        <v>1175</v>
      </c>
      <c r="H1270" s="294">
        <v>18.23</v>
      </c>
      <c r="I1270" s="294">
        <v>36.456</v>
      </c>
      <c r="J1270" s="291" t="s">
        <v>1169</v>
      </c>
      <c r="K1270" s="294">
        <v>227.85</v>
      </c>
      <c r="L1270" s="294">
        <v>3473.25</v>
      </c>
      <c r="M1270" s="294">
        <v>3245.4</v>
      </c>
      <c r="N1270" s="291" t="s">
        <v>42</v>
      </c>
    </row>
    <row r="1271" s="291" customFormat="1" outlineLevel="1" collapsed="1" spans="4:14">
      <c r="D1271" s="293" t="s">
        <v>1406</v>
      </c>
      <c r="H1271" s="294">
        <f>SUBTOTAL(9,H1260:H1270)</f>
        <v>200.53</v>
      </c>
      <c r="I1271" s="294">
        <f>SUBTOTAL(9,I1260:I1270)</f>
        <v>401.016</v>
      </c>
      <c r="K1271" s="294"/>
      <c r="L1271" s="294"/>
      <c r="M1271" s="294"/>
      <c r="N1271" s="291">
        <f>SUBTOTAL(9,N1260:N1270)</f>
        <v>0</v>
      </c>
    </row>
    <row r="1272" s="291" customFormat="1" hidden="1" outlineLevel="2" spans="1:14">
      <c r="A1272" s="291">
        <v>1157</v>
      </c>
      <c r="B1272" s="291" t="s">
        <v>1164</v>
      </c>
      <c r="C1272" s="291" t="s">
        <v>1407</v>
      </c>
      <c r="D1272" s="291" t="s">
        <v>326</v>
      </c>
      <c r="E1272" s="291" t="s">
        <v>1166</v>
      </c>
      <c r="F1272" s="291" t="s">
        <v>1167</v>
      </c>
      <c r="G1272" s="291" t="s">
        <v>1178</v>
      </c>
      <c r="H1272" s="294">
        <v>18.23</v>
      </c>
      <c r="I1272" s="294">
        <v>36.456</v>
      </c>
      <c r="J1272" s="291" t="s">
        <v>1169</v>
      </c>
      <c r="K1272" s="294">
        <v>227.85</v>
      </c>
      <c r="L1272" s="294">
        <v>3473.25</v>
      </c>
      <c r="M1272" s="294">
        <v>3245.4</v>
      </c>
      <c r="N1272" s="291" t="s">
        <v>42</v>
      </c>
    </row>
    <row r="1273" s="291" customFormat="1" hidden="1" outlineLevel="2" spans="1:14">
      <c r="A1273" s="291">
        <v>1158</v>
      </c>
      <c r="B1273" s="291" t="s">
        <v>1164</v>
      </c>
      <c r="C1273" s="291" t="s">
        <v>1407</v>
      </c>
      <c r="D1273" s="291" t="s">
        <v>326</v>
      </c>
      <c r="E1273" s="291" t="s">
        <v>1166</v>
      </c>
      <c r="F1273" s="291" t="s">
        <v>1167</v>
      </c>
      <c r="G1273" s="291" t="s">
        <v>1179</v>
      </c>
      <c r="H1273" s="294">
        <v>18.23</v>
      </c>
      <c r="I1273" s="294">
        <v>36.456</v>
      </c>
      <c r="J1273" s="291" t="s">
        <v>1169</v>
      </c>
      <c r="K1273" s="294">
        <v>227.85</v>
      </c>
      <c r="L1273" s="294">
        <v>3473.25</v>
      </c>
      <c r="M1273" s="294">
        <v>3245.4</v>
      </c>
      <c r="N1273" s="291" t="s">
        <v>42</v>
      </c>
    </row>
    <row r="1274" s="291" customFormat="1" hidden="1" outlineLevel="2" spans="1:14">
      <c r="A1274" s="291">
        <v>1159</v>
      </c>
      <c r="B1274" s="291" t="s">
        <v>1164</v>
      </c>
      <c r="C1274" s="291" t="s">
        <v>1407</v>
      </c>
      <c r="D1274" s="291" t="s">
        <v>326</v>
      </c>
      <c r="E1274" s="291" t="s">
        <v>1166</v>
      </c>
      <c r="F1274" s="291" t="s">
        <v>1167</v>
      </c>
      <c r="G1274" s="291" t="s">
        <v>1180</v>
      </c>
      <c r="H1274" s="294">
        <v>18.23</v>
      </c>
      <c r="I1274" s="294">
        <v>36.456</v>
      </c>
      <c r="J1274" s="291" t="s">
        <v>1169</v>
      </c>
      <c r="K1274" s="294">
        <v>227.85</v>
      </c>
      <c r="L1274" s="294">
        <v>3473.25</v>
      </c>
      <c r="M1274" s="294">
        <v>3245.4</v>
      </c>
      <c r="N1274" s="291" t="s">
        <v>42</v>
      </c>
    </row>
    <row r="1275" s="291" customFormat="1" hidden="1" outlineLevel="2" spans="1:14">
      <c r="A1275" s="291">
        <v>1160</v>
      </c>
      <c r="B1275" s="291" t="s">
        <v>1164</v>
      </c>
      <c r="C1275" s="291" t="s">
        <v>1407</v>
      </c>
      <c r="D1275" s="291" t="s">
        <v>326</v>
      </c>
      <c r="E1275" s="291" t="s">
        <v>1166</v>
      </c>
      <c r="F1275" s="291" t="s">
        <v>1167</v>
      </c>
      <c r="G1275" s="291" t="s">
        <v>1181</v>
      </c>
      <c r="H1275" s="294">
        <v>18.23</v>
      </c>
      <c r="I1275" s="294">
        <v>36.456</v>
      </c>
      <c r="J1275" s="291" t="s">
        <v>1169</v>
      </c>
      <c r="K1275" s="294">
        <v>227.85</v>
      </c>
      <c r="L1275" s="294">
        <v>3473.25</v>
      </c>
      <c r="M1275" s="294">
        <v>3245.4</v>
      </c>
      <c r="N1275" s="291" t="s">
        <v>42</v>
      </c>
    </row>
    <row r="1276" s="291" customFormat="1" hidden="1" outlineLevel="2" spans="1:14">
      <c r="A1276" s="291">
        <v>1161</v>
      </c>
      <c r="B1276" s="291" t="s">
        <v>1164</v>
      </c>
      <c r="C1276" s="291" t="s">
        <v>1407</v>
      </c>
      <c r="D1276" s="291" t="s">
        <v>326</v>
      </c>
      <c r="E1276" s="291" t="s">
        <v>1166</v>
      </c>
      <c r="F1276" s="291" t="s">
        <v>1167</v>
      </c>
      <c r="G1276" s="291" t="s">
        <v>1168</v>
      </c>
      <c r="H1276" s="294">
        <v>18.23</v>
      </c>
      <c r="I1276" s="294">
        <v>36.456</v>
      </c>
      <c r="J1276" s="291" t="s">
        <v>1169</v>
      </c>
      <c r="K1276" s="294">
        <v>227.85</v>
      </c>
      <c r="L1276" s="294">
        <v>3473.25</v>
      </c>
      <c r="M1276" s="294">
        <v>3245.4</v>
      </c>
      <c r="N1276" s="291" t="s">
        <v>42</v>
      </c>
    </row>
    <row r="1277" s="291" customFormat="1" hidden="1" outlineLevel="2" spans="1:14">
      <c r="A1277" s="291">
        <v>1162</v>
      </c>
      <c r="B1277" s="291" t="s">
        <v>1164</v>
      </c>
      <c r="C1277" s="291" t="s">
        <v>1407</v>
      </c>
      <c r="D1277" s="291" t="s">
        <v>326</v>
      </c>
      <c r="E1277" s="291" t="s">
        <v>1166</v>
      </c>
      <c r="F1277" s="291" t="s">
        <v>1167</v>
      </c>
      <c r="G1277" s="291" t="s">
        <v>1170</v>
      </c>
      <c r="H1277" s="294">
        <v>18.23</v>
      </c>
      <c r="I1277" s="294">
        <v>36.456</v>
      </c>
      <c r="J1277" s="291" t="s">
        <v>1169</v>
      </c>
      <c r="K1277" s="294">
        <v>227.85</v>
      </c>
      <c r="L1277" s="294">
        <v>3473.25</v>
      </c>
      <c r="M1277" s="294">
        <v>3245.4</v>
      </c>
      <c r="N1277" s="291" t="s">
        <v>42</v>
      </c>
    </row>
    <row r="1278" s="291" customFormat="1" hidden="1" outlineLevel="2" spans="1:14">
      <c r="A1278" s="291">
        <v>1163</v>
      </c>
      <c r="B1278" s="291" t="s">
        <v>1164</v>
      </c>
      <c r="C1278" s="291" t="s">
        <v>1407</v>
      </c>
      <c r="D1278" s="291" t="s">
        <v>326</v>
      </c>
      <c r="E1278" s="291" t="s">
        <v>1166</v>
      </c>
      <c r="F1278" s="291" t="s">
        <v>1167</v>
      </c>
      <c r="G1278" s="291" t="s">
        <v>1171</v>
      </c>
      <c r="H1278" s="294">
        <v>18.23</v>
      </c>
      <c r="I1278" s="294">
        <v>36.456</v>
      </c>
      <c r="J1278" s="291" t="s">
        <v>1169</v>
      </c>
      <c r="K1278" s="294">
        <v>227.85</v>
      </c>
      <c r="L1278" s="294">
        <v>3473.25</v>
      </c>
      <c r="M1278" s="294">
        <v>3245.4</v>
      </c>
      <c r="N1278" s="291" t="s">
        <v>42</v>
      </c>
    </row>
    <row r="1279" s="291" customFormat="1" hidden="1" outlineLevel="2" spans="1:14">
      <c r="A1279" s="291">
        <v>1164</v>
      </c>
      <c r="B1279" s="291" t="s">
        <v>1164</v>
      </c>
      <c r="C1279" s="291" t="s">
        <v>1407</v>
      </c>
      <c r="D1279" s="291" t="s">
        <v>326</v>
      </c>
      <c r="E1279" s="291" t="s">
        <v>1166</v>
      </c>
      <c r="F1279" s="291" t="s">
        <v>1167</v>
      </c>
      <c r="G1279" s="291" t="s">
        <v>1172</v>
      </c>
      <c r="H1279" s="294">
        <v>18.23</v>
      </c>
      <c r="I1279" s="294">
        <v>36.456</v>
      </c>
      <c r="J1279" s="291" t="s">
        <v>1169</v>
      </c>
      <c r="K1279" s="294">
        <v>227.85</v>
      </c>
      <c r="L1279" s="294">
        <v>3473.25</v>
      </c>
      <c r="M1279" s="294">
        <v>3245.4</v>
      </c>
      <c r="N1279" s="291" t="s">
        <v>42</v>
      </c>
    </row>
    <row r="1280" s="291" customFormat="1" hidden="1" outlineLevel="2" spans="1:14">
      <c r="A1280" s="291">
        <v>1165</v>
      </c>
      <c r="B1280" s="291" t="s">
        <v>1164</v>
      </c>
      <c r="C1280" s="291" t="s">
        <v>1407</v>
      </c>
      <c r="D1280" s="291" t="s">
        <v>326</v>
      </c>
      <c r="E1280" s="291" t="s">
        <v>1166</v>
      </c>
      <c r="F1280" s="291" t="s">
        <v>1167</v>
      </c>
      <c r="G1280" s="291" t="s">
        <v>1173</v>
      </c>
      <c r="H1280" s="294">
        <v>18.23</v>
      </c>
      <c r="I1280" s="294">
        <v>36.456</v>
      </c>
      <c r="J1280" s="291" t="s">
        <v>1169</v>
      </c>
      <c r="K1280" s="294">
        <v>227.85</v>
      </c>
      <c r="L1280" s="294">
        <v>3473.25</v>
      </c>
      <c r="M1280" s="294">
        <v>3245.4</v>
      </c>
      <c r="N1280" s="291" t="s">
        <v>42</v>
      </c>
    </row>
    <row r="1281" s="291" customFormat="1" hidden="1" outlineLevel="2" spans="1:14">
      <c r="A1281" s="291">
        <v>1166</v>
      </c>
      <c r="B1281" s="291" t="s">
        <v>1164</v>
      </c>
      <c r="C1281" s="291" t="s">
        <v>1407</v>
      </c>
      <c r="D1281" s="291" t="s">
        <v>326</v>
      </c>
      <c r="E1281" s="291" t="s">
        <v>1166</v>
      </c>
      <c r="F1281" s="291" t="s">
        <v>1167</v>
      </c>
      <c r="G1281" s="291" t="s">
        <v>1174</v>
      </c>
      <c r="H1281" s="294">
        <v>18.23</v>
      </c>
      <c r="I1281" s="294">
        <v>36.456</v>
      </c>
      <c r="J1281" s="291" t="s">
        <v>1169</v>
      </c>
      <c r="K1281" s="294">
        <v>227.85</v>
      </c>
      <c r="L1281" s="294">
        <v>3473.25</v>
      </c>
      <c r="M1281" s="294">
        <v>3245.4</v>
      </c>
      <c r="N1281" s="291" t="s">
        <v>42</v>
      </c>
    </row>
    <row r="1282" s="291" customFormat="1" hidden="1" outlineLevel="2" spans="1:14">
      <c r="A1282" s="291">
        <v>1167</v>
      </c>
      <c r="B1282" s="291" t="s">
        <v>1164</v>
      </c>
      <c r="C1282" s="291" t="s">
        <v>1407</v>
      </c>
      <c r="D1282" s="291" t="s">
        <v>326</v>
      </c>
      <c r="E1282" s="291" t="s">
        <v>1166</v>
      </c>
      <c r="F1282" s="291" t="s">
        <v>1167</v>
      </c>
      <c r="G1282" s="291" t="s">
        <v>1175</v>
      </c>
      <c r="H1282" s="294">
        <v>18.23</v>
      </c>
      <c r="I1282" s="294">
        <v>36.456</v>
      </c>
      <c r="J1282" s="291" t="s">
        <v>1169</v>
      </c>
      <c r="K1282" s="294">
        <v>227.85</v>
      </c>
      <c r="L1282" s="294">
        <v>3473.25</v>
      </c>
      <c r="M1282" s="294">
        <v>3245.4</v>
      </c>
      <c r="N1282" s="291" t="s">
        <v>42</v>
      </c>
    </row>
    <row r="1283" s="291" customFormat="1" outlineLevel="1" collapsed="1" spans="4:14">
      <c r="D1283" s="293" t="s">
        <v>1408</v>
      </c>
      <c r="H1283" s="294">
        <f>SUBTOTAL(9,H1272:H1282)</f>
        <v>200.53</v>
      </c>
      <c r="I1283" s="294">
        <f>SUBTOTAL(9,I1272:I1282)</f>
        <v>401.016</v>
      </c>
      <c r="K1283" s="294"/>
      <c r="L1283" s="294"/>
      <c r="M1283" s="294"/>
      <c r="N1283" s="291">
        <f>SUBTOTAL(9,N1272:N1282)</f>
        <v>0</v>
      </c>
    </row>
    <row r="1284" s="291" customFormat="1" hidden="1" outlineLevel="2" spans="1:14">
      <c r="A1284" s="291">
        <v>1168</v>
      </c>
      <c r="B1284" s="291" t="s">
        <v>1164</v>
      </c>
      <c r="C1284" s="291" t="s">
        <v>1409</v>
      </c>
      <c r="D1284" s="291" t="s">
        <v>324</v>
      </c>
      <c r="E1284" s="291" t="s">
        <v>1166</v>
      </c>
      <c r="F1284" s="291" t="s">
        <v>1167</v>
      </c>
      <c r="G1284" s="291" t="s">
        <v>1178</v>
      </c>
      <c r="H1284" s="294">
        <v>18.23</v>
      </c>
      <c r="I1284" s="294">
        <v>36.456</v>
      </c>
      <c r="J1284" s="291" t="s">
        <v>1169</v>
      </c>
      <c r="K1284" s="294">
        <v>227.85</v>
      </c>
      <c r="L1284" s="294">
        <v>3473.25</v>
      </c>
      <c r="M1284" s="294">
        <v>3245.4</v>
      </c>
      <c r="N1284" s="291" t="s">
        <v>42</v>
      </c>
    </row>
    <row r="1285" s="291" customFormat="1" hidden="1" outlineLevel="2" spans="1:14">
      <c r="A1285" s="291">
        <v>1169</v>
      </c>
      <c r="B1285" s="291" t="s">
        <v>1164</v>
      </c>
      <c r="C1285" s="291" t="s">
        <v>1409</v>
      </c>
      <c r="D1285" s="291" t="s">
        <v>324</v>
      </c>
      <c r="E1285" s="291" t="s">
        <v>1166</v>
      </c>
      <c r="F1285" s="291" t="s">
        <v>1167</v>
      </c>
      <c r="G1285" s="291" t="s">
        <v>1179</v>
      </c>
      <c r="H1285" s="294">
        <v>18.23</v>
      </c>
      <c r="I1285" s="294">
        <v>36.456</v>
      </c>
      <c r="J1285" s="291" t="s">
        <v>1169</v>
      </c>
      <c r="K1285" s="294">
        <v>227.85</v>
      </c>
      <c r="L1285" s="294">
        <v>3473.25</v>
      </c>
      <c r="M1285" s="294">
        <v>3245.4</v>
      </c>
      <c r="N1285" s="291" t="s">
        <v>42</v>
      </c>
    </row>
    <row r="1286" s="291" customFormat="1" hidden="1" outlineLevel="2" spans="1:14">
      <c r="A1286" s="291">
        <v>1170</v>
      </c>
      <c r="B1286" s="291" t="s">
        <v>1164</v>
      </c>
      <c r="C1286" s="291" t="s">
        <v>1409</v>
      </c>
      <c r="D1286" s="291" t="s">
        <v>324</v>
      </c>
      <c r="E1286" s="291" t="s">
        <v>1166</v>
      </c>
      <c r="F1286" s="291" t="s">
        <v>1167</v>
      </c>
      <c r="G1286" s="291" t="s">
        <v>1180</v>
      </c>
      <c r="H1286" s="294">
        <v>18.23</v>
      </c>
      <c r="I1286" s="294">
        <v>36.456</v>
      </c>
      <c r="J1286" s="291" t="s">
        <v>1169</v>
      </c>
      <c r="K1286" s="294">
        <v>227.85</v>
      </c>
      <c r="L1286" s="294">
        <v>3473.25</v>
      </c>
      <c r="M1286" s="294">
        <v>3245.4</v>
      </c>
      <c r="N1286" s="291" t="s">
        <v>42</v>
      </c>
    </row>
    <row r="1287" s="291" customFormat="1" hidden="1" outlineLevel="2" spans="1:14">
      <c r="A1287" s="291">
        <v>1171</v>
      </c>
      <c r="B1287" s="291" t="s">
        <v>1164</v>
      </c>
      <c r="C1287" s="291" t="s">
        <v>1409</v>
      </c>
      <c r="D1287" s="291" t="s">
        <v>324</v>
      </c>
      <c r="E1287" s="291" t="s">
        <v>1166</v>
      </c>
      <c r="F1287" s="291" t="s">
        <v>1167</v>
      </c>
      <c r="G1287" s="291" t="s">
        <v>1181</v>
      </c>
      <c r="H1287" s="294">
        <v>18.23</v>
      </c>
      <c r="I1287" s="294">
        <v>36.456</v>
      </c>
      <c r="J1287" s="291" t="s">
        <v>1169</v>
      </c>
      <c r="K1287" s="294">
        <v>227.85</v>
      </c>
      <c r="L1287" s="294">
        <v>3473.25</v>
      </c>
      <c r="M1287" s="294">
        <v>3245.4</v>
      </c>
      <c r="N1287" s="291" t="s">
        <v>42</v>
      </c>
    </row>
    <row r="1288" s="291" customFormat="1" hidden="1" outlineLevel="2" spans="1:14">
      <c r="A1288" s="291">
        <v>1172</v>
      </c>
      <c r="B1288" s="291" t="s">
        <v>1164</v>
      </c>
      <c r="C1288" s="291" t="s">
        <v>1409</v>
      </c>
      <c r="D1288" s="291" t="s">
        <v>324</v>
      </c>
      <c r="E1288" s="291" t="s">
        <v>1166</v>
      </c>
      <c r="F1288" s="291" t="s">
        <v>1167</v>
      </c>
      <c r="G1288" s="291" t="s">
        <v>1168</v>
      </c>
      <c r="H1288" s="294">
        <v>18.23</v>
      </c>
      <c r="I1288" s="294">
        <v>36.456</v>
      </c>
      <c r="J1288" s="291" t="s">
        <v>1169</v>
      </c>
      <c r="K1288" s="294">
        <v>227.85</v>
      </c>
      <c r="L1288" s="294">
        <v>3473.25</v>
      </c>
      <c r="M1288" s="294">
        <v>3245.4</v>
      </c>
      <c r="N1288" s="291" t="s">
        <v>42</v>
      </c>
    </row>
    <row r="1289" s="291" customFormat="1" hidden="1" outlineLevel="2" spans="1:14">
      <c r="A1289" s="291">
        <v>1173</v>
      </c>
      <c r="B1289" s="291" t="s">
        <v>1164</v>
      </c>
      <c r="C1289" s="291" t="s">
        <v>1409</v>
      </c>
      <c r="D1289" s="291" t="s">
        <v>324</v>
      </c>
      <c r="E1289" s="291" t="s">
        <v>1166</v>
      </c>
      <c r="F1289" s="291" t="s">
        <v>1167</v>
      </c>
      <c r="G1289" s="291" t="s">
        <v>1170</v>
      </c>
      <c r="H1289" s="294">
        <v>18.23</v>
      </c>
      <c r="I1289" s="294">
        <v>36.456</v>
      </c>
      <c r="J1289" s="291" t="s">
        <v>1169</v>
      </c>
      <c r="K1289" s="294">
        <v>227.85</v>
      </c>
      <c r="L1289" s="294">
        <v>3473.25</v>
      </c>
      <c r="M1289" s="294">
        <v>3245.4</v>
      </c>
      <c r="N1289" s="291" t="s">
        <v>42</v>
      </c>
    </row>
    <row r="1290" s="291" customFormat="1" hidden="1" outlineLevel="2" spans="1:14">
      <c r="A1290" s="291">
        <v>1174</v>
      </c>
      <c r="B1290" s="291" t="s">
        <v>1164</v>
      </c>
      <c r="C1290" s="291" t="s">
        <v>1409</v>
      </c>
      <c r="D1290" s="291" t="s">
        <v>324</v>
      </c>
      <c r="E1290" s="291" t="s">
        <v>1166</v>
      </c>
      <c r="F1290" s="291" t="s">
        <v>1167</v>
      </c>
      <c r="G1290" s="291" t="s">
        <v>1171</v>
      </c>
      <c r="H1290" s="294">
        <v>18.23</v>
      </c>
      <c r="I1290" s="294">
        <v>36.456</v>
      </c>
      <c r="J1290" s="291" t="s">
        <v>1169</v>
      </c>
      <c r="K1290" s="294">
        <v>227.85</v>
      </c>
      <c r="L1290" s="294">
        <v>3473.25</v>
      </c>
      <c r="M1290" s="294">
        <v>3245.4</v>
      </c>
      <c r="N1290" s="291" t="s">
        <v>42</v>
      </c>
    </row>
    <row r="1291" s="291" customFormat="1" hidden="1" outlineLevel="2" spans="1:14">
      <c r="A1291" s="291">
        <v>1175</v>
      </c>
      <c r="B1291" s="291" t="s">
        <v>1164</v>
      </c>
      <c r="C1291" s="291" t="s">
        <v>1409</v>
      </c>
      <c r="D1291" s="291" t="s">
        <v>324</v>
      </c>
      <c r="E1291" s="291" t="s">
        <v>1166</v>
      </c>
      <c r="F1291" s="291" t="s">
        <v>1167</v>
      </c>
      <c r="G1291" s="291" t="s">
        <v>1172</v>
      </c>
      <c r="H1291" s="294">
        <v>18.23</v>
      </c>
      <c r="I1291" s="294">
        <v>36.456</v>
      </c>
      <c r="J1291" s="291" t="s">
        <v>1169</v>
      </c>
      <c r="K1291" s="294">
        <v>227.85</v>
      </c>
      <c r="L1291" s="294">
        <v>3473.25</v>
      </c>
      <c r="M1291" s="294">
        <v>3245.4</v>
      </c>
      <c r="N1291" s="291" t="s">
        <v>42</v>
      </c>
    </row>
    <row r="1292" s="291" customFormat="1" hidden="1" outlineLevel="2" spans="1:14">
      <c r="A1292" s="291">
        <v>1176</v>
      </c>
      <c r="B1292" s="291" t="s">
        <v>1164</v>
      </c>
      <c r="C1292" s="291" t="s">
        <v>1409</v>
      </c>
      <c r="D1292" s="291" t="s">
        <v>324</v>
      </c>
      <c r="E1292" s="291" t="s">
        <v>1166</v>
      </c>
      <c r="F1292" s="291" t="s">
        <v>1167</v>
      </c>
      <c r="G1292" s="291" t="s">
        <v>1173</v>
      </c>
      <c r="H1292" s="294">
        <v>18.23</v>
      </c>
      <c r="I1292" s="294">
        <v>36.456</v>
      </c>
      <c r="J1292" s="291" t="s">
        <v>1169</v>
      </c>
      <c r="K1292" s="294">
        <v>227.85</v>
      </c>
      <c r="L1292" s="294">
        <v>3473.25</v>
      </c>
      <c r="M1292" s="294">
        <v>3245.4</v>
      </c>
      <c r="N1292" s="291" t="s">
        <v>42</v>
      </c>
    </row>
    <row r="1293" s="291" customFormat="1" hidden="1" outlineLevel="2" spans="1:14">
      <c r="A1293" s="291">
        <v>1177</v>
      </c>
      <c r="B1293" s="291" t="s">
        <v>1164</v>
      </c>
      <c r="C1293" s="291" t="s">
        <v>1409</v>
      </c>
      <c r="D1293" s="291" t="s">
        <v>324</v>
      </c>
      <c r="E1293" s="291" t="s">
        <v>1166</v>
      </c>
      <c r="F1293" s="291" t="s">
        <v>1167</v>
      </c>
      <c r="G1293" s="291" t="s">
        <v>1174</v>
      </c>
      <c r="H1293" s="294">
        <v>18.23</v>
      </c>
      <c r="I1293" s="294">
        <v>36.456</v>
      </c>
      <c r="J1293" s="291" t="s">
        <v>1169</v>
      </c>
      <c r="K1293" s="294">
        <v>227.85</v>
      </c>
      <c r="L1293" s="294">
        <v>3473.25</v>
      </c>
      <c r="M1293" s="294">
        <v>3245.4</v>
      </c>
      <c r="N1293" s="291" t="s">
        <v>42</v>
      </c>
    </row>
    <row r="1294" s="291" customFormat="1" hidden="1" outlineLevel="2" spans="1:14">
      <c r="A1294" s="291">
        <v>1178</v>
      </c>
      <c r="B1294" s="291" t="s">
        <v>1164</v>
      </c>
      <c r="C1294" s="291" t="s">
        <v>1409</v>
      </c>
      <c r="D1294" s="291" t="s">
        <v>324</v>
      </c>
      <c r="E1294" s="291" t="s">
        <v>1166</v>
      </c>
      <c r="F1294" s="291" t="s">
        <v>1167</v>
      </c>
      <c r="G1294" s="291" t="s">
        <v>1175</v>
      </c>
      <c r="H1294" s="294">
        <v>18.23</v>
      </c>
      <c r="I1294" s="294">
        <v>36.456</v>
      </c>
      <c r="J1294" s="291" t="s">
        <v>1169</v>
      </c>
      <c r="K1294" s="294">
        <v>227.85</v>
      </c>
      <c r="L1294" s="294">
        <v>3473.25</v>
      </c>
      <c r="M1294" s="294">
        <v>3245.4</v>
      </c>
      <c r="N1294" s="291" t="s">
        <v>42</v>
      </c>
    </row>
    <row r="1295" s="291" customFormat="1" outlineLevel="1" collapsed="1" spans="4:14">
      <c r="D1295" s="293" t="s">
        <v>1410</v>
      </c>
      <c r="H1295" s="294">
        <f>SUBTOTAL(9,H1284:H1294)</f>
        <v>200.53</v>
      </c>
      <c r="I1295" s="294">
        <f>SUBTOTAL(9,I1284:I1294)</f>
        <v>401.016</v>
      </c>
      <c r="K1295" s="294"/>
      <c r="L1295" s="294"/>
      <c r="M1295" s="294"/>
      <c r="N1295" s="291">
        <f>SUBTOTAL(9,N1284:N1294)</f>
        <v>0</v>
      </c>
    </row>
    <row r="1296" s="291" customFormat="1" hidden="1" outlineLevel="2" spans="1:14">
      <c r="A1296" s="291">
        <v>1179</v>
      </c>
      <c r="B1296" s="291" t="s">
        <v>1164</v>
      </c>
      <c r="C1296" s="291" t="s">
        <v>1411</v>
      </c>
      <c r="D1296" s="291" t="s">
        <v>815</v>
      </c>
      <c r="E1296" s="291" t="s">
        <v>1166</v>
      </c>
      <c r="F1296" s="291" t="s">
        <v>1167</v>
      </c>
      <c r="G1296" s="291" t="s">
        <v>1180</v>
      </c>
      <c r="H1296" s="294">
        <v>18.22</v>
      </c>
      <c r="I1296" s="294">
        <v>36.44</v>
      </c>
      <c r="J1296" s="291" t="s">
        <v>1169</v>
      </c>
      <c r="K1296" s="294">
        <v>227.75</v>
      </c>
      <c r="L1296" s="294">
        <v>3473.25</v>
      </c>
      <c r="M1296" s="294">
        <v>3245.5</v>
      </c>
      <c r="N1296" s="291" t="s">
        <v>42</v>
      </c>
    </row>
    <row r="1297" s="291" customFormat="1" hidden="1" outlineLevel="2" spans="1:14">
      <c r="A1297" s="291">
        <v>1180</v>
      </c>
      <c r="B1297" s="291" t="s">
        <v>1164</v>
      </c>
      <c r="C1297" s="291" t="s">
        <v>1411</v>
      </c>
      <c r="D1297" s="291" t="s">
        <v>815</v>
      </c>
      <c r="E1297" s="291" t="s">
        <v>1166</v>
      </c>
      <c r="F1297" s="291" t="s">
        <v>1167</v>
      </c>
      <c r="G1297" s="291" t="s">
        <v>1181</v>
      </c>
      <c r="H1297" s="294">
        <v>18.22</v>
      </c>
      <c r="I1297" s="294">
        <v>36.44</v>
      </c>
      <c r="J1297" s="291" t="s">
        <v>1169</v>
      </c>
      <c r="K1297" s="294">
        <v>227.75</v>
      </c>
      <c r="L1297" s="294">
        <v>3473.25</v>
      </c>
      <c r="M1297" s="294">
        <v>3245.5</v>
      </c>
      <c r="N1297" s="291" t="s">
        <v>42</v>
      </c>
    </row>
    <row r="1298" s="291" customFormat="1" hidden="1" outlineLevel="2" spans="1:14">
      <c r="A1298" s="291">
        <v>1181</v>
      </c>
      <c r="B1298" s="291" t="s">
        <v>1164</v>
      </c>
      <c r="C1298" s="291" t="s">
        <v>1411</v>
      </c>
      <c r="D1298" s="291" t="s">
        <v>815</v>
      </c>
      <c r="E1298" s="291" t="s">
        <v>1166</v>
      </c>
      <c r="F1298" s="291" t="s">
        <v>1167</v>
      </c>
      <c r="G1298" s="291" t="s">
        <v>1168</v>
      </c>
      <c r="H1298" s="294">
        <v>18.22</v>
      </c>
      <c r="I1298" s="294">
        <v>36.44</v>
      </c>
      <c r="J1298" s="291" t="s">
        <v>1169</v>
      </c>
      <c r="K1298" s="294">
        <v>227.75</v>
      </c>
      <c r="L1298" s="294">
        <v>3473.25</v>
      </c>
      <c r="M1298" s="294">
        <v>3245.5</v>
      </c>
      <c r="N1298" s="291" t="s">
        <v>42</v>
      </c>
    </row>
    <row r="1299" s="291" customFormat="1" hidden="1" outlineLevel="2" spans="1:14">
      <c r="A1299" s="291">
        <v>1182</v>
      </c>
      <c r="B1299" s="291" t="s">
        <v>1164</v>
      </c>
      <c r="C1299" s="291" t="s">
        <v>1411</v>
      </c>
      <c r="D1299" s="291" t="s">
        <v>815</v>
      </c>
      <c r="E1299" s="291" t="s">
        <v>1166</v>
      </c>
      <c r="F1299" s="291" t="s">
        <v>1167</v>
      </c>
      <c r="G1299" s="291" t="s">
        <v>1170</v>
      </c>
      <c r="H1299" s="294">
        <v>18.22</v>
      </c>
      <c r="I1299" s="294">
        <v>36.44</v>
      </c>
      <c r="J1299" s="291" t="s">
        <v>1169</v>
      </c>
      <c r="K1299" s="294">
        <v>227.75</v>
      </c>
      <c r="L1299" s="294">
        <v>3473.25</v>
      </c>
      <c r="M1299" s="294">
        <v>3245.5</v>
      </c>
      <c r="N1299" s="291" t="s">
        <v>42</v>
      </c>
    </row>
    <row r="1300" s="291" customFormat="1" hidden="1" outlineLevel="2" spans="1:14">
      <c r="A1300" s="291">
        <v>1183</v>
      </c>
      <c r="B1300" s="291" t="s">
        <v>1164</v>
      </c>
      <c r="C1300" s="291" t="s">
        <v>1411</v>
      </c>
      <c r="D1300" s="291" t="s">
        <v>815</v>
      </c>
      <c r="E1300" s="291" t="s">
        <v>1166</v>
      </c>
      <c r="F1300" s="291" t="s">
        <v>1167</v>
      </c>
      <c r="G1300" s="291" t="s">
        <v>1171</v>
      </c>
      <c r="H1300" s="294">
        <v>18.22</v>
      </c>
      <c r="I1300" s="294">
        <v>36.44</v>
      </c>
      <c r="J1300" s="291" t="s">
        <v>1169</v>
      </c>
      <c r="K1300" s="294">
        <v>227.75</v>
      </c>
      <c r="L1300" s="294">
        <v>3473.25</v>
      </c>
      <c r="M1300" s="294">
        <v>3245.5</v>
      </c>
      <c r="N1300" s="291" t="s">
        <v>42</v>
      </c>
    </row>
    <row r="1301" s="291" customFormat="1" hidden="1" outlineLevel="2" spans="1:14">
      <c r="A1301" s="291">
        <v>1184</v>
      </c>
      <c r="B1301" s="291" t="s">
        <v>1164</v>
      </c>
      <c r="C1301" s="291" t="s">
        <v>1411</v>
      </c>
      <c r="D1301" s="291" t="s">
        <v>815</v>
      </c>
      <c r="E1301" s="291" t="s">
        <v>1166</v>
      </c>
      <c r="F1301" s="291" t="s">
        <v>1167</v>
      </c>
      <c r="G1301" s="291" t="s">
        <v>1172</v>
      </c>
      <c r="H1301" s="294">
        <v>18.22</v>
      </c>
      <c r="I1301" s="294">
        <v>36.44</v>
      </c>
      <c r="J1301" s="291" t="s">
        <v>1169</v>
      </c>
      <c r="K1301" s="294">
        <v>227.75</v>
      </c>
      <c r="L1301" s="294">
        <v>3473.25</v>
      </c>
      <c r="M1301" s="294">
        <v>3245.5</v>
      </c>
      <c r="N1301" s="291" t="s">
        <v>42</v>
      </c>
    </row>
    <row r="1302" s="291" customFormat="1" hidden="1" outlineLevel="2" spans="1:14">
      <c r="A1302" s="291">
        <v>1185</v>
      </c>
      <c r="B1302" s="291" t="s">
        <v>1164</v>
      </c>
      <c r="C1302" s="291" t="s">
        <v>1411</v>
      </c>
      <c r="D1302" s="291" t="s">
        <v>815</v>
      </c>
      <c r="E1302" s="291" t="s">
        <v>1166</v>
      </c>
      <c r="F1302" s="291" t="s">
        <v>1167</v>
      </c>
      <c r="G1302" s="291" t="s">
        <v>1173</v>
      </c>
      <c r="H1302" s="294">
        <v>18.22</v>
      </c>
      <c r="I1302" s="294">
        <v>36.44</v>
      </c>
      <c r="J1302" s="291" t="s">
        <v>1169</v>
      </c>
      <c r="K1302" s="294">
        <v>227.75</v>
      </c>
      <c r="L1302" s="294">
        <v>3473.25</v>
      </c>
      <c r="M1302" s="294">
        <v>3245.5</v>
      </c>
      <c r="N1302" s="291" t="s">
        <v>42</v>
      </c>
    </row>
    <row r="1303" s="291" customFormat="1" hidden="1" outlineLevel="2" spans="1:14">
      <c r="A1303" s="291">
        <v>1186</v>
      </c>
      <c r="B1303" s="291" t="s">
        <v>1164</v>
      </c>
      <c r="C1303" s="291" t="s">
        <v>1411</v>
      </c>
      <c r="D1303" s="291" t="s">
        <v>815</v>
      </c>
      <c r="E1303" s="291" t="s">
        <v>1166</v>
      </c>
      <c r="F1303" s="291" t="s">
        <v>1167</v>
      </c>
      <c r="G1303" s="291" t="s">
        <v>1174</v>
      </c>
      <c r="H1303" s="294">
        <v>18.22</v>
      </c>
      <c r="I1303" s="294">
        <v>36.44</v>
      </c>
      <c r="J1303" s="291" t="s">
        <v>1169</v>
      </c>
      <c r="K1303" s="294">
        <v>227.75</v>
      </c>
      <c r="L1303" s="294">
        <v>3473.25</v>
      </c>
      <c r="M1303" s="294">
        <v>3245.5</v>
      </c>
      <c r="N1303" s="291" t="s">
        <v>42</v>
      </c>
    </row>
    <row r="1304" s="291" customFormat="1" hidden="1" outlineLevel="2" spans="1:14">
      <c r="A1304" s="291">
        <v>1187</v>
      </c>
      <c r="B1304" s="291" t="s">
        <v>1164</v>
      </c>
      <c r="C1304" s="291" t="s">
        <v>1411</v>
      </c>
      <c r="D1304" s="291" t="s">
        <v>815</v>
      </c>
      <c r="E1304" s="291" t="s">
        <v>1166</v>
      </c>
      <c r="F1304" s="291" t="s">
        <v>1167</v>
      </c>
      <c r="G1304" s="291" t="s">
        <v>1175</v>
      </c>
      <c r="H1304" s="294">
        <v>18.22</v>
      </c>
      <c r="I1304" s="294">
        <v>36.44</v>
      </c>
      <c r="J1304" s="291" t="s">
        <v>1169</v>
      </c>
      <c r="K1304" s="294">
        <v>227.75</v>
      </c>
      <c r="L1304" s="294">
        <v>3473.25</v>
      </c>
      <c r="M1304" s="294">
        <v>3245.5</v>
      </c>
      <c r="N1304" s="291" t="s">
        <v>42</v>
      </c>
    </row>
    <row r="1305" s="291" customFormat="1" outlineLevel="1" collapsed="1" spans="4:14">
      <c r="D1305" s="293" t="s">
        <v>1412</v>
      </c>
      <c r="H1305" s="294">
        <f>SUBTOTAL(9,H1296:H1304)</f>
        <v>163.98</v>
      </c>
      <c r="I1305" s="294">
        <f>SUBTOTAL(9,I1296:I1304)</f>
        <v>327.96</v>
      </c>
      <c r="K1305" s="294"/>
      <c r="L1305" s="294"/>
      <c r="M1305" s="294"/>
      <c r="N1305" s="291">
        <f>SUBTOTAL(9,N1296:N1304)</f>
        <v>0</v>
      </c>
    </row>
    <row r="1306" s="291" customFormat="1" hidden="1" outlineLevel="2" spans="1:14">
      <c r="A1306" s="291">
        <v>1188</v>
      </c>
      <c r="B1306" s="291" t="s">
        <v>1164</v>
      </c>
      <c r="C1306" s="291" t="s">
        <v>1413</v>
      </c>
      <c r="D1306" s="291" t="s">
        <v>730</v>
      </c>
      <c r="E1306" s="291" t="s">
        <v>1166</v>
      </c>
      <c r="F1306" s="291" t="s">
        <v>1167</v>
      </c>
      <c r="G1306" s="291" t="s">
        <v>1178</v>
      </c>
      <c r="H1306" s="294">
        <v>18.23</v>
      </c>
      <c r="I1306" s="294">
        <v>36.456</v>
      </c>
      <c r="J1306" s="291" t="s">
        <v>1169</v>
      </c>
      <c r="K1306" s="294">
        <v>227.85</v>
      </c>
      <c r="L1306" s="294">
        <v>3473.25</v>
      </c>
      <c r="M1306" s="294">
        <v>3245.4</v>
      </c>
      <c r="N1306" s="291" t="s">
        <v>42</v>
      </c>
    </row>
    <row r="1307" s="291" customFormat="1" hidden="1" outlineLevel="2" spans="1:14">
      <c r="A1307" s="291">
        <v>1189</v>
      </c>
      <c r="B1307" s="291" t="s">
        <v>1164</v>
      </c>
      <c r="C1307" s="291" t="s">
        <v>1413</v>
      </c>
      <c r="D1307" s="291" t="s">
        <v>730</v>
      </c>
      <c r="E1307" s="291" t="s">
        <v>1166</v>
      </c>
      <c r="F1307" s="291" t="s">
        <v>1167</v>
      </c>
      <c r="G1307" s="291" t="s">
        <v>1179</v>
      </c>
      <c r="H1307" s="294">
        <v>18.23</v>
      </c>
      <c r="I1307" s="294">
        <v>36.456</v>
      </c>
      <c r="J1307" s="291" t="s">
        <v>1169</v>
      </c>
      <c r="K1307" s="294">
        <v>227.85</v>
      </c>
      <c r="L1307" s="294">
        <v>3473.25</v>
      </c>
      <c r="M1307" s="294">
        <v>3245.4</v>
      </c>
      <c r="N1307" s="291" t="s">
        <v>42</v>
      </c>
    </row>
    <row r="1308" s="291" customFormat="1" hidden="1" outlineLevel="2" spans="1:14">
      <c r="A1308" s="291">
        <v>1190</v>
      </c>
      <c r="B1308" s="291" t="s">
        <v>1164</v>
      </c>
      <c r="C1308" s="291" t="s">
        <v>1413</v>
      </c>
      <c r="D1308" s="291" t="s">
        <v>730</v>
      </c>
      <c r="E1308" s="291" t="s">
        <v>1166</v>
      </c>
      <c r="F1308" s="291" t="s">
        <v>1167</v>
      </c>
      <c r="G1308" s="291" t="s">
        <v>1180</v>
      </c>
      <c r="H1308" s="294">
        <v>18.23</v>
      </c>
      <c r="I1308" s="294">
        <v>36.456</v>
      </c>
      <c r="J1308" s="291" t="s">
        <v>1169</v>
      </c>
      <c r="K1308" s="294">
        <v>227.85</v>
      </c>
      <c r="L1308" s="294">
        <v>3473.25</v>
      </c>
      <c r="M1308" s="294">
        <v>3245.4</v>
      </c>
      <c r="N1308" s="291" t="s">
        <v>42</v>
      </c>
    </row>
    <row r="1309" s="291" customFormat="1" hidden="1" outlineLevel="2" spans="1:14">
      <c r="A1309" s="291">
        <v>1191</v>
      </c>
      <c r="B1309" s="291" t="s">
        <v>1164</v>
      </c>
      <c r="C1309" s="291" t="s">
        <v>1413</v>
      </c>
      <c r="D1309" s="291" t="s">
        <v>730</v>
      </c>
      <c r="E1309" s="291" t="s">
        <v>1166</v>
      </c>
      <c r="F1309" s="291" t="s">
        <v>1167</v>
      </c>
      <c r="G1309" s="291" t="s">
        <v>1181</v>
      </c>
      <c r="H1309" s="294">
        <v>18.23</v>
      </c>
      <c r="I1309" s="294">
        <v>36.456</v>
      </c>
      <c r="J1309" s="291" t="s">
        <v>1169</v>
      </c>
      <c r="K1309" s="294">
        <v>227.85</v>
      </c>
      <c r="L1309" s="294">
        <v>3473.25</v>
      </c>
      <c r="M1309" s="294">
        <v>3245.4</v>
      </c>
      <c r="N1309" s="291" t="s">
        <v>42</v>
      </c>
    </row>
    <row r="1310" s="291" customFormat="1" hidden="1" outlineLevel="2" spans="1:14">
      <c r="A1310" s="291">
        <v>1192</v>
      </c>
      <c r="B1310" s="291" t="s">
        <v>1164</v>
      </c>
      <c r="C1310" s="291" t="s">
        <v>1413</v>
      </c>
      <c r="D1310" s="291" t="s">
        <v>730</v>
      </c>
      <c r="E1310" s="291" t="s">
        <v>1166</v>
      </c>
      <c r="F1310" s="291" t="s">
        <v>1167</v>
      </c>
      <c r="G1310" s="291" t="s">
        <v>1168</v>
      </c>
      <c r="H1310" s="294">
        <v>18.23</v>
      </c>
      <c r="I1310" s="294">
        <v>36.456</v>
      </c>
      <c r="J1310" s="291" t="s">
        <v>1169</v>
      </c>
      <c r="K1310" s="294">
        <v>227.85</v>
      </c>
      <c r="L1310" s="294">
        <v>3473.25</v>
      </c>
      <c r="M1310" s="294">
        <v>3245.4</v>
      </c>
      <c r="N1310" s="291" t="s">
        <v>42</v>
      </c>
    </row>
    <row r="1311" s="291" customFormat="1" hidden="1" outlineLevel="2" spans="1:14">
      <c r="A1311" s="291">
        <v>1193</v>
      </c>
      <c r="B1311" s="291" t="s">
        <v>1164</v>
      </c>
      <c r="C1311" s="291" t="s">
        <v>1413</v>
      </c>
      <c r="D1311" s="291" t="s">
        <v>730</v>
      </c>
      <c r="E1311" s="291" t="s">
        <v>1166</v>
      </c>
      <c r="F1311" s="291" t="s">
        <v>1167</v>
      </c>
      <c r="G1311" s="291" t="s">
        <v>1170</v>
      </c>
      <c r="H1311" s="294">
        <v>18.23</v>
      </c>
      <c r="I1311" s="294">
        <v>36.456</v>
      </c>
      <c r="J1311" s="291" t="s">
        <v>1169</v>
      </c>
      <c r="K1311" s="294">
        <v>227.85</v>
      </c>
      <c r="L1311" s="294">
        <v>3473.25</v>
      </c>
      <c r="M1311" s="294">
        <v>3245.4</v>
      </c>
      <c r="N1311" s="291" t="s">
        <v>42</v>
      </c>
    </row>
    <row r="1312" s="291" customFormat="1" hidden="1" outlineLevel="2" spans="1:14">
      <c r="A1312" s="291">
        <v>1194</v>
      </c>
      <c r="B1312" s="291" t="s">
        <v>1164</v>
      </c>
      <c r="C1312" s="291" t="s">
        <v>1413</v>
      </c>
      <c r="D1312" s="291" t="s">
        <v>730</v>
      </c>
      <c r="E1312" s="291" t="s">
        <v>1166</v>
      </c>
      <c r="F1312" s="291" t="s">
        <v>1167</v>
      </c>
      <c r="G1312" s="291" t="s">
        <v>1171</v>
      </c>
      <c r="H1312" s="294">
        <v>18.23</v>
      </c>
      <c r="I1312" s="294">
        <v>36.456</v>
      </c>
      <c r="J1312" s="291" t="s">
        <v>1169</v>
      </c>
      <c r="K1312" s="294">
        <v>227.85</v>
      </c>
      <c r="L1312" s="294">
        <v>3473.25</v>
      </c>
      <c r="M1312" s="294">
        <v>3245.4</v>
      </c>
      <c r="N1312" s="291" t="s">
        <v>42</v>
      </c>
    </row>
    <row r="1313" s="291" customFormat="1" hidden="1" outlineLevel="2" spans="1:14">
      <c r="A1313" s="291">
        <v>1195</v>
      </c>
      <c r="B1313" s="291" t="s">
        <v>1164</v>
      </c>
      <c r="C1313" s="291" t="s">
        <v>1413</v>
      </c>
      <c r="D1313" s="291" t="s">
        <v>730</v>
      </c>
      <c r="E1313" s="291" t="s">
        <v>1166</v>
      </c>
      <c r="F1313" s="291" t="s">
        <v>1167</v>
      </c>
      <c r="G1313" s="291" t="s">
        <v>1172</v>
      </c>
      <c r="H1313" s="294">
        <v>18.23</v>
      </c>
      <c r="I1313" s="294">
        <v>36.456</v>
      </c>
      <c r="J1313" s="291" t="s">
        <v>1169</v>
      </c>
      <c r="K1313" s="294">
        <v>227.85</v>
      </c>
      <c r="L1313" s="294">
        <v>3473.25</v>
      </c>
      <c r="M1313" s="294">
        <v>3245.4</v>
      </c>
      <c r="N1313" s="291" t="s">
        <v>42</v>
      </c>
    </row>
    <row r="1314" s="291" customFormat="1" hidden="1" outlineLevel="2" spans="1:14">
      <c r="A1314" s="291">
        <v>1196</v>
      </c>
      <c r="B1314" s="291" t="s">
        <v>1164</v>
      </c>
      <c r="C1314" s="291" t="s">
        <v>1413</v>
      </c>
      <c r="D1314" s="291" t="s">
        <v>730</v>
      </c>
      <c r="E1314" s="291" t="s">
        <v>1166</v>
      </c>
      <c r="F1314" s="291" t="s">
        <v>1167</v>
      </c>
      <c r="G1314" s="291" t="s">
        <v>1173</v>
      </c>
      <c r="H1314" s="294">
        <v>18.23</v>
      </c>
      <c r="I1314" s="294">
        <v>36.456</v>
      </c>
      <c r="J1314" s="291" t="s">
        <v>1169</v>
      </c>
      <c r="K1314" s="294">
        <v>227.85</v>
      </c>
      <c r="L1314" s="294">
        <v>3473.25</v>
      </c>
      <c r="M1314" s="294">
        <v>3245.4</v>
      </c>
      <c r="N1314" s="291" t="s">
        <v>42</v>
      </c>
    </row>
    <row r="1315" s="291" customFormat="1" hidden="1" outlineLevel="2" spans="1:14">
      <c r="A1315" s="291">
        <v>1197</v>
      </c>
      <c r="B1315" s="291" t="s">
        <v>1164</v>
      </c>
      <c r="C1315" s="291" t="s">
        <v>1413</v>
      </c>
      <c r="D1315" s="291" t="s">
        <v>730</v>
      </c>
      <c r="E1315" s="291" t="s">
        <v>1166</v>
      </c>
      <c r="F1315" s="291" t="s">
        <v>1167</v>
      </c>
      <c r="G1315" s="291" t="s">
        <v>1174</v>
      </c>
      <c r="H1315" s="294">
        <v>18.23</v>
      </c>
      <c r="I1315" s="294">
        <v>36.456</v>
      </c>
      <c r="J1315" s="291" t="s">
        <v>1169</v>
      </c>
      <c r="K1315" s="294">
        <v>227.85</v>
      </c>
      <c r="L1315" s="294">
        <v>3473.25</v>
      </c>
      <c r="M1315" s="294">
        <v>3245.4</v>
      </c>
      <c r="N1315" s="291" t="s">
        <v>42</v>
      </c>
    </row>
    <row r="1316" s="291" customFormat="1" hidden="1" outlineLevel="2" spans="1:14">
      <c r="A1316" s="291">
        <v>1198</v>
      </c>
      <c r="B1316" s="291" t="s">
        <v>1164</v>
      </c>
      <c r="C1316" s="291" t="s">
        <v>1413</v>
      </c>
      <c r="D1316" s="291" t="s">
        <v>730</v>
      </c>
      <c r="E1316" s="291" t="s">
        <v>1166</v>
      </c>
      <c r="F1316" s="291" t="s">
        <v>1167</v>
      </c>
      <c r="G1316" s="291" t="s">
        <v>1175</v>
      </c>
      <c r="H1316" s="294">
        <v>18.23</v>
      </c>
      <c r="I1316" s="294">
        <v>36.456</v>
      </c>
      <c r="J1316" s="291" t="s">
        <v>1169</v>
      </c>
      <c r="K1316" s="294">
        <v>227.85</v>
      </c>
      <c r="L1316" s="294">
        <v>3473.25</v>
      </c>
      <c r="M1316" s="294">
        <v>3245.4</v>
      </c>
      <c r="N1316" s="291" t="s">
        <v>42</v>
      </c>
    </row>
    <row r="1317" s="291" customFormat="1" outlineLevel="1" collapsed="1" spans="4:14">
      <c r="D1317" s="293" t="s">
        <v>1414</v>
      </c>
      <c r="H1317" s="294">
        <f>SUBTOTAL(9,H1306:H1316)</f>
        <v>200.53</v>
      </c>
      <c r="I1317" s="294">
        <f>SUBTOTAL(9,I1306:I1316)</f>
        <v>401.016</v>
      </c>
      <c r="K1317" s="294"/>
      <c r="L1317" s="294"/>
      <c r="M1317" s="294"/>
      <c r="N1317" s="291">
        <f>SUBTOTAL(9,N1306:N1316)</f>
        <v>0</v>
      </c>
    </row>
    <row r="1318" s="291" customFormat="1" hidden="1" outlineLevel="2" spans="1:14">
      <c r="A1318" s="291">
        <v>1199</v>
      </c>
      <c r="B1318" s="291" t="s">
        <v>1164</v>
      </c>
      <c r="C1318" s="291" t="s">
        <v>1415</v>
      </c>
      <c r="D1318" s="291" t="s">
        <v>329</v>
      </c>
      <c r="E1318" s="291" t="s">
        <v>1166</v>
      </c>
      <c r="F1318" s="291" t="s">
        <v>1167</v>
      </c>
      <c r="G1318" s="291" t="s">
        <v>1178</v>
      </c>
      <c r="H1318" s="294">
        <v>18.23</v>
      </c>
      <c r="I1318" s="294">
        <v>36.456</v>
      </c>
      <c r="J1318" s="291" t="s">
        <v>1169</v>
      </c>
      <c r="K1318" s="294">
        <v>227.85</v>
      </c>
      <c r="L1318" s="294">
        <v>3473.25</v>
      </c>
      <c r="M1318" s="294">
        <v>3245.4</v>
      </c>
      <c r="N1318" s="291" t="s">
        <v>42</v>
      </c>
    </row>
    <row r="1319" s="291" customFormat="1" hidden="1" outlineLevel="2" spans="1:14">
      <c r="A1319" s="291">
        <v>1200</v>
      </c>
      <c r="B1319" s="291" t="s">
        <v>1164</v>
      </c>
      <c r="C1319" s="291" t="s">
        <v>1415</v>
      </c>
      <c r="D1319" s="291" t="s">
        <v>329</v>
      </c>
      <c r="E1319" s="291" t="s">
        <v>1166</v>
      </c>
      <c r="F1319" s="291" t="s">
        <v>1167</v>
      </c>
      <c r="G1319" s="291" t="s">
        <v>1179</v>
      </c>
      <c r="H1319" s="294">
        <v>18.23</v>
      </c>
      <c r="I1319" s="294">
        <v>36.456</v>
      </c>
      <c r="J1319" s="291" t="s">
        <v>1169</v>
      </c>
      <c r="K1319" s="294">
        <v>227.85</v>
      </c>
      <c r="L1319" s="294">
        <v>3473.25</v>
      </c>
      <c r="M1319" s="294">
        <v>3245.4</v>
      </c>
      <c r="N1319" s="291" t="s">
        <v>42</v>
      </c>
    </row>
    <row r="1320" s="291" customFormat="1" hidden="1" outlineLevel="2" spans="1:14">
      <c r="A1320" s="291">
        <v>1201</v>
      </c>
      <c r="B1320" s="291" t="s">
        <v>1164</v>
      </c>
      <c r="C1320" s="291" t="s">
        <v>1415</v>
      </c>
      <c r="D1320" s="291" t="s">
        <v>329</v>
      </c>
      <c r="E1320" s="291" t="s">
        <v>1166</v>
      </c>
      <c r="F1320" s="291" t="s">
        <v>1167</v>
      </c>
      <c r="G1320" s="291" t="s">
        <v>1180</v>
      </c>
      <c r="H1320" s="294">
        <v>18.23</v>
      </c>
      <c r="I1320" s="294">
        <v>36.456</v>
      </c>
      <c r="J1320" s="291" t="s">
        <v>1169</v>
      </c>
      <c r="K1320" s="294">
        <v>227.85</v>
      </c>
      <c r="L1320" s="294">
        <v>3473.25</v>
      </c>
      <c r="M1320" s="294">
        <v>3245.4</v>
      </c>
      <c r="N1320" s="291" t="s">
        <v>42</v>
      </c>
    </row>
    <row r="1321" s="291" customFormat="1" hidden="1" outlineLevel="2" spans="1:14">
      <c r="A1321" s="291">
        <v>1202</v>
      </c>
      <c r="B1321" s="291" t="s">
        <v>1164</v>
      </c>
      <c r="C1321" s="291" t="s">
        <v>1415</v>
      </c>
      <c r="D1321" s="291" t="s">
        <v>329</v>
      </c>
      <c r="E1321" s="291" t="s">
        <v>1166</v>
      </c>
      <c r="F1321" s="291" t="s">
        <v>1167</v>
      </c>
      <c r="G1321" s="291" t="s">
        <v>1181</v>
      </c>
      <c r="H1321" s="294">
        <v>18.23</v>
      </c>
      <c r="I1321" s="294">
        <v>36.456</v>
      </c>
      <c r="J1321" s="291" t="s">
        <v>1169</v>
      </c>
      <c r="K1321" s="294">
        <v>227.85</v>
      </c>
      <c r="L1321" s="294">
        <v>3473.25</v>
      </c>
      <c r="M1321" s="294">
        <v>3245.4</v>
      </c>
      <c r="N1321" s="291" t="s">
        <v>42</v>
      </c>
    </row>
    <row r="1322" s="291" customFormat="1" hidden="1" outlineLevel="2" spans="1:14">
      <c r="A1322" s="291">
        <v>1203</v>
      </c>
      <c r="B1322" s="291" t="s">
        <v>1164</v>
      </c>
      <c r="C1322" s="291" t="s">
        <v>1415</v>
      </c>
      <c r="D1322" s="291" t="s">
        <v>329</v>
      </c>
      <c r="E1322" s="291" t="s">
        <v>1166</v>
      </c>
      <c r="F1322" s="291" t="s">
        <v>1167</v>
      </c>
      <c r="G1322" s="291" t="s">
        <v>1168</v>
      </c>
      <c r="H1322" s="294">
        <v>18.23</v>
      </c>
      <c r="I1322" s="294">
        <v>36.456</v>
      </c>
      <c r="J1322" s="291" t="s">
        <v>1169</v>
      </c>
      <c r="K1322" s="294">
        <v>227.85</v>
      </c>
      <c r="L1322" s="294">
        <v>3473.25</v>
      </c>
      <c r="M1322" s="294">
        <v>3245.4</v>
      </c>
      <c r="N1322" s="291" t="s">
        <v>42</v>
      </c>
    </row>
    <row r="1323" s="291" customFormat="1" hidden="1" outlineLevel="2" spans="1:14">
      <c r="A1323" s="291">
        <v>1204</v>
      </c>
      <c r="B1323" s="291" t="s">
        <v>1164</v>
      </c>
      <c r="C1323" s="291" t="s">
        <v>1415</v>
      </c>
      <c r="D1323" s="291" t="s">
        <v>329</v>
      </c>
      <c r="E1323" s="291" t="s">
        <v>1166</v>
      </c>
      <c r="F1323" s="291" t="s">
        <v>1167</v>
      </c>
      <c r="G1323" s="291" t="s">
        <v>1170</v>
      </c>
      <c r="H1323" s="294">
        <v>18.23</v>
      </c>
      <c r="I1323" s="294">
        <v>36.456</v>
      </c>
      <c r="J1323" s="291" t="s">
        <v>1169</v>
      </c>
      <c r="K1323" s="294">
        <v>227.85</v>
      </c>
      <c r="L1323" s="294">
        <v>3473.25</v>
      </c>
      <c r="M1323" s="294">
        <v>3245.4</v>
      </c>
      <c r="N1323" s="291" t="s">
        <v>42</v>
      </c>
    </row>
    <row r="1324" s="291" customFormat="1" hidden="1" outlineLevel="2" spans="1:14">
      <c r="A1324" s="291">
        <v>1205</v>
      </c>
      <c r="B1324" s="291" t="s">
        <v>1164</v>
      </c>
      <c r="C1324" s="291" t="s">
        <v>1415</v>
      </c>
      <c r="D1324" s="291" t="s">
        <v>329</v>
      </c>
      <c r="E1324" s="291" t="s">
        <v>1166</v>
      </c>
      <c r="F1324" s="291" t="s">
        <v>1167</v>
      </c>
      <c r="G1324" s="291" t="s">
        <v>1171</v>
      </c>
      <c r="H1324" s="294">
        <v>18.23</v>
      </c>
      <c r="I1324" s="294">
        <v>36.456</v>
      </c>
      <c r="J1324" s="291" t="s">
        <v>1169</v>
      </c>
      <c r="K1324" s="294">
        <v>227.85</v>
      </c>
      <c r="L1324" s="294">
        <v>3473.25</v>
      </c>
      <c r="M1324" s="294">
        <v>3245.4</v>
      </c>
      <c r="N1324" s="291" t="s">
        <v>42</v>
      </c>
    </row>
    <row r="1325" s="291" customFormat="1" hidden="1" outlineLevel="2" spans="1:14">
      <c r="A1325" s="291">
        <v>1206</v>
      </c>
      <c r="B1325" s="291" t="s">
        <v>1164</v>
      </c>
      <c r="C1325" s="291" t="s">
        <v>1415</v>
      </c>
      <c r="D1325" s="291" t="s">
        <v>329</v>
      </c>
      <c r="E1325" s="291" t="s">
        <v>1166</v>
      </c>
      <c r="F1325" s="291" t="s">
        <v>1167</v>
      </c>
      <c r="G1325" s="291" t="s">
        <v>1172</v>
      </c>
      <c r="H1325" s="294">
        <v>18.23</v>
      </c>
      <c r="I1325" s="294">
        <v>36.456</v>
      </c>
      <c r="J1325" s="291" t="s">
        <v>1169</v>
      </c>
      <c r="K1325" s="294">
        <v>227.85</v>
      </c>
      <c r="L1325" s="294">
        <v>3473.25</v>
      </c>
      <c r="M1325" s="294">
        <v>3245.4</v>
      </c>
      <c r="N1325" s="291" t="s">
        <v>42</v>
      </c>
    </row>
    <row r="1326" s="291" customFormat="1" hidden="1" outlineLevel="2" spans="1:14">
      <c r="A1326" s="291">
        <v>1207</v>
      </c>
      <c r="B1326" s="291" t="s">
        <v>1164</v>
      </c>
      <c r="C1326" s="291" t="s">
        <v>1415</v>
      </c>
      <c r="D1326" s="291" t="s">
        <v>329</v>
      </c>
      <c r="E1326" s="291" t="s">
        <v>1166</v>
      </c>
      <c r="F1326" s="291" t="s">
        <v>1167</v>
      </c>
      <c r="G1326" s="291" t="s">
        <v>1173</v>
      </c>
      <c r="H1326" s="294">
        <v>18.23</v>
      </c>
      <c r="I1326" s="294">
        <v>36.456</v>
      </c>
      <c r="J1326" s="291" t="s">
        <v>1169</v>
      </c>
      <c r="K1326" s="294">
        <v>227.85</v>
      </c>
      <c r="L1326" s="294">
        <v>3473.25</v>
      </c>
      <c r="M1326" s="294">
        <v>3245.4</v>
      </c>
      <c r="N1326" s="291" t="s">
        <v>42</v>
      </c>
    </row>
    <row r="1327" s="291" customFormat="1" hidden="1" outlineLevel="2" spans="1:14">
      <c r="A1327" s="291">
        <v>1208</v>
      </c>
      <c r="B1327" s="291" t="s">
        <v>1164</v>
      </c>
      <c r="C1327" s="291" t="s">
        <v>1415</v>
      </c>
      <c r="D1327" s="291" t="s">
        <v>329</v>
      </c>
      <c r="E1327" s="291" t="s">
        <v>1166</v>
      </c>
      <c r="F1327" s="291" t="s">
        <v>1167</v>
      </c>
      <c r="G1327" s="291" t="s">
        <v>1174</v>
      </c>
      <c r="H1327" s="294">
        <v>18.23</v>
      </c>
      <c r="I1327" s="294">
        <v>36.456</v>
      </c>
      <c r="J1327" s="291" t="s">
        <v>1169</v>
      </c>
      <c r="K1327" s="294">
        <v>227.85</v>
      </c>
      <c r="L1327" s="294">
        <v>3473.25</v>
      </c>
      <c r="M1327" s="294">
        <v>3245.4</v>
      </c>
      <c r="N1327" s="291" t="s">
        <v>42</v>
      </c>
    </row>
    <row r="1328" s="291" customFormat="1" hidden="1" outlineLevel="2" spans="1:14">
      <c r="A1328" s="291">
        <v>1209</v>
      </c>
      <c r="B1328" s="291" t="s">
        <v>1164</v>
      </c>
      <c r="C1328" s="291" t="s">
        <v>1415</v>
      </c>
      <c r="D1328" s="291" t="s">
        <v>329</v>
      </c>
      <c r="E1328" s="291" t="s">
        <v>1166</v>
      </c>
      <c r="F1328" s="291" t="s">
        <v>1167</v>
      </c>
      <c r="G1328" s="291" t="s">
        <v>1175</v>
      </c>
      <c r="H1328" s="294">
        <v>18.23</v>
      </c>
      <c r="I1328" s="294">
        <v>36.456</v>
      </c>
      <c r="J1328" s="291" t="s">
        <v>1169</v>
      </c>
      <c r="K1328" s="294">
        <v>227.85</v>
      </c>
      <c r="L1328" s="294">
        <v>3473.25</v>
      </c>
      <c r="M1328" s="294">
        <v>3245.4</v>
      </c>
      <c r="N1328" s="291" t="s">
        <v>42</v>
      </c>
    </row>
    <row r="1329" s="291" customFormat="1" outlineLevel="1" collapsed="1" spans="4:14">
      <c r="D1329" s="293" t="s">
        <v>1416</v>
      </c>
      <c r="H1329" s="294">
        <f>SUBTOTAL(9,H1318:H1328)</f>
        <v>200.53</v>
      </c>
      <c r="I1329" s="294">
        <f>SUBTOTAL(9,I1318:I1328)</f>
        <v>401.016</v>
      </c>
      <c r="K1329" s="294"/>
      <c r="L1329" s="294"/>
      <c r="M1329" s="294"/>
      <c r="N1329" s="291">
        <f>SUBTOTAL(9,N1318:N1328)</f>
        <v>0</v>
      </c>
    </row>
    <row r="1330" s="291" customFormat="1" hidden="1" outlineLevel="2" spans="1:14">
      <c r="A1330" s="291">
        <v>1210</v>
      </c>
      <c r="B1330" s="291" t="s">
        <v>1164</v>
      </c>
      <c r="C1330" s="291" t="s">
        <v>1417</v>
      </c>
      <c r="D1330" s="291" t="s">
        <v>331</v>
      </c>
      <c r="E1330" s="291" t="s">
        <v>1166</v>
      </c>
      <c r="F1330" s="291" t="s">
        <v>1167</v>
      </c>
      <c r="G1330" s="291" t="s">
        <v>1178</v>
      </c>
      <c r="H1330" s="294">
        <v>18.23</v>
      </c>
      <c r="I1330" s="294">
        <v>36.456</v>
      </c>
      <c r="J1330" s="291" t="s">
        <v>1169</v>
      </c>
      <c r="K1330" s="294">
        <v>227.85</v>
      </c>
      <c r="L1330" s="294">
        <v>3473.25</v>
      </c>
      <c r="M1330" s="294">
        <v>3245.4</v>
      </c>
      <c r="N1330" s="291" t="s">
        <v>42</v>
      </c>
    </row>
    <row r="1331" s="291" customFormat="1" hidden="1" outlineLevel="2" spans="1:14">
      <c r="A1331" s="291">
        <v>1211</v>
      </c>
      <c r="B1331" s="291" t="s">
        <v>1164</v>
      </c>
      <c r="C1331" s="291" t="s">
        <v>1417</v>
      </c>
      <c r="D1331" s="291" t="s">
        <v>331</v>
      </c>
      <c r="E1331" s="291" t="s">
        <v>1166</v>
      </c>
      <c r="F1331" s="291" t="s">
        <v>1167</v>
      </c>
      <c r="G1331" s="291" t="s">
        <v>1179</v>
      </c>
      <c r="H1331" s="294">
        <v>18.23</v>
      </c>
      <c r="I1331" s="294">
        <v>36.456</v>
      </c>
      <c r="J1331" s="291" t="s">
        <v>1169</v>
      </c>
      <c r="K1331" s="294">
        <v>227.85</v>
      </c>
      <c r="L1331" s="294">
        <v>3473.25</v>
      </c>
      <c r="M1331" s="294">
        <v>3245.4</v>
      </c>
      <c r="N1331" s="291" t="s">
        <v>42</v>
      </c>
    </row>
    <row r="1332" s="291" customFormat="1" hidden="1" outlineLevel="2" spans="1:14">
      <c r="A1332" s="291">
        <v>1212</v>
      </c>
      <c r="B1332" s="291" t="s">
        <v>1164</v>
      </c>
      <c r="C1332" s="291" t="s">
        <v>1417</v>
      </c>
      <c r="D1332" s="291" t="s">
        <v>331</v>
      </c>
      <c r="E1332" s="291" t="s">
        <v>1166</v>
      </c>
      <c r="F1332" s="291" t="s">
        <v>1167</v>
      </c>
      <c r="G1332" s="291" t="s">
        <v>1180</v>
      </c>
      <c r="H1332" s="294">
        <v>18.23</v>
      </c>
      <c r="I1332" s="294">
        <v>36.456</v>
      </c>
      <c r="J1332" s="291" t="s">
        <v>1169</v>
      </c>
      <c r="K1332" s="294">
        <v>227.85</v>
      </c>
      <c r="L1332" s="294">
        <v>3473.25</v>
      </c>
      <c r="M1332" s="294">
        <v>3245.4</v>
      </c>
      <c r="N1332" s="291" t="s">
        <v>42</v>
      </c>
    </row>
    <row r="1333" s="291" customFormat="1" hidden="1" outlineLevel="2" spans="1:14">
      <c r="A1333" s="291">
        <v>1213</v>
      </c>
      <c r="B1333" s="291" t="s">
        <v>1164</v>
      </c>
      <c r="C1333" s="291" t="s">
        <v>1417</v>
      </c>
      <c r="D1333" s="291" t="s">
        <v>331</v>
      </c>
      <c r="E1333" s="291" t="s">
        <v>1166</v>
      </c>
      <c r="F1333" s="291" t="s">
        <v>1167</v>
      </c>
      <c r="G1333" s="291" t="s">
        <v>1181</v>
      </c>
      <c r="H1333" s="294">
        <v>18.23</v>
      </c>
      <c r="I1333" s="294">
        <v>36.456</v>
      </c>
      <c r="J1333" s="291" t="s">
        <v>1169</v>
      </c>
      <c r="K1333" s="294">
        <v>227.85</v>
      </c>
      <c r="L1333" s="294">
        <v>3473.25</v>
      </c>
      <c r="M1333" s="294">
        <v>3245.4</v>
      </c>
      <c r="N1333" s="291" t="s">
        <v>42</v>
      </c>
    </row>
    <row r="1334" s="291" customFormat="1" hidden="1" outlineLevel="2" spans="1:14">
      <c r="A1334" s="291">
        <v>1214</v>
      </c>
      <c r="B1334" s="291" t="s">
        <v>1164</v>
      </c>
      <c r="C1334" s="291" t="s">
        <v>1417</v>
      </c>
      <c r="D1334" s="291" t="s">
        <v>331</v>
      </c>
      <c r="E1334" s="291" t="s">
        <v>1166</v>
      </c>
      <c r="F1334" s="291" t="s">
        <v>1167</v>
      </c>
      <c r="G1334" s="291" t="s">
        <v>1168</v>
      </c>
      <c r="H1334" s="294">
        <v>18.23</v>
      </c>
      <c r="I1334" s="294">
        <v>36.456</v>
      </c>
      <c r="J1334" s="291" t="s">
        <v>1169</v>
      </c>
      <c r="K1334" s="294">
        <v>227.85</v>
      </c>
      <c r="L1334" s="294">
        <v>3473.25</v>
      </c>
      <c r="M1334" s="294">
        <v>3245.4</v>
      </c>
      <c r="N1334" s="291" t="s">
        <v>42</v>
      </c>
    </row>
    <row r="1335" s="291" customFormat="1" hidden="1" outlineLevel="2" spans="1:14">
      <c r="A1335" s="291">
        <v>1215</v>
      </c>
      <c r="B1335" s="291" t="s">
        <v>1164</v>
      </c>
      <c r="C1335" s="291" t="s">
        <v>1417</v>
      </c>
      <c r="D1335" s="291" t="s">
        <v>331</v>
      </c>
      <c r="E1335" s="291" t="s">
        <v>1166</v>
      </c>
      <c r="F1335" s="291" t="s">
        <v>1167</v>
      </c>
      <c r="G1335" s="291" t="s">
        <v>1170</v>
      </c>
      <c r="H1335" s="294">
        <v>18.23</v>
      </c>
      <c r="I1335" s="294">
        <v>36.456</v>
      </c>
      <c r="J1335" s="291" t="s">
        <v>1169</v>
      </c>
      <c r="K1335" s="294">
        <v>227.85</v>
      </c>
      <c r="L1335" s="294">
        <v>3473.25</v>
      </c>
      <c r="M1335" s="294">
        <v>3245.4</v>
      </c>
      <c r="N1335" s="291" t="s">
        <v>42</v>
      </c>
    </row>
    <row r="1336" s="291" customFormat="1" hidden="1" outlineLevel="2" spans="1:14">
      <c r="A1336" s="291">
        <v>1216</v>
      </c>
      <c r="B1336" s="291" t="s">
        <v>1164</v>
      </c>
      <c r="C1336" s="291" t="s">
        <v>1417</v>
      </c>
      <c r="D1336" s="291" t="s">
        <v>331</v>
      </c>
      <c r="E1336" s="291" t="s">
        <v>1166</v>
      </c>
      <c r="F1336" s="291" t="s">
        <v>1167</v>
      </c>
      <c r="G1336" s="291" t="s">
        <v>1171</v>
      </c>
      <c r="H1336" s="294">
        <v>18.23</v>
      </c>
      <c r="I1336" s="294">
        <v>36.456</v>
      </c>
      <c r="J1336" s="291" t="s">
        <v>1169</v>
      </c>
      <c r="K1336" s="294">
        <v>227.85</v>
      </c>
      <c r="L1336" s="294">
        <v>3473.25</v>
      </c>
      <c r="M1336" s="294">
        <v>3245.4</v>
      </c>
      <c r="N1336" s="291" t="s">
        <v>42</v>
      </c>
    </row>
    <row r="1337" s="291" customFormat="1" hidden="1" outlineLevel="2" spans="1:14">
      <c r="A1337" s="291">
        <v>1217</v>
      </c>
      <c r="B1337" s="291" t="s">
        <v>1164</v>
      </c>
      <c r="C1337" s="291" t="s">
        <v>1417</v>
      </c>
      <c r="D1337" s="291" t="s">
        <v>331</v>
      </c>
      <c r="E1337" s="291" t="s">
        <v>1166</v>
      </c>
      <c r="F1337" s="291" t="s">
        <v>1167</v>
      </c>
      <c r="G1337" s="291" t="s">
        <v>1172</v>
      </c>
      <c r="H1337" s="294">
        <v>18.23</v>
      </c>
      <c r="I1337" s="294">
        <v>36.456</v>
      </c>
      <c r="J1337" s="291" t="s">
        <v>1169</v>
      </c>
      <c r="K1337" s="294">
        <v>227.85</v>
      </c>
      <c r="L1337" s="294">
        <v>3473.25</v>
      </c>
      <c r="M1337" s="294">
        <v>3245.4</v>
      </c>
      <c r="N1337" s="291" t="s">
        <v>42</v>
      </c>
    </row>
    <row r="1338" s="291" customFormat="1" hidden="1" outlineLevel="2" spans="1:14">
      <c r="A1338" s="291">
        <v>1218</v>
      </c>
      <c r="B1338" s="291" t="s">
        <v>1164</v>
      </c>
      <c r="C1338" s="291" t="s">
        <v>1417</v>
      </c>
      <c r="D1338" s="291" t="s">
        <v>331</v>
      </c>
      <c r="E1338" s="291" t="s">
        <v>1166</v>
      </c>
      <c r="F1338" s="291" t="s">
        <v>1167</v>
      </c>
      <c r="G1338" s="291" t="s">
        <v>1173</v>
      </c>
      <c r="H1338" s="294">
        <v>18.23</v>
      </c>
      <c r="I1338" s="294">
        <v>36.456</v>
      </c>
      <c r="J1338" s="291" t="s">
        <v>1169</v>
      </c>
      <c r="K1338" s="294">
        <v>227.85</v>
      </c>
      <c r="L1338" s="294">
        <v>3473.25</v>
      </c>
      <c r="M1338" s="294">
        <v>3245.4</v>
      </c>
      <c r="N1338" s="291" t="s">
        <v>42</v>
      </c>
    </row>
    <row r="1339" s="291" customFormat="1" hidden="1" outlineLevel="2" spans="1:14">
      <c r="A1339" s="291">
        <v>1219</v>
      </c>
      <c r="B1339" s="291" t="s">
        <v>1164</v>
      </c>
      <c r="C1339" s="291" t="s">
        <v>1417</v>
      </c>
      <c r="D1339" s="291" t="s">
        <v>331</v>
      </c>
      <c r="E1339" s="291" t="s">
        <v>1166</v>
      </c>
      <c r="F1339" s="291" t="s">
        <v>1167</v>
      </c>
      <c r="G1339" s="291" t="s">
        <v>1174</v>
      </c>
      <c r="H1339" s="294">
        <v>18.23</v>
      </c>
      <c r="I1339" s="294">
        <v>36.456</v>
      </c>
      <c r="J1339" s="291" t="s">
        <v>1169</v>
      </c>
      <c r="K1339" s="294">
        <v>227.85</v>
      </c>
      <c r="L1339" s="294">
        <v>3473.25</v>
      </c>
      <c r="M1339" s="294">
        <v>3245.4</v>
      </c>
      <c r="N1339" s="291" t="s">
        <v>42</v>
      </c>
    </row>
    <row r="1340" s="291" customFormat="1" hidden="1" outlineLevel="2" spans="1:14">
      <c r="A1340" s="291">
        <v>1220</v>
      </c>
      <c r="B1340" s="291" t="s">
        <v>1164</v>
      </c>
      <c r="C1340" s="291" t="s">
        <v>1417</v>
      </c>
      <c r="D1340" s="291" t="s">
        <v>331</v>
      </c>
      <c r="E1340" s="291" t="s">
        <v>1166</v>
      </c>
      <c r="F1340" s="291" t="s">
        <v>1167</v>
      </c>
      <c r="G1340" s="291" t="s">
        <v>1175</v>
      </c>
      <c r="H1340" s="294">
        <v>18.23</v>
      </c>
      <c r="I1340" s="294">
        <v>36.456</v>
      </c>
      <c r="J1340" s="291" t="s">
        <v>1169</v>
      </c>
      <c r="K1340" s="294">
        <v>227.85</v>
      </c>
      <c r="L1340" s="294">
        <v>3473.25</v>
      </c>
      <c r="M1340" s="294">
        <v>3245.4</v>
      </c>
      <c r="N1340" s="291" t="s">
        <v>42</v>
      </c>
    </row>
    <row r="1341" s="291" customFormat="1" outlineLevel="1" collapsed="1" spans="4:14">
      <c r="D1341" s="293" t="s">
        <v>1418</v>
      </c>
      <c r="H1341" s="294">
        <f>SUBTOTAL(9,H1330:H1340)</f>
        <v>200.53</v>
      </c>
      <c r="I1341" s="294">
        <f>SUBTOTAL(9,I1330:I1340)</f>
        <v>401.016</v>
      </c>
      <c r="K1341" s="294"/>
      <c r="L1341" s="294"/>
      <c r="M1341" s="294"/>
      <c r="N1341" s="291">
        <f>SUBTOTAL(9,N1330:N1340)</f>
        <v>0</v>
      </c>
    </row>
    <row r="1342" s="291" customFormat="1" hidden="1" outlineLevel="2" spans="1:14">
      <c r="A1342" s="291">
        <v>1221</v>
      </c>
      <c r="B1342" s="291" t="s">
        <v>1164</v>
      </c>
      <c r="C1342" s="291" t="s">
        <v>1419</v>
      </c>
      <c r="D1342" s="291" t="s">
        <v>380</v>
      </c>
      <c r="E1342" s="291" t="s">
        <v>1166</v>
      </c>
      <c r="F1342" s="291" t="s">
        <v>1167</v>
      </c>
      <c r="G1342" s="291" t="s">
        <v>1178</v>
      </c>
      <c r="H1342" s="294">
        <v>18.23</v>
      </c>
      <c r="I1342" s="294">
        <v>36.456</v>
      </c>
      <c r="J1342" s="291" t="s">
        <v>1169</v>
      </c>
      <c r="K1342" s="294">
        <v>227.85</v>
      </c>
      <c r="L1342" s="294">
        <v>3473.25</v>
      </c>
      <c r="M1342" s="294">
        <v>3245.4</v>
      </c>
      <c r="N1342" s="291" t="s">
        <v>42</v>
      </c>
    </row>
    <row r="1343" s="291" customFormat="1" hidden="1" outlineLevel="2" spans="1:14">
      <c r="A1343" s="291">
        <v>1222</v>
      </c>
      <c r="B1343" s="291" t="s">
        <v>1164</v>
      </c>
      <c r="C1343" s="291" t="s">
        <v>1419</v>
      </c>
      <c r="D1343" s="291" t="s">
        <v>380</v>
      </c>
      <c r="E1343" s="291" t="s">
        <v>1166</v>
      </c>
      <c r="F1343" s="291" t="s">
        <v>1167</v>
      </c>
      <c r="G1343" s="291" t="s">
        <v>1179</v>
      </c>
      <c r="H1343" s="294">
        <v>18.23</v>
      </c>
      <c r="I1343" s="294">
        <v>36.456</v>
      </c>
      <c r="J1343" s="291" t="s">
        <v>1169</v>
      </c>
      <c r="K1343" s="294">
        <v>227.85</v>
      </c>
      <c r="L1343" s="294">
        <v>3473.25</v>
      </c>
      <c r="M1343" s="294">
        <v>3245.4</v>
      </c>
      <c r="N1343" s="291" t="s">
        <v>42</v>
      </c>
    </row>
    <row r="1344" s="291" customFormat="1" hidden="1" outlineLevel="2" spans="1:14">
      <c r="A1344" s="291">
        <v>1223</v>
      </c>
      <c r="B1344" s="291" t="s">
        <v>1164</v>
      </c>
      <c r="C1344" s="291" t="s">
        <v>1419</v>
      </c>
      <c r="D1344" s="291" t="s">
        <v>380</v>
      </c>
      <c r="E1344" s="291" t="s">
        <v>1166</v>
      </c>
      <c r="F1344" s="291" t="s">
        <v>1167</v>
      </c>
      <c r="G1344" s="291" t="s">
        <v>1180</v>
      </c>
      <c r="H1344" s="294">
        <v>18.23</v>
      </c>
      <c r="I1344" s="294">
        <v>36.456</v>
      </c>
      <c r="J1344" s="291" t="s">
        <v>1169</v>
      </c>
      <c r="K1344" s="294">
        <v>227.85</v>
      </c>
      <c r="L1344" s="294">
        <v>3473.25</v>
      </c>
      <c r="M1344" s="294">
        <v>3245.4</v>
      </c>
      <c r="N1344" s="291" t="s">
        <v>42</v>
      </c>
    </row>
    <row r="1345" s="291" customFormat="1" hidden="1" outlineLevel="2" spans="1:14">
      <c r="A1345" s="291">
        <v>1224</v>
      </c>
      <c r="B1345" s="291" t="s">
        <v>1164</v>
      </c>
      <c r="C1345" s="291" t="s">
        <v>1419</v>
      </c>
      <c r="D1345" s="291" t="s">
        <v>380</v>
      </c>
      <c r="E1345" s="291" t="s">
        <v>1166</v>
      </c>
      <c r="F1345" s="291" t="s">
        <v>1167</v>
      </c>
      <c r="G1345" s="291" t="s">
        <v>1181</v>
      </c>
      <c r="H1345" s="294">
        <v>18.23</v>
      </c>
      <c r="I1345" s="294">
        <v>36.456</v>
      </c>
      <c r="J1345" s="291" t="s">
        <v>1169</v>
      </c>
      <c r="K1345" s="294">
        <v>227.85</v>
      </c>
      <c r="L1345" s="294">
        <v>3473.25</v>
      </c>
      <c r="M1345" s="294">
        <v>3245.4</v>
      </c>
      <c r="N1345" s="291" t="s">
        <v>42</v>
      </c>
    </row>
    <row r="1346" s="291" customFormat="1" hidden="1" outlineLevel="2" spans="1:14">
      <c r="A1346" s="291">
        <v>1225</v>
      </c>
      <c r="B1346" s="291" t="s">
        <v>1164</v>
      </c>
      <c r="C1346" s="291" t="s">
        <v>1419</v>
      </c>
      <c r="D1346" s="291" t="s">
        <v>380</v>
      </c>
      <c r="E1346" s="291" t="s">
        <v>1166</v>
      </c>
      <c r="F1346" s="291" t="s">
        <v>1167</v>
      </c>
      <c r="G1346" s="291" t="s">
        <v>1168</v>
      </c>
      <c r="H1346" s="294">
        <v>18.23</v>
      </c>
      <c r="I1346" s="294">
        <v>36.456</v>
      </c>
      <c r="J1346" s="291" t="s">
        <v>1169</v>
      </c>
      <c r="K1346" s="294">
        <v>227.85</v>
      </c>
      <c r="L1346" s="294">
        <v>3473.25</v>
      </c>
      <c r="M1346" s="294">
        <v>3245.4</v>
      </c>
      <c r="N1346" s="291" t="s">
        <v>42</v>
      </c>
    </row>
    <row r="1347" s="291" customFormat="1" hidden="1" outlineLevel="2" spans="1:14">
      <c r="A1347" s="291">
        <v>1226</v>
      </c>
      <c r="B1347" s="291" t="s">
        <v>1164</v>
      </c>
      <c r="C1347" s="291" t="s">
        <v>1419</v>
      </c>
      <c r="D1347" s="291" t="s">
        <v>380</v>
      </c>
      <c r="E1347" s="291" t="s">
        <v>1166</v>
      </c>
      <c r="F1347" s="291" t="s">
        <v>1167</v>
      </c>
      <c r="G1347" s="291" t="s">
        <v>1170</v>
      </c>
      <c r="H1347" s="294">
        <v>18.23</v>
      </c>
      <c r="I1347" s="294">
        <v>36.456</v>
      </c>
      <c r="J1347" s="291" t="s">
        <v>1169</v>
      </c>
      <c r="K1347" s="294">
        <v>227.85</v>
      </c>
      <c r="L1347" s="294">
        <v>3473.25</v>
      </c>
      <c r="M1347" s="294">
        <v>3245.4</v>
      </c>
      <c r="N1347" s="291" t="s">
        <v>42</v>
      </c>
    </row>
    <row r="1348" s="291" customFormat="1" hidden="1" outlineLevel="2" spans="1:14">
      <c r="A1348" s="291">
        <v>1227</v>
      </c>
      <c r="B1348" s="291" t="s">
        <v>1164</v>
      </c>
      <c r="C1348" s="291" t="s">
        <v>1419</v>
      </c>
      <c r="D1348" s="291" t="s">
        <v>380</v>
      </c>
      <c r="E1348" s="291" t="s">
        <v>1166</v>
      </c>
      <c r="F1348" s="291" t="s">
        <v>1167</v>
      </c>
      <c r="G1348" s="291" t="s">
        <v>1171</v>
      </c>
      <c r="H1348" s="294">
        <v>18.23</v>
      </c>
      <c r="I1348" s="294">
        <v>36.456</v>
      </c>
      <c r="J1348" s="291" t="s">
        <v>1169</v>
      </c>
      <c r="K1348" s="294">
        <v>227.85</v>
      </c>
      <c r="L1348" s="294">
        <v>3473.25</v>
      </c>
      <c r="M1348" s="294">
        <v>3245.4</v>
      </c>
      <c r="N1348" s="291" t="s">
        <v>42</v>
      </c>
    </row>
    <row r="1349" s="291" customFormat="1" hidden="1" outlineLevel="2" spans="1:14">
      <c r="A1349" s="291">
        <v>1228</v>
      </c>
      <c r="B1349" s="291" t="s">
        <v>1164</v>
      </c>
      <c r="C1349" s="291" t="s">
        <v>1419</v>
      </c>
      <c r="D1349" s="291" t="s">
        <v>380</v>
      </c>
      <c r="E1349" s="291" t="s">
        <v>1166</v>
      </c>
      <c r="F1349" s="291" t="s">
        <v>1167</v>
      </c>
      <c r="G1349" s="291" t="s">
        <v>1172</v>
      </c>
      <c r="H1349" s="294">
        <v>18.23</v>
      </c>
      <c r="I1349" s="294">
        <v>36.456</v>
      </c>
      <c r="J1349" s="291" t="s">
        <v>1169</v>
      </c>
      <c r="K1349" s="294">
        <v>227.85</v>
      </c>
      <c r="L1349" s="294">
        <v>3473.25</v>
      </c>
      <c r="M1349" s="294">
        <v>3245.4</v>
      </c>
      <c r="N1349" s="291" t="s">
        <v>42</v>
      </c>
    </row>
    <row r="1350" s="291" customFormat="1" hidden="1" outlineLevel="2" spans="1:14">
      <c r="A1350" s="291">
        <v>1229</v>
      </c>
      <c r="B1350" s="291" t="s">
        <v>1164</v>
      </c>
      <c r="C1350" s="291" t="s">
        <v>1419</v>
      </c>
      <c r="D1350" s="291" t="s">
        <v>380</v>
      </c>
      <c r="E1350" s="291" t="s">
        <v>1166</v>
      </c>
      <c r="F1350" s="291" t="s">
        <v>1167</v>
      </c>
      <c r="G1350" s="291" t="s">
        <v>1173</v>
      </c>
      <c r="H1350" s="294">
        <v>18.23</v>
      </c>
      <c r="I1350" s="294">
        <v>36.456</v>
      </c>
      <c r="J1350" s="291" t="s">
        <v>1169</v>
      </c>
      <c r="K1350" s="294">
        <v>227.85</v>
      </c>
      <c r="L1350" s="294">
        <v>3473.25</v>
      </c>
      <c r="M1350" s="294">
        <v>3245.4</v>
      </c>
      <c r="N1350" s="291" t="s">
        <v>42</v>
      </c>
    </row>
    <row r="1351" s="291" customFormat="1" hidden="1" outlineLevel="2" spans="1:14">
      <c r="A1351" s="291">
        <v>1230</v>
      </c>
      <c r="B1351" s="291" t="s">
        <v>1164</v>
      </c>
      <c r="C1351" s="291" t="s">
        <v>1419</v>
      </c>
      <c r="D1351" s="291" t="s">
        <v>380</v>
      </c>
      <c r="E1351" s="291" t="s">
        <v>1166</v>
      </c>
      <c r="F1351" s="291" t="s">
        <v>1167</v>
      </c>
      <c r="G1351" s="291" t="s">
        <v>1174</v>
      </c>
      <c r="H1351" s="294">
        <v>18.23</v>
      </c>
      <c r="I1351" s="294">
        <v>36.456</v>
      </c>
      <c r="J1351" s="291" t="s">
        <v>1169</v>
      </c>
      <c r="K1351" s="294">
        <v>227.85</v>
      </c>
      <c r="L1351" s="294">
        <v>3473.25</v>
      </c>
      <c r="M1351" s="294">
        <v>3245.4</v>
      </c>
      <c r="N1351" s="291" t="s">
        <v>42</v>
      </c>
    </row>
    <row r="1352" s="291" customFormat="1" hidden="1" outlineLevel="2" spans="1:14">
      <c r="A1352" s="291">
        <v>1231</v>
      </c>
      <c r="B1352" s="291" t="s">
        <v>1164</v>
      </c>
      <c r="C1352" s="291" t="s">
        <v>1419</v>
      </c>
      <c r="D1352" s="291" t="s">
        <v>380</v>
      </c>
      <c r="E1352" s="291" t="s">
        <v>1166</v>
      </c>
      <c r="F1352" s="291" t="s">
        <v>1167</v>
      </c>
      <c r="G1352" s="291" t="s">
        <v>1175</v>
      </c>
      <c r="H1352" s="294">
        <v>18.23</v>
      </c>
      <c r="I1352" s="294">
        <v>36.456</v>
      </c>
      <c r="J1352" s="291" t="s">
        <v>1169</v>
      </c>
      <c r="K1352" s="294">
        <v>227.85</v>
      </c>
      <c r="L1352" s="294">
        <v>3473.25</v>
      </c>
      <c r="M1352" s="294">
        <v>3245.4</v>
      </c>
      <c r="N1352" s="291" t="s">
        <v>42</v>
      </c>
    </row>
    <row r="1353" s="291" customFormat="1" outlineLevel="1" collapsed="1" spans="4:14">
      <c r="D1353" s="293" t="s">
        <v>1420</v>
      </c>
      <c r="H1353" s="294">
        <f>SUBTOTAL(9,H1342:H1352)</f>
        <v>200.53</v>
      </c>
      <c r="I1353" s="294">
        <f>SUBTOTAL(9,I1342:I1352)</f>
        <v>401.016</v>
      </c>
      <c r="K1353" s="294"/>
      <c r="L1353" s="294"/>
      <c r="M1353" s="294"/>
      <c r="N1353" s="291">
        <f>SUBTOTAL(9,N1342:N1352)</f>
        <v>0</v>
      </c>
    </row>
    <row r="1354" s="291" customFormat="1" hidden="1" outlineLevel="2" spans="1:14">
      <c r="A1354" s="291">
        <v>1232</v>
      </c>
      <c r="B1354" s="291" t="s">
        <v>1164</v>
      </c>
      <c r="C1354" s="291" t="s">
        <v>1421</v>
      </c>
      <c r="D1354" s="291" t="s">
        <v>438</v>
      </c>
      <c r="E1354" s="291" t="s">
        <v>1166</v>
      </c>
      <c r="F1354" s="291" t="s">
        <v>1167</v>
      </c>
      <c r="G1354" s="291" t="s">
        <v>1178</v>
      </c>
      <c r="H1354" s="294">
        <v>18.23</v>
      </c>
      <c r="I1354" s="294">
        <v>36.456</v>
      </c>
      <c r="J1354" s="291" t="s">
        <v>1169</v>
      </c>
      <c r="K1354" s="294">
        <v>227.85</v>
      </c>
      <c r="L1354" s="294">
        <v>3473.25</v>
      </c>
      <c r="M1354" s="294">
        <v>3245.4</v>
      </c>
      <c r="N1354" s="291" t="s">
        <v>42</v>
      </c>
    </row>
    <row r="1355" s="291" customFormat="1" hidden="1" outlineLevel="2" spans="1:14">
      <c r="A1355" s="291">
        <v>1233</v>
      </c>
      <c r="B1355" s="291" t="s">
        <v>1164</v>
      </c>
      <c r="C1355" s="291" t="s">
        <v>1421</v>
      </c>
      <c r="D1355" s="291" t="s">
        <v>438</v>
      </c>
      <c r="E1355" s="291" t="s">
        <v>1166</v>
      </c>
      <c r="F1355" s="291" t="s">
        <v>1167</v>
      </c>
      <c r="G1355" s="291" t="s">
        <v>1179</v>
      </c>
      <c r="H1355" s="294">
        <v>18.23</v>
      </c>
      <c r="I1355" s="294">
        <v>36.456</v>
      </c>
      <c r="J1355" s="291" t="s">
        <v>1169</v>
      </c>
      <c r="K1355" s="294">
        <v>227.85</v>
      </c>
      <c r="L1355" s="294">
        <v>3473.25</v>
      </c>
      <c r="M1355" s="294">
        <v>3245.4</v>
      </c>
      <c r="N1355" s="291" t="s">
        <v>42</v>
      </c>
    </row>
    <row r="1356" s="291" customFormat="1" hidden="1" outlineLevel="2" spans="1:14">
      <c r="A1356" s="291">
        <v>1234</v>
      </c>
      <c r="B1356" s="291" t="s">
        <v>1164</v>
      </c>
      <c r="C1356" s="291" t="s">
        <v>1421</v>
      </c>
      <c r="D1356" s="291" t="s">
        <v>438</v>
      </c>
      <c r="E1356" s="291" t="s">
        <v>1166</v>
      </c>
      <c r="F1356" s="291" t="s">
        <v>1167</v>
      </c>
      <c r="G1356" s="291" t="s">
        <v>1180</v>
      </c>
      <c r="H1356" s="294">
        <v>18.23</v>
      </c>
      <c r="I1356" s="294">
        <v>36.456</v>
      </c>
      <c r="J1356" s="291" t="s">
        <v>1169</v>
      </c>
      <c r="K1356" s="294">
        <v>227.85</v>
      </c>
      <c r="L1356" s="294">
        <v>3473.25</v>
      </c>
      <c r="M1356" s="294">
        <v>3245.4</v>
      </c>
      <c r="N1356" s="291" t="s">
        <v>42</v>
      </c>
    </row>
    <row r="1357" s="291" customFormat="1" hidden="1" outlineLevel="2" spans="1:14">
      <c r="A1357" s="291">
        <v>1235</v>
      </c>
      <c r="B1357" s="291" t="s">
        <v>1164</v>
      </c>
      <c r="C1357" s="291" t="s">
        <v>1421</v>
      </c>
      <c r="D1357" s="291" t="s">
        <v>438</v>
      </c>
      <c r="E1357" s="291" t="s">
        <v>1166</v>
      </c>
      <c r="F1357" s="291" t="s">
        <v>1167</v>
      </c>
      <c r="G1357" s="291" t="s">
        <v>1181</v>
      </c>
      <c r="H1357" s="294">
        <v>18.23</v>
      </c>
      <c r="I1357" s="294">
        <v>36.456</v>
      </c>
      <c r="J1357" s="291" t="s">
        <v>1169</v>
      </c>
      <c r="K1357" s="294">
        <v>227.85</v>
      </c>
      <c r="L1357" s="294">
        <v>3473.25</v>
      </c>
      <c r="M1357" s="294">
        <v>3245.4</v>
      </c>
      <c r="N1357" s="291" t="s">
        <v>42</v>
      </c>
    </row>
    <row r="1358" s="291" customFormat="1" hidden="1" outlineLevel="2" spans="1:14">
      <c r="A1358" s="291">
        <v>1236</v>
      </c>
      <c r="B1358" s="291" t="s">
        <v>1164</v>
      </c>
      <c r="C1358" s="291" t="s">
        <v>1421</v>
      </c>
      <c r="D1358" s="291" t="s">
        <v>438</v>
      </c>
      <c r="E1358" s="291" t="s">
        <v>1166</v>
      </c>
      <c r="F1358" s="291" t="s">
        <v>1167</v>
      </c>
      <c r="G1358" s="291" t="s">
        <v>1168</v>
      </c>
      <c r="H1358" s="294">
        <v>18.23</v>
      </c>
      <c r="I1358" s="294">
        <v>36.456</v>
      </c>
      <c r="J1358" s="291" t="s">
        <v>1169</v>
      </c>
      <c r="K1358" s="294">
        <v>227.85</v>
      </c>
      <c r="L1358" s="294">
        <v>3473.25</v>
      </c>
      <c r="M1358" s="294">
        <v>3245.4</v>
      </c>
      <c r="N1358" s="291" t="s">
        <v>42</v>
      </c>
    </row>
    <row r="1359" s="291" customFormat="1" hidden="1" outlineLevel="2" spans="1:14">
      <c r="A1359" s="291">
        <v>1237</v>
      </c>
      <c r="B1359" s="291" t="s">
        <v>1164</v>
      </c>
      <c r="C1359" s="291" t="s">
        <v>1421</v>
      </c>
      <c r="D1359" s="291" t="s">
        <v>438</v>
      </c>
      <c r="E1359" s="291" t="s">
        <v>1166</v>
      </c>
      <c r="F1359" s="291" t="s">
        <v>1167</v>
      </c>
      <c r="G1359" s="291" t="s">
        <v>1170</v>
      </c>
      <c r="H1359" s="294">
        <v>18.23</v>
      </c>
      <c r="I1359" s="294">
        <v>36.456</v>
      </c>
      <c r="J1359" s="291" t="s">
        <v>1169</v>
      </c>
      <c r="K1359" s="294">
        <v>227.85</v>
      </c>
      <c r="L1359" s="294">
        <v>3473.25</v>
      </c>
      <c r="M1359" s="294">
        <v>3245.4</v>
      </c>
      <c r="N1359" s="291" t="s">
        <v>42</v>
      </c>
    </row>
    <row r="1360" s="291" customFormat="1" hidden="1" outlineLevel="2" spans="1:14">
      <c r="A1360" s="291">
        <v>1238</v>
      </c>
      <c r="B1360" s="291" t="s">
        <v>1164</v>
      </c>
      <c r="C1360" s="291" t="s">
        <v>1421</v>
      </c>
      <c r="D1360" s="291" t="s">
        <v>438</v>
      </c>
      <c r="E1360" s="291" t="s">
        <v>1166</v>
      </c>
      <c r="F1360" s="291" t="s">
        <v>1167</v>
      </c>
      <c r="G1360" s="291" t="s">
        <v>1171</v>
      </c>
      <c r="H1360" s="294">
        <v>18.23</v>
      </c>
      <c r="I1360" s="294">
        <v>36.456</v>
      </c>
      <c r="J1360" s="291" t="s">
        <v>1169</v>
      </c>
      <c r="K1360" s="294">
        <v>227.85</v>
      </c>
      <c r="L1360" s="294">
        <v>3473.25</v>
      </c>
      <c r="M1360" s="294">
        <v>3245.4</v>
      </c>
      <c r="N1360" s="291" t="s">
        <v>42</v>
      </c>
    </row>
    <row r="1361" s="291" customFormat="1" hidden="1" outlineLevel="2" spans="1:14">
      <c r="A1361" s="291">
        <v>1239</v>
      </c>
      <c r="B1361" s="291" t="s">
        <v>1164</v>
      </c>
      <c r="C1361" s="291" t="s">
        <v>1421</v>
      </c>
      <c r="D1361" s="291" t="s">
        <v>438</v>
      </c>
      <c r="E1361" s="291" t="s">
        <v>1166</v>
      </c>
      <c r="F1361" s="291" t="s">
        <v>1167</v>
      </c>
      <c r="G1361" s="291" t="s">
        <v>1172</v>
      </c>
      <c r="H1361" s="294">
        <v>18.23</v>
      </c>
      <c r="I1361" s="294">
        <v>36.456</v>
      </c>
      <c r="J1361" s="291" t="s">
        <v>1169</v>
      </c>
      <c r="K1361" s="294">
        <v>227.85</v>
      </c>
      <c r="L1361" s="294">
        <v>3473.25</v>
      </c>
      <c r="M1361" s="294">
        <v>3245.4</v>
      </c>
      <c r="N1361" s="291" t="s">
        <v>42</v>
      </c>
    </row>
    <row r="1362" s="291" customFormat="1" hidden="1" outlineLevel="2" spans="1:14">
      <c r="A1362" s="291">
        <v>1240</v>
      </c>
      <c r="B1362" s="291" t="s">
        <v>1164</v>
      </c>
      <c r="C1362" s="291" t="s">
        <v>1421</v>
      </c>
      <c r="D1362" s="291" t="s">
        <v>438</v>
      </c>
      <c r="E1362" s="291" t="s">
        <v>1166</v>
      </c>
      <c r="F1362" s="291" t="s">
        <v>1167</v>
      </c>
      <c r="G1362" s="291" t="s">
        <v>1173</v>
      </c>
      <c r="H1362" s="294">
        <v>18.23</v>
      </c>
      <c r="I1362" s="294">
        <v>36.456</v>
      </c>
      <c r="J1362" s="291" t="s">
        <v>1169</v>
      </c>
      <c r="K1362" s="294">
        <v>227.85</v>
      </c>
      <c r="L1362" s="294">
        <v>3473.25</v>
      </c>
      <c r="M1362" s="294">
        <v>3245.4</v>
      </c>
      <c r="N1362" s="291" t="s">
        <v>42</v>
      </c>
    </row>
    <row r="1363" s="291" customFormat="1" hidden="1" outlineLevel="2" spans="1:14">
      <c r="A1363" s="291">
        <v>1241</v>
      </c>
      <c r="B1363" s="291" t="s">
        <v>1164</v>
      </c>
      <c r="C1363" s="291" t="s">
        <v>1421</v>
      </c>
      <c r="D1363" s="291" t="s">
        <v>438</v>
      </c>
      <c r="E1363" s="291" t="s">
        <v>1166</v>
      </c>
      <c r="F1363" s="291" t="s">
        <v>1167</v>
      </c>
      <c r="G1363" s="291" t="s">
        <v>1174</v>
      </c>
      <c r="H1363" s="294">
        <v>18.23</v>
      </c>
      <c r="I1363" s="294">
        <v>36.456</v>
      </c>
      <c r="J1363" s="291" t="s">
        <v>1169</v>
      </c>
      <c r="K1363" s="294">
        <v>227.85</v>
      </c>
      <c r="L1363" s="294">
        <v>3473.25</v>
      </c>
      <c r="M1363" s="294">
        <v>3245.4</v>
      </c>
      <c r="N1363" s="291" t="s">
        <v>42</v>
      </c>
    </row>
    <row r="1364" s="291" customFormat="1" hidden="1" outlineLevel="2" spans="1:14">
      <c r="A1364" s="291">
        <v>1242</v>
      </c>
      <c r="B1364" s="291" t="s">
        <v>1164</v>
      </c>
      <c r="C1364" s="291" t="s">
        <v>1421</v>
      </c>
      <c r="D1364" s="291" t="s">
        <v>438</v>
      </c>
      <c r="E1364" s="291" t="s">
        <v>1166</v>
      </c>
      <c r="F1364" s="291" t="s">
        <v>1167</v>
      </c>
      <c r="G1364" s="291" t="s">
        <v>1175</v>
      </c>
      <c r="H1364" s="294">
        <v>18.23</v>
      </c>
      <c r="I1364" s="294">
        <v>36.456</v>
      </c>
      <c r="J1364" s="291" t="s">
        <v>1169</v>
      </c>
      <c r="K1364" s="294">
        <v>227.85</v>
      </c>
      <c r="L1364" s="294">
        <v>3473.25</v>
      </c>
      <c r="M1364" s="294">
        <v>3245.4</v>
      </c>
      <c r="N1364" s="291" t="s">
        <v>42</v>
      </c>
    </row>
    <row r="1365" s="291" customFormat="1" outlineLevel="1" collapsed="1" spans="4:14">
      <c r="D1365" s="293" t="s">
        <v>1422</v>
      </c>
      <c r="H1365" s="294">
        <f>SUBTOTAL(9,H1354:H1364)</f>
        <v>200.53</v>
      </c>
      <c r="I1365" s="294">
        <f>SUBTOTAL(9,I1354:I1364)</f>
        <v>401.016</v>
      </c>
      <c r="K1365" s="294"/>
      <c r="L1365" s="294"/>
      <c r="M1365" s="294"/>
      <c r="N1365" s="291">
        <f>SUBTOTAL(9,N1354:N1364)</f>
        <v>0</v>
      </c>
    </row>
    <row r="1366" s="291" customFormat="1" hidden="1" outlineLevel="2" spans="1:14">
      <c r="A1366" s="291">
        <v>1243</v>
      </c>
      <c r="B1366" s="291" t="s">
        <v>1164</v>
      </c>
      <c r="C1366" s="291" t="s">
        <v>1423</v>
      </c>
      <c r="D1366" s="291" t="s">
        <v>440</v>
      </c>
      <c r="E1366" s="291" t="s">
        <v>1166</v>
      </c>
      <c r="F1366" s="291" t="s">
        <v>1167</v>
      </c>
      <c r="G1366" s="291" t="s">
        <v>1178</v>
      </c>
      <c r="H1366" s="294">
        <v>18.23</v>
      </c>
      <c r="I1366" s="294">
        <v>36.456</v>
      </c>
      <c r="J1366" s="291" t="s">
        <v>1169</v>
      </c>
      <c r="K1366" s="294">
        <v>227.85</v>
      </c>
      <c r="L1366" s="294">
        <v>3473.25</v>
      </c>
      <c r="M1366" s="294">
        <v>3245.4</v>
      </c>
      <c r="N1366" s="291" t="s">
        <v>42</v>
      </c>
    </row>
    <row r="1367" s="291" customFormat="1" hidden="1" outlineLevel="2" spans="1:14">
      <c r="A1367" s="291">
        <v>1244</v>
      </c>
      <c r="B1367" s="291" t="s">
        <v>1164</v>
      </c>
      <c r="C1367" s="291" t="s">
        <v>1423</v>
      </c>
      <c r="D1367" s="291" t="s">
        <v>440</v>
      </c>
      <c r="E1367" s="291" t="s">
        <v>1166</v>
      </c>
      <c r="F1367" s="291" t="s">
        <v>1167</v>
      </c>
      <c r="G1367" s="291" t="s">
        <v>1179</v>
      </c>
      <c r="H1367" s="294">
        <v>18.23</v>
      </c>
      <c r="I1367" s="294">
        <v>36.456</v>
      </c>
      <c r="J1367" s="291" t="s">
        <v>1169</v>
      </c>
      <c r="K1367" s="294">
        <v>227.85</v>
      </c>
      <c r="L1367" s="294">
        <v>3473.25</v>
      </c>
      <c r="M1367" s="294">
        <v>3245.4</v>
      </c>
      <c r="N1367" s="291" t="s">
        <v>42</v>
      </c>
    </row>
    <row r="1368" s="291" customFormat="1" hidden="1" outlineLevel="2" spans="1:14">
      <c r="A1368" s="291">
        <v>1245</v>
      </c>
      <c r="B1368" s="291" t="s">
        <v>1164</v>
      </c>
      <c r="C1368" s="291" t="s">
        <v>1423</v>
      </c>
      <c r="D1368" s="291" t="s">
        <v>440</v>
      </c>
      <c r="E1368" s="291" t="s">
        <v>1166</v>
      </c>
      <c r="F1368" s="291" t="s">
        <v>1167</v>
      </c>
      <c r="G1368" s="291" t="s">
        <v>1180</v>
      </c>
      <c r="H1368" s="294">
        <v>18.23</v>
      </c>
      <c r="I1368" s="294">
        <v>36.456</v>
      </c>
      <c r="J1368" s="291" t="s">
        <v>1169</v>
      </c>
      <c r="K1368" s="294">
        <v>227.85</v>
      </c>
      <c r="L1368" s="294">
        <v>3473.25</v>
      </c>
      <c r="M1368" s="294">
        <v>3245.4</v>
      </c>
      <c r="N1368" s="291" t="s">
        <v>42</v>
      </c>
    </row>
    <row r="1369" s="291" customFormat="1" hidden="1" outlineLevel="2" spans="1:14">
      <c r="A1369" s="291">
        <v>1246</v>
      </c>
      <c r="B1369" s="291" t="s">
        <v>1164</v>
      </c>
      <c r="C1369" s="291" t="s">
        <v>1423</v>
      </c>
      <c r="D1369" s="291" t="s">
        <v>440</v>
      </c>
      <c r="E1369" s="291" t="s">
        <v>1166</v>
      </c>
      <c r="F1369" s="291" t="s">
        <v>1167</v>
      </c>
      <c r="G1369" s="291" t="s">
        <v>1181</v>
      </c>
      <c r="H1369" s="294">
        <v>18.23</v>
      </c>
      <c r="I1369" s="294">
        <v>36.456</v>
      </c>
      <c r="J1369" s="291" t="s">
        <v>1169</v>
      </c>
      <c r="K1369" s="294">
        <v>227.85</v>
      </c>
      <c r="L1369" s="294">
        <v>3473.25</v>
      </c>
      <c r="M1369" s="294">
        <v>3245.4</v>
      </c>
      <c r="N1369" s="291" t="s">
        <v>42</v>
      </c>
    </row>
    <row r="1370" s="291" customFormat="1" hidden="1" outlineLevel="2" spans="1:14">
      <c r="A1370" s="291">
        <v>1247</v>
      </c>
      <c r="B1370" s="291" t="s">
        <v>1164</v>
      </c>
      <c r="C1370" s="291" t="s">
        <v>1423</v>
      </c>
      <c r="D1370" s="291" t="s">
        <v>440</v>
      </c>
      <c r="E1370" s="291" t="s">
        <v>1166</v>
      </c>
      <c r="F1370" s="291" t="s">
        <v>1167</v>
      </c>
      <c r="G1370" s="291" t="s">
        <v>1168</v>
      </c>
      <c r="H1370" s="294">
        <v>18.23</v>
      </c>
      <c r="I1370" s="294">
        <v>36.456</v>
      </c>
      <c r="J1370" s="291" t="s">
        <v>1169</v>
      </c>
      <c r="K1370" s="294">
        <v>227.85</v>
      </c>
      <c r="L1370" s="294">
        <v>3473.25</v>
      </c>
      <c r="M1370" s="294">
        <v>3245.4</v>
      </c>
      <c r="N1370" s="291" t="s">
        <v>42</v>
      </c>
    </row>
    <row r="1371" s="291" customFormat="1" hidden="1" outlineLevel="2" spans="1:14">
      <c r="A1371" s="291">
        <v>1248</v>
      </c>
      <c r="B1371" s="291" t="s">
        <v>1164</v>
      </c>
      <c r="C1371" s="291" t="s">
        <v>1423</v>
      </c>
      <c r="D1371" s="291" t="s">
        <v>440</v>
      </c>
      <c r="E1371" s="291" t="s">
        <v>1166</v>
      </c>
      <c r="F1371" s="291" t="s">
        <v>1167</v>
      </c>
      <c r="G1371" s="291" t="s">
        <v>1170</v>
      </c>
      <c r="H1371" s="294">
        <v>18.23</v>
      </c>
      <c r="I1371" s="294">
        <v>36.456</v>
      </c>
      <c r="J1371" s="291" t="s">
        <v>1169</v>
      </c>
      <c r="K1371" s="294">
        <v>227.85</v>
      </c>
      <c r="L1371" s="294">
        <v>3473.25</v>
      </c>
      <c r="M1371" s="294">
        <v>3245.4</v>
      </c>
      <c r="N1371" s="291" t="s">
        <v>42</v>
      </c>
    </row>
    <row r="1372" s="291" customFormat="1" hidden="1" outlineLevel="2" spans="1:14">
      <c r="A1372" s="291">
        <v>1249</v>
      </c>
      <c r="B1372" s="291" t="s">
        <v>1164</v>
      </c>
      <c r="C1372" s="291" t="s">
        <v>1423</v>
      </c>
      <c r="D1372" s="291" t="s">
        <v>440</v>
      </c>
      <c r="E1372" s="291" t="s">
        <v>1166</v>
      </c>
      <c r="F1372" s="291" t="s">
        <v>1167</v>
      </c>
      <c r="G1372" s="291" t="s">
        <v>1171</v>
      </c>
      <c r="H1372" s="294">
        <v>18.23</v>
      </c>
      <c r="I1372" s="294">
        <v>36.456</v>
      </c>
      <c r="J1372" s="291" t="s">
        <v>1169</v>
      </c>
      <c r="K1372" s="294">
        <v>227.85</v>
      </c>
      <c r="L1372" s="294">
        <v>3473.25</v>
      </c>
      <c r="M1372" s="294">
        <v>3245.4</v>
      </c>
      <c r="N1372" s="291" t="s">
        <v>42</v>
      </c>
    </row>
    <row r="1373" s="291" customFormat="1" hidden="1" outlineLevel="2" spans="1:14">
      <c r="A1373" s="291">
        <v>1250</v>
      </c>
      <c r="B1373" s="291" t="s">
        <v>1164</v>
      </c>
      <c r="C1373" s="291" t="s">
        <v>1423</v>
      </c>
      <c r="D1373" s="291" t="s">
        <v>440</v>
      </c>
      <c r="E1373" s="291" t="s">
        <v>1166</v>
      </c>
      <c r="F1373" s="291" t="s">
        <v>1167</v>
      </c>
      <c r="G1373" s="291" t="s">
        <v>1172</v>
      </c>
      <c r="H1373" s="294">
        <v>18.23</v>
      </c>
      <c r="I1373" s="294">
        <v>36.456</v>
      </c>
      <c r="J1373" s="291" t="s">
        <v>1169</v>
      </c>
      <c r="K1373" s="294">
        <v>227.85</v>
      </c>
      <c r="L1373" s="294">
        <v>3473.25</v>
      </c>
      <c r="M1373" s="294">
        <v>3245.4</v>
      </c>
      <c r="N1373" s="291" t="s">
        <v>42</v>
      </c>
    </row>
    <row r="1374" s="291" customFormat="1" hidden="1" outlineLevel="2" spans="1:14">
      <c r="A1374" s="291">
        <v>1251</v>
      </c>
      <c r="B1374" s="291" t="s">
        <v>1164</v>
      </c>
      <c r="C1374" s="291" t="s">
        <v>1423</v>
      </c>
      <c r="D1374" s="291" t="s">
        <v>440</v>
      </c>
      <c r="E1374" s="291" t="s">
        <v>1166</v>
      </c>
      <c r="F1374" s="291" t="s">
        <v>1167</v>
      </c>
      <c r="G1374" s="291" t="s">
        <v>1173</v>
      </c>
      <c r="H1374" s="294">
        <v>18.23</v>
      </c>
      <c r="I1374" s="294">
        <v>36.456</v>
      </c>
      <c r="J1374" s="291" t="s">
        <v>1169</v>
      </c>
      <c r="K1374" s="294">
        <v>227.85</v>
      </c>
      <c r="L1374" s="294">
        <v>3473.25</v>
      </c>
      <c r="M1374" s="294">
        <v>3245.4</v>
      </c>
      <c r="N1374" s="291" t="s">
        <v>42</v>
      </c>
    </row>
    <row r="1375" s="291" customFormat="1" hidden="1" outlineLevel="2" spans="1:14">
      <c r="A1375" s="291">
        <v>1252</v>
      </c>
      <c r="B1375" s="291" t="s">
        <v>1164</v>
      </c>
      <c r="C1375" s="291" t="s">
        <v>1423</v>
      </c>
      <c r="D1375" s="291" t="s">
        <v>440</v>
      </c>
      <c r="E1375" s="291" t="s">
        <v>1166</v>
      </c>
      <c r="F1375" s="291" t="s">
        <v>1167</v>
      </c>
      <c r="G1375" s="291" t="s">
        <v>1174</v>
      </c>
      <c r="H1375" s="294">
        <v>18.23</v>
      </c>
      <c r="I1375" s="294">
        <v>36.456</v>
      </c>
      <c r="J1375" s="291" t="s">
        <v>1169</v>
      </c>
      <c r="K1375" s="294">
        <v>227.85</v>
      </c>
      <c r="L1375" s="294">
        <v>3473.25</v>
      </c>
      <c r="M1375" s="294">
        <v>3245.4</v>
      </c>
      <c r="N1375" s="291" t="s">
        <v>42</v>
      </c>
    </row>
    <row r="1376" s="291" customFormat="1" hidden="1" outlineLevel="2" spans="1:14">
      <c r="A1376" s="291">
        <v>1253</v>
      </c>
      <c r="B1376" s="291" t="s">
        <v>1164</v>
      </c>
      <c r="C1376" s="291" t="s">
        <v>1423</v>
      </c>
      <c r="D1376" s="291" t="s">
        <v>440</v>
      </c>
      <c r="E1376" s="291" t="s">
        <v>1166</v>
      </c>
      <c r="F1376" s="291" t="s">
        <v>1167</v>
      </c>
      <c r="G1376" s="291" t="s">
        <v>1175</v>
      </c>
      <c r="H1376" s="294">
        <v>18.23</v>
      </c>
      <c r="I1376" s="294">
        <v>36.456</v>
      </c>
      <c r="J1376" s="291" t="s">
        <v>1169</v>
      </c>
      <c r="K1376" s="294">
        <v>227.85</v>
      </c>
      <c r="L1376" s="294">
        <v>3473.25</v>
      </c>
      <c r="M1376" s="294">
        <v>3245.4</v>
      </c>
      <c r="N1376" s="291" t="s">
        <v>42</v>
      </c>
    </row>
    <row r="1377" s="291" customFormat="1" outlineLevel="1" collapsed="1" spans="4:14">
      <c r="D1377" s="293" t="s">
        <v>1424</v>
      </c>
      <c r="H1377" s="294">
        <f>SUBTOTAL(9,H1366:H1376)</f>
        <v>200.53</v>
      </c>
      <c r="I1377" s="294">
        <f>SUBTOTAL(9,I1366:I1376)</f>
        <v>401.016</v>
      </c>
      <c r="K1377" s="294"/>
      <c r="L1377" s="294"/>
      <c r="M1377" s="294"/>
      <c r="N1377" s="291">
        <f>SUBTOTAL(9,N1366:N1376)</f>
        <v>0</v>
      </c>
    </row>
    <row r="1378" s="291" customFormat="1" hidden="1" outlineLevel="2" spans="1:14">
      <c r="A1378" s="291">
        <v>1254</v>
      </c>
      <c r="B1378" s="291" t="s">
        <v>1164</v>
      </c>
      <c r="C1378" s="291" t="s">
        <v>1425</v>
      </c>
      <c r="D1378" s="291" t="s">
        <v>279</v>
      </c>
      <c r="E1378" s="291" t="s">
        <v>1166</v>
      </c>
      <c r="F1378" s="291" t="s">
        <v>1167</v>
      </c>
      <c r="G1378" s="291" t="s">
        <v>1178</v>
      </c>
      <c r="H1378" s="294">
        <v>18.23</v>
      </c>
      <c r="I1378" s="294">
        <v>36.456</v>
      </c>
      <c r="J1378" s="291" t="s">
        <v>1169</v>
      </c>
      <c r="K1378" s="294">
        <v>227.85</v>
      </c>
      <c r="L1378" s="294">
        <v>3473.25</v>
      </c>
      <c r="M1378" s="294">
        <v>3245.4</v>
      </c>
      <c r="N1378" s="291" t="s">
        <v>42</v>
      </c>
    </row>
    <row r="1379" s="291" customFormat="1" hidden="1" outlineLevel="2" spans="1:14">
      <c r="A1379" s="291">
        <v>1255</v>
      </c>
      <c r="B1379" s="291" t="s">
        <v>1164</v>
      </c>
      <c r="C1379" s="291" t="s">
        <v>1425</v>
      </c>
      <c r="D1379" s="291" t="s">
        <v>279</v>
      </c>
      <c r="E1379" s="291" t="s">
        <v>1166</v>
      </c>
      <c r="F1379" s="291" t="s">
        <v>1167</v>
      </c>
      <c r="G1379" s="291" t="s">
        <v>1179</v>
      </c>
      <c r="H1379" s="294">
        <v>18.23</v>
      </c>
      <c r="I1379" s="294">
        <v>36.456</v>
      </c>
      <c r="J1379" s="291" t="s">
        <v>1169</v>
      </c>
      <c r="K1379" s="294">
        <v>227.85</v>
      </c>
      <c r="L1379" s="294">
        <v>3473.25</v>
      </c>
      <c r="M1379" s="294">
        <v>3245.4</v>
      </c>
      <c r="N1379" s="291" t="s">
        <v>42</v>
      </c>
    </row>
    <row r="1380" s="291" customFormat="1" hidden="1" outlineLevel="2" spans="1:14">
      <c r="A1380" s="291">
        <v>1256</v>
      </c>
      <c r="B1380" s="291" t="s">
        <v>1164</v>
      </c>
      <c r="C1380" s="291" t="s">
        <v>1425</v>
      </c>
      <c r="D1380" s="291" t="s">
        <v>279</v>
      </c>
      <c r="E1380" s="291" t="s">
        <v>1166</v>
      </c>
      <c r="F1380" s="291" t="s">
        <v>1167</v>
      </c>
      <c r="G1380" s="291" t="s">
        <v>1180</v>
      </c>
      <c r="H1380" s="294">
        <v>18.23</v>
      </c>
      <c r="I1380" s="294">
        <v>36.456</v>
      </c>
      <c r="J1380" s="291" t="s">
        <v>1169</v>
      </c>
      <c r="K1380" s="294">
        <v>227.85</v>
      </c>
      <c r="L1380" s="294">
        <v>3473.25</v>
      </c>
      <c r="M1380" s="294">
        <v>3245.4</v>
      </c>
      <c r="N1380" s="291" t="s">
        <v>42</v>
      </c>
    </row>
    <row r="1381" s="291" customFormat="1" hidden="1" outlineLevel="2" spans="1:14">
      <c r="A1381" s="291">
        <v>1257</v>
      </c>
      <c r="B1381" s="291" t="s">
        <v>1164</v>
      </c>
      <c r="C1381" s="291" t="s">
        <v>1425</v>
      </c>
      <c r="D1381" s="291" t="s">
        <v>279</v>
      </c>
      <c r="E1381" s="291" t="s">
        <v>1166</v>
      </c>
      <c r="F1381" s="291" t="s">
        <v>1167</v>
      </c>
      <c r="G1381" s="291" t="s">
        <v>1181</v>
      </c>
      <c r="H1381" s="294">
        <v>18.23</v>
      </c>
      <c r="I1381" s="294">
        <v>36.456</v>
      </c>
      <c r="J1381" s="291" t="s">
        <v>1169</v>
      </c>
      <c r="K1381" s="294">
        <v>227.85</v>
      </c>
      <c r="L1381" s="294">
        <v>3473.25</v>
      </c>
      <c r="M1381" s="294">
        <v>3245.4</v>
      </c>
      <c r="N1381" s="291" t="s">
        <v>42</v>
      </c>
    </row>
    <row r="1382" s="291" customFormat="1" hidden="1" outlineLevel="2" spans="1:14">
      <c r="A1382" s="291">
        <v>1258</v>
      </c>
      <c r="B1382" s="291" t="s">
        <v>1164</v>
      </c>
      <c r="C1382" s="291" t="s">
        <v>1425</v>
      </c>
      <c r="D1382" s="291" t="s">
        <v>279</v>
      </c>
      <c r="E1382" s="291" t="s">
        <v>1166</v>
      </c>
      <c r="F1382" s="291" t="s">
        <v>1167</v>
      </c>
      <c r="G1382" s="291" t="s">
        <v>1168</v>
      </c>
      <c r="H1382" s="294">
        <v>18.23</v>
      </c>
      <c r="I1382" s="294">
        <v>36.456</v>
      </c>
      <c r="J1382" s="291" t="s">
        <v>1169</v>
      </c>
      <c r="K1382" s="294">
        <v>227.85</v>
      </c>
      <c r="L1382" s="294">
        <v>3473.25</v>
      </c>
      <c r="M1382" s="294">
        <v>3245.4</v>
      </c>
      <c r="N1382" s="291" t="s">
        <v>42</v>
      </c>
    </row>
    <row r="1383" s="291" customFormat="1" hidden="1" outlineLevel="2" spans="1:14">
      <c r="A1383" s="291">
        <v>1259</v>
      </c>
      <c r="B1383" s="291" t="s">
        <v>1164</v>
      </c>
      <c r="C1383" s="291" t="s">
        <v>1425</v>
      </c>
      <c r="D1383" s="291" t="s">
        <v>279</v>
      </c>
      <c r="E1383" s="291" t="s">
        <v>1166</v>
      </c>
      <c r="F1383" s="291" t="s">
        <v>1167</v>
      </c>
      <c r="G1383" s="291" t="s">
        <v>1170</v>
      </c>
      <c r="H1383" s="294">
        <v>18.23</v>
      </c>
      <c r="I1383" s="294">
        <v>36.456</v>
      </c>
      <c r="J1383" s="291" t="s">
        <v>1169</v>
      </c>
      <c r="K1383" s="294">
        <v>227.85</v>
      </c>
      <c r="L1383" s="294">
        <v>3473.25</v>
      </c>
      <c r="M1383" s="294">
        <v>3245.4</v>
      </c>
      <c r="N1383" s="291" t="s">
        <v>42</v>
      </c>
    </row>
    <row r="1384" s="291" customFormat="1" hidden="1" outlineLevel="2" spans="1:14">
      <c r="A1384" s="291">
        <v>1260</v>
      </c>
      <c r="B1384" s="291" t="s">
        <v>1164</v>
      </c>
      <c r="C1384" s="291" t="s">
        <v>1425</v>
      </c>
      <c r="D1384" s="291" t="s">
        <v>279</v>
      </c>
      <c r="E1384" s="291" t="s">
        <v>1166</v>
      </c>
      <c r="F1384" s="291" t="s">
        <v>1167</v>
      </c>
      <c r="G1384" s="291" t="s">
        <v>1171</v>
      </c>
      <c r="H1384" s="294">
        <v>18.23</v>
      </c>
      <c r="I1384" s="294">
        <v>36.456</v>
      </c>
      <c r="J1384" s="291" t="s">
        <v>1169</v>
      </c>
      <c r="K1384" s="294">
        <v>227.85</v>
      </c>
      <c r="L1384" s="294">
        <v>3473.25</v>
      </c>
      <c r="M1384" s="294">
        <v>3245.4</v>
      </c>
      <c r="N1384" s="291" t="s">
        <v>42</v>
      </c>
    </row>
    <row r="1385" s="291" customFormat="1" hidden="1" outlineLevel="2" spans="1:14">
      <c r="A1385" s="291">
        <v>1261</v>
      </c>
      <c r="B1385" s="291" t="s">
        <v>1164</v>
      </c>
      <c r="C1385" s="291" t="s">
        <v>1425</v>
      </c>
      <c r="D1385" s="291" t="s">
        <v>279</v>
      </c>
      <c r="E1385" s="291" t="s">
        <v>1166</v>
      </c>
      <c r="F1385" s="291" t="s">
        <v>1167</v>
      </c>
      <c r="G1385" s="291" t="s">
        <v>1172</v>
      </c>
      <c r="H1385" s="294">
        <v>18.23</v>
      </c>
      <c r="I1385" s="294">
        <v>36.456</v>
      </c>
      <c r="J1385" s="291" t="s">
        <v>1169</v>
      </c>
      <c r="K1385" s="294">
        <v>227.85</v>
      </c>
      <c r="L1385" s="294">
        <v>3473.25</v>
      </c>
      <c r="M1385" s="294">
        <v>3245.4</v>
      </c>
      <c r="N1385" s="291" t="s">
        <v>42</v>
      </c>
    </row>
    <row r="1386" s="291" customFormat="1" hidden="1" outlineLevel="2" spans="1:14">
      <c r="A1386" s="291">
        <v>1262</v>
      </c>
      <c r="B1386" s="291" t="s">
        <v>1164</v>
      </c>
      <c r="C1386" s="291" t="s">
        <v>1425</v>
      </c>
      <c r="D1386" s="291" t="s">
        <v>279</v>
      </c>
      <c r="E1386" s="291" t="s">
        <v>1166</v>
      </c>
      <c r="F1386" s="291" t="s">
        <v>1167</v>
      </c>
      <c r="G1386" s="291" t="s">
        <v>1173</v>
      </c>
      <c r="H1386" s="294">
        <v>18.23</v>
      </c>
      <c r="I1386" s="294">
        <v>36.456</v>
      </c>
      <c r="J1386" s="291" t="s">
        <v>1169</v>
      </c>
      <c r="K1386" s="294">
        <v>227.85</v>
      </c>
      <c r="L1386" s="294">
        <v>3473.25</v>
      </c>
      <c r="M1386" s="294">
        <v>3245.4</v>
      </c>
      <c r="N1386" s="291" t="s">
        <v>42</v>
      </c>
    </row>
    <row r="1387" s="291" customFormat="1" hidden="1" outlineLevel="2" spans="1:14">
      <c r="A1387" s="291">
        <v>1263</v>
      </c>
      <c r="B1387" s="291" t="s">
        <v>1164</v>
      </c>
      <c r="C1387" s="291" t="s">
        <v>1425</v>
      </c>
      <c r="D1387" s="291" t="s">
        <v>279</v>
      </c>
      <c r="E1387" s="291" t="s">
        <v>1166</v>
      </c>
      <c r="F1387" s="291" t="s">
        <v>1167</v>
      </c>
      <c r="G1387" s="291" t="s">
        <v>1174</v>
      </c>
      <c r="H1387" s="294">
        <v>18.23</v>
      </c>
      <c r="I1387" s="294">
        <v>36.456</v>
      </c>
      <c r="J1387" s="291" t="s">
        <v>1169</v>
      </c>
      <c r="K1387" s="294">
        <v>227.85</v>
      </c>
      <c r="L1387" s="294">
        <v>3473.25</v>
      </c>
      <c r="M1387" s="294">
        <v>3245.4</v>
      </c>
      <c r="N1387" s="291" t="s">
        <v>42</v>
      </c>
    </row>
    <row r="1388" s="291" customFormat="1" hidden="1" outlineLevel="2" spans="1:14">
      <c r="A1388" s="291">
        <v>1264</v>
      </c>
      <c r="B1388" s="291" t="s">
        <v>1164</v>
      </c>
      <c r="C1388" s="291" t="s">
        <v>1425</v>
      </c>
      <c r="D1388" s="291" t="s">
        <v>279</v>
      </c>
      <c r="E1388" s="291" t="s">
        <v>1166</v>
      </c>
      <c r="F1388" s="291" t="s">
        <v>1167</v>
      </c>
      <c r="G1388" s="291" t="s">
        <v>1175</v>
      </c>
      <c r="H1388" s="294">
        <v>18.23</v>
      </c>
      <c r="I1388" s="294">
        <v>36.456</v>
      </c>
      <c r="J1388" s="291" t="s">
        <v>1169</v>
      </c>
      <c r="K1388" s="294">
        <v>227.85</v>
      </c>
      <c r="L1388" s="294">
        <v>3473.25</v>
      </c>
      <c r="M1388" s="294">
        <v>3245.4</v>
      </c>
      <c r="N1388" s="291" t="s">
        <v>42</v>
      </c>
    </row>
    <row r="1389" s="291" customFormat="1" outlineLevel="1" collapsed="1" spans="4:14">
      <c r="D1389" s="293" t="s">
        <v>1426</v>
      </c>
      <c r="H1389" s="294">
        <f>SUBTOTAL(9,H1378:H1388)</f>
        <v>200.53</v>
      </c>
      <c r="I1389" s="294">
        <f>SUBTOTAL(9,I1378:I1388)</f>
        <v>401.016</v>
      </c>
      <c r="K1389" s="294"/>
      <c r="L1389" s="294"/>
      <c r="M1389" s="294"/>
      <c r="N1389" s="291">
        <f>SUBTOTAL(9,N1378:N1388)</f>
        <v>0</v>
      </c>
    </row>
    <row r="1390" s="291" customFormat="1" hidden="1" outlineLevel="2" spans="1:14">
      <c r="A1390" s="291">
        <v>1265</v>
      </c>
      <c r="B1390" s="291" t="s">
        <v>1164</v>
      </c>
      <c r="C1390" s="291" t="s">
        <v>1427</v>
      </c>
      <c r="D1390" s="291" t="s">
        <v>444</v>
      </c>
      <c r="E1390" s="291" t="s">
        <v>1166</v>
      </c>
      <c r="F1390" s="291" t="s">
        <v>1167</v>
      </c>
      <c r="G1390" s="291" t="s">
        <v>1178</v>
      </c>
      <c r="H1390" s="294">
        <v>18.23</v>
      </c>
      <c r="I1390" s="294">
        <v>36.456</v>
      </c>
      <c r="J1390" s="291" t="s">
        <v>1169</v>
      </c>
      <c r="K1390" s="294">
        <v>227.85</v>
      </c>
      <c r="L1390" s="294">
        <v>3473.25</v>
      </c>
      <c r="M1390" s="294">
        <v>3245.4</v>
      </c>
      <c r="N1390" s="291" t="s">
        <v>42</v>
      </c>
    </row>
    <row r="1391" s="291" customFormat="1" hidden="1" outlineLevel="2" spans="1:14">
      <c r="A1391" s="291">
        <v>1266</v>
      </c>
      <c r="B1391" s="291" t="s">
        <v>1164</v>
      </c>
      <c r="C1391" s="291" t="s">
        <v>1427</v>
      </c>
      <c r="D1391" s="291" t="s">
        <v>444</v>
      </c>
      <c r="E1391" s="291" t="s">
        <v>1166</v>
      </c>
      <c r="F1391" s="291" t="s">
        <v>1167</v>
      </c>
      <c r="G1391" s="291" t="s">
        <v>1179</v>
      </c>
      <c r="H1391" s="294">
        <v>18.23</v>
      </c>
      <c r="I1391" s="294">
        <v>36.456</v>
      </c>
      <c r="J1391" s="291" t="s">
        <v>1169</v>
      </c>
      <c r="K1391" s="294">
        <v>227.85</v>
      </c>
      <c r="L1391" s="294">
        <v>3473.25</v>
      </c>
      <c r="M1391" s="294">
        <v>3245.4</v>
      </c>
      <c r="N1391" s="291" t="s">
        <v>42</v>
      </c>
    </row>
    <row r="1392" s="291" customFormat="1" hidden="1" outlineLevel="2" spans="1:14">
      <c r="A1392" s="291">
        <v>1267</v>
      </c>
      <c r="B1392" s="291" t="s">
        <v>1164</v>
      </c>
      <c r="C1392" s="291" t="s">
        <v>1427</v>
      </c>
      <c r="D1392" s="291" t="s">
        <v>444</v>
      </c>
      <c r="E1392" s="291" t="s">
        <v>1166</v>
      </c>
      <c r="F1392" s="291" t="s">
        <v>1167</v>
      </c>
      <c r="G1392" s="291" t="s">
        <v>1180</v>
      </c>
      <c r="H1392" s="294">
        <v>18.23</v>
      </c>
      <c r="I1392" s="294">
        <v>36.456</v>
      </c>
      <c r="J1392" s="291" t="s">
        <v>1169</v>
      </c>
      <c r="K1392" s="294">
        <v>227.85</v>
      </c>
      <c r="L1392" s="294">
        <v>3473.25</v>
      </c>
      <c r="M1392" s="294">
        <v>3245.4</v>
      </c>
      <c r="N1392" s="291" t="s">
        <v>42</v>
      </c>
    </row>
    <row r="1393" s="291" customFormat="1" hidden="1" outlineLevel="2" spans="1:14">
      <c r="A1393" s="291">
        <v>1268</v>
      </c>
      <c r="B1393" s="291" t="s">
        <v>1164</v>
      </c>
      <c r="C1393" s="291" t="s">
        <v>1427</v>
      </c>
      <c r="D1393" s="291" t="s">
        <v>444</v>
      </c>
      <c r="E1393" s="291" t="s">
        <v>1166</v>
      </c>
      <c r="F1393" s="291" t="s">
        <v>1167</v>
      </c>
      <c r="G1393" s="291" t="s">
        <v>1181</v>
      </c>
      <c r="H1393" s="294">
        <v>18.23</v>
      </c>
      <c r="I1393" s="294">
        <v>36.456</v>
      </c>
      <c r="J1393" s="291" t="s">
        <v>1169</v>
      </c>
      <c r="K1393" s="294">
        <v>227.85</v>
      </c>
      <c r="L1393" s="294">
        <v>3473.25</v>
      </c>
      <c r="M1393" s="294">
        <v>3245.4</v>
      </c>
      <c r="N1393" s="291" t="s">
        <v>42</v>
      </c>
    </row>
    <row r="1394" s="291" customFormat="1" hidden="1" outlineLevel="2" spans="1:14">
      <c r="A1394" s="291">
        <v>1269</v>
      </c>
      <c r="B1394" s="291" t="s">
        <v>1164</v>
      </c>
      <c r="C1394" s="291" t="s">
        <v>1427</v>
      </c>
      <c r="D1394" s="291" t="s">
        <v>444</v>
      </c>
      <c r="E1394" s="291" t="s">
        <v>1166</v>
      </c>
      <c r="F1394" s="291" t="s">
        <v>1167</v>
      </c>
      <c r="G1394" s="291" t="s">
        <v>1168</v>
      </c>
      <c r="H1394" s="294">
        <v>18.23</v>
      </c>
      <c r="I1394" s="294">
        <v>36.456</v>
      </c>
      <c r="J1394" s="291" t="s">
        <v>1169</v>
      </c>
      <c r="K1394" s="294">
        <v>227.85</v>
      </c>
      <c r="L1394" s="294">
        <v>3473.25</v>
      </c>
      <c r="M1394" s="294">
        <v>3245.4</v>
      </c>
      <c r="N1394" s="291" t="s">
        <v>42</v>
      </c>
    </row>
    <row r="1395" s="291" customFormat="1" hidden="1" outlineLevel="2" spans="1:14">
      <c r="A1395" s="291">
        <v>1270</v>
      </c>
      <c r="B1395" s="291" t="s">
        <v>1164</v>
      </c>
      <c r="C1395" s="291" t="s">
        <v>1427</v>
      </c>
      <c r="D1395" s="291" t="s">
        <v>444</v>
      </c>
      <c r="E1395" s="291" t="s">
        <v>1166</v>
      </c>
      <c r="F1395" s="291" t="s">
        <v>1167</v>
      </c>
      <c r="G1395" s="291" t="s">
        <v>1170</v>
      </c>
      <c r="H1395" s="294">
        <v>18.23</v>
      </c>
      <c r="I1395" s="294">
        <v>36.456</v>
      </c>
      <c r="J1395" s="291" t="s">
        <v>1169</v>
      </c>
      <c r="K1395" s="294">
        <v>227.85</v>
      </c>
      <c r="L1395" s="294">
        <v>3473.25</v>
      </c>
      <c r="M1395" s="294">
        <v>3245.4</v>
      </c>
      <c r="N1395" s="291" t="s">
        <v>42</v>
      </c>
    </row>
    <row r="1396" s="291" customFormat="1" hidden="1" outlineLevel="2" spans="1:14">
      <c r="A1396" s="291">
        <v>1271</v>
      </c>
      <c r="B1396" s="291" t="s">
        <v>1164</v>
      </c>
      <c r="C1396" s="291" t="s">
        <v>1427</v>
      </c>
      <c r="D1396" s="291" t="s">
        <v>444</v>
      </c>
      <c r="E1396" s="291" t="s">
        <v>1166</v>
      </c>
      <c r="F1396" s="291" t="s">
        <v>1167</v>
      </c>
      <c r="G1396" s="291" t="s">
        <v>1171</v>
      </c>
      <c r="H1396" s="294">
        <v>18.23</v>
      </c>
      <c r="I1396" s="294">
        <v>36.456</v>
      </c>
      <c r="J1396" s="291" t="s">
        <v>1169</v>
      </c>
      <c r="K1396" s="294">
        <v>227.85</v>
      </c>
      <c r="L1396" s="294">
        <v>3473.25</v>
      </c>
      <c r="M1396" s="294">
        <v>3245.4</v>
      </c>
      <c r="N1396" s="291" t="s">
        <v>42</v>
      </c>
    </row>
    <row r="1397" s="291" customFormat="1" hidden="1" outlineLevel="2" spans="1:14">
      <c r="A1397" s="291">
        <v>1272</v>
      </c>
      <c r="B1397" s="291" t="s">
        <v>1164</v>
      </c>
      <c r="C1397" s="291" t="s">
        <v>1427</v>
      </c>
      <c r="D1397" s="291" t="s">
        <v>444</v>
      </c>
      <c r="E1397" s="291" t="s">
        <v>1166</v>
      </c>
      <c r="F1397" s="291" t="s">
        <v>1167</v>
      </c>
      <c r="G1397" s="291" t="s">
        <v>1172</v>
      </c>
      <c r="H1397" s="294">
        <v>18.23</v>
      </c>
      <c r="I1397" s="294">
        <v>36.456</v>
      </c>
      <c r="J1397" s="291" t="s">
        <v>1169</v>
      </c>
      <c r="K1397" s="294">
        <v>227.85</v>
      </c>
      <c r="L1397" s="294">
        <v>3473.25</v>
      </c>
      <c r="M1397" s="294">
        <v>3245.4</v>
      </c>
      <c r="N1397" s="291" t="s">
        <v>42</v>
      </c>
    </row>
    <row r="1398" s="291" customFormat="1" hidden="1" outlineLevel="2" spans="1:14">
      <c r="A1398" s="291">
        <v>1273</v>
      </c>
      <c r="B1398" s="291" t="s">
        <v>1164</v>
      </c>
      <c r="C1398" s="291" t="s">
        <v>1427</v>
      </c>
      <c r="D1398" s="291" t="s">
        <v>444</v>
      </c>
      <c r="E1398" s="291" t="s">
        <v>1166</v>
      </c>
      <c r="F1398" s="291" t="s">
        <v>1167</v>
      </c>
      <c r="G1398" s="291" t="s">
        <v>1173</v>
      </c>
      <c r="H1398" s="294">
        <v>18.23</v>
      </c>
      <c r="I1398" s="294">
        <v>36.456</v>
      </c>
      <c r="J1398" s="291" t="s">
        <v>1169</v>
      </c>
      <c r="K1398" s="294">
        <v>227.85</v>
      </c>
      <c r="L1398" s="294">
        <v>3473.25</v>
      </c>
      <c r="M1398" s="294">
        <v>3245.4</v>
      </c>
      <c r="N1398" s="291" t="s">
        <v>42</v>
      </c>
    </row>
    <row r="1399" s="291" customFormat="1" hidden="1" outlineLevel="2" spans="1:14">
      <c r="A1399" s="291">
        <v>1274</v>
      </c>
      <c r="B1399" s="291" t="s">
        <v>1164</v>
      </c>
      <c r="C1399" s="291" t="s">
        <v>1427</v>
      </c>
      <c r="D1399" s="291" t="s">
        <v>444</v>
      </c>
      <c r="E1399" s="291" t="s">
        <v>1166</v>
      </c>
      <c r="F1399" s="291" t="s">
        <v>1167</v>
      </c>
      <c r="G1399" s="291" t="s">
        <v>1174</v>
      </c>
      <c r="H1399" s="294">
        <v>18.23</v>
      </c>
      <c r="I1399" s="294">
        <v>36.456</v>
      </c>
      <c r="J1399" s="291" t="s">
        <v>1169</v>
      </c>
      <c r="K1399" s="294">
        <v>227.85</v>
      </c>
      <c r="L1399" s="294">
        <v>3473.25</v>
      </c>
      <c r="M1399" s="294">
        <v>3245.4</v>
      </c>
      <c r="N1399" s="291" t="s">
        <v>42</v>
      </c>
    </row>
    <row r="1400" s="291" customFormat="1" hidden="1" outlineLevel="2" spans="1:14">
      <c r="A1400" s="291">
        <v>1275</v>
      </c>
      <c r="B1400" s="291" t="s">
        <v>1164</v>
      </c>
      <c r="C1400" s="291" t="s">
        <v>1427</v>
      </c>
      <c r="D1400" s="291" t="s">
        <v>444</v>
      </c>
      <c r="E1400" s="291" t="s">
        <v>1166</v>
      </c>
      <c r="F1400" s="291" t="s">
        <v>1167</v>
      </c>
      <c r="G1400" s="291" t="s">
        <v>1175</v>
      </c>
      <c r="H1400" s="294">
        <v>18.23</v>
      </c>
      <c r="I1400" s="294">
        <v>36.456</v>
      </c>
      <c r="J1400" s="291" t="s">
        <v>1169</v>
      </c>
      <c r="K1400" s="294">
        <v>227.85</v>
      </c>
      <c r="L1400" s="294">
        <v>3473.25</v>
      </c>
      <c r="M1400" s="294">
        <v>3245.4</v>
      </c>
      <c r="N1400" s="291" t="s">
        <v>42</v>
      </c>
    </row>
    <row r="1401" s="291" customFormat="1" outlineLevel="1" collapsed="1" spans="4:14">
      <c r="D1401" s="293" t="s">
        <v>1428</v>
      </c>
      <c r="H1401" s="294">
        <f>SUBTOTAL(9,H1390:H1400)</f>
        <v>200.53</v>
      </c>
      <c r="I1401" s="294">
        <f>SUBTOTAL(9,I1390:I1400)</f>
        <v>401.016</v>
      </c>
      <c r="K1401" s="294"/>
      <c r="L1401" s="294"/>
      <c r="M1401" s="294"/>
      <c r="N1401" s="291">
        <f>SUBTOTAL(9,N1390:N1400)</f>
        <v>0</v>
      </c>
    </row>
    <row r="1402" s="291" customFormat="1" hidden="1" outlineLevel="2" spans="1:14">
      <c r="A1402" s="291">
        <v>1276</v>
      </c>
      <c r="B1402" s="291" t="s">
        <v>1164</v>
      </c>
      <c r="C1402" s="291" t="s">
        <v>1429</v>
      </c>
      <c r="D1402" s="291" t="s">
        <v>482</v>
      </c>
      <c r="E1402" s="291" t="s">
        <v>1166</v>
      </c>
      <c r="F1402" s="291" t="s">
        <v>1167</v>
      </c>
      <c r="G1402" s="291" t="s">
        <v>1178</v>
      </c>
      <c r="H1402" s="294">
        <v>18.23</v>
      </c>
      <c r="I1402" s="294">
        <v>36.456</v>
      </c>
      <c r="J1402" s="291" t="s">
        <v>1169</v>
      </c>
      <c r="K1402" s="294">
        <v>227.85</v>
      </c>
      <c r="L1402" s="294">
        <v>3473.25</v>
      </c>
      <c r="M1402" s="294">
        <v>3245.4</v>
      </c>
      <c r="N1402" s="291" t="s">
        <v>42</v>
      </c>
    </row>
    <row r="1403" s="291" customFormat="1" hidden="1" outlineLevel="2" spans="1:14">
      <c r="A1403" s="291">
        <v>1277</v>
      </c>
      <c r="B1403" s="291" t="s">
        <v>1164</v>
      </c>
      <c r="C1403" s="291" t="s">
        <v>1429</v>
      </c>
      <c r="D1403" s="291" t="s">
        <v>482</v>
      </c>
      <c r="E1403" s="291" t="s">
        <v>1166</v>
      </c>
      <c r="F1403" s="291" t="s">
        <v>1167</v>
      </c>
      <c r="G1403" s="291" t="s">
        <v>1179</v>
      </c>
      <c r="H1403" s="294">
        <v>18.23</v>
      </c>
      <c r="I1403" s="294">
        <v>36.456</v>
      </c>
      <c r="J1403" s="291" t="s">
        <v>1169</v>
      </c>
      <c r="K1403" s="294">
        <v>227.85</v>
      </c>
      <c r="L1403" s="294">
        <v>3473.25</v>
      </c>
      <c r="M1403" s="294">
        <v>3245.4</v>
      </c>
      <c r="N1403" s="291" t="s">
        <v>42</v>
      </c>
    </row>
    <row r="1404" s="291" customFormat="1" hidden="1" outlineLevel="2" spans="1:14">
      <c r="A1404" s="291">
        <v>1278</v>
      </c>
      <c r="B1404" s="291" t="s">
        <v>1164</v>
      </c>
      <c r="C1404" s="291" t="s">
        <v>1429</v>
      </c>
      <c r="D1404" s="291" t="s">
        <v>482</v>
      </c>
      <c r="E1404" s="291" t="s">
        <v>1166</v>
      </c>
      <c r="F1404" s="291" t="s">
        <v>1167</v>
      </c>
      <c r="G1404" s="291" t="s">
        <v>1180</v>
      </c>
      <c r="H1404" s="294">
        <v>18.23</v>
      </c>
      <c r="I1404" s="294">
        <v>36.456</v>
      </c>
      <c r="J1404" s="291" t="s">
        <v>1169</v>
      </c>
      <c r="K1404" s="294">
        <v>227.85</v>
      </c>
      <c r="L1404" s="294">
        <v>3473.25</v>
      </c>
      <c r="M1404" s="294">
        <v>3245.4</v>
      </c>
      <c r="N1404" s="291" t="s">
        <v>42</v>
      </c>
    </row>
    <row r="1405" s="291" customFormat="1" hidden="1" outlineLevel="2" spans="1:14">
      <c r="A1405" s="291">
        <v>1279</v>
      </c>
      <c r="B1405" s="291" t="s">
        <v>1164</v>
      </c>
      <c r="C1405" s="291" t="s">
        <v>1429</v>
      </c>
      <c r="D1405" s="291" t="s">
        <v>482</v>
      </c>
      <c r="E1405" s="291" t="s">
        <v>1166</v>
      </c>
      <c r="F1405" s="291" t="s">
        <v>1167</v>
      </c>
      <c r="G1405" s="291" t="s">
        <v>1181</v>
      </c>
      <c r="H1405" s="294">
        <v>18.23</v>
      </c>
      <c r="I1405" s="294">
        <v>36.456</v>
      </c>
      <c r="J1405" s="291" t="s">
        <v>1169</v>
      </c>
      <c r="K1405" s="294">
        <v>227.85</v>
      </c>
      <c r="L1405" s="294">
        <v>3473.25</v>
      </c>
      <c r="M1405" s="294">
        <v>3245.4</v>
      </c>
      <c r="N1405" s="291" t="s">
        <v>42</v>
      </c>
    </row>
    <row r="1406" s="291" customFormat="1" hidden="1" outlineLevel="2" spans="1:14">
      <c r="A1406" s="291">
        <v>1280</v>
      </c>
      <c r="B1406" s="291" t="s">
        <v>1164</v>
      </c>
      <c r="C1406" s="291" t="s">
        <v>1429</v>
      </c>
      <c r="D1406" s="291" t="s">
        <v>482</v>
      </c>
      <c r="E1406" s="291" t="s">
        <v>1166</v>
      </c>
      <c r="F1406" s="291" t="s">
        <v>1167</v>
      </c>
      <c r="G1406" s="291" t="s">
        <v>1168</v>
      </c>
      <c r="H1406" s="294">
        <v>18.23</v>
      </c>
      <c r="I1406" s="294">
        <v>36.456</v>
      </c>
      <c r="J1406" s="291" t="s">
        <v>1169</v>
      </c>
      <c r="K1406" s="294">
        <v>227.85</v>
      </c>
      <c r="L1406" s="294">
        <v>3473.25</v>
      </c>
      <c r="M1406" s="294">
        <v>3245.4</v>
      </c>
      <c r="N1406" s="291" t="s">
        <v>42</v>
      </c>
    </row>
    <row r="1407" s="291" customFormat="1" hidden="1" outlineLevel="2" spans="1:14">
      <c r="A1407" s="291">
        <v>1281</v>
      </c>
      <c r="B1407" s="291" t="s">
        <v>1164</v>
      </c>
      <c r="C1407" s="291" t="s">
        <v>1429</v>
      </c>
      <c r="D1407" s="291" t="s">
        <v>482</v>
      </c>
      <c r="E1407" s="291" t="s">
        <v>1166</v>
      </c>
      <c r="F1407" s="291" t="s">
        <v>1167</v>
      </c>
      <c r="G1407" s="291" t="s">
        <v>1170</v>
      </c>
      <c r="H1407" s="294">
        <v>18.23</v>
      </c>
      <c r="I1407" s="294">
        <v>36.456</v>
      </c>
      <c r="J1407" s="291" t="s">
        <v>1169</v>
      </c>
      <c r="K1407" s="294">
        <v>227.85</v>
      </c>
      <c r="L1407" s="294">
        <v>3473.25</v>
      </c>
      <c r="M1407" s="294">
        <v>3245.4</v>
      </c>
      <c r="N1407" s="291" t="s">
        <v>42</v>
      </c>
    </row>
    <row r="1408" s="291" customFormat="1" hidden="1" outlineLevel="2" spans="1:14">
      <c r="A1408" s="291">
        <v>1282</v>
      </c>
      <c r="B1408" s="291" t="s">
        <v>1164</v>
      </c>
      <c r="C1408" s="291" t="s">
        <v>1429</v>
      </c>
      <c r="D1408" s="291" t="s">
        <v>482</v>
      </c>
      <c r="E1408" s="291" t="s">
        <v>1166</v>
      </c>
      <c r="F1408" s="291" t="s">
        <v>1167</v>
      </c>
      <c r="G1408" s="291" t="s">
        <v>1171</v>
      </c>
      <c r="H1408" s="294">
        <v>18.23</v>
      </c>
      <c r="I1408" s="294">
        <v>36.456</v>
      </c>
      <c r="J1408" s="291" t="s">
        <v>1169</v>
      </c>
      <c r="K1408" s="294">
        <v>227.85</v>
      </c>
      <c r="L1408" s="294">
        <v>3473.25</v>
      </c>
      <c r="M1408" s="294">
        <v>3245.4</v>
      </c>
      <c r="N1408" s="291" t="s">
        <v>42</v>
      </c>
    </row>
    <row r="1409" s="291" customFormat="1" hidden="1" outlineLevel="2" spans="1:14">
      <c r="A1409" s="291">
        <v>1283</v>
      </c>
      <c r="B1409" s="291" t="s">
        <v>1164</v>
      </c>
      <c r="C1409" s="291" t="s">
        <v>1429</v>
      </c>
      <c r="D1409" s="291" t="s">
        <v>482</v>
      </c>
      <c r="E1409" s="291" t="s">
        <v>1166</v>
      </c>
      <c r="F1409" s="291" t="s">
        <v>1167</v>
      </c>
      <c r="G1409" s="291" t="s">
        <v>1172</v>
      </c>
      <c r="H1409" s="294">
        <v>18.23</v>
      </c>
      <c r="I1409" s="294">
        <v>36.456</v>
      </c>
      <c r="J1409" s="291" t="s">
        <v>1169</v>
      </c>
      <c r="K1409" s="294">
        <v>227.85</v>
      </c>
      <c r="L1409" s="294">
        <v>3473.25</v>
      </c>
      <c r="M1409" s="294">
        <v>3245.4</v>
      </c>
      <c r="N1409" s="291" t="s">
        <v>42</v>
      </c>
    </row>
    <row r="1410" s="291" customFormat="1" hidden="1" outlineLevel="2" spans="1:14">
      <c r="A1410" s="291">
        <v>1284</v>
      </c>
      <c r="B1410" s="291" t="s">
        <v>1164</v>
      </c>
      <c r="C1410" s="291" t="s">
        <v>1429</v>
      </c>
      <c r="D1410" s="291" t="s">
        <v>482</v>
      </c>
      <c r="E1410" s="291" t="s">
        <v>1166</v>
      </c>
      <c r="F1410" s="291" t="s">
        <v>1167</v>
      </c>
      <c r="G1410" s="291" t="s">
        <v>1173</v>
      </c>
      <c r="H1410" s="294">
        <v>18.23</v>
      </c>
      <c r="I1410" s="294">
        <v>36.456</v>
      </c>
      <c r="J1410" s="291" t="s">
        <v>1169</v>
      </c>
      <c r="K1410" s="294">
        <v>227.85</v>
      </c>
      <c r="L1410" s="294">
        <v>3473.25</v>
      </c>
      <c r="M1410" s="294">
        <v>3245.4</v>
      </c>
      <c r="N1410" s="291" t="s">
        <v>42</v>
      </c>
    </row>
    <row r="1411" s="291" customFormat="1" hidden="1" outlineLevel="2" spans="1:14">
      <c r="A1411" s="291">
        <v>1285</v>
      </c>
      <c r="B1411" s="291" t="s">
        <v>1164</v>
      </c>
      <c r="C1411" s="291" t="s">
        <v>1429</v>
      </c>
      <c r="D1411" s="291" t="s">
        <v>482</v>
      </c>
      <c r="E1411" s="291" t="s">
        <v>1166</v>
      </c>
      <c r="F1411" s="291" t="s">
        <v>1167</v>
      </c>
      <c r="G1411" s="291" t="s">
        <v>1174</v>
      </c>
      <c r="H1411" s="294">
        <v>18.23</v>
      </c>
      <c r="I1411" s="294">
        <v>36.456</v>
      </c>
      <c r="J1411" s="291" t="s">
        <v>1169</v>
      </c>
      <c r="K1411" s="294">
        <v>227.85</v>
      </c>
      <c r="L1411" s="294">
        <v>3473.25</v>
      </c>
      <c r="M1411" s="294">
        <v>3245.4</v>
      </c>
      <c r="N1411" s="291" t="s">
        <v>42</v>
      </c>
    </row>
    <row r="1412" s="291" customFormat="1" hidden="1" outlineLevel="2" spans="1:14">
      <c r="A1412" s="291">
        <v>1286</v>
      </c>
      <c r="B1412" s="291" t="s">
        <v>1164</v>
      </c>
      <c r="C1412" s="291" t="s">
        <v>1429</v>
      </c>
      <c r="D1412" s="291" t="s">
        <v>482</v>
      </c>
      <c r="E1412" s="291" t="s">
        <v>1166</v>
      </c>
      <c r="F1412" s="291" t="s">
        <v>1167</v>
      </c>
      <c r="G1412" s="291" t="s">
        <v>1175</v>
      </c>
      <c r="H1412" s="294">
        <v>18.23</v>
      </c>
      <c r="I1412" s="294">
        <v>36.456</v>
      </c>
      <c r="J1412" s="291" t="s">
        <v>1169</v>
      </c>
      <c r="K1412" s="294">
        <v>227.85</v>
      </c>
      <c r="L1412" s="294">
        <v>3473.25</v>
      </c>
      <c r="M1412" s="294">
        <v>3245.4</v>
      </c>
      <c r="N1412" s="291" t="s">
        <v>42</v>
      </c>
    </row>
    <row r="1413" s="291" customFormat="1" outlineLevel="1" collapsed="1" spans="4:14">
      <c r="D1413" s="293" t="s">
        <v>1430</v>
      </c>
      <c r="H1413" s="294">
        <f>SUBTOTAL(9,H1402:H1412)</f>
        <v>200.53</v>
      </c>
      <c r="I1413" s="294">
        <f>SUBTOTAL(9,I1402:I1412)</f>
        <v>401.016</v>
      </c>
      <c r="K1413" s="294"/>
      <c r="L1413" s="294"/>
      <c r="M1413" s="294"/>
      <c r="N1413" s="291">
        <f>SUBTOTAL(9,N1402:N1412)</f>
        <v>0</v>
      </c>
    </row>
    <row r="1414" s="291" customFormat="1" hidden="1" outlineLevel="2" spans="1:14">
      <c r="A1414" s="291">
        <v>1287</v>
      </c>
      <c r="B1414" s="291" t="s">
        <v>1164</v>
      </c>
      <c r="C1414" s="291" t="s">
        <v>1431</v>
      </c>
      <c r="D1414" s="291" t="s">
        <v>736</v>
      </c>
      <c r="E1414" s="291" t="s">
        <v>1166</v>
      </c>
      <c r="F1414" s="291" t="s">
        <v>1167</v>
      </c>
      <c r="G1414" s="291" t="s">
        <v>1178</v>
      </c>
      <c r="H1414" s="294">
        <v>18.23</v>
      </c>
      <c r="I1414" s="294">
        <v>36.456</v>
      </c>
      <c r="J1414" s="291" t="s">
        <v>1169</v>
      </c>
      <c r="K1414" s="294">
        <v>227.85</v>
      </c>
      <c r="L1414" s="294">
        <v>3473.25</v>
      </c>
      <c r="M1414" s="294">
        <v>3245.4</v>
      </c>
      <c r="N1414" s="291" t="s">
        <v>42</v>
      </c>
    </row>
    <row r="1415" s="291" customFormat="1" hidden="1" outlineLevel="2" spans="1:14">
      <c r="A1415" s="291">
        <v>1288</v>
      </c>
      <c r="B1415" s="291" t="s">
        <v>1164</v>
      </c>
      <c r="C1415" s="291" t="s">
        <v>1431</v>
      </c>
      <c r="D1415" s="291" t="s">
        <v>736</v>
      </c>
      <c r="E1415" s="291" t="s">
        <v>1166</v>
      </c>
      <c r="F1415" s="291" t="s">
        <v>1167</v>
      </c>
      <c r="G1415" s="291" t="s">
        <v>1179</v>
      </c>
      <c r="H1415" s="294">
        <v>18.23</v>
      </c>
      <c r="I1415" s="294">
        <v>36.456</v>
      </c>
      <c r="J1415" s="291" t="s">
        <v>1169</v>
      </c>
      <c r="K1415" s="294">
        <v>227.85</v>
      </c>
      <c r="L1415" s="294">
        <v>3473.25</v>
      </c>
      <c r="M1415" s="294">
        <v>3245.4</v>
      </c>
      <c r="N1415" s="291" t="s">
        <v>42</v>
      </c>
    </row>
    <row r="1416" s="291" customFormat="1" hidden="1" outlineLevel="2" spans="1:14">
      <c r="A1416" s="291">
        <v>1289</v>
      </c>
      <c r="B1416" s="291" t="s">
        <v>1164</v>
      </c>
      <c r="C1416" s="291" t="s">
        <v>1431</v>
      </c>
      <c r="D1416" s="291" t="s">
        <v>736</v>
      </c>
      <c r="E1416" s="291" t="s">
        <v>1166</v>
      </c>
      <c r="F1416" s="291" t="s">
        <v>1167</v>
      </c>
      <c r="G1416" s="291" t="s">
        <v>1180</v>
      </c>
      <c r="H1416" s="294">
        <v>18.23</v>
      </c>
      <c r="I1416" s="294">
        <v>36.456</v>
      </c>
      <c r="J1416" s="291" t="s">
        <v>1169</v>
      </c>
      <c r="K1416" s="294">
        <v>227.85</v>
      </c>
      <c r="L1416" s="294">
        <v>3473.25</v>
      </c>
      <c r="M1416" s="294">
        <v>3245.4</v>
      </c>
      <c r="N1416" s="291" t="s">
        <v>42</v>
      </c>
    </row>
    <row r="1417" s="291" customFormat="1" hidden="1" outlineLevel="2" spans="1:14">
      <c r="A1417" s="291">
        <v>1290</v>
      </c>
      <c r="B1417" s="291" t="s">
        <v>1164</v>
      </c>
      <c r="C1417" s="291" t="s">
        <v>1431</v>
      </c>
      <c r="D1417" s="291" t="s">
        <v>736</v>
      </c>
      <c r="E1417" s="291" t="s">
        <v>1166</v>
      </c>
      <c r="F1417" s="291" t="s">
        <v>1167</v>
      </c>
      <c r="G1417" s="291" t="s">
        <v>1181</v>
      </c>
      <c r="H1417" s="294">
        <v>18.23</v>
      </c>
      <c r="I1417" s="294">
        <v>36.456</v>
      </c>
      <c r="J1417" s="291" t="s">
        <v>1169</v>
      </c>
      <c r="K1417" s="294">
        <v>227.85</v>
      </c>
      <c r="L1417" s="294">
        <v>3473.25</v>
      </c>
      <c r="M1417" s="294">
        <v>3245.4</v>
      </c>
      <c r="N1417" s="291" t="s">
        <v>42</v>
      </c>
    </row>
    <row r="1418" s="291" customFormat="1" hidden="1" outlineLevel="2" spans="1:14">
      <c r="A1418" s="291">
        <v>1291</v>
      </c>
      <c r="B1418" s="291" t="s">
        <v>1164</v>
      </c>
      <c r="C1418" s="291" t="s">
        <v>1431</v>
      </c>
      <c r="D1418" s="291" t="s">
        <v>736</v>
      </c>
      <c r="E1418" s="291" t="s">
        <v>1166</v>
      </c>
      <c r="F1418" s="291" t="s">
        <v>1167</v>
      </c>
      <c r="G1418" s="291" t="s">
        <v>1168</v>
      </c>
      <c r="H1418" s="294">
        <v>18.23</v>
      </c>
      <c r="I1418" s="294">
        <v>36.456</v>
      </c>
      <c r="J1418" s="291" t="s">
        <v>1169</v>
      </c>
      <c r="K1418" s="294">
        <v>227.85</v>
      </c>
      <c r="L1418" s="294">
        <v>3473.25</v>
      </c>
      <c r="M1418" s="294">
        <v>3245.4</v>
      </c>
      <c r="N1418" s="291" t="s">
        <v>42</v>
      </c>
    </row>
    <row r="1419" s="291" customFormat="1" hidden="1" outlineLevel="2" spans="1:14">
      <c r="A1419" s="291">
        <v>1292</v>
      </c>
      <c r="B1419" s="291" t="s">
        <v>1164</v>
      </c>
      <c r="C1419" s="291" t="s">
        <v>1431</v>
      </c>
      <c r="D1419" s="291" t="s">
        <v>736</v>
      </c>
      <c r="E1419" s="291" t="s">
        <v>1166</v>
      </c>
      <c r="F1419" s="291" t="s">
        <v>1167</v>
      </c>
      <c r="G1419" s="291" t="s">
        <v>1170</v>
      </c>
      <c r="H1419" s="294">
        <v>18.23</v>
      </c>
      <c r="I1419" s="294">
        <v>36.456</v>
      </c>
      <c r="J1419" s="291" t="s">
        <v>1169</v>
      </c>
      <c r="K1419" s="294">
        <v>227.85</v>
      </c>
      <c r="L1419" s="294">
        <v>3473.25</v>
      </c>
      <c r="M1419" s="294">
        <v>3245.4</v>
      </c>
      <c r="N1419" s="291" t="s">
        <v>42</v>
      </c>
    </row>
    <row r="1420" s="291" customFormat="1" hidden="1" outlineLevel="2" spans="1:14">
      <c r="A1420" s="291">
        <v>1293</v>
      </c>
      <c r="B1420" s="291" t="s">
        <v>1164</v>
      </c>
      <c r="C1420" s="291" t="s">
        <v>1431</v>
      </c>
      <c r="D1420" s="291" t="s">
        <v>736</v>
      </c>
      <c r="E1420" s="291" t="s">
        <v>1166</v>
      </c>
      <c r="F1420" s="291" t="s">
        <v>1167</v>
      </c>
      <c r="G1420" s="291" t="s">
        <v>1171</v>
      </c>
      <c r="H1420" s="294">
        <v>18.23</v>
      </c>
      <c r="I1420" s="294">
        <v>36.456</v>
      </c>
      <c r="J1420" s="291" t="s">
        <v>1169</v>
      </c>
      <c r="K1420" s="294">
        <v>227.85</v>
      </c>
      <c r="L1420" s="294">
        <v>3473.25</v>
      </c>
      <c r="M1420" s="294">
        <v>3245.4</v>
      </c>
      <c r="N1420" s="291" t="s">
        <v>42</v>
      </c>
    </row>
    <row r="1421" s="291" customFormat="1" hidden="1" outlineLevel="2" spans="1:14">
      <c r="A1421" s="291">
        <v>1294</v>
      </c>
      <c r="B1421" s="291" t="s">
        <v>1164</v>
      </c>
      <c r="C1421" s="291" t="s">
        <v>1431</v>
      </c>
      <c r="D1421" s="291" t="s">
        <v>736</v>
      </c>
      <c r="E1421" s="291" t="s">
        <v>1166</v>
      </c>
      <c r="F1421" s="291" t="s">
        <v>1167</v>
      </c>
      <c r="G1421" s="291" t="s">
        <v>1172</v>
      </c>
      <c r="H1421" s="294">
        <v>18.23</v>
      </c>
      <c r="I1421" s="294">
        <v>36.456</v>
      </c>
      <c r="J1421" s="291" t="s">
        <v>1169</v>
      </c>
      <c r="K1421" s="294">
        <v>227.85</v>
      </c>
      <c r="L1421" s="294">
        <v>3473.25</v>
      </c>
      <c r="M1421" s="294">
        <v>3245.4</v>
      </c>
      <c r="N1421" s="291" t="s">
        <v>42</v>
      </c>
    </row>
    <row r="1422" s="291" customFormat="1" hidden="1" outlineLevel="2" spans="1:14">
      <c r="A1422" s="291">
        <v>1295</v>
      </c>
      <c r="B1422" s="291" t="s">
        <v>1164</v>
      </c>
      <c r="C1422" s="291" t="s">
        <v>1431</v>
      </c>
      <c r="D1422" s="291" t="s">
        <v>736</v>
      </c>
      <c r="E1422" s="291" t="s">
        <v>1166</v>
      </c>
      <c r="F1422" s="291" t="s">
        <v>1167</v>
      </c>
      <c r="G1422" s="291" t="s">
        <v>1173</v>
      </c>
      <c r="H1422" s="294">
        <v>18.23</v>
      </c>
      <c r="I1422" s="294">
        <v>36.456</v>
      </c>
      <c r="J1422" s="291" t="s">
        <v>1169</v>
      </c>
      <c r="K1422" s="294">
        <v>227.85</v>
      </c>
      <c r="L1422" s="294">
        <v>3473.25</v>
      </c>
      <c r="M1422" s="294">
        <v>3245.4</v>
      </c>
      <c r="N1422" s="291" t="s">
        <v>42</v>
      </c>
    </row>
    <row r="1423" s="291" customFormat="1" hidden="1" outlineLevel="2" spans="1:14">
      <c r="A1423" s="291">
        <v>1296</v>
      </c>
      <c r="B1423" s="291" t="s">
        <v>1164</v>
      </c>
      <c r="C1423" s="291" t="s">
        <v>1431</v>
      </c>
      <c r="D1423" s="291" t="s">
        <v>736</v>
      </c>
      <c r="E1423" s="291" t="s">
        <v>1166</v>
      </c>
      <c r="F1423" s="291" t="s">
        <v>1167</v>
      </c>
      <c r="G1423" s="291" t="s">
        <v>1174</v>
      </c>
      <c r="H1423" s="294">
        <v>18.23</v>
      </c>
      <c r="I1423" s="294">
        <v>36.456</v>
      </c>
      <c r="J1423" s="291" t="s">
        <v>1169</v>
      </c>
      <c r="K1423" s="294">
        <v>227.85</v>
      </c>
      <c r="L1423" s="294">
        <v>3473.25</v>
      </c>
      <c r="M1423" s="294">
        <v>3245.4</v>
      </c>
      <c r="N1423" s="291" t="s">
        <v>42</v>
      </c>
    </row>
    <row r="1424" s="291" customFormat="1" hidden="1" outlineLevel="2" spans="1:14">
      <c r="A1424" s="291">
        <v>1297</v>
      </c>
      <c r="B1424" s="291" t="s">
        <v>1164</v>
      </c>
      <c r="C1424" s="291" t="s">
        <v>1431</v>
      </c>
      <c r="D1424" s="291" t="s">
        <v>736</v>
      </c>
      <c r="E1424" s="291" t="s">
        <v>1166</v>
      </c>
      <c r="F1424" s="291" t="s">
        <v>1167</v>
      </c>
      <c r="G1424" s="291" t="s">
        <v>1175</v>
      </c>
      <c r="H1424" s="294">
        <v>18.23</v>
      </c>
      <c r="I1424" s="294">
        <v>36.456</v>
      </c>
      <c r="J1424" s="291" t="s">
        <v>1169</v>
      </c>
      <c r="K1424" s="294">
        <v>227.85</v>
      </c>
      <c r="L1424" s="294">
        <v>3473.25</v>
      </c>
      <c r="M1424" s="294">
        <v>3245.4</v>
      </c>
      <c r="N1424" s="291" t="s">
        <v>42</v>
      </c>
    </row>
    <row r="1425" s="291" customFormat="1" outlineLevel="1" collapsed="1" spans="4:14">
      <c r="D1425" s="293" t="s">
        <v>1432</v>
      </c>
      <c r="H1425" s="294">
        <f>SUBTOTAL(9,H1414:H1424)</f>
        <v>200.53</v>
      </c>
      <c r="I1425" s="294">
        <f>SUBTOTAL(9,I1414:I1424)</f>
        <v>401.016</v>
      </c>
      <c r="K1425" s="294"/>
      <c r="L1425" s="294"/>
      <c r="M1425" s="294"/>
      <c r="N1425" s="291">
        <f>SUBTOTAL(9,N1414:N1424)</f>
        <v>0</v>
      </c>
    </row>
    <row r="1426" s="291" customFormat="1" hidden="1" outlineLevel="2" spans="1:14">
      <c r="A1426" s="291">
        <v>1298</v>
      </c>
      <c r="B1426" s="291" t="s">
        <v>1164</v>
      </c>
      <c r="C1426" s="291" t="s">
        <v>1433</v>
      </c>
      <c r="D1426" s="291" t="s">
        <v>742</v>
      </c>
      <c r="E1426" s="291" t="s">
        <v>1166</v>
      </c>
      <c r="F1426" s="291" t="s">
        <v>1167</v>
      </c>
      <c r="G1426" s="291" t="s">
        <v>1178</v>
      </c>
      <c r="H1426" s="294">
        <v>18.23</v>
      </c>
      <c r="I1426" s="294">
        <v>36.456</v>
      </c>
      <c r="J1426" s="291" t="s">
        <v>1169</v>
      </c>
      <c r="K1426" s="294">
        <v>227.85</v>
      </c>
      <c r="L1426" s="294">
        <v>3473.25</v>
      </c>
      <c r="M1426" s="294">
        <v>3245.4</v>
      </c>
      <c r="N1426" s="291" t="s">
        <v>42</v>
      </c>
    </row>
    <row r="1427" s="291" customFormat="1" hidden="1" outlineLevel="2" spans="1:14">
      <c r="A1427" s="291">
        <v>1299</v>
      </c>
      <c r="B1427" s="291" t="s">
        <v>1164</v>
      </c>
      <c r="C1427" s="291" t="s">
        <v>1433</v>
      </c>
      <c r="D1427" s="291" t="s">
        <v>742</v>
      </c>
      <c r="E1427" s="291" t="s">
        <v>1166</v>
      </c>
      <c r="F1427" s="291" t="s">
        <v>1167</v>
      </c>
      <c r="G1427" s="291" t="s">
        <v>1179</v>
      </c>
      <c r="H1427" s="294">
        <v>18.23</v>
      </c>
      <c r="I1427" s="294">
        <v>36.456</v>
      </c>
      <c r="J1427" s="291" t="s">
        <v>1169</v>
      </c>
      <c r="K1427" s="294">
        <v>227.85</v>
      </c>
      <c r="L1427" s="294">
        <v>3473.25</v>
      </c>
      <c r="M1427" s="294">
        <v>3245.4</v>
      </c>
      <c r="N1427" s="291" t="s">
        <v>42</v>
      </c>
    </row>
    <row r="1428" s="291" customFormat="1" hidden="1" outlineLevel="2" spans="1:14">
      <c r="A1428" s="291">
        <v>1300</v>
      </c>
      <c r="B1428" s="291" t="s">
        <v>1164</v>
      </c>
      <c r="C1428" s="291" t="s">
        <v>1433</v>
      </c>
      <c r="D1428" s="291" t="s">
        <v>742</v>
      </c>
      <c r="E1428" s="291" t="s">
        <v>1166</v>
      </c>
      <c r="F1428" s="291" t="s">
        <v>1167</v>
      </c>
      <c r="G1428" s="291" t="s">
        <v>1180</v>
      </c>
      <c r="H1428" s="294">
        <v>18.23</v>
      </c>
      <c r="I1428" s="294">
        <v>36.456</v>
      </c>
      <c r="J1428" s="291" t="s">
        <v>1169</v>
      </c>
      <c r="K1428" s="294">
        <v>227.85</v>
      </c>
      <c r="L1428" s="294">
        <v>3473.25</v>
      </c>
      <c r="M1428" s="294">
        <v>3245.4</v>
      </c>
      <c r="N1428" s="291" t="s">
        <v>42</v>
      </c>
    </row>
    <row r="1429" s="291" customFormat="1" hidden="1" outlineLevel="2" spans="1:14">
      <c r="A1429" s="291">
        <v>1301</v>
      </c>
      <c r="B1429" s="291" t="s">
        <v>1164</v>
      </c>
      <c r="C1429" s="291" t="s">
        <v>1433</v>
      </c>
      <c r="D1429" s="291" t="s">
        <v>742</v>
      </c>
      <c r="E1429" s="291" t="s">
        <v>1166</v>
      </c>
      <c r="F1429" s="291" t="s">
        <v>1167</v>
      </c>
      <c r="G1429" s="291" t="s">
        <v>1181</v>
      </c>
      <c r="H1429" s="294">
        <v>18.23</v>
      </c>
      <c r="I1429" s="294">
        <v>36.456</v>
      </c>
      <c r="J1429" s="291" t="s">
        <v>1169</v>
      </c>
      <c r="K1429" s="294">
        <v>227.85</v>
      </c>
      <c r="L1429" s="294">
        <v>3473.25</v>
      </c>
      <c r="M1429" s="294">
        <v>3245.4</v>
      </c>
      <c r="N1429" s="291" t="s">
        <v>42</v>
      </c>
    </row>
    <row r="1430" s="291" customFormat="1" hidden="1" outlineLevel="2" spans="1:14">
      <c r="A1430" s="291">
        <v>1302</v>
      </c>
      <c r="B1430" s="291" t="s">
        <v>1164</v>
      </c>
      <c r="C1430" s="291" t="s">
        <v>1433</v>
      </c>
      <c r="D1430" s="291" t="s">
        <v>742</v>
      </c>
      <c r="E1430" s="291" t="s">
        <v>1166</v>
      </c>
      <c r="F1430" s="291" t="s">
        <v>1167</v>
      </c>
      <c r="G1430" s="291" t="s">
        <v>1168</v>
      </c>
      <c r="H1430" s="294">
        <v>18.23</v>
      </c>
      <c r="I1430" s="294">
        <v>36.456</v>
      </c>
      <c r="J1430" s="291" t="s">
        <v>1169</v>
      </c>
      <c r="K1430" s="294">
        <v>227.85</v>
      </c>
      <c r="L1430" s="294">
        <v>3473.25</v>
      </c>
      <c r="M1430" s="294">
        <v>3245.4</v>
      </c>
      <c r="N1430" s="291" t="s">
        <v>42</v>
      </c>
    </row>
    <row r="1431" s="291" customFormat="1" hidden="1" outlineLevel="2" spans="1:14">
      <c r="A1431" s="291">
        <v>1303</v>
      </c>
      <c r="B1431" s="291" t="s">
        <v>1164</v>
      </c>
      <c r="C1431" s="291" t="s">
        <v>1433</v>
      </c>
      <c r="D1431" s="291" t="s">
        <v>742</v>
      </c>
      <c r="E1431" s="291" t="s">
        <v>1166</v>
      </c>
      <c r="F1431" s="291" t="s">
        <v>1167</v>
      </c>
      <c r="G1431" s="291" t="s">
        <v>1170</v>
      </c>
      <c r="H1431" s="294">
        <v>18.23</v>
      </c>
      <c r="I1431" s="294">
        <v>36.456</v>
      </c>
      <c r="J1431" s="291" t="s">
        <v>1169</v>
      </c>
      <c r="K1431" s="294">
        <v>227.85</v>
      </c>
      <c r="L1431" s="294">
        <v>3473.25</v>
      </c>
      <c r="M1431" s="294">
        <v>3245.4</v>
      </c>
      <c r="N1431" s="291" t="s">
        <v>42</v>
      </c>
    </row>
    <row r="1432" s="291" customFormat="1" hidden="1" outlineLevel="2" spans="1:14">
      <c r="A1432" s="291">
        <v>1304</v>
      </c>
      <c r="B1432" s="291" t="s">
        <v>1164</v>
      </c>
      <c r="C1432" s="291" t="s">
        <v>1433</v>
      </c>
      <c r="D1432" s="291" t="s">
        <v>742</v>
      </c>
      <c r="E1432" s="291" t="s">
        <v>1166</v>
      </c>
      <c r="F1432" s="291" t="s">
        <v>1167</v>
      </c>
      <c r="G1432" s="291" t="s">
        <v>1171</v>
      </c>
      <c r="H1432" s="294">
        <v>18.23</v>
      </c>
      <c r="I1432" s="294">
        <v>36.456</v>
      </c>
      <c r="J1432" s="291" t="s">
        <v>1169</v>
      </c>
      <c r="K1432" s="294">
        <v>227.85</v>
      </c>
      <c r="L1432" s="294">
        <v>3473.25</v>
      </c>
      <c r="M1432" s="294">
        <v>3245.4</v>
      </c>
      <c r="N1432" s="291" t="s">
        <v>42</v>
      </c>
    </row>
    <row r="1433" s="291" customFormat="1" hidden="1" outlineLevel="2" spans="1:14">
      <c r="A1433" s="291">
        <v>1305</v>
      </c>
      <c r="B1433" s="291" t="s">
        <v>1164</v>
      </c>
      <c r="C1433" s="291" t="s">
        <v>1433</v>
      </c>
      <c r="D1433" s="291" t="s">
        <v>742</v>
      </c>
      <c r="E1433" s="291" t="s">
        <v>1166</v>
      </c>
      <c r="F1433" s="291" t="s">
        <v>1167</v>
      </c>
      <c r="G1433" s="291" t="s">
        <v>1172</v>
      </c>
      <c r="H1433" s="294">
        <v>18.23</v>
      </c>
      <c r="I1433" s="294">
        <v>36.456</v>
      </c>
      <c r="J1433" s="291" t="s">
        <v>1169</v>
      </c>
      <c r="K1433" s="294">
        <v>227.85</v>
      </c>
      <c r="L1433" s="294">
        <v>3473.25</v>
      </c>
      <c r="M1433" s="294">
        <v>3245.4</v>
      </c>
      <c r="N1433" s="291" t="s">
        <v>42</v>
      </c>
    </row>
    <row r="1434" s="291" customFormat="1" hidden="1" outlineLevel="2" spans="1:14">
      <c r="A1434" s="291">
        <v>1306</v>
      </c>
      <c r="B1434" s="291" t="s">
        <v>1164</v>
      </c>
      <c r="C1434" s="291" t="s">
        <v>1433</v>
      </c>
      <c r="D1434" s="291" t="s">
        <v>742</v>
      </c>
      <c r="E1434" s="291" t="s">
        <v>1166</v>
      </c>
      <c r="F1434" s="291" t="s">
        <v>1167</v>
      </c>
      <c r="G1434" s="291" t="s">
        <v>1173</v>
      </c>
      <c r="H1434" s="294">
        <v>18.23</v>
      </c>
      <c r="I1434" s="294">
        <v>36.456</v>
      </c>
      <c r="J1434" s="291" t="s">
        <v>1169</v>
      </c>
      <c r="K1434" s="294">
        <v>227.85</v>
      </c>
      <c r="L1434" s="294">
        <v>3473.25</v>
      </c>
      <c r="M1434" s="294">
        <v>3245.4</v>
      </c>
      <c r="N1434" s="291" t="s">
        <v>42</v>
      </c>
    </row>
    <row r="1435" s="291" customFormat="1" hidden="1" outlineLevel="2" spans="1:14">
      <c r="A1435" s="291">
        <v>1307</v>
      </c>
      <c r="B1435" s="291" t="s">
        <v>1164</v>
      </c>
      <c r="C1435" s="291" t="s">
        <v>1433</v>
      </c>
      <c r="D1435" s="291" t="s">
        <v>742</v>
      </c>
      <c r="E1435" s="291" t="s">
        <v>1166</v>
      </c>
      <c r="F1435" s="291" t="s">
        <v>1167</v>
      </c>
      <c r="G1435" s="291" t="s">
        <v>1174</v>
      </c>
      <c r="H1435" s="294">
        <v>18.23</v>
      </c>
      <c r="I1435" s="294">
        <v>36.456</v>
      </c>
      <c r="J1435" s="291" t="s">
        <v>1169</v>
      </c>
      <c r="K1435" s="294">
        <v>227.85</v>
      </c>
      <c r="L1435" s="294">
        <v>3473.25</v>
      </c>
      <c r="M1435" s="294">
        <v>3245.4</v>
      </c>
      <c r="N1435" s="291" t="s">
        <v>42</v>
      </c>
    </row>
    <row r="1436" s="291" customFormat="1" hidden="1" outlineLevel="2" spans="1:14">
      <c r="A1436" s="291">
        <v>1308</v>
      </c>
      <c r="B1436" s="291" t="s">
        <v>1164</v>
      </c>
      <c r="C1436" s="291" t="s">
        <v>1433</v>
      </c>
      <c r="D1436" s="291" t="s">
        <v>742</v>
      </c>
      <c r="E1436" s="291" t="s">
        <v>1166</v>
      </c>
      <c r="F1436" s="291" t="s">
        <v>1167</v>
      </c>
      <c r="G1436" s="291" t="s">
        <v>1175</v>
      </c>
      <c r="H1436" s="294">
        <v>18.23</v>
      </c>
      <c r="I1436" s="294">
        <v>36.456</v>
      </c>
      <c r="J1436" s="291" t="s">
        <v>1169</v>
      </c>
      <c r="K1436" s="294">
        <v>227.85</v>
      </c>
      <c r="L1436" s="294">
        <v>3473.25</v>
      </c>
      <c r="M1436" s="294">
        <v>3245.4</v>
      </c>
      <c r="N1436" s="291" t="s">
        <v>42</v>
      </c>
    </row>
    <row r="1437" s="291" customFormat="1" outlineLevel="1" collapsed="1" spans="4:14">
      <c r="D1437" s="293" t="s">
        <v>1434</v>
      </c>
      <c r="H1437" s="294">
        <f>SUBTOTAL(9,H1426:H1436)</f>
        <v>200.53</v>
      </c>
      <c r="I1437" s="294">
        <f>SUBTOTAL(9,I1426:I1436)</f>
        <v>401.016</v>
      </c>
      <c r="K1437" s="294"/>
      <c r="L1437" s="294"/>
      <c r="M1437" s="294"/>
      <c r="N1437" s="291">
        <f>SUBTOTAL(9,N1426:N1436)</f>
        <v>0</v>
      </c>
    </row>
    <row r="1438" s="291" customFormat="1" hidden="1" outlineLevel="2" spans="1:14">
      <c r="A1438" s="291">
        <v>1309</v>
      </c>
      <c r="B1438" s="291" t="s">
        <v>1164</v>
      </c>
      <c r="C1438" s="291" t="s">
        <v>1435</v>
      </c>
      <c r="D1438" s="291" t="s">
        <v>740</v>
      </c>
      <c r="E1438" s="291" t="s">
        <v>1166</v>
      </c>
      <c r="F1438" s="291" t="s">
        <v>1167</v>
      </c>
      <c r="G1438" s="291" t="s">
        <v>1178</v>
      </c>
      <c r="H1438" s="294">
        <v>18.23</v>
      </c>
      <c r="I1438" s="294">
        <v>36.456</v>
      </c>
      <c r="J1438" s="291" t="s">
        <v>1169</v>
      </c>
      <c r="K1438" s="294">
        <v>227.85</v>
      </c>
      <c r="L1438" s="294">
        <v>3473.25</v>
      </c>
      <c r="M1438" s="294">
        <v>3245.4</v>
      </c>
      <c r="N1438" s="291" t="s">
        <v>42</v>
      </c>
    </row>
    <row r="1439" s="291" customFormat="1" hidden="1" outlineLevel="2" spans="1:14">
      <c r="A1439" s="291">
        <v>1310</v>
      </c>
      <c r="B1439" s="291" t="s">
        <v>1164</v>
      </c>
      <c r="C1439" s="291" t="s">
        <v>1435</v>
      </c>
      <c r="D1439" s="291" t="s">
        <v>740</v>
      </c>
      <c r="E1439" s="291" t="s">
        <v>1166</v>
      </c>
      <c r="F1439" s="291" t="s">
        <v>1167</v>
      </c>
      <c r="G1439" s="291" t="s">
        <v>1179</v>
      </c>
      <c r="H1439" s="294">
        <v>18.23</v>
      </c>
      <c r="I1439" s="294">
        <v>36.456</v>
      </c>
      <c r="J1439" s="291" t="s">
        <v>1169</v>
      </c>
      <c r="K1439" s="294">
        <v>227.85</v>
      </c>
      <c r="L1439" s="294">
        <v>3473.25</v>
      </c>
      <c r="M1439" s="294">
        <v>3245.4</v>
      </c>
      <c r="N1439" s="291" t="s">
        <v>42</v>
      </c>
    </row>
    <row r="1440" s="291" customFormat="1" hidden="1" outlineLevel="2" spans="1:14">
      <c r="A1440" s="291">
        <v>1311</v>
      </c>
      <c r="B1440" s="291" t="s">
        <v>1164</v>
      </c>
      <c r="C1440" s="291" t="s">
        <v>1435</v>
      </c>
      <c r="D1440" s="291" t="s">
        <v>740</v>
      </c>
      <c r="E1440" s="291" t="s">
        <v>1166</v>
      </c>
      <c r="F1440" s="291" t="s">
        <v>1167</v>
      </c>
      <c r="G1440" s="291" t="s">
        <v>1180</v>
      </c>
      <c r="H1440" s="294">
        <v>18.23</v>
      </c>
      <c r="I1440" s="294">
        <v>36.456</v>
      </c>
      <c r="J1440" s="291" t="s">
        <v>1169</v>
      </c>
      <c r="K1440" s="294">
        <v>227.85</v>
      </c>
      <c r="L1440" s="294">
        <v>3473.25</v>
      </c>
      <c r="M1440" s="294">
        <v>3245.4</v>
      </c>
      <c r="N1440" s="291" t="s">
        <v>42</v>
      </c>
    </row>
    <row r="1441" s="291" customFormat="1" hidden="1" outlineLevel="2" spans="1:14">
      <c r="A1441" s="291">
        <v>1312</v>
      </c>
      <c r="B1441" s="291" t="s">
        <v>1164</v>
      </c>
      <c r="C1441" s="291" t="s">
        <v>1435</v>
      </c>
      <c r="D1441" s="291" t="s">
        <v>740</v>
      </c>
      <c r="E1441" s="291" t="s">
        <v>1166</v>
      </c>
      <c r="F1441" s="291" t="s">
        <v>1167</v>
      </c>
      <c r="G1441" s="291" t="s">
        <v>1181</v>
      </c>
      <c r="H1441" s="294">
        <v>18.23</v>
      </c>
      <c r="I1441" s="294">
        <v>36.456</v>
      </c>
      <c r="J1441" s="291" t="s">
        <v>1169</v>
      </c>
      <c r="K1441" s="294">
        <v>227.85</v>
      </c>
      <c r="L1441" s="294">
        <v>3473.25</v>
      </c>
      <c r="M1441" s="294">
        <v>3245.4</v>
      </c>
      <c r="N1441" s="291" t="s">
        <v>42</v>
      </c>
    </row>
    <row r="1442" s="291" customFormat="1" hidden="1" outlineLevel="2" spans="1:14">
      <c r="A1442" s="291">
        <v>1313</v>
      </c>
      <c r="B1442" s="291" t="s">
        <v>1164</v>
      </c>
      <c r="C1442" s="291" t="s">
        <v>1435</v>
      </c>
      <c r="D1442" s="291" t="s">
        <v>740</v>
      </c>
      <c r="E1442" s="291" t="s">
        <v>1166</v>
      </c>
      <c r="F1442" s="291" t="s">
        <v>1167</v>
      </c>
      <c r="G1442" s="291" t="s">
        <v>1168</v>
      </c>
      <c r="H1442" s="294">
        <v>18.23</v>
      </c>
      <c r="I1442" s="294">
        <v>36.456</v>
      </c>
      <c r="J1442" s="291" t="s">
        <v>1169</v>
      </c>
      <c r="K1442" s="294">
        <v>227.85</v>
      </c>
      <c r="L1442" s="294">
        <v>3473.25</v>
      </c>
      <c r="M1442" s="294">
        <v>3245.4</v>
      </c>
      <c r="N1442" s="291" t="s">
        <v>42</v>
      </c>
    </row>
    <row r="1443" s="291" customFormat="1" hidden="1" outlineLevel="2" spans="1:14">
      <c r="A1443" s="291">
        <v>1314</v>
      </c>
      <c r="B1443" s="291" t="s">
        <v>1164</v>
      </c>
      <c r="C1443" s="291" t="s">
        <v>1435</v>
      </c>
      <c r="D1443" s="291" t="s">
        <v>740</v>
      </c>
      <c r="E1443" s="291" t="s">
        <v>1166</v>
      </c>
      <c r="F1443" s="291" t="s">
        <v>1167</v>
      </c>
      <c r="G1443" s="291" t="s">
        <v>1170</v>
      </c>
      <c r="H1443" s="294">
        <v>18.23</v>
      </c>
      <c r="I1443" s="294">
        <v>36.456</v>
      </c>
      <c r="J1443" s="291" t="s">
        <v>1169</v>
      </c>
      <c r="K1443" s="294">
        <v>227.85</v>
      </c>
      <c r="L1443" s="294">
        <v>3473.25</v>
      </c>
      <c r="M1443" s="294">
        <v>3245.4</v>
      </c>
      <c r="N1443" s="291" t="s">
        <v>42</v>
      </c>
    </row>
    <row r="1444" s="291" customFormat="1" hidden="1" outlineLevel="2" spans="1:14">
      <c r="A1444" s="291">
        <v>1315</v>
      </c>
      <c r="B1444" s="291" t="s">
        <v>1164</v>
      </c>
      <c r="C1444" s="291" t="s">
        <v>1435</v>
      </c>
      <c r="D1444" s="291" t="s">
        <v>740</v>
      </c>
      <c r="E1444" s="291" t="s">
        <v>1166</v>
      </c>
      <c r="F1444" s="291" t="s">
        <v>1167</v>
      </c>
      <c r="G1444" s="291" t="s">
        <v>1171</v>
      </c>
      <c r="H1444" s="294">
        <v>18.23</v>
      </c>
      <c r="I1444" s="294">
        <v>36.456</v>
      </c>
      <c r="J1444" s="291" t="s">
        <v>1169</v>
      </c>
      <c r="K1444" s="294">
        <v>227.85</v>
      </c>
      <c r="L1444" s="294">
        <v>3473.25</v>
      </c>
      <c r="M1444" s="294">
        <v>3245.4</v>
      </c>
      <c r="N1444" s="291" t="s">
        <v>42</v>
      </c>
    </row>
    <row r="1445" s="291" customFormat="1" hidden="1" outlineLevel="2" spans="1:14">
      <c r="A1445" s="291">
        <v>1316</v>
      </c>
      <c r="B1445" s="291" t="s">
        <v>1164</v>
      </c>
      <c r="C1445" s="291" t="s">
        <v>1435</v>
      </c>
      <c r="D1445" s="291" t="s">
        <v>740</v>
      </c>
      <c r="E1445" s="291" t="s">
        <v>1166</v>
      </c>
      <c r="F1445" s="291" t="s">
        <v>1167</v>
      </c>
      <c r="G1445" s="291" t="s">
        <v>1172</v>
      </c>
      <c r="H1445" s="294">
        <v>18.23</v>
      </c>
      <c r="I1445" s="294">
        <v>36.456</v>
      </c>
      <c r="J1445" s="291" t="s">
        <v>1169</v>
      </c>
      <c r="K1445" s="294">
        <v>227.85</v>
      </c>
      <c r="L1445" s="294">
        <v>3473.25</v>
      </c>
      <c r="M1445" s="294">
        <v>3245.4</v>
      </c>
      <c r="N1445" s="291" t="s">
        <v>42</v>
      </c>
    </row>
    <row r="1446" s="291" customFormat="1" hidden="1" outlineLevel="2" spans="1:14">
      <c r="A1446" s="291">
        <v>1317</v>
      </c>
      <c r="B1446" s="291" t="s">
        <v>1164</v>
      </c>
      <c r="C1446" s="291" t="s">
        <v>1435</v>
      </c>
      <c r="D1446" s="291" t="s">
        <v>740</v>
      </c>
      <c r="E1446" s="291" t="s">
        <v>1166</v>
      </c>
      <c r="F1446" s="291" t="s">
        <v>1167</v>
      </c>
      <c r="G1446" s="291" t="s">
        <v>1173</v>
      </c>
      <c r="H1446" s="294">
        <v>18.23</v>
      </c>
      <c r="I1446" s="294">
        <v>36.456</v>
      </c>
      <c r="J1446" s="291" t="s">
        <v>1169</v>
      </c>
      <c r="K1446" s="294">
        <v>227.85</v>
      </c>
      <c r="L1446" s="294">
        <v>3473.25</v>
      </c>
      <c r="M1446" s="294">
        <v>3245.4</v>
      </c>
      <c r="N1446" s="291" t="s">
        <v>42</v>
      </c>
    </row>
    <row r="1447" s="291" customFormat="1" hidden="1" outlineLevel="2" spans="1:14">
      <c r="A1447" s="291">
        <v>1318</v>
      </c>
      <c r="B1447" s="291" t="s">
        <v>1164</v>
      </c>
      <c r="C1447" s="291" t="s">
        <v>1435</v>
      </c>
      <c r="D1447" s="291" t="s">
        <v>740</v>
      </c>
      <c r="E1447" s="291" t="s">
        <v>1166</v>
      </c>
      <c r="F1447" s="291" t="s">
        <v>1167</v>
      </c>
      <c r="G1447" s="291" t="s">
        <v>1174</v>
      </c>
      <c r="H1447" s="294">
        <v>18.23</v>
      </c>
      <c r="I1447" s="294">
        <v>36.456</v>
      </c>
      <c r="J1447" s="291" t="s">
        <v>1169</v>
      </c>
      <c r="K1447" s="294">
        <v>227.85</v>
      </c>
      <c r="L1447" s="294">
        <v>3473.25</v>
      </c>
      <c r="M1447" s="294">
        <v>3245.4</v>
      </c>
      <c r="N1447" s="291" t="s">
        <v>42</v>
      </c>
    </row>
    <row r="1448" s="291" customFormat="1" hidden="1" outlineLevel="2" spans="1:14">
      <c r="A1448" s="291">
        <v>1319</v>
      </c>
      <c r="B1448" s="291" t="s">
        <v>1164</v>
      </c>
      <c r="C1448" s="291" t="s">
        <v>1435</v>
      </c>
      <c r="D1448" s="291" t="s">
        <v>740</v>
      </c>
      <c r="E1448" s="291" t="s">
        <v>1166</v>
      </c>
      <c r="F1448" s="291" t="s">
        <v>1167</v>
      </c>
      <c r="G1448" s="291" t="s">
        <v>1175</v>
      </c>
      <c r="H1448" s="294">
        <v>18.23</v>
      </c>
      <c r="I1448" s="294">
        <v>36.456</v>
      </c>
      <c r="J1448" s="291" t="s">
        <v>1169</v>
      </c>
      <c r="K1448" s="294">
        <v>227.85</v>
      </c>
      <c r="L1448" s="294">
        <v>3473.25</v>
      </c>
      <c r="M1448" s="294">
        <v>3245.4</v>
      </c>
      <c r="N1448" s="291" t="s">
        <v>42</v>
      </c>
    </row>
    <row r="1449" s="291" customFormat="1" outlineLevel="1" collapsed="1" spans="4:14">
      <c r="D1449" s="293" t="s">
        <v>1436</v>
      </c>
      <c r="H1449" s="294">
        <f>SUBTOTAL(9,H1438:H1448)</f>
        <v>200.53</v>
      </c>
      <c r="I1449" s="294">
        <f>SUBTOTAL(9,I1438:I1448)</f>
        <v>401.016</v>
      </c>
      <c r="K1449" s="294"/>
      <c r="L1449" s="294"/>
      <c r="M1449" s="294"/>
      <c r="N1449" s="291">
        <f>SUBTOTAL(9,N1438:N1448)</f>
        <v>0</v>
      </c>
    </row>
    <row r="1450" s="291" customFormat="1" hidden="1" outlineLevel="2" spans="1:14">
      <c r="A1450" s="291">
        <v>1320</v>
      </c>
      <c r="B1450" s="291" t="s">
        <v>1164</v>
      </c>
      <c r="C1450" s="291" t="s">
        <v>1437</v>
      </c>
      <c r="D1450" s="291" t="s">
        <v>589</v>
      </c>
      <c r="E1450" s="291" t="s">
        <v>1166</v>
      </c>
      <c r="F1450" s="291" t="s">
        <v>1167</v>
      </c>
      <c r="G1450" s="291" t="s">
        <v>1178</v>
      </c>
      <c r="H1450" s="294">
        <v>18.23</v>
      </c>
      <c r="I1450" s="294">
        <v>36.456</v>
      </c>
      <c r="J1450" s="291" t="s">
        <v>1169</v>
      </c>
      <c r="K1450" s="294">
        <v>227.85</v>
      </c>
      <c r="L1450" s="294">
        <v>3473.25</v>
      </c>
      <c r="M1450" s="294">
        <v>3245.4</v>
      </c>
      <c r="N1450" s="291" t="s">
        <v>42</v>
      </c>
    </row>
    <row r="1451" s="291" customFormat="1" hidden="1" outlineLevel="2" spans="1:14">
      <c r="A1451" s="291">
        <v>1321</v>
      </c>
      <c r="B1451" s="291" t="s">
        <v>1164</v>
      </c>
      <c r="C1451" s="291" t="s">
        <v>1437</v>
      </c>
      <c r="D1451" s="291" t="s">
        <v>589</v>
      </c>
      <c r="E1451" s="291" t="s">
        <v>1166</v>
      </c>
      <c r="F1451" s="291" t="s">
        <v>1167</v>
      </c>
      <c r="G1451" s="291" t="s">
        <v>1179</v>
      </c>
      <c r="H1451" s="294">
        <v>18.23</v>
      </c>
      <c r="I1451" s="294">
        <v>36.456</v>
      </c>
      <c r="J1451" s="291" t="s">
        <v>1169</v>
      </c>
      <c r="K1451" s="294">
        <v>227.85</v>
      </c>
      <c r="L1451" s="294">
        <v>3473.25</v>
      </c>
      <c r="M1451" s="294">
        <v>3245.4</v>
      </c>
      <c r="N1451" s="291" t="s">
        <v>42</v>
      </c>
    </row>
    <row r="1452" s="291" customFormat="1" hidden="1" outlineLevel="2" spans="1:14">
      <c r="A1452" s="291">
        <v>1322</v>
      </c>
      <c r="B1452" s="291" t="s">
        <v>1164</v>
      </c>
      <c r="C1452" s="291" t="s">
        <v>1437</v>
      </c>
      <c r="D1452" s="291" t="s">
        <v>589</v>
      </c>
      <c r="E1452" s="291" t="s">
        <v>1166</v>
      </c>
      <c r="F1452" s="291" t="s">
        <v>1167</v>
      </c>
      <c r="G1452" s="291" t="s">
        <v>1180</v>
      </c>
      <c r="H1452" s="294">
        <v>18.23</v>
      </c>
      <c r="I1452" s="294">
        <v>36.456</v>
      </c>
      <c r="J1452" s="291" t="s">
        <v>1169</v>
      </c>
      <c r="K1452" s="294">
        <v>227.85</v>
      </c>
      <c r="L1452" s="294">
        <v>3473.25</v>
      </c>
      <c r="M1452" s="294">
        <v>3245.4</v>
      </c>
      <c r="N1452" s="291" t="s">
        <v>42</v>
      </c>
    </row>
    <row r="1453" s="291" customFormat="1" hidden="1" outlineLevel="2" spans="1:14">
      <c r="A1453" s="291">
        <v>1323</v>
      </c>
      <c r="B1453" s="291" t="s">
        <v>1164</v>
      </c>
      <c r="C1453" s="291" t="s">
        <v>1437</v>
      </c>
      <c r="D1453" s="291" t="s">
        <v>589</v>
      </c>
      <c r="E1453" s="291" t="s">
        <v>1166</v>
      </c>
      <c r="F1453" s="291" t="s">
        <v>1167</v>
      </c>
      <c r="G1453" s="291" t="s">
        <v>1181</v>
      </c>
      <c r="H1453" s="294">
        <v>18.23</v>
      </c>
      <c r="I1453" s="294">
        <v>36.456</v>
      </c>
      <c r="J1453" s="291" t="s">
        <v>1169</v>
      </c>
      <c r="K1453" s="294">
        <v>227.85</v>
      </c>
      <c r="L1453" s="294">
        <v>3473.25</v>
      </c>
      <c r="M1453" s="294">
        <v>3245.4</v>
      </c>
      <c r="N1453" s="291" t="s">
        <v>42</v>
      </c>
    </row>
    <row r="1454" s="291" customFormat="1" hidden="1" outlineLevel="2" spans="1:14">
      <c r="A1454" s="291">
        <v>1324</v>
      </c>
      <c r="B1454" s="291" t="s">
        <v>1164</v>
      </c>
      <c r="C1454" s="291" t="s">
        <v>1437</v>
      </c>
      <c r="D1454" s="291" t="s">
        <v>589</v>
      </c>
      <c r="E1454" s="291" t="s">
        <v>1166</v>
      </c>
      <c r="F1454" s="291" t="s">
        <v>1167</v>
      </c>
      <c r="G1454" s="291" t="s">
        <v>1168</v>
      </c>
      <c r="H1454" s="294">
        <v>18.23</v>
      </c>
      <c r="I1454" s="294">
        <v>36.456</v>
      </c>
      <c r="J1454" s="291" t="s">
        <v>1169</v>
      </c>
      <c r="K1454" s="294">
        <v>227.85</v>
      </c>
      <c r="L1454" s="294">
        <v>3473.25</v>
      </c>
      <c r="M1454" s="294">
        <v>3245.4</v>
      </c>
      <c r="N1454" s="291" t="s">
        <v>42</v>
      </c>
    </row>
    <row r="1455" s="291" customFormat="1" hidden="1" outlineLevel="2" spans="1:14">
      <c r="A1455" s="291">
        <v>1325</v>
      </c>
      <c r="B1455" s="291" t="s">
        <v>1164</v>
      </c>
      <c r="C1455" s="291" t="s">
        <v>1437</v>
      </c>
      <c r="D1455" s="291" t="s">
        <v>589</v>
      </c>
      <c r="E1455" s="291" t="s">
        <v>1166</v>
      </c>
      <c r="F1455" s="291" t="s">
        <v>1167</v>
      </c>
      <c r="G1455" s="291" t="s">
        <v>1170</v>
      </c>
      <c r="H1455" s="294">
        <v>18.23</v>
      </c>
      <c r="I1455" s="294">
        <v>36.456</v>
      </c>
      <c r="J1455" s="291" t="s">
        <v>1169</v>
      </c>
      <c r="K1455" s="294">
        <v>227.85</v>
      </c>
      <c r="L1455" s="294">
        <v>3473.25</v>
      </c>
      <c r="M1455" s="294">
        <v>3245.4</v>
      </c>
      <c r="N1455" s="291" t="s">
        <v>42</v>
      </c>
    </row>
    <row r="1456" s="291" customFormat="1" hidden="1" outlineLevel="2" spans="1:14">
      <c r="A1456" s="291">
        <v>1326</v>
      </c>
      <c r="B1456" s="291" t="s">
        <v>1164</v>
      </c>
      <c r="C1456" s="291" t="s">
        <v>1437</v>
      </c>
      <c r="D1456" s="291" t="s">
        <v>589</v>
      </c>
      <c r="E1456" s="291" t="s">
        <v>1166</v>
      </c>
      <c r="F1456" s="291" t="s">
        <v>1167</v>
      </c>
      <c r="G1456" s="291" t="s">
        <v>1171</v>
      </c>
      <c r="H1456" s="294">
        <v>18.23</v>
      </c>
      <c r="I1456" s="294">
        <v>36.456</v>
      </c>
      <c r="J1456" s="291" t="s">
        <v>1169</v>
      </c>
      <c r="K1456" s="294">
        <v>227.85</v>
      </c>
      <c r="L1456" s="294">
        <v>3473.25</v>
      </c>
      <c r="M1456" s="294">
        <v>3245.4</v>
      </c>
      <c r="N1456" s="291" t="s">
        <v>42</v>
      </c>
    </row>
    <row r="1457" s="291" customFormat="1" hidden="1" outlineLevel="2" spans="1:14">
      <c r="A1457" s="291">
        <v>1327</v>
      </c>
      <c r="B1457" s="291" t="s">
        <v>1164</v>
      </c>
      <c r="C1457" s="291" t="s">
        <v>1437</v>
      </c>
      <c r="D1457" s="291" t="s">
        <v>589</v>
      </c>
      <c r="E1457" s="291" t="s">
        <v>1166</v>
      </c>
      <c r="F1457" s="291" t="s">
        <v>1167</v>
      </c>
      <c r="G1457" s="291" t="s">
        <v>1172</v>
      </c>
      <c r="H1457" s="294">
        <v>18.23</v>
      </c>
      <c r="I1457" s="294">
        <v>36.456</v>
      </c>
      <c r="J1457" s="291" t="s">
        <v>1169</v>
      </c>
      <c r="K1457" s="294">
        <v>227.85</v>
      </c>
      <c r="L1457" s="294">
        <v>3473.25</v>
      </c>
      <c r="M1457" s="294">
        <v>3245.4</v>
      </c>
      <c r="N1457" s="291" t="s">
        <v>42</v>
      </c>
    </row>
    <row r="1458" s="291" customFormat="1" hidden="1" outlineLevel="2" spans="1:14">
      <c r="A1458" s="291">
        <v>1328</v>
      </c>
      <c r="B1458" s="291" t="s">
        <v>1164</v>
      </c>
      <c r="C1458" s="291" t="s">
        <v>1437</v>
      </c>
      <c r="D1458" s="291" t="s">
        <v>589</v>
      </c>
      <c r="E1458" s="291" t="s">
        <v>1166</v>
      </c>
      <c r="F1458" s="291" t="s">
        <v>1167</v>
      </c>
      <c r="G1458" s="291" t="s">
        <v>1173</v>
      </c>
      <c r="H1458" s="294">
        <v>18.23</v>
      </c>
      <c r="I1458" s="294">
        <v>36.456</v>
      </c>
      <c r="J1458" s="291" t="s">
        <v>1169</v>
      </c>
      <c r="K1458" s="294">
        <v>227.85</v>
      </c>
      <c r="L1458" s="294">
        <v>3473.25</v>
      </c>
      <c r="M1458" s="294">
        <v>3245.4</v>
      </c>
      <c r="N1458" s="291" t="s">
        <v>42</v>
      </c>
    </row>
    <row r="1459" s="291" customFormat="1" hidden="1" outlineLevel="2" spans="1:14">
      <c r="A1459" s="291">
        <v>1329</v>
      </c>
      <c r="B1459" s="291" t="s">
        <v>1164</v>
      </c>
      <c r="C1459" s="291" t="s">
        <v>1437</v>
      </c>
      <c r="D1459" s="291" t="s">
        <v>589</v>
      </c>
      <c r="E1459" s="291" t="s">
        <v>1166</v>
      </c>
      <c r="F1459" s="291" t="s">
        <v>1167</v>
      </c>
      <c r="G1459" s="291" t="s">
        <v>1174</v>
      </c>
      <c r="H1459" s="294">
        <v>18.23</v>
      </c>
      <c r="I1459" s="294">
        <v>36.456</v>
      </c>
      <c r="J1459" s="291" t="s">
        <v>1169</v>
      </c>
      <c r="K1459" s="294">
        <v>227.85</v>
      </c>
      <c r="L1459" s="294">
        <v>3473.25</v>
      </c>
      <c r="M1459" s="294">
        <v>3245.4</v>
      </c>
      <c r="N1459" s="291" t="s">
        <v>42</v>
      </c>
    </row>
    <row r="1460" s="291" customFormat="1" hidden="1" outlineLevel="2" spans="1:14">
      <c r="A1460" s="291">
        <v>1330</v>
      </c>
      <c r="B1460" s="291" t="s">
        <v>1164</v>
      </c>
      <c r="C1460" s="291" t="s">
        <v>1437</v>
      </c>
      <c r="D1460" s="291" t="s">
        <v>589</v>
      </c>
      <c r="E1460" s="291" t="s">
        <v>1166</v>
      </c>
      <c r="F1460" s="291" t="s">
        <v>1167</v>
      </c>
      <c r="G1460" s="291" t="s">
        <v>1175</v>
      </c>
      <c r="H1460" s="294">
        <v>18.23</v>
      </c>
      <c r="I1460" s="294">
        <v>36.456</v>
      </c>
      <c r="J1460" s="291" t="s">
        <v>1169</v>
      </c>
      <c r="K1460" s="294">
        <v>227.85</v>
      </c>
      <c r="L1460" s="294">
        <v>3473.25</v>
      </c>
      <c r="M1460" s="294">
        <v>3245.4</v>
      </c>
      <c r="N1460" s="291" t="s">
        <v>42</v>
      </c>
    </row>
    <row r="1461" s="291" customFormat="1" outlineLevel="1" collapsed="1" spans="4:14">
      <c r="D1461" s="293" t="s">
        <v>1438</v>
      </c>
      <c r="H1461" s="294">
        <f>SUBTOTAL(9,H1450:H1460)</f>
        <v>200.53</v>
      </c>
      <c r="I1461" s="294">
        <f>SUBTOTAL(9,I1450:I1460)</f>
        <v>401.016</v>
      </c>
      <c r="K1461" s="294"/>
      <c r="L1461" s="294"/>
      <c r="M1461" s="294"/>
      <c r="N1461" s="291">
        <f>SUBTOTAL(9,N1450:N1460)</f>
        <v>0</v>
      </c>
    </row>
    <row r="1462" s="291" customFormat="1" hidden="1" outlineLevel="2" spans="1:14">
      <c r="A1462" s="291">
        <v>1331</v>
      </c>
      <c r="B1462" s="291" t="s">
        <v>1164</v>
      </c>
      <c r="C1462" s="291" t="s">
        <v>1439</v>
      </c>
      <c r="D1462" s="291" t="s">
        <v>623</v>
      </c>
      <c r="E1462" s="291" t="s">
        <v>1166</v>
      </c>
      <c r="F1462" s="291" t="s">
        <v>1167</v>
      </c>
      <c r="G1462" s="291" t="s">
        <v>1178</v>
      </c>
      <c r="H1462" s="294">
        <v>18.22</v>
      </c>
      <c r="I1462" s="294">
        <v>36.44</v>
      </c>
      <c r="J1462" s="291" t="s">
        <v>1169</v>
      </c>
      <c r="K1462" s="294">
        <v>227.75</v>
      </c>
      <c r="L1462" s="294">
        <v>3473.25</v>
      </c>
      <c r="M1462" s="294">
        <v>3245.5</v>
      </c>
      <c r="N1462" s="291" t="s">
        <v>42</v>
      </c>
    </row>
    <row r="1463" s="291" customFormat="1" hidden="1" outlineLevel="2" spans="1:14">
      <c r="A1463" s="291">
        <v>1332</v>
      </c>
      <c r="B1463" s="291" t="s">
        <v>1164</v>
      </c>
      <c r="C1463" s="291" t="s">
        <v>1439</v>
      </c>
      <c r="D1463" s="291" t="s">
        <v>623</v>
      </c>
      <c r="E1463" s="291" t="s">
        <v>1166</v>
      </c>
      <c r="F1463" s="291" t="s">
        <v>1167</v>
      </c>
      <c r="G1463" s="291" t="s">
        <v>1179</v>
      </c>
      <c r="H1463" s="294">
        <v>18.22</v>
      </c>
      <c r="I1463" s="294">
        <v>36.44</v>
      </c>
      <c r="J1463" s="291" t="s">
        <v>1169</v>
      </c>
      <c r="K1463" s="294">
        <v>227.75</v>
      </c>
      <c r="L1463" s="294">
        <v>3473.25</v>
      </c>
      <c r="M1463" s="294">
        <v>3245.5</v>
      </c>
      <c r="N1463" s="291" t="s">
        <v>42</v>
      </c>
    </row>
    <row r="1464" s="291" customFormat="1" hidden="1" outlineLevel="2" spans="1:14">
      <c r="A1464" s="291">
        <v>1333</v>
      </c>
      <c r="B1464" s="291" t="s">
        <v>1164</v>
      </c>
      <c r="C1464" s="291" t="s">
        <v>1439</v>
      </c>
      <c r="D1464" s="291" t="s">
        <v>623</v>
      </c>
      <c r="E1464" s="291" t="s">
        <v>1166</v>
      </c>
      <c r="F1464" s="291" t="s">
        <v>1167</v>
      </c>
      <c r="G1464" s="291" t="s">
        <v>1180</v>
      </c>
      <c r="H1464" s="294">
        <v>18.22</v>
      </c>
      <c r="I1464" s="294">
        <v>36.44</v>
      </c>
      <c r="J1464" s="291" t="s">
        <v>1169</v>
      </c>
      <c r="K1464" s="294">
        <v>227.75</v>
      </c>
      <c r="L1464" s="294">
        <v>3473.25</v>
      </c>
      <c r="M1464" s="294">
        <v>3245.5</v>
      </c>
      <c r="N1464" s="291" t="s">
        <v>42</v>
      </c>
    </row>
    <row r="1465" s="291" customFormat="1" hidden="1" outlineLevel="2" spans="1:14">
      <c r="A1465" s="291">
        <v>1334</v>
      </c>
      <c r="B1465" s="291" t="s">
        <v>1164</v>
      </c>
      <c r="C1465" s="291" t="s">
        <v>1439</v>
      </c>
      <c r="D1465" s="291" t="s">
        <v>623</v>
      </c>
      <c r="E1465" s="291" t="s">
        <v>1166</v>
      </c>
      <c r="F1465" s="291" t="s">
        <v>1167</v>
      </c>
      <c r="G1465" s="291" t="s">
        <v>1181</v>
      </c>
      <c r="H1465" s="294">
        <v>18.22</v>
      </c>
      <c r="I1465" s="294">
        <v>36.44</v>
      </c>
      <c r="J1465" s="291" t="s">
        <v>1169</v>
      </c>
      <c r="K1465" s="294">
        <v>227.75</v>
      </c>
      <c r="L1465" s="294">
        <v>3473.25</v>
      </c>
      <c r="M1465" s="294">
        <v>3245.5</v>
      </c>
      <c r="N1465" s="291" t="s">
        <v>42</v>
      </c>
    </row>
    <row r="1466" s="291" customFormat="1" hidden="1" outlineLevel="2" spans="1:14">
      <c r="A1466" s="291">
        <v>1335</v>
      </c>
      <c r="B1466" s="291" t="s">
        <v>1164</v>
      </c>
      <c r="C1466" s="291" t="s">
        <v>1439</v>
      </c>
      <c r="D1466" s="291" t="s">
        <v>623</v>
      </c>
      <c r="E1466" s="291" t="s">
        <v>1166</v>
      </c>
      <c r="F1466" s="291" t="s">
        <v>1167</v>
      </c>
      <c r="G1466" s="291" t="s">
        <v>1168</v>
      </c>
      <c r="H1466" s="294">
        <v>18.22</v>
      </c>
      <c r="I1466" s="294">
        <v>36.44</v>
      </c>
      <c r="J1466" s="291" t="s">
        <v>1169</v>
      </c>
      <c r="K1466" s="294">
        <v>227.75</v>
      </c>
      <c r="L1466" s="294">
        <v>3473.25</v>
      </c>
      <c r="M1466" s="294">
        <v>3245.5</v>
      </c>
      <c r="N1466" s="291" t="s">
        <v>42</v>
      </c>
    </row>
    <row r="1467" s="291" customFormat="1" hidden="1" outlineLevel="2" spans="1:14">
      <c r="A1467" s="291">
        <v>1336</v>
      </c>
      <c r="B1467" s="291" t="s">
        <v>1164</v>
      </c>
      <c r="C1467" s="291" t="s">
        <v>1439</v>
      </c>
      <c r="D1467" s="291" t="s">
        <v>623</v>
      </c>
      <c r="E1467" s="291" t="s">
        <v>1166</v>
      </c>
      <c r="F1467" s="291" t="s">
        <v>1167</v>
      </c>
      <c r="G1467" s="291" t="s">
        <v>1170</v>
      </c>
      <c r="H1467" s="294">
        <v>18.22</v>
      </c>
      <c r="I1467" s="294">
        <v>36.44</v>
      </c>
      <c r="J1467" s="291" t="s">
        <v>1169</v>
      </c>
      <c r="K1467" s="294">
        <v>227.75</v>
      </c>
      <c r="L1467" s="294">
        <v>3473.25</v>
      </c>
      <c r="M1467" s="294">
        <v>3245.5</v>
      </c>
      <c r="N1467" s="291" t="s">
        <v>42</v>
      </c>
    </row>
    <row r="1468" s="291" customFormat="1" hidden="1" outlineLevel="2" spans="1:14">
      <c r="A1468" s="291">
        <v>1337</v>
      </c>
      <c r="B1468" s="291" t="s">
        <v>1164</v>
      </c>
      <c r="C1468" s="291" t="s">
        <v>1439</v>
      </c>
      <c r="D1468" s="291" t="s">
        <v>623</v>
      </c>
      <c r="E1468" s="291" t="s">
        <v>1166</v>
      </c>
      <c r="F1468" s="291" t="s">
        <v>1167</v>
      </c>
      <c r="G1468" s="291" t="s">
        <v>1171</v>
      </c>
      <c r="H1468" s="294">
        <v>18.22</v>
      </c>
      <c r="I1468" s="294">
        <v>36.44</v>
      </c>
      <c r="J1468" s="291" t="s">
        <v>1169</v>
      </c>
      <c r="K1468" s="294">
        <v>227.75</v>
      </c>
      <c r="L1468" s="294">
        <v>3473.25</v>
      </c>
      <c r="M1468" s="294">
        <v>3245.5</v>
      </c>
      <c r="N1468" s="291" t="s">
        <v>42</v>
      </c>
    </row>
    <row r="1469" s="291" customFormat="1" hidden="1" outlineLevel="2" spans="1:14">
      <c r="A1469" s="291">
        <v>1338</v>
      </c>
      <c r="B1469" s="291" t="s">
        <v>1164</v>
      </c>
      <c r="C1469" s="291" t="s">
        <v>1439</v>
      </c>
      <c r="D1469" s="291" t="s">
        <v>623</v>
      </c>
      <c r="E1469" s="291" t="s">
        <v>1166</v>
      </c>
      <c r="F1469" s="291" t="s">
        <v>1167</v>
      </c>
      <c r="G1469" s="291" t="s">
        <v>1172</v>
      </c>
      <c r="H1469" s="294">
        <v>18.22</v>
      </c>
      <c r="I1469" s="294">
        <v>36.44</v>
      </c>
      <c r="J1469" s="291" t="s">
        <v>1169</v>
      </c>
      <c r="K1469" s="294">
        <v>227.75</v>
      </c>
      <c r="L1469" s="294">
        <v>3473.25</v>
      </c>
      <c r="M1469" s="294">
        <v>3245.5</v>
      </c>
      <c r="N1469" s="291" t="s">
        <v>42</v>
      </c>
    </row>
    <row r="1470" s="291" customFormat="1" hidden="1" outlineLevel="2" spans="1:14">
      <c r="A1470" s="291">
        <v>1339</v>
      </c>
      <c r="B1470" s="291" t="s">
        <v>1164</v>
      </c>
      <c r="C1470" s="291" t="s">
        <v>1439</v>
      </c>
      <c r="D1470" s="291" t="s">
        <v>623</v>
      </c>
      <c r="E1470" s="291" t="s">
        <v>1166</v>
      </c>
      <c r="F1470" s="291" t="s">
        <v>1167</v>
      </c>
      <c r="G1470" s="291" t="s">
        <v>1173</v>
      </c>
      <c r="H1470" s="294">
        <v>18.22</v>
      </c>
      <c r="I1470" s="294">
        <v>36.44</v>
      </c>
      <c r="J1470" s="291" t="s">
        <v>1169</v>
      </c>
      <c r="K1470" s="294">
        <v>227.75</v>
      </c>
      <c r="L1470" s="294">
        <v>3473.25</v>
      </c>
      <c r="M1470" s="294">
        <v>3245.5</v>
      </c>
      <c r="N1470" s="291" t="s">
        <v>42</v>
      </c>
    </row>
    <row r="1471" s="291" customFormat="1" hidden="1" outlineLevel="2" spans="1:14">
      <c r="A1471" s="291">
        <v>1340</v>
      </c>
      <c r="B1471" s="291" t="s">
        <v>1164</v>
      </c>
      <c r="C1471" s="291" t="s">
        <v>1439</v>
      </c>
      <c r="D1471" s="291" t="s">
        <v>623</v>
      </c>
      <c r="E1471" s="291" t="s">
        <v>1166</v>
      </c>
      <c r="F1471" s="291" t="s">
        <v>1167</v>
      </c>
      <c r="G1471" s="291" t="s">
        <v>1174</v>
      </c>
      <c r="H1471" s="294">
        <v>18.22</v>
      </c>
      <c r="I1471" s="294">
        <v>36.44</v>
      </c>
      <c r="J1471" s="291" t="s">
        <v>1169</v>
      </c>
      <c r="K1471" s="294">
        <v>227.75</v>
      </c>
      <c r="L1471" s="294">
        <v>3473.25</v>
      </c>
      <c r="M1471" s="294">
        <v>3245.5</v>
      </c>
      <c r="N1471" s="291" t="s">
        <v>42</v>
      </c>
    </row>
    <row r="1472" s="291" customFormat="1" hidden="1" outlineLevel="2" spans="1:14">
      <c r="A1472" s="291">
        <v>1341</v>
      </c>
      <c r="B1472" s="291" t="s">
        <v>1164</v>
      </c>
      <c r="C1472" s="291" t="s">
        <v>1439</v>
      </c>
      <c r="D1472" s="291" t="s">
        <v>623</v>
      </c>
      <c r="E1472" s="291" t="s">
        <v>1166</v>
      </c>
      <c r="F1472" s="291" t="s">
        <v>1167</v>
      </c>
      <c r="G1472" s="291" t="s">
        <v>1175</v>
      </c>
      <c r="H1472" s="294">
        <v>18.22</v>
      </c>
      <c r="I1472" s="294">
        <v>36.44</v>
      </c>
      <c r="J1472" s="291" t="s">
        <v>1169</v>
      </c>
      <c r="K1472" s="294">
        <v>227.75</v>
      </c>
      <c r="L1472" s="294">
        <v>3473.25</v>
      </c>
      <c r="M1472" s="294">
        <v>3245.5</v>
      </c>
      <c r="N1472" s="291" t="s">
        <v>42</v>
      </c>
    </row>
    <row r="1473" s="291" customFormat="1" outlineLevel="1" collapsed="1" spans="4:14">
      <c r="D1473" s="293" t="s">
        <v>1440</v>
      </c>
      <c r="H1473" s="294">
        <f>SUBTOTAL(9,H1462:H1472)</f>
        <v>200.42</v>
      </c>
      <c r="I1473" s="294">
        <f>SUBTOTAL(9,I1462:I1472)</f>
        <v>400.84</v>
      </c>
      <c r="K1473" s="294"/>
      <c r="L1473" s="294"/>
      <c r="M1473" s="294"/>
      <c r="N1473" s="291">
        <f>SUBTOTAL(9,N1462:N1472)</f>
        <v>0</v>
      </c>
    </row>
    <row r="1474" s="291" customFormat="1" hidden="1" outlineLevel="2" spans="1:14">
      <c r="A1474" s="291">
        <v>1342</v>
      </c>
      <c r="B1474" s="291" t="s">
        <v>1164</v>
      </c>
      <c r="C1474" s="291" t="s">
        <v>1441</v>
      </c>
      <c r="D1474" s="291" t="s">
        <v>595</v>
      </c>
      <c r="E1474" s="291" t="s">
        <v>1166</v>
      </c>
      <c r="F1474" s="291" t="s">
        <v>1167</v>
      </c>
      <c r="G1474" s="291" t="s">
        <v>1178</v>
      </c>
      <c r="H1474" s="294">
        <v>18.23</v>
      </c>
      <c r="I1474" s="294">
        <v>36.456</v>
      </c>
      <c r="J1474" s="291" t="s">
        <v>1169</v>
      </c>
      <c r="K1474" s="294">
        <v>227.85</v>
      </c>
      <c r="L1474" s="294">
        <v>3473.25</v>
      </c>
      <c r="M1474" s="294">
        <v>3245.4</v>
      </c>
      <c r="N1474" s="291" t="s">
        <v>42</v>
      </c>
    </row>
    <row r="1475" s="291" customFormat="1" hidden="1" outlineLevel="2" spans="1:14">
      <c r="A1475" s="291">
        <v>1343</v>
      </c>
      <c r="B1475" s="291" t="s">
        <v>1164</v>
      </c>
      <c r="C1475" s="291" t="s">
        <v>1441</v>
      </c>
      <c r="D1475" s="291" t="s">
        <v>595</v>
      </c>
      <c r="E1475" s="291" t="s">
        <v>1166</v>
      </c>
      <c r="F1475" s="291" t="s">
        <v>1167</v>
      </c>
      <c r="G1475" s="291" t="s">
        <v>1179</v>
      </c>
      <c r="H1475" s="294">
        <v>18.23</v>
      </c>
      <c r="I1475" s="294">
        <v>36.456</v>
      </c>
      <c r="J1475" s="291" t="s">
        <v>1169</v>
      </c>
      <c r="K1475" s="294">
        <v>227.85</v>
      </c>
      <c r="L1475" s="294">
        <v>3473.25</v>
      </c>
      <c r="M1475" s="294">
        <v>3245.4</v>
      </c>
      <c r="N1475" s="291" t="s">
        <v>42</v>
      </c>
    </row>
    <row r="1476" s="291" customFormat="1" hidden="1" outlineLevel="2" spans="1:14">
      <c r="A1476" s="291">
        <v>1344</v>
      </c>
      <c r="B1476" s="291" t="s">
        <v>1164</v>
      </c>
      <c r="C1476" s="291" t="s">
        <v>1441</v>
      </c>
      <c r="D1476" s="291" t="s">
        <v>595</v>
      </c>
      <c r="E1476" s="291" t="s">
        <v>1166</v>
      </c>
      <c r="F1476" s="291" t="s">
        <v>1167</v>
      </c>
      <c r="G1476" s="291" t="s">
        <v>1180</v>
      </c>
      <c r="H1476" s="294">
        <v>18.23</v>
      </c>
      <c r="I1476" s="294">
        <v>36.456</v>
      </c>
      <c r="J1476" s="291" t="s">
        <v>1169</v>
      </c>
      <c r="K1476" s="294">
        <v>227.85</v>
      </c>
      <c r="L1476" s="294">
        <v>3473.25</v>
      </c>
      <c r="M1476" s="294">
        <v>3245.4</v>
      </c>
      <c r="N1476" s="291" t="s">
        <v>42</v>
      </c>
    </row>
    <row r="1477" s="291" customFormat="1" hidden="1" outlineLevel="2" spans="1:14">
      <c r="A1477" s="291">
        <v>1345</v>
      </c>
      <c r="B1477" s="291" t="s">
        <v>1164</v>
      </c>
      <c r="C1477" s="291" t="s">
        <v>1441</v>
      </c>
      <c r="D1477" s="291" t="s">
        <v>595</v>
      </c>
      <c r="E1477" s="291" t="s">
        <v>1166</v>
      </c>
      <c r="F1477" s="291" t="s">
        <v>1167</v>
      </c>
      <c r="G1477" s="291" t="s">
        <v>1181</v>
      </c>
      <c r="H1477" s="294">
        <v>18.23</v>
      </c>
      <c r="I1477" s="294">
        <v>36.456</v>
      </c>
      <c r="J1477" s="291" t="s">
        <v>1169</v>
      </c>
      <c r="K1477" s="294">
        <v>227.85</v>
      </c>
      <c r="L1477" s="294">
        <v>3473.25</v>
      </c>
      <c r="M1477" s="294">
        <v>3245.4</v>
      </c>
      <c r="N1477" s="291" t="s">
        <v>42</v>
      </c>
    </row>
    <row r="1478" s="291" customFormat="1" hidden="1" outlineLevel="2" spans="1:14">
      <c r="A1478" s="291">
        <v>1346</v>
      </c>
      <c r="B1478" s="291" t="s">
        <v>1164</v>
      </c>
      <c r="C1478" s="291" t="s">
        <v>1441</v>
      </c>
      <c r="D1478" s="291" t="s">
        <v>595</v>
      </c>
      <c r="E1478" s="291" t="s">
        <v>1166</v>
      </c>
      <c r="F1478" s="291" t="s">
        <v>1167</v>
      </c>
      <c r="G1478" s="291" t="s">
        <v>1168</v>
      </c>
      <c r="H1478" s="294">
        <v>18.23</v>
      </c>
      <c r="I1478" s="294">
        <v>36.456</v>
      </c>
      <c r="J1478" s="291" t="s">
        <v>1169</v>
      </c>
      <c r="K1478" s="294">
        <v>227.85</v>
      </c>
      <c r="L1478" s="294">
        <v>3473.25</v>
      </c>
      <c r="M1478" s="294">
        <v>3245.4</v>
      </c>
      <c r="N1478" s="291" t="s">
        <v>42</v>
      </c>
    </row>
    <row r="1479" s="291" customFormat="1" hidden="1" outlineLevel="2" spans="1:14">
      <c r="A1479" s="291">
        <v>1347</v>
      </c>
      <c r="B1479" s="291" t="s">
        <v>1164</v>
      </c>
      <c r="C1479" s="291" t="s">
        <v>1441</v>
      </c>
      <c r="D1479" s="291" t="s">
        <v>595</v>
      </c>
      <c r="E1479" s="291" t="s">
        <v>1166</v>
      </c>
      <c r="F1479" s="291" t="s">
        <v>1167</v>
      </c>
      <c r="G1479" s="291" t="s">
        <v>1170</v>
      </c>
      <c r="H1479" s="294">
        <v>18.23</v>
      </c>
      <c r="I1479" s="294">
        <v>36.456</v>
      </c>
      <c r="J1479" s="291" t="s">
        <v>1169</v>
      </c>
      <c r="K1479" s="294">
        <v>227.85</v>
      </c>
      <c r="L1479" s="294">
        <v>3473.25</v>
      </c>
      <c r="M1479" s="294">
        <v>3245.4</v>
      </c>
      <c r="N1479" s="291" t="s">
        <v>42</v>
      </c>
    </row>
    <row r="1480" s="291" customFormat="1" hidden="1" outlineLevel="2" spans="1:14">
      <c r="A1480" s="291">
        <v>1348</v>
      </c>
      <c r="B1480" s="291" t="s">
        <v>1164</v>
      </c>
      <c r="C1480" s="291" t="s">
        <v>1441</v>
      </c>
      <c r="D1480" s="291" t="s">
        <v>595</v>
      </c>
      <c r="E1480" s="291" t="s">
        <v>1166</v>
      </c>
      <c r="F1480" s="291" t="s">
        <v>1167</v>
      </c>
      <c r="G1480" s="291" t="s">
        <v>1171</v>
      </c>
      <c r="H1480" s="294">
        <v>18.23</v>
      </c>
      <c r="I1480" s="294">
        <v>36.456</v>
      </c>
      <c r="J1480" s="291" t="s">
        <v>1169</v>
      </c>
      <c r="K1480" s="294">
        <v>227.85</v>
      </c>
      <c r="L1480" s="294">
        <v>3473.25</v>
      </c>
      <c r="M1480" s="294">
        <v>3245.4</v>
      </c>
      <c r="N1480" s="291" t="s">
        <v>42</v>
      </c>
    </row>
    <row r="1481" s="291" customFormat="1" hidden="1" outlineLevel="2" spans="1:14">
      <c r="A1481" s="291">
        <v>1349</v>
      </c>
      <c r="B1481" s="291" t="s">
        <v>1164</v>
      </c>
      <c r="C1481" s="291" t="s">
        <v>1441</v>
      </c>
      <c r="D1481" s="291" t="s">
        <v>595</v>
      </c>
      <c r="E1481" s="291" t="s">
        <v>1166</v>
      </c>
      <c r="F1481" s="291" t="s">
        <v>1167</v>
      </c>
      <c r="G1481" s="291" t="s">
        <v>1172</v>
      </c>
      <c r="H1481" s="294">
        <v>18.23</v>
      </c>
      <c r="I1481" s="294">
        <v>36.456</v>
      </c>
      <c r="J1481" s="291" t="s">
        <v>1169</v>
      </c>
      <c r="K1481" s="294">
        <v>227.85</v>
      </c>
      <c r="L1481" s="294">
        <v>3473.25</v>
      </c>
      <c r="M1481" s="294">
        <v>3245.4</v>
      </c>
      <c r="N1481" s="291" t="s">
        <v>42</v>
      </c>
    </row>
    <row r="1482" s="291" customFormat="1" hidden="1" outlineLevel="2" spans="1:14">
      <c r="A1482" s="291">
        <v>1350</v>
      </c>
      <c r="B1482" s="291" t="s">
        <v>1164</v>
      </c>
      <c r="C1482" s="291" t="s">
        <v>1441</v>
      </c>
      <c r="D1482" s="291" t="s">
        <v>595</v>
      </c>
      <c r="E1482" s="291" t="s">
        <v>1166</v>
      </c>
      <c r="F1482" s="291" t="s">
        <v>1167</v>
      </c>
      <c r="G1482" s="291" t="s">
        <v>1173</v>
      </c>
      <c r="H1482" s="294">
        <v>18.23</v>
      </c>
      <c r="I1482" s="294">
        <v>36.456</v>
      </c>
      <c r="J1482" s="291" t="s">
        <v>1169</v>
      </c>
      <c r="K1482" s="294">
        <v>227.85</v>
      </c>
      <c r="L1482" s="294">
        <v>3473.25</v>
      </c>
      <c r="M1482" s="294">
        <v>3245.4</v>
      </c>
      <c r="N1482" s="291" t="s">
        <v>42</v>
      </c>
    </row>
    <row r="1483" s="291" customFormat="1" hidden="1" outlineLevel="2" spans="1:14">
      <c r="A1483" s="291">
        <v>1351</v>
      </c>
      <c r="B1483" s="291" t="s">
        <v>1164</v>
      </c>
      <c r="C1483" s="291" t="s">
        <v>1441</v>
      </c>
      <c r="D1483" s="291" t="s">
        <v>595</v>
      </c>
      <c r="E1483" s="291" t="s">
        <v>1166</v>
      </c>
      <c r="F1483" s="291" t="s">
        <v>1167</v>
      </c>
      <c r="G1483" s="291" t="s">
        <v>1174</v>
      </c>
      <c r="H1483" s="294">
        <v>18.23</v>
      </c>
      <c r="I1483" s="294">
        <v>36.456</v>
      </c>
      <c r="J1483" s="291" t="s">
        <v>1169</v>
      </c>
      <c r="K1483" s="294">
        <v>227.85</v>
      </c>
      <c r="L1483" s="294">
        <v>3473.25</v>
      </c>
      <c r="M1483" s="294">
        <v>3245.4</v>
      </c>
      <c r="N1483" s="291" t="s">
        <v>42</v>
      </c>
    </row>
    <row r="1484" s="291" customFormat="1" hidden="1" outlineLevel="2" spans="1:14">
      <c r="A1484" s="291">
        <v>1352</v>
      </c>
      <c r="B1484" s="291" t="s">
        <v>1164</v>
      </c>
      <c r="C1484" s="291" t="s">
        <v>1441</v>
      </c>
      <c r="D1484" s="291" t="s">
        <v>595</v>
      </c>
      <c r="E1484" s="291" t="s">
        <v>1166</v>
      </c>
      <c r="F1484" s="291" t="s">
        <v>1167</v>
      </c>
      <c r="G1484" s="291" t="s">
        <v>1175</v>
      </c>
      <c r="H1484" s="294">
        <v>18.23</v>
      </c>
      <c r="I1484" s="294">
        <v>36.456</v>
      </c>
      <c r="J1484" s="291" t="s">
        <v>1169</v>
      </c>
      <c r="K1484" s="294">
        <v>227.85</v>
      </c>
      <c r="L1484" s="294">
        <v>3473.25</v>
      </c>
      <c r="M1484" s="294">
        <v>3245.4</v>
      </c>
      <c r="N1484" s="291" t="s">
        <v>42</v>
      </c>
    </row>
    <row r="1485" s="291" customFormat="1" outlineLevel="1" collapsed="1" spans="4:14">
      <c r="D1485" s="293" t="s">
        <v>1442</v>
      </c>
      <c r="H1485" s="294">
        <f>SUBTOTAL(9,H1474:H1484)</f>
        <v>200.53</v>
      </c>
      <c r="I1485" s="294">
        <f>SUBTOTAL(9,I1474:I1484)</f>
        <v>401.016</v>
      </c>
      <c r="K1485" s="294"/>
      <c r="L1485" s="294"/>
      <c r="M1485" s="294"/>
      <c r="N1485" s="291">
        <f>SUBTOTAL(9,N1474:N1484)</f>
        <v>0</v>
      </c>
    </row>
    <row r="1486" s="291" customFormat="1" hidden="1" outlineLevel="2" spans="1:14">
      <c r="A1486" s="291">
        <v>1353</v>
      </c>
      <c r="B1486" s="291" t="s">
        <v>1164</v>
      </c>
      <c r="C1486" s="291" t="s">
        <v>1443</v>
      </c>
      <c r="D1486" s="291" t="s">
        <v>597</v>
      </c>
      <c r="E1486" s="291" t="s">
        <v>1166</v>
      </c>
      <c r="F1486" s="291" t="s">
        <v>1167</v>
      </c>
      <c r="G1486" s="291" t="s">
        <v>1178</v>
      </c>
      <c r="H1486" s="294">
        <v>18.23</v>
      </c>
      <c r="I1486" s="294">
        <v>36.456</v>
      </c>
      <c r="J1486" s="291" t="s">
        <v>1169</v>
      </c>
      <c r="K1486" s="294">
        <v>227.85</v>
      </c>
      <c r="L1486" s="294">
        <v>3473.25</v>
      </c>
      <c r="M1486" s="294">
        <v>3245.4</v>
      </c>
      <c r="N1486" s="291" t="s">
        <v>42</v>
      </c>
    </row>
    <row r="1487" s="291" customFormat="1" hidden="1" outlineLevel="2" spans="1:14">
      <c r="A1487" s="291">
        <v>1354</v>
      </c>
      <c r="B1487" s="291" t="s">
        <v>1164</v>
      </c>
      <c r="C1487" s="291" t="s">
        <v>1443</v>
      </c>
      <c r="D1487" s="291" t="s">
        <v>597</v>
      </c>
      <c r="E1487" s="291" t="s">
        <v>1166</v>
      </c>
      <c r="F1487" s="291" t="s">
        <v>1167</v>
      </c>
      <c r="G1487" s="291" t="s">
        <v>1179</v>
      </c>
      <c r="H1487" s="294">
        <v>18.23</v>
      </c>
      <c r="I1487" s="294">
        <v>36.456</v>
      </c>
      <c r="J1487" s="291" t="s">
        <v>1169</v>
      </c>
      <c r="K1487" s="294">
        <v>227.85</v>
      </c>
      <c r="L1487" s="294">
        <v>3473.25</v>
      </c>
      <c r="M1487" s="294">
        <v>3245.4</v>
      </c>
      <c r="N1487" s="291" t="s">
        <v>42</v>
      </c>
    </row>
    <row r="1488" s="291" customFormat="1" hidden="1" outlineLevel="2" spans="1:14">
      <c r="A1488" s="291">
        <v>1355</v>
      </c>
      <c r="B1488" s="291" t="s">
        <v>1164</v>
      </c>
      <c r="C1488" s="291" t="s">
        <v>1443</v>
      </c>
      <c r="D1488" s="291" t="s">
        <v>597</v>
      </c>
      <c r="E1488" s="291" t="s">
        <v>1166</v>
      </c>
      <c r="F1488" s="291" t="s">
        <v>1167</v>
      </c>
      <c r="G1488" s="291" t="s">
        <v>1180</v>
      </c>
      <c r="H1488" s="294">
        <v>18.23</v>
      </c>
      <c r="I1488" s="294">
        <v>36.456</v>
      </c>
      <c r="J1488" s="291" t="s">
        <v>1169</v>
      </c>
      <c r="K1488" s="294">
        <v>227.85</v>
      </c>
      <c r="L1488" s="294">
        <v>3473.25</v>
      </c>
      <c r="M1488" s="294">
        <v>3245.4</v>
      </c>
      <c r="N1488" s="291" t="s">
        <v>42</v>
      </c>
    </row>
    <row r="1489" s="291" customFormat="1" hidden="1" outlineLevel="2" spans="1:14">
      <c r="A1489" s="291">
        <v>1356</v>
      </c>
      <c r="B1489" s="291" t="s">
        <v>1164</v>
      </c>
      <c r="C1489" s="291" t="s">
        <v>1443</v>
      </c>
      <c r="D1489" s="291" t="s">
        <v>597</v>
      </c>
      <c r="E1489" s="291" t="s">
        <v>1166</v>
      </c>
      <c r="F1489" s="291" t="s">
        <v>1167</v>
      </c>
      <c r="G1489" s="291" t="s">
        <v>1181</v>
      </c>
      <c r="H1489" s="294">
        <v>18.23</v>
      </c>
      <c r="I1489" s="294">
        <v>36.456</v>
      </c>
      <c r="J1489" s="291" t="s">
        <v>1169</v>
      </c>
      <c r="K1489" s="294">
        <v>227.85</v>
      </c>
      <c r="L1489" s="294">
        <v>3473.25</v>
      </c>
      <c r="M1489" s="294">
        <v>3245.4</v>
      </c>
      <c r="N1489" s="291" t="s">
        <v>42</v>
      </c>
    </row>
    <row r="1490" s="291" customFormat="1" hidden="1" outlineLevel="2" spans="1:14">
      <c r="A1490" s="291">
        <v>1357</v>
      </c>
      <c r="B1490" s="291" t="s">
        <v>1164</v>
      </c>
      <c r="C1490" s="291" t="s">
        <v>1443</v>
      </c>
      <c r="D1490" s="291" t="s">
        <v>597</v>
      </c>
      <c r="E1490" s="291" t="s">
        <v>1166</v>
      </c>
      <c r="F1490" s="291" t="s">
        <v>1167</v>
      </c>
      <c r="G1490" s="291" t="s">
        <v>1168</v>
      </c>
      <c r="H1490" s="294">
        <v>18.23</v>
      </c>
      <c r="I1490" s="294">
        <v>36.456</v>
      </c>
      <c r="J1490" s="291" t="s">
        <v>1169</v>
      </c>
      <c r="K1490" s="294">
        <v>227.85</v>
      </c>
      <c r="L1490" s="294">
        <v>3473.25</v>
      </c>
      <c r="M1490" s="294">
        <v>3245.4</v>
      </c>
      <c r="N1490" s="291" t="s">
        <v>42</v>
      </c>
    </row>
    <row r="1491" s="291" customFormat="1" hidden="1" outlineLevel="2" spans="1:14">
      <c r="A1491" s="291">
        <v>1358</v>
      </c>
      <c r="B1491" s="291" t="s">
        <v>1164</v>
      </c>
      <c r="C1491" s="291" t="s">
        <v>1443</v>
      </c>
      <c r="D1491" s="291" t="s">
        <v>597</v>
      </c>
      <c r="E1491" s="291" t="s">
        <v>1166</v>
      </c>
      <c r="F1491" s="291" t="s">
        <v>1167</v>
      </c>
      <c r="G1491" s="291" t="s">
        <v>1170</v>
      </c>
      <c r="H1491" s="294">
        <v>18.23</v>
      </c>
      <c r="I1491" s="294">
        <v>36.456</v>
      </c>
      <c r="J1491" s="291" t="s">
        <v>1169</v>
      </c>
      <c r="K1491" s="294">
        <v>227.85</v>
      </c>
      <c r="L1491" s="294">
        <v>3473.25</v>
      </c>
      <c r="M1491" s="294">
        <v>3245.4</v>
      </c>
      <c r="N1491" s="291" t="s">
        <v>42</v>
      </c>
    </row>
    <row r="1492" s="291" customFormat="1" hidden="1" outlineLevel="2" spans="1:14">
      <c r="A1492" s="291">
        <v>1359</v>
      </c>
      <c r="B1492" s="291" t="s">
        <v>1164</v>
      </c>
      <c r="C1492" s="291" t="s">
        <v>1443</v>
      </c>
      <c r="D1492" s="291" t="s">
        <v>597</v>
      </c>
      <c r="E1492" s="291" t="s">
        <v>1166</v>
      </c>
      <c r="F1492" s="291" t="s">
        <v>1167</v>
      </c>
      <c r="G1492" s="291" t="s">
        <v>1171</v>
      </c>
      <c r="H1492" s="294">
        <v>18.23</v>
      </c>
      <c r="I1492" s="294">
        <v>36.456</v>
      </c>
      <c r="J1492" s="291" t="s">
        <v>1169</v>
      </c>
      <c r="K1492" s="294">
        <v>227.85</v>
      </c>
      <c r="L1492" s="294">
        <v>3473.25</v>
      </c>
      <c r="M1492" s="294">
        <v>3245.4</v>
      </c>
      <c r="N1492" s="291" t="s">
        <v>42</v>
      </c>
    </row>
    <row r="1493" s="291" customFormat="1" hidden="1" outlineLevel="2" spans="1:14">
      <c r="A1493" s="291">
        <v>1360</v>
      </c>
      <c r="B1493" s="291" t="s">
        <v>1164</v>
      </c>
      <c r="C1493" s="291" t="s">
        <v>1443</v>
      </c>
      <c r="D1493" s="291" t="s">
        <v>597</v>
      </c>
      <c r="E1493" s="291" t="s">
        <v>1166</v>
      </c>
      <c r="F1493" s="291" t="s">
        <v>1167</v>
      </c>
      <c r="G1493" s="291" t="s">
        <v>1172</v>
      </c>
      <c r="H1493" s="294">
        <v>18.23</v>
      </c>
      <c r="I1493" s="294">
        <v>36.456</v>
      </c>
      <c r="J1493" s="291" t="s">
        <v>1169</v>
      </c>
      <c r="K1493" s="294">
        <v>227.85</v>
      </c>
      <c r="L1493" s="294">
        <v>3473.25</v>
      </c>
      <c r="M1493" s="294">
        <v>3245.4</v>
      </c>
      <c r="N1493" s="291" t="s">
        <v>42</v>
      </c>
    </row>
    <row r="1494" s="291" customFormat="1" hidden="1" outlineLevel="2" spans="1:14">
      <c r="A1494" s="291">
        <v>1361</v>
      </c>
      <c r="B1494" s="291" t="s">
        <v>1164</v>
      </c>
      <c r="C1494" s="291" t="s">
        <v>1443</v>
      </c>
      <c r="D1494" s="291" t="s">
        <v>597</v>
      </c>
      <c r="E1494" s="291" t="s">
        <v>1166</v>
      </c>
      <c r="F1494" s="291" t="s">
        <v>1167</v>
      </c>
      <c r="G1494" s="291" t="s">
        <v>1173</v>
      </c>
      <c r="H1494" s="294">
        <v>18.23</v>
      </c>
      <c r="I1494" s="294">
        <v>36.456</v>
      </c>
      <c r="J1494" s="291" t="s">
        <v>1169</v>
      </c>
      <c r="K1494" s="294">
        <v>227.85</v>
      </c>
      <c r="L1494" s="294">
        <v>3473.25</v>
      </c>
      <c r="M1494" s="294">
        <v>3245.4</v>
      </c>
      <c r="N1494" s="291" t="s">
        <v>42</v>
      </c>
    </row>
    <row r="1495" s="291" customFormat="1" hidden="1" outlineLevel="2" spans="1:14">
      <c r="A1495" s="291">
        <v>1362</v>
      </c>
      <c r="B1495" s="291" t="s">
        <v>1164</v>
      </c>
      <c r="C1495" s="291" t="s">
        <v>1443</v>
      </c>
      <c r="D1495" s="291" t="s">
        <v>597</v>
      </c>
      <c r="E1495" s="291" t="s">
        <v>1166</v>
      </c>
      <c r="F1495" s="291" t="s">
        <v>1167</v>
      </c>
      <c r="G1495" s="291" t="s">
        <v>1174</v>
      </c>
      <c r="H1495" s="294">
        <v>18.23</v>
      </c>
      <c r="I1495" s="294">
        <v>36.456</v>
      </c>
      <c r="J1495" s="291" t="s">
        <v>1169</v>
      </c>
      <c r="K1495" s="294">
        <v>227.85</v>
      </c>
      <c r="L1495" s="294">
        <v>3473.25</v>
      </c>
      <c r="M1495" s="294">
        <v>3245.4</v>
      </c>
      <c r="N1495" s="291" t="s">
        <v>42</v>
      </c>
    </row>
    <row r="1496" s="291" customFormat="1" hidden="1" outlineLevel="2" spans="1:14">
      <c r="A1496" s="291">
        <v>1363</v>
      </c>
      <c r="B1496" s="291" t="s">
        <v>1164</v>
      </c>
      <c r="C1496" s="291" t="s">
        <v>1443</v>
      </c>
      <c r="D1496" s="291" t="s">
        <v>597</v>
      </c>
      <c r="E1496" s="291" t="s">
        <v>1166</v>
      </c>
      <c r="F1496" s="291" t="s">
        <v>1167</v>
      </c>
      <c r="G1496" s="291" t="s">
        <v>1175</v>
      </c>
      <c r="H1496" s="294">
        <v>18.23</v>
      </c>
      <c r="I1496" s="294">
        <v>36.456</v>
      </c>
      <c r="J1496" s="291" t="s">
        <v>1169</v>
      </c>
      <c r="K1496" s="294">
        <v>227.85</v>
      </c>
      <c r="L1496" s="294">
        <v>3473.25</v>
      </c>
      <c r="M1496" s="294">
        <v>3245.4</v>
      </c>
      <c r="N1496" s="291" t="s">
        <v>42</v>
      </c>
    </row>
    <row r="1497" s="291" customFormat="1" outlineLevel="1" collapsed="1" spans="4:14">
      <c r="D1497" s="293" t="s">
        <v>1444</v>
      </c>
      <c r="H1497" s="294">
        <f>SUBTOTAL(9,H1486:H1496)</f>
        <v>200.53</v>
      </c>
      <c r="I1497" s="294">
        <f>SUBTOTAL(9,I1486:I1496)</f>
        <v>401.016</v>
      </c>
      <c r="K1497" s="294"/>
      <c r="L1497" s="294"/>
      <c r="M1497" s="294"/>
      <c r="N1497" s="291">
        <f>SUBTOTAL(9,N1486:N1496)</f>
        <v>0</v>
      </c>
    </row>
    <row r="1498" s="291" customFormat="1" hidden="1" outlineLevel="2" spans="1:14">
      <c r="A1498" s="291">
        <v>1364</v>
      </c>
      <c r="B1498" s="291" t="s">
        <v>1164</v>
      </c>
      <c r="C1498" s="291" t="s">
        <v>1445</v>
      </c>
      <c r="D1498" s="291" t="s">
        <v>361</v>
      </c>
      <c r="E1498" s="291" t="s">
        <v>1166</v>
      </c>
      <c r="F1498" s="291" t="s">
        <v>1167</v>
      </c>
      <c r="G1498" s="291" t="s">
        <v>1178</v>
      </c>
      <c r="H1498" s="294">
        <v>18.23</v>
      </c>
      <c r="I1498" s="294">
        <v>36.456</v>
      </c>
      <c r="J1498" s="291" t="s">
        <v>1169</v>
      </c>
      <c r="K1498" s="294">
        <v>227.85</v>
      </c>
      <c r="L1498" s="294">
        <v>3473.25</v>
      </c>
      <c r="M1498" s="294">
        <v>3245.4</v>
      </c>
      <c r="N1498" s="291" t="s">
        <v>42</v>
      </c>
    </row>
    <row r="1499" s="291" customFormat="1" hidden="1" outlineLevel="2" spans="1:14">
      <c r="A1499" s="291">
        <v>1365</v>
      </c>
      <c r="B1499" s="291" t="s">
        <v>1164</v>
      </c>
      <c r="C1499" s="291" t="s">
        <v>1445</v>
      </c>
      <c r="D1499" s="291" t="s">
        <v>361</v>
      </c>
      <c r="E1499" s="291" t="s">
        <v>1166</v>
      </c>
      <c r="F1499" s="291" t="s">
        <v>1167</v>
      </c>
      <c r="G1499" s="291" t="s">
        <v>1179</v>
      </c>
      <c r="H1499" s="294">
        <v>18.23</v>
      </c>
      <c r="I1499" s="294">
        <v>36.456</v>
      </c>
      <c r="J1499" s="291" t="s">
        <v>1169</v>
      </c>
      <c r="K1499" s="294">
        <v>227.85</v>
      </c>
      <c r="L1499" s="294">
        <v>3473.25</v>
      </c>
      <c r="M1499" s="294">
        <v>3245.4</v>
      </c>
      <c r="N1499" s="291" t="s">
        <v>42</v>
      </c>
    </row>
    <row r="1500" s="291" customFormat="1" hidden="1" outlineLevel="2" spans="1:14">
      <c r="A1500" s="291">
        <v>1366</v>
      </c>
      <c r="B1500" s="291" t="s">
        <v>1164</v>
      </c>
      <c r="C1500" s="291" t="s">
        <v>1445</v>
      </c>
      <c r="D1500" s="291" t="s">
        <v>361</v>
      </c>
      <c r="E1500" s="291" t="s">
        <v>1166</v>
      </c>
      <c r="F1500" s="291" t="s">
        <v>1167</v>
      </c>
      <c r="G1500" s="291" t="s">
        <v>1180</v>
      </c>
      <c r="H1500" s="294">
        <v>18.23</v>
      </c>
      <c r="I1500" s="294">
        <v>36.456</v>
      </c>
      <c r="J1500" s="291" t="s">
        <v>1169</v>
      </c>
      <c r="K1500" s="294">
        <v>227.85</v>
      </c>
      <c r="L1500" s="294">
        <v>3473.25</v>
      </c>
      <c r="M1500" s="294">
        <v>3245.4</v>
      </c>
      <c r="N1500" s="291" t="s">
        <v>42</v>
      </c>
    </row>
    <row r="1501" s="291" customFormat="1" hidden="1" outlineLevel="2" spans="1:14">
      <c r="A1501" s="291">
        <v>1367</v>
      </c>
      <c r="B1501" s="291" t="s">
        <v>1164</v>
      </c>
      <c r="C1501" s="291" t="s">
        <v>1445</v>
      </c>
      <c r="D1501" s="291" t="s">
        <v>361</v>
      </c>
      <c r="E1501" s="291" t="s">
        <v>1166</v>
      </c>
      <c r="F1501" s="291" t="s">
        <v>1167</v>
      </c>
      <c r="G1501" s="291" t="s">
        <v>1181</v>
      </c>
      <c r="H1501" s="294">
        <v>18.23</v>
      </c>
      <c r="I1501" s="294">
        <v>36.456</v>
      </c>
      <c r="J1501" s="291" t="s">
        <v>1169</v>
      </c>
      <c r="K1501" s="294">
        <v>227.85</v>
      </c>
      <c r="L1501" s="294">
        <v>3473.25</v>
      </c>
      <c r="M1501" s="294">
        <v>3245.4</v>
      </c>
      <c r="N1501" s="291" t="s">
        <v>42</v>
      </c>
    </row>
    <row r="1502" s="291" customFormat="1" hidden="1" outlineLevel="2" spans="1:14">
      <c r="A1502" s="291">
        <v>1368</v>
      </c>
      <c r="B1502" s="291" t="s">
        <v>1164</v>
      </c>
      <c r="C1502" s="291" t="s">
        <v>1445</v>
      </c>
      <c r="D1502" s="291" t="s">
        <v>361</v>
      </c>
      <c r="E1502" s="291" t="s">
        <v>1166</v>
      </c>
      <c r="F1502" s="291" t="s">
        <v>1167</v>
      </c>
      <c r="G1502" s="291" t="s">
        <v>1168</v>
      </c>
      <c r="H1502" s="294">
        <v>18.23</v>
      </c>
      <c r="I1502" s="294">
        <v>36.456</v>
      </c>
      <c r="J1502" s="291" t="s">
        <v>1169</v>
      </c>
      <c r="K1502" s="294">
        <v>227.85</v>
      </c>
      <c r="L1502" s="294">
        <v>3473.25</v>
      </c>
      <c r="M1502" s="294">
        <v>3245.4</v>
      </c>
      <c r="N1502" s="291" t="s">
        <v>42</v>
      </c>
    </row>
    <row r="1503" s="291" customFormat="1" hidden="1" outlineLevel="2" spans="1:14">
      <c r="A1503" s="291">
        <v>1369</v>
      </c>
      <c r="B1503" s="291" t="s">
        <v>1164</v>
      </c>
      <c r="C1503" s="291" t="s">
        <v>1445</v>
      </c>
      <c r="D1503" s="291" t="s">
        <v>361</v>
      </c>
      <c r="E1503" s="291" t="s">
        <v>1166</v>
      </c>
      <c r="F1503" s="291" t="s">
        <v>1167</v>
      </c>
      <c r="G1503" s="291" t="s">
        <v>1170</v>
      </c>
      <c r="H1503" s="294">
        <v>18.23</v>
      </c>
      <c r="I1503" s="294">
        <v>36.456</v>
      </c>
      <c r="J1503" s="291" t="s">
        <v>1169</v>
      </c>
      <c r="K1503" s="294">
        <v>227.85</v>
      </c>
      <c r="L1503" s="294">
        <v>3473.25</v>
      </c>
      <c r="M1503" s="294">
        <v>3245.4</v>
      </c>
      <c r="N1503" s="291" t="s">
        <v>42</v>
      </c>
    </row>
    <row r="1504" s="291" customFormat="1" hidden="1" outlineLevel="2" spans="1:14">
      <c r="A1504" s="291">
        <v>1370</v>
      </c>
      <c r="B1504" s="291" t="s">
        <v>1164</v>
      </c>
      <c r="C1504" s="291" t="s">
        <v>1445</v>
      </c>
      <c r="D1504" s="291" t="s">
        <v>361</v>
      </c>
      <c r="E1504" s="291" t="s">
        <v>1166</v>
      </c>
      <c r="F1504" s="291" t="s">
        <v>1167</v>
      </c>
      <c r="G1504" s="291" t="s">
        <v>1171</v>
      </c>
      <c r="H1504" s="294">
        <v>18.23</v>
      </c>
      <c r="I1504" s="294">
        <v>36.456</v>
      </c>
      <c r="J1504" s="291" t="s">
        <v>1169</v>
      </c>
      <c r="K1504" s="294">
        <v>227.85</v>
      </c>
      <c r="L1504" s="294">
        <v>3473.25</v>
      </c>
      <c r="M1504" s="294">
        <v>3245.4</v>
      </c>
      <c r="N1504" s="291" t="s">
        <v>42</v>
      </c>
    </row>
    <row r="1505" s="291" customFormat="1" hidden="1" outlineLevel="2" spans="1:14">
      <c r="A1505" s="291">
        <v>1371</v>
      </c>
      <c r="B1505" s="291" t="s">
        <v>1164</v>
      </c>
      <c r="C1505" s="291" t="s">
        <v>1445</v>
      </c>
      <c r="D1505" s="291" t="s">
        <v>361</v>
      </c>
      <c r="E1505" s="291" t="s">
        <v>1166</v>
      </c>
      <c r="F1505" s="291" t="s">
        <v>1167</v>
      </c>
      <c r="G1505" s="291" t="s">
        <v>1172</v>
      </c>
      <c r="H1505" s="294">
        <v>18.23</v>
      </c>
      <c r="I1505" s="294">
        <v>36.456</v>
      </c>
      <c r="J1505" s="291" t="s">
        <v>1169</v>
      </c>
      <c r="K1505" s="294">
        <v>227.85</v>
      </c>
      <c r="L1505" s="294">
        <v>3473.25</v>
      </c>
      <c r="M1505" s="294">
        <v>3245.4</v>
      </c>
      <c r="N1505" s="291" t="s">
        <v>42</v>
      </c>
    </row>
    <row r="1506" s="291" customFormat="1" hidden="1" outlineLevel="2" spans="1:14">
      <c r="A1506" s="291">
        <v>1372</v>
      </c>
      <c r="B1506" s="291" t="s">
        <v>1164</v>
      </c>
      <c r="C1506" s="291" t="s">
        <v>1445</v>
      </c>
      <c r="D1506" s="291" t="s">
        <v>361</v>
      </c>
      <c r="E1506" s="291" t="s">
        <v>1166</v>
      </c>
      <c r="F1506" s="291" t="s">
        <v>1167</v>
      </c>
      <c r="G1506" s="291" t="s">
        <v>1173</v>
      </c>
      <c r="H1506" s="294">
        <v>18.23</v>
      </c>
      <c r="I1506" s="294">
        <v>36.456</v>
      </c>
      <c r="J1506" s="291" t="s">
        <v>1169</v>
      </c>
      <c r="K1506" s="294">
        <v>227.85</v>
      </c>
      <c r="L1506" s="294">
        <v>3473.25</v>
      </c>
      <c r="M1506" s="294">
        <v>3245.4</v>
      </c>
      <c r="N1506" s="291" t="s">
        <v>42</v>
      </c>
    </row>
    <row r="1507" s="291" customFormat="1" hidden="1" outlineLevel="2" spans="1:14">
      <c r="A1507" s="291">
        <v>1373</v>
      </c>
      <c r="B1507" s="291" t="s">
        <v>1164</v>
      </c>
      <c r="C1507" s="291" t="s">
        <v>1445</v>
      </c>
      <c r="D1507" s="291" t="s">
        <v>361</v>
      </c>
      <c r="E1507" s="291" t="s">
        <v>1166</v>
      </c>
      <c r="F1507" s="291" t="s">
        <v>1167</v>
      </c>
      <c r="G1507" s="291" t="s">
        <v>1174</v>
      </c>
      <c r="H1507" s="294">
        <v>18.23</v>
      </c>
      <c r="I1507" s="294">
        <v>36.456</v>
      </c>
      <c r="J1507" s="291" t="s">
        <v>1169</v>
      </c>
      <c r="K1507" s="294">
        <v>227.85</v>
      </c>
      <c r="L1507" s="294">
        <v>3473.25</v>
      </c>
      <c r="M1507" s="294">
        <v>3245.4</v>
      </c>
      <c r="N1507" s="291" t="s">
        <v>42</v>
      </c>
    </row>
    <row r="1508" s="291" customFormat="1" hidden="1" outlineLevel="2" spans="1:14">
      <c r="A1508" s="291">
        <v>1374</v>
      </c>
      <c r="B1508" s="291" t="s">
        <v>1164</v>
      </c>
      <c r="C1508" s="291" t="s">
        <v>1445</v>
      </c>
      <c r="D1508" s="291" t="s">
        <v>361</v>
      </c>
      <c r="E1508" s="291" t="s">
        <v>1166</v>
      </c>
      <c r="F1508" s="291" t="s">
        <v>1167</v>
      </c>
      <c r="G1508" s="291" t="s">
        <v>1175</v>
      </c>
      <c r="H1508" s="294">
        <v>18.23</v>
      </c>
      <c r="I1508" s="294">
        <v>36.456</v>
      </c>
      <c r="J1508" s="291" t="s">
        <v>1169</v>
      </c>
      <c r="K1508" s="294">
        <v>227.85</v>
      </c>
      <c r="L1508" s="294">
        <v>3473.25</v>
      </c>
      <c r="M1508" s="294">
        <v>3245.4</v>
      </c>
      <c r="N1508" s="291" t="s">
        <v>42</v>
      </c>
    </row>
    <row r="1509" s="291" customFormat="1" outlineLevel="1" collapsed="1" spans="4:14">
      <c r="D1509" s="293" t="s">
        <v>1446</v>
      </c>
      <c r="H1509" s="294">
        <f>SUBTOTAL(9,H1498:H1508)</f>
        <v>200.53</v>
      </c>
      <c r="I1509" s="294">
        <f>SUBTOTAL(9,I1498:I1508)</f>
        <v>401.016</v>
      </c>
      <c r="K1509" s="294"/>
      <c r="L1509" s="294"/>
      <c r="M1509" s="294"/>
      <c r="N1509" s="291">
        <f>SUBTOTAL(9,N1498:N1508)</f>
        <v>0</v>
      </c>
    </row>
    <row r="1510" s="291" customFormat="1" hidden="1" outlineLevel="2" spans="1:14">
      <c r="A1510" s="291">
        <v>1375</v>
      </c>
      <c r="B1510" s="291" t="s">
        <v>1164</v>
      </c>
      <c r="C1510" s="291" t="s">
        <v>1447</v>
      </c>
      <c r="D1510" s="291" t="s">
        <v>591</v>
      </c>
      <c r="E1510" s="291" t="s">
        <v>1166</v>
      </c>
      <c r="F1510" s="291" t="s">
        <v>1167</v>
      </c>
      <c r="G1510" s="291" t="s">
        <v>1178</v>
      </c>
      <c r="H1510" s="294">
        <v>18.23</v>
      </c>
      <c r="I1510" s="294">
        <v>36.456</v>
      </c>
      <c r="J1510" s="291" t="s">
        <v>1169</v>
      </c>
      <c r="K1510" s="294">
        <v>227.85</v>
      </c>
      <c r="L1510" s="294">
        <v>3473.25</v>
      </c>
      <c r="M1510" s="294">
        <v>3245.4</v>
      </c>
      <c r="N1510" s="291" t="s">
        <v>42</v>
      </c>
    </row>
    <row r="1511" s="291" customFormat="1" hidden="1" outlineLevel="2" spans="1:14">
      <c r="A1511" s="291">
        <v>1376</v>
      </c>
      <c r="B1511" s="291" t="s">
        <v>1164</v>
      </c>
      <c r="C1511" s="291" t="s">
        <v>1447</v>
      </c>
      <c r="D1511" s="291" t="s">
        <v>591</v>
      </c>
      <c r="E1511" s="291" t="s">
        <v>1166</v>
      </c>
      <c r="F1511" s="291" t="s">
        <v>1167</v>
      </c>
      <c r="G1511" s="291" t="s">
        <v>1179</v>
      </c>
      <c r="H1511" s="294">
        <v>18.23</v>
      </c>
      <c r="I1511" s="294">
        <v>36.456</v>
      </c>
      <c r="J1511" s="291" t="s">
        <v>1169</v>
      </c>
      <c r="K1511" s="294">
        <v>227.85</v>
      </c>
      <c r="L1511" s="294">
        <v>3473.25</v>
      </c>
      <c r="M1511" s="294">
        <v>3245.4</v>
      </c>
      <c r="N1511" s="291" t="s">
        <v>42</v>
      </c>
    </row>
    <row r="1512" s="291" customFormat="1" hidden="1" outlineLevel="2" spans="1:14">
      <c r="A1512" s="291">
        <v>1377</v>
      </c>
      <c r="B1512" s="291" t="s">
        <v>1164</v>
      </c>
      <c r="C1512" s="291" t="s">
        <v>1447</v>
      </c>
      <c r="D1512" s="291" t="s">
        <v>591</v>
      </c>
      <c r="E1512" s="291" t="s">
        <v>1166</v>
      </c>
      <c r="F1512" s="291" t="s">
        <v>1167</v>
      </c>
      <c r="G1512" s="291" t="s">
        <v>1180</v>
      </c>
      <c r="H1512" s="294">
        <v>18.23</v>
      </c>
      <c r="I1512" s="294">
        <v>36.456</v>
      </c>
      <c r="J1512" s="291" t="s">
        <v>1169</v>
      </c>
      <c r="K1512" s="294">
        <v>227.85</v>
      </c>
      <c r="L1512" s="294">
        <v>3473.25</v>
      </c>
      <c r="M1512" s="294">
        <v>3245.4</v>
      </c>
      <c r="N1512" s="291" t="s">
        <v>42</v>
      </c>
    </row>
    <row r="1513" s="291" customFormat="1" hidden="1" outlineLevel="2" spans="1:14">
      <c r="A1513" s="291">
        <v>1378</v>
      </c>
      <c r="B1513" s="291" t="s">
        <v>1164</v>
      </c>
      <c r="C1513" s="291" t="s">
        <v>1447</v>
      </c>
      <c r="D1513" s="291" t="s">
        <v>591</v>
      </c>
      <c r="E1513" s="291" t="s">
        <v>1166</v>
      </c>
      <c r="F1513" s="291" t="s">
        <v>1167</v>
      </c>
      <c r="G1513" s="291" t="s">
        <v>1181</v>
      </c>
      <c r="H1513" s="294">
        <v>18.23</v>
      </c>
      <c r="I1513" s="294">
        <v>36.456</v>
      </c>
      <c r="J1513" s="291" t="s">
        <v>1169</v>
      </c>
      <c r="K1513" s="294">
        <v>227.85</v>
      </c>
      <c r="L1513" s="294">
        <v>3473.25</v>
      </c>
      <c r="M1513" s="294">
        <v>3245.4</v>
      </c>
      <c r="N1513" s="291" t="s">
        <v>42</v>
      </c>
    </row>
    <row r="1514" s="291" customFormat="1" hidden="1" outlineLevel="2" spans="1:14">
      <c r="A1514" s="291">
        <v>1379</v>
      </c>
      <c r="B1514" s="291" t="s">
        <v>1164</v>
      </c>
      <c r="C1514" s="291" t="s">
        <v>1447</v>
      </c>
      <c r="D1514" s="291" t="s">
        <v>591</v>
      </c>
      <c r="E1514" s="291" t="s">
        <v>1166</v>
      </c>
      <c r="F1514" s="291" t="s">
        <v>1167</v>
      </c>
      <c r="G1514" s="291" t="s">
        <v>1168</v>
      </c>
      <c r="H1514" s="294">
        <v>18.23</v>
      </c>
      <c r="I1514" s="294">
        <v>36.456</v>
      </c>
      <c r="J1514" s="291" t="s">
        <v>1169</v>
      </c>
      <c r="K1514" s="294">
        <v>227.85</v>
      </c>
      <c r="L1514" s="294">
        <v>3473.25</v>
      </c>
      <c r="M1514" s="294">
        <v>3245.4</v>
      </c>
      <c r="N1514" s="291" t="s">
        <v>42</v>
      </c>
    </row>
    <row r="1515" s="291" customFormat="1" hidden="1" outlineLevel="2" spans="1:14">
      <c r="A1515" s="291">
        <v>1380</v>
      </c>
      <c r="B1515" s="291" t="s">
        <v>1164</v>
      </c>
      <c r="C1515" s="291" t="s">
        <v>1447</v>
      </c>
      <c r="D1515" s="291" t="s">
        <v>591</v>
      </c>
      <c r="E1515" s="291" t="s">
        <v>1166</v>
      </c>
      <c r="F1515" s="291" t="s">
        <v>1167</v>
      </c>
      <c r="G1515" s="291" t="s">
        <v>1170</v>
      </c>
      <c r="H1515" s="294">
        <v>18.23</v>
      </c>
      <c r="I1515" s="294">
        <v>36.456</v>
      </c>
      <c r="J1515" s="291" t="s">
        <v>1169</v>
      </c>
      <c r="K1515" s="294">
        <v>227.85</v>
      </c>
      <c r="L1515" s="294">
        <v>3473.25</v>
      </c>
      <c r="M1515" s="294">
        <v>3245.4</v>
      </c>
      <c r="N1515" s="291" t="s">
        <v>42</v>
      </c>
    </row>
    <row r="1516" s="291" customFormat="1" hidden="1" outlineLevel="2" spans="1:14">
      <c r="A1516" s="291">
        <v>1381</v>
      </c>
      <c r="B1516" s="291" t="s">
        <v>1164</v>
      </c>
      <c r="C1516" s="291" t="s">
        <v>1447</v>
      </c>
      <c r="D1516" s="291" t="s">
        <v>591</v>
      </c>
      <c r="E1516" s="291" t="s">
        <v>1166</v>
      </c>
      <c r="F1516" s="291" t="s">
        <v>1167</v>
      </c>
      <c r="G1516" s="291" t="s">
        <v>1171</v>
      </c>
      <c r="H1516" s="294">
        <v>18.23</v>
      </c>
      <c r="I1516" s="294">
        <v>36.456</v>
      </c>
      <c r="J1516" s="291" t="s">
        <v>1169</v>
      </c>
      <c r="K1516" s="294">
        <v>227.85</v>
      </c>
      <c r="L1516" s="294">
        <v>3473.25</v>
      </c>
      <c r="M1516" s="294">
        <v>3245.4</v>
      </c>
      <c r="N1516" s="291" t="s">
        <v>42</v>
      </c>
    </row>
    <row r="1517" s="291" customFormat="1" hidden="1" outlineLevel="2" spans="1:14">
      <c r="A1517" s="291">
        <v>1382</v>
      </c>
      <c r="B1517" s="291" t="s">
        <v>1164</v>
      </c>
      <c r="C1517" s="291" t="s">
        <v>1447</v>
      </c>
      <c r="D1517" s="291" t="s">
        <v>591</v>
      </c>
      <c r="E1517" s="291" t="s">
        <v>1166</v>
      </c>
      <c r="F1517" s="291" t="s">
        <v>1167</v>
      </c>
      <c r="G1517" s="291" t="s">
        <v>1172</v>
      </c>
      <c r="H1517" s="294">
        <v>18.23</v>
      </c>
      <c r="I1517" s="294">
        <v>36.456</v>
      </c>
      <c r="J1517" s="291" t="s">
        <v>1169</v>
      </c>
      <c r="K1517" s="294">
        <v>227.85</v>
      </c>
      <c r="L1517" s="294">
        <v>3473.25</v>
      </c>
      <c r="M1517" s="294">
        <v>3245.4</v>
      </c>
      <c r="N1517" s="291" t="s">
        <v>42</v>
      </c>
    </row>
    <row r="1518" s="291" customFormat="1" hidden="1" outlineLevel="2" spans="1:14">
      <c r="A1518" s="291">
        <v>1383</v>
      </c>
      <c r="B1518" s="291" t="s">
        <v>1164</v>
      </c>
      <c r="C1518" s="291" t="s">
        <v>1447</v>
      </c>
      <c r="D1518" s="291" t="s">
        <v>591</v>
      </c>
      <c r="E1518" s="291" t="s">
        <v>1166</v>
      </c>
      <c r="F1518" s="291" t="s">
        <v>1167</v>
      </c>
      <c r="G1518" s="291" t="s">
        <v>1173</v>
      </c>
      <c r="H1518" s="294">
        <v>18.23</v>
      </c>
      <c r="I1518" s="294">
        <v>36.456</v>
      </c>
      <c r="J1518" s="291" t="s">
        <v>1169</v>
      </c>
      <c r="K1518" s="294">
        <v>227.85</v>
      </c>
      <c r="L1518" s="294">
        <v>3473.25</v>
      </c>
      <c r="M1518" s="294">
        <v>3245.4</v>
      </c>
      <c r="N1518" s="291" t="s">
        <v>42</v>
      </c>
    </row>
    <row r="1519" s="291" customFormat="1" hidden="1" outlineLevel="2" spans="1:14">
      <c r="A1519" s="291">
        <v>1384</v>
      </c>
      <c r="B1519" s="291" t="s">
        <v>1164</v>
      </c>
      <c r="C1519" s="291" t="s">
        <v>1447</v>
      </c>
      <c r="D1519" s="291" t="s">
        <v>591</v>
      </c>
      <c r="E1519" s="291" t="s">
        <v>1166</v>
      </c>
      <c r="F1519" s="291" t="s">
        <v>1167</v>
      </c>
      <c r="G1519" s="291" t="s">
        <v>1174</v>
      </c>
      <c r="H1519" s="294">
        <v>18.23</v>
      </c>
      <c r="I1519" s="294">
        <v>36.456</v>
      </c>
      <c r="J1519" s="291" t="s">
        <v>1169</v>
      </c>
      <c r="K1519" s="294">
        <v>227.85</v>
      </c>
      <c r="L1519" s="294">
        <v>3473.25</v>
      </c>
      <c r="M1519" s="294">
        <v>3245.4</v>
      </c>
      <c r="N1519" s="291" t="s">
        <v>42</v>
      </c>
    </row>
    <row r="1520" s="291" customFormat="1" hidden="1" outlineLevel="2" spans="1:14">
      <c r="A1520" s="291">
        <v>1385</v>
      </c>
      <c r="B1520" s="291" t="s">
        <v>1164</v>
      </c>
      <c r="C1520" s="291" t="s">
        <v>1447</v>
      </c>
      <c r="D1520" s="291" t="s">
        <v>591</v>
      </c>
      <c r="E1520" s="291" t="s">
        <v>1166</v>
      </c>
      <c r="F1520" s="291" t="s">
        <v>1167</v>
      </c>
      <c r="G1520" s="291" t="s">
        <v>1175</v>
      </c>
      <c r="H1520" s="294">
        <v>18.23</v>
      </c>
      <c r="I1520" s="294">
        <v>36.456</v>
      </c>
      <c r="J1520" s="291" t="s">
        <v>1169</v>
      </c>
      <c r="K1520" s="294">
        <v>227.85</v>
      </c>
      <c r="L1520" s="294">
        <v>3473.25</v>
      </c>
      <c r="M1520" s="294">
        <v>3245.4</v>
      </c>
      <c r="N1520" s="291" t="s">
        <v>42</v>
      </c>
    </row>
    <row r="1521" s="291" customFormat="1" outlineLevel="1" collapsed="1" spans="4:14">
      <c r="D1521" s="293" t="s">
        <v>1448</v>
      </c>
      <c r="H1521" s="294">
        <f>SUBTOTAL(9,H1510:H1520)</f>
        <v>200.53</v>
      </c>
      <c r="I1521" s="294">
        <f>SUBTOTAL(9,I1510:I1520)</f>
        <v>401.016</v>
      </c>
      <c r="K1521" s="294"/>
      <c r="L1521" s="294"/>
      <c r="M1521" s="294"/>
      <c r="N1521" s="291">
        <f>SUBTOTAL(9,N1510:N1520)</f>
        <v>0</v>
      </c>
    </row>
    <row r="1522" s="291" customFormat="1" hidden="1" outlineLevel="2" spans="1:14">
      <c r="A1522" s="291">
        <v>1386</v>
      </c>
      <c r="B1522" s="291" t="s">
        <v>1164</v>
      </c>
      <c r="C1522" s="291" t="s">
        <v>1449</v>
      </c>
      <c r="D1522" s="291" t="s">
        <v>355</v>
      </c>
      <c r="E1522" s="291" t="s">
        <v>1166</v>
      </c>
      <c r="F1522" s="291" t="s">
        <v>1167</v>
      </c>
      <c r="G1522" s="291" t="s">
        <v>1178</v>
      </c>
      <c r="H1522" s="294">
        <v>18.23</v>
      </c>
      <c r="I1522" s="294">
        <v>36.456</v>
      </c>
      <c r="J1522" s="291" t="s">
        <v>1169</v>
      </c>
      <c r="K1522" s="294">
        <v>227.85</v>
      </c>
      <c r="L1522" s="294">
        <v>3473.25</v>
      </c>
      <c r="M1522" s="294">
        <v>3245.4</v>
      </c>
      <c r="N1522" s="291" t="s">
        <v>42</v>
      </c>
    </row>
    <row r="1523" s="291" customFormat="1" hidden="1" outlineLevel="2" spans="1:14">
      <c r="A1523" s="291">
        <v>1387</v>
      </c>
      <c r="B1523" s="291" t="s">
        <v>1164</v>
      </c>
      <c r="C1523" s="291" t="s">
        <v>1449</v>
      </c>
      <c r="D1523" s="291" t="s">
        <v>355</v>
      </c>
      <c r="E1523" s="291" t="s">
        <v>1166</v>
      </c>
      <c r="F1523" s="291" t="s">
        <v>1167</v>
      </c>
      <c r="G1523" s="291" t="s">
        <v>1179</v>
      </c>
      <c r="H1523" s="294">
        <v>18.23</v>
      </c>
      <c r="I1523" s="294">
        <v>36.456</v>
      </c>
      <c r="J1523" s="291" t="s">
        <v>1169</v>
      </c>
      <c r="K1523" s="294">
        <v>227.85</v>
      </c>
      <c r="L1523" s="294">
        <v>3473.25</v>
      </c>
      <c r="M1523" s="294">
        <v>3245.4</v>
      </c>
      <c r="N1523" s="291" t="s">
        <v>42</v>
      </c>
    </row>
    <row r="1524" s="291" customFormat="1" hidden="1" outlineLevel="2" spans="1:14">
      <c r="A1524" s="291">
        <v>1388</v>
      </c>
      <c r="B1524" s="291" t="s">
        <v>1164</v>
      </c>
      <c r="C1524" s="291" t="s">
        <v>1449</v>
      </c>
      <c r="D1524" s="291" t="s">
        <v>355</v>
      </c>
      <c r="E1524" s="291" t="s">
        <v>1166</v>
      </c>
      <c r="F1524" s="291" t="s">
        <v>1167</v>
      </c>
      <c r="G1524" s="291" t="s">
        <v>1180</v>
      </c>
      <c r="H1524" s="294">
        <v>18.23</v>
      </c>
      <c r="I1524" s="294">
        <v>36.456</v>
      </c>
      <c r="J1524" s="291" t="s">
        <v>1169</v>
      </c>
      <c r="K1524" s="294">
        <v>227.85</v>
      </c>
      <c r="L1524" s="294">
        <v>3473.25</v>
      </c>
      <c r="M1524" s="294">
        <v>3245.4</v>
      </c>
      <c r="N1524" s="291" t="s">
        <v>42</v>
      </c>
    </row>
    <row r="1525" s="291" customFormat="1" hidden="1" outlineLevel="2" spans="1:14">
      <c r="A1525" s="291">
        <v>1389</v>
      </c>
      <c r="B1525" s="291" t="s">
        <v>1164</v>
      </c>
      <c r="C1525" s="291" t="s">
        <v>1449</v>
      </c>
      <c r="D1525" s="291" t="s">
        <v>355</v>
      </c>
      <c r="E1525" s="291" t="s">
        <v>1166</v>
      </c>
      <c r="F1525" s="291" t="s">
        <v>1167</v>
      </c>
      <c r="G1525" s="291" t="s">
        <v>1181</v>
      </c>
      <c r="H1525" s="294">
        <v>18.23</v>
      </c>
      <c r="I1525" s="294">
        <v>36.456</v>
      </c>
      <c r="J1525" s="291" t="s">
        <v>1169</v>
      </c>
      <c r="K1525" s="294">
        <v>227.85</v>
      </c>
      <c r="L1525" s="294">
        <v>3473.25</v>
      </c>
      <c r="M1525" s="294">
        <v>3245.4</v>
      </c>
      <c r="N1525" s="291" t="s">
        <v>42</v>
      </c>
    </row>
    <row r="1526" s="291" customFormat="1" hidden="1" outlineLevel="2" spans="1:14">
      <c r="A1526" s="291">
        <v>1390</v>
      </c>
      <c r="B1526" s="291" t="s">
        <v>1164</v>
      </c>
      <c r="C1526" s="291" t="s">
        <v>1449</v>
      </c>
      <c r="D1526" s="291" t="s">
        <v>355</v>
      </c>
      <c r="E1526" s="291" t="s">
        <v>1166</v>
      </c>
      <c r="F1526" s="291" t="s">
        <v>1167</v>
      </c>
      <c r="G1526" s="291" t="s">
        <v>1168</v>
      </c>
      <c r="H1526" s="294">
        <v>18.23</v>
      </c>
      <c r="I1526" s="294">
        <v>36.456</v>
      </c>
      <c r="J1526" s="291" t="s">
        <v>1169</v>
      </c>
      <c r="K1526" s="294">
        <v>227.85</v>
      </c>
      <c r="L1526" s="294">
        <v>3473.25</v>
      </c>
      <c r="M1526" s="294">
        <v>3245.4</v>
      </c>
      <c r="N1526" s="291" t="s">
        <v>42</v>
      </c>
    </row>
    <row r="1527" s="291" customFormat="1" hidden="1" outlineLevel="2" spans="1:14">
      <c r="A1527" s="291">
        <v>1391</v>
      </c>
      <c r="B1527" s="291" t="s">
        <v>1164</v>
      </c>
      <c r="C1527" s="291" t="s">
        <v>1449</v>
      </c>
      <c r="D1527" s="291" t="s">
        <v>355</v>
      </c>
      <c r="E1527" s="291" t="s">
        <v>1166</v>
      </c>
      <c r="F1527" s="291" t="s">
        <v>1167</v>
      </c>
      <c r="G1527" s="291" t="s">
        <v>1170</v>
      </c>
      <c r="H1527" s="294">
        <v>18.23</v>
      </c>
      <c r="I1527" s="294">
        <v>36.456</v>
      </c>
      <c r="J1527" s="291" t="s">
        <v>1169</v>
      </c>
      <c r="K1527" s="294">
        <v>227.85</v>
      </c>
      <c r="L1527" s="294">
        <v>3473.25</v>
      </c>
      <c r="M1527" s="294">
        <v>3245.4</v>
      </c>
      <c r="N1527" s="291" t="s">
        <v>42</v>
      </c>
    </row>
    <row r="1528" s="291" customFormat="1" hidden="1" outlineLevel="2" spans="1:14">
      <c r="A1528" s="291">
        <v>1392</v>
      </c>
      <c r="B1528" s="291" t="s">
        <v>1164</v>
      </c>
      <c r="C1528" s="291" t="s">
        <v>1449</v>
      </c>
      <c r="D1528" s="291" t="s">
        <v>355</v>
      </c>
      <c r="E1528" s="291" t="s">
        <v>1166</v>
      </c>
      <c r="F1528" s="291" t="s">
        <v>1167</v>
      </c>
      <c r="G1528" s="291" t="s">
        <v>1171</v>
      </c>
      <c r="H1528" s="294">
        <v>18.23</v>
      </c>
      <c r="I1528" s="294">
        <v>36.456</v>
      </c>
      <c r="J1528" s="291" t="s">
        <v>1169</v>
      </c>
      <c r="K1528" s="294">
        <v>227.85</v>
      </c>
      <c r="L1528" s="294">
        <v>3473.25</v>
      </c>
      <c r="M1528" s="294">
        <v>3245.4</v>
      </c>
      <c r="N1528" s="291" t="s">
        <v>42</v>
      </c>
    </row>
    <row r="1529" s="291" customFormat="1" hidden="1" outlineLevel="2" spans="1:14">
      <c r="A1529" s="291">
        <v>1393</v>
      </c>
      <c r="B1529" s="291" t="s">
        <v>1164</v>
      </c>
      <c r="C1529" s="291" t="s">
        <v>1449</v>
      </c>
      <c r="D1529" s="291" t="s">
        <v>355</v>
      </c>
      <c r="E1529" s="291" t="s">
        <v>1166</v>
      </c>
      <c r="F1529" s="291" t="s">
        <v>1167</v>
      </c>
      <c r="G1529" s="291" t="s">
        <v>1172</v>
      </c>
      <c r="H1529" s="294">
        <v>18.23</v>
      </c>
      <c r="I1529" s="294">
        <v>36.456</v>
      </c>
      <c r="J1529" s="291" t="s">
        <v>1169</v>
      </c>
      <c r="K1529" s="294">
        <v>227.85</v>
      </c>
      <c r="L1529" s="294">
        <v>3473.25</v>
      </c>
      <c r="M1529" s="294">
        <v>3245.4</v>
      </c>
      <c r="N1529" s="291" t="s">
        <v>42</v>
      </c>
    </row>
    <row r="1530" s="291" customFormat="1" hidden="1" outlineLevel="2" spans="1:14">
      <c r="A1530" s="291">
        <v>1394</v>
      </c>
      <c r="B1530" s="291" t="s">
        <v>1164</v>
      </c>
      <c r="C1530" s="291" t="s">
        <v>1449</v>
      </c>
      <c r="D1530" s="291" t="s">
        <v>355</v>
      </c>
      <c r="E1530" s="291" t="s">
        <v>1166</v>
      </c>
      <c r="F1530" s="291" t="s">
        <v>1167</v>
      </c>
      <c r="G1530" s="291" t="s">
        <v>1173</v>
      </c>
      <c r="H1530" s="294">
        <v>18.23</v>
      </c>
      <c r="I1530" s="294">
        <v>36.456</v>
      </c>
      <c r="J1530" s="291" t="s">
        <v>1169</v>
      </c>
      <c r="K1530" s="294">
        <v>227.85</v>
      </c>
      <c r="L1530" s="294">
        <v>3473.25</v>
      </c>
      <c r="M1530" s="294">
        <v>3245.4</v>
      </c>
      <c r="N1530" s="291" t="s">
        <v>42</v>
      </c>
    </row>
    <row r="1531" s="291" customFormat="1" hidden="1" outlineLevel="2" spans="1:14">
      <c r="A1531" s="291">
        <v>1395</v>
      </c>
      <c r="B1531" s="291" t="s">
        <v>1164</v>
      </c>
      <c r="C1531" s="291" t="s">
        <v>1449</v>
      </c>
      <c r="D1531" s="291" t="s">
        <v>355</v>
      </c>
      <c r="E1531" s="291" t="s">
        <v>1166</v>
      </c>
      <c r="F1531" s="291" t="s">
        <v>1167</v>
      </c>
      <c r="G1531" s="291" t="s">
        <v>1174</v>
      </c>
      <c r="H1531" s="294">
        <v>18.23</v>
      </c>
      <c r="I1531" s="294">
        <v>36.456</v>
      </c>
      <c r="J1531" s="291" t="s">
        <v>1169</v>
      </c>
      <c r="K1531" s="294">
        <v>227.85</v>
      </c>
      <c r="L1531" s="294">
        <v>3473.25</v>
      </c>
      <c r="M1531" s="294">
        <v>3245.4</v>
      </c>
      <c r="N1531" s="291" t="s">
        <v>42</v>
      </c>
    </row>
    <row r="1532" s="291" customFormat="1" hidden="1" outlineLevel="2" spans="1:14">
      <c r="A1532" s="291">
        <v>1396</v>
      </c>
      <c r="B1532" s="291" t="s">
        <v>1164</v>
      </c>
      <c r="C1532" s="291" t="s">
        <v>1449</v>
      </c>
      <c r="D1532" s="291" t="s">
        <v>355</v>
      </c>
      <c r="E1532" s="291" t="s">
        <v>1166</v>
      </c>
      <c r="F1532" s="291" t="s">
        <v>1167</v>
      </c>
      <c r="G1532" s="291" t="s">
        <v>1175</v>
      </c>
      <c r="H1532" s="294">
        <v>18.23</v>
      </c>
      <c r="I1532" s="294">
        <v>36.456</v>
      </c>
      <c r="J1532" s="291" t="s">
        <v>1169</v>
      </c>
      <c r="K1532" s="294">
        <v>227.85</v>
      </c>
      <c r="L1532" s="294">
        <v>3473.25</v>
      </c>
      <c r="M1532" s="294">
        <v>3245.4</v>
      </c>
      <c r="N1532" s="291" t="s">
        <v>42</v>
      </c>
    </row>
    <row r="1533" s="291" customFormat="1" outlineLevel="1" collapsed="1" spans="4:14">
      <c r="D1533" s="293" t="s">
        <v>1450</v>
      </c>
      <c r="H1533" s="294">
        <f>SUBTOTAL(9,H1522:H1532)</f>
        <v>200.53</v>
      </c>
      <c r="I1533" s="294">
        <f>SUBTOTAL(9,I1522:I1532)</f>
        <v>401.016</v>
      </c>
      <c r="K1533" s="294"/>
      <c r="L1533" s="294"/>
      <c r="M1533" s="294"/>
      <c r="N1533" s="291">
        <f>SUBTOTAL(9,N1522:N1532)</f>
        <v>0</v>
      </c>
    </row>
    <row r="1534" s="291" customFormat="1" hidden="1" outlineLevel="2" spans="1:14">
      <c r="A1534" s="291">
        <v>1397</v>
      </c>
      <c r="B1534" s="291" t="s">
        <v>1164</v>
      </c>
      <c r="C1534" s="291" t="s">
        <v>1451</v>
      </c>
      <c r="D1534" s="291" t="s">
        <v>338</v>
      </c>
      <c r="E1534" s="291" t="s">
        <v>1166</v>
      </c>
      <c r="F1534" s="291" t="s">
        <v>1167</v>
      </c>
      <c r="G1534" s="291" t="s">
        <v>1178</v>
      </c>
      <c r="H1534" s="294">
        <v>18.23</v>
      </c>
      <c r="I1534" s="294">
        <v>36.456</v>
      </c>
      <c r="J1534" s="291" t="s">
        <v>1169</v>
      </c>
      <c r="K1534" s="294">
        <v>227.85</v>
      </c>
      <c r="L1534" s="294">
        <v>3473.25</v>
      </c>
      <c r="M1534" s="294">
        <v>3245.4</v>
      </c>
      <c r="N1534" s="291" t="s">
        <v>42</v>
      </c>
    </row>
    <row r="1535" s="291" customFormat="1" hidden="1" outlineLevel="2" spans="1:14">
      <c r="A1535" s="291">
        <v>1398</v>
      </c>
      <c r="B1535" s="291" t="s">
        <v>1164</v>
      </c>
      <c r="C1535" s="291" t="s">
        <v>1451</v>
      </c>
      <c r="D1535" s="291" t="s">
        <v>338</v>
      </c>
      <c r="E1535" s="291" t="s">
        <v>1166</v>
      </c>
      <c r="F1535" s="291" t="s">
        <v>1167</v>
      </c>
      <c r="G1535" s="291" t="s">
        <v>1179</v>
      </c>
      <c r="H1535" s="294">
        <v>18.23</v>
      </c>
      <c r="I1535" s="294">
        <v>36.456</v>
      </c>
      <c r="J1535" s="291" t="s">
        <v>1169</v>
      </c>
      <c r="K1535" s="294">
        <v>227.85</v>
      </c>
      <c r="L1535" s="294">
        <v>3473.25</v>
      </c>
      <c r="M1535" s="294">
        <v>3245.4</v>
      </c>
      <c r="N1535" s="291" t="s">
        <v>42</v>
      </c>
    </row>
    <row r="1536" s="291" customFormat="1" hidden="1" outlineLevel="2" spans="1:14">
      <c r="A1536" s="291">
        <v>1399</v>
      </c>
      <c r="B1536" s="291" t="s">
        <v>1164</v>
      </c>
      <c r="C1536" s="291" t="s">
        <v>1451</v>
      </c>
      <c r="D1536" s="291" t="s">
        <v>338</v>
      </c>
      <c r="E1536" s="291" t="s">
        <v>1166</v>
      </c>
      <c r="F1536" s="291" t="s">
        <v>1167</v>
      </c>
      <c r="G1536" s="291" t="s">
        <v>1180</v>
      </c>
      <c r="H1536" s="294">
        <v>18.23</v>
      </c>
      <c r="I1536" s="294">
        <v>36.456</v>
      </c>
      <c r="J1536" s="291" t="s">
        <v>1169</v>
      </c>
      <c r="K1536" s="294">
        <v>227.85</v>
      </c>
      <c r="L1536" s="294">
        <v>3473.25</v>
      </c>
      <c r="M1536" s="294">
        <v>3245.4</v>
      </c>
      <c r="N1536" s="291" t="s">
        <v>42</v>
      </c>
    </row>
    <row r="1537" s="291" customFormat="1" hidden="1" outlineLevel="2" spans="1:14">
      <c r="A1537" s="291">
        <v>1400</v>
      </c>
      <c r="B1537" s="291" t="s">
        <v>1164</v>
      </c>
      <c r="C1537" s="291" t="s">
        <v>1451</v>
      </c>
      <c r="D1537" s="291" t="s">
        <v>338</v>
      </c>
      <c r="E1537" s="291" t="s">
        <v>1166</v>
      </c>
      <c r="F1537" s="291" t="s">
        <v>1167</v>
      </c>
      <c r="G1537" s="291" t="s">
        <v>1181</v>
      </c>
      <c r="H1537" s="294">
        <v>18.23</v>
      </c>
      <c r="I1537" s="294">
        <v>36.456</v>
      </c>
      <c r="J1537" s="291" t="s">
        <v>1169</v>
      </c>
      <c r="K1537" s="294">
        <v>227.85</v>
      </c>
      <c r="L1537" s="294">
        <v>3473.25</v>
      </c>
      <c r="M1537" s="294">
        <v>3245.4</v>
      </c>
      <c r="N1537" s="291" t="s">
        <v>42</v>
      </c>
    </row>
    <row r="1538" s="291" customFormat="1" hidden="1" outlineLevel="2" spans="1:14">
      <c r="A1538" s="291">
        <v>1401</v>
      </c>
      <c r="B1538" s="291" t="s">
        <v>1164</v>
      </c>
      <c r="C1538" s="291" t="s">
        <v>1451</v>
      </c>
      <c r="D1538" s="291" t="s">
        <v>338</v>
      </c>
      <c r="E1538" s="291" t="s">
        <v>1166</v>
      </c>
      <c r="F1538" s="291" t="s">
        <v>1167</v>
      </c>
      <c r="G1538" s="291" t="s">
        <v>1168</v>
      </c>
      <c r="H1538" s="294">
        <v>18.23</v>
      </c>
      <c r="I1538" s="294">
        <v>36.456</v>
      </c>
      <c r="J1538" s="291" t="s">
        <v>1169</v>
      </c>
      <c r="K1538" s="294">
        <v>227.85</v>
      </c>
      <c r="L1538" s="294">
        <v>3473.25</v>
      </c>
      <c r="M1538" s="294">
        <v>3245.4</v>
      </c>
      <c r="N1538" s="291" t="s">
        <v>42</v>
      </c>
    </row>
    <row r="1539" s="291" customFormat="1" hidden="1" outlineLevel="2" spans="1:14">
      <c r="A1539" s="291">
        <v>1402</v>
      </c>
      <c r="B1539" s="291" t="s">
        <v>1164</v>
      </c>
      <c r="C1539" s="291" t="s">
        <v>1451</v>
      </c>
      <c r="D1539" s="291" t="s">
        <v>338</v>
      </c>
      <c r="E1539" s="291" t="s">
        <v>1166</v>
      </c>
      <c r="F1539" s="291" t="s">
        <v>1167</v>
      </c>
      <c r="G1539" s="291" t="s">
        <v>1170</v>
      </c>
      <c r="H1539" s="294">
        <v>18.23</v>
      </c>
      <c r="I1539" s="294">
        <v>36.456</v>
      </c>
      <c r="J1539" s="291" t="s">
        <v>1169</v>
      </c>
      <c r="K1539" s="294">
        <v>227.85</v>
      </c>
      <c r="L1539" s="294">
        <v>3473.25</v>
      </c>
      <c r="M1539" s="294">
        <v>3245.4</v>
      </c>
      <c r="N1539" s="291" t="s">
        <v>42</v>
      </c>
    </row>
    <row r="1540" s="291" customFormat="1" hidden="1" outlineLevel="2" spans="1:14">
      <c r="A1540" s="291">
        <v>1403</v>
      </c>
      <c r="B1540" s="291" t="s">
        <v>1164</v>
      </c>
      <c r="C1540" s="291" t="s">
        <v>1451</v>
      </c>
      <c r="D1540" s="291" t="s">
        <v>338</v>
      </c>
      <c r="E1540" s="291" t="s">
        <v>1166</v>
      </c>
      <c r="F1540" s="291" t="s">
        <v>1167</v>
      </c>
      <c r="G1540" s="291" t="s">
        <v>1171</v>
      </c>
      <c r="H1540" s="294">
        <v>18.23</v>
      </c>
      <c r="I1540" s="294">
        <v>36.456</v>
      </c>
      <c r="J1540" s="291" t="s">
        <v>1169</v>
      </c>
      <c r="K1540" s="294">
        <v>227.85</v>
      </c>
      <c r="L1540" s="294">
        <v>3473.25</v>
      </c>
      <c r="M1540" s="294">
        <v>3245.4</v>
      </c>
      <c r="N1540" s="291" t="s">
        <v>42</v>
      </c>
    </row>
    <row r="1541" s="291" customFormat="1" hidden="1" outlineLevel="2" spans="1:14">
      <c r="A1541" s="291">
        <v>1404</v>
      </c>
      <c r="B1541" s="291" t="s">
        <v>1164</v>
      </c>
      <c r="C1541" s="291" t="s">
        <v>1451</v>
      </c>
      <c r="D1541" s="291" t="s">
        <v>338</v>
      </c>
      <c r="E1541" s="291" t="s">
        <v>1166</v>
      </c>
      <c r="F1541" s="291" t="s">
        <v>1167</v>
      </c>
      <c r="G1541" s="291" t="s">
        <v>1172</v>
      </c>
      <c r="H1541" s="294">
        <v>18.23</v>
      </c>
      <c r="I1541" s="294">
        <v>36.456</v>
      </c>
      <c r="J1541" s="291" t="s">
        <v>1169</v>
      </c>
      <c r="K1541" s="294">
        <v>227.85</v>
      </c>
      <c r="L1541" s="294">
        <v>3473.25</v>
      </c>
      <c r="M1541" s="294">
        <v>3245.4</v>
      </c>
      <c r="N1541" s="291" t="s">
        <v>42</v>
      </c>
    </row>
    <row r="1542" s="291" customFormat="1" hidden="1" outlineLevel="2" spans="1:14">
      <c r="A1542" s="291">
        <v>1405</v>
      </c>
      <c r="B1542" s="291" t="s">
        <v>1164</v>
      </c>
      <c r="C1542" s="291" t="s">
        <v>1451</v>
      </c>
      <c r="D1542" s="291" t="s">
        <v>338</v>
      </c>
      <c r="E1542" s="291" t="s">
        <v>1166</v>
      </c>
      <c r="F1542" s="291" t="s">
        <v>1167</v>
      </c>
      <c r="G1542" s="291" t="s">
        <v>1173</v>
      </c>
      <c r="H1542" s="294">
        <v>18.23</v>
      </c>
      <c r="I1542" s="294">
        <v>36.456</v>
      </c>
      <c r="J1542" s="291" t="s">
        <v>1169</v>
      </c>
      <c r="K1542" s="294">
        <v>227.85</v>
      </c>
      <c r="L1542" s="294">
        <v>3473.25</v>
      </c>
      <c r="M1542" s="294">
        <v>3245.4</v>
      </c>
      <c r="N1542" s="291" t="s">
        <v>42</v>
      </c>
    </row>
    <row r="1543" s="291" customFormat="1" hidden="1" outlineLevel="2" spans="1:14">
      <c r="A1543" s="291">
        <v>1406</v>
      </c>
      <c r="B1543" s="291" t="s">
        <v>1164</v>
      </c>
      <c r="C1543" s="291" t="s">
        <v>1451</v>
      </c>
      <c r="D1543" s="291" t="s">
        <v>338</v>
      </c>
      <c r="E1543" s="291" t="s">
        <v>1166</v>
      </c>
      <c r="F1543" s="291" t="s">
        <v>1167</v>
      </c>
      <c r="G1543" s="291" t="s">
        <v>1174</v>
      </c>
      <c r="H1543" s="294">
        <v>18.23</v>
      </c>
      <c r="I1543" s="294">
        <v>36.456</v>
      </c>
      <c r="J1543" s="291" t="s">
        <v>1169</v>
      </c>
      <c r="K1543" s="294">
        <v>227.85</v>
      </c>
      <c r="L1543" s="294">
        <v>3473.25</v>
      </c>
      <c r="M1543" s="294">
        <v>3245.4</v>
      </c>
      <c r="N1543" s="291" t="s">
        <v>42</v>
      </c>
    </row>
    <row r="1544" s="291" customFormat="1" hidden="1" outlineLevel="2" spans="1:14">
      <c r="A1544" s="291">
        <v>1407</v>
      </c>
      <c r="B1544" s="291" t="s">
        <v>1164</v>
      </c>
      <c r="C1544" s="291" t="s">
        <v>1451</v>
      </c>
      <c r="D1544" s="291" t="s">
        <v>338</v>
      </c>
      <c r="E1544" s="291" t="s">
        <v>1166</v>
      </c>
      <c r="F1544" s="291" t="s">
        <v>1167</v>
      </c>
      <c r="G1544" s="291" t="s">
        <v>1175</v>
      </c>
      <c r="H1544" s="294">
        <v>18.23</v>
      </c>
      <c r="I1544" s="294">
        <v>36.456</v>
      </c>
      <c r="J1544" s="291" t="s">
        <v>1169</v>
      </c>
      <c r="K1544" s="294">
        <v>227.85</v>
      </c>
      <c r="L1544" s="294">
        <v>3473.25</v>
      </c>
      <c r="M1544" s="294">
        <v>3245.4</v>
      </c>
      <c r="N1544" s="291" t="s">
        <v>42</v>
      </c>
    </row>
    <row r="1545" s="291" customFormat="1" outlineLevel="1" collapsed="1" spans="4:14">
      <c r="D1545" s="293" t="s">
        <v>1452</v>
      </c>
      <c r="H1545" s="294">
        <f>SUBTOTAL(9,H1534:H1544)</f>
        <v>200.53</v>
      </c>
      <c r="I1545" s="294">
        <f>SUBTOTAL(9,I1534:I1544)</f>
        <v>401.016</v>
      </c>
      <c r="K1545" s="294"/>
      <c r="L1545" s="294"/>
      <c r="M1545" s="294"/>
      <c r="N1545" s="291">
        <f>SUBTOTAL(9,N1534:N1544)</f>
        <v>0</v>
      </c>
    </row>
    <row r="1546" s="291" customFormat="1" hidden="1" outlineLevel="2" spans="1:14">
      <c r="A1546" s="291">
        <v>1408</v>
      </c>
      <c r="B1546" s="291" t="s">
        <v>1164</v>
      </c>
      <c r="C1546" s="291" t="s">
        <v>1453</v>
      </c>
      <c r="D1546" s="291" t="s">
        <v>911</v>
      </c>
      <c r="E1546" s="291" t="s">
        <v>1166</v>
      </c>
      <c r="F1546" s="291" t="s">
        <v>1167</v>
      </c>
      <c r="G1546" s="291" t="s">
        <v>1168</v>
      </c>
      <c r="H1546" s="294">
        <v>18.22</v>
      </c>
      <c r="I1546" s="294">
        <v>36.44</v>
      </c>
      <c r="J1546" s="291" t="s">
        <v>1169</v>
      </c>
      <c r="K1546" s="294">
        <v>227.75</v>
      </c>
      <c r="L1546" s="294">
        <v>3473.25</v>
      </c>
      <c r="M1546" s="294">
        <v>3245.5</v>
      </c>
      <c r="N1546" s="291" t="s">
        <v>42</v>
      </c>
    </row>
    <row r="1547" s="291" customFormat="1" hidden="1" outlineLevel="2" spans="1:14">
      <c r="A1547" s="291">
        <v>1409</v>
      </c>
      <c r="B1547" s="291" t="s">
        <v>1164</v>
      </c>
      <c r="C1547" s="291" t="s">
        <v>1453</v>
      </c>
      <c r="D1547" s="291" t="s">
        <v>911</v>
      </c>
      <c r="E1547" s="291" t="s">
        <v>1166</v>
      </c>
      <c r="F1547" s="291" t="s">
        <v>1167</v>
      </c>
      <c r="G1547" s="291" t="s">
        <v>1170</v>
      </c>
      <c r="H1547" s="294">
        <v>18.22</v>
      </c>
      <c r="I1547" s="294">
        <v>36.44</v>
      </c>
      <c r="J1547" s="291" t="s">
        <v>1169</v>
      </c>
      <c r="K1547" s="294">
        <v>227.75</v>
      </c>
      <c r="L1547" s="294">
        <v>3473.25</v>
      </c>
      <c r="M1547" s="294">
        <v>3245.5</v>
      </c>
      <c r="N1547" s="291" t="s">
        <v>42</v>
      </c>
    </row>
    <row r="1548" s="291" customFormat="1" hidden="1" outlineLevel="2" spans="1:14">
      <c r="A1548" s="291">
        <v>1410</v>
      </c>
      <c r="B1548" s="291" t="s">
        <v>1164</v>
      </c>
      <c r="C1548" s="291" t="s">
        <v>1453</v>
      </c>
      <c r="D1548" s="291" t="s">
        <v>911</v>
      </c>
      <c r="E1548" s="291" t="s">
        <v>1166</v>
      </c>
      <c r="F1548" s="291" t="s">
        <v>1167</v>
      </c>
      <c r="G1548" s="291" t="s">
        <v>1171</v>
      </c>
      <c r="H1548" s="294">
        <v>18.22</v>
      </c>
      <c r="I1548" s="294">
        <v>36.44</v>
      </c>
      <c r="J1548" s="291" t="s">
        <v>1169</v>
      </c>
      <c r="K1548" s="294">
        <v>227.75</v>
      </c>
      <c r="L1548" s="294">
        <v>3473.25</v>
      </c>
      <c r="M1548" s="294">
        <v>3245.5</v>
      </c>
      <c r="N1548" s="291" t="s">
        <v>42</v>
      </c>
    </row>
    <row r="1549" s="291" customFormat="1" hidden="1" outlineLevel="2" spans="1:14">
      <c r="A1549" s="291">
        <v>1411</v>
      </c>
      <c r="B1549" s="291" t="s">
        <v>1164</v>
      </c>
      <c r="C1549" s="291" t="s">
        <v>1453</v>
      </c>
      <c r="D1549" s="291" t="s">
        <v>911</v>
      </c>
      <c r="E1549" s="291" t="s">
        <v>1166</v>
      </c>
      <c r="F1549" s="291" t="s">
        <v>1167</v>
      </c>
      <c r="G1549" s="291" t="s">
        <v>1172</v>
      </c>
      <c r="H1549" s="294">
        <v>18.22</v>
      </c>
      <c r="I1549" s="294">
        <v>36.44</v>
      </c>
      <c r="J1549" s="291" t="s">
        <v>1169</v>
      </c>
      <c r="K1549" s="294">
        <v>227.75</v>
      </c>
      <c r="L1549" s="294">
        <v>3473.25</v>
      </c>
      <c r="M1549" s="294">
        <v>3245.5</v>
      </c>
      <c r="N1549" s="291" t="s">
        <v>42</v>
      </c>
    </row>
    <row r="1550" s="291" customFormat="1" hidden="1" outlineLevel="2" spans="1:14">
      <c r="A1550" s="291">
        <v>1412</v>
      </c>
      <c r="B1550" s="291" t="s">
        <v>1164</v>
      </c>
      <c r="C1550" s="291" t="s">
        <v>1453</v>
      </c>
      <c r="D1550" s="291" t="s">
        <v>911</v>
      </c>
      <c r="E1550" s="291" t="s">
        <v>1166</v>
      </c>
      <c r="F1550" s="291" t="s">
        <v>1167</v>
      </c>
      <c r="G1550" s="291" t="s">
        <v>1173</v>
      </c>
      <c r="H1550" s="294">
        <v>18.22</v>
      </c>
      <c r="I1550" s="294">
        <v>36.44</v>
      </c>
      <c r="J1550" s="291" t="s">
        <v>1169</v>
      </c>
      <c r="K1550" s="294">
        <v>227.75</v>
      </c>
      <c r="L1550" s="294">
        <v>3473.25</v>
      </c>
      <c r="M1550" s="294">
        <v>3245.5</v>
      </c>
      <c r="N1550" s="291" t="s">
        <v>42</v>
      </c>
    </row>
    <row r="1551" s="291" customFormat="1" hidden="1" outlineLevel="2" spans="1:14">
      <c r="A1551" s="291">
        <v>1413</v>
      </c>
      <c r="B1551" s="291" t="s">
        <v>1164</v>
      </c>
      <c r="C1551" s="291" t="s">
        <v>1453</v>
      </c>
      <c r="D1551" s="291" t="s">
        <v>911</v>
      </c>
      <c r="E1551" s="291" t="s">
        <v>1166</v>
      </c>
      <c r="F1551" s="291" t="s">
        <v>1167</v>
      </c>
      <c r="G1551" s="291" t="s">
        <v>1174</v>
      </c>
      <c r="H1551" s="294">
        <v>18.22</v>
      </c>
      <c r="I1551" s="294">
        <v>36.44</v>
      </c>
      <c r="J1551" s="291" t="s">
        <v>1169</v>
      </c>
      <c r="K1551" s="294">
        <v>227.75</v>
      </c>
      <c r="L1551" s="294">
        <v>3473.25</v>
      </c>
      <c r="M1551" s="294">
        <v>3245.5</v>
      </c>
      <c r="N1551" s="291" t="s">
        <v>42</v>
      </c>
    </row>
    <row r="1552" s="291" customFormat="1" hidden="1" outlineLevel="2" spans="1:14">
      <c r="A1552" s="291">
        <v>1414</v>
      </c>
      <c r="B1552" s="291" t="s">
        <v>1164</v>
      </c>
      <c r="C1552" s="291" t="s">
        <v>1453</v>
      </c>
      <c r="D1552" s="291" t="s">
        <v>911</v>
      </c>
      <c r="E1552" s="291" t="s">
        <v>1166</v>
      </c>
      <c r="F1552" s="291" t="s">
        <v>1167</v>
      </c>
      <c r="G1552" s="291" t="s">
        <v>1175</v>
      </c>
      <c r="H1552" s="294">
        <v>18.22</v>
      </c>
      <c r="I1552" s="294">
        <v>36.44</v>
      </c>
      <c r="J1552" s="291" t="s">
        <v>1169</v>
      </c>
      <c r="K1552" s="294">
        <v>227.75</v>
      </c>
      <c r="L1552" s="294">
        <v>3473.25</v>
      </c>
      <c r="M1552" s="294">
        <v>3245.5</v>
      </c>
      <c r="N1552" s="291" t="s">
        <v>42</v>
      </c>
    </row>
    <row r="1553" s="291" customFormat="1" outlineLevel="1" collapsed="1" spans="4:14">
      <c r="D1553" s="293" t="s">
        <v>1454</v>
      </c>
      <c r="H1553" s="294">
        <f>SUBTOTAL(9,H1546:H1552)</f>
        <v>127.54</v>
      </c>
      <c r="I1553" s="294">
        <f>SUBTOTAL(9,I1546:I1552)</f>
        <v>255.08</v>
      </c>
      <c r="K1553" s="294"/>
      <c r="L1553" s="294"/>
      <c r="M1553" s="294"/>
      <c r="N1553" s="291">
        <f>SUBTOTAL(9,N1546:N1552)</f>
        <v>0</v>
      </c>
    </row>
    <row r="1554" s="291" customFormat="1" hidden="1" outlineLevel="2" spans="1:14">
      <c r="A1554" s="291">
        <v>1415</v>
      </c>
      <c r="B1554" s="291" t="s">
        <v>1164</v>
      </c>
      <c r="C1554" s="291" t="s">
        <v>1455</v>
      </c>
      <c r="D1554" s="291" t="s">
        <v>342</v>
      </c>
      <c r="E1554" s="291" t="s">
        <v>1166</v>
      </c>
      <c r="F1554" s="291" t="s">
        <v>1167</v>
      </c>
      <c r="G1554" s="291" t="s">
        <v>1178</v>
      </c>
      <c r="H1554" s="294">
        <v>18.23</v>
      </c>
      <c r="I1554" s="294">
        <v>36.456</v>
      </c>
      <c r="J1554" s="291" t="s">
        <v>1169</v>
      </c>
      <c r="K1554" s="294">
        <v>227.85</v>
      </c>
      <c r="L1554" s="294">
        <v>3473.25</v>
      </c>
      <c r="M1554" s="294">
        <v>3245.4</v>
      </c>
      <c r="N1554" s="291" t="s">
        <v>42</v>
      </c>
    </row>
    <row r="1555" s="291" customFormat="1" hidden="1" outlineLevel="2" spans="1:14">
      <c r="A1555" s="291">
        <v>1416</v>
      </c>
      <c r="B1555" s="291" t="s">
        <v>1164</v>
      </c>
      <c r="C1555" s="291" t="s">
        <v>1455</v>
      </c>
      <c r="D1555" s="291" t="s">
        <v>342</v>
      </c>
      <c r="E1555" s="291" t="s">
        <v>1166</v>
      </c>
      <c r="F1555" s="291" t="s">
        <v>1167</v>
      </c>
      <c r="G1555" s="291" t="s">
        <v>1179</v>
      </c>
      <c r="H1555" s="294">
        <v>18.23</v>
      </c>
      <c r="I1555" s="294">
        <v>36.456</v>
      </c>
      <c r="J1555" s="291" t="s">
        <v>1169</v>
      </c>
      <c r="K1555" s="294">
        <v>227.85</v>
      </c>
      <c r="L1555" s="294">
        <v>3473.25</v>
      </c>
      <c r="M1555" s="294">
        <v>3245.4</v>
      </c>
      <c r="N1555" s="291" t="s">
        <v>42</v>
      </c>
    </row>
    <row r="1556" s="291" customFormat="1" hidden="1" outlineLevel="2" spans="1:14">
      <c r="A1556" s="291">
        <v>1417</v>
      </c>
      <c r="B1556" s="291" t="s">
        <v>1164</v>
      </c>
      <c r="C1556" s="291" t="s">
        <v>1455</v>
      </c>
      <c r="D1556" s="291" t="s">
        <v>342</v>
      </c>
      <c r="E1556" s="291" t="s">
        <v>1166</v>
      </c>
      <c r="F1556" s="291" t="s">
        <v>1167</v>
      </c>
      <c r="G1556" s="291" t="s">
        <v>1180</v>
      </c>
      <c r="H1556" s="294">
        <v>18.23</v>
      </c>
      <c r="I1556" s="294">
        <v>36.456</v>
      </c>
      <c r="J1556" s="291" t="s">
        <v>1169</v>
      </c>
      <c r="K1556" s="294">
        <v>227.85</v>
      </c>
      <c r="L1556" s="294">
        <v>3473.25</v>
      </c>
      <c r="M1556" s="294">
        <v>3245.4</v>
      </c>
      <c r="N1556" s="291" t="s">
        <v>42</v>
      </c>
    </row>
    <row r="1557" s="291" customFormat="1" hidden="1" outlineLevel="2" spans="1:14">
      <c r="A1557" s="291">
        <v>1418</v>
      </c>
      <c r="B1557" s="291" t="s">
        <v>1164</v>
      </c>
      <c r="C1557" s="291" t="s">
        <v>1455</v>
      </c>
      <c r="D1557" s="291" t="s">
        <v>342</v>
      </c>
      <c r="E1557" s="291" t="s">
        <v>1166</v>
      </c>
      <c r="F1557" s="291" t="s">
        <v>1167</v>
      </c>
      <c r="G1557" s="291" t="s">
        <v>1181</v>
      </c>
      <c r="H1557" s="294">
        <v>18.23</v>
      </c>
      <c r="I1557" s="294">
        <v>36.456</v>
      </c>
      <c r="J1557" s="291" t="s">
        <v>1169</v>
      </c>
      <c r="K1557" s="294">
        <v>227.85</v>
      </c>
      <c r="L1557" s="294">
        <v>3473.25</v>
      </c>
      <c r="M1557" s="294">
        <v>3245.4</v>
      </c>
      <c r="N1557" s="291" t="s">
        <v>42</v>
      </c>
    </row>
    <row r="1558" s="291" customFormat="1" hidden="1" outlineLevel="2" spans="1:14">
      <c r="A1558" s="291">
        <v>1419</v>
      </c>
      <c r="B1558" s="291" t="s">
        <v>1164</v>
      </c>
      <c r="C1558" s="291" t="s">
        <v>1455</v>
      </c>
      <c r="D1558" s="291" t="s">
        <v>342</v>
      </c>
      <c r="E1558" s="291" t="s">
        <v>1166</v>
      </c>
      <c r="F1558" s="291" t="s">
        <v>1167</v>
      </c>
      <c r="G1558" s="291" t="s">
        <v>1168</v>
      </c>
      <c r="H1558" s="294">
        <v>18.23</v>
      </c>
      <c r="I1558" s="294">
        <v>36.456</v>
      </c>
      <c r="J1558" s="291" t="s">
        <v>1169</v>
      </c>
      <c r="K1558" s="294">
        <v>227.85</v>
      </c>
      <c r="L1558" s="294">
        <v>3473.25</v>
      </c>
      <c r="M1558" s="294">
        <v>3245.4</v>
      </c>
      <c r="N1558" s="291" t="s">
        <v>42</v>
      </c>
    </row>
    <row r="1559" s="291" customFormat="1" hidden="1" outlineLevel="2" spans="1:14">
      <c r="A1559" s="291">
        <v>1420</v>
      </c>
      <c r="B1559" s="291" t="s">
        <v>1164</v>
      </c>
      <c r="C1559" s="291" t="s">
        <v>1455</v>
      </c>
      <c r="D1559" s="291" t="s">
        <v>342</v>
      </c>
      <c r="E1559" s="291" t="s">
        <v>1166</v>
      </c>
      <c r="F1559" s="291" t="s">
        <v>1167</v>
      </c>
      <c r="G1559" s="291" t="s">
        <v>1170</v>
      </c>
      <c r="H1559" s="294">
        <v>18.23</v>
      </c>
      <c r="I1559" s="294">
        <v>36.456</v>
      </c>
      <c r="J1559" s="291" t="s">
        <v>1169</v>
      </c>
      <c r="K1559" s="294">
        <v>227.85</v>
      </c>
      <c r="L1559" s="294">
        <v>3473.25</v>
      </c>
      <c r="M1559" s="294">
        <v>3245.4</v>
      </c>
      <c r="N1559" s="291" t="s">
        <v>42</v>
      </c>
    </row>
    <row r="1560" s="291" customFormat="1" hidden="1" outlineLevel="2" spans="1:14">
      <c r="A1560" s="291">
        <v>1421</v>
      </c>
      <c r="B1560" s="291" t="s">
        <v>1164</v>
      </c>
      <c r="C1560" s="291" t="s">
        <v>1455</v>
      </c>
      <c r="D1560" s="291" t="s">
        <v>342</v>
      </c>
      <c r="E1560" s="291" t="s">
        <v>1166</v>
      </c>
      <c r="F1560" s="291" t="s">
        <v>1167</v>
      </c>
      <c r="G1560" s="291" t="s">
        <v>1171</v>
      </c>
      <c r="H1560" s="294">
        <v>18.23</v>
      </c>
      <c r="I1560" s="294">
        <v>36.456</v>
      </c>
      <c r="J1560" s="291" t="s">
        <v>1169</v>
      </c>
      <c r="K1560" s="294">
        <v>227.85</v>
      </c>
      <c r="L1560" s="294">
        <v>3473.25</v>
      </c>
      <c r="M1560" s="294">
        <v>3245.4</v>
      </c>
      <c r="N1560" s="291" t="s">
        <v>42</v>
      </c>
    </row>
    <row r="1561" s="291" customFormat="1" hidden="1" outlineLevel="2" spans="1:14">
      <c r="A1561" s="291">
        <v>1422</v>
      </c>
      <c r="B1561" s="291" t="s">
        <v>1164</v>
      </c>
      <c r="C1561" s="291" t="s">
        <v>1455</v>
      </c>
      <c r="D1561" s="291" t="s">
        <v>342</v>
      </c>
      <c r="E1561" s="291" t="s">
        <v>1166</v>
      </c>
      <c r="F1561" s="291" t="s">
        <v>1167</v>
      </c>
      <c r="G1561" s="291" t="s">
        <v>1172</v>
      </c>
      <c r="H1561" s="294">
        <v>18.23</v>
      </c>
      <c r="I1561" s="294">
        <v>36.456</v>
      </c>
      <c r="J1561" s="291" t="s">
        <v>1169</v>
      </c>
      <c r="K1561" s="294">
        <v>227.85</v>
      </c>
      <c r="L1561" s="294">
        <v>3473.25</v>
      </c>
      <c r="M1561" s="294">
        <v>3245.4</v>
      </c>
      <c r="N1561" s="291" t="s">
        <v>42</v>
      </c>
    </row>
    <row r="1562" s="291" customFormat="1" hidden="1" outlineLevel="2" spans="1:14">
      <c r="A1562" s="291">
        <v>1423</v>
      </c>
      <c r="B1562" s="291" t="s">
        <v>1164</v>
      </c>
      <c r="C1562" s="291" t="s">
        <v>1455</v>
      </c>
      <c r="D1562" s="291" t="s">
        <v>342</v>
      </c>
      <c r="E1562" s="291" t="s">
        <v>1166</v>
      </c>
      <c r="F1562" s="291" t="s">
        <v>1167</v>
      </c>
      <c r="G1562" s="291" t="s">
        <v>1173</v>
      </c>
      <c r="H1562" s="294">
        <v>18.23</v>
      </c>
      <c r="I1562" s="294">
        <v>36.456</v>
      </c>
      <c r="J1562" s="291" t="s">
        <v>1169</v>
      </c>
      <c r="K1562" s="294">
        <v>227.85</v>
      </c>
      <c r="L1562" s="294">
        <v>3473.25</v>
      </c>
      <c r="M1562" s="294">
        <v>3245.4</v>
      </c>
      <c r="N1562" s="291" t="s">
        <v>42</v>
      </c>
    </row>
    <row r="1563" s="291" customFormat="1" hidden="1" outlineLevel="2" spans="1:14">
      <c r="A1563" s="291">
        <v>1424</v>
      </c>
      <c r="B1563" s="291" t="s">
        <v>1164</v>
      </c>
      <c r="C1563" s="291" t="s">
        <v>1455</v>
      </c>
      <c r="D1563" s="291" t="s">
        <v>342</v>
      </c>
      <c r="E1563" s="291" t="s">
        <v>1166</v>
      </c>
      <c r="F1563" s="291" t="s">
        <v>1167</v>
      </c>
      <c r="G1563" s="291" t="s">
        <v>1174</v>
      </c>
      <c r="H1563" s="294">
        <v>18.23</v>
      </c>
      <c r="I1563" s="294">
        <v>36.456</v>
      </c>
      <c r="J1563" s="291" t="s">
        <v>1169</v>
      </c>
      <c r="K1563" s="294">
        <v>227.85</v>
      </c>
      <c r="L1563" s="294">
        <v>3473.25</v>
      </c>
      <c r="M1563" s="294">
        <v>3245.4</v>
      </c>
      <c r="N1563" s="291" t="s">
        <v>42</v>
      </c>
    </row>
    <row r="1564" s="291" customFormat="1" hidden="1" outlineLevel="2" spans="1:14">
      <c r="A1564" s="291">
        <v>1425</v>
      </c>
      <c r="B1564" s="291" t="s">
        <v>1164</v>
      </c>
      <c r="C1564" s="291" t="s">
        <v>1455</v>
      </c>
      <c r="D1564" s="291" t="s">
        <v>342</v>
      </c>
      <c r="E1564" s="291" t="s">
        <v>1166</v>
      </c>
      <c r="F1564" s="291" t="s">
        <v>1167</v>
      </c>
      <c r="G1564" s="291" t="s">
        <v>1175</v>
      </c>
      <c r="H1564" s="294">
        <v>18.23</v>
      </c>
      <c r="I1564" s="294">
        <v>36.456</v>
      </c>
      <c r="J1564" s="291" t="s">
        <v>1169</v>
      </c>
      <c r="K1564" s="294">
        <v>227.85</v>
      </c>
      <c r="L1564" s="294">
        <v>3473.25</v>
      </c>
      <c r="M1564" s="294">
        <v>3245.4</v>
      </c>
      <c r="N1564" s="291" t="s">
        <v>42</v>
      </c>
    </row>
    <row r="1565" s="291" customFormat="1" outlineLevel="1" collapsed="1" spans="4:14">
      <c r="D1565" s="293" t="s">
        <v>1456</v>
      </c>
      <c r="H1565" s="294">
        <f>SUBTOTAL(9,H1554:H1564)</f>
        <v>200.53</v>
      </c>
      <c r="I1565" s="294">
        <f>SUBTOTAL(9,I1554:I1564)</f>
        <v>401.016</v>
      </c>
      <c r="K1565" s="294"/>
      <c r="L1565" s="294"/>
      <c r="M1565" s="294"/>
      <c r="N1565" s="291">
        <f>SUBTOTAL(9,N1554:N1564)</f>
        <v>0</v>
      </c>
    </row>
    <row r="1566" s="291" customFormat="1" hidden="1" outlineLevel="2" spans="1:14">
      <c r="A1566" s="291">
        <v>1426</v>
      </c>
      <c r="B1566" s="291" t="s">
        <v>1164</v>
      </c>
      <c r="C1566" s="291" t="s">
        <v>1457</v>
      </c>
      <c r="D1566" s="291" t="s">
        <v>452</v>
      </c>
      <c r="E1566" s="291" t="s">
        <v>1166</v>
      </c>
      <c r="F1566" s="291" t="s">
        <v>1167</v>
      </c>
      <c r="G1566" s="291" t="s">
        <v>1178</v>
      </c>
      <c r="H1566" s="294">
        <v>18.23</v>
      </c>
      <c r="I1566" s="294">
        <v>36.456</v>
      </c>
      <c r="J1566" s="291" t="s">
        <v>1169</v>
      </c>
      <c r="K1566" s="294">
        <v>227.85</v>
      </c>
      <c r="L1566" s="294">
        <v>3473.25</v>
      </c>
      <c r="M1566" s="294">
        <v>3245.4</v>
      </c>
      <c r="N1566" s="291" t="s">
        <v>42</v>
      </c>
    </row>
    <row r="1567" s="291" customFormat="1" hidden="1" outlineLevel="2" spans="1:14">
      <c r="A1567" s="291">
        <v>1427</v>
      </c>
      <c r="B1567" s="291" t="s">
        <v>1164</v>
      </c>
      <c r="C1567" s="291" t="s">
        <v>1457</v>
      </c>
      <c r="D1567" s="291" t="s">
        <v>452</v>
      </c>
      <c r="E1567" s="291" t="s">
        <v>1166</v>
      </c>
      <c r="F1567" s="291" t="s">
        <v>1167</v>
      </c>
      <c r="G1567" s="291" t="s">
        <v>1179</v>
      </c>
      <c r="H1567" s="294">
        <v>18.23</v>
      </c>
      <c r="I1567" s="294">
        <v>36.456</v>
      </c>
      <c r="J1567" s="291" t="s">
        <v>1169</v>
      </c>
      <c r="K1567" s="294">
        <v>227.85</v>
      </c>
      <c r="L1567" s="294">
        <v>3473.25</v>
      </c>
      <c r="M1567" s="294">
        <v>3245.4</v>
      </c>
      <c r="N1567" s="291" t="s">
        <v>42</v>
      </c>
    </row>
    <row r="1568" s="291" customFormat="1" hidden="1" outlineLevel="2" spans="1:14">
      <c r="A1568" s="291">
        <v>1428</v>
      </c>
      <c r="B1568" s="291" t="s">
        <v>1164</v>
      </c>
      <c r="C1568" s="291" t="s">
        <v>1457</v>
      </c>
      <c r="D1568" s="291" t="s">
        <v>452</v>
      </c>
      <c r="E1568" s="291" t="s">
        <v>1166</v>
      </c>
      <c r="F1568" s="291" t="s">
        <v>1167</v>
      </c>
      <c r="G1568" s="291" t="s">
        <v>1180</v>
      </c>
      <c r="H1568" s="294">
        <v>18.23</v>
      </c>
      <c r="I1568" s="294">
        <v>36.456</v>
      </c>
      <c r="J1568" s="291" t="s">
        <v>1169</v>
      </c>
      <c r="K1568" s="294">
        <v>227.85</v>
      </c>
      <c r="L1568" s="294">
        <v>3473.25</v>
      </c>
      <c r="M1568" s="294">
        <v>3245.4</v>
      </c>
      <c r="N1568" s="291" t="s">
        <v>42</v>
      </c>
    </row>
    <row r="1569" s="291" customFormat="1" hidden="1" outlineLevel="2" spans="1:14">
      <c r="A1569" s="291">
        <v>1429</v>
      </c>
      <c r="B1569" s="291" t="s">
        <v>1164</v>
      </c>
      <c r="C1569" s="291" t="s">
        <v>1457</v>
      </c>
      <c r="D1569" s="291" t="s">
        <v>452</v>
      </c>
      <c r="E1569" s="291" t="s">
        <v>1166</v>
      </c>
      <c r="F1569" s="291" t="s">
        <v>1167</v>
      </c>
      <c r="G1569" s="291" t="s">
        <v>1181</v>
      </c>
      <c r="H1569" s="294">
        <v>18.23</v>
      </c>
      <c r="I1569" s="294">
        <v>36.456</v>
      </c>
      <c r="J1569" s="291" t="s">
        <v>1169</v>
      </c>
      <c r="K1569" s="294">
        <v>227.85</v>
      </c>
      <c r="L1569" s="294">
        <v>3473.25</v>
      </c>
      <c r="M1569" s="294">
        <v>3245.4</v>
      </c>
      <c r="N1569" s="291" t="s">
        <v>42</v>
      </c>
    </row>
    <row r="1570" s="291" customFormat="1" hidden="1" outlineLevel="2" spans="1:14">
      <c r="A1570" s="291">
        <v>1430</v>
      </c>
      <c r="B1570" s="291" t="s">
        <v>1164</v>
      </c>
      <c r="C1570" s="291" t="s">
        <v>1457</v>
      </c>
      <c r="D1570" s="291" t="s">
        <v>452</v>
      </c>
      <c r="E1570" s="291" t="s">
        <v>1166</v>
      </c>
      <c r="F1570" s="291" t="s">
        <v>1167</v>
      </c>
      <c r="G1570" s="291" t="s">
        <v>1168</v>
      </c>
      <c r="H1570" s="294">
        <v>18.23</v>
      </c>
      <c r="I1570" s="294">
        <v>36.456</v>
      </c>
      <c r="J1570" s="291" t="s">
        <v>1169</v>
      </c>
      <c r="K1570" s="294">
        <v>227.85</v>
      </c>
      <c r="L1570" s="294">
        <v>3473.25</v>
      </c>
      <c r="M1570" s="294">
        <v>3245.4</v>
      </c>
      <c r="N1570" s="291" t="s">
        <v>42</v>
      </c>
    </row>
    <row r="1571" s="291" customFormat="1" hidden="1" outlineLevel="2" spans="1:14">
      <c r="A1571" s="291">
        <v>1431</v>
      </c>
      <c r="B1571" s="291" t="s">
        <v>1164</v>
      </c>
      <c r="C1571" s="291" t="s">
        <v>1457</v>
      </c>
      <c r="D1571" s="291" t="s">
        <v>452</v>
      </c>
      <c r="E1571" s="291" t="s">
        <v>1166</v>
      </c>
      <c r="F1571" s="291" t="s">
        <v>1167</v>
      </c>
      <c r="G1571" s="291" t="s">
        <v>1170</v>
      </c>
      <c r="H1571" s="294">
        <v>18.23</v>
      </c>
      <c r="I1571" s="294">
        <v>36.456</v>
      </c>
      <c r="J1571" s="291" t="s">
        <v>1169</v>
      </c>
      <c r="K1571" s="294">
        <v>227.85</v>
      </c>
      <c r="L1571" s="294">
        <v>3473.25</v>
      </c>
      <c r="M1571" s="294">
        <v>3245.4</v>
      </c>
      <c r="N1571" s="291" t="s">
        <v>42</v>
      </c>
    </row>
    <row r="1572" s="291" customFormat="1" hidden="1" outlineLevel="2" spans="1:14">
      <c r="A1572" s="291">
        <v>1432</v>
      </c>
      <c r="B1572" s="291" t="s">
        <v>1164</v>
      </c>
      <c r="C1572" s="291" t="s">
        <v>1457</v>
      </c>
      <c r="D1572" s="291" t="s">
        <v>452</v>
      </c>
      <c r="E1572" s="291" t="s">
        <v>1166</v>
      </c>
      <c r="F1572" s="291" t="s">
        <v>1167</v>
      </c>
      <c r="G1572" s="291" t="s">
        <v>1171</v>
      </c>
      <c r="H1572" s="294">
        <v>18.23</v>
      </c>
      <c r="I1572" s="294">
        <v>36.456</v>
      </c>
      <c r="J1572" s="291" t="s">
        <v>1169</v>
      </c>
      <c r="K1572" s="294">
        <v>227.85</v>
      </c>
      <c r="L1572" s="294">
        <v>3473.25</v>
      </c>
      <c r="M1572" s="294">
        <v>3245.4</v>
      </c>
      <c r="N1572" s="291" t="s">
        <v>42</v>
      </c>
    </row>
    <row r="1573" s="291" customFormat="1" hidden="1" outlineLevel="2" spans="1:14">
      <c r="A1573" s="291">
        <v>1433</v>
      </c>
      <c r="B1573" s="291" t="s">
        <v>1164</v>
      </c>
      <c r="C1573" s="291" t="s">
        <v>1457</v>
      </c>
      <c r="D1573" s="291" t="s">
        <v>452</v>
      </c>
      <c r="E1573" s="291" t="s">
        <v>1166</v>
      </c>
      <c r="F1573" s="291" t="s">
        <v>1167</v>
      </c>
      <c r="G1573" s="291" t="s">
        <v>1172</v>
      </c>
      <c r="H1573" s="294">
        <v>18.23</v>
      </c>
      <c r="I1573" s="294">
        <v>36.456</v>
      </c>
      <c r="J1573" s="291" t="s">
        <v>1169</v>
      </c>
      <c r="K1573" s="294">
        <v>227.85</v>
      </c>
      <c r="L1573" s="294">
        <v>3473.25</v>
      </c>
      <c r="M1573" s="294">
        <v>3245.4</v>
      </c>
      <c r="N1573" s="291" t="s">
        <v>42</v>
      </c>
    </row>
    <row r="1574" s="291" customFormat="1" hidden="1" outlineLevel="2" spans="1:14">
      <c r="A1574" s="291">
        <v>1434</v>
      </c>
      <c r="B1574" s="291" t="s">
        <v>1164</v>
      </c>
      <c r="C1574" s="291" t="s">
        <v>1457</v>
      </c>
      <c r="D1574" s="291" t="s">
        <v>452</v>
      </c>
      <c r="E1574" s="291" t="s">
        <v>1166</v>
      </c>
      <c r="F1574" s="291" t="s">
        <v>1167</v>
      </c>
      <c r="G1574" s="291" t="s">
        <v>1173</v>
      </c>
      <c r="H1574" s="294">
        <v>18.23</v>
      </c>
      <c r="I1574" s="294">
        <v>36.456</v>
      </c>
      <c r="J1574" s="291" t="s">
        <v>1169</v>
      </c>
      <c r="K1574" s="294">
        <v>227.85</v>
      </c>
      <c r="L1574" s="294">
        <v>3473.25</v>
      </c>
      <c r="M1574" s="294">
        <v>3245.4</v>
      </c>
      <c r="N1574" s="291" t="s">
        <v>42</v>
      </c>
    </row>
    <row r="1575" s="291" customFormat="1" hidden="1" outlineLevel="2" spans="1:14">
      <c r="A1575" s="291">
        <v>1435</v>
      </c>
      <c r="B1575" s="291" t="s">
        <v>1164</v>
      </c>
      <c r="C1575" s="291" t="s">
        <v>1457</v>
      </c>
      <c r="D1575" s="291" t="s">
        <v>452</v>
      </c>
      <c r="E1575" s="291" t="s">
        <v>1166</v>
      </c>
      <c r="F1575" s="291" t="s">
        <v>1167</v>
      </c>
      <c r="G1575" s="291" t="s">
        <v>1174</v>
      </c>
      <c r="H1575" s="294">
        <v>18.23</v>
      </c>
      <c r="I1575" s="294">
        <v>36.456</v>
      </c>
      <c r="J1575" s="291" t="s">
        <v>1169</v>
      </c>
      <c r="K1575" s="294">
        <v>227.85</v>
      </c>
      <c r="L1575" s="294">
        <v>3473.25</v>
      </c>
      <c r="M1575" s="294">
        <v>3245.4</v>
      </c>
      <c r="N1575" s="291" t="s">
        <v>42</v>
      </c>
    </row>
    <row r="1576" s="291" customFormat="1" hidden="1" outlineLevel="2" spans="1:14">
      <c r="A1576" s="291">
        <v>1436</v>
      </c>
      <c r="B1576" s="291" t="s">
        <v>1164</v>
      </c>
      <c r="C1576" s="291" t="s">
        <v>1457</v>
      </c>
      <c r="D1576" s="291" t="s">
        <v>452</v>
      </c>
      <c r="E1576" s="291" t="s">
        <v>1166</v>
      </c>
      <c r="F1576" s="291" t="s">
        <v>1167</v>
      </c>
      <c r="G1576" s="291" t="s">
        <v>1175</v>
      </c>
      <c r="H1576" s="294">
        <v>18.23</v>
      </c>
      <c r="I1576" s="294">
        <v>36.456</v>
      </c>
      <c r="J1576" s="291" t="s">
        <v>1169</v>
      </c>
      <c r="K1576" s="294">
        <v>227.85</v>
      </c>
      <c r="L1576" s="294">
        <v>3473.25</v>
      </c>
      <c r="M1576" s="294">
        <v>3245.4</v>
      </c>
      <c r="N1576" s="291" t="s">
        <v>42</v>
      </c>
    </row>
    <row r="1577" s="291" customFormat="1" outlineLevel="1" collapsed="1" spans="4:14">
      <c r="D1577" s="293" t="s">
        <v>1458</v>
      </c>
      <c r="H1577" s="294">
        <f>SUBTOTAL(9,H1566:H1576)</f>
        <v>200.53</v>
      </c>
      <c r="I1577" s="294">
        <f>SUBTOTAL(9,I1566:I1576)</f>
        <v>401.016</v>
      </c>
      <c r="K1577" s="294"/>
      <c r="L1577" s="294"/>
      <c r="M1577" s="294"/>
      <c r="N1577" s="291">
        <f>SUBTOTAL(9,N1566:N1576)</f>
        <v>0</v>
      </c>
    </row>
    <row r="1578" s="291" customFormat="1" hidden="1" outlineLevel="2" spans="1:14">
      <c r="A1578" s="291">
        <v>1437</v>
      </c>
      <c r="B1578" s="291" t="s">
        <v>1164</v>
      </c>
      <c r="C1578" s="291" t="s">
        <v>1459</v>
      </c>
      <c r="D1578" s="291" t="s">
        <v>454</v>
      </c>
      <c r="E1578" s="291" t="s">
        <v>1166</v>
      </c>
      <c r="F1578" s="291" t="s">
        <v>1167</v>
      </c>
      <c r="G1578" s="291" t="s">
        <v>1178</v>
      </c>
      <c r="H1578" s="294">
        <v>18.23</v>
      </c>
      <c r="I1578" s="294">
        <v>36.456</v>
      </c>
      <c r="J1578" s="291" t="s">
        <v>1169</v>
      </c>
      <c r="K1578" s="294">
        <v>227.85</v>
      </c>
      <c r="L1578" s="294">
        <v>3473.25</v>
      </c>
      <c r="M1578" s="294">
        <v>3245.4</v>
      </c>
      <c r="N1578" s="291" t="s">
        <v>42</v>
      </c>
    </row>
    <row r="1579" s="291" customFormat="1" hidden="1" outlineLevel="2" spans="1:14">
      <c r="A1579" s="291">
        <v>1438</v>
      </c>
      <c r="B1579" s="291" t="s">
        <v>1164</v>
      </c>
      <c r="C1579" s="291" t="s">
        <v>1459</v>
      </c>
      <c r="D1579" s="291" t="s">
        <v>454</v>
      </c>
      <c r="E1579" s="291" t="s">
        <v>1166</v>
      </c>
      <c r="F1579" s="291" t="s">
        <v>1167</v>
      </c>
      <c r="G1579" s="291" t="s">
        <v>1179</v>
      </c>
      <c r="H1579" s="294">
        <v>18.23</v>
      </c>
      <c r="I1579" s="294">
        <v>36.456</v>
      </c>
      <c r="J1579" s="291" t="s">
        <v>1169</v>
      </c>
      <c r="K1579" s="294">
        <v>227.85</v>
      </c>
      <c r="L1579" s="294">
        <v>3473.25</v>
      </c>
      <c r="M1579" s="294">
        <v>3245.4</v>
      </c>
      <c r="N1579" s="291" t="s">
        <v>42</v>
      </c>
    </row>
    <row r="1580" s="291" customFormat="1" hidden="1" outlineLevel="2" spans="1:14">
      <c r="A1580" s="291">
        <v>1439</v>
      </c>
      <c r="B1580" s="291" t="s">
        <v>1164</v>
      </c>
      <c r="C1580" s="291" t="s">
        <v>1459</v>
      </c>
      <c r="D1580" s="291" t="s">
        <v>454</v>
      </c>
      <c r="E1580" s="291" t="s">
        <v>1166</v>
      </c>
      <c r="F1580" s="291" t="s">
        <v>1167</v>
      </c>
      <c r="G1580" s="291" t="s">
        <v>1180</v>
      </c>
      <c r="H1580" s="294">
        <v>18.23</v>
      </c>
      <c r="I1580" s="294">
        <v>36.456</v>
      </c>
      <c r="J1580" s="291" t="s">
        <v>1169</v>
      </c>
      <c r="K1580" s="294">
        <v>227.85</v>
      </c>
      <c r="L1580" s="294">
        <v>3473.25</v>
      </c>
      <c r="M1580" s="294">
        <v>3245.4</v>
      </c>
      <c r="N1580" s="291" t="s">
        <v>42</v>
      </c>
    </row>
    <row r="1581" s="291" customFormat="1" hidden="1" outlineLevel="2" spans="1:14">
      <c r="A1581" s="291">
        <v>1440</v>
      </c>
      <c r="B1581" s="291" t="s">
        <v>1164</v>
      </c>
      <c r="C1581" s="291" t="s">
        <v>1459</v>
      </c>
      <c r="D1581" s="291" t="s">
        <v>454</v>
      </c>
      <c r="E1581" s="291" t="s">
        <v>1166</v>
      </c>
      <c r="F1581" s="291" t="s">
        <v>1167</v>
      </c>
      <c r="G1581" s="291" t="s">
        <v>1181</v>
      </c>
      <c r="H1581" s="294">
        <v>18.23</v>
      </c>
      <c r="I1581" s="294">
        <v>36.456</v>
      </c>
      <c r="J1581" s="291" t="s">
        <v>1169</v>
      </c>
      <c r="K1581" s="294">
        <v>227.85</v>
      </c>
      <c r="L1581" s="294">
        <v>3473.25</v>
      </c>
      <c r="M1581" s="294">
        <v>3245.4</v>
      </c>
      <c r="N1581" s="291" t="s">
        <v>42</v>
      </c>
    </row>
    <row r="1582" s="291" customFormat="1" hidden="1" outlineLevel="2" spans="1:14">
      <c r="A1582" s="291">
        <v>1441</v>
      </c>
      <c r="B1582" s="291" t="s">
        <v>1164</v>
      </c>
      <c r="C1582" s="291" t="s">
        <v>1459</v>
      </c>
      <c r="D1582" s="291" t="s">
        <v>454</v>
      </c>
      <c r="E1582" s="291" t="s">
        <v>1166</v>
      </c>
      <c r="F1582" s="291" t="s">
        <v>1167</v>
      </c>
      <c r="G1582" s="291" t="s">
        <v>1168</v>
      </c>
      <c r="H1582" s="294">
        <v>18.23</v>
      </c>
      <c r="I1582" s="294">
        <v>36.456</v>
      </c>
      <c r="J1582" s="291" t="s">
        <v>1169</v>
      </c>
      <c r="K1582" s="294">
        <v>227.85</v>
      </c>
      <c r="L1582" s="294">
        <v>3473.25</v>
      </c>
      <c r="M1582" s="294">
        <v>3245.4</v>
      </c>
      <c r="N1582" s="291" t="s">
        <v>42</v>
      </c>
    </row>
    <row r="1583" s="291" customFormat="1" hidden="1" outlineLevel="2" spans="1:14">
      <c r="A1583" s="291">
        <v>1442</v>
      </c>
      <c r="B1583" s="291" t="s">
        <v>1164</v>
      </c>
      <c r="C1583" s="291" t="s">
        <v>1459</v>
      </c>
      <c r="D1583" s="291" t="s">
        <v>454</v>
      </c>
      <c r="E1583" s="291" t="s">
        <v>1166</v>
      </c>
      <c r="F1583" s="291" t="s">
        <v>1167</v>
      </c>
      <c r="G1583" s="291" t="s">
        <v>1170</v>
      </c>
      <c r="H1583" s="294">
        <v>18.23</v>
      </c>
      <c r="I1583" s="294">
        <v>36.456</v>
      </c>
      <c r="J1583" s="291" t="s">
        <v>1169</v>
      </c>
      <c r="K1583" s="294">
        <v>227.85</v>
      </c>
      <c r="L1583" s="294">
        <v>3473.25</v>
      </c>
      <c r="M1583" s="294">
        <v>3245.4</v>
      </c>
      <c r="N1583" s="291" t="s">
        <v>42</v>
      </c>
    </row>
    <row r="1584" s="291" customFormat="1" hidden="1" outlineLevel="2" spans="1:14">
      <c r="A1584" s="291">
        <v>1443</v>
      </c>
      <c r="B1584" s="291" t="s">
        <v>1164</v>
      </c>
      <c r="C1584" s="291" t="s">
        <v>1459</v>
      </c>
      <c r="D1584" s="291" t="s">
        <v>454</v>
      </c>
      <c r="E1584" s="291" t="s">
        <v>1166</v>
      </c>
      <c r="F1584" s="291" t="s">
        <v>1167</v>
      </c>
      <c r="G1584" s="291" t="s">
        <v>1171</v>
      </c>
      <c r="H1584" s="294">
        <v>18.23</v>
      </c>
      <c r="I1584" s="294">
        <v>36.456</v>
      </c>
      <c r="J1584" s="291" t="s">
        <v>1169</v>
      </c>
      <c r="K1584" s="294">
        <v>227.85</v>
      </c>
      <c r="L1584" s="294">
        <v>3473.25</v>
      </c>
      <c r="M1584" s="294">
        <v>3245.4</v>
      </c>
      <c r="N1584" s="291" t="s">
        <v>42</v>
      </c>
    </row>
    <row r="1585" s="291" customFormat="1" hidden="1" outlineLevel="2" spans="1:14">
      <c r="A1585" s="291">
        <v>1444</v>
      </c>
      <c r="B1585" s="291" t="s">
        <v>1164</v>
      </c>
      <c r="C1585" s="291" t="s">
        <v>1459</v>
      </c>
      <c r="D1585" s="291" t="s">
        <v>454</v>
      </c>
      <c r="E1585" s="291" t="s">
        <v>1166</v>
      </c>
      <c r="F1585" s="291" t="s">
        <v>1167</v>
      </c>
      <c r="G1585" s="291" t="s">
        <v>1172</v>
      </c>
      <c r="H1585" s="294">
        <v>18.23</v>
      </c>
      <c r="I1585" s="294">
        <v>36.456</v>
      </c>
      <c r="J1585" s="291" t="s">
        <v>1169</v>
      </c>
      <c r="K1585" s="294">
        <v>227.85</v>
      </c>
      <c r="L1585" s="294">
        <v>3473.25</v>
      </c>
      <c r="M1585" s="294">
        <v>3245.4</v>
      </c>
      <c r="N1585" s="291" t="s">
        <v>42</v>
      </c>
    </row>
    <row r="1586" s="291" customFormat="1" hidden="1" outlineLevel="2" spans="1:14">
      <c r="A1586" s="291">
        <v>1445</v>
      </c>
      <c r="B1586" s="291" t="s">
        <v>1164</v>
      </c>
      <c r="C1586" s="291" t="s">
        <v>1459</v>
      </c>
      <c r="D1586" s="291" t="s">
        <v>454</v>
      </c>
      <c r="E1586" s="291" t="s">
        <v>1166</v>
      </c>
      <c r="F1586" s="291" t="s">
        <v>1167</v>
      </c>
      <c r="G1586" s="291" t="s">
        <v>1173</v>
      </c>
      <c r="H1586" s="294">
        <v>18.23</v>
      </c>
      <c r="I1586" s="294">
        <v>36.456</v>
      </c>
      <c r="J1586" s="291" t="s">
        <v>1169</v>
      </c>
      <c r="K1586" s="294">
        <v>227.85</v>
      </c>
      <c r="L1586" s="294">
        <v>3473.25</v>
      </c>
      <c r="M1586" s="294">
        <v>3245.4</v>
      </c>
      <c r="N1586" s="291" t="s">
        <v>42</v>
      </c>
    </row>
    <row r="1587" s="291" customFormat="1" hidden="1" outlineLevel="2" spans="1:14">
      <c r="A1587" s="291">
        <v>1446</v>
      </c>
      <c r="B1587" s="291" t="s">
        <v>1164</v>
      </c>
      <c r="C1587" s="291" t="s">
        <v>1459</v>
      </c>
      <c r="D1587" s="291" t="s">
        <v>454</v>
      </c>
      <c r="E1587" s="291" t="s">
        <v>1166</v>
      </c>
      <c r="F1587" s="291" t="s">
        <v>1167</v>
      </c>
      <c r="G1587" s="291" t="s">
        <v>1174</v>
      </c>
      <c r="H1587" s="294">
        <v>18.23</v>
      </c>
      <c r="I1587" s="294">
        <v>36.456</v>
      </c>
      <c r="J1587" s="291" t="s">
        <v>1169</v>
      </c>
      <c r="K1587" s="294">
        <v>227.85</v>
      </c>
      <c r="L1587" s="294">
        <v>3473.25</v>
      </c>
      <c r="M1587" s="294">
        <v>3245.4</v>
      </c>
      <c r="N1587" s="291" t="s">
        <v>42</v>
      </c>
    </row>
    <row r="1588" s="291" customFormat="1" hidden="1" outlineLevel="2" spans="1:14">
      <c r="A1588" s="291">
        <v>1447</v>
      </c>
      <c r="B1588" s="291" t="s">
        <v>1164</v>
      </c>
      <c r="C1588" s="291" t="s">
        <v>1459</v>
      </c>
      <c r="D1588" s="291" t="s">
        <v>454</v>
      </c>
      <c r="E1588" s="291" t="s">
        <v>1166</v>
      </c>
      <c r="F1588" s="291" t="s">
        <v>1167</v>
      </c>
      <c r="G1588" s="291" t="s">
        <v>1175</v>
      </c>
      <c r="H1588" s="294">
        <v>18.23</v>
      </c>
      <c r="I1588" s="294">
        <v>36.456</v>
      </c>
      <c r="J1588" s="291" t="s">
        <v>1169</v>
      </c>
      <c r="K1588" s="294">
        <v>227.85</v>
      </c>
      <c r="L1588" s="294">
        <v>3473.25</v>
      </c>
      <c r="M1588" s="294">
        <v>3245.4</v>
      </c>
      <c r="N1588" s="291" t="s">
        <v>42</v>
      </c>
    </row>
    <row r="1589" s="291" customFormat="1" outlineLevel="1" collapsed="1" spans="4:14">
      <c r="D1589" s="293" t="s">
        <v>1460</v>
      </c>
      <c r="H1589" s="294">
        <f>SUBTOTAL(9,H1578:H1588)</f>
        <v>200.53</v>
      </c>
      <c r="I1589" s="294">
        <f>SUBTOTAL(9,I1578:I1588)</f>
        <v>401.016</v>
      </c>
      <c r="K1589" s="294"/>
      <c r="L1589" s="294"/>
      <c r="M1589" s="294"/>
      <c r="N1589" s="291">
        <f>SUBTOTAL(9,N1578:N1588)</f>
        <v>0</v>
      </c>
    </row>
    <row r="1590" s="291" customFormat="1" hidden="1" outlineLevel="2" spans="1:14">
      <c r="A1590" s="291">
        <v>1448</v>
      </c>
      <c r="B1590" s="291" t="s">
        <v>1164</v>
      </c>
      <c r="C1590" s="291" t="s">
        <v>1461</v>
      </c>
      <c r="D1590" s="291" t="s">
        <v>458</v>
      </c>
      <c r="E1590" s="291" t="s">
        <v>1166</v>
      </c>
      <c r="F1590" s="291" t="s">
        <v>1167</v>
      </c>
      <c r="G1590" s="291" t="s">
        <v>1178</v>
      </c>
      <c r="H1590" s="294">
        <v>18.23</v>
      </c>
      <c r="I1590" s="294">
        <v>36.456</v>
      </c>
      <c r="J1590" s="291" t="s">
        <v>1169</v>
      </c>
      <c r="K1590" s="294">
        <v>227.85</v>
      </c>
      <c r="L1590" s="294">
        <v>3473.25</v>
      </c>
      <c r="M1590" s="294">
        <v>3245.4</v>
      </c>
      <c r="N1590" s="291" t="s">
        <v>42</v>
      </c>
    </row>
    <row r="1591" s="291" customFormat="1" hidden="1" outlineLevel="2" spans="1:14">
      <c r="A1591" s="291">
        <v>1449</v>
      </c>
      <c r="B1591" s="291" t="s">
        <v>1164</v>
      </c>
      <c r="C1591" s="291" t="s">
        <v>1461</v>
      </c>
      <c r="D1591" s="291" t="s">
        <v>458</v>
      </c>
      <c r="E1591" s="291" t="s">
        <v>1166</v>
      </c>
      <c r="F1591" s="291" t="s">
        <v>1167</v>
      </c>
      <c r="G1591" s="291" t="s">
        <v>1179</v>
      </c>
      <c r="H1591" s="294">
        <v>18.23</v>
      </c>
      <c r="I1591" s="294">
        <v>36.456</v>
      </c>
      <c r="J1591" s="291" t="s">
        <v>1169</v>
      </c>
      <c r="K1591" s="294">
        <v>227.85</v>
      </c>
      <c r="L1591" s="294">
        <v>3473.25</v>
      </c>
      <c r="M1591" s="294">
        <v>3245.4</v>
      </c>
      <c r="N1591" s="291" t="s">
        <v>42</v>
      </c>
    </row>
    <row r="1592" s="291" customFormat="1" hidden="1" outlineLevel="2" spans="1:14">
      <c r="A1592" s="291">
        <v>1450</v>
      </c>
      <c r="B1592" s="291" t="s">
        <v>1164</v>
      </c>
      <c r="C1592" s="291" t="s">
        <v>1461</v>
      </c>
      <c r="D1592" s="291" t="s">
        <v>458</v>
      </c>
      <c r="E1592" s="291" t="s">
        <v>1166</v>
      </c>
      <c r="F1592" s="291" t="s">
        <v>1167</v>
      </c>
      <c r="G1592" s="291" t="s">
        <v>1180</v>
      </c>
      <c r="H1592" s="294">
        <v>18.23</v>
      </c>
      <c r="I1592" s="294">
        <v>36.456</v>
      </c>
      <c r="J1592" s="291" t="s">
        <v>1169</v>
      </c>
      <c r="K1592" s="294">
        <v>227.85</v>
      </c>
      <c r="L1592" s="294">
        <v>3473.25</v>
      </c>
      <c r="M1592" s="294">
        <v>3245.4</v>
      </c>
      <c r="N1592" s="291" t="s">
        <v>42</v>
      </c>
    </row>
    <row r="1593" s="291" customFormat="1" hidden="1" outlineLevel="2" spans="1:14">
      <c r="A1593" s="291">
        <v>1451</v>
      </c>
      <c r="B1593" s="291" t="s">
        <v>1164</v>
      </c>
      <c r="C1593" s="291" t="s">
        <v>1461</v>
      </c>
      <c r="D1593" s="291" t="s">
        <v>458</v>
      </c>
      <c r="E1593" s="291" t="s">
        <v>1166</v>
      </c>
      <c r="F1593" s="291" t="s">
        <v>1167</v>
      </c>
      <c r="G1593" s="291" t="s">
        <v>1181</v>
      </c>
      <c r="H1593" s="294">
        <v>18.23</v>
      </c>
      <c r="I1593" s="294">
        <v>36.456</v>
      </c>
      <c r="J1593" s="291" t="s">
        <v>1169</v>
      </c>
      <c r="K1593" s="294">
        <v>227.85</v>
      </c>
      <c r="L1593" s="294">
        <v>3473.25</v>
      </c>
      <c r="M1593" s="294">
        <v>3245.4</v>
      </c>
      <c r="N1593" s="291" t="s">
        <v>42</v>
      </c>
    </row>
    <row r="1594" s="291" customFormat="1" hidden="1" outlineLevel="2" spans="1:14">
      <c r="A1594" s="291">
        <v>1452</v>
      </c>
      <c r="B1594" s="291" t="s">
        <v>1164</v>
      </c>
      <c r="C1594" s="291" t="s">
        <v>1461</v>
      </c>
      <c r="D1594" s="291" t="s">
        <v>458</v>
      </c>
      <c r="E1594" s="291" t="s">
        <v>1166</v>
      </c>
      <c r="F1594" s="291" t="s">
        <v>1167</v>
      </c>
      <c r="G1594" s="291" t="s">
        <v>1168</v>
      </c>
      <c r="H1594" s="294">
        <v>18.23</v>
      </c>
      <c r="I1594" s="294">
        <v>36.456</v>
      </c>
      <c r="J1594" s="291" t="s">
        <v>1169</v>
      </c>
      <c r="K1594" s="294">
        <v>227.85</v>
      </c>
      <c r="L1594" s="294">
        <v>3473.25</v>
      </c>
      <c r="M1594" s="294">
        <v>3245.4</v>
      </c>
      <c r="N1594" s="291" t="s">
        <v>42</v>
      </c>
    </row>
    <row r="1595" s="291" customFormat="1" hidden="1" outlineLevel="2" spans="1:14">
      <c r="A1595" s="291">
        <v>1453</v>
      </c>
      <c r="B1595" s="291" t="s">
        <v>1164</v>
      </c>
      <c r="C1595" s="291" t="s">
        <v>1461</v>
      </c>
      <c r="D1595" s="291" t="s">
        <v>458</v>
      </c>
      <c r="E1595" s="291" t="s">
        <v>1166</v>
      </c>
      <c r="F1595" s="291" t="s">
        <v>1167</v>
      </c>
      <c r="G1595" s="291" t="s">
        <v>1170</v>
      </c>
      <c r="H1595" s="294">
        <v>18.23</v>
      </c>
      <c r="I1595" s="294">
        <v>36.456</v>
      </c>
      <c r="J1595" s="291" t="s">
        <v>1169</v>
      </c>
      <c r="K1595" s="294">
        <v>227.85</v>
      </c>
      <c r="L1595" s="294">
        <v>3473.25</v>
      </c>
      <c r="M1595" s="294">
        <v>3245.4</v>
      </c>
      <c r="N1595" s="291" t="s">
        <v>42</v>
      </c>
    </row>
    <row r="1596" s="291" customFormat="1" hidden="1" outlineLevel="2" spans="1:14">
      <c r="A1596" s="291">
        <v>1454</v>
      </c>
      <c r="B1596" s="291" t="s">
        <v>1164</v>
      </c>
      <c r="C1596" s="291" t="s">
        <v>1461</v>
      </c>
      <c r="D1596" s="291" t="s">
        <v>458</v>
      </c>
      <c r="E1596" s="291" t="s">
        <v>1166</v>
      </c>
      <c r="F1596" s="291" t="s">
        <v>1167</v>
      </c>
      <c r="G1596" s="291" t="s">
        <v>1171</v>
      </c>
      <c r="H1596" s="294">
        <v>18.23</v>
      </c>
      <c r="I1596" s="294">
        <v>36.456</v>
      </c>
      <c r="J1596" s="291" t="s">
        <v>1169</v>
      </c>
      <c r="K1596" s="294">
        <v>227.85</v>
      </c>
      <c r="L1596" s="294">
        <v>3473.25</v>
      </c>
      <c r="M1596" s="294">
        <v>3245.4</v>
      </c>
      <c r="N1596" s="291" t="s">
        <v>42</v>
      </c>
    </row>
    <row r="1597" s="291" customFormat="1" hidden="1" outlineLevel="2" spans="1:14">
      <c r="A1597" s="291">
        <v>1455</v>
      </c>
      <c r="B1597" s="291" t="s">
        <v>1164</v>
      </c>
      <c r="C1597" s="291" t="s">
        <v>1461</v>
      </c>
      <c r="D1597" s="291" t="s">
        <v>458</v>
      </c>
      <c r="E1597" s="291" t="s">
        <v>1166</v>
      </c>
      <c r="F1597" s="291" t="s">
        <v>1167</v>
      </c>
      <c r="G1597" s="291" t="s">
        <v>1172</v>
      </c>
      <c r="H1597" s="294">
        <v>18.23</v>
      </c>
      <c r="I1597" s="294">
        <v>36.456</v>
      </c>
      <c r="J1597" s="291" t="s">
        <v>1169</v>
      </c>
      <c r="K1597" s="294">
        <v>227.85</v>
      </c>
      <c r="L1597" s="294">
        <v>3473.25</v>
      </c>
      <c r="M1597" s="294">
        <v>3245.4</v>
      </c>
      <c r="N1597" s="291" t="s">
        <v>42</v>
      </c>
    </row>
    <row r="1598" s="291" customFormat="1" hidden="1" outlineLevel="2" spans="1:14">
      <c r="A1598" s="291">
        <v>1456</v>
      </c>
      <c r="B1598" s="291" t="s">
        <v>1164</v>
      </c>
      <c r="C1598" s="291" t="s">
        <v>1461</v>
      </c>
      <c r="D1598" s="291" t="s">
        <v>458</v>
      </c>
      <c r="E1598" s="291" t="s">
        <v>1166</v>
      </c>
      <c r="F1598" s="291" t="s">
        <v>1167</v>
      </c>
      <c r="G1598" s="291" t="s">
        <v>1173</v>
      </c>
      <c r="H1598" s="294">
        <v>18.23</v>
      </c>
      <c r="I1598" s="294">
        <v>36.456</v>
      </c>
      <c r="J1598" s="291" t="s">
        <v>1169</v>
      </c>
      <c r="K1598" s="294">
        <v>227.85</v>
      </c>
      <c r="L1598" s="294">
        <v>3473.25</v>
      </c>
      <c r="M1598" s="294">
        <v>3245.4</v>
      </c>
      <c r="N1598" s="291" t="s">
        <v>42</v>
      </c>
    </row>
    <row r="1599" s="291" customFormat="1" hidden="1" outlineLevel="2" spans="1:14">
      <c r="A1599" s="291">
        <v>1457</v>
      </c>
      <c r="B1599" s="291" t="s">
        <v>1164</v>
      </c>
      <c r="C1599" s="291" t="s">
        <v>1461</v>
      </c>
      <c r="D1599" s="291" t="s">
        <v>458</v>
      </c>
      <c r="E1599" s="291" t="s">
        <v>1166</v>
      </c>
      <c r="F1599" s="291" t="s">
        <v>1167</v>
      </c>
      <c r="G1599" s="291" t="s">
        <v>1174</v>
      </c>
      <c r="H1599" s="294">
        <v>18.23</v>
      </c>
      <c r="I1599" s="294">
        <v>36.456</v>
      </c>
      <c r="J1599" s="291" t="s">
        <v>1169</v>
      </c>
      <c r="K1599" s="294">
        <v>227.85</v>
      </c>
      <c r="L1599" s="294">
        <v>3473.25</v>
      </c>
      <c r="M1599" s="294">
        <v>3245.4</v>
      </c>
      <c r="N1599" s="291" t="s">
        <v>42</v>
      </c>
    </row>
    <row r="1600" s="291" customFormat="1" hidden="1" outlineLevel="2" spans="1:14">
      <c r="A1600" s="291">
        <v>1458</v>
      </c>
      <c r="B1600" s="291" t="s">
        <v>1164</v>
      </c>
      <c r="C1600" s="291" t="s">
        <v>1461</v>
      </c>
      <c r="D1600" s="291" t="s">
        <v>458</v>
      </c>
      <c r="E1600" s="291" t="s">
        <v>1166</v>
      </c>
      <c r="F1600" s="291" t="s">
        <v>1167</v>
      </c>
      <c r="G1600" s="291" t="s">
        <v>1175</v>
      </c>
      <c r="H1600" s="294">
        <v>18.23</v>
      </c>
      <c r="I1600" s="294">
        <v>36.456</v>
      </c>
      <c r="J1600" s="291" t="s">
        <v>1169</v>
      </c>
      <c r="K1600" s="294">
        <v>227.85</v>
      </c>
      <c r="L1600" s="294">
        <v>3473.25</v>
      </c>
      <c r="M1600" s="294">
        <v>3245.4</v>
      </c>
      <c r="N1600" s="291" t="s">
        <v>42</v>
      </c>
    </row>
    <row r="1601" s="291" customFormat="1" outlineLevel="1" collapsed="1" spans="4:14">
      <c r="D1601" s="293" t="s">
        <v>1462</v>
      </c>
      <c r="H1601" s="294">
        <f>SUBTOTAL(9,H1590:H1600)</f>
        <v>200.53</v>
      </c>
      <c r="I1601" s="294">
        <f>SUBTOTAL(9,I1590:I1600)</f>
        <v>401.016</v>
      </c>
      <c r="K1601" s="294"/>
      <c r="L1601" s="294"/>
      <c r="M1601" s="294"/>
      <c r="N1601" s="291">
        <f>SUBTOTAL(9,N1590:N1600)</f>
        <v>0</v>
      </c>
    </row>
    <row r="1602" s="291" customFormat="1" hidden="1" outlineLevel="2" spans="1:14">
      <c r="A1602" s="291">
        <v>1459</v>
      </c>
      <c r="B1602" s="291" t="s">
        <v>1164</v>
      </c>
      <c r="C1602" s="291" t="s">
        <v>1463</v>
      </c>
      <c r="D1602" s="291" t="s">
        <v>601</v>
      </c>
      <c r="E1602" s="291" t="s">
        <v>1166</v>
      </c>
      <c r="F1602" s="291" t="s">
        <v>1167</v>
      </c>
      <c r="G1602" s="291" t="s">
        <v>1178</v>
      </c>
      <c r="H1602" s="294">
        <v>18.23</v>
      </c>
      <c r="I1602" s="294">
        <v>36.456</v>
      </c>
      <c r="J1602" s="291" t="s">
        <v>1169</v>
      </c>
      <c r="K1602" s="294">
        <v>227.85</v>
      </c>
      <c r="L1602" s="294">
        <v>3473.25</v>
      </c>
      <c r="M1602" s="294">
        <v>3245.4</v>
      </c>
      <c r="N1602" s="291" t="s">
        <v>42</v>
      </c>
    </row>
    <row r="1603" s="291" customFormat="1" hidden="1" outlineLevel="2" spans="1:14">
      <c r="A1603" s="291">
        <v>1460</v>
      </c>
      <c r="B1603" s="291" t="s">
        <v>1164</v>
      </c>
      <c r="C1603" s="291" t="s">
        <v>1463</v>
      </c>
      <c r="D1603" s="291" t="s">
        <v>601</v>
      </c>
      <c r="E1603" s="291" t="s">
        <v>1166</v>
      </c>
      <c r="F1603" s="291" t="s">
        <v>1167</v>
      </c>
      <c r="G1603" s="291" t="s">
        <v>1179</v>
      </c>
      <c r="H1603" s="294">
        <v>18.23</v>
      </c>
      <c r="I1603" s="294">
        <v>36.456</v>
      </c>
      <c r="J1603" s="291" t="s">
        <v>1169</v>
      </c>
      <c r="K1603" s="294">
        <v>227.85</v>
      </c>
      <c r="L1603" s="294">
        <v>3473.25</v>
      </c>
      <c r="M1603" s="294">
        <v>3245.4</v>
      </c>
      <c r="N1603" s="291" t="s">
        <v>42</v>
      </c>
    </row>
    <row r="1604" s="291" customFormat="1" hidden="1" outlineLevel="2" spans="1:14">
      <c r="A1604" s="291">
        <v>1461</v>
      </c>
      <c r="B1604" s="291" t="s">
        <v>1164</v>
      </c>
      <c r="C1604" s="291" t="s">
        <v>1463</v>
      </c>
      <c r="D1604" s="291" t="s">
        <v>601</v>
      </c>
      <c r="E1604" s="291" t="s">
        <v>1166</v>
      </c>
      <c r="F1604" s="291" t="s">
        <v>1167</v>
      </c>
      <c r="G1604" s="291" t="s">
        <v>1180</v>
      </c>
      <c r="H1604" s="294">
        <v>18.23</v>
      </c>
      <c r="I1604" s="294">
        <v>36.456</v>
      </c>
      <c r="J1604" s="291" t="s">
        <v>1169</v>
      </c>
      <c r="K1604" s="294">
        <v>227.85</v>
      </c>
      <c r="L1604" s="294">
        <v>3473.25</v>
      </c>
      <c r="M1604" s="294">
        <v>3245.4</v>
      </c>
      <c r="N1604" s="291" t="s">
        <v>42</v>
      </c>
    </row>
    <row r="1605" s="291" customFormat="1" hidden="1" outlineLevel="2" spans="1:14">
      <c r="A1605" s="291">
        <v>1462</v>
      </c>
      <c r="B1605" s="291" t="s">
        <v>1164</v>
      </c>
      <c r="C1605" s="291" t="s">
        <v>1463</v>
      </c>
      <c r="D1605" s="291" t="s">
        <v>601</v>
      </c>
      <c r="E1605" s="291" t="s">
        <v>1166</v>
      </c>
      <c r="F1605" s="291" t="s">
        <v>1167</v>
      </c>
      <c r="G1605" s="291" t="s">
        <v>1181</v>
      </c>
      <c r="H1605" s="294">
        <v>18.23</v>
      </c>
      <c r="I1605" s="294">
        <v>36.456</v>
      </c>
      <c r="J1605" s="291" t="s">
        <v>1169</v>
      </c>
      <c r="K1605" s="294">
        <v>227.85</v>
      </c>
      <c r="L1605" s="294">
        <v>3473.25</v>
      </c>
      <c r="M1605" s="294">
        <v>3245.4</v>
      </c>
      <c r="N1605" s="291" t="s">
        <v>42</v>
      </c>
    </row>
    <row r="1606" s="291" customFormat="1" hidden="1" outlineLevel="2" spans="1:14">
      <c r="A1606" s="291">
        <v>1463</v>
      </c>
      <c r="B1606" s="291" t="s">
        <v>1164</v>
      </c>
      <c r="C1606" s="291" t="s">
        <v>1463</v>
      </c>
      <c r="D1606" s="291" t="s">
        <v>601</v>
      </c>
      <c r="E1606" s="291" t="s">
        <v>1166</v>
      </c>
      <c r="F1606" s="291" t="s">
        <v>1167</v>
      </c>
      <c r="G1606" s="291" t="s">
        <v>1168</v>
      </c>
      <c r="H1606" s="294">
        <v>18.23</v>
      </c>
      <c r="I1606" s="294">
        <v>36.456</v>
      </c>
      <c r="J1606" s="291" t="s">
        <v>1169</v>
      </c>
      <c r="K1606" s="294">
        <v>227.85</v>
      </c>
      <c r="L1606" s="294">
        <v>3473.25</v>
      </c>
      <c r="M1606" s="294">
        <v>3245.4</v>
      </c>
      <c r="N1606" s="291" t="s">
        <v>42</v>
      </c>
    </row>
    <row r="1607" s="291" customFormat="1" hidden="1" outlineLevel="2" spans="1:14">
      <c r="A1607" s="291">
        <v>1464</v>
      </c>
      <c r="B1607" s="291" t="s">
        <v>1164</v>
      </c>
      <c r="C1607" s="291" t="s">
        <v>1463</v>
      </c>
      <c r="D1607" s="291" t="s">
        <v>601</v>
      </c>
      <c r="E1607" s="291" t="s">
        <v>1166</v>
      </c>
      <c r="F1607" s="291" t="s">
        <v>1167</v>
      </c>
      <c r="G1607" s="291" t="s">
        <v>1170</v>
      </c>
      <c r="H1607" s="294">
        <v>18.23</v>
      </c>
      <c r="I1607" s="294">
        <v>36.456</v>
      </c>
      <c r="J1607" s="291" t="s">
        <v>1169</v>
      </c>
      <c r="K1607" s="294">
        <v>227.85</v>
      </c>
      <c r="L1607" s="294">
        <v>3473.25</v>
      </c>
      <c r="M1607" s="294">
        <v>3245.4</v>
      </c>
      <c r="N1607" s="291" t="s">
        <v>42</v>
      </c>
    </row>
    <row r="1608" s="291" customFormat="1" hidden="1" outlineLevel="2" spans="1:14">
      <c r="A1608" s="291">
        <v>1465</v>
      </c>
      <c r="B1608" s="291" t="s">
        <v>1164</v>
      </c>
      <c r="C1608" s="291" t="s">
        <v>1463</v>
      </c>
      <c r="D1608" s="291" t="s">
        <v>601</v>
      </c>
      <c r="E1608" s="291" t="s">
        <v>1166</v>
      </c>
      <c r="F1608" s="291" t="s">
        <v>1167</v>
      </c>
      <c r="G1608" s="291" t="s">
        <v>1171</v>
      </c>
      <c r="H1608" s="294">
        <v>18.23</v>
      </c>
      <c r="I1608" s="294">
        <v>36.456</v>
      </c>
      <c r="J1608" s="291" t="s">
        <v>1169</v>
      </c>
      <c r="K1608" s="294">
        <v>227.85</v>
      </c>
      <c r="L1608" s="294">
        <v>3473.25</v>
      </c>
      <c r="M1608" s="294">
        <v>3245.4</v>
      </c>
      <c r="N1608" s="291" t="s">
        <v>42</v>
      </c>
    </row>
    <row r="1609" s="291" customFormat="1" hidden="1" outlineLevel="2" spans="1:14">
      <c r="A1609" s="291">
        <v>1466</v>
      </c>
      <c r="B1609" s="291" t="s">
        <v>1164</v>
      </c>
      <c r="C1609" s="291" t="s">
        <v>1463</v>
      </c>
      <c r="D1609" s="291" t="s">
        <v>601</v>
      </c>
      <c r="E1609" s="291" t="s">
        <v>1166</v>
      </c>
      <c r="F1609" s="291" t="s">
        <v>1167</v>
      </c>
      <c r="G1609" s="291" t="s">
        <v>1172</v>
      </c>
      <c r="H1609" s="294">
        <v>18.23</v>
      </c>
      <c r="I1609" s="294">
        <v>36.456</v>
      </c>
      <c r="J1609" s="291" t="s">
        <v>1169</v>
      </c>
      <c r="K1609" s="294">
        <v>227.85</v>
      </c>
      <c r="L1609" s="294">
        <v>3473.25</v>
      </c>
      <c r="M1609" s="294">
        <v>3245.4</v>
      </c>
      <c r="N1609" s="291" t="s">
        <v>42</v>
      </c>
    </row>
    <row r="1610" s="291" customFormat="1" hidden="1" outlineLevel="2" spans="1:14">
      <c r="A1610" s="291">
        <v>1467</v>
      </c>
      <c r="B1610" s="291" t="s">
        <v>1164</v>
      </c>
      <c r="C1610" s="291" t="s">
        <v>1463</v>
      </c>
      <c r="D1610" s="291" t="s">
        <v>601</v>
      </c>
      <c r="E1610" s="291" t="s">
        <v>1166</v>
      </c>
      <c r="F1610" s="291" t="s">
        <v>1167</v>
      </c>
      <c r="G1610" s="291" t="s">
        <v>1173</v>
      </c>
      <c r="H1610" s="294">
        <v>18.23</v>
      </c>
      <c r="I1610" s="294">
        <v>36.456</v>
      </c>
      <c r="J1610" s="291" t="s">
        <v>1169</v>
      </c>
      <c r="K1610" s="294">
        <v>227.85</v>
      </c>
      <c r="L1610" s="294">
        <v>3473.25</v>
      </c>
      <c r="M1610" s="294">
        <v>3245.4</v>
      </c>
      <c r="N1610" s="291" t="s">
        <v>42</v>
      </c>
    </row>
    <row r="1611" s="291" customFormat="1" hidden="1" outlineLevel="2" spans="1:14">
      <c r="A1611" s="291">
        <v>1468</v>
      </c>
      <c r="B1611" s="291" t="s">
        <v>1164</v>
      </c>
      <c r="C1611" s="291" t="s">
        <v>1463</v>
      </c>
      <c r="D1611" s="291" t="s">
        <v>601</v>
      </c>
      <c r="E1611" s="291" t="s">
        <v>1166</v>
      </c>
      <c r="F1611" s="291" t="s">
        <v>1167</v>
      </c>
      <c r="G1611" s="291" t="s">
        <v>1174</v>
      </c>
      <c r="H1611" s="294">
        <v>18.23</v>
      </c>
      <c r="I1611" s="294">
        <v>36.456</v>
      </c>
      <c r="J1611" s="291" t="s">
        <v>1169</v>
      </c>
      <c r="K1611" s="294">
        <v>227.85</v>
      </c>
      <c r="L1611" s="294">
        <v>3473.25</v>
      </c>
      <c r="M1611" s="294">
        <v>3245.4</v>
      </c>
      <c r="N1611" s="291" t="s">
        <v>42</v>
      </c>
    </row>
    <row r="1612" s="291" customFormat="1" hidden="1" outlineLevel="2" spans="1:14">
      <c r="A1612" s="291">
        <v>1469</v>
      </c>
      <c r="B1612" s="291" t="s">
        <v>1164</v>
      </c>
      <c r="C1612" s="291" t="s">
        <v>1463</v>
      </c>
      <c r="D1612" s="291" t="s">
        <v>601</v>
      </c>
      <c r="E1612" s="291" t="s">
        <v>1166</v>
      </c>
      <c r="F1612" s="291" t="s">
        <v>1167</v>
      </c>
      <c r="G1612" s="291" t="s">
        <v>1175</v>
      </c>
      <c r="H1612" s="294">
        <v>18.23</v>
      </c>
      <c r="I1612" s="294">
        <v>36.456</v>
      </c>
      <c r="J1612" s="291" t="s">
        <v>1169</v>
      </c>
      <c r="K1612" s="294">
        <v>227.85</v>
      </c>
      <c r="L1612" s="294">
        <v>3473.25</v>
      </c>
      <c r="M1612" s="294">
        <v>3245.4</v>
      </c>
      <c r="N1612" s="291" t="s">
        <v>42</v>
      </c>
    </row>
    <row r="1613" s="291" customFormat="1" outlineLevel="1" collapsed="1" spans="4:14">
      <c r="D1613" s="293" t="s">
        <v>1464</v>
      </c>
      <c r="H1613" s="294">
        <f>SUBTOTAL(9,H1602:H1612)</f>
        <v>200.53</v>
      </c>
      <c r="I1613" s="294">
        <f>SUBTOTAL(9,I1602:I1612)</f>
        <v>401.016</v>
      </c>
      <c r="K1613" s="294"/>
      <c r="L1613" s="294"/>
      <c r="M1613" s="294"/>
      <c r="N1613" s="291">
        <f>SUBTOTAL(9,N1602:N1612)</f>
        <v>0</v>
      </c>
    </row>
    <row r="1614" s="291" customFormat="1" hidden="1" outlineLevel="2" spans="1:14">
      <c r="A1614" s="291">
        <v>1470</v>
      </c>
      <c r="B1614" s="291" t="s">
        <v>1164</v>
      </c>
      <c r="C1614" s="291" t="s">
        <v>1465</v>
      </c>
      <c r="D1614" s="291" t="s">
        <v>845</v>
      </c>
      <c r="E1614" s="291" t="s">
        <v>1166</v>
      </c>
      <c r="F1614" s="291" t="s">
        <v>1167</v>
      </c>
      <c r="G1614" s="291" t="s">
        <v>1181</v>
      </c>
      <c r="H1614" s="294">
        <v>18.22</v>
      </c>
      <c r="I1614" s="294">
        <v>36.44</v>
      </c>
      <c r="J1614" s="291" t="s">
        <v>1169</v>
      </c>
      <c r="K1614" s="294">
        <v>227.75</v>
      </c>
      <c r="L1614" s="294">
        <v>3473.25</v>
      </c>
      <c r="M1614" s="294">
        <v>3245.5</v>
      </c>
      <c r="N1614" s="291" t="s">
        <v>42</v>
      </c>
    </row>
    <row r="1615" s="291" customFormat="1" hidden="1" outlineLevel="2" spans="1:14">
      <c r="A1615" s="291">
        <v>1471</v>
      </c>
      <c r="B1615" s="291" t="s">
        <v>1164</v>
      </c>
      <c r="C1615" s="291" t="s">
        <v>1465</v>
      </c>
      <c r="D1615" s="291" t="s">
        <v>845</v>
      </c>
      <c r="E1615" s="291" t="s">
        <v>1166</v>
      </c>
      <c r="F1615" s="291" t="s">
        <v>1167</v>
      </c>
      <c r="G1615" s="291" t="s">
        <v>1168</v>
      </c>
      <c r="H1615" s="294">
        <v>18.22</v>
      </c>
      <c r="I1615" s="294">
        <v>36.44</v>
      </c>
      <c r="J1615" s="291" t="s">
        <v>1169</v>
      </c>
      <c r="K1615" s="294">
        <v>227.75</v>
      </c>
      <c r="L1615" s="294">
        <v>3473.25</v>
      </c>
      <c r="M1615" s="294">
        <v>3245.5</v>
      </c>
      <c r="N1615" s="291" t="s">
        <v>42</v>
      </c>
    </row>
    <row r="1616" s="291" customFormat="1" hidden="1" outlineLevel="2" spans="1:14">
      <c r="A1616" s="291">
        <v>1472</v>
      </c>
      <c r="B1616" s="291" t="s">
        <v>1164</v>
      </c>
      <c r="C1616" s="291" t="s">
        <v>1465</v>
      </c>
      <c r="D1616" s="291" t="s">
        <v>845</v>
      </c>
      <c r="E1616" s="291" t="s">
        <v>1166</v>
      </c>
      <c r="F1616" s="291" t="s">
        <v>1167</v>
      </c>
      <c r="G1616" s="291" t="s">
        <v>1170</v>
      </c>
      <c r="H1616" s="294">
        <v>18.22</v>
      </c>
      <c r="I1616" s="294">
        <v>36.44</v>
      </c>
      <c r="J1616" s="291" t="s">
        <v>1169</v>
      </c>
      <c r="K1616" s="294">
        <v>227.75</v>
      </c>
      <c r="L1616" s="294">
        <v>3473.25</v>
      </c>
      <c r="M1616" s="294">
        <v>3245.5</v>
      </c>
      <c r="N1616" s="291" t="s">
        <v>42</v>
      </c>
    </row>
    <row r="1617" s="291" customFormat="1" hidden="1" outlineLevel="2" spans="1:14">
      <c r="A1617" s="291">
        <v>1473</v>
      </c>
      <c r="B1617" s="291" t="s">
        <v>1164</v>
      </c>
      <c r="C1617" s="291" t="s">
        <v>1465</v>
      </c>
      <c r="D1617" s="291" t="s">
        <v>845</v>
      </c>
      <c r="E1617" s="291" t="s">
        <v>1166</v>
      </c>
      <c r="F1617" s="291" t="s">
        <v>1167</v>
      </c>
      <c r="G1617" s="291" t="s">
        <v>1171</v>
      </c>
      <c r="H1617" s="294">
        <v>18.22</v>
      </c>
      <c r="I1617" s="294">
        <v>36.44</v>
      </c>
      <c r="J1617" s="291" t="s">
        <v>1169</v>
      </c>
      <c r="K1617" s="294">
        <v>227.75</v>
      </c>
      <c r="L1617" s="294">
        <v>3473.25</v>
      </c>
      <c r="M1617" s="294">
        <v>3245.5</v>
      </c>
      <c r="N1617" s="291" t="s">
        <v>42</v>
      </c>
    </row>
    <row r="1618" s="291" customFormat="1" hidden="1" outlineLevel="2" spans="1:14">
      <c r="A1618" s="291">
        <v>1474</v>
      </c>
      <c r="B1618" s="291" t="s">
        <v>1164</v>
      </c>
      <c r="C1618" s="291" t="s">
        <v>1465</v>
      </c>
      <c r="D1618" s="291" t="s">
        <v>845</v>
      </c>
      <c r="E1618" s="291" t="s">
        <v>1166</v>
      </c>
      <c r="F1618" s="291" t="s">
        <v>1167</v>
      </c>
      <c r="G1618" s="291" t="s">
        <v>1172</v>
      </c>
      <c r="H1618" s="294">
        <v>18.22</v>
      </c>
      <c r="I1618" s="294">
        <v>36.44</v>
      </c>
      <c r="J1618" s="291" t="s">
        <v>1169</v>
      </c>
      <c r="K1618" s="294">
        <v>227.75</v>
      </c>
      <c r="L1618" s="294">
        <v>3473.25</v>
      </c>
      <c r="M1618" s="294">
        <v>3245.5</v>
      </c>
      <c r="N1618" s="291" t="s">
        <v>42</v>
      </c>
    </row>
    <row r="1619" s="291" customFormat="1" hidden="1" outlineLevel="2" spans="1:14">
      <c r="A1619" s="291">
        <v>1475</v>
      </c>
      <c r="B1619" s="291" t="s">
        <v>1164</v>
      </c>
      <c r="C1619" s="291" t="s">
        <v>1465</v>
      </c>
      <c r="D1619" s="291" t="s">
        <v>845</v>
      </c>
      <c r="E1619" s="291" t="s">
        <v>1166</v>
      </c>
      <c r="F1619" s="291" t="s">
        <v>1167</v>
      </c>
      <c r="G1619" s="291" t="s">
        <v>1173</v>
      </c>
      <c r="H1619" s="294">
        <v>18.22</v>
      </c>
      <c r="I1619" s="294">
        <v>36.44</v>
      </c>
      <c r="J1619" s="291" t="s">
        <v>1169</v>
      </c>
      <c r="K1619" s="294">
        <v>227.75</v>
      </c>
      <c r="L1619" s="294">
        <v>3473.25</v>
      </c>
      <c r="M1619" s="294">
        <v>3245.5</v>
      </c>
      <c r="N1619" s="291" t="s">
        <v>42</v>
      </c>
    </row>
    <row r="1620" s="291" customFormat="1" hidden="1" outlineLevel="2" spans="1:14">
      <c r="A1620" s="291">
        <v>1476</v>
      </c>
      <c r="B1620" s="291" t="s">
        <v>1164</v>
      </c>
      <c r="C1620" s="291" t="s">
        <v>1465</v>
      </c>
      <c r="D1620" s="291" t="s">
        <v>845</v>
      </c>
      <c r="E1620" s="291" t="s">
        <v>1166</v>
      </c>
      <c r="F1620" s="291" t="s">
        <v>1167</v>
      </c>
      <c r="G1620" s="291" t="s">
        <v>1174</v>
      </c>
      <c r="H1620" s="294">
        <v>18.22</v>
      </c>
      <c r="I1620" s="294">
        <v>36.44</v>
      </c>
      <c r="J1620" s="291" t="s">
        <v>1169</v>
      </c>
      <c r="K1620" s="294">
        <v>227.75</v>
      </c>
      <c r="L1620" s="294">
        <v>3473.25</v>
      </c>
      <c r="M1620" s="294">
        <v>3245.5</v>
      </c>
      <c r="N1620" s="291" t="s">
        <v>42</v>
      </c>
    </row>
    <row r="1621" s="291" customFormat="1" hidden="1" outlineLevel="2" spans="1:14">
      <c r="A1621" s="291">
        <v>1477</v>
      </c>
      <c r="B1621" s="291" t="s">
        <v>1164</v>
      </c>
      <c r="C1621" s="291" t="s">
        <v>1465</v>
      </c>
      <c r="D1621" s="291" t="s">
        <v>845</v>
      </c>
      <c r="E1621" s="291" t="s">
        <v>1166</v>
      </c>
      <c r="F1621" s="291" t="s">
        <v>1167</v>
      </c>
      <c r="G1621" s="291" t="s">
        <v>1175</v>
      </c>
      <c r="H1621" s="294">
        <v>18.22</v>
      </c>
      <c r="I1621" s="294">
        <v>36.44</v>
      </c>
      <c r="J1621" s="291" t="s">
        <v>1169</v>
      </c>
      <c r="K1621" s="294">
        <v>227.75</v>
      </c>
      <c r="L1621" s="294">
        <v>3473.25</v>
      </c>
      <c r="M1621" s="294">
        <v>3245.5</v>
      </c>
      <c r="N1621" s="291" t="s">
        <v>42</v>
      </c>
    </row>
    <row r="1622" s="291" customFormat="1" outlineLevel="1" collapsed="1" spans="4:14">
      <c r="D1622" s="293" t="s">
        <v>1466</v>
      </c>
      <c r="H1622" s="294">
        <f>SUBTOTAL(9,H1614:H1621)</f>
        <v>145.76</v>
      </c>
      <c r="I1622" s="294">
        <f>SUBTOTAL(9,I1614:I1621)</f>
        <v>291.52</v>
      </c>
      <c r="K1622" s="294"/>
      <c r="L1622" s="294"/>
      <c r="M1622" s="294"/>
      <c r="N1622" s="291">
        <f>SUBTOTAL(9,N1614:N1621)</f>
        <v>0</v>
      </c>
    </row>
    <row r="1623" s="291" customFormat="1" hidden="1" outlineLevel="2" spans="1:14">
      <c r="A1623" s="291">
        <v>1478</v>
      </c>
      <c r="B1623" s="291" t="s">
        <v>1164</v>
      </c>
      <c r="C1623" s="291" t="s">
        <v>1467</v>
      </c>
      <c r="D1623" s="291" t="s">
        <v>507</v>
      </c>
      <c r="E1623" s="291" t="s">
        <v>1166</v>
      </c>
      <c r="F1623" s="291" t="s">
        <v>1167</v>
      </c>
      <c r="G1623" s="291" t="s">
        <v>1178</v>
      </c>
      <c r="H1623" s="294">
        <v>18.23</v>
      </c>
      <c r="I1623" s="294">
        <v>36.456</v>
      </c>
      <c r="J1623" s="291" t="s">
        <v>1169</v>
      </c>
      <c r="K1623" s="294">
        <v>227.85</v>
      </c>
      <c r="L1623" s="294">
        <v>3473.25</v>
      </c>
      <c r="M1623" s="294">
        <v>3245.4</v>
      </c>
      <c r="N1623" s="291" t="s">
        <v>42</v>
      </c>
    </row>
    <row r="1624" s="291" customFormat="1" hidden="1" outlineLevel="2" spans="1:14">
      <c r="A1624" s="291">
        <v>1479</v>
      </c>
      <c r="B1624" s="291" t="s">
        <v>1164</v>
      </c>
      <c r="C1624" s="291" t="s">
        <v>1467</v>
      </c>
      <c r="D1624" s="291" t="s">
        <v>507</v>
      </c>
      <c r="E1624" s="291" t="s">
        <v>1166</v>
      </c>
      <c r="F1624" s="291" t="s">
        <v>1167</v>
      </c>
      <c r="G1624" s="291" t="s">
        <v>1179</v>
      </c>
      <c r="H1624" s="294">
        <v>18.23</v>
      </c>
      <c r="I1624" s="294">
        <v>36.456</v>
      </c>
      <c r="J1624" s="291" t="s">
        <v>1169</v>
      </c>
      <c r="K1624" s="294">
        <v>227.85</v>
      </c>
      <c r="L1624" s="294">
        <v>3473.25</v>
      </c>
      <c r="M1624" s="294">
        <v>3245.4</v>
      </c>
      <c r="N1624" s="291" t="s">
        <v>42</v>
      </c>
    </row>
    <row r="1625" s="291" customFormat="1" hidden="1" outlineLevel="2" spans="1:14">
      <c r="A1625" s="291">
        <v>1480</v>
      </c>
      <c r="B1625" s="291" t="s">
        <v>1164</v>
      </c>
      <c r="C1625" s="291" t="s">
        <v>1467</v>
      </c>
      <c r="D1625" s="291" t="s">
        <v>507</v>
      </c>
      <c r="E1625" s="291" t="s">
        <v>1166</v>
      </c>
      <c r="F1625" s="291" t="s">
        <v>1167</v>
      </c>
      <c r="G1625" s="291" t="s">
        <v>1180</v>
      </c>
      <c r="H1625" s="294">
        <v>18.23</v>
      </c>
      <c r="I1625" s="294">
        <v>36.456</v>
      </c>
      <c r="J1625" s="291" t="s">
        <v>1169</v>
      </c>
      <c r="K1625" s="294">
        <v>227.85</v>
      </c>
      <c r="L1625" s="294">
        <v>3473.25</v>
      </c>
      <c r="M1625" s="294">
        <v>3245.4</v>
      </c>
      <c r="N1625" s="291" t="s">
        <v>42</v>
      </c>
    </row>
    <row r="1626" s="291" customFormat="1" hidden="1" outlineLevel="2" spans="1:14">
      <c r="A1626" s="291">
        <v>1481</v>
      </c>
      <c r="B1626" s="291" t="s">
        <v>1164</v>
      </c>
      <c r="C1626" s="291" t="s">
        <v>1467</v>
      </c>
      <c r="D1626" s="291" t="s">
        <v>507</v>
      </c>
      <c r="E1626" s="291" t="s">
        <v>1166</v>
      </c>
      <c r="F1626" s="291" t="s">
        <v>1167</v>
      </c>
      <c r="G1626" s="291" t="s">
        <v>1181</v>
      </c>
      <c r="H1626" s="294">
        <v>18.23</v>
      </c>
      <c r="I1626" s="294">
        <v>36.456</v>
      </c>
      <c r="J1626" s="291" t="s">
        <v>1169</v>
      </c>
      <c r="K1626" s="294">
        <v>227.85</v>
      </c>
      <c r="L1626" s="294">
        <v>3473.25</v>
      </c>
      <c r="M1626" s="294">
        <v>3245.4</v>
      </c>
      <c r="N1626" s="291" t="s">
        <v>42</v>
      </c>
    </row>
    <row r="1627" s="291" customFormat="1" hidden="1" outlineLevel="2" spans="1:14">
      <c r="A1627" s="291">
        <v>1482</v>
      </c>
      <c r="B1627" s="291" t="s">
        <v>1164</v>
      </c>
      <c r="C1627" s="291" t="s">
        <v>1467</v>
      </c>
      <c r="D1627" s="291" t="s">
        <v>507</v>
      </c>
      <c r="E1627" s="291" t="s">
        <v>1166</v>
      </c>
      <c r="F1627" s="291" t="s">
        <v>1167</v>
      </c>
      <c r="G1627" s="291" t="s">
        <v>1168</v>
      </c>
      <c r="H1627" s="294">
        <v>18.23</v>
      </c>
      <c r="I1627" s="294">
        <v>36.456</v>
      </c>
      <c r="J1627" s="291" t="s">
        <v>1169</v>
      </c>
      <c r="K1627" s="294">
        <v>227.85</v>
      </c>
      <c r="L1627" s="294">
        <v>3473.25</v>
      </c>
      <c r="M1627" s="294">
        <v>3245.4</v>
      </c>
      <c r="N1627" s="291" t="s">
        <v>42</v>
      </c>
    </row>
    <row r="1628" s="291" customFormat="1" hidden="1" outlineLevel="2" spans="1:14">
      <c r="A1628" s="291">
        <v>1483</v>
      </c>
      <c r="B1628" s="291" t="s">
        <v>1164</v>
      </c>
      <c r="C1628" s="291" t="s">
        <v>1467</v>
      </c>
      <c r="D1628" s="291" t="s">
        <v>507</v>
      </c>
      <c r="E1628" s="291" t="s">
        <v>1166</v>
      </c>
      <c r="F1628" s="291" t="s">
        <v>1167</v>
      </c>
      <c r="G1628" s="291" t="s">
        <v>1170</v>
      </c>
      <c r="H1628" s="294">
        <v>18.23</v>
      </c>
      <c r="I1628" s="294">
        <v>36.456</v>
      </c>
      <c r="J1628" s="291" t="s">
        <v>1169</v>
      </c>
      <c r="K1628" s="294">
        <v>227.85</v>
      </c>
      <c r="L1628" s="294">
        <v>3473.25</v>
      </c>
      <c r="M1628" s="294">
        <v>3245.4</v>
      </c>
      <c r="N1628" s="291" t="s">
        <v>42</v>
      </c>
    </row>
    <row r="1629" s="291" customFormat="1" hidden="1" outlineLevel="2" spans="1:14">
      <c r="A1629" s="291">
        <v>1484</v>
      </c>
      <c r="B1629" s="291" t="s">
        <v>1164</v>
      </c>
      <c r="C1629" s="291" t="s">
        <v>1467</v>
      </c>
      <c r="D1629" s="291" t="s">
        <v>507</v>
      </c>
      <c r="E1629" s="291" t="s">
        <v>1166</v>
      </c>
      <c r="F1629" s="291" t="s">
        <v>1167</v>
      </c>
      <c r="G1629" s="291" t="s">
        <v>1171</v>
      </c>
      <c r="H1629" s="294">
        <v>18.23</v>
      </c>
      <c r="I1629" s="294">
        <v>36.456</v>
      </c>
      <c r="J1629" s="291" t="s">
        <v>1169</v>
      </c>
      <c r="K1629" s="294">
        <v>227.85</v>
      </c>
      <c r="L1629" s="294">
        <v>3473.25</v>
      </c>
      <c r="M1629" s="294">
        <v>3245.4</v>
      </c>
      <c r="N1629" s="291" t="s">
        <v>42</v>
      </c>
    </row>
    <row r="1630" s="291" customFormat="1" hidden="1" outlineLevel="2" spans="1:14">
      <c r="A1630" s="291">
        <v>1485</v>
      </c>
      <c r="B1630" s="291" t="s">
        <v>1164</v>
      </c>
      <c r="C1630" s="291" t="s">
        <v>1467</v>
      </c>
      <c r="D1630" s="291" t="s">
        <v>507</v>
      </c>
      <c r="E1630" s="291" t="s">
        <v>1166</v>
      </c>
      <c r="F1630" s="291" t="s">
        <v>1167</v>
      </c>
      <c r="G1630" s="291" t="s">
        <v>1172</v>
      </c>
      <c r="H1630" s="294">
        <v>18.23</v>
      </c>
      <c r="I1630" s="294">
        <v>36.456</v>
      </c>
      <c r="J1630" s="291" t="s">
        <v>1169</v>
      </c>
      <c r="K1630" s="294">
        <v>227.85</v>
      </c>
      <c r="L1630" s="294">
        <v>3473.25</v>
      </c>
      <c r="M1630" s="294">
        <v>3245.4</v>
      </c>
      <c r="N1630" s="291" t="s">
        <v>42</v>
      </c>
    </row>
    <row r="1631" s="291" customFormat="1" hidden="1" outlineLevel="2" spans="1:14">
      <c r="A1631" s="291">
        <v>1486</v>
      </c>
      <c r="B1631" s="291" t="s">
        <v>1164</v>
      </c>
      <c r="C1631" s="291" t="s">
        <v>1467</v>
      </c>
      <c r="D1631" s="291" t="s">
        <v>507</v>
      </c>
      <c r="E1631" s="291" t="s">
        <v>1166</v>
      </c>
      <c r="F1631" s="291" t="s">
        <v>1167</v>
      </c>
      <c r="G1631" s="291" t="s">
        <v>1173</v>
      </c>
      <c r="H1631" s="294">
        <v>18.23</v>
      </c>
      <c r="I1631" s="294">
        <v>36.456</v>
      </c>
      <c r="J1631" s="291" t="s">
        <v>1169</v>
      </c>
      <c r="K1631" s="294">
        <v>227.85</v>
      </c>
      <c r="L1631" s="294">
        <v>3473.25</v>
      </c>
      <c r="M1631" s="294">
        <v>3245.4</v>
      </c>
      <c r="N1631" s="291" t="s">
        <v>42</v>
      </c>
    </row>
    <row r="1632" s="291" customFormat="1" hidden="1" outlineLevel="2" spans="1:14">
      <c r="A1632" s="291">
        <v>1487</v>
      </c>
      <c r="B1632" s="291" t="s">
        <v>1164</v>
      </c>
      <c r="C1632" s="291" t="s">
        <v>1467</v>
      </c>
      <c r="D1632" s="291" t="s">
        <v>507</v>
      </c>
      <c r="E1632" s="291" t="s">
        <v>1166</v>
      </c>
      <c r="F1632" s="291" t="s">
        <v>1167</v>
      </c>
      <c r="G1632" s="291" t="s">
        <v>1174</v>
      </c>
      <c r="H1632" s="294">
        <v>18.23</v>
      </c>
      <c r="I1632" s="294">
        <v>36.456</v>
      </c>
      <c r="J1632" s="291" t="s">
        <v>1169</v>
      </c>
      <c r="K1632" s="294">
        <v>227.85</v>
      </c>
      <c r="L1632" s="294">
        <v>3473.25</v>
      </c>
      <c r="M1632" s="294">
        <v>3245.4</v>
      </c>
      <c r="N1632" s="291" t="s">
        <v>42</v>
      </c>
    </row>
    <row r="1633" s="291" customFormat="1" hidden="1" outlineLevel="2" spans="1:14">
      <c r="A1633" s="291">
        <v>1488</v>
      </c>
      <c r="B1633" s="291" t="s">
        <v>1164</v>
      </c>
      <c r="C1633" s="291" t="s">
        <v>1467</v>
      </c>
      <c r="D1633" s="291" t="s">
        <v>507</v>
      </c>
      <c r="E1633" s="291" t="s">
        <v>1166</v>
      </c>
      <c r="F1633" s="291" t="s">
        <v>1167</v>
      </c>
      <c r="G1633" s="291" t="s">
        <v>1175</v>
      </c>
      <c r="H1633" s="294">
        <v>18.23</v>
      </c>
      <c r="I1633" s="294">
        <v>36.456</v>
      </c>
      <c r="J1633" s="291" t="s">
        <v>1169</v>
      </c>
      <c r="K1633" s="294">
        <v>227.85</v>
      </c>
      <c r="L1633" s="294">
        <v>3473.25</v>
      </c>
      <c r="M1633" s="294">
        <v>3245.4</v>
      </c>
      <c r="N1633" s="291" t="s">
        <v>42</v>
      </c>
    </row>
    <row r="1634" s="291" customFormat="1" outlineLevel="1" collapsed="1" spans="4:14">
      <c r="D1634" s="293" t="s">
        <v>1468</v>
      </c>
      <c r="H1634" s="294">
        <f>SUBTOTAL(9,H1623:H1633)</f>
        <v>200.53</v>
      </c>
      <c r="I1634" s="294">
        <f>SUBTOTAL(9,I1623:I1633)</f>
        <v>401.016</v>
      </c>
      <c r="K1634" s="294"/>
      <c r="L1634" s="294"/>
      <c r="M1634" s="294"/>
      <c r="N1634" s="291">
        <f>SUBTOTAL(9,N1623:N1633)</f>
        <v>0</v>
      </c>
    </row>
    <row r="1635" s="291" customFormat="1" hidden="1" outlineLevel="2" spans="1:14">
      <c r="A1635" s="291">
        <v>1489</v>
      </c>
      <c r="B1635" s="291" t="s">
        <v>1164</v>
      </c>
      <c r="C1635" s="291" t="s">
        <v>1469</v>
      </c>
      <c r="D1635" s="291" t="s">
        <v>189</v>
      </c>
      <c r="E1635" s="291" t="s">
        <v>1166</v>
      </c>
      <c r="F1635" s="291" t="s">
        <v>1167</v>
      </c>
      <c r="G1635" s="291" t="s">
        <v>1178</v>
      </c>
      <c r="H1635" s="294">
        <v>18.23</v>
      </c>
      <c r="I1635" s="294">
        <v>36.456</v>
      </c>
      <c r="J1635" s="291" t="s">
        <v>1169</v>
      </c>
      <c r="K1635" s="294">
        <v>227.85</v>
      </c>
      <c r="L1635" s="294">
        <v>3473.25</v>
      </c>
      <c r="M1635" s="294">
        <v>3245.4</v>
      </c>
      <c r="N1635" s="291" t="s">
        <v>42</v>
      </c>
    </row>
    <row r="1636" s="291" customFormat="1" hidden="1" outlineLevel="2" spans="1:14">
      <c r="A1636" s="291">
        <v>1490</v>
      </c>
      <c r="B1636" s="291" t="s">
        <v>1164</v>
      </c>
      <c r="C1636" s="291" t="s">
        <v>1469</v>
      </c>
      <c r="D1636" s="291" t="s">
        <v>189</v>
      </c>
      <c r="E1636" s="291" t="s">
        <v>1166</v>
      </c>
      <c r="F1636" s="291" t="s">
        <v>1167</v>
      </c>
      <c r="G1636" s="291" t="s">
        <v>1179</v>
      </c>
      <c r="H1636" s="294">
        <v>18.23</v>
      </c>
      <c r="I1636" s="294">
        <v>36.456</v>
      </c>
      <c r="J1636" s="291" t="s">
        <v>1169</v>
      </c>
      <c r="K1636" s="294">
        <v>227.85</v>
      </c>
      <c r="L1636" s="294">
        <v>3473.25</v>
      </c>
      <c r="M1636" s="294">
        <v>3245.4</v>
      </c>
      <c r="N1636" s="291" t="s">
        <v>42</v>
      </c>
    </row>
    <row r="1637" s="291" customFormat="1" hidden="1" outlineLevel="2" spans="1:14">
      <c r="A1637" s="291">
        <v>1491</v>
      </c>
      <c r="B1637" s="291" t="s">
        <v>1164</v>
      </c>
      <c r="C1637" s="291" t="s">
        <v>1469</v>
      </c>
      <c r="D1637" s="291" t="s">
        <v>189</v>
      </c>
      <c r="E1637" s="291" t="s">
        <v>1166</v>
      </c>
      <c r="F1637" s="291" t="s">
        <v>1167</v>
      </c>
      <c r="G1637" s="291" t="s">
        <v>1180</v>
      </c>
      <c r="H1637" s="294">
        <v>18.23</v>
      </c>
      <c r="I1637" s="294">
        <v>36.456</v>
      </c>
      <c r="J1637" s="291" t="s">
        <v>1169</v>
      </c>
      <c r="K1637" s="294">
        <v>227.85</v>
      </c>
      <c r="L1637" s="294">
        <v>3473.25</v>
      </c>
      <c r="M1637" s="294">
        <v>3245.4</v>
      </c>
      <c r="N1637" s="291" t="s">
        <v>42</v>
      </c>
    </row>
    <row r="1638" s="291" customFormat="1" hidden="1" outlineLevel="2" spans="1:14">
      <c r="A1638" s="291">
        <v>1492</v>
      </c>
      <c r="B1638" s="291" t="s">
        <v>1164</v>
      </c>
      <c r="C1638" s="291" t="s">
        <v>1469</v>
      </c>
      <c r="D1638" s="291" t="s">
        <v>189</v>
      </c>
      <c r="E1638" s="291" t="s">
        <v>1166</v>
      </c>
      <c r="F1638" s="291" t="s">
        <v>1167</v>
      </c>
      <c r="G1638" s="291" t="s">
        <v>1181</v>
      </c>
      <c r="H1638" s="294">
        <v>18.23</v>
      </c>
      <c r="I1638" s="294">
        <v>36.456</v>
      </c>
      <c r="J1638" s="291" t="s">
        <v>1169</v>
      </c>
      <c r="K1638" s="294">
        <v>227.85</v>
      </c>
      <c r="L1638" s="294">
        <v>3473.25</v>
      </c>
      <c r="M1638" s="294">
        <v>3245.4</v>
      </c>
      <c r="N1638" s="291" t="s">
        <v>42</v>
      </c>
    </row>
    <row r="1639" s="291" customFormat="1" hidden="1" outlineLevel="2" spans="1:14">
      <c r="A1639" s="291">
        <v>1493</v>
      </c>
      <c r="B1639" s="291" t="s">
        <v>1164</v>
      </c>
      <c r="C1639" s="291" t="s">
        <v>1469</v>
      </c>
      <c r="D1639" s="291" t="s">
        <v>189</v>
      </c>
      <c r="E1639" s="291" t="s">
        <v>1166</v>
      </c>
      <c r="F1639" s="291" t="s">
        <v>1167</v>
      </c>
      <c r="G1639" s="291" t="s">
        <v>1168</v>
      </c>
      <c r="H1639" s="294">
        <v>18.23</v>
      </c>
      <c r="I1639" s="294">
        <v>36.456</v>
      </c>
      <c r="J1639" s="291" t="s">
        <v>1169</v>
      </c>
      <c r="K1639" s="294">
        <v>227.85</v>
      </c>
      <c r="L1639" s="294">
        <v>3473.25</v>
      </c>
      <c r="M1639" s="294">
        <v>3245.4</v>
      </c>
      <c r="N1639" s="291" t="s">
        <v>42</v>
      </c>
    </row>
    <row r="1640" s="291" customFormat="1" hidden="1" outlineLevel="2" spans="1:14">
      <c r="A1640" s="291">
        <v>1494</v>
      </c>
      <c r="B1640" s="291" t="s">
        <v>1164</v>
      </c>
      <c r="C1640" s="291" t="s">
        <v>1469</v>
      </c>
      <c r="D1640" s="291" t="s">
        <v>189</v>
      </c>
      <c r="E1640" s="291" t="s">
        <v>1166</v>
      </c>
      <c r="F1640" s="291" t="s">
        <v>1167</v>
      </c>
      <c r="G1640" s="291" t="s">
        <v>1170</v>
      </c>
      <c r="H1640" s="294">
        <v>18.23</v>
      </c>
      <c r="I1640" s="294">
        <v>36.456</v>
      </c>
      <c r="J1640" s="291" t="s">
        <v>1169</v>
      </c>
      <c r="K1640" s="294">
        <v>227.85</v>
      </c>
      <c r="L1640" s="294">
        <v>3473.25</v>
      </c>
      <c r="M1640" s="294">
        <v>3245.4</v>
      </c>
      <c r="N1640" s="291" t="s">
        <v>42</v>
      </c>
    </row>
    <row r="1641" s="291" customFormat="1" hidden="1" outlineLevel="2" spans="1:14">
      <c r="A1641" s="291">
        <v>1495</v>
      </c>
      <c r="B1641" s="291" t="s">
        <v>1164</v>
      </c>
      <c r="C1641" s="291" t="s">
        <v>1469</v>
      </c>
      <c r="D1641" s="291" t="s">
        <v>189</v>
      </c>
      <c r="E1641" s="291" t="s">
        <v>1166</v>
      </c>
      <c r="F1641" s="291" t="s">
        <v>1167</v>
      </c>
      <c r="G1641" s="291" t="s">
        <v>1171</v>
      </c>
      <c r="H1641" s="294">
        <v>18.23</v>
      </c>
      <c r="I1641" s="294">
        <v>36.456</v>
      </c>
      <c r="J1641" s="291" t="s">
        <v>1169</v>
      </c>
      <c r="K1641" s="294">
        <v>227.85</v>
      </c>
      <c r="L1641" s="294">
        <v>3473.25</v>
      </c>
      <c r="M1641" s="294">
        <v>3245.4</v>
      </c>
      <c r="N1641" s="291" t="s">
        <v>42</v>
      </c>
    </row>
    <row r="1642" s="291" customFormat="1" hidden="1" outlineLevel="2" spans="1:14">
      <c r="A1642" s="291">
        <v>1496</v>
      </c>
      <c r="B1642" s="291" t="s">
        <v>1164</v>
      </c>
      <c r="C1642" s="291" t="s">
        <v>1469</v>
      </c>
      <c r="D1642" s="291" t="s">
        <v>189</v>
      </c>
      <c r="E1642" s="291" t="s">
        <v>1166</v>
      </c>
      <c r="F1642" s="291" t="s">
        <v>1167</v>
      </c>
      <c r="G1642" s="291" t="s">
        <v>1172</v>
      </c>
      <c r="H1642" s="294">
        <v>18.23</v>
      </c>
      <c r="I1642" s="294">
        <v>36.456</v>
      </c>
      <c r="J1642" s="291" t="s">
        <v>1169</v>
      </c>
      <c r="K1642" s="294">
        <v>227.85</v>
      </c>
      <c r="L1642" s="294">
        <v>3473.25</v>
      </c>
      <c r="M1642" s="294">
        <v>3245.4</v>
      </c>
      <c r="N1642" s="291" t="s">
        <v>42</v>
      </c>
    </row>
    <row r="1643" s="291" customFormat="1" hidden="1" outlineLevel="2" spans="1:14">
      <c r="A1643" s="291">
        <v>1497</v>
      </c>
      <c r="B1643" s="291" t="s">
        <v>1164</v>
      </c>
      <c r="C1643" s="291" t="s">
        <v>1469</v>
      </c>
      <c r="D1643" s="291" t="s">
        <v>189</v>
      </c>
      <c r="E1643" s="291" t="s">
        <v>1166</v>
      </c>
      <c r="F1643" s="291" t="s">
        <v>1167</v>
      </c>
      <c r="G1643" s="291" t="s">
        <v>1173</v>
      </c>
      <c r="H1643" s="294">
        <v>18.23</v>
      </c>
      <c r="I1643" s="294">
        <v>36.456</v>
      </c>
      <c r="J1643" s="291" t="s">
        <v>1169</v>
      </c>
      <c r="K1643" s="294">
        <v>227.85</v>
      </c>
      <c r="L1643" s="294">
        <v>3473.25</v>
      </c>
      <c r="M1643" s="294">
        <v>3245.4</v>
      </c>
      <c r="N1643" s="291" t="s">
        <v>42</v>
      </c>
    </row>
    <row r="1644" s="291" customFormat="1" hidden="1" outlineLevel="2" spans="1:14">
      <c r="A1644" s="291">
        <v>1498</v>
      </c>
      <c r="B1644" s="291" t="s">
        <v>1164</v>
      </c>
      <c r="C1644" s="291" t="s">
        <v>1469</v>
      </c>
      <c r="D1644" s="291" t="s">
        <v>189</v>
      </c>
      <c r="E1644" s="291" t="s">
        <v>1166</v>
      </c>
      <c r="F1644" s="291" t="s">
        <v>1167</v>
      </c>
      <c r="G1644" s="291" t="s">
        <v>1174</v>
      </c>
      <c r="H1644" s="294">
        <v>18.23</v>
      </c>
      <c r="I1644" s="294">
        <v>36.456</v>
      </c>
      <c r="J1644" s="291" t="s">
        <v>1169</v>
      </c>
      <c r="K1644" s="294">
        <v>227.85</v>
      </c>
      <c r="L1644" s="294">
        <v>3473.25</v>
      </c>
      <c r="M1644" s="294">
        <v>3245.4</v>
      </c>
      <c r="N1644" s="291" t="s">
        <v>42</v>
      </c>
    </row>
    <row r="1645" s="291" customFormat="1" hidden="1" outlineLevel="2" spans="1:14">
      <c r="A1645" s="291">
        <v>1499</v>
      </c>
      <c r="B1645" s="291" t="s">
        <v>1164</v>
      </c>
      <c r="C1645" s="291" t="s">
        <v>1469</v>
      </c>
      <c r="D1645" s="291" t="s">
        <v>189</v>
      </c>
      <c r="E1645" s="291" t="s">
        <v>1166</v>
      </c>
      <c r="F1645" s="291" t="s">
        <v>1167</v>
      </c>
      <c r="G1645" s="291" t="s">
        <v>1175</v>
      </c>
      <c r="H1645" s="294">
        <v>18.23</v>
      </c>
      <c r="I1645" s="294">
        <v>36.456</v>
      </c>
      <c r="J1645" s="291" t="s">
        <v>1169</v>
      </c>
      <c r="K1645" s="294">
        <v>227.85</v>
      </c>
      <c r="L1645" s="294">
        <v>3473.25</v>
      </c>
      <c r="M1645" s="294">
        <v>3245.4</v>
      </c>
      <c r="N1645" s="291" t="s">
        <v>42</v>
      </c>
    </row>
    <row r="1646" s="291" customFormat="1" outlineLevel="1" collapsed="1" spans="4:14">
      <c r="D1646" s="293" t="s">
        <v>1470</v>
      </c>
      <c r="H1646" s="294">
        <f>SUBTOTAL(9,H1635:H1645)</f>
        <v>200.53</v>
      </c>
      <c r="I1646" s="294">
        <f>SUBTOTAL(9,I1635:I1645)</f>
        <v>401.016</v>
      </c>
      <c r="K1646" s="294"/>
      <c r="L1646" s="294"/>
      <c r="M1646" s="294"/>
      <c r="N1646" s="291">
        <f>SUBTOTAL(9,N1635:N1645)</f>
        <v>0</v>
      </c>
    </row>
    <row r="1647" s="291" customFormat="1" hidden="1" outlineLevel="2" spans="1:14">
      <c r="A1647" s="291">
        <v>1500</v>
      </c>
      <c r="B1647" s="291" t="s">
        <v>1164</v>
      </c>
      <c r="C1647" s="291" t="s">
        <v>1471</v>
      </c>
      <c r="D1647" s="291" t="s">
        <v>556</v>
      </c>
      <c r="E1647" s="291" t="s">
        <v>1166</v>
      </c>
      <c r="F1647" s="291" t="s">
        <v>1167</v>
      </c>
      <c r="G1647" s="291" t="s">
        <v>1178</v>
      </c>
      <c r="H1647" s="294">
        <v>18.23</v>
      </c>
      <c r="I1647" s="294">
        <v>36.456</v>
      </c>
      <c r="J1647" s="291" t="s">
        <v>1169</v>
      </c>
      <c r="K1647" s="294">
        <v>227.85</v>
      </c>
      <c r="L1647" s="294">
        <v>3473.25</v>
      </c>
      <c r="M1647" s="294">
        <v>3245.4</v>
      </c>
      <c r="N1647" s="291" t="s">
        <v>42</v>
      </c>
    </row>
    <row r="1648" s="291" customFormat="1" hidden="1" outlineLevel="2" spans="1:14">
      <c r="A1648" s="291">
        <v>1501</v>
      </c>
      <c r="B1648" s="291" t="s">
        <v>1164</v>
      </c>
      <c r="C1648" s="291" t="s">
        <v>1471</v>
      </c>
      <c r="D1648" s="291" t="s">
        <v>556</v>
      </c>
      <c r="E1648" s="291" t="s">
        <v>1166</v>
      </c>
      <c r="F1648" s="291" t="s">
        <v>1167</v>
      </c>
      <c r="G1648" s="291" t="s">
        <v>1179</v>
      </c>
      <c r="H1648" s="294">
        <v>18.23</v>
      </c>
      <c r="I1648" s="294">
        <v>36.456</v>
      </c>
      <c r="J1648" s="291" t="s">
        <v>1169</v>
      </c>
      <c r="K1648" s="294">
        <v>227.85</v>
      </c>
      <c r="L1648" s="294">
        <v>3473.25</v>
      </c>
      <c r="M1648" s="294">
        <v>3245.4</v>
      </c>
      <c r="N1648" s="291" t="s">
        <v>42</v>
      </c>
    </row>
    <row r="1649" s="291" customFormat="1" hidden="1" outlineLevel="2" spans="1:14">
      <c r="A1649" s="291">
        <v>1502</v>
      </c>
      <c r="B1649" s="291" t="s">
        <v>1164</v>
      </c>
      <c r="C1649" s="291" t="s">
        <v>1471</v>
      </c>
      <c r="D1649" s="291" t="s">
        <v>556</v>
      </c>
      <c r="E1649" s="291" t="s">
        <v>1166</v>
      </c>
      <c r="F1649" s="291" t="s">
        <v>1167</v>
      </c>
      <c r="G1649" s="291" t="s">
        <v>1180</v>
      </c>
      <c r="H1649" s="294">
        <v>18.23</v>
      </c>
      <c r="I1649" s="294">
        <v>36.456</v>
      </c>
      <c r="J1649" s="291" t="s">
        <v>1169</v>
      </c>
      <c r="K1649" s="294">
        <v>227.85</v>
      </c>
      <c r="L1649" s="294">
        <v>3473.25</v>
      </c>
      <c r="M1649" s="294">
        <v>3245.4</v>
      </c>
      <c r="N1649" s="291" t="s">
        <v>42</v>
      </c>
    </row>
    <row r="1650" s="291" customFormat="1" hidden="1" outlineLevel="2" spans="1:14">
      <c r="A1650" s="291">
        <v>1503</v>
      </c>
      <c r="B1650" s="291" t="s">
        <v>1164</v>
      </c>
      <c r="C1650" s="291" t="s">
        <v>1471</v>
      </c>
      <c r="D1650" s="291" t="s">
        <v>556</v>
      </c>
      <c r="E1650" s="291" t="s">
        <v>1166</v>
      </c>
      <c r="F1650" s="291" t="s">
        <v>1167</v>
      </c>
      <c r="G1650" s="291" t="s">
        <v>1181</v>
      </c>
      <c r="H1650" s="294">
        <v>18.23</v>
      </c>
      <c r="I1650" s="294">
        <v>36.456</v>
      </c>
      <c r="J1650" s="291" t="s">
        <v>1169</v>
      </c>
      <c r="K1650" s="294">
        <v>227.85</v>
      </c>
      <c r="L1650" s="294">
        <v>3473.25</v>
      </c>
      <c r="M1650" s="294">
        <v>3245.4</v>
      </c>
      <c r="N1650" s="291" t="s">
        <v>42</v>
      </c>
    </row>
    <row r="1651" s="291" customFormat="1" hidden="1" outlineLevel="2" spans="1:14">
      <c r="A1651" s="291">
        <v>1504</v>
      </c>
      <c r="B1651" s="291" t="s">
        <v>1164</v>
      </c>
      <c r="C1651" s="291" t="s">
        <v>1471</v>
      </c>
      <c r="D1651" s="291" t="s">
        <v>556</v>
      </c>
      <c r="E1651" s="291" t="s">
        <v>1166</v>
      </c>
      <c r="F1651" s="291" t="s">
        <v>1167</v>
      </c>
      <c r="G1651" s="291" t="s">
        <v>1168</v>
      </c>
      <c r="H1651" s="294">
        <v>18.23</v>
      </c>
      <c r="I1651" s="294">
        <v>36.456</v>
      </c>
      <c r="J1651" s="291" t="s">
        <v>1169</v>
      </c>
      <c r="K1651" s="294">
        <v>227.85</v>
      </c>
      <c r="L1651" s="294">
        <v>3473.25</v>
      </c>
      <c r="M1651" s="294">
        <v>3245.4</v>
      </c>
      <c r="N1651" s="291" t="s">
        <v>42</v>
      </c>
    </row>
    <row r="1652" s="291" customFormat="1" hidden="1" outlineLevel="2" spans="1:14">
      <c r="A1652" s="291">
        <v>1505</v>
      </c>
      <c r="B1652" s="291" t="s">
        <v>1164</v>
      </c>
      <c r="C1652" s="291" t="s">
        <v>1471</v>
      </c>
      <c r="D1652" s="291" t="s">
        <v>556</v>
      </c>
      <c r="E1652" s="291" t="s">
        <v>1166</v>
      </c>
      <c r="F1652" s="291" t="s">
        <v>1167</v>
      </c>
      <c r="G1652" s="291" t="s">
        <v>1170</v>
      </c>
      <c r="H1652" s="294">
        <v>18.23</v>
      </c>
      <c r="I1652" s="294">
        <v>36.456</v>
      </c>
      <c r="J1652" s="291" t="s">
        <v>1169</v>
      </c>
      <c r="K1652" s="294">
        <v>227.85</v>
      </c>
      <c r="L1652" s="294">
        <v>3473.25</v>
      </c>
      <c r="M1652" s="294">
        <v>3245.4</v>
      </c>
      <c r="N1652" s="291" t="s">
        <v>42</v>
      </c>
    </row>
    <row r="1653" s="291" customFormat="1" hidden="1" outlineLevel="2" spans="1:14">
      <c r="A1653" s="291">
        <v>1506</v>
      </c>
      <c r="B1653" s="291" t="s">
        <v>1164</v>
      </c>
      <c r="C1653" s="291" t="s">
        <v>1471</v>
      </c>
      <c r="D1653" s="291" t="s">
        <v>556</v>
      </c>
      <c r="E1653" s="291" t="s">
        <v>1166</v>
      </c>
      <c r="F1653" s="291" t="s">
        <v>1167</v>
      </c>
      <c r="G1653" s="291" t="s">
        <v>1171</v>
      </c>
      <c r="H1653" s="294">
        <v>18.23</v>
      </c>
      <c r="I1653" s="294">
        <v>36.456</v>
      </c>
      <c r="J1653" s="291" t="s">
        <v>1169</v>
      </c>
      <c r="K1653" s="294">
        <v>227.85</v>
      </c>
      <c r="L1653" s="294">
        <v>3473.25</v>
      </c>
      <c r="M1653" s="294">
        <v>3245.4</v>
      </c>
      <c r="N1653" s="291" t="s">
        <v>42</v>
      </c>
    </row>
    <row r="1654" s="291" customFormat="1" hidden="1" outlineLevel="2" spans="1:14">
      <c r="A1654" s="291">
        <v>1507</v>
      </c>
      <c r="B1654" s="291" t="s">
        <v>1164</v>
      </c>
      <c r="C1654" s="291" t="s">
        <v>1471</v>
      </c>
      <c r="D1654" s="291" t="s">
        <v>556</v>
      </c>
      <c r="E1654" s="291" t="s">
        <v>1166</v>
      </c>
      <c r="F1654" s="291" t="s">
        <v>1167</v>
      </c>
      <c r="G1654" s="291" t="s">
        <v>1172</v>
      </c>
      <c r="H1654" s="294">
        <v>18.23</v>
      </c>
      <c r="I1654" s="294">
        <v>36.456</v>
      </c>
      <c r="J1654" s="291" t="s">
        <v>1169</v>
      </c>
      <c r="K1654" s="294">
        <v>227.85</v>
      </c>
      <c r="L1654" s="294">
        <v>3473.25</v>
      </c>
      <c r="M1654" s="294">
        <v>3245.4</v>
      </c>
      <c r="N1654" s="291" t="s">
        <v>42</v>
      </c>
    </row>
    <row r="1655" s="291" customFormat="1" hidden="1" outlineLevel="2" spans="1:14">
      <c r="A1655" s="291">
        <v>1508</v>
      </c>
      <c r="B1655" s="291" t="s">
        <v>1164</v>
      </c>
      <c r="C1655" s="291" t="s">
        <v>1471</v>
      </c>
      <c r="D1655" s="291" t="s">
        <v>556</v>
      </c>
      <c r="E1655" s="291" t="s">
        <v>1166</v>
      </c>
      <c r="F1655" s="291" t="s">
        <v>1167</v>
      </c>
      <c r="G1655" s="291" t="s">
        <v>1173</v>
      </c>
      <c r="H1655" s="294">
        <v>18.23</v>
      </c>
      <c r="I1655" s="294">
        <v>36.456</v>
      </c>
      <c r="J1655" s="291" t="s">
        <v>1169</v>
      </c>
      <c r="K1655" s="294">
        <v>227.85</v>
      </c>
      <c r="L1655" s="294">
        <v>3473.25</v>
      </c>
      <c r="M1655" s="294">
        <v>3245.4</v>
      </c>
      <c r="N1655" s="291" t="s">
        <v>42</v>
      </c>
    </row>
    <row r="1656" s="291" customFormat="1" hidden="1" outlineLevel="2" spans="1:14">
      <c r="A1656" s="291">
        <v>1509</v>
      </c>
      <c r="B1656" s="291" t="s">
        <v>1164</v>
      </c>
      <c r="C1656" s="291" t="s">
        <v>1471</v>
      </c>
      <c r="D1656" s="291" t="s">
        <v>556</v>
      </c>
      <c r="E1656" s="291" t="s">
        <v>1166</v>
      </c>
      <c r="F1656" s="291" t="s">
        <v>1167</v>
      </c>
      <c r="G1656" s="291" t="s">
        <v>1174</v>
      </c>
      <c r="H1656" s="294">
        <v>18.23</v>
      </c>
      <c r="I1656" s="294">
        <v>36.456</v>
      </c>
      <c r="J1656" s="291" t="s">
        <v>1169</v>
      </c>
      <c r="K1656" s="294">
        <v>227.85</v>
      </c>
      <c r="L1656" s="294">
        <v>3473.25</v>
      </c>
      <c r="M1656" s="294">
        <v>3245.4</v>
      </c>
      <c r="N1656" s="291" t="s">
        <v>42</v>
      </c>
    </row>
    <row r="1657" s="291" customFormat="1" hidden="1" outlineLevel="2" spans="1:14">
      <c r="A1657" s="291">
        <v>1510</v>
      </c>
      <c r="B1657" s="291" t="s">
        <v>1164</v>
      </c>
      <c r="C1657" s="291" t="s">
        <v>1471</v>
      </c>
      <c r="D1657" s="291" t="s">
        <v>556</v>
      </c>
      <c r="E1657" s="291" t="s">
        <v>1166</v>
      </c>
      <c r="F1657" s="291" t="s">
        <v>1167</v>
      </c>
      <c r="G1657" s="291" t="s">
        <v>1175</v>
      </c>
      <c r="H1657" s="294">
        <v>18.23</v>
      </c>
      <c r="I1657" s="294">
        <v>36.456</v>
      </c>
      <c r="J1657" s="291" t="s">
        <v>1169</v>
      </c>
      <c r="K1657" s="294">
        <v>227.85</v>
      </c>
      <c r="L1657" s="294">
        <v>3473.25</v>
      </c>
      <c r="M1657" s="294">
        <v>3245.4</v>
      </c>
      <c r="N1657" s="291" t="s">
        <v>42</v>
      </c>
    </row>
    <row r="1658" s="291" customFormat="1" outlineLevel="1" collapsed="1" spans="4:14">
      <c r="D1658" s="293" t="s">
        <v>1472</v>
      </c>
      <c r="H1658" s="294">
        <f>SUBTOTAL(9,H1647:H1657)</f>
        <v>200.53</v>
      </c>
      <c r="I1658" s="294">
        <f>SUBTOTAL(9,I1647:I1657)</f>
        <v>401.016</v>
      </c>
      <c r="K1658" s="294"/>
      <c r="L1658" s="294"/>
      <c r="M1658" s="294"/>
      <c r="N1658" s="291">
        <f>SUBTOTAL(9,N1647:N1657)</f>
        <v>0</v>
      </c>
    </row>
    <row r="1659" s="291" customFormat="1" hidden="1" outlineLevel="2" spans="1:14">
      <c r="A1659" s="291">
        <v>1511</v>
      </c>
      <c r="B1659" s="291" t="s">
        <v>1164</v>
      </c>
      <c r="C1659" s="291" t="s">
        <v>1473</v>
      </c>
      <c r="D1659" s="291" t="s">
        <v>236</v>
      </c>
      <c r="E1659" s="291" t="s">
        <v>1166</v>
      </c>
      <c r="F1659" s="291" t="s">
        <v>1167</v>
      </c>
      <c r="G1659" s="291" t="s">
        <v>1178</v>
      </c>
      <c r="H1659" s="294">
        <v>18.23</v>
      </c>
      <c r="I1659" s="294">
        <v>36.456</v>
      </c>
      <c r="J1659" s="291" t="s">
        <v>1169</v>
      </c>
      <c r="K1659" s="294">
        <v>227.85</v>
      </c>
      <c r="L1659" s="294">
        <v>3473.25</v>
      </c>
      <c r="M1659" s="294">
        <v>3245.4</v>
      </c>
      <c r="N1659" s="291" t="s">
        <v>42</v>
      </c>
    </row>
    <row r="1660" s="291" customFormat="1" hidden="1" outlineLevel="2" spans="1:14">
      <c r="A1660" s="291">
        <v>1512</v>
      </c>
      <c r="B1660" s="291" t="s">
        <v>1164</v>
      </c>
      <c r="C1660" s="291" t="s">
        <v>1473</v>
      </c>
      <c r="D1660" s="291" t="s">
        <v>236</v>
      </c>
      <c r="E1660" s="291" t="s">
        <v>1166</v>
      </c>
      <c r="F1660" s="291" t="s">
        <v>1167</v>
      </c>
      <c r="G1660" s="291" t="s">
        <v>1179</v>
      </c>
      <c r="H1660" s="294">
        <v>18.23</v>
      </c>
      <c r="I1660" s="294">
        <v>36.456</v>
      </c>
      <c r="J1660" s="291" t="s">
        <v>1169</v>
      </c>
      <c r="K1660" s="294">
        <v>227.85</v>
      </c>
      <c r="L1660" s="294">
        <v>3473.25</v>
      </c>
      <c r="M1660" s="294">
        <v>3245.4</v>
      </c>
      <c r="N1660" s="291" t="s">
        <v>42</v>
      </c>
    </row>
    <row r="1661" s="291" customFormat="1" hidden="1" outlineLevel="2" spans="1:14">
      <c r="A1661" s="291">
        <v>1513</v>
      </c>
      <c r="B1661" s="291" t="s">
        <v>1164</v>
      </c>
      <c r="C1661" s="291" t="s">
        <v>1473</v>
      </c>
      <c r="D1661" s="291" t="s">
        <v>236</v>
      </c>
      <c r="E1661" s="291" t="s">
        <v>1166</v>
      </c>
      <c r="F1661" s="291" t="s">
        <v>1167</v>
      </c>
      <c r="G1661" s="291" t="s">
        <v>1180</v>
      </c>
      <c r="H1661" s="294">
        <v>18.23</v>
      </c>
      <c r="I1661" s="294">
        <v>36.456</v>
      </c>
      <c r="J1661" s="291" t="s">
        <v>1169</v>
      </c>
      <c r="K1661" s="294">
        <v>227.85</v>
      </c>
      <c r="L1661" s="294">
        <v>3473.25</v>
      </c>
      <c r="M1661" s="294">
        <v>3245.4</v>
      </c>
      <c r="N1661" s="291" t="s">
        <v>42</v>
      </c>
    </row>
    <row r="1662" s="291" customFormat="1" hidden="1" outlineLevel="2" spans="1:14">
      <c r="A1662" s="291">
        <v>1514</v>
      </c>
      <c r="B1662" s="291" t="s">
        <v>1164</v>
      </c>
      <c r="C1662" s="291" t="s">
        <v>1473</v>
      </c>
      <c r="D1662" s="291" t="s">
        <v>236</v>
      </c>
      <c r="E1662" s="291" t="s">
        <v>1166</v>
      </c>
      <c r="F1662" s="291" t="s">
        <v>1167</v>
      </c>
      <c r="G1662" s="291" t="s">
        <v>1181</v>
      </c>
      <c r="H1662" s="294">
        <v>18.23</v>
      </c>
      <c r="I1662" s="294">
        <v>36.456</v>
      </c>
      <c r="J1662" s="291" t="s">
        <v>1169</v>
      </c>
      <c r="K1662" s="294">
        <v>227.85</v>
      </c>
      <c r="L1662" s="294">
        <v>3473.25</v>
      </c>
      <c r="M1662" s="294">
        <v>3245.4</v>
      </c>
      <c r="N1662" s="291" t="s">
        <v>42</v>
      </c>
    </row>
    <row r="1663" s="291" customFormat="1" hidden="1" outlineLevel="2" spans="1:14">
      <c r="A1663" s="291">
        <v>1515</v>
      </c>
      <c r="B1663" s="291" t="s">
        <v>1164</v>
      </c>
      <c r="C1663" s="291" t="s">
        <v>1473</v>
      </c>
      <c r="D1663" s="291" t="s">
        <v>236</v>
      </c>
      <c r="E1663" s="291" t="s">
        <v>1166</v>
      </c>
      <c r="F1663" s="291" t="s">
        <v>1167</v>
      </c>
      <c r="G1663" s="291" t="s">
        <v>1168</v>
      </c>
      <c r="H1663" s="294">
        <v>18.23</v>
      </c>
      <c r="I1663" s="294">
        <v>36.456</v>
      </c>
      <c r="J1663" s="291" t="s">
        <v>1169</v>
      </c>
      <c r="K1663" s="294">
        <v>227.85</v>
      </c>
      <c r="L1663" s="294">
        <v>3473.25</v>
      </c>
      <c r="M1663" s="294">
        <v>3245.4</v>
      </c>
      <c r="N1663" s="291" t="s">
        <v>42</v>
      </c>
    </row>
    <row r="1664" s="291" customFormat="1" hidden="1" outlineLevel="2" spans="1:14">
      <c r="A1664" s="291">
        <v>1516</v>
      </c>
      <c r="B1664" s="291" t="s">
        <v>1164</v>
      </c>
      <c r="C1664" s="291" t="s">
        <v>1473</v>
      </c>
      <c r="D1664" s="291" t="s">
        <v>236</v>
      </c>
      <c r="E1664" s="291" t="s">
        <v>1166</v>
      </c>
      <c r="F1664" s="291" t="s">
        <v>1167</v>
      </c>
      <c r="G1664" s="291" t="s">
        <v>1170</v>
      </c>
      <c r="H1664" s="294">
        <v>18.23</v>
      </c>
      <c r="I1664" s="294">
        <v>36.456</v>
      </c>
      <c r="J1664" s="291" t="s">
        <v>1169</v>
      </c>
      <c r="K1664" s="294">
        <v>227.85</v>
      </c>
      <c r="L1664" s="294">
        <v>3473.25</v>
      </c>
      <c r="M1664" s="294">
        <v>3245.4</v>
      </c>
      <c r="N1664" s="291" t="s">
        <v>42</v>
      </c>
    </row>
    <row r="1665" s="291" customFormat="1" hidden="1" outlineLevel="2" spans="1:14">
      <c r="A1665" s="291">
        <v>1517</v>
      </c>
      <c r="B1665" s="291" t="s">
        <v>1164</v>
      </c>
      <c r="C1665" s="291" t="s">
        <v>1473</v>
      </c>
      <c r="D1665" s="291" t="s">
        <v>236</v>
      </c>
      <c r="E1665" s="291" t="s">
        <v>1166</v>
      </c>
      <c r="F1665" s="291" t="s">
        <v>1167</v>
      </c>
      <c r="G1665" s="291" t="s">
        <v>1171</v>
      </c>
      <c r="H1665" s="294">
        <v>18.23</v>
      </c>
      <c r="I1665" s="294">
        <v>36.456</v>
      </c>
      <c r="J1665" s="291" t="s">
        <v>1169</v>
      </c>
      <c r="K1665" s="294">
        <v>227.85</v>
      </c>
      <c r="L1665" s="294">
        <v>3473.25</v>
      </c>
      <c r="M1665" s="294">
        <v>3245.4</v>
      </c>
      <c r="N1665" s="291" t="s">
        <v>42</v>
      </c>
    </row>
    <row r="1666" s="291" customFormat="1" hidden="1" outlineLevel="2" spans="1:14">
      <c r="A1666" s="291">
        <v>1518</v>
      </c>
      <c r="B1666" s="291" t="s">
        <v>1164</v>
      </c>
      <c r="C1666" s="291" t="s">
        <v>1473</v>
      </c>
      <c r="D1666" s="291" t="s">
        <v>236</v>
      </c>
      <c r="E1666" s="291" t="s">
        <v>1166</v>
      </c>
      <c r="F1666" s="291" t="s">
        <v>1167</v>
      </c>
      <c r="G1666" s="291" t="s">
        <v>1172</v>
      </c>
      <c r="H1666" s="294">
        <v>18.23</v>
      </c>
      <c r="I1666" s="294">
        <v>36.456</v>
      </c>
      <c r="J1666" s="291" t="s">
        <v>1169</v>
      </c>
      <c r="K1666" s="294">
        <v>227.85</v>
      </c>
      <c r="L1666" s="294">
        <v>3473.25</v>
      </c>
      <c r="M1666" s="294">
        <v>3245.4</v>
      </c>
      <c r="N1666" s="291" t="s">
        <v>42</v>
      </c>
    </row>
    <row r="1667" s="291" customFormat="1" hidden="1" outlineLevel="2" spans="1:14">
      <c r="A1667" s="291">
        <v>1519</v>
      </c>
      <c r="B1667" s="291" t="s">
        <v>1164</v>
      </c>
      <c r="C1667" s="291" t="s">
        <v>1473</v>
      </c>
      <c r="D1667" s="291" t="s">
        <v>236</v>
      </c>
      <c r="E1667" s="291" t="s">
        <v>1166</v>
      </c>
      <c r="F1667" s="291" t="s">
        <v>1167</v>
      </c>
      <c r="G1667" s="291" t="s">
        <v>1173</v>
      </c>
      <c r="H1667" s="294">
        <v>18.23</v>
      </c>
      <c r="I1667" s="294">
        <v>36.456</v>
      </c>
      <c r="J1667" s="291" t="s">
        <v>1169</v>
      </c>
      <c r="K1667" s="294">
        <v>227.85</v>
      </c>
      <c r="L1667" s="294">
        <v>3473.25</v>
      </c>
      <c r="M1667" s="294">
        <v>3245.4</v>
      </c>
      <c r="N1667" s="291" t="s">
        <v>42</v>
      </c>
    </row>
    <row r="1668" s="291" customFormat="1" hidden="1" outlineLevel="2" spans="1:14">
      <c r="A1668" s="291">
        <v>1520</v>
      </c>
      <c r="B1668" s="291" t="s">
        <v>1164</v>
      </c>
      <c r="C1668" s="291" t="s">
        <v>1473</v>
      </c>
      <c r="D1668" s="291" t="s">
        <v>236</v>
      </c>
      <c r="E1668" s="291" t="s">
        <v>1166</v>
      </c>
      <c r="F1668" s="291" t="s">
        <v>1167</v>
      </c>
      <c r="G1668" s="291" t="s">
        <v>1174</v>
      </c>
      <c r="H1668" s="294">
        <v>18.23</v>
      </c>
      <c r="I1668" s="294">
        <v>36.456</v>
      </c>
      <c r="J1668" s="291" t="s">
        <v>1169</v>
      </c>
      <c r="K1668" s="294">
        <v>227.85</v>
      </c>
      <c r="L1668" s="294">
        <v>3473.25</v>
      </c>
      <c r="M1668" s="294">
        <v>3245.4</v>
      </c>
      <c r="N1668" s="291" t="s">
        <v>42</v>
      </c>
    </row>
    <row r="1669" s="291" customFormat="1" hidden="1" outlineLevel="2" spans="1:14">
      <c r="A1669" s="291">
        <v>1521</v>
      </c>
      <c r="B1669" s="291" t="s">
        <v>1164</v>
      </c>
      <c r="C1669" s="291" t="s">
        <v>1473</v>
      </c>
      <c r="D1669" s="291" t="s">
        <v>236</v>
      </c>
      <c r="E1669" s="291" t="s">
        <v>1166</v>
      </c>
      <c r="F1669" s="291" t="s">
        <v>1167</v>
      </c>
      <c r="G1669" s="291" t="s">
        <v>1175</v>
      </c>
      <c r="H1669" s="294">
        <v>18.23</v>
      </c>
      <c r="I1669" s="294">
        <v>36.456</v>
      </c>
      <c r="J1669" s="291" t="s">
        <v>1169</v>
      </c>
      <c r="K1669" s="294">
        <v>227.85</v>
      </c>
      <c r="L1669" s="294">
        <v>3473.25</v>
      </c>
      <c r="M1669" s="294">
        <v>3245.4</v>
      </c>
      <c r="N1669" s="291" t="s">
        <v>42</v>
      </c>
    </row>
    <row r="1670" s="291" customFormat="1" outlineLevel="1" collapsed="1" spans="4:14">
      <c r="D1670" s="293" t="s">
        <v>1474</v>
      </c>
      <c r="H1670" s="294">
        <f>SUBTOTAL(9,H1659:H1669)</f>
        <v>200.53</v>
      </c>
      <c r="I1670" s="294">
        <f>SUBTOTAL(9,I1659:I1669)</f>
        <v>401.016</v>
      </c>
      <c r="K1670" s="294"/>
      <c r="L1670" s="294"/>
      <c r="M1670" s="294"/>
      <c r="N1670" s="291">
        <f>SUBTOTAL(9,N1659:N1669)</f>
        <v>0</v>
      </c>
    </row>
    <row r="1671" s="291" customFormat="1" hidden="1" outlineLevel="2" spans="1:14">
      <c r="A1671" s="291">
        <v>1522</v>
      </c>
      <c r="B1671" s="291" t="s">
        <v>1164</v>
      </c>
      <c r="C1671" s="291" t="s">
        <v>1475</v>
      </c>
      <c r="D1671" s="291" t="s">
        <v>240</v>
      </c>
      <c r="E1671" s="291" t="s">
        <v>1166</v>
      </c>
      <c r="F1671" s="291" t="s">
        <v>1167</v>
      </c>
      <c r="G1671" s="291" t="s">
        <v>1178</v>
      </c>
      <c r="H1671" s="294">
        <v>18.23</v>
      </c>
      <c r="I1671" s="294">
        <v>36.456</v>
      </c>
      <c r="J1671" s="291" t="s">
        <v>1169</v>
      </c>
      <c r="K1671" s="294">
        <v>227.85</v>
      </c>
      <c r="L1671" s="294">
        <v>3473.25</v>
      </c>
      <c r="M1671" s="294">
        <v>3245.4</v>
      </c>
      <c r="N1671" s="291" t="s">
        <v>42</v>
      </c>
    </row>
    <row r="1672" s="291" customFormat="1" hidden="1" outlineLevel="2" spans="1:14">
      <c r="A1672" s="291">
        <v>1523</v>
      </c>
      <c r="B1672" s="291" t="s">
        <v>1164</v>
      </c>
      <c r="C1672" s="291" t="s">
        <v>1475</v>
      </c>
      <c r="D1672" s="291" t="s">
        <v>240</v>
      </c>
      <c r="E1672" s="291" t="s">
        <v>1166</v>
      </c>
      <c r="F1672" s="291" t="s">
        <v>1167</v>
      </c>
      <c r="G1672" s="291" t="s">
        <v>1179</v>
      </c>
      <c r="H1672" s="294">
        <v>18.23</v>
      </c>
      <c r="I1672" s="294">
        <v>36.456</v>
      </c>
      <c r="J1672" s="291" t="s">
        <v>1169</v>
      </c>
      <c r="K1672" s="294">
        <v>227.85</v>
      </c>
      <c r="L1672" s="294">
        <v>3473.25</v>
      </c>
      <c r="M1672" s="294">
        <v>3245.4</v>
      </c>
      <c r="N1672" s="291" t="s">
        <v>42</v>
      </c>
    </row>
    <row r="1673" s="291" customFormat="1" hidden="1" outlineLevel="2" spans="1:14">
      <c r="A1673" s="291">
        <v>1524</v>
      </c>
      <c r="B1673" s="291" t="s">
        <v>1164</v>
      </c>
      <c r="C1673" s="291" t="s">
        <v>1475</v>
      </c>
      <c r="D1673" s="291" t="s">
        <v>240</v>
      </c>
      <c r="E1673" s="291" t="s">
        <v>1166</v>
      </c>
      <c r="F1673" s="291" t="s">
        <v>1167</v>
      </c>
      <c r="G1673" s="291" t="s">
        <v>1180</v>
      </c>
      <c r="H1673" s="294">
        <v>18.23</v>
      </c>
      <c r="I1673" s="294">
        <v>36.456</v>
      </c>
      <c r="J1673" s="291" t="s">
        <v>1169</v>
      </c>
      <c r="K1673" s="294">
        <v>227.85</v>
      </c>
      <c r="L1673" s="294">
        <v>3473.25</v>
      </c>
      <c r="M1673" s="294">
        <v>3245.4</v>
      </c>
      <c r="N1673" s="291" t="s">
        <v>42</v>
      </c>
    </row>
    <row r="1674" s="291" customFormat="1" hidden="1" outlineLevel="2" spans="1:14">
      <c r="A1674" s="291">
        <v>1525</v>
      </c>
      <c r="B1674" s="291" t="s">
        <v>1164</v>
      </c>
      <c r="C1674" s="291" t="s">
        <v>1475</v>
      </c>
      <c r="D1674" s="291" t="s">
        <v>240</v>
      </c>
      <c r="E1674" s="291" t="s">
        <v>1166</v>
      </c>
      <c r="F1674" s="291" t="s">
        <v>1167</v>
      </c>
      <c r="G1674" s="291" t="s">
        <v>1181</v>
      </c>
      <c r="H1674" s="294">
        <v>18.23</v>
      </c>
      <c r="I1674" s="294">
        <v>36.456</v>
      </c>
      <c r="J1674" s="291" t="s">
        <v>1169</v>
      </c>
      <c r="K1674" s="294">
        <v>227.85</v>
      </c>
      <c r="L1674" s="294">
        <v>3473.25</v>
      </c>
      <c r="M1674" s="294">
        <v>3245.4</v>
      </c>
      <c r="N1674" s="291" t="s">
        <v>42</v>
      </c>
    </row>
    <row r="1675" s="291" customFormat="1" hidden="1" outlineLevel="2" spans="1:14">
      <c r="A1675" s="291">
        <v>1526</v>
      </c>
      <c r="B1675" s="291" t="s">
        <v>1164</v>
      </c>
      <c r="C1675" s="291" t="s">
        <v>1475</v>
      </c>
      <c r="D1675" s="291" t="s">
        <v>240</v>
      </c>
      <c r="E1675" s="291" t="s">
        <v>1166</v>
      </c>
      <c r="F1675" s="291" t="s">
        <v>1167</v>
      </c>
      <c r="G1675" s="291" t="s">
        <v>1168</v>
      </c>
      <c r="H1675" s="294">
        <v>18.23</v>
      </c>
      <c r="I1675" s="294">
        <v>36.456</v>
      </c>
      <c r="J1675" s="291" t="s">
        <v>1169</v>
      </c>
      <c r="K1675" s="294">
        <v>227.85</v>
      </c>
      <c r="L1675" s="294">
        <v>3473.25</v>
      </c>
      <c r="M1675" s="294">
        <v>3245.4</v>
      </c>
      <c r="N1675" s="291" t="s">
        <v>42</v>
      </c>
    </row>
    <row r="1676" s="291" customFormat="1" hidden="1" outlineLevel="2" spans="1:14">
      <c r="A1676" s="291">
        <v>1527</v>
      </c>
      <c r="B1676" s="291" t="s">
        <v>1164</v>
      </c>
      <c r="C1676" s="291" t="s">
        <v>1475</v>
      </c>
      <c r="D1676" s="291" t="s">
        <v>240</v>
      </c>
      <c r="E1676" s="291" t="s">
        <v>1166</v>
      </c>
      <c r="F1676" s="291" t="s">
        <v>1167</v>
      </c>
      <c r="G1676" s="291" t="s">
        <v>1170</v>
      </c>
      <c r="H1676" s="294">
        <v>18.23</v>
      </c>
      <c r="I1676" s="294">
        <v>36.456</v>
      </c>
      <c r="J1676" s="291" t="s">
        <v>1169</v>
      </c>
      <c r="K1676" s="294">
        <v>227.85</v>
      </c>
      <c r="L1676" s="294">
        <v>3473.25</v>
      </c>
      <c r="M1676" s="294">
        <v>3245.4</v>
      </c>
      <c r="N1676" s="291" t="s">
        <v>42</v>
      </c>
    </row>
    <row r="1677" s="291" customFormat="1" hidden="1" outlineLevel="2" spans="1:14">
      <c r="A1677" s="291">
        <v>1528</v>
      </c>
      <c r="B1677" s="291" t="s">
        <v>1164</v>
      </c>
      <c r="C1677" s="291" t="s">
        <v>1475</v>
      </c>
      <c r="D1677" s="291" t="s">
        <v>240</v>
      </c>
      <c r="E1677" s="291" t="s">
        <v>1166</v>
      </c>
      <c r="F1677" s="291" t="s">
        <v>1167</v>
      </c>
      <c r="G1677" s="291" t="s">
        <v>1171</v>
      </c>
      <c r="H1677" s="294">
        <v>18.23</v>
      </c>
      <c r="I1677" s="294">
        <v>36.456</v>
      </c>
      <c r="J1677" s="291" t="s">
        <v>1169</v>
      </c>
      <c r="K1677" s="294">
        <v>227.85</v>
      </c>
      <c r="L1677" s="294">
        <v>3473.25</v>
      </c>
      <c r="M1677" s="294">
        <v>3245.4</v>
      </c>
      <c r="N1677" s="291" t="s">
        <v>42</v>
      </c>
    </row>
    <row r="1678" s="291" customFormat="1" hidden="1" outlineLevel="2" spans="1:14">
      <c r="A1678" s="291">
        <v>1529</v>
      </c>
      <c r="B1678" s="291" t="s">
        <v>1164</v>
      </c>
      <c r="C1678" s="291" t="s">
        <v>1475</v>
      </c>
      <c r="D1678" s="291" t="s">
        <v>240</v>
      </c>
      <c r="E1678" s="291" t="s">
        <v>1166</v>
      </c>
      <c r="F1678" s="291" t="s">
        <v>1167</v>
      </c>
      <c r="G1678" s="291" t="s">
        <v>1172</v>
      </c>
      <c r="H1678" s="294">
        <v>18.23</v>
      </c>
      <c r="I1678" s="294">
        <v>36.456</v>
      </c>
      <c r="J1678" s="291" t="s">
        <v>1169</v>
      </c>
      <c r="K1678" s="294">
        <v>227.85</v>
      </c>
      <c r="L1678" s="294">
        <v>3473.25</v>
      </c>
      <c r="M1678" s="294">
        <v>3245.4</v>
      </c>
      <c r="N1678" s="291" t="s">
        <v>42</v>
      </c>
    </row>
    <row r="1679" s="291" customFormat="1" hidden="1" outlineLevel="2" spans="1:14">
      <c r="A1679" s="291">
        <v>1530</v>
      </c>
      <c r="B1679" s="291" t="s">
        <v>1164</v>
      </c>
      <c r="C1679" s="291" t="s">
        <v>1475</v>
      </c>
      <c r="D1679" s="291" t="s">
        <v>240</v>
      </c>
      <c r="E1679" s="291" t="s">
        <v>1166</v>
      </c>
      <c r="F1679" s="291" t="s">
        <v>1167</v>
      </c>
      <c r="G1679" s="291" t="s">
        <v>1173</v>
      </c>
      <c r="H1679" s="294">
        <v>18.23</v>
      </c>
      <c r="I1679" s="294">
        <v>36.456</v>
      </c>
      <c r="J1679" s="291" t="s">
        <v>1169</v>
      </c>
      <c r="K1679" s="294">
        <v>227.85</v>
      </c>
      <c r="L1679" s="294">
        <v>3473.25</v>
      </c>
      <c r="M1679" s="294">
        <v>3245.4</v>
      </c>
      <c r="N1679" s="291" t="s">
        <v>42</v>
      </c>
    </row>
    <row r="1680" s="291" customFormat="1" hidden="1" outlineLevel="2" spans="1:14">
      <c r="A1680" s="291">
        <v>1531</v>
      </c>
      <c r="B1680" s="291" t="s">
        <v>1164</v>
      </c>
      <c r="C1680" s="291" t="s">
        <v>1475</v>
      </c>
      <c r="D1680" s="291" t="s">
        <v>240</v>
      </c>
      <c r="E1680" s="291" t="s">
        <v>1166</v>
      </c>
      <c r="F1680" s="291" t="s">
        <v>1167</v>
      </c>
      <c r="G1680" s="291" t="s">
        <v>1174</v>
      </c>
      <c r="H1680" s="294">
        <v>18.23</v>
      </c>
      <c r="I1680" s="294">
        <v>36.456</v>
      </c>
      <c r="J1680" s="291" t="s">
        <v>1169</v>
      </c>
      <c r="K1680" s="294">
        <v>227.85</v>
      </c>
      <c r="L1680" s="294">
        <v>3473.25</v>
      </c>
      <c r="M1680" s="294">
        <v>3245.4</v>
      </c>
      <c r="N1680" s="291" t="s">
        <v>42</v>
      </c>
    </row>
    <row r="1681" s="291" customFormat="1" hidden="1" outlineLevel="2" spans="1:14">
      <c r="A1681" s="291">
        <v>1532</v>
      </c>
      <c r="B1681" s="291" t="s">
        <v>1164</v>
      </c>
      <c r="C1681" s="291" t="s">
        <v>1475</v>
      </c>
      <c r="D1681" s="291" t="s">
        <v>240</v>
      </c>
      <c r="E1681" s="291" t="s">
        <v>1166</v>
      </c>
      <c r="F1681" s="291" t="s">
        <v>1167</v>
      </c>
      <c r="G1681" s="291" t="s">
        <v>1175</v>
      </c>
      <c r="H1681" s="294">
        <v>18.23</v>
      </c>
      <c r="I1681" s="294">
        <v>36.456</v>
      </c>
      <c r="J1681" s="291" t="s">
        <v>1169</v>
      </c>
      <c r="K1681" s="294">
        <v>227.85</v>
      </c>
      <c r="L1681" s="294">
        <v>3473.25</v>
      </c>
      <c r="M1681" s="294">
        <v>3245.4</v>
      </c>
      <c r="N1681" s="291" t="s">
        <v>42</v>
      </c>
    </row>
    <row r="1682" s="291" customFormat="1" outlineLevel="1" collapsed="1" spans="4:14">
      <c r="D1682" s="293" t="s">
        <v>1476</v>
      </c>
      <c r="H1682" s="294">
        <f>SUBTOTAL(9,H1671:H1681)</f>
        <v>200.53</v>
      </c>
      <c r="I1682" s="294">
        <f>SUBTOTAL(9,I1671:I1681)</f>
        <v>401.016</v>
      </c>
      <c r="K1682" s="294"/>
      <c r="L1682" s="294"/>
      <c r="M1682" s="294"/>
      <c r="N1682" s="291">
        <f>SUBTOTAL(9,N1671:N1681)</f>
        <v>0</v>
      </c>
    </row>
    <row r="1683" s="291" customFormat="1" hidden="1" outlineLevel="2" spans="1:14">
      <c r="A1683" s="291">
        <v>1533</v>
      </c>
      <c r="B1683" s="291" t="s">
        <v>1164</v>
      </c>
      <c r="C1683" s="291" t="s">
        <v>1477</v>
      </c>
      <c r="D1683" s="291" t="s">
        <v>242</v>
      </c>
      <c r="E1683" s="291" t="s">
        <v>1166</v>
      </c>
      <c r="F1683" s="291" t="s">
        <v>1167</v>
      </c>
      <c r="G1683" s="291" t="s">
        <v>1178</v>
      </c>
      <c r="H1683" s="294">
        <v>18.23</v>
      </c>
      <c r="I1683" s="294">
        <v>36.456</v>
      </c>
      <c r="J1683" s="291" t="s">
        <v>1169</v>
      </c>
      <c r="K1683" s="294">
        <v>227.85</v>
      </c>
      <c r="L1683" s="294">
        <v>3473.25</v>
      </c>
      <c r="M1683" s="294">
        <v>3245.4</v>
      </c>
      <c r="N1683" s="291" t="s">
        <v>42</v>
      </c>
    </row>
    <row r="1684" s="291" customFormat="1" hidden="1" outlineLevel="2" spans="1:14">
      <c r="A1684" s="291">
        <v>1534</v>
      </c>
      <c r="B1684" s="291" t="s">
        <v>1164</v>
      </c>
      <c r="C1684" s="291" t="s">
        <v>1477</v>
      </c>
      <c r="D1684" s="291" t="s">
        <v>242</v>
      </c>
      <c r="E1684" s="291" t="s">
        <v>1166</v>
      </c>
      <c r="F1684" s="291" t="s">
        <v>1167</v>
      </c>
      <c r="G1684" s="291" t="s">
        <v>1179</v>
      </c>
      <c r="H1684" s="294">
        <v>18.23</v>
      </c>
      <c r="I1684" s="294">
        <v>36.456</v>
      </c>
      <c r="J1684" s="291" t="s">
        <v>1169</v>
      </c>
      <c r="K1684" s="294">
        <v>227.85</v>
      </c>
      <c r="L1684" s="294">
        <v>3473.25</v>
      </c>
      <c r="M1684" s="294">
        <v>3245.4</v>
      </c>
      <c r="N1684" s="291" t="s">
        <v>42</v>
      </c>
    </row>
    <row r="1685" s="291" customFormat="1" hidden="1" outlineLevel="2" spans="1:14">
      <c r="A1685" s="291">
        <v>1535</v>
      </c>
      <c r="B1685" s="291" t="s">
        <v>1164</v>
      </c>
      <c r="C1685" s="291" t="s">
        <v>1477</v>
      </c>
      <c r="D1685" s="291" t="s">
        <v>242</v>
      </c>
      <c r="E1685" s="291" t="s">
        <v>1166</v>
      </c>
      <c r="F1685" s="291" t="s">
        <v>1167</v>
      </c>
      <c r="G1685" s="291" t="s">
        <v>1180</v>
      </c>
      <c r="H1685" s="294">
        <v>18.23</v>
      </c>
      <c r="I1685" s="294">
        <v>36.456</v>
      </c>
      <c r="J1685" s="291" t="s">
        <v>1169</v>
      </c>
      <c r="K1685" s="294">
        <v>227.85</v>
      </c>
      <c r="L1685" s="294">
        <v>3473.25</v>
      </c>
      <c r="M1685" s="294">
        <v>3245.4</v>
      </c>
      <c r="N1685" s="291" t="s">
        <v>42</v>
      </c>
    </row>
    <row r="1686" s="291" customFormat="1" hidden="1" outlineLevel="2" spans="1:14">
      <c r="A1686" s="291">
        <v>1536</v>
      </c>
      <c r="B1686" s="291" t="s">
        <v>1164</v>
      </c>
      <c r="C1686" s="291" t="s">
        <v>1477</v>
      </c>
      <c r="D1686" s="291" t="s">
        <v>242</v>
      </c>
      <c r="E1686" s="291" t="s">
        <v>1166</v>
      </c>
      <c r="F1686" s="291" t="s">
        <v>1167</v>
      </c>
      <c r="G1686" s="291" t="s">
        <v>1181</v>
      </c>
      <c r="H1686" s="294">
        <v>18.23</v>
      </c>
      <c r="I1686" s="294">
        <v>36.456</v>
      </c>
      <c r="J1686" s="291" t="s">
        <v>1169</v>
      </c>
      <c r="K1686" s="294">
        <v>227.85</v>
      </c>
      <c r="L1686" s="294">
        <v>3473.25</v>
      </c>
      <c r="M1686" s="294">
        <v>3245.4</v>
      </c>
      <c r="N1686" s="291" t="s">
        <v>42</v>
      </c>
    </row>
    <row r="1687" s="291" customFormat="1" hidden="1" outlineLevel="2" spans="1:14">
      <c r="A1687" s="291">
        <v>1537</v>
      </c>
      <c r="B1687" s="291" t="s">
        <v>1164</v>
      </c>
      <c r="C1687" s="291" t="s">
        <v>1477</v>
      </c>
      <c r="D1687" s="291" t="s">
        <v>242</v>
      </c>
      <c r="E1687" s="291" t="s">
        <v>1166</v>
      </c>
      <c r="F1687" s="291" t="s">
        <v>1167</v>
      </c>
      <c r="G1687" s="291" t="s">
        <v>1168</v>
      </c>
      <c r="H1687" s="294">
        <v>18.23</v>
      </c>
      <c r="I1687" s="294">
        <v>36.456</v>
      </c>
      <c r="J1687" s="291" t="s">
        <v>1169</v>
      </c>
      <c r="K1687" s="294">
        <v>227.85</v>
      </c>
      <c r="L1687" s="294">
        <v>3473.25</v>
      </c>
      <c r="M1687" s="294">
        <v>3245.4</v>
      </c>
      <c r="N1687" s="291" t="s">
        <v>42</v>
      </c>
    </row>
    <row r="1688" s="291" customFormat="1" hidden="1" outlineLevel="2" spans="1:14">
      <c r="A1688" s="291">
        <v>1538</v>
      </c>
      <c r="B1688" s="291" t="s">
        <v>1164</v>
      </c>
      <c r="C1688" s="291" t="s">
        <v>1477</v>
      </c>
      <c r="D1688" s="291" t="s">
        <v>242</v>
      </c>
      <c r="E1688" s="291" t="s">
        <v>1166</v>
      </c>
      <c r="F1688" s="291" t="s">
        <v>1167</v>
      </c>
      <c r="G1688" s="291" t="s">
        <v>1170</v>
      </c>
      <c r="H1688" s="294">
        <v>18.23</v>
      </c>
      <c r="I1688" s="294">
        <v>36.456</v>
      </c>
      <c r="J1688" s="291" t="s">
        <v>1169</v>
      </c>
      <c r="K1688" s="294">
        <v>227.85</v>
      </c>
      <c r="L1688" s="294">
        <v>3473.25</v>
      </c>
      <c r="M1688" s="294">
        <v>3245.4</v>
      </c>
      <c r="N1688" s="291" t="s">
        <v>42</v>
      </c>
    </row>
    <row r="1689" s="291" customFormat="1" hidden="1" outlineLevel="2" spans="1:14">
      <c r="A1689" s="291">
        <v>1539</v>
      </c>
      <c r="B1689" s="291" t="s">
        <v>1164</v>
      </c>
      <c r="C1689" s="291" t="s">
        <v>1477</v>
      </c>
      <c r="D1689" s="291" t="s">
        <v>242</v>
      </c>
      <c r="E1689" s="291" t="s">
        <v>1166</v>
      </c>
      <c r="F1689" s="291" t="s">
        <v>1167</v>
      </c>
      <c r="G1689" s="291" t="s">
        <v>1171</v>
      </c>
      <c r="H1689" s="294">
        <v>18.23</v>
      </c>
      <c r="I1689" s="294">
        <v>36.456</v>
      </c>
      <c r="J1689" s="291" t="s">
        <v>1169</v>
      </c>
      <c r="K1689" s="294">
        <v>227.85</v>
      </c>
      <c r="L1689" s="294">
        <v>3473.25</v>
      </c>
      <c r="M1689" s="294">
        <v>3245.4</v>
      </c>
      <c r="N1689" s="291" t="s">
        <v>42</v>
      </c>
    </row>
    <row r="1690" s="291" customFormat="1" hidden="1" outlineLevel="2" spans="1:14">
      <c r="A1690" s="291">
        <v>1540</v>
      </c>
      <c r="B1690" s="291" t="s">
        <v>1164</v>
      </c>
      <c r="C1690" s="291" t="s">
        <v>1477</v>
      </c>
      <c r="D1690" s="291" t="s">
        <v>242</v>
      </c>
      <c r="E1690" s="291" t="s">
        <v>1166</v>
      </c>
      <c r="F1690" s="291" t="s">
        <v>1167</v>
      </c>
      <c r="G1690" s="291" t="s">
        <v>1172</v>
      </c>
      <c r="H1690" s="294">
        <v>18.23</v>
      </c>
      <c r="I1690" s="294">
        <v>36.456</v>
      </c>
      <c r="J1690" s="291" t="s">
        <v>1169</v>
      </c>
      <c r="K1690" s="294">
        <v>227.85</v>
      </c>
      <c r="L1690" s="294">
        <v>3473.25</v>
      </c>
      <c r="M1690" s="294">
        <v>3245.4</v>
      </c>
      <c r="N1690" s="291" t="s">
        <v>42</v>
      </c>
    </row>
    <row r="1691" s="291" customFormat="1" hidden="1" outlineLevel="2" spans="1:14">
      <c r="A1691" s="291">
        <v>1541</v>
      </c>
      <c r="B1691" s="291" t="s">
        <v>1164</v>
      </c>
      <c r="C1691" s="291" t="s">
        <v>1477</v>
      </c>
      <c r="D1691" s="291" t="s">
        <v>242</v>
      </c>
      <c r="E1691" s="291" t="s">
        <v>1166</v>
      </c>
      <c r="F1691" s="291" t="s">
        <v>1167</v>
      </c>
      <c r="G1691" s="291" t="s">
        <v>1173</v>
      </c>
      <c r="H1691" s="294">
        <v>18.23</v>
      </c>
      <c r="I1691" s="294">
        <v>36.456</v>
      </c>
      <c r="J1691" s="291" t="s">
        <v>1169</v>
      </c>
      <c r="K1691" s="294">
        <v>227.85</v>
      </c>
      <c r="L1691" s="294">
        <v>3473.25</v>
      </c>
      <c r="M1691" s="294">
        <v>3245.4</v>
      </c>
      <c r="N1691" s="291" t="s">
        <v>42</v>
      </c>
    </row>
    <row r="1692" s="291" customFormat="1" hidden="1" outlineLevel="2" spans="1:14">
      <c r="A1692" s="291">
        <v>1542</v>
      </c>
      <c r="B1692" s="291" t="s">
        <v>1164</v>
      </c>
      <c r="C1692" s="291" t="s">
        <v>1477</v>
      </c>
      <c r="D1692" s="291" t="s">
        <v>242</v>
      </c>
      <c r="E1692" s="291" t="s">
        <v>1166</v>
      </c>
      <c r="F1692" s="291" t="s">
        <v>1167</v>
      </c>
      <c r="G1692" s="291" t="s">
        <v>1174</v>
      </c>
      <c r="H1692" s="294">
        <v>18.23</v>
      </c>
      <c r="I1692" s="294">
        <v>36.456</v>
      </c>
      <c r="J1692" s="291" t="s">
        <v>1169</v>
      </c>
      <c r="K1692" s="294">
        <v>227.85</v>
      </c>
      <c r="L1692" s="294">
        <v>3473.25</v>
      </c>
      <c r="M1692" s="294">
        <v>3245.4</v>
      </c>
      <c r="N1692" s="291" t="s">
        <v>42</v>
      </c>
    </row>
    <row r="1693" s="291" customFormat="1" hidden="1" outlineLevel="2" spans="1:14">
      <c r="A1693" s="291">
        <v>1543</v>
      </c>
      <c r="B1693" s="291" t="s">
        <v>1164</v>
      </c>
      <c r="C1693" s="291" t="s">
        <v>1477</v>
      </c>
      <c r="D1693" s="291" t="s">
        <v>242</v>
      </c>
      <c r="E1693" s="291" t="s">
        <v>1166</v>
      </c>
      <c r="F1693" s="291" t="s">
        <v>1167</v>
      </c>
      <c r="G1693" s="291" t="s">
        <v>1175</v>
      </c>
      <c r="H1693" s="294">
        <v>18.23</v>
      </c>
      <c r="I1693" s="294">
        <v>36.456</v>
      </c>
      <c r="J1693" s="291" t="s">
        <v>1169</v>
      </c>
      <c r="K1693" s="294">
        <v>227.85</v>
      </c>
      <c r="L1693" s="294">
        <v>3473.25</v>
      </c>
      <c r="M1693" s="294">
        <v>3245.4</v>
      </c>
      <c r="N1693" s="291" t="s">
        <v>42</v>
      </c>
    </row>
    <row r="1694" s="291" customFormat="1" outlineLevel="1" collapsed="1" spans="4:14">
      <c r="D1694" s="293" t="s">
        <v>1478</v>
      </c>
      <c r="H1694" s="294">
        <f>SUBTOTAL(9,H1683:H1693)</f>
        <v>200.53</v>
      </c>
      <c r="I1694" s="294">
        <f>SUBTOTAL(9,I1683:I1693)</f>
        <v>401.016</v>
      </c>
      <c r="K1694" s="294"/>
      <c r="L1694" s="294"/>
      <c r="M1694" s="294"/>
      <c r="N1694" s="291">
        <f>SUBTOTAL(9,N1683:N1693)</f>
        <v>0</v>
      </c>
    </row>
    <row r="1695" s="291" customFormat="1" hidden="1" outlineLevel="2" spans="1:14">
      <c r="A1695" s="291">
        <v>1544</v>
      </c>
      <c r="B1695" s="291" t="s">
        <v>1164</v>
      </c>
      <c r="C1695" s="291" t="s">
        <v>1479</v>
      </c>
      <c r="D1695" s="291" t="s">
        <v>344</v>
      </c>
      <c r="E1695" s="291" t="s">
        <v>1166</v>
      </c>
      <c r="F1695" s="291" t="s">
        <v>1167</v>
      </c>
      <c r="G1695" s="291" t="s">
        <v>1178</v>
      </c>
      <c r="H1695" s="294">
        <v>18.23</v>
      </c>
      <c r="I1695" s="294">
        <v>36.456</v>
      </c>
      <c r="J1695" s="291" t="s">
        <v>1169</v>
      </c>
      <c r="K1695" s="294">
        <v>227.85</v>
      </c>
      <c r="L1695" s="294">
        <v>3473.25</v>
      </c>
      <c r="M1695" s="294">
        <v>3245.4</v>
      </c>
      <c r="N1695" s="291" t="s">
        <v>42</v>
      </c>
    </row>
    <row r="1696" s="291" customFormat="1" hidden="1" outlineLevel="2" spans="1:14">
      <c r="A1696" s="291">
        <v>1545</v>
      </c>
      <c r="B1696" s="291" t="s">
        <v>1164</v>
      </c>
      <c r="C1696" s="291" t="s">
        <v>1479</v>
      </c>
      <c r="D1696" s="291" t="s">
        <v>344</v>
      </c>
      <c r="E1696" s="291" t="s">
        <v>1166</v>
      </c>
      <c r="F1696" s="291" t="s">
        <v>1167</v>
      </c>
      <c r="G1696" s="291" t="s">
        <v>1179</v>
      </c>
      <c r="H1696" s="294">
        <v>18.23</v>
      </c>
      <c r="I1696" s="294">
        <v>36.456</v>
      </c>
      <c r="J1696" s="291" t="s">
        <v>1169</v>
      </c>
      <c r="K1696" s="294">
        <v>227.85</v>
      </c>
      <c r="L1696" s="294">
        <v>3473.25</v>
      </c>
      <c r="M1696" s="294">
        <v>3245.4</v>
      </c>
      <c r="N1696" s="291" t="s">
        <v>42</v>
      </c>
    </row>
    <row r="1697" s="291" customFormat="1" hidden="1" outlineLevel="2" spans="1:14">
      <c r="A1697" s="291">
        <v>1546</v>
      </c>
      <c r="B1697" s="291" t="s">
        <v>1164</v>
      </c>
      <c r="C1697" s="291" t="s">
        <v>1479</v>
      </c>
      <c r="D1697" s="291" t="s">
        <v>344</v>
      </c>
      <c r="E1697" s="291" t="s">
        <v>1166</v>
      </c>
      <c r="F1697" s="291" t="s">
        <v>1167</v>
      </c>
      <c r="G1697" s="291" t="s">
        <v>1180</v>
      </c>
      <c r="H1697" s="294">
        <v>18.23</v>
      </c>
      <c r="I1697" s="294">
        <v>36.456</v>
      </c>
      <c r="J1697" s="291" t="s">
        <v>1169</v>
      </c>
      <c r="K1697" s="294">
        <v>227.85</v>
      </c>
      <c r="L1697" s="294">
        <v>3473.25</v>
      </c>
      <c r="M1697" s="294">
        <v>3245.4</v>
      </c>
      <c r="N1697" s="291" t="s">
        <v>42</v>
      </c>
    </row>
    <row r="1698" s="291" customFormat="1" hidden="1" outlineLevel="2" spans="1:14">
      <c r="A1698" s="291">
        <v>1547</v>
      </c>
      <c r="B1698" s="291" t="s">
        <v>1164</v>
      </c>
      <c r="C1698" s="291" t="s">
        <v>1479</v>
      </c>
      <c r="D1698" s="291" t="s">
        <v>344</v>
      </c>
      <c r="E1698" s="291" t="s">
        <v>1166</v>
      </c>
      <c r="F1698" s="291" t="s">
        <v>1167</v>
      </c>
      <c r="G1698" s="291" t="s">
        <v>1181</v>
      </c>
      <c r="H1698" s="294">
        <v>18.23</v>
      </c>
      <c r="I1698" s="294">
        <v>36.456</v>
      </c>
      <c r="J1698" s="291" t="s">
        <v>1169</v>
      </c>
      <c r="K1698" s="294">
        <v>227.85</v>
      </c>
      <c r="L1698" s="294">
        <v>3473.25</v>
      </c>
      <c r="M1698" s="294">
        <v>3245.4</v>
      </c>
      <c r="N1698" s="291" t="s">
        <v>42</v>
      </c>
    </row>
    <row r="1699" s="291" customFormat="1" hidden="1" outlineLevel="2" spans="1:14">
      <c r="A1699" s="291">
        <v>1548</v>
      </c>
      <c r="B1699" s="291" t="s">
        <v>1164</v>
      </c>
      <c r="C1699" s="291" t="s">
        <v>1479</v>
      </c>
      <c r="D1699" s="291" t="s">
        <v>344</v>
      </c>
      <c r="E1699" s="291" t="s">
        <v>1166</v>
      </c>
      <c r="F1699" s="291" t="s">
        <v>1167</v>
      </c>
      <c r="G1699" s="291" t="s">
        <v>1168</v>
      </c>
      <c r="H1699" s="294">
        <v>18.23</v>
      </c>
      <c r="I1699" s="294">
        <v>36.456</v>
      </c>
      <c r="J1699" s="291" t="s">
        <v>1169</v>
      </c>
      <c r="K1699" s="294">
        <v>227.85</v>
      </c>
      <c r="L1699" s="294">
        <v>3473.25</v>
      </c>
      <c r="M1699" s="294">
        <v>3245.4</v>
      </c>
      <c r="N1699" s="291" t="s">
        <v>42</v>
      </c>
    </row>
    <row r="1700" s="291" customFormat="1" hidden="1" outlineLevel="2" spans="1:14">
      <c r="A1700" s="291">
        <v>1549</v>
      </c>
      <c r="B1700" s="291" t="s">
        <v>1164</v>
      </c>
      <c r="C1700" s="291" t="s">
        <v>1479</v>
      </c>
      <c r="D1700" s="291" t="s">
        <v>344</v>
      </c>
      <c r="E1700" s="291" t="s">
        <v>1166</v>
      </c>
      <c r="F1700" s="291" t="s">
        <v>1167</v>
      </c>
      <c r="G1700" s="291" t="s">
        <v>1170</v>
      </c>
      <c r="H1700" s="294">
        <v>18.23</v>
      </c>
      <c r="I1700" s="294">
        <v>36.456</v>
      </c>
      <c r="J1700" s="291" t="s">
        <v>1169</v>
      </c>
      <c r="K1700" s="294">
        <v>227.85</v>
      </c>
      <c r="L1700" s="294">
        <v>3473.25</v>
      </c>
      <c r="M1700" s="294">
        <v>3245.4</v>
      </c>
      <c r="N1700" s="291" t="s">
        <v>42</v>
      </c>
    </row>
    <row r="1701" s="291" customFormat="1" hidden="1" outlineLevel="2" spans="1:14">
      <c r="A1701" s="291">
        <v>1550</v>
      </c>
      <c r="B1701" s="291" t="s">
        <v>1164</v>
      </c>
      <c r="C1701" s="291" t="s">
        <v>1479</v>
      </c>
      <c r="D1701" s="291" t="s">
        <v>344</v>
      </c>
      <c r="E1701" s="291" t="s">
        <v>1166</v>
      </c>
      <c r="F1701" s="291" t="s">
        <v>1167</v>
      </c>
      <c r="G1701" s="291" t="s">
        <v>1171</v>
      </c>
      <c r="H1701" s="294">
        <v>18.23</v>
      </c>
      <c r="I1701" s="294">
        <v>36.456</v>
      </c>
      <c r="J1701" s="291" t="s">
        <v>1169</v>
      </c>
      <c r="K1701" s="294">
        <v>227.85</v>
      </c>
      <c r="L1701" s="294">
        <v>3473.25</v>
      </c>
      <c r="M1701" s="294">
        <v>3245.4</v>
      </c>
      <c r="N1701" s="291" t="s">
        <v>42</v>
      </c>
    </row>
    <row r="1702" s="291" customFormat="1" hidden="1" outlineLevel="2" spans="1:14">
      <c r="A1702" s="291">
        <v>1551</v>
      </c>
      <c r="B1702" s="291" t="s">
        <v>1164</v>
      </c>
      <c r="C1702" s="291" t="s">
        <v>1479</v>
      </c>
      <c r="D1702" s="291" t="s">
        <v>344</v>
      </c>
      <c r="E1702" s="291" t="s">
        <v>1166</v>
      </c>
      <c r="F1702" s="291" t="s">
        <v>1167</v>
      </c>
      <c r="G1702" s="291" t="s">
        <v>1172</v>
      </c>
      <c r="H1702" s="294">
        <v>18.23</v>
      </c>
      <c r="I1702" s="294">
        <v>36.456</v>
      </c>
      <c r="J1702" s="291" t="s">
        <v>1169</v>
      </c>
      <c r="K1702" s="294">
        <v>227.85</v>
      </c>
      <c r="L1702" s="294">
        <v>3473.25</v>
      </c>
      <c r="M1702" s="294">
        <v>3245.4</v>
      </c>
      <c r="N1702" s="291" t="s">
        <v>42</v>
      </c>
    </row>
    <row r="1703" s="291" customFormat="1" hidden="1" outlineLevel="2" spans="1:14">
      <c r="A1703" s="291">
        <v>1552</v>
      </c>
      <c r="B1703" s="291" t="s">
        <v>1164</v>
      </c>
      <c r="C1703" s="291" t="s">
        <v>1479</v>
      </c>
      <c r="D1703" s="291" t="s">
        <v>344</v>
      </c>
      <c r="E1703" s="291" t="s">
        <v>1166</v>
      </c>
      <c r="F1703" s="291" t="s">
        <v>1167</v>
      </c>
      <c r="G1703" s="291" t="s">
        <v>1173</v>
      </c>
      <c r="H1703" s="294">
        <v>18.23</v>
      </c>
      <c r="I1703" s="294">
        <v>36.456</v>
      </c>
      <c r="J1703" s="291" t="s">
        <v>1169</v>
      </c>
      <c r="K1703" s="294">
        <v>227.85</v>
      </c>
      <c r="L1703" s="294">
        <v>3473.25</v>
      </c>
      <c r="M1703" s="294">
        <v>3245.4</v>
      </c>
      <c r="N1703" s="291" t="s">
        <v>42</v>
      </c>
    </row>
    <row r="1704" s="291" customFormat="1" hidden="1" outlineLevel="2" spans="1:14">
      <c r="A1704" s="291">
        <v>1553</v>
      </c>
      <c r="B1704" s="291" t="s">
        <v>1164</v>
      </c>
      <c r="C1704" s="291" t="s">
        <v>1479</v>
      </c>
      <c r="D1704" s="291" t="s">
        <v>344</v>
      </c>
      <c r="E1704" s="291" t="s">
        <v>1166</v>
      </c>
      <c r="F1704" s="291" t="s">
        <v>1167</v>
      </c>
      <c r="G1704" s="291" t="s">
        <v>1174</v>
      </c>
      <c r="H1704" s="294">
        <v>18.23</v>
      </c>
      <c r="I1704" s="294">
        <v>36.456</v>
      </c>
      <c r="J1704" s="291" t="s">
        <v>1169</v>
      </c>
      <c r="K1704" s="294">
        <v>227.85</v>
      </c>
      <c r="L1704" s="294">
        <v>3473.25</v>
      </c>
      <c r="M1704" s="294">
        <v>3245.4</v>
      </c>
      <c r="N1704" s="291" t="s">
        <v>42</v>
      </c>
    </row>
    <row r="1705" s="291" customFormat="1" hidden="1" outlineLevel="2" spans="1:14">
      <c r="A1705" s="291">
        <v>1554</v>
      </c>
      <c r="B1705" s="291" t="s">
        <v>1164</v>
      </c>
      <c r="C1705" s="291" t="s">
        <v>1479</v>
      </c>
      <c r="D1705" s="291" t="s">
        <v>344</v>
      </c>
      <c r="E1705" s="291" t="s">
        <v>1166</v>
      </c>
      <c r="F1705" s="291" t="s">
        <v>1167</v>
      </c>
      <c r="G1705" s="291" t="s">
        <v>1175</v>
      </c>
      <c r="H1705" s="294">
        <v>18.23</v>
      </c>
      <c r="I1705" s="294">
        <v>36.456</v>
      </c>
      <c r="J1705" s="291" t="s">
        <v>1169</v>
      </c>
      <c r="K1705" s="294">
        <v>227.85</v>
      </c>
      <c r="L1705" s="294">
        <v>3473.25</v>
      </c>
      <c r="M1705" s="294">
        <v>3245.4</v>
      </c>
      <c r="N1705" s="291" t="s">
        <v>42</v>
      </c>
    </row>
    <row r="1706" s="291" customFormat="1" outlineLevel="1" collapsed="1" spans="4:14">
      <c r="D1706" s="293" t="s">
        <v>1480</v>
      </c>
      <c r="H1706" s="294">
        <f>SUBTOTAL(9,H1695:H1705)</f>
        <v>200.53</v>
      </c>
      <c r="I1706" s="294">
        <f>SUBTOTAL(9,I1695:I1705)</f>
        <v>401.016</v>
      </c>
      <c r="K1706" s="294"/>
      <c r="L1706" s="294"/>
      <c r="M1706" s="294"/>
      <c r="N1706" s="291">
        <f>SUBTOTAL(9,N1695:N1705)</f>
        <v>0</v>
      </c>
    </row>
    <row r="1707" s="291" customFormat="1" hidden="1" outlineLevel="2" spans="1:14">
      <c r="A1707" s="291">
        <v>1555</v>
      </c>
      <c r="B1707" s="291" t="s">
        <v>1164</v>
      </c>
      <c r="C1707" s="291" t="s">
        <v>1481</v>
      </c>
      <c r="D1707" s="291" t="s">
        <v>843</v>
      </c>
      <c r="E1707" s="291" t="s">
        <v>1166</v>
      </c>
      <c r="F1707" s="291" t="s">
        <v>1167</v>
      </c>
      <c r="G1707" s="291" t="s">
        <v>1178</v>
      </c>
      <c r="H1707" s="294">
        <v>18.23</v>
      </c>
      <c r="I1707" s="294">
        <v>36.456</v>
      </c>
      <c r="J1707" s="291" t="s">
        <v>1169</v>
      </c>
      <c r="K1707" s="294">
        <v>227.85</v>
      </c>
      <c r="L1707" s="294">
        <v>3473.25</v>
      </c>
      <c r="M1707" s="294">
        <v>3245.4</v>
      </c>
      <c r="N1707" s="291" t="s">
        <v>42</v>
      </c>
    </row>
    <row r="1708" s="291" customFormat="1" hidden="1" outlineLevel="2" spans="1:14">
      <c r="A1708" s="291">
        <v>1556</v>
      </c>
      <c r="B1708" s="291" t="s">
        <v>1164</v>
      </c>
      <c r="C1708" s="291" t="s">
        <v>1481</v>
      </c>
      <c r="D1708" s="291" t="s">
        <v>843</v>
      </c>
      <c r="E1708" s="291" t="s">
        <v>1166</v>
      </c>
      <c r="F1708" s="291" t="s">
        <v>1167</v>
      </c>
      <c r="G1708" s="291" t="s">
        <v>1179</v>
      </c>
      <c r="H1708" s="294">
        <v>18.23</v>
      </c>
      <c r="I1708" s="294">
        <v>36.456</v>
      </c>
      <c r="J1708" s="291" t="s">
        <v>1169</v>
      </c>
      <c r="K1708" s="294">
        <v>227.85</v>
      </c>
      <c r="L1708" s="294">
        <v>3473.25</v>
      </c>
      <c r="M1708" s="294">
        <v>3245.4</v>
      </c>
      <c r="N1708" s="291" t="s">
        <v>42</v>
      </c>
    </row>
    <row r="1709" s="291" customFormat="1" hidden="1" outlineLevel="2" spans="1:14">
      <c r="A1709" s="291">
        <v>1557</v>
      </c>
      <c r="B1709" s="291" t="s">
        <v>1164</v>
      </c>
      <c r="C1709" s="291" t="s">
        <v>1481</v>
      </c>
      <c r="D1709" s="291" t="s">
        <v>843</v>
      </c>
      <c r="E1709" s="291" t="s">
        <v>1166</v>
      </c>
      <c r="F1709" s="291" t="s">
        <v>1167</v>
      </c>
      <c r="G1709" s="291" t="s">
        <v>1181</v>
      </c>
      <c r="H1709" s="294">
        <v>18.22</v>
      </c>
      <c r="I1709" s="294">
        <v>36.44</v>
      </c>
      <c r="J1709" s="291" t="s">
        <v>1169</v>
      </c>
      <c r="K1709" s="294">
        <v>227.75</v>
      </c>
      <c r="L1709" s="294">
        <v>3473.25</v>
      </c>
      <c r="M1709" s="294">
        <v>3245.5</v>
      </c>
      <c r="N1709" s="291" t="s">
        <v>42</v>
      </c>
    </row>
    <row r="1710" s="291" customFormat="1" hidden="1" outlineLevel="2" spans="1:14">
      <c r="A1710" s="291">
        <v>1558</v>
      </c>
      <c r="B1710" s="291" t="s">
        <v>1164</v>
      </c>
      <c r="C1710" s="291" t="s">
        <v>1481</v>
      </c>
      <c r="D1710" s="291" t="s">
        <v>843</v>
      </c>
      <c r="E1710" s="291" t="s">
        <v>1166</v>
      </c>
      <c r="F1710" s="291" t="s">
        <v>1167</v>
      </c>
      <c r="G1710" s="291" t="s">
        <v>1168</v>
      </c>
      <c r="H1710" s="294">
        <v>18.22</v>
      </c>
      <c r="I1710" s="294">
        <v>36.44</v>
      </c>
      <c r="J1710" s="291" t="s">
        <v>1169</v>
      </c>
      <c r="K1710" s="294">
        <v>227.75</v>
      </c>
      <c r="L1710" s="294">
        <v>3473.25</v>
      </c>
      <c r="M1710" s="294">
        <v>3245.5</v>
      </c>
      <c r="N1710" s="291" t="s">
        <v>42</v>
      </c>
    </row>
    <row r="1711" s="291" customFormat="1" hidden="1" outlineLevel="2" spans="1:14">
      <c r="A1711" s="291">
        <v>1559</v>
      </c>
      <c r="B1711" s="291" t="s">
        <v>1164</v>
      </c>
      <c r="C1711" s="291" t="s">
        <v>1481</v>
      </c>
      <c r="D1711" s="291" t="s">
        <v>843</v>
      </c>
      <c r="E1711" s="291" t="s">
        <v>1166</v>
      </c>
      <c r="F1711" s="291" t="s">
        <v>1167</v>
      </c>
      <c r="G1711" s="291" t="s">
        <v>1170</v>
      </c>
      <c r="H1711" s="294">
        <v>18.22</v>
      </c>
      <c r="I1711" s="294">
        <v>36.44</v>
      </c>
      <c r="J1711" s="291" t="s">
        <v>1169</v>
      </c>
      <c r="K1711" s="294">
        <v>227.75</v>
      </c>
      <c r="L1711" s="294">
        <v>3473.25</v>
      </c>
      <c r="M1711" s="294">
        <v>3245.5</v>
      </c>
      <c r="N1711" s="291" t="s">
        <v>42</v>
      </c>
    </row>
    <row r="1712" s="291" customFormat="1" hidden="1" outlineLevel="2" spans="1:14">
      <c r="A1712" s="291">
        <v>1560</v>
      </c>
      <c r="B1712" s="291" t="s">
        <v>1164</v>
      </c>
      <c r="C1712" s="291" t="s">
        <v>1481</v>
      </c>
      <c r="D1712" s="291" t="s">
        <v>843</v>
      </c>
      <c r="E1712" s="291" t="s">
        <v>1166</v>
      </c>
      <c r="F1712" s="291" t="s">
        <v>1167</v>
      </c>
      <c r="G1712" s="291" t="s">
        <v>1171</v>
      </c>
      <c r="H1712" s="294">
        <v>18.22</v>
      </c>
      <c r="I1712" s="294">
        <v>36.44</v>
      </c>
      <c r="J1712" s="291" t="s">
        <v>1169</v>
      </c>
      <c r="K1712" s="294">
        <v>227.75</v>
      </c>
      <c r="L1712" s="294">
        <v>3473.25</v>
      </c>
      <c r="M1712" s="294">
        <v>3245.5</v>
      </c>
      <c r="N1712" s="291" t="s">
        <v>42</v>
      </c>
    </row>
    <row r="1713" s="291" customFormat="1" hidden="1" outlineLevel="2" spans="1:14">
      <c r="A1713" s="291">
        <v>1561</v>
      </c>
      <c r="B1713" s="291" t="s">
        <v>1164</v>
      </c>
      <c r="C1713" s="291" t="s">
        <v>1481</v>
      </c>
      <c r="D1713" s="291" t="s">
        <v>843</v>
      </c>
      <c r="E1713" s="291" t="s">
        <v>1166</v>
      </c>
      <c r="F1713" s="291" t="s">
        <v>1167</v>
      </c>
      <c r="G1713" s="291" t="s">
        <v>1172</v>
      </c>
      <c r="H1713" s="294">
        <v>18.22</v>
      </c>
      <c r="I1713" s="294">
        <v>36.44</v>
      </c>
      <c r="J1713" s="291" t="s">
        <v>1169</v>
      </c>
      <c r="K1713" s="294">
        <v>227.75</v>
      </c>
      <c r="L1713" s="294">
        <v>3473.25</v>
      </c>
      <c r="M1713" s="294">
        <v>3245.5</v>
      </c>
      <c r="N1713" s="291" t="s">
        <v>42</v>
      </c>
    </row>
    <row r="1714" s="291" customFormat="1" hidden="1" outlineLevel="2" spans="1:14">
      <c r="A1714" s="291">
        <v>1562</v>
      </c>
      <c r="B1714" s="291" t="s">
        <v>1164</v>
      </c>
      <c r="C1714" s="291" t="s">
        <v>1481</v>
      </c>
      <c r="D1714" s="291" t="s">
        <v>843</v>
      </c>
      <c r="E1714" s="291" t="s">
        <v>1166</v>
      </c>
      <c r="F1714" s="291" t="s">
        <v>1167</v>
      </c>
      <c r="G1714" s="291" t="s">
        <v>1173</v>
      </c>
      <c r="H1714" s="294">
        <v>18.22</v>
      </c>
      <c r="I1714" s="294">
        <v>36.44</v>
      </c>
      <c r="J1714" s="291" t="s">
        <v>1169</v>
      </c>
      <c r="K1714" s="294">
        <v>227.75</v>
      </c>
      <c r="L1714" s="294">
        <v>3473.25</v>
      </c>
      <c r="M1714" s="294">
        <v>3245.5</v>
      </c>
      <c r="N1714" s="291" t="s">
        <v>42</v>
      </c>
    </row>
    <row r="1715" s="291" customFormat="1" hidden="1" outlineLevel="2" spans="1:14">
      <c r="A1715" s="291">
        <v>1563</v>
      </c>
      <c r="B1715" s="291" t="s">
        <v>1164</v>
      </c>
      <c r="C1715" s="291" t="s">
        <v>1481</v>
      </c>
      <c r="D1715" s="291" t="s">
        <v>843</v>
      </c>
      <c r="E1715" s="291" t="s">
        <v>1166</v>
      </c>
      <c r="F1715" s="291" t="s">
        <v>1167</v>
      </c>
      <c r="G1715" s="291" t="s">
        <v>1174</v>
      </c>
      <c r="H1715" s="294">
        <v>18.22</v>
      </c>
      <c r="I1715" s="294">
        <v>36.44</v>
      </c>
      <c r="J1715" s="291" t="s">
        <v>1169</v>
      </c>
      <c r="K1715" s="294">
        <v>227.75</v>
      </c>
      <c r="L1715" s="294">
        <v>3473.25</v>
      </c>
      <c r="M1715" s="294">
        <v>3245.5</v>
      </c>
      <c r="N1715" s="291" t="s">
        <v>42</v>
      </c>
    </row>
    <row r="1716" s="291" customFormat="1" hidden="1" outlineLevel="2" spans="1:14">
      <c r="A1716" s="291">
        <v>1564</v>
      </c>
      <c r="B1716" s="291" t="s">
        <v>1164</v>
      </c>
      <c r="C1716" s="291" t="s">
        <v>1481</v>
      </c>
      <c r="D1716" s="291" t="s">
        <v>843</v>
      </c>
      <c r="E1716" s="291" t="s">
        <v>1166</v>
      </c>
      <c r="F1716" s="291" t="s">
        <v>1167</v>
      </c>
      <c r="G1716" s="291" t="s">
        <v>1175</v>
      </c>
      <c r="H1716" s="294">
        <v>18.22</v>
      </c>
      <c r="I1716" s="294">
        <v>36.44</v>
      </c>
      <c r="J1716" s="291" t="s">
        <v>1169</v>
      </c>
      <c r="K1716" s="294">
        <v>227.75</v>
      </c>
      <c r="L1716" s="294">
        <v>3473.25</v>
      </c>
      <c r="M1716" s="294">
        <v>3245.5</v>
      </c>
      <c r="N1716" s="291" t="s">
        <v>42</v>
      </c>
    </row>
    <row r="1717" s="291" customFormat="1" outlineLevel="1" collapsed="1" spans="4:14">
      <c r="D1717" s="293" t="s">
        <v>1482</v>
      </c>
      <c r="H1717" s="294">
        <f>SUBTOTAL(9,H1707:H1716)</f>
        <v>182.22</v>
      </c>
      <c r="I1717" s="294">
        <f>SUBTOTAL(9,I1707:I1716)</f>
        <v>364.432</v>
      </c>
      <c r="K1717" s="294"/>
      <c r="L1717" s="294"/>
      <c r="M1717" s="294"/>
      <c r="N1717" s="291">
        <f>SUBTOTAL(9,N1707:N1716)</f>
        <v>0</v>
      </c>
    </row>
    <row r="1718" s="291" customFormat="1" hidden="1" outlineLevel="2" spans="1:14">
      <c r="A1718" s="291">
        <v>1565</v>
      </c>
      <c r="B1718" s="291" t="s">
        <v>1164</v>
      </c>
      <c r="C1718" s="291" t="s">
        <v>1483</v>
      </c>
      <c r="D1718" s="291" t="s">
        <v>191</v>
      </c>
      <c r="E1718" s="291" t="s">
        <v>1166</v>
      </c>
      <c r="F1718" s="291" t="s">
        <v>1167</v>
      </c>
      <c r="G1718" s="291" t="s">
        <v>1178</v>
      </c>
      <c r="H1718" s="294">
        <v>18.23</v>
      </c>
      <c r="I1718" s="294">
        <v>36.456</v>
      </c>
      <c r="J1718" s="291" t="s">
        <v>1169</v>
      </c>
      <c r="K1718" s="294">
        <v>227.85</v>
      </c>
      <c r="L1718" s="294">
        <v>3473.25</v>
      </c>
      <c r="M1718" s="294">
        <v>3245.4</v>
      </c>
      <c r="N1718" s="291" t="s">
        <v>42</v>
      </c>
    </row>
    <row r="1719" s="291" customFormat="1" hidden="1" outlineLevel="2" spans="1:14">
      <c r="A1719" s="291">
        <v>1566</v>
      </c>
      <c r="B1719" s="291" t="s">
        <v>1164</v>
      </c>
      <c r="C1719" s="291" t="s">
        <v>1483</v>
      </c>
      <c r="D1719" s="291" t="s">
        <v>191</v>
      </c>
      <c r="E1719" s="291" t="s">
        <v>1166</v>
      </c>
      <c r="F1719" s="291" t="s">
        <v>1167</v>
      </c>
      <c r="G1719" s="291" t="s">
        <v>1179</v>
      </c>
      <c r="H1719" s="294">
        <v>18.23</v>
      </c>
      <c r="I1719" s="294">
        <v>36.456</v>
      </c>
      <c r="J1719" s="291" t="s">
        <v>1169</v>
      </c>
      <c r="K1719" s="294">
        <v>227.85</v>
      </c>
      <c r="L1719" s="294">
        <v>3473.25</v>
      </c>
      <c r="M1719" s="294">
        <v>3245.4</v>
      </c>
      <c r="N1719" s="291" t="s">
        <v>42</v>
      </c>
    </row>
    <row r="1720" s="291" customFormat="1" hidden="1" outlineLevel="2" spans="1:14">
      <c r="A1720" s="291">
        <v>1567</v>
      </c>
      <c r="B1720" s="291" t="s">
        <v>1164</v>
      </c>
      <c r="C1720" s="291" t="s">
        <v>1483</v>
      </c>
      <c r="D1720" s="291" t="s">
        <v>191</v>
      </c>
      <c r="E1720" s="291" t="s">
        <v>1166</v>
      </c>
      <c r="F1720" s="291" t="s">
        <v>1167</v>
      </c>
      <c r="G1720" s="291" t="s">
        <v>1180</v>
      </c>
      <c r="H1720" s="294">
        <v>18.23</v>
      </c>
      <c r="I1720" s="294">
        <v>36.456</v>
      </c>
      <c r="J1720" s="291" t="s">
        <v>1169</v>
      </c>
      <c r="K1720" s="294">
        <v>227.85</v>
      </c>
      <c r="L1720" s="294">
        <v>3473.25</v>
      </c>
      <c r="M1720" s="294">
        <v>3245.4</v>
      </c>
      <c r="N1720" s="291" t="s">
        <v>42</v>
      </c>
    </row>
    <row r="1721" s="291" customFormat="1" hidden="1" outlineLevel="2" spans="1:14">
      <c r="A1721" s="291">
        <v>1568</v>
      </c>
      <c r="B1721" s="291" t="s">
        <v>1164</v>
      </c>
      <c r="C1721" s="291" t="s">
        <v>1483</v>
      </c>
      <c r="D1721" s="291" t="s">
        <v>191</v>
      </c>
      <c r="E1721" s="291" t="s">
        <v>1166</v>
      </c>
      <c r="F1721" s="291" t="s">
        <v>1167</v>
      </c>
      <c r="G1721" s="291" t="s">
        <v>1181</v>
      </c>
      <c r="H1721" s="294">
        <v>18.23</v>
      </c>
      <c r="I1721" s="294">
        <v>36.456</v>
      </c>
      <c r="J1721" s="291" t="s">
        <v>1169</v>
      </c>
      <c r="K1721" s="294">
        <v>227.85</v>
      </c>
      <c r="L1721" s="294">
        <v>3473.25</v>
      </c>
      <c r="M1721" s="294">
        <v>3245.4</v>
      </c>
      <c r="N1721" s="291" t="s">
        <v>42</v>
      </c>
    </row>
    <row r="1722" s="291" customFormat="1" hidden="1" outlineLevel="2" spans="1:14">
      <c r="A1722" s="291">
        <v>1569</v>
      </c>
      <c r="B1722" s="291" t="s">
        <v>1164</v>
      </c>
      <c r="C1722" s="291" t="s">
        <v>1483</v>
      </c>
      <c r="D1722" s="291" t="s">
        <v>191</v>
      </c>
      <c r="E1722" s="291" t="s">
        <v>1166</v>
      </c>
      <c r="F1722" s="291" t="s">
        <v>1167</v>
      </c>
      <c r="G1722" s="291" t="s">
        <v>1168</v>
      </c>
      <c r="H1722" s="294">
        <v>18.23</v>
      </c>
      <c r="I1722" s="294">
        <v>36.456</v>
      </c>
      <c r="J1722" s="291" t="s">
        <v>1169</v>
      </c>
      <c r="K1722" s="294">
        <v>227.85</v>
      </c>
      <c r="L1722" s="294">
        <v>3473.25</v>
      </c>
      <c r="M1722" s="294">
        <v>3245.4</v>
      </c>
      <c r="N1722" s="291" t="s">
        <v>42</v>
      </c>
    </row>
    <row r="1723" s="291" customFormat="1" hidden="1" outlineLevel="2" spans="1:14">
      <c r="A1723" s="291">
        <v>1570</v>
      </c>
      <c r="B1723" s="291" t="s">
        <v>1164</v>
      </c>
      <c r="C1723" s="291" t="s">
        <v>1483</v>
      </c>
      <c r="D1723" s="291" t="s">
        <v>191</v>
      </c>
      <c r="E1723" s="291" t="s">
        <v>1166</v>
      </c>
      <c r="F1723" s="291" t="s">
        <v>1167</v>
      </c>
      <c r="G1723" s="291" t="s">
        <v>1170</v>
      </c>
      <c r="H1723" s="294">
        <v>18.23</v>
      </c>
      <c r="I1723" s="294">
        <v>36.456</v>
      </c>
      <c r="J1723" s="291" t="s">
        <v>1169</v>
      </c>
      <c r="K1723" s="294">
        <v>227.85</v>
      </c>
      <c r="L1723" s="294">
        <v>3473.25</v>
      </c>
      <c r="M1723" s="294">
        <v>3245.4</v>
      </c>
      <c r="N1723" s="291" t="s">
        <v>42</v>
      </c>
    </row>
    <row r="1724" s="291" customFormat="1" hidden="1" outlineLevel="2" spans="1:14">
      <c r="A1724" s="291">
        <v>1571</v>
      </c>
      <c r="B1724" s="291" t="s">
        <v>1164</v>
      </c>
      <c r="C1724" s="291" t="s">
        <v>1483</v>
      </c>
      <c r="D1724" s="291" t="s">
        <v>191</v>
      </c>
      <c r="E1724" s="291" t="s">
        <v>1166</v>
      </c>
      <c r="F1724" s="291" t="s">
        <v>1167</v>
      </c>
      <c r="G1724" s="291" t="s">
        <v>1171</v>
      </c>
      <c r="H1724" s="294">
        <v>18.23</v>
      </c>
      <c r="I1724" s="294">
        <v>36.456</v>
      </c>
      <c r="J1724" s="291" t="s">
        <v>1169</v>
      </c>
      <c r="K1724" s="294">
        <v>227.85</v>
      </c>
      <c r="L1724" s="294">
        <v>3473.25</v>
      </c>
      <c r="M1724" s="294">
        <v>3245.4</v>
      </c>
      <c r="N1724" s="291" t="s">
        <v>42</v>
      </c>
    </row>
    <row r="1725" s="291" customFormat="1" hidden="1" outlineLevel="2" spans="1:14">
      <c r="A1725" s="291">
        <v>1572</v>
      </c>
      <c r="B1725" s="291" t="s">
        <v>1164</v>
      </c>
      <c r="C1725" s="291" t="s">
        <v>1483</v>
      </c>
      <c r="D1725" s="291" t="s">
        <v>191</v>
      </c>
      <c r="E1725" s="291" t="s">
        <v>1166</v>
      </c>
      <c r="F1725" s="291" t="s">
        <v>1167</v>
      </c>
      <c r="G1725" s="291" t="s">
        <v>1172</v>
      </c>
      <c r="H1725" s="294">
        <v>18.23</v>
      </c>
      <c r="I1725" s="294">
        <v>36.456</v>
      </c>
      <c r="J1725" s="291" t="s">
        <v>1169</v>
      </c>
      <c r="K1725" s="294">
        <v>227.85</v>
      </c>
      <c r="L1725" s="294">
        <v>3473.25</v>
      </c>
      <c r="M1725" s="294">
        <v>3245.4</v>
      </c>
      <c r="N1725" s="291" t="s">
        <v>42</v>
      </c>
    </row>
    <row r="1726" s="291" customFormat="1" hidden="1" outlineLevel="2" spans="1:14">
      <c r="A1726" s="291">
        <v>1573</v>
      </c>
      <c r="B1726" s="291" t="s">
        <v>1164</v>
      </c>
      <c r="C1726" s="291" t="s">
        <v>1483</v>
      </c>
      <c r="D1726" s="291" t="s">
        <v>191</v>
      </c>
      <c r="E1726" s="291" t="s">
        <v>1166</v>
      </c>
      <c r="F1726" s="291" t="s">
        <v>1167</v>
      </c>
      <c r="G1726" s="291" t="s">
        <v>1173</v>
      </c>
      <c r="H1726" s="294">
        <v>18.23</v>
      </c>
      <c r="I1726" s="294">
        <v>36.456</v>
      </c>
      <c r="J1726" s="291" t="s">
        <v>1169</v>
      </c>
      <c r="K1726" s="294">
        <v>227.85</v>
      </c>
      <c r="L1726" s="294">
        <v>3473.25</v>
      </c>
      <c r="M1726" s="294">
        <v>3245.4</v>
      </c>
      <c r="N1726" s="291" t="s">
        <v>42</v>
      </c>
    </row>
    <row r="1727" s="291" customFormat="1" hidden="1" outlineLevel="2" spans="1:14">
      <c r="A1727" s="291">
        <v>1574</v>
      </c>
      <c r="B1727" s="291" t="s">
        <v>1164</v>
      </c>
      <c r="C1727" s="291" t="s">
        <v>1483</v>
      </c>
      <c r="D1727" s="291" t="s">
        <v>191</v>
      </c>
      <c r="E1727" s="291" t="s">
        <v>1166</v>
      </c>
      <c r="F1727" s="291" t="s">
        <v>1167</v>
      </c>
      <c r="G1727" s="291" t="s">
        <v>1174</v>
      </c>
      <c r="H1727" s="294">
        <v>18.23</v>
      </c>
      <c r="I1727" s="294">
        <v>36.456</v>
      </c>
      <c r="J1727" s="291" t="s">
        <v>1169</v>
      </c>
      <c r="K1727" s="294">
        <v>227.85</v>
      </c>
      <c r="L1727" s="294">
        <v>3473.25</v>
      </c>
      <c r="M1727" s="294">
        <v>3245.4</v>
      </c>
      <c r="N1727" s="291" t="s">
        <v>42</v>
      </c>
    </row>
    <row r="1728" s="291" customFormat="1" hidden="1" outlineLevel="2" spans="1:14">
      <c r="A1728" s="291">
        <v>1575</v>
      </c>
      <c r="B1728" s="291" t="s">
        <v>1164</v>
      </c>
      <c r="C1728" s="291" t="s">
        <v>1483</v>
      </c>
      <c r="D1728" s="291" t="s">
        <v>191</v>
      </c>
      <c r="E1728" s="291" t="s">
        <v>1166</v>
      </c>
      <c r="F1728" s="291" t="s">
        <v>1167</v>
      </c>
      <c r="G1728" s="291" t="s">
        <v>1175</v>
      </c>
      <c r="H1728" s="294">
        <v>18.23</v>
      </c>
      <c r="I1728" s="294">
        <v>36.456</v>
      </c>
      <c r="J1728" s="291" t="s">
        <v>1169</v>
      </c>
      <c r="K1728" s="294">
        <v>227.85</v>
      </c>
      <c r="L1728" s="294">
        <v>3473.25</v>
      </c>
      <c r="M1728" s="294">
        <v>3245.4</v>
      </c>
      <c r="N1728" s="291" t="s">
        <v>42</v>
      </c>
    </row>
    <row r="1729" s="291" customFormat="1" outlineLevel="1" collapsed="1" spans="4:14">
      <c r="D1729" s="293" t="s">
        <v>1484</v>
      </c>
      <c r="H1729" s="294">
        <f>SUBTOTAL(9,H1718:H1728)</f>
        <v>200.53</v>
      </c>
      <c r="I1729" s="294">
        <f>SUBTOTAL(9,I1718:I1728)</f>
        <v>401.016</v>
      </c>
      <c r="K1729" s="294"/>
      <c r="L1729" s="294"/>
      <c r="M1729" s="294"/>
      <c r="N1729" s="291">
        <f>SUBTOTAL(9,N1718:N1728)</f>
        <v>0</v>
      </c>
    </row>
    <row r="1730" s="291" customFormat="1" hidden="1" outlineLevel="2" spans="1:14">
      <c r="A1730" s="291">
        <v>1576</v>
      </c>
      <c r="B1730" s="291" t="s">
        <v>1164</v>
      </c>
      <c r="C1730" s="291" t="s">
        <v>1485</v>
      </c>
      <c r="D1730" s="291" t="s">
        <v>485</v>
      </c>
      <c r="E1730" s="291" t="s">
        <v>1166</v>
      </c>
      <c r="F1730" s="291" t="s">
        <v>1167</v>
      </c>
      <c r="G1730" s="291" t="s">
        <v>1178</v>
      </c>
      <c r="H1730" s="294">
        <v>18.23</v>
      </c>
      <c r="I1730" s="294">
        <v>36.456</v>
      </c>
      <c r="J1730" s="291" t="s">
        <v>1169</v>
      </c>
      <c r="K1730" s="294">
        <v>227.85</v>
      </c>
      <c r="L1730" s="294">
        <v>3473.25</v>
      </c>
      <c r="M1730" s="294">
        <v>3245.4</v>
      </c>
      <c r="N1730" s="291" t="s">
        <v>42</v>
      </c>
    </row>
    <row r="1731" s="291" customFormat="1" hidden="1" outlineLevel="2" spans="1:14">
      <c r="A1731" s="291">
        <v>1577</v>
      </c>
      <c r="B1731" s="291" t="s">
        <v>1164</v>
      </c>
      <c r="C1731" s="291" t="s">
        <v>1485</v>
      </c>
      <c r="D1731" s="291" t="s">
        <v>485</v>
      </c>
      <c r="E1731" s="291" t="s">
        <v>1166</v>
      </c>
      <c r="F1731" s="291" t="s">
        <v>1167</v>
      </c>
      <c r="G1731" s="291" t="s">
        <v>1179</v>
      </c>
      <c r="H1731" s="294">
        <v>18.23</v>
      </c>
      <c r="I1731" s="294">
        <v>36.456</v>
      </c>
      <c r="J1731" s="291" t="s">
        <v>1169</v>
      </c>
      <c r="K1731" s="294">
        <v>227.85</v>
      </c>
      <c r="L1731" s="294">
        <v>3473.25</v>
      </c>
      <c r="M1731" s="294">
        <v>3245.4</v>
      </c>
      <c r="N1731" s="291" t="s">
        <v>42</v>
      </c>
    </row>
    <row r="1732" s="291" customFormat="1" hidden="1" outlineLevel="2" spans="1:14">
      <c r="A1732" s="291">
        <v>1578</v>
      </c>
      <c r="B1732" s="291" t="s">
        <v>1164</v>
      </c>
      <c r="C1732" s="291" t="s">
        <v>1485</v>
      </c>
      <c r="D1732" s="291" t="s">
        <v>485</v>
      </c>
      <c r="E1732" s="291" t="s">
        <v>1166</v>
      </c>
      <c r="F1732" s="291" t="s">
        <v>1167</v>
      </c>
      <c r="G1732" s="291" t="s">
        <v>1180</v>
      </c>
      <c r="H1732" s="294">
        <v>18.23</v>
      </c>
      <c r="I1732" s="294">
        <v>36.456</v>
      </c>
      <c r="J1732" s="291" t="s">
        <v>1169</v>
      </c>
      <c r="K1732" s="294">
        <v>227.85</v>
      </c>
      <c r="L1732" s="294">
        <v>3473.25</v>
      </c>
      <c r="M1732" s="294">
        <v>3245.4</v>
      </c>
      <c r="N1732" s="291" t="s">
        <v>42</v>
      </c>
    </row>
    <row r="1733" s="291" customFormat="1" hidden="1" outlineLevel="2" spans="1:14">
      <c r="A1733" s="291">
        <v>1579</v>
      </c>
      <c r="B1733" s="291" t="s">
        <v>1164</v>
      </c>
      <c r="C1733" s="291" t="s">
        <v>1485</v>
      </c>
      <c r="D1733" s="291" t="s">
        <v>485</v>
      </c>
      <c r="E1733" s="291" t="s">
        <v>1166</v>
      </c>
      <c r="F1733" s="291" t="s">
        <v>1167</v>
      </c>
      <c r="G1733" s="291" t="s">
        <v>1181</v>
      </c>
      <c r="H1733" s="294">
        <v>18.23</v>
      </c>
      <c r="I1733" s="294">
        <v>36.456</v>
      </c>
      <c r="J1733" s="291" t="s">
        <v>1169</v>
      </c>
      <c r="K1733" s="294">
        <v>227.85</v>
      </c>
      <c r="L1733" s="294">
        <v>3473.25</v>
      </c>
      <c r="M1733" s="294">
        <v>3245.4</v>
      </c>
      <c r="N1733" s="291" t="s">
        <v>42</v>
      </c>
    </row>
    <row r="1734" s="291" customFormat="1" hidden="1" outlineLevel="2" spans="1:14">
      <c r="A1734" s="291">
        <v>1580</v>
      </c>
      <c r="B1734" s="291" t="s">
        <v>1164</v>
      </c>
      <c r="C1734" s="291" t="s">
        <v>1485</v>
      </c>
      <c r="D1734" s="291" t="s">
        <v>485</v>
      </c>
      <c r="E1734" s="291" t="s">
        <v>1166</v>
      </c>
      <c r="F1734" s="291" t="s">
        <v>1167</v>
      </c>
      <c r="G1734" s="291" t="s">
        <v>1168</v>
      </c>
      <c r="H1734" s="294">
        <v>18.23</v>
      </c>
      <c r="I1734" s="294">
        <v>36.456</v>
      </c>
      <c r="J1734" s="291" t="s">
        <v>1169</v>
      </c>
      <c r="K1734" s="294">
        <v>227.85</v>
      </c>
      <c r="L1734" s="294">
        <v>3473.25</v>
      </c>
      <c r="M1734" s="294">
        <v>3245.4</v>
      </c>
      <c r="N1734" s="291" t="s">
        <v>42</v>
      </c>
    </row>
    <row r="1735" s="291" customFormat="1" hidden="1" outlineLevel="2" spans="1:14">
      <c r="A1735" s="291">
        <v>1581</v>
      </c>
      <c r="B1735" s="291" t="s">
        <v>1164</v>
      </c>
      <c r="C1735" s="291" t="s">
        <v>1485</v>
      </c>
      <c r="D1735" s="291" t="s">
        <v>485</v>
      </c>
      <c r="E1735" s="291" t="s">
        <v>1166</v>
      </c>
      <c r="F1735" s="291" t="s">
        <v>1167</v>
      </c>
      <c r="G1735" s="291" t="s">
        <v>1170</v>
      </c>
      <c r="H1735" s="294">
        <v>18.23</v>
      </c>
      <c r="I1735" s="294">
        <v>36.456</v>
      </c>
      <c r="J1735" s="291" t="s">
        <v>1169</v>
      </c>
      <c r="K1735" s="294">
        <v>227.85</v>
      </c>
      <c r="L1735" s="294">
        <v>3473.25</v>
      </c>
      <c r="M1735" s="294">
        <v>3245.4</v>
      </c>
      <c r="N1735" s="291" t="s">
        <v>42</v>
      </c>
    </row>
    <row r="1736" s="291" customFormat="1" hidden="1" outlineLevel="2" spans="1:14">
      <c r="A1736" s="291">
        <v>1582</v>
      </c>
      <c r="B1736" s="291" t="s">
        <v>1164</v>
      </c>
      <c r="C1736" s="291" t="s">
        <v>1485</v>
      </c>
      <c r="D1736" s="291" t="s">
        <v>485</v>
      </c>
      <c r="E1736" s="291" t="s">
        <v>1166</v>
      </c>
      <c r="F1736" s="291" t="s">
        <v>1167</v>
      </c>
      <c r="G1736" s="291" t="s">
        <v>1171</v>
      </c>
      <c r="H1736" s="294">
        <v>18.23</v>
      </c>
      <c r="I1736" s="294">
        <v>36.456</v>
      </c>
      <c r="J1736" s="291" t="s">
        <v>1169</v>
      </c>
      <c r="K1736" s="294">
        <v>227.85</v>
      </c>
      <c r="L1736" s="294">
        <v>3473.25</v>
      </c>
      <c r="M1736" s="294">
        <v>3245.4</v>
      </c>
      <c r="N1736" s="291" t="s">
        <v>42</v>
      </c>
    </row>
    <row r="1737" s="291" customFormat="1" hidden="1" outlineLevel="2" spans="1:14">
      <c r="A1737" s="291">
        <v>1583</v>
      </c>
      <c r="B1737" s="291" t="s">
        <v>1164</v>
      </c>
      <c r="C1737" s="291" t="s">
        <v>1485</v>
      </c>
      <c r="D1737" s="291" t="s">
        <v>485</v>
      </c>
      <c r="E1737" s="291" t="s">
        <v>1166</v>
      </c>
      <c r="F1737" s="291" t="s">
        <v>1167</v>
      </c>
      <c r="G1737" s="291" t="s">
        <v>1172</v>
      </c>
      <c r="H1737" s="294">
        <v>18.23</v>
      </c>
      <c r="I1737" s="294">
        <v>36.456</v>
      </c>
      <c r="J1737" s="291" t="s">
        <v>1169</v>
      </c>
      <c r="K1737" s="294">
        <v>227.85</v>
      </c>
      <c r="L1737" s="294">
        <v>3473.25</v>
      </c>
      <c r="M1737" s="294">
        <v>3245.4</v>
      </c>
      <c r="N1737" s="291" t="s">
        <v>42</v>
      </c>
    </row>
    <row r="1738" s="291" customFormat="1" hidden="1" outlineLevel="2" spans="1:14">
      <c r="A1738" s="291">
        <v>1584</v>
      </c>
      <c r="B1738" s="291" t="s">
        <v>1164</v>
      </c>
      <c r="C1738" s="291" t="s">
        <v>1485</v>
      </c>
      <c r="D1738" s="291" t="s">
        <v>485</v>
      </c>
      <c r="E1738" s="291" t="s">
        <v>1166</v>
      </c>
      <c r="F1738" s="291" t="s">
        <v>1167</v>
      </c>
      <c r="G1738" s="291" t="s">
        <v>1173</v>
      </c>
      <c r="H1738" s="294">
        <v>18.23</v>
      </c>
      <c r="I1738" s="294">
        <v>36.456</v>
      </c>
      <c r="J1738" s="291" t="s">
        <v>1169</v>
      </c>
      <c r="K1738" s="294">
        <v>227.85</v>
      </c>
      <c r="L1738" s="294">
        <v>3473.25</v>
      </c>
      <c r="M1738" s="294">
        <v>3245.4</v>
      </c>
      <c r="N1738" s="291" t="s">
        <v>42</v>
      </c>
    </row>
    <row r="1739" s="291" customFormat="1" hidden="1" outlineLevel="2" spans="1:14">
      <c r="A1739" s="291">
        <v>1585</v>
      </c>
      <c r="B1739" s="291" t="s">
        <v>1164</v>
      </c>
      <c r="C1739" s="291" t="s">
        <v>1485</v>
      </c>
      <c r="D1739" s="291" t="s">
        <v>485</v>
      </c>
      <c r="E1739" s="291" t="s">
        <v>1166</v>
      </c>
      <c r="F1739" s="291" t="s">
        <v>1167</v>
      </c>
      <c r="G1739" s="291" t="s">
        <v>1174</v>
      </c>
      <c r="H1739" s="294">
        <v>18.23</v>
      </c>
      <c r="I1739" s="294">
        <v>36.456</v>
      </c>
      <c r="J1739" s="291" t="s">
        <v>1169</v>
      </c>
      <c r="K1739" s="294">
        <v>227.85</v>
      </c>
      <c r="L1739" s="294">
        <v>3473.25</v>
      </c>
      <c r="M1739" s="294">
        <v>3245.4</v>
      </c>
      <c r="N1739" s="291" t="s">
        <v>42</v>
      </c>
    </row>
    <row r="1740" s="291" customFormat="1" hidden="1" outlineLevel="2" spans="1:14">
      <c r="A1740" s="291">
        <v>1586</v>
      </c>
      <c r="B1740" s="291" t="s">
        <v>1164</v>
      </c>
      <c r="C1740" s="291" t="s">
        <v>1485</v>
      </c>
      <c r="D1740" s="291" t="s">
        <v>485</v>
      </c>
      <c r="E1740" s="291" t="s">
        <v>1166</v>
      </c>
      <c r="F1740" s="291" t="s">
        <v>1167</v>
      </c>
      <c r="G1740" s="291" t="s">
        <v>1175</v>
      </c>
      <c r="H1740" s="294">
        <v>18.23</v>
      </c>
      <c r="I1740" s="294">
        <v>36.456</v>
      </c>
      <c r="J1740" s="291" t="s">
        <v>1169</v>
      </c>
      <c r="K1740" s="294">
        <v>227.85</v>
      </c>
      <c r="L1740" s="294">
        <v>3473.25</v>
      </c>
      <c r="M1740" s="294">
        <v>3245.4</v>
      </c>
      <c r="N1740" s="291" t="s">
        <v>42</v>
      </c>
    </row>
    <row r="1741" s="291" customFormat="1" outlineLevel="1" collapsed="1" spans="4:14">
      <c r="D1741" s="293" t="s">
        <v>1486</v>
      </c>
      <c r="H1741" s="294">
        <f>SUBTOTAL(9,H1730:H1740)</f>
        <v>200.53</v>
      </c>
      <c r="I1741" s="294">
        <f>SUBTOTAL(9,I1730:I1740)</f>
        <v>401.016</v>
      </c>
      <c r="K1741" s="294"/>
      <c r="L1741" s="294"/>
      <c r="M1741" s="294"/>
      <c r="N1741" s="291">
        <f>SUBTOTAL(9,N1730:N1740)</f>
        <v>0</v>
      </c>
    </row>
    <row r="1742" s="291" customFormat="1" hidden="1" outlineLevel="2" spans="1:14">
      <c r="A1742" s="291">
        <v>1587</v>
      </c>
      <c r="B1742" s="291" t="s">
        <v>1164</v>
      </c>
      <c r="C1742" s="291" t="s">
        <v>1487</v>
      </c>
      <c r="D1742" s="291" t="s">
        <v>744</v>
      </c>
      <c r="E1742" s="291" t="s">
        <v>1166</v>
      </c>
      <c r="F1742" s="291" t="s">
        <v>1167</v>
      </c>
      <c r="G1742" s="291" t="s">
        <v>1178</v>
      </c>
      <c r="H1742" s="294">
        <v>18.23</v>
      </c>
      <c r="I1742" s="294">
        <v>36.456</v>
      </c>
      <c r="J1742" s="291" t="s">
        <v>1169</v>
      </c>
      <c r="K1742" s="294">
        <v>227.85</v>
      </c>
      <c r="L1742" s="294">
        <v>3473.25</v>
      </c>
      <c r="M1742" s="294">
        <v>3245.4</v>
      </c>
      <c r="N1742" s="291" t="s">
        <v>42</v>
      </c>
    </row>
    <row r="1743" s="291" customFormat="1" hidden="1" outlineLevel="2" spans="1:14">
      <c r="A1743" s="291">
        <v>1588</v>
      </c>
      <c r="B1743" s="291" t="s">
        <v>1164</v>
      </c>
      <c r="C1743" s="291" t="s">
        <v>1487</v>
      </c>
      <c r="D1743" s="291" t="s">
        <v>744</v>
      </c>
      <c r="E1743" s="291" t="s">
        <v>1166</v>
      </c>
      <c r="F1743" s="291" t="s">
        <v>1167</v>
      </c>
      <c r="G1743" s="291" t="s">
        <v>1179</v>
      </c>
      <c r="H1743" s="294">
        <v>18.23</v>
      </c>
      <c r="I1743" s="294">
        <v>36.456</v>
      </c>
      <c r="J1743" s="291" t="s">
        <v>1169</v>
      </c>
      <c r="K1743" s="294">
        <v>227.85</v>
      </c>
      <c r="L1743" s="294">
        <v>3473.25</v>
      </c>
      <c r="M1743" s="294">
        <v>3245.4</v>
      </c>
      <c r="N1743" s="291" t="s">
        <v>42</v>
      </c>
    </row>
    <row r="1744" s="291" customFormat="1" hidden="1" outlineLevel="2" spans="1:14">
      <c r="A1744" s="291">
        <v>1589</v>
      </c>
      <c r="B1744" s="291" t="s">
        <v>1164</v>
      </c>
      <c r="C1744" s="291" t="s">
        <v>1487</v>
      </c>
      <c r="D1744" s="291" t="s">
        <v>744</v>
      </c>
      <c r="E1744" s="291" t="s">
        <v>1166</v>
      </c>
      <c r="F1744" s="291" t="s">
        <v>1167</v>
      </c>
      <c r="G1744" s="291" t="s">
        <v>1180</v>
      </c>
      <c r="H1744" s="294">
        <v>18.23</v>
      </c>
      <c r="I1744" s="294">
        <v>36.456</v>
      </c>
      <c r="J1744" s="291" t="s">
        <v>1169</v>
      </c>
      <c r="K1744" s="294">
        <v>227.85</v>
      </c>
      <c r="L1744" s="294">
        <v>3473.25</v>
      </c>
      <c r="M1744" s="294">
        <v>3245.4</v>
      </c>
      <c r="N1744" s="291" t="s">
        <v>42</v>
      </c>
    </row>
    <row r="1745" s="291" customFormat="1" hidden="1" outlineLevel="2" spans="1:14">
      <c r="A1745" s="291">
        <v>1590</v>
      </c>
      <c r="B1745" s="291" t="s">
        <v>1164</v>
      </c>
      <c r="C1745" s="291" t="s">
        <v>1487</v>
      </c>
      <c r="D1745" s="291" t="s">
        <v>744</v>
      </c>
      <c r="E1745" s="291" t="s">
        <v>1166</v>
      </c>
      <c r="F1745" s="291" t="s">
        <v>1167</v>
      </c>
      <c r="G1745" s="291" t="s">
        <v>1181</v>
      </c>
      <c r="H1745" s="294">
        <v>18.23</v>
      </c>
      <c r="I1745" s="294">
        <v>36.456</v>
      </c>
      <c r="J1745" s="291" t="s">
        <v>1169</v>
      </c>
      <c r="K1745" s="294">
        <v>227.85</v>
      </c>
      <c r="L1745" s="294">
        <v>3473.25</v>
      </c>
      <c r="M1745" s="294">
        <v>3245.4</v>
      </c>
      <c r="N1745" s="291" t="s">
        <v>42</v>
      </c>
    </row>
    <row r="1746" s="291" customFormat="1" hidden="1" outlineLevel="2" spans="1:14">
      <c r="A1746" s="291">
        <v>1591</v>
      </c>
      <c r="B1746" s="291" t="s">
        <v>1164</v>
      </c>
      <c r="C1746" s="291" t="s">
        <v>1487</v>
      </c>
      <c r="D1746" s="291" t="s">
        <v>744</v>
      </c>
      <c r="E1746" s="291" t="s">
        <v>1166</v>
      </c>
      <c r="F1746" s="291" t="s">
        <v>1167</v>
      </c>
      <c r="G1746" s="291" t="s">
        <v>1168</v>
      </c>
      <c r="H1746" s="294">
        <v>18.23</v>
      </c>
      <c r="I1746" s="294">
        <v>36.456</v>
      </c>
      <c r="J1746" s="291" t="s">
        <v>1169</v>
      </c>
      <c r="K1746" s="294">
        <v>227.85</v>
      </c>
      <c r="L1746" s="294">
        <v>3473.25</v>
      </c>
      <c r="M1746" s="294">
        <v>3245.4</v>
      </c>
      <c r="N1746" s="291" t="s">
        <v>42</v>
      </c>
    </row>
    <row r="1747" s="291" customFormat="1" hidden="1" outlineLevel="2" spans="1:14">
      <c r="A1747" s="291">
        <v>1592</v>
      </c>
      <c r="B1747" s="291" t="s">
        <v>1164</v>
      </c>
      <c r="C1747" s="291" t="s">
        <v>1487</v>
      </c>
      <c r="D1747" s="291" t="s">
        <v>744</v>
      </c>
      <c r="E1747" s="291" t="s">
        <v>1166</v>
      </c>
      <c r="F1747" s="291" t="s">
        <v>1167</v>
      </c>
      <c r="G1747" s="291" t="s">
        <v>1170</v>
      </c>
      <c r="H1747" s="294">
        <v>18.23</v>
      </c>
      <c r="I1747" s="294">
        <v>36.456</v>
      </c>
      <c r="J1747" s="291" t="s">
        <v>1169</v>
      </c>
      <c r="K1747" s="294">
        <v>227.85</v>
      </c>
      <c r="L1747" s="294">
        <v>3473.25</v>
      </c>
      <c r="M1747" s="294">
        <v>3245.4</v>
      </c>
      <c r="N1747" s="291" t="s">
        <v>42</v>
      </c>
    </row>
    <row r="1748" s="291" customFormat="1" hidden="1" outlineLevel="2" spans="1:14">
      <c r="A1748" s="291">
        <v>1593</v>
      </c>
      <c r="B1748" s="291" t="s">
        <v>1164</v>
      </c>
      <c r="C1748" s="291" t="s">
        <v>1487</v>
      </c>
      <c r="D1748" s="291" t="s">
        <v>744</v>
      </c>
      <c r="E1748" s="291" t="s">
        <v>1166</v>
      </c>
      <c r="F1748" s="291" t="s">
        <v>1167</v>
      </c>
      <c r="G1748" s="291" t="s">
        <v>1171</v>
      </c>
      <c r="H1748" s="294">
        <v>18.23</v>
      </c>
      <c r="I1748" s="294">
        <v>36.456</v>
      </c>
      <c r="J1748" s="291" t="s">
        <v>1169</v>
      </c>
      <c r="K1748" s="294">
        <v>227.85</v>
      </c>
      <c r="L1748" s="294">
        <v>3473.25</v>
      </c>
      <c r="M1748" s="294">
        <v>3245.4</v>
      </c>
      <c r="N1748" s="291" t="s">
        <v>42</v>
      </c>
    </row>
    <row r="1749" s="291" customFormat="1" hidden="1" outlineLevel="2" spans="1:14">
      <c r="A1749" s="291">
        <v>1594</v>
      </c>
      <c r="B1749" s="291" t="s">
        <v>1164</v>
      </c>
      <c r="C1749" s="291" t="s">
        <v>1487</v>
      </c>
      <c r="D1749" s="291" t="s">
        <v>744</v>
      </c>
      <c r="E1749" s="291" t="s">
        <v>1166</v>
      </c>
      <c r="F1749" s="291" t="s">
        <v>1167</v>
      </c>
      <c r="G1749" s="291" t="s">
        <v>1172</v>
      </c>
      <c r="H1749" s="294">
        <v>18.23</v>
      </c>
      <c r="I1749" s="294">
        <v>36.456</v>
      </c>
      <c r="J1749" s="291" t="s">
        <v>1169</v>
      </c>
      <c r="K1749" s="294">
        <v>227.85</v>
      </c>
      <c r="L1749" s="294">
        <v>3473.25</v>
      </c>
      <c r="M1749" s="294">
        <v>3245.4</v>
      </c>
      <c r="N1749" s="291" t="s">
        <v>42</v>
      </c>
    </row>
    <row r="1750" s="291" customFormat="1" hidden="1" outlineLevel="2" spans="1:14">
      <c r="A1750" s="291">
        <v>1595</v>
      </c>
      <c r="B1750" s="291" t="s">
        <v>1164</v>
      </c>
      <c r="C1750" s="291" t="s">
        <v>1487</v>
      </c>
      <c r="D1750" s="291" t="s">
        <v>744</v>
      </c>
      <c r="E1750" s="291" t="s">
        <v>1166</v>
      </c>
      <c r="F1750" s="291" t="s">
        <v>1167</v>
      </c>
      <c r="G1750" s="291" t="s">
        <v>1173</v>
      </c>
      <c r="H1750" s="294">
        <v>18.23</v>
      </c>
      <c r="I1750" s="294">
        <v>36.456</v>
      </c>
      <c r="J1750" s="291" t="s">
        <v>1169</v>
      </c>
      <c r="K1750" s="294">
        <v>227.85</v>
      </c>
      <c r="L1750" s="294">
        <v>3473.25</v>
      </c>
      <c r="M1750" s="294">
        <v>3245.4</v>
      </c>
      <c r="N1750" s="291" t="s">
        <v>42</v>
      </c>
    </row>
    <row r="1751" s="291" customFormat="1" hidden="1" outlineLevel="2" spans="1:14">
      <c r="A1751" s="291">
        <v>1596</v>
      </c>
      <c r="B1751" s="291" t="s">
        <v>1164</v>
      </c>
      <c r="C1751" s="291" t="s">
        <v>1487</v>
      </c>
      <c r="D1751" s="291" t="s">
        <v>744</v>
      </c>
      <c r="E1751" s="291" t="s">
        <v>1166</v>
      </c>
      <c r="F1751" s="291" t="s">
        <v>1167</v>
      </c>
      <c r="G1751" s="291" t="s">
        <v>1174</v>
      </c>
      <c r="H1751" s="294">
        <v>18.23</v>
      </c>
      <c r="I1751" s="294">
        <v>36.456</v>
      </c>
      <c r="J1751" s="291" t="s">
        <v>1169</v>
      </c>
      <c r="K1751" s="294">
        <v>227.85</v>
      </c>
      <c r="L1751" s="294">
        <v>3473.25</v>
      </c>
      <c r="M1751" s="294">
        <v>3245.4</v>
      </c>
      <c r="N1751" s="291" t="s">
        <v>42</v>
      </c>
    </row>
    <row r="1752" s="291" customFormat="1" hidden="1" outlineLevel="2" spans="1:14">
      <c r="A1752" s="291">
        <v>1597</v>
      </c>
      <c r="B1752" s="291" t="s">
        <v>1164</v>
      </c>
      <c r="C1752" s="291" t="s">
        <v>1487</v>
      </c>
      <c r="D1752" s="291" t="s">
        <v>744</v>
      </c>
      <c r="E1752" s="291" t="s">
        <v>1166</v>
      </c>
      <c r="F1752" s="291" t="s">
        <v>1167</v>
      </c>
      <c r="G1752" s="291" t="s">
        <v>1175</v>
      </c>
      <c r="H1752" s="294">
        <v>18.23</v>
      </c>
      <c r="I1752" s="294">
        <v>36.456</v>
      </c>
      <c r="J1752" s="291" t="s">
        <v>1169</v>
      </c>
      <c r="K1752" s="294">
        <v>227.85</v>
      </c>
      <c r="L1752" s="294">
        <v>3473.25</v>
      </c>
      <c r="M1752" s="294">
        <v>3245.4</v>
      </c>
      <c r="N1752" s="291" t="s">
        <v>42</v>
      </c>
    </row>
    <row r="1753" s="291" customFormat="1" outlineLevel="1" collapsed="1" spans="4:14">
      <c r="D1753" s="293" t="s">
        <v>1488</v>
      </c>
      <c r="H1753" s="294">
        <f>SUBTOTAL(9,H1742:H1752)</f>
        <v>200.53</v>
      </c>
      <c r="I1753" s="294">
        <f>SUBTOTAL(9,I1742:I1752)</f>
        <v>401.016</v>
      </c>
      <c r="K1753" s="294"/>
      <c r="L1753" s="294"/>
      <c r="M1753" s="294"/>
      <c r="N1753" s="291">
        <f>SUBTOTAL(9,N1742:N1752)</f>
        <v>0</v>
      </c>
    </row>
    <row r="1754" s="291" customFormat="1" hidden="1" outlineLevel="2" spans="1:14">
      <c r="A1754" s="291">
        <v>1598</v>
      </c>
      <c r="B1754" s="291" t="s">
        <v>1164</v>
      </c>
      <c r="C1754" s="291" t="s">
        <v>1489</v>
      </c>
      <c r="D1754" s="291" t="s">
        <v>746</v>
      </c>
      <c r="E1754" s="291" t="s">
        <v>1166</v>
      </c>
      <c r="F1754" s="291" t="s">
        <v>1167</v>
      </c>
      <c r="G1754" s="291" t="s">
        <v>1178</v>
      </c>
      <c r="H1754" s="294">
        <v>18.23</v>
      </c>
      <c r="I1754" s="294">
        <v>36.456</v>
      </c>
      <c r="J1754" s="291" t="s">
        <v>1169</v>
      </c>
      <c r="K1754" s="294">
        <v>227.85</v>
      </c>
      <c r="L1754" s="294">
        <v>3473.25</v>
      </c>
      <c r="M1754" s="294">
        <v>3245.4</v>
      </c>
      <c r="N1754" s="291" t="s">
        <v>42</v>
      </c>
    </row>
    <row r="1755" s="291" customFormat="1" hidden="1" outlineLevel="2" spans="1:14">
      <c r="A1755" s="291">
        <v>1599</v>
      </c>
      <c r="B1755" s="291" t="s">
        <v>1164</v>
      </c>
      <c r="C1755" s="291" t="s">
        <v>1489</v>
      </c>
      <c r="D1755" s="291" t="s">
        <v>746</v>
      </c>
      <c r="E1755" s="291" t="s">
        <v>1166</v>
      </c>
      <c r="F1755" s="291" t="s">
        <v>1167</v>
      </c>
      <c r="G1755" s="291" t="s">
        <v>1179</v>
      </c>
      <c r="H1755" s="294">
        <v>18.23</v>
      </c>
      <c r="I1755" s="294">
        <v>36.456</v>
      </c>
      <c r="J1755" s="291" t="s">
        <v>1169</v>
      </c>
      <c r="K1755" s="294">
        <v>227.85</v>
      </c>
      <c r="L1755" s="294">
        <v>3473.25</v>
      </c>
      <c r="M1755" s="294">
        <v>3245.4</v>
      </c>
      <c r="N1755" s="291" t="s">
        <v>42</v>
      </c>
    </row>
    <row r="1756" s="291" customFormat="1" hidden="1" outlineLevel="2" spans="1:14">
      <c r="A1756" s="291">
        <v>1600</v>
      </c>
      <c r="B1756" s="291" t="s">
        <v>1164</v>
      </c>
      <c r="C1756" s="291" t="s">
        <v>1489</v>
      </c>
      <c r="D1756" s="291" t="s">
        <v>746</v>
      </c>
      <c r="E1756" s="291" t="s">
        <v>1166</v>
      </c>
      <c r="F1756" s="291" t="s">
        <v>1167</v>
      </c>
      <c r="G1756" s="291" t="s">
        <v>1180</v>
      </c>
      <c r="H1756" s="294">
        <v>18.23</v>
      </c>
      <c r="I1756" s="294">
        <v>36.456</v>
      </c>
      <c r="J1756" s="291" t="s">
        <v>1169</v>
      </c>
      <c r="K1756" s="294">
        <v>227.85</v>
      </c>
      <c r="L1756" s="294">
        <v>3473.25</v>
      </c>
      <c r="M1756" s="294">
        <v>3245.4</v>
      </c>
      <c r="N1756" s="291" t="s">
        <v>42</v>
      </c>
    </row>
    <row r="1757" s="291" customFormat="1" hidden="1" outlineLevel="2" spans="1:14">
      <c r="A1757" s="291">
        <v>1601</v>
      </c>
      <c r="B1757" s="291" t="s">
        <v>1164</v>
      </c>
      <c r="C1757" s="291" t="s">
        <v>1489</v>
      </c>
      <c r="D1757" s="291" t="s">
        <v>746</v>
      </c>
      <c r="E1757" s="291" t="s">
        <v>1166</v>
      </c>
      <c r="F1757" s="291" t="s">
        <v>1167</v>
      </c>
      <c r="G1757" s="291" t="s">
        <v>1181</v>
      </c>
      <c r="H1757" s="294">
        <v>18.23</v>
      </c>
      <c r="I1757" s="294">
        <v>36.456</v>
      </c>
      <c r="J1757" s="291" t="s">
        <v>1169</v>
      </c>
      <c r="K1757" s="294">
        <v>227.85</v>
      </c>
      <c r="L1757" s="294">
        <v>3473.25</v>
      </c>
      <c r="M1757" s="294">
        <v>3245.4</v>
      </c>
      <c r="N1757" s="291" t="s">
        <v>42</v>
      </c>
    </row>
    <row r="1758" s="291" customFormat="1" hidden="1" outlineLevel="2" spans="1:14">
      <c r="A1758" s="291">
        <v>1602</v>
      </c>
      <c r="B1758" s="291" t="s">
        <v>1164</v>
      </c>
      <c r="C1758" s="291" t="s">
        <v>1489</v>
      </c>
      <c r="D1758" s="291" t="s">
        <v>746</v>
      </c>
      <c r="E1758" s="291" t="s">
        <v>1166</v>
      </c>
      <c r="F1758" s="291" t="s">
        <v>1167</v>
      </c>
      <c r="G1758" s="291" t="s">
        <v>1168</v>
      </c>
      <c r="H1758" s="294">
        <v>18.23</v>
      </c>
      <c r="I1758" s="294">
        <v>36.456</v>
      </c>
      <c r="J1758" s="291" t="s">
        <v>1169</v>
      </c>
      <c r="K1758" s="294">
        <v>227.85</v>
      </c>
      <c r="L1758" s="294">
        <v>3473.25</v>
      </c>
      <c r="M1758" s="294">
        <v>3245.4</v>
      </c>
      <c r="N1758" s="291" t="s">
        <v>42</v>
      </c>
    </row>
    <row r="1759" s="291" customFormat="1" hidden="1" outlineLevel="2" spans="1:14">
      <c r="A1759" s="291">
        <v>1603</v>
      </c>
      <c r="B1759" s="291" t="s">
        <v>1164</v>
      </c>
      <c r="C1759" s="291" t="s">
        <v>1489</v>
      </c>
      <c r="D1759" s="291" t="s">
        <v>746</v>
      </c>
      <c r="E1759" s="291" t="s">
        <v>1166</v>
      </c>
      <c r="F1759" s="291" t="s">
        <v>1167</v>
      </c>
      <c r="G1759" s="291" t="s">
        <v>1170</v>
      </c>
      <c r="H1759" s="294">
        <v>18.23</v>
      </c>
      <c r="I1759" s="294">
        <v>36.456</v>
      </c>
      <c r="J1759" s="291" t="s">
        <v>1169</v>
      </c>
      <c r="K1759" s="294">
        <v>227.85</v>
      </c>
      <c r="L1759" s="294">
        <v>3473.25</v>
      </c>
      <c r="M1759" s="294">
        <v>3245.4</v>
      </c>
      <c r="N1759" s="291" t="s">
        <v>42</v>
      </c>
    </row>
    <row r="1760" s="291" customFormat="1" hidden="1" outlineLevel="2" spans="1:14">
      <c r="A1760" s="291">
        <v>1604</v>
      </c>
      <c r="B1760" s="291" t="s">
        <v>1164</v>
      </c>
      <c r="C1760" s="291" t="s">
        <v>1489</v>
      </c>
      <c r="D1760" s="291" t="s">
        <v>746</v>
      </c>
      <c r="E1760" s="291" t="s">
        <v>1166</v>
      </c>
      <c r="F1760" s="291" t="s">
        <v>1167</v>
      </c>
      <c r="G1760" s="291" t="s">
        <v>1171</v>
      </c>
      <c r="H1760" s="294">
        <v>18.23</v>
      </c>
      <c r="I1760" s="294">
        <v>36.456</v>
      </c>
      <c r="J1760" s="291" t="s">
        <v>1169</v>
      </c>
      <c r="K1760" s="294">
        <v>227.85</v>
      </c>
      <c r="L1760" s="294">
        <v>3473.25</v>
      </c>
      <c r="M1760" s="294">
        <v>3245.4</v>
      </c>
      <c r="N1760" s="291" t="s">
        <v>42</v>
      </c>
    </row>
    <row r="1761" s="291" customFormat="1" hidden="1" outlineLevel="2" spans="1:14">
      <c r="A1761" s="291">
        <v>1605</v>
      </c>
      <c r="B1761" s="291" t="s">
        <v>1164</v>
      </c>
      <c r="C1761" s="291" t="s">
        <v>1489</v>
      </c>
      <c r="D1761" s="291" t="s">
        <v>746</v>
      </c>
      <c r="E1761" s="291" t="s">
        <v>1166</v>
      </c>
      <c r="F1761" s="291" t="s">
        <v>1167</v>
      </c>
      <c r="G1761" s="291" t="s">
        <v>1172</v>
      </c>
      <c r="H1761" s="294">
        <v>18.23</v>
      </c>
      <c r="I1761" s="294">
        <v>36.456</v>
      </c>
      <c r="J1761" s="291" t="s">
        <v>1169</v>
      </c>
      <c r="K1761" s="294">
        <v>227.85</v>
      </c>
      <c r="L1761" s="294">
        <v>3473.25</v>
      </c>
      <c r="M1761" s="294">
        <v>3245.4</v>
      </c>
      <c r="N1761" s="291" t="s">
        <v>42</v>
      </c>
    </row>
    <row r="1762" s="291" customFormat="1" hidden="1" outlineLevel="2" spans="1:14">
      <c r="A1762" s="291">
        <v>1606</v>
      </c>
      <c r="B1762" s="291" t="s">
        <v>1164</v>
      </c>
      <c r="C1762" s="291" t="s">
        <v>1489</v>
      </c>
      <c r="D1762" s="291" t="s">
        <v>746</v>
      </c>
      <c r="E1762" s="291" t="s">
        <v>1166</v>
      </c>
      <c r="F1762" s="291" t="s">
        <v>1167</v>
      </c>
      <c r="G1762" s="291" t="s">
        <v>1173</v>
      </c>
      <c r="H1762" s="294">
        <v>18.23</v>
      </c>
      <c r="I1762" s="294">
        <v>36.456</v>
      </c>
      <c r="J1762" s="291" t="s">
        <v>1169</v>
      </c>
      <c r="K1762" s="294">
        <v>227.85</v>
      </c>
      <c r="L1762" s="294">
        <v>3473.25</v>
      </c>
      <c r="M1762" s="294">
        <v>3245.4</v>
      </c>
      <c r="N1762" s="291" t="s">
        <v>42</v>
      </c>
    </row>
    <row r="1763" s="291" customFormat="1" hidden="1" outlineLevel="2" spans="1:14">
      <c r="A1763" s="291">
        <v>1607</v>
      </c>
      <c r="B1763" s="291" t="s">
        <v>1164</v>
      </c>
      <c r="C1763" s="291" t="s">
        <v>1489</v>
      </c>
      <c r="D1763" s="291" t="s">
        <v>746</v>
      </c>
      <c r="E1763" s="291" t="s">
        <v>1166</v>
      </c>
      <c r="F1763" s="291" t="s">
        <v>1167</v>
      </c>
      <c r="G1763" s="291" t="s">
        <v>1174</v>
      </c>
      <c r="H1763" s="294">
        <v>18.23</v>
      </c>
      <c r="I1763" s="294">
        <v>36.456</v>
      </c>
      <c r="J1763" s="291" t="s">
        <v>1169</v>
      </c>
      <c r="K1763" s="294">
        <v>227.85</v>
      </c>
      <c r="L1763" s="294">
        <v>3473.25</v>
      </c>
      <c r="M1763" s="294">
        <v>3245.4</v>
      </c>
      <c r="N1763" s="291" t="s">
        <v>42</v>
      </c>
    </row>
    <row r="1764" s="291" customFormat="1" hidden="1" outlineLevel="2" spans="1:14">
      <c r="A1764" s="291">
        <v>1608</v>
      </c>
      <c r="B1764" s="291" t="s">
        <v>1164</v>
      </c>
      <c r="C1764" s="291" t="s">
        <v>1489</v>
      </c>
      <c r="D1764" s="291" t="s">
        <v>746</v>
      </c>
      <c r="E1764" s="291" t="s">
        <v>1166</v>
      </c>
      <c r="F1764" s="291" t="s">
        <v>1167</v>
      </c>
      <c r="G1764" s="291" t="s">
        <v>1175</v>
      </c>
      <c r="H1764" s="294">
        <v>18.23</v>
      </c>
      <c r="I1764" s="294">
        <v>36.456</v>
      </c>
      <c r="J1764" s="291" t="s">
        <v>1169</v>
      </c>
      <c r="K1764" s="294">
        <v>227.85</v>
      </c>
      <c r="L1764" s="294">
        <v>3473.25</v>
      </c>
      <c r="M1764" s="294">
        <v>3245.4</v>
      </c>
      <c r="N1764" s="291" t="s">
        <v>42</v>
      </c>
    </row>
    <row r="1765" s="291" customFormat="1" outlineLevel="1" collapsed="1" spans="4:14">
      <c r="D1765" s="293" t="s">
        <v>1490</v>
      </c>
      <c r="H1765" s="294">
        <f>SUBTOTAL(9,H1754:H1764)</f>
        <v>200.53</v>
      </c>
      <c r="I1765" s="294">
        <f>SUBTOTAL(9,I1754:I1764)</f>
        <v>401.016</v>
      </c>
      <c r="K1765" s="294"/>
      <c r="L1765" s="294"/>
      <c r="M1765" s="294"/>
      <c r="N1765" s="291">
        <f>SUBTOTAL(9,N1754:N1764)</f>
        <v>0</v>
      </c>
    </row>
    <row r="1766" s="291" customFormat="1" hidden="1" outlineLevel="2" spans="1:14">
      <c r="A1766" s="291">
        <v>1609</v>
      </c>
      <c r="B1766" s="291" t="s">
        <v>1164</v>
      </c>
      <c r="C1766" s="291" t="s">
        <v>1491</v>
      </c>
      <c r="D1766" s="291" t="s">
        <v>879</v>
      </c>
      <c r="E1766" s="291" t="s">
        <v>1166</v>
      </c>
      <c r="F1766" s="291" t="s">
        <v>1167</v>
      </c>
      <c r="G1766" s="291" t="s">
        <v>1178</v>
      </c>
      <c r="H1766" s="294">
        <v>18.23</v>
      </c>
      <c r="I1766" s="294">
        <v>36.456</v>
      </c>
      <c r="J1766" s="291" t="s">
        <v>1169</v>
      </c>
      <c r="K1766" s="294">
        <v>227.85</v>
      </c>
      <c r="L1766" s="294">
        <v>3473.25</v>
      </c>
      <c r="M1766" s="294">
        <v>3245.4</v>
      </c>
      <c r="N1766" s="291" t="s">
        <v>42</v>
      </c>
    </row>
    <row r="1767" s="291" customFormat="1" hidden="1" outlineLevel="2" spans="1:14">
      <c r="A1767" s="291">
        <v>1610</v>
      </c>
      <c r="B1767" s="291" t="s">
        <v>1164</v>
      </c>
      <c r="C1767" s="291" t="s">
        <v>1491</v>
      </c>
      <c r="D1767" s="291" t="s">
        <v>879</v>
      </c>
      <c r="E1767" s="291" t="s">
        <v>1166</v>
      </c>
      <c r="F1767" s="291" t="s">
        <v>1167</v>
      </c>
      <c r="G1767" s="291" t="s">
        <v>1168</v>
      </c>
      <c r="H1767" s="294">
        <v>18.22</v>
      </c>
      <c r="I1767" s="294">
        <v>36.44</v>
      </c>
      <c r="J1767" s="291" t="s">
        <v>1169</v>
      </c>
      <c r="K1767" s="294">
        <v>227.75</v>
      </c>
      <c r="L1767" s="294">
        <v>3473.25</v>
      </c>
      <c r="M1767" s="294">
        <v>3245.5</v>
      </c>
      <c r="N1767" s="291" t="s">
        <v>42</v>
      </c>
    </row>
    <row r="1768" s="291" customFormat="1" hidden="1" outlineLevel="2" spans="1:14">
      <c r="A1768" s="291">
        <v>1611</v>
      </c>
      <c r="B1768" s="291" t="s">
        <v>1164</v>
      </c>
      <c r="C1768" s="291" t="s">
        <v>1491</v>
      </c>
      <c r="D1768" s="291" t="s">
        <v>879</v>
      </c>
      <c r="E1768" s="291" t="s">
        <v>1166</v>
      </c>
      <c r="F1768" s="291" t="s">
        <v>1167</v>
      </c>
      <c r="G1768" s="291" t="s">
        <v>1170</v>
      </c>
      <c r="H1768" s="294">
        <v>18.22</v>
      </c>
      <c r="I1768" s="294">
        <v>36.44</v>
      </c>
      <c r="J1768" s="291" t="s">
        <v>1169</v>
      </c>
      <c r="K1768" s="294">
        <v>227.75</v>
      </c>
      <c r="L1768" s="294">
        <v>3473.25</v>
      </c>
      <c r="M1768" s="294">
        <v>3245.5</v>
      </c>
      <c r="N1768" s="291" t="s">
        <v>42</v>
      </c>
    </row>
    <row r="1769" s="291" customFormat="1" hidden="1" outlineLevel="2" spans="1:14">
      <c r="A1769" s="291">
        <v>1612</v>
      </c>
      <c r="B1769" s="291" t="s">
        <v>1164</v>
      </c>
      <c r="C1769" s="291" t="s">
        <v>1491</v>
      </c>
      <c r="D1769" s="291" t="s">
        <v>879</v>
      </c>
      <c r="E1769" s="291" t="s">
        <v>1166</v>
      </c>
      <c r="F1769" s="291" t="s">
        <v>1167</v>
      </c>
      <c r="G1769" s="291" t="s">
        <v>1171</v>
      </c>
      <c r="H1769" s="294">
        <v>18.22</v>
      </c>
      <c r="I1769" s="294">
        <v>36.44</v>
      </c>
      <c r="J1769" s="291" t="s">
        <v>1169</v>
      </c>
      <c r="K1769" s="294">
        <v>227.75</v>
      </c>
      <c r="L1769" s="294">
        <v>3473.25</v>
      </c>
      <c r="M1769" s="294">
        <v>3245.5</v>
      </c>
      <c r="N1769" s="291" t="s">
        <v>42</v>
      </c>
    </row>
    <row r="1770" s="291" customFormat="1" hidden="1" outlineLevel="2" spans="1:14">
      <c r="A1770" s="291">
        <v>1613</v>
      </c>
      <c r="B1770" s="291" t="s">
        <v>1164</v>
      </c>
      <c r="C1770" s="291" t="s">
        <v>1491</v>
      </c>
      <c r="D1770" s="291" t="s">
        <v>879</v>
      </c>
      <c r="E1770" s="291" t="s">
        <v>1166</v>
      </c>
      <c r="F1770" s="291" t="s">
        <v>1167</v>
      </c>
      <c r="G1770" s="291" t="s">
        <v>1172</v>
      </c>
      <c r="H1770" s="294">
        <v>18.22</v>
      </c>
      <c r="I1770" s="294">
        <v>36.44</v>
      </c>
      <c r="J1770" s="291" t="s">
        <v>1169</v>
      </c>
      <c r="K1770" s="294">
        <v>227.75</v>
      </c>
      <c r="L1770" s="294">
        <v>3473.25</v>
      </c>
      <c r="M1770" s="294">
        <v>3245.5</v>
      </c>
      <c r="N1770" s="291" t="s">
        <v>42</v>
      </c>
    </row>
    <row r="1771" s="291" customFormat="1" hidden="1" outlineLevel="2" spans="1:14">
      <c r="A1771" s="291">
        <v>1614</v>
      </c>
      <c r="B1771" s="291" t="s">
        <v>1164</v>
      </c>
      <c r="C1771" s="291" t="s">
        <v>1491</v>
      </c>
      <c r="D1771" s="291" t="s">
        <v>879</v>
      </c>
      <c r="E1771" s="291" t="s">
        <v>1166</v>
      </c>
      <c r="F1771" s="291" t="s">
        <v>1167</v>
      </c>
      <c r="G1771" s="291" t="s">
        <v>1173</v>
      </c>
      <c r="H1771" s="294">
        <v>18.22</v>
      </c>
      <c r="I1771" s="294">
        <v>36.44</v>
      </c>
      <c r="J1771" s="291" t="s">
        <v>1169</v>
      </c>
      <c r="K1771" s="294">
        <v>227.75</v>
      </c>
      <c r="L1771" s="294">
        <v>3473.25</v>
      </c>
      <c r="M1771" s="294">
        <v>3245.5</v>
      </c>
      <c r="N1771" s="291" t="s">
        <v>42</v>
      </c>
    </row>
    <row r="1772" s="291" customFormat="1" hidden="1" outlineLevel="2" spans="1:14">
      <c r="A1772" s="291">
        <v>1615</v>
      </c>
      <c r="B1772" s="291" t="s">
        <v>1164</v>
      </c>
      <c r="C1772" s="291" t="s">
        <v>1491</v>
      </c>
      <c r="D1772" s="291" t="s">
        <v>879</v>
      </c>
      <c r="E1772" s="291" t="s">
        <v>1166</v>
      </c>
      <c r="F1772" s="291" t="s">
        <v>1167</v>
      </c>
      <c r="G1772" s="291" t="s">
        <v>1174</v>
      </c>
      <c r="H1772" s="294">
        <v>18.22</v>
      </c>
      <c r="I1772" s="294">
        <v>36.44</v>
      </c>
      <c r="J1772" s="291" t="s">
        <v>1169</v>
      </c>
      <c r="K1772" s="294">
        <v>227.75</v>
      </c>
      <c r="L1772" s="294">
        <v>3473.25</v>
      </c>
      <c r="M1772" s="294">
        <v>3245.5</v>
      </c>
      <c r="N1772" s="291" t="s">
        <v>42</v>
      </c>
    </row>
    <row r="1773" s="291" customFormat="1" hidden="1" outlineLevel="2" spans="1:14">
      <c r="A1773" s="291">
        <v>1616</v>
      </c>
      <c r="B1773" s="291" t="s">
        <v>1164</v>
      </c>
      <c r="C1773" s="291" t="s">
        <v>1491</v>
      </c>
      <c r="D1773" s="291" t="s">
        <v>879</v>
      </c>
      <c r="E1773" s="291" t="s">
        <v>1166</v>
      </c>
      <c r="F1773" s="291" t="s">
        <v>1167</v>
      </c>
      <c r="G1773" s="291" t="s">
        <v>1175</v>
      </c>
      <c r="H1773" s="294">
        <v>18.22</v>
      </c>
      <c r="I1773" s="294">
        <v>36.44</v>
      </c>
      <c r="J1773" s="291" t="s">
        <v>1169</v>
      </c>
      <c r="K1773" s="294">
        <v>227.75</v>
      </c>
      <c r="L1773" s="294">
        <v>3473.25</v>
      </c>
      <c r="M1773" s="294">
        <v>3245.5</v>
      </c>
      <c r="N1773" s="291" t="s">
        <v>42</v>
      </c>
    </row>
    <row r="1774" s="291" customFormat="1" outlineLevel="1" collapsed="1" spans="4:14">
      <c r="D1774" s="293" t="s">
        <v>1492</v>
      </c>
      <c r="H1774" s="294">
        <f>SUBTOTAL(9,H1766:H1773)</f>
        <v>145.77</v>
      </c>
      <c r="I1774" s="294">
        <f>SUBTOTAL(9,I1766:I1773)</f>
        <v>291.536</v>
      </c>
      <c r="K1774" s="294"/>
      <c r="L1774" s="294"/>
      <c r="M1774" s="294"/>
      <c r="N1774" s="291">
        <f>SUBTOTAL(9,N1766:N1773)</f>
        <v>0</v>
      </c>
    </row>
    <row r="1775" s="291" customFormat="1" hidden="1" outlineLevel="2" spans="1:14">
      <c r="A1775" s="291">
        <v>1617</v>
      </c>
      <c r="B1775" s="291" t="s">
        <v>1164</v>
      </c>
      <c r="C1775" s="291" t="s">
        <v>1493</v>
      </c>
      <c r="D1775" s="291" t="s">
        <v>605</v>
      </c>
      <c r="E1775" s="291" t="s">
        <v>1166</v>
      </c>
      <c r="F1775" s="291" t="s">
        <v>1167</v>
      </c>
      <c r="G1775" s="291" t="s">
        <v>1178</v>
      </c>
      <c r="H1775" s="294">
        <v>18.23</v>
      </c>
      <c r="I1775" s="294">
        <v>36.456</v>
      </c>
      <c r="J1775" s="291" t="s">
        <v>1169</v>
      </c>
      <c r="K1775" s="294">
        <v>227.85</v>
      </c>
      <c r="L1775" s="294">
        <v>3473.25</v>
      </c>
      <c r="M1775" s="294">
        <v>3245.4</v>
      </c>
      <c r="N1775" s="291" t="s">
        <v>42</v>
      </c>
    </row>
    <row r="1776" s="291" customFormat="1" hidden="1" outlineLevel="2" spans="1:14">
      <c r="A1776" s="291">
        <v>1618</v>
      </c>
      <c r="B1776" s="291" t="s">
        <v>1164</v>
      </c>
      <c r="C1776" s="291" t="s">
        <v>1493</v>
      </c>
      <c r="D1776" s="291" t="s">
        <v>605</v>
      </c>
      <c r="E1776" s="291" t="s">
        <v>1166</v>
      </c>
      <c r="F1776" s="291" t="s">
        <v>1167</v>
      </c>
      <c r="G1776" s="291" t="s">
        <v>1179</v>
      </c>
      <c r="H1776" s="294">
        <v>18.23</v>
      </c>
      <c r="I1776" s="294">
        <v>36.456</v>
      </c>
      <c r="J1776" s="291" t="s">
        <v>1169</v>
      </c>
      <c r="K1776" s="294">
        <v>227.85</v>
      </c>
      <c r="L1776" s="294">
        <v>3473.25</v>
      </c>
      <c r="M1776" s="294">
        <v>3245.4</v>
      </c>
      <c r="N1776" s="291" t="s">
        <v>42</v>
      </c>
    </row>
    <row r="1777" s="291" customFormat="1" hidden="1" outlineLevel="2" spans="1:14">
      <c r="A1777" s="291">
        <v>1619</v>
      </c>
      <c r="B1777" s="291" t="s">
        <v>1164</v>
      </c>
      <c r="C1777" s="291" t="s">
        <v>1493</v>
      </c>
      <c r="D1777" s="291" t="s">
        <v>605</v>
      </c>
      <c r="E1777" s="291" t="s">
        <v>1166</v>
      </c>
      <c r="F1777" s="291" t="s">
        <v>1167</v>
      </c>
      <c r="G1777" s="291" t="s">
        <v>1180</v>
      </c>
      <c r="H1777" s="294">
        <v>18.23</v>
      </c>
      <c r="I1777" s="294">
        <v>36.456</v>
      </c>
      <c r="J1777" s="291" t="s">
        <v>1169</v>
      </c>
      <c r="K1777" s="294">
        <v>227.85</v>
      </c>
      <c r="L1777" s="294">
        <v>3473.25</v>
      </c>
      <c r="M1777" s="294">
        <v>3245.4</v>
      </c>
      <c r="N1777" s="291" t="s">
        <v>42</v>
      </c>
    </row>
    <row r="1778" s="291" customFormat="1" hidden="1" outlineLevel="2" spans="1:14">
      <c r="A1778" s="291">
        <v>1620</v>
      </c>
      <c r="B1778" s="291" t="s">
        <v>1164</v>
      </c>
      <c r="C1778" s="291" t="s">
        <v>1493</v>
      </c>
      <c r="D1778" s="291" t="s">
        <v>605</v>
      </c>
      <c r="E1778" s="291" t="s">
        <v>1166</v>
      </c>
      <c r="F1778" s="291" t="s">
        <v>1167</v>
      </c>
      <c r="G1778" s="291" t="s">
        <v>1181</v>
      </c>
      <c r="H1778" s="294">
        <v>18.23</v>
      </c>
      <c r="I1778" s="294">
        <v>36.456</v>
      </c>
      <c r="J1778" s="291" t="s">
        <v>1169</v>
      </c>
      <c r="K1778" s="294">
        <v>227.85</v>
      </c>
      <c r="L1778" s="294">
        <v>3473.25</v>
      </c>
      <c r="M1778" s="294">
        <v>3245.4</v>
      </c>
      <c r="N1778" s="291" t="s">
        <v>42</v>
      </c>
    </row>
    <row r="1779" s="291" customFormat="1" hidden="1" outlineLevel="2" spans="1:14">
      <c r="A1779" s="291">
        <v>1621</v>
      </c>
      <c r="B1779" s="291" t="s">
        <v>1164</v>
      </c>
      <c r="C1779" s="291" t="s">
        <v>1493</v>
      </c>
      <c r="D1779" s="291" t="s">
        <v>605</v>
      </c>
      <c r="E1779" s="291" t="s">
        <v>1166</v>
      </c>
      <c r="F1779" s="291" t="s">
        <v>1167</v>
      </c>
      <c r="G1779" s="291" t="s">
        <v>1168</v>
      </c>
      <c r="H1779" s="294">
        <v>18.23</v>
      </c>
      <c r="I1779" s="294">
        <v>36.456</v>
      </c>
      <c r="J1779" s="291" t="s">
        <v>1169</v>
      </c>
      <c r="K1779" s="294">
        <v>227.85</v>
      </c>
      <c r="L1779" s="294">
        <v>3473.25</v>
      </c>
      <c r="M1779" s="294">
        <v>3245.4</v>
      </c>
      <c r="N1779" s="291" t="s">
        <v>42</v>
      </c>
    </row>
    <row r="1780" s="291" customFormat="1" hidden="1" outlineLevel="2" spans="1:14">
      <c r="A1780" s="291">
        <v>1622</v>
      </c>
      <c r="B1780" s="291" t="s">
        <v>1164</v>
      </c>
      <c r="C1780" s="291" t="s">
        <v>1493</v>
      </c>
      <c r="D1780" s="291" t="s">
        <v>605</v>
      </c>
      <c r="E1780" s="291" t="s">
        <v>1166</v>
      </c>
      <c r="F1780" s="291" t="s">
        <v>1167</v>
      </c>
      <c r="G1780" s="291" t="s">
        <v>1170</v>
      </c>
      <c r="H1780" s="294">
        <v>18.23</v>
      </c>
      <c r="I1780" s="294">
        <v>36.456</v>
      </c>
      <c r="J1780" s="291" t="s">
        <v>1169</v>
      </c>
      <c r="K1780" s="294">
        <v>227.85</v>
      </c>
      <c r="L1780" s="294">
        <v>3473.25</v>
      </c>
      <c r="M1780" s="294">
        <v>3245.4</v>
      </c>
      <c r="N1780" s="291" t="s">
        <v>42</v>
      </c>
    </row>
    <row r="1781" s="291" customFormat="1" hidden="1" outlineLevel="2" spans="1:14">
      <c r="A1781" s="291">
        <v>1623</v>
      </c>
      <c r="B1781" s="291" t="s">
        <v>1164</v>
      </c>
      <c r="C1781" s="291" t="s">
        <v>1493</v>
      </c>
      <c r="D1781" s="291" t="s">
        <v>605</v>
      </c>
      <c r="E1781" s="291" t="s">
        <v>1166</v>
      </c>
      <c r="F1781" s="291" t="s">
        <v>1167</v>
      </c>
      <c r="G1781" s="291" t="s">
        <v>1171</v>
      </c>
      <c r="H1781" s="294">
        <v>18.23</v>
      </c>
      <c r="I1781" s="294">
        <v>36.456</v>
      </c>
      <c r="J1781" s="291" t="s">
        <v>1169</v>
      </c>
      <c r="K1781" s="294">
        <v>227.85</v>
      </c>
      <c r="L1781" s="294">
        <v>3473.25</v>
      </c>
      <c r="M1781" s="294">
        <v>3245.4</v>
      </c>
      <c r="N1781" s="291" t="s">
        <v>42</v>
      </c>
    </row>
    <row r="1782" s="291" customFormat="1" hidden="1" outlineLevel="2" spans="1:14">
      <c r="A1782" s="291">
        <v>1624</v>
      </c>
      <c r="B1782" s="291" t="s">
        <v>1164</v>
      </c>
      <c r="C1782" s="291" t="s">
        <v>1493</v>
      </c>
      <c r="D1782" s="291" t="s">
        <v>605</v>
      </c>
      <c r="E1782" s="291" t="s">
        <v>1166</v>
      </c>
      <c r="F1782" s="291" t="s">
        <v>1167</v>
      </c>
      <c r="G1782" s="291" t="s">
        <v>1172</v>
      </c>
      <c r="H1782" s="294">
        <v>18.23</v>
      </c>
      <c r="I1782" s="294">
        <v>36.456</v>
      </c>
      <c r="J1782" s="291" t="s">
        <v>1169</v>
      </c>
      <c r="K1782" s="294">
        <v>227.85</v>
      </c>
      <c r="L1782" s="294">
        <v>3473.25</v>
      </c>
      <c r="M1782" s="294">
        <v>3245.4</v>
      </c>
      <c r="N1782" s="291" t="s">
        <v>42</v>
      </c>
    </row>
    <row r="1783" s="291" customFormat="1" hidden="1" outlineLevel="2" spans="1:14">
      <c r="A1783" s="291">
        <v>1625</v>
      </c>
      <c r="B1783" s="291" t="s">
        <v>1164</v>
      </c>
      <c r="C1783" s="291" t="s">
        <v>1493</v>
      </c>
      <c r="D1783" s="291" t="s">
        <v>605</v>
      </c>
      <c r="E1783" s="291" t="s">
        <v>1166</v>
      </c>
      <c r="F1783" s="291" t="s">
        <v>1167</v>
      </c>
      <c r="G1783" s="291" t="s">
        <v>1173</v>
      </c>
      <c r="H1783" s="294">
        <v>18.23</v>
      </c>
      <c r="I1783" s="294">
        <v>36.456</v>
      </c>
      <c r="J1783" s="291" t="s">
        <v>1169</v>
      </c>
      <c r="K1783" s="294">
        <v>227.85</v>
      </c>
      <c r="L1783" s="294">
        <v>3473.25</v>
      </c>
      <c r="M1783" s="294">
        <v>3245.4</v>
      </c>
      <c r="N1783" s="291" t="s">
        <v>42</v>
      </c>
    </row>
    <row r="1784" s="291" customFormat="1" hidden="1" outlineLevel="2" spans="1:14">
      <c r="A1784" s="291">
        <v>1626</v>
      </c>
      <c r="B1784" s="291" t="s">
        <v>1164</v>
      </c>
      <c r="C1784" s="291" t="s">
        <v>1493</v>
      </c>
      <c r="D1784" s="291" t="s">
        <v>605</v>
      </c>
      <c r="E1784" s="291" t="s">
        <v>1166</v>
      </c>
      <c r="F1784" s="291" t="s">
        <v>1167</v>
      </c>
      <c r="G1784" s="291" t="s">
        <v>1174</v>
      </c>
      <c r="H1784" s="294">
        <v>18.23</v>
      </c>
      <c r="I1784" s="294">
        <v>36.456</v>
      </c>
      <c r="J1784" s="291" t="s">
        <v>1169</v>
      </c>
      <c r="K1784" s="294">
        <v>227.85</v>
      </c>
      <c r="L1784" s="294">
        <v>3473.25</v>
      </c>
      <c r="M1784" s="294">
        <v>3245.4</v>
      </c>
      <c r="N1784" s="291" t="s">
        <v>42</v>
      </c>
    </row>
    <row r="1785" s="291" customFormat="1" hidden="1" outlineLevel="2" spans="1:14">
      <c r="A1785" s="291">
        <v>1627</v>
      </c>
      <c r="B1785" s="291" t="s">
        <v>1164</v>
      </c>
      <c r="C1785" s="291" t="s">
        <v>1493</v>
      </c>
      <c r="D1785" s="291" t="s">
        <v>605</v>
      </c>
      <c r="E1785" s="291" t="s">
        <v>1166</v>
      </c>
      <c r="F1785" s="291" t="s">
        <v>1167</v>
      </c>
      <c r="G1785" s="291" t="s">
        <v>1175</v>
      </c>
      <c r="H1785" s="294">
        <v>18.23</v>
      </c>
      <c r="I1785" s="294">
        <v>36.456</v>
      </c>
      <c r="J1785" s="291" t="s">
        <v>1169</v>
      </c>
      <c r="K1785" s="294">
        <v>227.85</v>
      </c>
      <c r="L1785" s="294">
        <v>3473.25</v>
      </c>
      <c r="M1785" s="294">
        <v>3245.4</v>
      </c>
      <c r="N1785" s="291" t="s">
        <v>42</v>
      </c>
    </row>
    <row r="1786" s="291" customFormat="1" outlineLevel="1" collapsed="1" spans="4:14">
      <c r="D1786" s="293" t="s">
        <v>1494</v>
      </c>
      <c r="H1786" s="294">
        <f>SUBTOTAL(9,H1775:H1785)</f>
        <v>200.53</v>
      </c>
      <c r="I1786" s="294">
        <f>SUBTOTAL(9,I1775:I1785)</f>
        <v>401.016</v>
      </c>
      <c r="K1786" s="294"/>
      <c r="L1786" s="294"/>
      <c r="M1786" s="294"/>
      <c r="N1786" s="291">
        <f>SUBTOTAL(9,N1775:N1785)</f>
        <v>0</v>
      </c>
    </row>
    <row r="1787" s="291" customFormat="1" hidden="1" outlineLevel="2" spans="1:14">
      <c r="A1787" s="291">
        <v>1628</v>
      </c>
      <c r="B1787" s="291" t="s">
        <v>1164</v>
      </c>
      <c r="C1787" s="291" t="s">
        <v>1495</v>
      </c>
      <c r="D1787" s="291" t="s">
        <v>607</v>
      </c>
      <c r="E1787" s="291" t="s">
        <v>1166</v>
      </c>
      <c r="F1787" s="291" t="s">
        <v>1167</v>
      </c>
      <c r="G1787" s="291" t="s">
        <v>1178</v>
      </c>
      <c r="H1787" s="294">
        <v>18.23</v>
      </c>
      <c r="I1787" s="294">
        <v>36.456</v>
      </c>
      <c r="J1787" s="291" t="s">
        <v>1169</v>
      </c>
      <c r="K1787" s="294">
        <v>227.85</v>
      </c>
      <c r="L1787" s="294">
        <v>3473.25</v>
      </c>
      <c r="M1787" s="294">
        <v>3245.4</v>
      </c>
      <c r="N1787" s="291" t="s">
        <v>42</v>
      </c>
    </row>
    <row r="1788" s="291" customFormat="1" hidden="1" outlineLevel="2" spans="1:14">
      <c r="A1788" s="291">
        <v>1629</v>
      </c>
      <c r="B1788" s="291" t="s">
        <v>1164</v>
      </c>
      <c r="C1788" s="291" t="s">
        <v>1495</v>
      </c>
      <c r="D1788" s="291" t="s">
        <v>607</v>
      </c>
      <c r="E1788" s="291" t="s">
        <v>1166</v>
      </c>
      <c r="F1788" s="291" t="s">
        <v>1167</v>
      </c>
      <c r="G1788" s="291" t="s">
        <v>1179</v>
      </c>
      <c r="H1788" s="294">
        <v>18.23</v>
      </c>
      <c r="I1788" s="294">
        <v>36.456</v>
      </c>
      <c r="J1788" s="291" t="s">
        <v>1169</v>
      </c>
      <c r="K1788" s="294">
        <v>227.85</v>
      </c>
      <c r="L1788" s="294">
        <v>3473.25</v>
      </c>
      <c r="M1788" s="294">
        <v>3245.4</v>
      </c>
      <c r="N1788" s="291" t="s">
        <v>42</v>
      </c>
    </row>
    <row r="1789" s="291" customFormat="1" hidden="1" outlineLevel="2" spans="1:14">
      <c r="A1789" s="291">
        <v>1630</v>
      </c>
      <c r="B1789" s="291" t="s">
        <v>1164</v>
      </c>
      <c r="C1789" s="291" t="s">
        <v>1495</v>
      </c>
      <c r="D1789" s="291" t="s">
        <v>607</v>
      </c>
      <c r="E1789" s="291" t="s">
        <v>1166</v>
      </c>
      <c r="F1789" s="291" t="s">
        <v>1167</v>
      </c>
      <c r="G1789" s="291" t="s">
        <v>1180</v>
      </c>
      <c r="H1789" s="294">
        <v>18.23</v>
      </c>
      <c r="I1789" s="294">
        <v>36.456</v>
      </c>
      <c r="J1789" s="291" t="s">
        <v>1169</v>
      </c>
      <c r="K1789" s="294">
        <v>227.85</v>
      </c>
      <c r="L1789" s="294">
        <v>3473.25</v>
      </c>
      <c r="M1789" s="294">
        <v>3245.4</v>
      </c>
      <c r="N1789" s="291" t="s">
        <v>42</v>
      </c>
    </row>
    <row r="1790" s="291" customFormat="1" hidden="1" outlineLevel="2" spans="1:14">
      <c r="A1790" s="291">
        <v>1631</v>
      </c>
      <c r="B1790" s="291" t="s">
        <v>1164</v>
      </c>
      <c r="C1790" s="291" t="s">
        <v>1495</v>
      </c>
      <c r="D1790" s="291" t="s">
        <v>607</v>
      </c>
      <c r="E1790" s="291" t="s">
        <v>1166</v>
      </c>
      <c r="F1790" s="291" t="s">
        <v>1167</v>
      </c>
      <c r="G1790" s="291" t="s">
        <v>1181</v>
      </c>
      <c r="H1790" s="294">
        <v>18.23</v>
      </c>
      <c r="I1790" s="294">
        <v>36.456</v>
      </c>
      <c r="J1790" s="291" t="s">
        <v>1169</v>
      </c>
      <c r="K1790" s="294">
        <v>227.85</v>
      </c>
      <c r="L1790" s="294">
        <v>3473.25</v>
      </c>
      <c r="M1790" s="294">
        <v>3245.4</v>
      </c>
      <c r="N1790" s="291" t="s">
        <v>42</v>
      </c>
    </row>
    <row r="1791" s="291" customFormat="1" hidden="1" outlineLevel="2" spans="1:14">
      <c r="A1791" s="291">
        <v>1632</v>
      </c>
      <c r="B1791" s="291" t="s">
        <v>1164</v>
      </c>
      <c r="C1791" s="291" t="s">
        <v>1495</v>
      </c>
      <c r="D1791" s="291" t="s">
        <v>607</v>
      </c>
      <c r="E1791" s="291" t="s">
        <v>1166</v>
      </c>
      <c r="F1791" s="291" t="s">
        <v>1167</v>
      </c>
      <c r="G1791" s="291" t="s">
        <v>1168</v>
      </c>
      <c r="H1791" s="294">
        <v>18.23</v>
      </c>
      <c r="I1791" s="294">
        <v>36.456</v>
      </c>
      <c r="J1791" s="291" t="s">
        <v>1169</v>
      </c>
      <c r="K1791" s="294">
        <v>227.85</v>
      </c>
      <c r="L1791" s="294">
        <v>3473.25</v>
      </c>
      <c r="M1791" s="294">
        <v>3245.4</v>
      </c>
      <c r="N1791" s="291" t="s">
        <v>42</v>
      </c>
    </row>
    <row r="1792" s="291" customFormat="1" hidden="1" outlineLevel="2" spans="1:14">
      <c r="A1792" s="291">
        <v>1633</v>
      </c>
      <c r="B1792" s="291" t="s">
        <v>1164</v>
      </c>
      <c r="C1792" s="291" t="s">
        <v>1495</v>
      </c>
      <c r="D1792" s="291" t="s">
        <v>607</v>
      </c>
      <c r="E1792" s="291" t="s">
        <v>1166</v>
      </c>
      <c r="F1792" s="291" t="s">
        <v>1167</v>
      </c>
      <c r="G1792" s="291" t="s">
        <v>1170</v>
      </c>
      <c r="H1792" s="294">
        <v>18.23</v>
      </c>
      <c r="I1792" s="294">
        <v>36.456</v>
      </c>
      <c r="J1792" s="291" t="s">
        <v>1169</v>
      </c>
      <c r="K1792" s="294">
        <v>227.85</v>
      </c>
      <c r="L1792" s="294">
        <v>3473.25</v>
      </c>
      <c r="M1792" s="294">
        <v>3245.4</v>
      </c>
      <c r="N1792" s="291" t="s">
        <v>42</v>
      </c>
    </row>
    <row r="1793" s="291" customFormat="1" hidden="1" outlineLevel="2" spans="1:14">
      <c r="A1793" s="291">
        <v>1634</v>
      </c>
      <c r="B1793" s="291" t="s">
        <v>1164</v>
      </c>
      <c r="C1793" s="291" t="s">
        <v>1495</v>
      </c>
      <c r="D1793" s="291" t="s">
        <v>607</v>
      </c>
      <c r="E1793" s="291" t="s">
        <v>1166</v>
      </c>
      <c r="F1793" s="291" t="s">
        <v>1167</v>
      </c>
      <c r="G1793" s="291" t="s">
        <v>1171</v>
      </c>
      <c r="H1793" s="294">
        <v>18.23</v>
      </c>
      <c r="I1793" s="294">
        <v>36.456</v>
      </c>
      <c r="J1793" s="291" t="s">
        <v>1169</v>
      </c>
      <c r="K1793" s="294">
        <v>227.85</v>
      </c>
      <c r="L1793" s="294">
        <v>3473.25</v>
      </c>
      <c r="M1793" s="294">
        <v>3245.4</v>
      </c>
      <c r="N1793" s="291" t="s">
        <v>42</v>
      </c>
    </row>
    <row r="1794" s="291" customFormat="1" hidden="1" outlineLevel="2" spans="1:14">
      <c r="A1794" s="291">
        <v>1635</v>
      </c>
      <c r="B1794" s="291" t="s">
        <v>1164</v>
      </c>
      <c r="C1794" s="291" t="s">
        <v>1495</v>
      </c>
      <c r="D1794" s="291" t="s">
        <v>607</v>
      </c>
      <c r="E1794" s="291" t="s">
        <v>1166</v>
      </c>
      <c r="F1794" s="291" t="s">
        <v>1167</v>
      </c>
      <c r="G1794" s="291" t="s">
        <v>1172</v>
      </c>
      <c r="H1794" s="294">
        <v>18.23</v>
      </c>
      <c r="I1794" s="294">
        <v>36.456</v>
      </c>
      <c r="J1794" s="291" t="s">
        <v>1169</v>
      </c>
      <c r="K1794" s="294">
        <v>227.85</v>
      </c>
      <c r="L1794" s="294">
        <v>3473.25</v>
      </c>
      <c r="M1794" s="294">
        <v>3245.4</v>
      </c>
      <c r="N1794" s="291" t="s">
        <v>42</v>
      </c>
    </row>
    <row r="1795" s="291" customFormat="1" hidden="1" outlineLevel="2" spans="1:14">
      <c r="A1795" s="291">
        <v>1636</v>
      </c>
      <c r="B1795" s="291" t="s">
        <v>1164</v>
      </c>
      <c r="C1795" s="291" t="s">
        <v>1495</v>
      </c>
      <c r="D1795" s="291" t="s">
        <v>607</v>
      </c>
      <c r="E1795" s="291" t="s">
        <v>1166</v>
      </c>
      <c r="F1795" s="291" t="s">
        <v>1167</v>
      </c>
      <c r="G1795" s="291" t="s">
        <v>1173</v>
      </c>
      <c r="H1795" s="294">
        <v>18.23</v>
      </c>
      <c r="I1795" s="294">
        <v>36.456</v>
      </c>
      <c r="J1795" s="291" t="s">
        <v>1169</v>
      </c>
      <c r="K1795" s="294">
        <v>227.85</v>
      </c>
      <c r="L1795" s="294">
        <v>3473.25</v>
      </c>
      <c r="M1795" s="294">
        <v>3245.4</v>
      </c>
      <c r="N1795" s="291" t="s">
        <v>42</v>
      </c>
    </row>
    <row r="1796" s="291" customFormat="1" hidden="1" outlineLevel="2" spans="1:14">
      <c r="A1796" s="291">
        <v>1637</v>
      </c>
      <c r="B1796" s="291" t="s">
        <v>1164</v>
      </c>
      <c r="C1796" s="291" t="s">
        <v>1495</v>
      </c>
      <c r="D1796" s="291" t="s">
        <v>607</v>
      </c>
      <c r="E1796" s="291" t="s">
        <v>1166</v>
      </c>
      <c r="F1796" s="291" t="s">
        <v>1167</v>
      </c>
      <c r="G1796" s="291" t="s">
        <v>1174</v>
      </c>
      <c r="H1796" s="294">
        <v>18.23</v>
      </c>
      <c r="I1796" s="294">
        <v>36.456</v>
      </c>
      <c r="J1796" s="291" t="s">
        <v>1169</v>
      </c>
      <c r="K1796" s="294">
        <v>227.85</v>
      </c>
      <c r="L1796" s="294">
        <v>3473.25</v>
      </c>
      <c r="M1796" s="294">
        <v>3245.4</v>
      </c>
      <c r="N1796" s="291" t="s">
        <v>42</v>
      </c>
    </row>
    <row r="1797" s="291" customFormat="1" hidden="1" outlineLevel="2" spans="1:14">
      <c r="A1797" s="291">
        <v>1638</v>
      </c>
      <c r="B1797" s="291" t="s">
        <v>1164</v>
      </c>
      <c r="C1797" s="291" t="s">
        <v>1495</v>
      </c>
      <c r="D1797" s="291" t="s">
        <v>607</v>
      </c>
      <c r="E1797" s="291" t="s">
        <v>1166</v>
      </c>
      <c r="F1797" s="291" t="s">
        <v>1167</v>
      </c>
      <c r="G1797" s="291" t="s">
        <v>1175</v>
      </c>
      <c r="H1797" s="294">
        <v>18.23</v>
      </c>
      <c r="I1797" s="294">
        <v>36.456</v>
      </c>
      <c r="J1797" s="291" t="s">
        <v>1169</v>
      </c>
      <c r="K1797" s="294">
        <v>227.85</v>
      </c>
      <c r="L1797" s="294">
        <v>3473.25</v>
      </c>
      <c r="M1797" s="294">
        <v>3245.4</v>
      </c>
      <c r="N1797" s="291" t="s">
        <v>42</v>
      </c>
    </row>
    <row r="1798" s="291" customFormat="1" outlineLevel="1" collapsed="1" spans="4:14">
      <c r="D1798" s="293" t="s">
        <v>1496</v>
      </c>
      <c r="H1798" s="294">
        <f>SUBTOTAL(9,H1787:H1797)</f>
        <v>200.53</v>
      </c>
      <c r="I1798" s="294">
        <f>SUBTOTAL(9,I1787:I1797)</f>
        <v>401.016</v>
      </c>
      <c r="K1798" s="294"/>
      <c r="L1798" s="294"/>
      <c r="M1798" s="294"/>
      <c r="N1798" s="291">
        <f>SUBTOTAL(9,N1787:N1797)</f>
        <v>0</v>
      </c>
    </row>
    <row r="1799" s="291" customFormat="1" hidden="1" outlineLevel="2" spans="1:14">
      <c r="A1799" s="291">
        <v>1639</v>
      </c>
      <c r="B1799" s="291" t="s">
        <v>1164</v>
      </c>
      <c r="C1799" s="291" t="s">
        <v>1497</v>
      </c>
      <c r="D1799" s="291" t="s">
        <v>797</v>
      </c>
      <c r="E1799" s="291" t="s">
        <v>1166</v>
      </c>
      <c r="F1799" s="291" t="s">
        <v>1167</v>
      </c>
      <c r="G1799" s="291" t="s">
        <v>1180</v>
      </c>
      <c r="H1799" s="294">
        <v>18.22</v>
      </c>
      <c r="I1799" s="294">
        <v>36.44</v>
      </c>
      <c r="J1799" s="291" t="s">
        <v>1169</v>
      </c>
      <c r="K1799" s="294">
        <v>227.75</v>
      </c>
      <c r="L1799" s="294">
        <v>3473.25</v>
      </c>
      <c r="M1799" s="294">
        <v>3245.5</v>
      </c>
      <c r="N1799" s="291" t="s">
        <v>42</v>
      </c>
    </row>
    <row r="1800" s="291" customFormat="1" hidden="1" outlineLevel="2" spans="1:14">
      <c r="A1800" s="291">
        <v>1640</v>
      </c>
      <c r="B1800" s="291" t="s">
        <v>1164</v>
      </c>
      <c r="C1800" s="291" t="s">
        <v>1497</v>
      </c>
      <c r="D1800" s="291" t="s">
        <v>797</v>
      </c>
      <c r="E1800" s="291" t="s">
        <v>1166</v>
      </c>
      <c r="F1800" s="291" t="s">
        <v>1167</v>
      </c>
      <c r="G1800" s="291" t="s">
        <v>1181</v>
      </c>
      <c r="H1800" s="294">
        <v>18.22</v>
      </c>
      <c r="I1800" s="294">
        <v>36.44</v>
      </c>
      <c r="J1800" s="291" t="s">
        <v>1169</v>
      </c>
      <c r="K1800" s="294">
        <v>227.75</v>
      </c>
      <c r="L1800" s="294">
        <v>3473.25</v>
      </c>
      <c r="M1800" s="294">
        <v>3245.5</v>
      </c>
      <c r="N1800" s="291" t="s">
        <v>42</v>
      </c>
    </row>
    <row r="1801" s="291" customFormat="1" hidden="1" outlineLevel="2" spans="1:14">
      <c r="A1801" s="291">
        <v>1641</v>
      </c>
      <c r="B1801" s="291" t="s">
        <v>1164</v>
      </c>
      <c r="C1801" s="291" t="s">
        <v>1497</v>
      </c>
      <c r="D1801" s="291" t="s">
        <v>797</v>
      </c>
      <c r="E1801" s="291" t="s">
        <v>1166</v>
      </c>
      <c r="F1801" s="291" t="s">
        <v>1167</v>
      </c>
      <c r="G1801" s="291" t="s">
        <v>1168</v>
      </c>
      <c r="H1801" s="294">
        <v>18.22</v>
      </c>
      <c r="I1801" s="294">
        <v>36.44</v>
      </c>
      <c r="J1801" s="291" t="s">
        <v>1169</v>
      </c>
      <c r="K1801" s="294">
        <v>227.75</v>
      </c>
      <c r="L1801" s="294">
        <v>3473.25</v>
      </c>
      <c r="M1801" s="294">
        <v>3245.5</v>
      </c>
      <c r="N1801" s="291" t="s">
        <v>42</v>
      </c>
    </row>
    <row r="1802" s="291" customFormat="1" hidden="1" outlineLevel="2" spans="1:14">
      <c r="A1802" s="291">
        <v>1642</v>
      </c>
      <c r="B1802" s="291" t="s">
        <v>1164</v>
      </c>
      <c r="C1802" s="291" t="s">
        <v>1497</v>
      </c>
      <c r="D1802" s="291" t="s">
        <v>797</v>
      </c>
      <c r="E1802" s="291" t="s">
        <v>1166</v>
      </c>
      <c r="F1802" s="291" t="s">
        <v>1167</v>
      </c>
      <c r="G1802" s="291" t="s">
        <v>1170</v>
      </c>
      <c r="H1802" s="294">
        <v>18.22</v>
      </c>
      <c r="I1802" s="294">
        <v>36.44</v>
      </c>
      <c r="J1802" s="291" t="s">
        <v>1169</v>
      </c>
      <c r="K1802" s="294">
        <v>227.75</v>
      </c>
      <c r="L1802" s="294">
        <v>3473.25</v>
      </c>
      <c r="M1802" s="294">
        <v>3245.5</v>
      </c>
      <c r="N1802" s="291" t="s">
        <v>42</v>
      </c>
    </row>
    <row r="1803" s="291" customFormat="1" hidden="1" outlineLevel="2" spans="1:14">
      <c r="A1803" s="291">
        <v>1643</v>
      </c>
      <c r="B1803" s="291" t="s">
        <v>1164</v>
      </c>
      <c r="C1803" s="291" t="s">
        <v>1497</v>
      </c>
      <c r="D1803" s="291" t="s">
        <v>797</v>
      </c>
      <c r="E1803" s="291" t="s">
        <v>1166</v>
      </c>
      <c r="F1803" s="291" t="s">
        <v>1167</v>
      </c>
      <c r="G1803" s="291" t="s">
        <v>1171</v>
      </c>
      <c r="H1803" s="294">
        <v>18.22</v>
      </c>
      <c r="I1803" s="294">
        <v>36.44</v>
      </c>
      <c r="J1803" s="291" t="s">
        <v>1169</v>
      </c>
      <c r="K1803" s="294">
        <v>227.75</v>
      </c>
      <c r="L1803" s="294">
        <v>3473.25</v>
      </c>
      <c r="M1803" s="294">
        <v>3245.5</v>
      </c>
      <c r="N1803" s="291" t="s">
        <v>42</v>
      </c>
    </row>
    <row r="1804" s="291" customFormat="1" hidden="1" outlineLevel="2" spans="1:14">
      <c r="A1804" s="291">
        <v>1644</v>
      </c>
      <c r="B1804" s="291" t="s">
        <v>1164</v>
      </c>
      <c r="C1804" s="291" t="s">
        <v>1497</v>
      </c>
      <c r="D1804" s="291" t="s">
        <v>797</v>
      </c>
      <c r="E1804" s="291" t="s">
        <v>1166</v>
      </c>
      <c r="F1804" s="291" t="s">
        <v>1167</v>
      </c>
      <c r="G1804" s="291" t="s">
        <v>1172</v>
      </c>
      <c r="H1804" s="294">
        <v>18.22</v>
      </c>
      <c r="I1804" s="294">
        <v>36.44</v>
      </c>
      <c r="J1804" s="291" t="s">
        <v>1169</v>
      </c>
      <c r="K1804" s="294">
        <v>227.75</v>
      </c>
      <c r="L1804" s="294">
        <v>3473.25</v>
      </c>
      <c r="M1804" s="294">
        <v>3245.5</v>
      </c>
      <c r="N1804" s="291" t="s">
        <v>42</v>
      </c>
    </row>
    <row r="1805" s="291" customFormat="1" hidden="1" outlineLevel="2" spans="1:14">
      <c r="A1805" s="291">
        <v>1645</v>
      </c>
      <c r="B1805" s="291" t="s">
        <v>1164</v>
      </c>
      <c r="C1805" s="291" t="s">
        <v>1497</v>
      </c>
      <c r="D1805" s="291" t="s">
        <v>797</v>
      </c>
      <c r="E1805" s="291" t="s">
        <v>1166</v>
      </c>
      <c r="F1805" s="291" t="s">
        <v>1167</v>
      </c>
      <c r="G1805" s="291" t="s">
        <v>1173</v>
      </c>
      <c r="H1805" s="294">
        <v>18.22</v>
      </c>
      <c r="I1805" s="294">
        <v>36.44</v>
      </c>
      <c r="J1805" s="291" t="s">
        <v>1169</v>
      </c>
      <c r="K1805" s="294">
        <v>227.75</v>
      </c>
      <c r="L1805" s="294">
        <v>3473.25</v>
      </c>
      <c r="M1805" s="294">
        <v>3245.5</v>
      </c>
      <c r="N1805" s="291" t="s">
        <v>42</v>
      </c>
    </row>
    <row r="1806" s="291" customFormat="1" hidden="1" outlineLevel="2" spans="1:14">
      <c r="A1806" s="291">
        <v>1646</v>
      </c>
      <c r="B1806" s="291" t="s">
        <v>1164</v>
      </c>
      <c r="C1806" s="291" t="s">
        <v>1497</v>
      </c>
      <c r="D1806" s="291" t="s">
        <v>797</v>
      </c>
      <c r="E1806" s="291" t="s">
        <v>1166</v>
      </c>
      <c r="F1806" s="291" t="s">
        <v>1167</v>
      </c>
      <c r="G1806" s="291" t="s">
        <v>1174</v>
      </c>
      <c r="H1806" s="294">
        <v>18.22</v>
      </c>
      <c r="I1806" s="294">
        <v>36.44</v>
      </c>
      <c r="J1806" s="291" t="s">
        <v>1169</v>
      </c>
      <c r="K1806" s="294">
        <v>227.75</v>
      </c>
      <c r="L1806" s="294">
        <v>3473.25</v>
      </c>
      <c r="M1806" s="294">
        <v>3245.5</v>
      </c>
      <c r="N1806" s="291" t="s">
        <v>42</v>
      </c>
    </row>
    <row r="1807" s="291" customFormat="1" hidden="1" outlineLevel="2" spans="1:14">
      <c r="A1807" s="291">
        <v>1647</v>
      </c>
      <c r="B1807" s="291" t="s">
        <v>1164</v>
      </c>
      <c r="C1807" s="291" t="s">
        <v>1497</v>
      </c>
      <c r="D1807" s="291" t="s">
        <v>797</v>
      </c>
      <c r="E1807" s="291" t="s">
        <v>1166</v>
      </c>
      <c r="F1807" s="291" t="s">
        <v>1167</v>
      </c>
      <c r="G1807" s="291" t="s">
        <v>1175</v>
      </c>
      <c r="H1807" s="294">
        <v>18.22</v>
      </c>
      <c r="I1807" s="294">
        <v>36.44</v>
      </c>
      <c r="J1807" s="291" t="s">
        <v>1169</v>
      </c>
      <c r="K1807" s="294">
        <v>227.75</v>
      </c>
      <c r="L1807" s="294">
        <v>3473.25</v>
      </c>
      <c r="M1807" s="294">
        <v>3245.5</v>
      </c>
      <c r="N1807" s="291" t="s">
        <v>42</v>
      </c>
    </row>
    <row r="1808" s="291" customFormat="1" outlineLevel="1" collapsed="1" spans="4:14">
      <c r="D1808" s="293" t="s">
        <v>1498</v>
      </c>
      <c r="H1808" s="294">
        <f>SUBTOTAL(9,H1799:H1807)</f>
        <v>163.98</v>
      </c>
      <c r="I1808" s="294">
        <f>SUBTOTAL(9,I1799:I1807)</f>
        <v>327.96</v>
      </c>
      <c r="K1808" s="294"/>
      <c r="L1808" s="294"/>
      <c r="M1808" s="294"/>
      <c r="N1808" s="291">
        <f>SUBTOTAL(9,N1799:N1807)</f>
        <v>0</v>
      </c>
    </row>
    <row r="1809" s="291" customFormat="1" hidden="1" outlineLevel="2" spans="1:14">
      <c r="A1809" s="291">
        <v>1648</v>
      </c>
      <c r="B1809" s="291" t="s">
        <v>1164</v>
      </c>
      <c r="C1809" s="291" t="s">
        <v>1499</v>
      </c>
      <c r="D1809" s="291" t="s">
        <v>298</v>
      </c>
      <c r="E1809" s="291" t="s">
        <v>1166</v>
      </c>
      <c r="F1809" s="291" t="s">
        <v>1167</v>
      </c>
      <c r="G1809" s="291" t="s">
        <v>1178</v>
      </c>
      <c r="H1809" s="294">
        <v>18.23</v>
      </c>
      <c r="I1809" s="294">
        <v>36.456</v>
      </c>
      <c r="J1809" s="291" t="s">
        <v>1169</v>
      </c>
      <c r="K1809" s="294">
        <v>227.85</v>
      </c>
      <c r="L1809" s="294">
        <v>3473.25</v>
      </c>
      <c r="M1809" s="294">
        <v>3245.4</v>
      </c>
      <c r="N1809" s="291" t="s">
        <v>42</v>
      </c>
    </row>
    <row r="1810" s="291" customFormat="1" hidden="1" outlineLevel="2" spans="1:14">
      <c r="A1810" s="291">
        <v>1649</v>
      </c>
      <c r="B1810" s="291" t="s">
        <v>1164</v>
      </c>
      <c r="C1810" s="291" t="s">
        <v>1499</v>
      </c>
      <c r="D1810" s="291" t="s">
        <v>298</v>
      </c>
      <c r="E1810" s="291" t="s">
        <v>1166</v>
      </c>
      <c r="F1810" s="291" t="s">
        <v>1167</v>
      </c>
      <c r="G1810" s="291" t="s">
        <v>1179</v>
      </c>
      <c r="H1810" s="294">
        <v>18.23</v>
      </c>
      <c r="I1810" s="294">
        <v>36.456</v>
      </c>
      <c r="J1810" s="291" t="s">
        <v>1169</v>
      </c>
      <c r="K1810" s="294">
        <v>227.85</v>
      </c>
      <c r="L1810" s="294">
        <v>3473.25</v>
      </c>
      <c r="M1810" s="294">
        <v>3245.4</v>
      </c>
      <c r="N1810" s="291" t="s">
        <v>42</v>
      </c>
    </row>
    <row r="1811" s="291" customFormat="1" hidden="1" outlineLevel="2" spans="1:14">
      <c r="A1811" s="291">
        <v>1650</v>
      </c>
      <c r="B1811" s="291" t="s">
        <v>1164</v>
      </c>
      <c r="C1811" s="291" t="s">
        <v>1499</v>
      </c>
      <c r="D1811" s="291" t="s">
        <v>298</v>
      </c>
      <c r="E1811" s="291" t="s">
        <v>1166</v>
      </c>
      <c r="F1811" s="291" t="s">
        <v>1167</v>
      </c>
      <c r="G1811" s="291" t="s">
        <v>1180</v>
      </c>
      <c r="H1811" s="294">
        <v>18.23</v>
      </c>
      <c r="I1811" s="294">
        <v>36.456</v>
      </c>
      <c r="J1811" s="291" t="s">
        <v>1169</v>
      </c>
      <c r="K1811" s="294">
        <v>227.85</v>
      </c>
      <c r="L1811" s="294">
        <v>3473.25</v>
      </c>
      <c r="M1811" s="294">
        <v>3245.4</v>
      </c>
      <c r="N1811" s="291" t="s">
        <v>42</v>
      </c>
    </row>
    <row r="1812" s="291" customFormat="1" hidden="1" outlineLevel="2" spans="1:14">
      <c r="A1812" s="291">
        <v>1651</v>
      </c>
      <c r="B1812" s="291" t="s">
        <v>1164</v>
      </c>
      <c r="C1812" s="291" t="s">
        <v>1499</v>
      </c>
      <c r="D1812" s="291" t="s">
        <v>298</v>
      </c>
      <c r="E1812" s="291" t="s">
        <v>1166</v>
      </c>
      <c r="F1812" s="291" t="s">
        <v>1167</v>
      </c>
      <c r="G1812" s="291" t="s">
        <v>1181</v>
      </c>
      <c r="H1812" s="294">
        <v>18.23</v>
      </c>
      <c r="I1812" s="294">
        <v>36.456</v>
      </c>
      <c r="J1812" s="291" t="s">
        <v>1169</v>
      </c>
      <c r="K1812" s="294">
        <v>227.85</v>
      </c>
      <c r="L1812" s="294">
        <v>3473.25</v>
      </c>
      <c r="M1812" s="294">
        <v>3245.4</v>
      </c>
      <c r="N1812" s="291" t="s">
        <v>42</v>
      </c>
    </row>
    <row r="1813" s="291" customFormat="1" hidden="1" outlineLevel="2" spans="1:14">
      <c r="A1813" s="291">
        <v>1652</v>
      </c>
      <c r="B1813" s="291" t="s">
        <v>1164</v>
      </c>
      <c r="C1813" s="291" t="s">
        <v>1499</v>
      </c>
      <c r="D1813" s="291" t="s">
        <v>298</v>
      </c>
      <c r="E1813" s="291" t="s">
        <v>1166</v>
      </c>
      <c r="F1813" s="291" t="s">
        <v>1167</v>
      </c>
      <c r="G1813" s="291" t="s">
        <v>1168</v>
      </c>
      <c r="H1813" s="294">
        <v>18.23</v>
      </c>
      <c r="I1813" s="294">
        <v>36.456</v>
      </c>
      <c r="J1813" s="291" t="s">
        <v>1169</v>
      </c>
      <c r="K1813" s="294">
        <v>227.85</v>
      </c>
      <c r="L1813" s="294">
        <v>3473.25</v>
      </c>
      <c r="M1813" s="294">
        <v>3245.4</v>
      </c>
      <c r="N1813" s="291" t="s">
        <v>42</v>
      </c>
    </row>
    <row r="1814" s="291" customFormat="1" hidden="1" outlineLevel="2" spans="1:14">
      <c r="A1814" s="291">
        <v>1653</v>
      </c>
      <c r="B1814" s="291" t="s">
        <v>1164</v>
      </c>
      <c r="C1814" s="291" t="s">
        <v>1499</v>
      </c>
      <c r="D1814" s="291" t="s">
        <v>298</v>
      </c>
      <c r="E1814" s="291" t="s">
        <v>1166</v>
      </c>
      <c r="F1814" s="291" t="s">
        <v>1167</v>
      </c>
      <c r="G1814" s="291" t="s">
        <v>1170</v>
      </c>
      <c r="H1814" s="294">
        <v>18.23</v>
      </c>
      <c r="I1814" s="294">
        <v>36.456</v>
      </c>
      <c r="J1814" s="291" t="s">
        <v>1169</v>
      </c>
      <c r="K1814" s="294">
        <v>227.85</v>
      </c>
      <c r="L1814" s="294">
        <v>3473.25</v>
      </c>
      <c r="M1814" s="294">
        <v>3245.4</v>
      </c>
      <c r="N1814" s="291" t="s">
        <v>42</v>
      </c>
    </row>
    <row r="1815" s="291" customFormat="1" hidden="1" outlineLevel="2" spans="1:14">
      <c r="A1815" s="291">
        <v>1654</v>
      </c>
      <c r="B1815" s="291" t="s">
        <v>1164</v>
      </c>
      <c r="C1815" s="291" t="s">
        <v>1499</v>
      </c>
      <c r="D1815" s="291" t="s">
        <v>298</v>
      </c>
      <c r="E1815" s="291" t="s">
        <v>1166</v>
      </c>
      <c r="F1815" s="291" t="s">
        <v>1167</v>
      </c>
      <c r="G1815" s="291" t="s">
        <v>1171</v>
      </c>
      <c r="H1815" s="294">
        <v>18.23</v>
      </c>
      <c r="I1815" s="294">
        <v>36.456</v>
      </c>
      <c r="J1815" s="291" t="s">
        <v>1169</v>
      </c>
      <c r="K1815" s="294">
        <v>227.85</v>
      </c>
      <c r="L1815" s="294">
        <v>3473.25</v>
      </c>
      <c r="M1815" s="294">
        <v>3245.4</v>
      </c>
      <c r="N1815" s="291" t="s">
        <v>42</v>
      </c>
    </row>
    <row r="1816" s="291" customFormat="1" hidden="1" outlineLevel="2" spans="1:14">
      <c r="A1816" s="291">
        <v>1655</v>
      </c>
      <c r="B1816" s="291" t="s">
        <v>1164</v>
      </c>
      <c r="C1816" s="291" t="s">
        <v>1499</v>
      </c>
      <c r="D1816" s="291" t="s">
        <v>298</v>
      </c>
      <c r="E1816" s="291" t="s">
        <v>1166</v>
      </c>
      <c r="F1816" s="291" t="s">
        <v>1167</v>
      </c>
      <c r="G1816" s="291" t="s">
        <v>1172</v>
      </c>
      <c r="H1816" s="294">
        <v>18.23</v>
      </c>
      <c r="I1816" s="294">
        <v>36.456</v>
      </c>
      <c r="J1816" s="291" t="s">
        <v>1169</v>
      </c>
      <c r="K1816" s="294">
        <v>227.85</v>
      </c>
      <c r="L1816" s="294">
        <v>3473.25</v>
      </c>
      <c r="M1816" s="294">
        <v>3245.4</v>
      </c>
      <c r="N1816" s="291" t="s">
        <v>42</v>
      </c>
    </row>
    <row r="1817" s="291" customFormat="1" hidden="1" outlineLevel="2" spans="1:14">
      <c r="A1817" s="291">
        <v>1656</v>
      </c>
      <c r="B1817" s="291" t="s">
        <v>1164</v>
      </c>
      <c r="C1817" s="291" t="s">
        <v>1499</v>
      </c>
      <c r="D1817" s="291" t="s">
        <v>298</v>
      </c>
      <c r="E1817" s="291" t="s">
        <v>1166</v>
      </c>
      <c r="F1817" s="291" t="s">
        <v>1167</v>
      </c>
      <c r="G1817" s="291" t="s">
        <v>1173</v>
      </c>
      <c r="H1817" s="294">
        <v>18.23</v>
      </c>
      <c r="I1817" s="294">
        <v>36.456</v>
      </c>
      <c r="J1817" s="291" t="s">
        <v>1169</v>
      </c>
      <c r="K1817" s="294">
        <v>227.85</v>
      </c>
      <c r="L1817" s="294">
        <v>3473.25</v>
      </c>
      <c r="M1817" s="294">
        <v>3245.4</v>
      </c>
      <c r="N1817" s="291" t="s">
        <v>42</v>
      </c>
    </row>
    <row r="1818" s="291" customFormat="1" hidden="1" outlineLevel="2" spans="1:14">
      <c r="A1818" s="291">
        <v>1657</v>
      </c>
      <c r="B1818" s="291" t="s">
        <v>1164</v>
      </c>
      <c r="C1818" s="291" t="s">
        <v>1499</v>
      </c>
      <c r="D1818" s="291" t="s">
        <v>298</v>
      </c>
      <c r="E1818" s="291" t="s">
        <v>1166</v>
      </c>
      <c r="F1818" s="291" t="s">
        <v>1167</v>
      </c>
      <c r="G1818" s="291" t="s">
        <v>1174</v>
      </c>
      <c r="H1818" s="294">
        <v>18.23</v>
      </c>
      <c r="I1818" s="294">
        <v>36.456</v>
      </c>
      <c r="J1818" s="291" t="s">
        <v>1169</v>
      </c>
      <c r="K1818" s="294">
        <v>227.85</v>
      </c>
      <c r="L1818" s="294">
        <v>3473.25</v>
      </c>
      <c r="M1818" s="294">
        <v>3245.4</v>
      </c>
      <c r="N1818" s="291" t="s">
        <v>42</v>
      </c>
    </row>
    <row r="1819" s="291" customFormat="1" hidden="1" outlineLevel="2" spans="1:14">
      <c r="A1819" s="291">
        <v>1658</v>
      </c>
      <c r="B1819" s="291" t="s">
        <v>1164</v>
      </c>
      <c r="C1819" s="291" t="s">
        <v>1499</v>
      </c>
      <c r="D1819" s="291" t="s">
        <v>298</v>
      </c>
      <c r="E1819" s="291" t="s">
        <v>1166</v>
      </c>
      <c r="F1819" s="291" t="s">
        <v>1167</v>
      </c>
      <c r="G1819" s="291" t="s">
        <v>1175</v>
      </c>
      <c r="H1819" s="294">
        <v>18.23</v>
      </c>
      <c r="I1819" s="294">
        <v>36.456</v>
      </c>
      <c r="J1819" s="291" t="s">
        <v>1169</v>
      </c>
      <c r="K1819" s="294">
        <v>227.85</v>
      </c>
      <c r="L1819" s="294">
        <v>3473.25</v>
      </c>
      <c r="M1819" s="294">
        <v>3245.4</v>
      </c>
      <c r="N1819" s="291" t="s">
        <v>42</v>
      </c>
    </row>
    <row r="1820" s="291" customFormat="1" outlineLevel="1" collapsed="1" spans="4:14">
      <c r="D1820" s="293" t="s">
        <v>1500</v>
      </c>
      <c r="H1820" s="294">
        <f>SUBTOTAL(9,H1809:H1819)</f>
        <v>200.53</v>
      </c>
      <c r="I1820" s="294">
        <f>SUBTOTAL(9,I1809:I1819)</f>
        <v>401.016</v>
      </c>
      <c r="K1820" s="294"/>
      <c r="L1820" s="294"/>
      <c r="M1820" s="294"/>
      <c r="N1820" s="291">
        <f>SUBTOTAL(9,N1809:N1819)</f>
        <v>0</v>
      </c>
    </row>
    <row r="1821" s="291" customFormat="1" hidden="1" outlineLevel="2" spans="1:14">
      <c r="A1821" s="291">
        <v>1659</v>
      </c>
      <c r="B1821" s="291" t="s">
        <v>1164</v>
      </c>
      <c r="C1821" s="291" t="s">
        <v>1501</v>
      </c>
      <c r="D1821" s="291" t="s">
        <v>603</v>
      </c>
      <c r="E1821" s="291" t="s">
        <v>1166</v>
      </c>
      <c r="F1821" s="291" t="s">
        <v>1167</v>
      </c>
      <c r="G1821" s="291" t="s">
        <v>1178</v>
      </c>
      <c r="H1821" s="294">
        <v>18.23</v>
      </c>
      <c r="I1821" s="294">
        <v>36.456</v>
      </c>
      <c r="J1821" s="291" t="s">
        <v>1169</v>
      </c>
      <c r="K1821" s="294">
        <v>227.85</v>
      </c>
      <c r="L1821" s="294">
        <v>3473.25</v>
      </c>
      <c r="M1821" s="294">
        <v>3245.4</v>
      </c>
      <c r="N1821" s="291" t="s">
        <v>42</v>
      </c>
    </row>
    <row r="1822" s="291" customFormat="1" hidden="1" outlineLevel="2" spans="1:14">
      <c r="A1822" s="291">
        <v>1660</v>
      </c>
      <c r="B1822" s="291" t="s">
        <v>1164</v>
      </c>
      <c r="C1822" s="291" t="s">
        <v>1501</v>
      </c>
      <c r="D1822" s="291" t="s">
        <v>603</v>
      </c>
      <c r="E1822" s="291" t="s">
        <v>1166</v>
      </c>
      <c r="F1822" s="291" t="s">
        <v>1167</v>
      </c>
      <c r="G1822" s="291" t="s">
        <v>1179</v>
      </c>
      <c r="H1822" s="294">
        <v>18.23</v>
      </c>
      <c r="I1822" s="294">
        <v>36.456</v>
      </c>
      <c r="J1822" s="291" t="s">
        <v>1169</v>
      </c>
      <c r="K1822" s="294">
        <v>227.85</v>
      </c>
      <c r="L1822" s="294">
        <v>3473.25</v>
      </c>
      <c r="M1822" s="294">
        <v>3245.4</v>
      </c>
      <c r="N1822" s="291" t="s">
        <v>42</v>
      </c>
    </row>
    <row r="1823" s="291" customFormat="1" hidden="1" outlineLevel="2" spans="1:14">
      <c r="A1823" s="291">
        <v>1661</v>
      </c>
      <c r="B1823" s="291" t="s">
        <v>1164</v>
      </c>
      <c r="C1823" s="291" t="s">
        <v>1501</v>
      </c>
      <c r="D1823" s="291" t="s">
        <v>603</v>
      </c>
      <c r="E1823" s="291" t="s">
        <v>1166</v>
      </c>
      <c r="F1823" s="291" t="s">
        <v>1167</v>
      </c>
      <c r="G1823" s="291" t="s">
        <v>1180</v>
      </c>
      <c r="H1823" s="294">
        <v>18.23</v>
      </c>
      <c r="I1823" s="294">
        <v>36.456</v>
      </c>
      <c r="J1823" s="291" t="s">
        <v>1169</v>
      </c>
      <c r="K1823" s="294">
        <v>227.85</v>
      </c>
      <c r="L1823" s="294">
        <v>3473.25</v>
      </c>
      <c r="M1823" s="294">
        <v>3245.4</v>
      </c>
      <c r="N1823" s="291" t="s">
        <v>42</v>
      </c>
    </row>
    <row r="1824" s="291" customFormat="1" hidden="1" outlineLevel="2" spans="1:14">
      <c r="A1824" s="291">
        <v>1662</v>
      </c>
      <c r="B1824" s="291" t="s">
        <v>1164</v>
      </c>
      <c r="C1824" s="291" t="s">
        <v>1501</v>
      </c>
      <c r="D1824" s="291" t="s">
        <v>603</v>
      </c>
      <c r="E1824" s="291" t="s">
        <v>1166</v>
      </c>
      <c r="F1824" s="291" t="s">
        <v>1167</v>
      </c>
      <c r="G1824" s="291" t="s">
        <v>1181</v>
      </c>
      <c r="H1824" s="294">
        <v>18.23</v>
      </c>
      <c r="I1824" s="294">
        <v>36.456</v>
      </c>
      <c r="J1824" s="291" t="s">
        <v>1169</v>
      </c>
      <c r="K1824" s="294">
        <v>227.85</v>
      </c>
      <c r="L1824" s="294">
        <v>3473.25</v>
      </c>
      <c r="M1824" s="294">
        <v>3245.4</v>
      </c>
      <c r="N1824" s="291" t="s">
        <v>42</v>
      </c>
    </row>
    <row r="1825" s="291" customFormat="1" hidden="1" outlineLevel="2" spans="1:14">
      <c r="A1825" s="291">
        <v>1663</v>
      </c>
      <c r="B1825" s="291" t="s">
        <v>1164</v>
      </c>
      <c r="C1825" s="291" t="s">
        <v>1501</v>
      </c>
      <c r="D1825" s="291" t="s">
        <v>603</v>
      </c>
      <c r="E1825" s="291" t="s">
        <v>1166</v>
      </c>
      <c r="F1825" s="291" t="s">
        <v>1167</v>
      </c>
      <c r="G1825" s="291" t="s">
        <v>1168</v>
      </c>
      <c r="H1825" s="294">
        <v>18.23</v>
      </c>
      <c r="I1825" s="294">
        <v>36.456</v>
      </c>
      <c r="J1825" s="291" t="s">
        <v>1169</v>
      </c>
      <c r="K1825" s="294">
        <v>227.85</v>
      </c>
      <c r="L1825" s="294">
        <v>3473.25</v>
      </c>
      <c r="M1825" s="294">
        <v>3245.4</v>
      </c>
      <c r="N1825" s="291" t="s">
        <v>42</v>
      </c>
    </row>
    <row r="1826" s="291" customFormat="1" hidden="1" outlineLevel="2" spans="1:14">
      <c r="A1826" s="291">
        <v>1664</v>
      </c>
      <c r="B1826" s="291" t="s">
        <v>1164</v>
      </c>
      <c r="C1826" s="291" t="s">
        <v>1501</v>
      </c>
      <c r="D1826" s="291" t="s">
        <v>603</v>
      </c>
      <c r="E1826" s="291" t="s">
        <v>1166</v>
      </c>
      <c r="F1826" s="291" t="s">
        <v>1167</v>
      </c>
      <c r="G1826" s="291" t="s">
        <v>1170</v>
      </c>
      <c r="H1826" s="294">
        <v>18.23</v>
      </c>
      <c r="I1826" s="294">
        <v>36.456</v>
      </c>
      <c r="J1826" s="291" t="s">
        <v>1169</v>
      </c>
      <c r="K1826" s="294">
        <v>227.85</v>
      </c>
      <c r="L1826" s="294">
        <v>3473.25</v>
      </c>
      <c r="M1826" s="294">
        <v>3245.4</v>
      </c>
      <c r="N1826" s="291" t="s">
        <v>42</v>
      </c>
    </row>
    <row r="1827" s="291" customFormat="1" hidden="1" outlineLevel="2" spans="1:14">
      <c r="A1827" s="291">
        <v>1665</v>
      </c>
      <c r="B1827" s="291" t="s">
        <v>1164</v>
      </c>
      <c r="C1827" s="291" t="s">
        <v>1501</v>
      </c>
      <c r="D1827" s="291" t="s">
        <v>603</v>
      </c>
      <c r="E1827" s="291" t="s">
        <v>1166</v>
      </c>
      <c r="F1827" s="291" t="s">
        <v>1167</v>
      </c>
      <c r="G1827" s="291" t="s">
        <v>1171</v>
      </c>
      <c r="H1827" s="294">
        <v>18.23</v>
      </c>
      <c r="I1827" s="294">
        <v>36.456</v>
      </c>
      <c r="J1827" s="291" t="s">
        <v>1169</v>
      </c>
      <c r="K1827" s="294">
        <v>227.85</v>
      </c>
      <c r="L1827" s="294">
        <v>3473.25</v>
      </c>
      <c r="M1827" s="294">
        <v>3245.4</v>
      </c>
      <c r="N1827" s="291" t="s">
        <v>42</v>
      </c>
    </row>
    <row r="1828" s="291" customFormat="1" hidden="1" outlineLevel="2" spans="1:14">
      <c r="A1828" s="291">
        <v>1666</v>
      </c>
      <c r="B1828" s="291" t="s">
        <v>1164</v>
      </c>
      <c r="C1828" s="291" t="s">
        <v>1501</v>
      </c>
      <c r="D1828" s="291" t="s">
        <v>603</v>
      </c>
      <c r="E1828" s="291" t="s">
        <v>1166</v>
      </c>
      <c r="F1828" s="291" t="s">
        <v>1167</v>
      </c>
      <c r="G1828" s="291" t="s">
        <v>1172</v>
      </c>
      <c r="H1828" s="294">
        <v>18.23</v>
      </c>
      <c r="I1828" s="294">
        <v>36.456</v>
      </c>
      <c r="J1828" s="291" t="s">
        <v>1169</v>
      </c>
      <c r="K1828" s="294">
        <v>227.85</v>
      </c>
      <c r="L1828" s="294">
        <v>3473.25</v>
      </c>
      <c r="M1828" s="294">
        <v>3245.4</v>
      </c>
      <c r="N1828" s="291" t="s">
        <v>42</v>
      </c>
    </row>
    <row r="1829" s="291" customFormat="1" hidden="1" outlineLevel="2" spans="1:14">
      <c r="A1829" s="291">
        <v>1667</v>
      </c>
      <c r="B1829" s="291" t="s">
        <v>1164</v>
      </c>
      <c r="C1829" s="291" t="s">
        <v>1501</v>
      </c>
      <c r="D1829" s="291" t="s">
        <v>603</v>
      </c>
      <c r="E1829" s="291" t="s">
        <v>1166</v>
      </c>
      <c r="F1829" s="291" t="s">
        <v>1167</v>
      </c>
      <c r="G1829" s="291" t="s">
        <v>1173</v>
      </c>
      <c r="H1829" s="294">
        <v>18.23</v>
      </c>
      <c r="I1829" s="294">
        <v>36.456</v>
      </c>
      <c r="J1829" s="291" t="s">
        <v>1169</v>
      </c>
      <c r="K1829" s="294">
        <v>227.85</v>
      </c>
      <c r="L1829" s="294">
        <v>3473.25</v>
      </c>
      <c r="M1829" s="294">
        <v>3245.4</v>
      </c>
      <c r="N1829" s="291" t="s">
        <v>42</v>
      </c>
    </row>
    <row r="1830" s="291" customFormat="1" hidden="1" outlineLevel="2" spans="1:14">
      <c r="A1830" s="291">
        <v>1668</v>
      </c>
      <c r="B1830" s="291" t="s">
        <v>1164</v>
      </c>
      <c r="C1830" s="291" t="s">
        <v>1501</v>
      </c>
      <c r="D1830" s="291" t="s">
        <v>603</v>
      </c>
      <c r="E1830" s="291" t="s">
        <v>1166</v>
      </c>
      <c r="F1830" s="291" t="s">
        <v>1167</v>
      </c>
      <c r="G1830" s="291" t="s">
        <v>1174</v>
      </c>
      <c r="H1830" s="294">
        <v>18.23</v>
      </c>
      <c r="I1830" s="294">
        <v>36.456</v>
      </c>
      <c r="J1830" s="291" t="s">
        <v>1169</v>
      </c>
      <c r="K1830" s="294">
        <v>227.85</v>
      </c>
      <c r="L1830" s="294">
        <v>3473.25</v>
      </c>
      <c r="M1830" s="294">
        <v>3245.4</v>
      </c>
      <c r="N1830" s="291" t="s">
        <v>42</v>
      </c>
    </row>
    <row r="1831" s="291" customFormat="1" hidden="1" outlineLevel="2" spans="1:14">
      <c r="A1831" s="291">
        <v>1669</v>
      </c>
      <c r="B1831" s="291" t="s">
        <v>1164</v>
      </c>
      <c r="C1831" s="291" t="s">
        <v>1501</v>
      </c>
      <c r="D1831" s="291" t="s">
        <v>603</v>
      </c>
      <c r="E1831" s="291" t="s">
        <v>1166</v>
      </c>
      <c r="F1831" s="291" t="s">
        <v>1167</v>
      </c>
      <c r="G1831" s="291" t="s">
        <v>1175</v>
      </c>
      <c r="H1831" s="294">
        <v>18.23</v>
      </c>
      <c r="I1831" s="294">
        <v>36.456</v>
      </c>
      <c r="J1831" s="291" t="s">
        <v>1169</v>
      </c>
      <c r="K1831" s="294">
        <v>227.85</v>
      </c>
      <c r="L1831" s="294">
        <v>3473.25</v>
      </c>
      <c r="M1831" s="294">
        <v>3245.4</v>
      </c>
      <c r="N1831" s="291" t="s">
        <v>42</v>
      </c>
    </row>
    <row r="1832" s="291" customFormat="1" outlineLevel="1" collapsed="1" spans="4:14">
      <c r="D1832" s="293" t="s">
        <v>1502</v>
      </c>
      <c r="H1832" s="294">
        <f>SUBTOTAL(9,H1821:H1831)</f>
        <v>200.53</v>
      </c>
      <c r="I1832" s="294">
        <f>SUBTOTAL(9,I1821:I1831)</f>
        <v>401.016</v>
      </c>
      <c r="K1832" s="294"/>
      <c r="L1832" s="294"/>
      <c r="M1832" s="294"/>
      <c r="N1832" s="291">
        <f>SUBTOTAL(9,N1821:N1831)</f>
        <v>0</v>
      </c>
    </row>
    <row r="1833" s="291" customFormat="1" hidden="1" outlineLevel="2" spans="1:14">
      <c r="A1833" s="291">
        <v>1670</v>
      </c>
      <c r="B1833" s="291" t="s">
        <v>1164</v>
      </c>
      <c r="C1833" s="291" t="s">
        <v>1503</v>
      </c>
      <c r="D1833" s="291" t="s">
        <v>599</v>
      </c>
      <c r="E1833" s="291" t="s">
        <v>1166</v>
      </c>
      <c r="F1833" s="291" t="s">
        <v>1167</v>
      </c>
      <c r="G1833" s="291" t="s">
        <v>1178</v>
      </c>
      <c r="H1833" s="294">
        <v>18.23</v>
      </c>
      <c r="I1833" s="294">
        <v>36.456</v>
      </c>
      <c r="J1833" s="291" t="s">
        <v>1169</v>
      </c>
      <c r="K1833" s="294">
        <v>227.85</v>
      </c>
      <c r="L1833" s="294">
        <v>3473.25</v>
      </c>
      <c r="M1833" s="294">
        <v>3245.4</v>
      </c>
      <c r="N1833" s="291" t="s">
        <v>42</v>
      </c>
    </row>
    <row r="1834" s="291" customFormat="1" hidden="1" outlineLevel="2" spans="1:14">
      <c r="A1834" s="291">
        <v>1671</v>
      </c>
      <c r="B1834" s="291" t="s">
        <v>1164</v>
      </c>
      <c r="C1834" s="291" t="s">
        <v>1503</v>
      </c>
      <c r="D1834" s="291" t="s">
        <v>599</v>
      </c>
      <c r="E1834" s="291" t="s">
        <v>1166</v>
      </c>
      <c r="F1834" s="291" t="s">
        <v>1167</v>
      </c>
      <c r="G1834" s="291" t="s">
        <v>1179</v>
      </c>
      <c r="H1834" s="294">
        <v>18.23</v>
      </c>
      <c r="I1834" s="294">
        <v>36.456</v>
      </c>
      <c r="J1834" s="291" t="s">
        <v>1169</v>
      </c>
      <c r="K1834" s="294">
        <v>227.85</v>
      </c>
      <c r="L1834" s="294">
        <v>3473.25</v>
      </c>
      <c r="M1834" s="294">
        <v>3245.4</v>
      </c>
      <c r="N1834" s="291" t="s">
        <v>42</v>
      </c>
    </row>
    <row r="1835" s="291" customFormat="1" hidden="1" outlineLevel="2" spans="1:14">
      <c r="A1835" s="291">
        <v>1672</v>
      </c>
      <c r="B1835" s="291" t="s">
        <v>1164</v>
      </c>
      <c r="C1835" s="291" t="s">
        <v>1503</v>
      </c>
      <c r="D1835" s="291" t="s">
        <v>599</v>
      </c>
      <c r="E1835" s="291" t="s">
        <v>1166</v>
      </c>
      <c r="F1835" s="291" t="s">
        <v>1167</v>
      </c>
      <c r="G1835" s="291" t="s">
        <v>1180</v>
      </c>
      <c r="H1835" s="294">
        <v>18.23</v>
      </c>
      <c r="I1835" s="294">
        <v>36.456</v>
      </c>
      <c r="J1835" s="291" t="s">
        <v>1169</v>
      </c>
      <c r="K1835" s="294">
        <v>227.85</v>
      </c>
      <c r="L1835" s="294">
        <v>3473.25</v>
      </c>
      <c r="M1835" s="294">
        <v>3245.4</v>
      </c>
      <c r="N1835" s="291" t="s">
        <v>42</v>
      </c>
    </row>
    <row r="1836" s="291" customFormat="1" hidden="1" outlineLevel="2" spans="1:14">
      <c r="A1836" s="291">
        <v>1673</v>
      </c>
      <c r="B1836" s="291" t="s">
        <v>1164</v>
      </c>
      <c r="C1836" s="291" t="s">
        <v>1503</v>
      </c>
      <c r="D1836" s="291" t="s">
        <v>599</v>
      </c>
      <c r="E1836" s="291" t="s">
        <v>1166</v>
      </c>
      <c r="F1836" s="291" t="s">
        <v>1167</v>
      </c>
      <c r="G1836" s="291" t="s">
        <v>1181</v>
      </c>
      <c r="H1836" s="294">
        <v>18.23</v>
      </c>
      <c r="I1836" s="294">
        <v>36.456</v>
      </c>
      <c r="J1836" s="291" t="s">
        <v>1169</v>
      </c>
      <c r="K1836" s="294">
        <v>227.85</v>
      </c>
      <c r="L1836" s="294">
        <v>3473.25</v>
      </c>
      <c r="M1836" s="294">
        <v>3245.4</v>
      </c>
      <c r="N1836" s="291" t="s">
        <v>42</v>
      </c>
    </row>
    <row r="1837" s="291" customFormat="1" hidden="1" outlineLevel="2" spans="1:14">
      <c r="A1837" s="291">
        <v>1674</v>
      </c>
      <c r="B1837" s="291" t="s">
        <v>1164</v>
      </c>
      <c r="C1837" s="291" t="s">
        <v>1503</v>
      </c>
      <c r="D1837" s="291" t="s">
        <v>599</v>
      </c>
      <c r="E1837" s="291" t="s">
        <v>1166</v>
      </c>
      <c r="F1837" s="291" t="s">
        <v>1167</v>
      </c>
      <c r="G1837" s="291" t="s">
        <v>1168</v>
      </c>
      <c r="H1837" s="294">
        <v>18.23</v>
      </c>
      <c r="I1837" s="294">
        <v>36.456</v>
      </c>
      <c r="J1837" s="291" t="s">
        <v>1169</v>
      </c>
      <c r="K1837" s="294">
        <v>227.85</v>
      </c>
      <c r="L1837" s="294">
        <v>3473.25</v>
      </c>
      <c r="M1837" s="294">
        <v>3245.4</v>
      </c>
      <c r="N1837" s="291" t="s">
        <v>42</v>
      </c>
    </row>
    <row r="1838" s="291" customFormat="1" hidden="1" outlineLevel="2" spans="1:14">
      <c r="A1838" s="291">
        <v>1675</v>
      </c>
      <c r="B1838" s="291" t="s">
        <v>1164</v>
      </c>
      <c r="C1838" s="291" t="s">
        <v>1503</v>
      </c>
      <c r="D1838" s="291" t="s">
        <v>599</v>
      </c>
      <c r="E1838" s="291" t="s">
        <v>1166</v>
      </c>
      <c r="F1838" s="291" t="s">
        <v>1167</v>
      </c>
      <c r="G1838" s="291" t="s">
        <v>1170</v>
      </c>
      <c r="H1838" s="294">
        <v>18.23</v>
      </c>
      <c r="I1838" s="294">
        <v>36.456</v>
      </c>
      <c r="J1838" s="291" t="s">
        <v>1169</v>
      </c>
      <c r="K1838" s="294">
        <v>227.85</v>
      </c>
      <c r="L1838" s="294">
        <v>3473.25</v>
      </c>
      <c r="M1838" s="294">
        <v>3245.4</v>
      </c>
      <c r="N1838" s="291" t="s">
        <v>42</v>
      </c>
    </row>
    <row r="1839" s="291" customFormat="1" hidden="1" outlineLevel="2" spans="1:14">
      <c r="A1839" s="291">
        <v>1676</v>
      </c>
      <c r="B1839" s="291" t="s">
        <v>1164</v>
      </c>
      <c r="C1839" s="291" t="s">
        <v>1503</v>
      </c>
      <c r="D1839" s="291" t="s">
        <v>599</v>
      </c>
      <c r="E1839" s="291" t="s">
        <v>1166</v>
      </c>
      <c r="F1839" s="291" t="s">
        <v>1167</v>
      </c>
      <c r="G1839" s="291" t="s">
        <v>1171</v>
      </c>
      <c r="H1839" s="294">
        <v>18.23</v>
      </c>
      <c r="I1839" s="294">
        <v>36.456</v>
      </c>
      <c r="J1839" s="291" t="s">
        <v>1169</v>
      </c>
      <c r="K1839" s="294">
        <v>227.85</v>
      </c>
      <c r="L1839" s="294">
        <v>3473.25</v>
      </c>
      <c r="M1839" s="294">
        <v>3245.4</v>
      </c>
      <c r="N1839" s="291" t="s">
        <v>42</v>
      </c>
    </row>
    <row r="1840" s="291" customFormat="1" hidden="1" outlineLevel="2" spans="1:14">
      <c r="A1840" s="291">
        <v>1677</v>
      </c>
      <c r="B1840" s="291" t="s">
        <v>1164</v>
      </c>
      <c r="C1840" s="291" t="s">
        <v>1503</v>
      </c>
      <c r="D1840" s="291" t="s">
        <v>599</v>
      </c>
      <c r="E1840" s="291" t="s">
        <v>1166</v>
      </c>
      <c r="F1840" s="291" t="s">
        <v>1167</v>
      </c>
      <c r="G1840" s="291" t="s">
        <v>1172</v>
      </c>
      <c r="H1840" s="294">
        <v>18.23</v>
      </c>
      <c r="I1840" s="294">
        <v>36.456</v>
      </c>
      <c r="J1840" s="291" t="s">
        <v>1169</v>
      </c>
      <c r="K1840" s="294">
        <v>227.85</v>
      </c>
      <c r="L1840" s="294">
        <v>3473.25</v>
      </c>
      <c r="M1840" s="294">
        <v>3245.4</v>
      </c>
      <c r="N1840" s="291" t="s">
        <v>42</v>
      </c>
    </row>
    <row r="1841" s="291" customFormat="1" hidden="1" outlineLevel="2" spans="1:14">
      <c r="A1841" s="291">
        <v>1678</v>
      </c>
      <c r="B1841" s="291" t="s">
        <v>1164</v>
      </c>
      <c r="C1841" s="291" t="s">
        <v>1503</v>
      </c>
      <c r="D1841" s="291" t="s">
        <v>599</v>
      </c>
      <c r="E1841" s="291" t="s">
        <v>1166</v>
      </c>
      <c r="F1841" s="291" t="s">
        <v>1167</v>
      </c>
      <c r="G1841" s="291" t="s">
        <v>1173</v>
      </c>
      <c r="H1841" s="294">
        <v>18.23</v>
      </c>
      <c r="I1841" s="294">
        <v>36.456</v>
      </c>
      <c r="J1841" s="291" t="s">
        <v>1169</v>
      </c>
      <c r="K1841" s="294">
        <v>227.85</v>
      </c>
      <c r="L1841" s="294">
        <v>3473.25</v>
      </c>
      <c r="M1841" s="294">
        <v>3245.4</v>
      </c>
      <c r="N1841" s="291" t="s">
        <v>42</v>
      </c>
    </row>
    <row r="1842" s="291" customFormat="1" hidden="1" outlineLevel="2" spans="1:14">
      <c r="A1842" s="291">
        <v>1679</v>
      </c>
      <c r="B1842" s="291" t="s">
        <v>1164</v>
      </c>
      <c r="C1842" s="291" t="s">
        <v>1503</v>
      </c>
      <c r="D1842" s="291" t="s">
        <v>599</v>
      </c>
      <c r="E1842" s="291" t="s">
        <v>1166</v>
      </c>
      <c r="F1842" s="291" t="s">
        <v>1167</v>
      </c>
      <c r="G1842" s="291" t="s">
        <v>1174</v>
      </c>
      <c r="H1842" s="294">
        <v>18.23</v>
      </c>
      <c r="I1842" s="294">
        <v>36.456</v>
      </c>
      <c r="J1842" s="291" t="s">
        <v>1169</v>
      </c>
      <c r="K1842" s="294">
        <v>227.85</v>
      </c>
      <c r="L1842" s="294">
        <v>3473.25</v>
      </c>
      <c r="M1842" s="294">
        <v>3245.4</v>
      </c>
      <c r="N1842" s="291" t="s">
        <v>42</v>
      </c>
    </row>
    <row r="1843" s="291" customFormat="1" hidden="1" outlineLevel="2" spans="1:14">
      <c r="A1843" s="291">
        <v>1680</v>
      </c>
      <c r="B1843" s="291" t="s">
        <v>1164</v>
      </c>
      <c r="C1843" s="291" t="s">
        <v>1503</v>
      </c>
      <c r="D1843" s="291" t="s">
        <v>599</v>
      </c>
      <c r="E1843" s="291" t="s">
        <v>1166</v>
      </c>
      <c r="F1843" s="291" t="s">
        <v>1167</v>
      </c>
      <c r="G1843" s="291" t="s">
        <v>1175</v>
      </c>
      <c r="H1843" s="294">
        <v>18.23</v>
      </c>
      <c r="I1843" s="294">
        <v>36.456</v>
      </c>
      <c r="J1843" s="291" t="s">
        <v>1169</v>
      </c>
      <c r="K1843" s="294">
        <v>227.85</v>
      </c>
      <c r="L1843" s="294">
        <v>3473.25</v>
      </c>
      <c r="M1843" s="294">
        <v>3245.4</v>
      </c>
      <c r="N1843" s="291" t="s">
        <v>42</v>
      </c>
    </row>
    <row r="1844" s="291" customFormat="1" outlineLevel="1" collapsed="1" spans="4:14">
      <c r="D1844" s="293" t="s">
        <v>1504</v>
      </c>
      <c r="H1844" s="294">
        <f>SUBTOTAL(9,H1833:H1843)</f>
        <v>200.53</v>
      </c>
      <c r="I1844" s="294">
        <f>SUBTOTAL(9,I1833:I1843)</f>
        <v>401.016</v>
      </c>
      <c r="K1844" s="294"/>
      <c r="L1844" s="294"/>
      <c r="M1844" s="294"/>
      <c r="N1844" s="291">
        <f>SUBTOTAL(9,N1833:N1843)</f>
        <v>0</v>
      </c>
    </row>
    <row r="1845" s="291" customFormat="1" hidden="1" outlineLevel="2" spans="1:14">
      <c r="A1845" s="291">
        <v>1681</v>
      </c>
      <c r="B1845" s="291" t="s">
        <v>1164</v>
      </c>
      <c r="C1845" s="291" t="s">
        <v>1505</v>
      </c>
      <c r="D1845" s="291" t="s">
        <v>626</v>
      </c>
      <c r="E1845" s="291" t="s">
        <v>1166</v>
      </c>
      <c r="F1845" s="291" t="s">
        <v>1167</v>
      </c>
      <c r="G1845" s="291" t="s">
        <v>1178</v>
      </c>
      <c r="H1845" s="294">
        <v>18.22</v>
      </c>
      <c r="I1845" s="294">
        <v>36.44</v>
      </c>
      <c r="J1845" s="291" t="s">
        <v>1169</v>
      </c>
      <c r="K1845" s="294">
        <v>227.75</v>
      </c>
      <c r="L1845" s="294">
        <v>3473.25</v>
      </c>
      <c r="M1845" s="294">
        <v>3245.5</v>
      </c>
      <c r="N1845" s="291" t="s">
        <v>42</v>
      </c>
    </row>
    <row r="1846" s="291" customFormat="1" hidden="1" outlineLevel="2" spans="1:14">
      <c r="A1846" s="291">
        <v>1682</v>
      </c>
      <c r="B1846" s="291" t="s">
        <v>1164</v>
      </c>
      <c r="C1846" s="291" t="s">
        <v>1505</v>
      </c>
      <c r="D1846" s="291" t="s">
        <v>626</v>
      </c>
      <c r="E1846" s="291" t="s">
        <v>1166</v>
      </c>
      <c r="F1846" s="291" t="s">
        <v>1167</v>
      </c>
      <c r="G1846" s="291" t="s">
        <v>1179</v>
      </c>
      <c r="H1846" s="294">
        <v>18.22</v>
      </c>
      <c r="I1846" s="294">
        <v>36.44</v>
      </c>
      <c r="J1846" s="291" t="s">
        <v>1169</v>
      </c>
      <c r="K1846" s="294">
        <v>227.75</v>
      </c>
      <c r="L1846" s="294">
        <v>3473.25</v>
      </c>
      <c r="M1846" s="294">
        <v>3245.5</v>
      </c>
      <c r="N1846" s="291" t="s">
        <v>42</v>
      </c>
    </row>
    <row r="1847" s="291" customFormat="1" hidden="1" outlineLevel="2" spans="1:14">
      <c r="A1847" s="291">
        <v>1683</v>
      </c>
      <c r="B1847" s="291" t="s">
        <v>1164</v>
      </c>
      <c r="C1847" s="291" t="s">
        <v>1505</v>
      </c>
      <c r="D1847" s="291" t="s">
        <v>626</v>
      </c>
      <c r="E1847" s="291" t="s">
        <v>1166</v>
      </c>
      <c r="F1847" s="291" t="s">
        <v>1167</v>
      </c>
      <c r="G1847" s="291" t="s">
        <v>1180</v>
      </c>
      <c r="H1847" s="294">
        <v>18.22</v>
      </c>
      <c r="I1847" s="294">
        <v>36.44</v>
      </c>
      <c r="J1847" s="291" t="s">
        <v>1169</v>
      </c>
      <c r="K1847" s="294">
        <v>227.75</v>
      </c>
      <c r="L1847" s="294">
        <v>3473.25</v>
      </c>
      <c r="M1847" s="294">
        <v>3245.5</v>
      </c>
      <c r="N1847" s="291" t="s">
        <v>42</v>
      </c>
    </row>
    <row r="1848" s="291" customFormat="1" hidden="1" outlineLevel="2" spans="1:14">
      <c r="A1848" s="291">
        <v>1684</v>
      </c>
      <c r="B1848" s="291" t="s">
        <v>1164</v>
      </c>
      <c r="C1848" s="291" t="s">
        <v>1505</v>
      </c>
      <c r="D1848" s="291" t="s">
        <v>626</v>
      </c>
      <c r="E1848" s="291" t="s">
        <v>1166</v>
      </c>
      <c r="F1848" s="291" t="s">
        <v>1167</v>
      </c>
      <c r="G1848" s="291" t="s">
        <v>1181</v>
      </c>
      <c r="H1848" s="294">
        <v>18.22</v>
      </c>
      <c r="I1848" s="294">
        <v>36.44</v>
      </c>
      <c r="J1848" s="291" t="s">
        <v>1169</v>
      </c>
      <c r="K1848" s="294">
        <v>227.75</v>
      </c>
      <c r="L1848" s="294">
        <v>3473.25</v>
      </c>
      <c r="M1848" s="294">
        <v>3245.5</v>
      </c>
      <c r="N1848" s="291" t="s">
        <v>42</v>
      </c>
    </row>
    <row r="1849" s="291" customFormat="1" hidden="1" outlineLevel="2" spans="1:14">
      <c r="A1849" s="291">
        <v>1685</v>
      </c>
      <c r="B1849" s="291" t="s">
        <v>1164</v>
      </c>
      <c r="C1849" s="291" t="s">
        <v>1505</v>
      </c>
      <c r="D1849" s="291" t="s">
        <v>626</v>
      </c>
      <c r="E1849" s="291" t="s">
        <v>1166</v>
      </c>
      <c r="F1849" s="291" t="s">
        <v>1167</v>
      </c>
      <c r="G1849" s="291" t="s">
        <v>1168</v>
      </c>
      <c r="H1849" s="294">
        <v>18.22</v>
      </c>
      <c r="I1849" s="294">
        <v>36.44</v>
      </c>
      <c r="J1849" s="291" t="s">
        <v>1169</v>
      </c>
      <c r="K1849" s="294">
        <v>227.75</v>
      </c>
      <c r="L1849" s="294">
        <v>3473.25</v>
      </c>
      <c r="M1849" s="294">
        <v>3245.5</v>
      </c>
      <c r="N1849" s="291" t="s">
        <v>42</v>
      </c>
    </row>
    <row r="1850" s="291" customFormat="1" hidden="1" outlineLevel="2" spans="1:14">
      <c r="A1850" s="291">
        <v>1686</v>
      </c>
      <c r="B1850" s="291" t="s">
        <v>1164</v>
      </c>
      <c r="C1850" s="291" t="s">
        <v>1505</v>
      </c>
      <c r="D1850" s="291" t="s">
        <v>626</v>
      </c>
      <c r="E1850" s="291" t="s">
        <v>1166</v>
      </c>
      <c r="F1850" s="291" t="s">
        <v>1167</v>
      </c>
      <c r="G1850" s="291" t="s">
        <v>1170</v>
      </c>
      <c r="H1850" s="294">
        <v>18.22</v>
      </c>
      <c r="I1850" s="294">
        <v>36.44</v>
      </c>
      <c r="J1850" s="291" t="s">
        <v>1169</v>
      </c>
      <c r="K1850" s="294">
        <v>227.75</v>
      </c>
      <c r="L1850" s="294">
        <v>3473.25</v>
      </c>
      <c r="M1850" s="294">
        <v>3245.5</v>
      </c>
      <c r="N1850" s="291" t="s">
        <v>42</v>
      </c>
    </row>
    <row r="1851" s="291" customFormat="1" hidden="1" outlineLevel="2" spans="1:14">
      <c r="A1851" s="291">
        <v>1687</v>
      </c>
      <c r="B1851" s="291" t="s">
        <v>1164</v>
      </c>
      <c r="C1851" s="291" t="s">
        <v>1505</v>
      </c>
      <c r="D1851" s="291" t="s">
        <v>626</v>
      </c>
      <c r="E1851" s="291" t="s">
        <v>1166</v>
      </c>
      <c r="F1851" s="291" t="s">
        <v>1167</v>
      </c>
      <c r="G1851" s="291" t="s">
        <v>1171</v>
      </c>
      <c r="H1851" s="294">
        <v>18.22</v>
      </c>
      <c r="I1851" s="294">
        <v>36.44</v>
      </c>
      <c r="J1851" s="291" t="s">
        <v>1169</v>
      </c>
      <c r="K1851" s="294">
        <v>227.75</v>
      </c>
      <c r="L1851" s="294">
        <v>3473.25</v>
      </c>
      <c r="M1851" s="294">
        <v>3245.5</v>
      </c>
      <c r="N1851" s="291" t="s">
        <v>42</v>
      </c>
    </row>
    <row r="1852" s="291" customFormat="1" hidden="1" outlineLevel="2" spans="1:14">
      <c r="A1852" s="291">
        <v>1688</v>
      </c>
      <c r="B1852" s="291" t="s">
        <v>1164</v>
      </c>
      <c r="C1852" s="291" t="s">
        <v>1505</v>
      </c>
      <c r="D1852" s="291" t="s">
        <v>626</v>
      </c>
      <c r="E1852" s="291" t="s">
        <v>1166</v>
      </c>
      <c r="F1852" s="291" t="s">
        <v>1167</v>
      </c>
      <c r="G1852" s="291" t="s">
        <v>1172</v>
      </c>
      <c r="H1852" s="294">
        <v>18.22</v>
      </c>
      <c r="I1852" s="294">
        <v>36.44</v>
      </c>
      <c r="J1852" s="291" t="s">
        <v>1169</v>
      </c>
      <c r="K1852" s="294">
        <v>227.75</v>
      </c>
      <c r="L1852" s="294">
        <v>3473.25</v>
      </c>
      <c r="M1852" s="294">
        <v>3245.5</v>
      </c>
      <c r="N1852" s="291" t="s">
        <v>42</v>
      </c>
    </row>
    <row r="1853" s="291" customFormat="1" hidden="1" outlineLevel="2" spans="1:14">
      <c r="A1853" s="291">
        <v>1689</v>
      </c>
      <c r="B1853" s="291" t="s">
        <v>1164</v>
      </c>
      <c r="C1853" s="291" t="s">
        <v>1505</v>
      </c>
      <c r="D1853" s="291" t="s">
        <v>626</v>
      </c>
      <c r="E1853" s="291" t="s">
        <v>1166</v>
      </c>
      <c r="F1853" s="291" t="s">
        <v>1167</v>
      </c>
      <c r="G1853" s="291" t="s">
        <v>1173</v>
      </c>
      <c r="H1853" s="294">
        <v>18.22</v>
      </c>
      <c r="I1853" s="294">
        <v>36.44</v>
      </c>
      <c r="J1853" s="291" t="s">
        <v>1169</v>
      </c>
      <c r="K1853" s="294">
        <v>227.75</v>
      </c>
      <c r="L1853" s="294">
        <v>3473.25</v>
      </c>
      <c r="M1853" s="294">
        <v>3245.5</v>
      </c>
      <c r="N1853" s="291" t="s">
        <v>42</v>
      </c>
    </row>
    <row r="1854" s="291" customFormat="1" hidden="1" outlineLevel="2" spans="1:14">
      <c r="A1854" s="291">
        <v>1690</v>
      </c>
      <c r="B1854" s="291" t="s">
        <v>1164</v>
      </c>
      <c r="C1854" s="291" t="s">
        <v>1505</v>
      </c>
      <c r="D1854" s="291" t="s">
        <v>626</v>
      </c>
      <c r="E1854" s="291" t="s">
        <v>1166</v>
      </c>
      <c r="F1854" s="291" t="s">
        <v>1167</v>
      </c>
      <c r="G1854" s="291" t="s">
        <v>1174</v>
      </c>
      <c r="H1854" s="294">
        <v>18.22</v>
      </c>
      <c r="I1854" s="294">
        <v>36.44</v>
      </c>
      <c r="J1854" s="291" t="s">
        <v>1169</v>
      </c>
      <c r="K1854" s="294">
        <v>227.75</v>
      </c>
      <c r="L1854" s="294">
        <v>3473.25</v>
      </c>
      <c r="M1854" s="294">
        <v>3245.5</v>
      </c>
      <c r="N1854" s="291" t="s">
        <v>42</v>
      </c>
    </row>
    <row r="1855" s="291" customFormat="1" hidden="1" outlineLevel="2" spans="1:14">
      <c r="A1855" s="291">
        <v>1691</v>
      </c>
      <c r="B1855" s="291" t="s">
        <v>1164</v>
      </c>
      <c r="C1855" s="291" t="s">
        <v>1505</v>
      </c>
      <c r="D1855" s="291" t="s">
        <v>626</v>
      </c>
      <c r="E1855" s="291" t="s">
        <v>1166</v>
      </c>
      <c r="F1855" s="291" t="s">
        <v>1167</v>
      </c>
      <c r="G1855" s="291" t="s">
        <v>1175</v>
      </c>
      <c r="H1855" s="294">
        <v>18.22</v>
      </c>
      <c r="I1855" s="294">
        <v>36.44</v>
      </c>
      <c r="J1855" s="291" t="s">
        <v>1169</v>
      </c>
      <c r="K1855" s="294">
        <v>227.75</v>
      </c>
      <c r="L1855" s="294">
        <v>3473.25</v>
      </c>
      <c r="M1855" s="294">
        <v>3245.5</v>
      </c>
      <c r="N1855" s="291" t="s">
        <v>42</v>
      </c>
    </row>
    <row r="1856" s="291" customFormat="1" outlineLevel="1" collapsed="1" spans="4:14">
      <c r="D1856" s="293" t="s">
        <v>1506</v>
      </c>
      <c r="H1856" s="294">
        <f>SUBTOTAL(9,H1845:H1855)</f>
        <v>200.42</v>
      </c>
      <c r="I1856" s="294">
        <f>SUBTOTAL(9,I1845:I1855)</f>
        <v>400.84</v>
      </c>
      <c r="K1856" s="294"/>
      <c r="L1856" s="294"/>
      <c r="M1856" s="294"/>
      <c r="N1856" s="291">
        <f>SUBTOTAL(9,N1845:N1855)</f>
        <v>0</v>
      </c>
    </row>
    <row r="1857" s="291" customFormat="1" hidden="1" outlineLevel="2" spans="1:14">
      <c r="A1857" s="291">
        <v>1692</v>
      </c>
      <c r="B1857" s="291" t="s">
        <v>1164</v>
      </c>
      <c r="C1857" s="291" t="s">
        <v>1507</v>
      </c>
      <c r="D1857" s="291" t="s">
        <v>708</v>
      </c>
      <c r="E1857" s="291" t="s">
        <v>1166</v>
      </c>
      <c r="F1857" s="291" t="s">
        <v>1167</v>
      </c>
      <c r="G1857" s="291" t="s">
        <v>1178</v>
      </c>
      <c r="H1857" s="294">
        <v>18.23</v>
      </c>
      <c r="I1857" s="294">
        <v>36.456</v>
      </c>
      <c r="J1857" s="291" t="s">
        <v>1169</v>
      </c>
      <c r="K1857" s="294">
        <v>227.85</v>
      </c>
      <c r="L1857" s="294">
        <v>3473.25</v>
      </c>
      <c r="M1857" s="294">
        <v>3245.4</v>
      </c>
      <c r="N1857" s="291" t="s">
        <v>42</v>
      </c>
    </row>
    <row r="1858" s="291" customFormat="1" hidden="1" outlineLevel="2" spans="1:14">
      <c r="A1858" s="291">
        <v>1693</v>
      </c>
      <c r="B1858" s="291" t="s">
        <v>1164</v>
      </c>
      <c r="C1858" s="291" t="s">
        <v>1507</v>
      </c>
      <c r="D1858" s="291" t="s">
        <v>708</v>
      </c>
      <c r="E1858" s="291" t="s">
        <v>1166</v>
      </c>
      <c r="F1858" s="291" t="s">
        <v>1167</v>
      </c>
      <c r="G1858" s="291" t="s">
        <v>1179</v>
      </c>
      <c r="H1858" s="294">
        <v>18.23</v>
      </c>
      <c r="I1858" s="294">
        <v>36.456</v>
      </c>
      <c r="J1858" s="291" t="s">
        <v>1169</v>
      </c>
      <c r="K1858" s="294">
        <v>227.85</v>
      </c>
      <c r="L1858" s="294">
        <v>3473.25</v>
      </c>
      <c r="M1858" s="294">
        <v>3245.4</v>
      </c>
      <c r="N1858" s="291" t="s">
        <v>42</v>
      </c>
    </row>
    <row r="1859" s="291" customFormat="1" hidden="1" outlineLevel="2" spans="1:14">
      <c r="A1859" s="291">
        <v>1694</v>
      </c>
      <c r="B1859" s="291" t="s">
        <v>1164</v>
      </c>
      <c r="C1859" s="291" t="s">
        <v>1507</v>
      </c>
      <c r="D1859" s="291" t="s">
        <v>708</v>
      </c>
      <c r="E1859" s="291" t="s">
        <v>1166</v>
      </c>
      <c r="F1859" s="291" t="s">
        <v>1167</v>
      </c>
      <c r="G1859" s="291" t="s">
        <v>1180</v>
      </c>
      <c r="H1859" s="294">
        <v>18.23</v>
      </c>
      <c r="I1859" s="294">
        <v>36.456</v>
      </c>
      <c r="J1859" s="291" t="s">
        <v>1169</v>
      </c>
      <c r="K1859" s="294">
        <v>227.85</v>
      </c>
      <c r="L1859" s="294">
        <v>3473.25</v>
      </c>
      <c r="M1859" s="294">
        <v>3245.4</v>
      </c>
      <c r="N1859" s="291" t="s">
        <v>42</v>
      </c>
    </row>
    <row r="1860" s="291" customFormat="1" hidden="1" outlineLevel="2" spans="1:14">
      <c r="A1860" s="291">
        <v>1695</v>
      </c>
      <c r="B1860" s="291" t="s">
        <v>1164</v>
      </c>
      <c r="C1860" s="291" t="s">
        <v>1507</v>
      </c>
      <c r="D1860" s="291" t="s">
        <v>708</v>
      </c>
      <c r="E1860" s="291" t="s">
        <v>1166</v>
      </c>
      <c r="F1860" s="291" t="s">
        <v>1167</v>
      </c>
      <c r="G1860" s="291" t="s">
        <v>1181</v>
      </c>
      <c r="H1860" s="294">
        <v>18.23</v>
      </c>
      <c r="I1860" s="294">
        <v>36.456</v>
      </c>
      <c r="J1860" s="291" t="s">
        <v>1169</v>
      </c>
      <c r="K1860" s="294">
        <v>227.85</v>
      </c>
      <c r="L1860" s="294">
        <v>3473.25</v>
      </c>
      <c r="M1860" s="294">
        <v>3245.4</v>
      </c>
      <c r="N1860" s="291" t="s">
        <v>42</v>
      </c>
    </row>
    <row r="1861" s="291" customFormat="1" hidden="1" outlineLevel="2" spans="1:14">
      <c r="A1861" s="291">
        <v>1696</v>
      </c>
      <c r="B1861" s="291" t="s">
        <v>1164</v>
      </c>
      <c r="C1861" s="291" t="s">
        <v>1507</v>
      </c>
      <c r="D1861" s="291" t="s">
        <v>708</v>
      </c>
      <c r="E1861" s="291" t="s">
        <v>1166</v>
      </c>
      <c r="F1861" s="291" t="s">
        <v>1167</v>
      </c>
      <c r="G1861" s="291" t="s">
        <v>1168</v>
      </c>
      <c r="H1861" s="294">
        <v>18.23</v>
      </c>
      <c r="I1861" s="294">
        <v>36.456</v>
      </c>
      <c r="J1861" s="291" t="s">
        <v>1169</v>
      </c>
      <c r="K1861" s="294">
        <v>227.85</v>
      </c>
      <c r="L1861" s="294">
        <v>3473.25</v>
      </c>
      <c r="M1861" s="294">
        <v>3245.4</v>
      </c>
      <c r="N1861" s="291" t="s">
        <v>42</v>
      </c>
    </row>
    <row r="1862" s="291" customFormat="1" hidden="1" outlineLevel="2" spans="1:14">
      <c r="A1862" s="291">
        <v>1697</v>
      </c>
      <c r="B1862" s="291" t="s">
        <v>1164</v>
      </c>
      <c r="C1862" s="291" t="s">
        <v>1507</v>
      </c>
      <c r="D1862" s="291" t="s">
        <v>708</v>
      </c>
      <c r="E1862" s="291" t="s">
        <v>1166</v>
      </c>
      <c r="F1862" s="291" t="s">
        <v>1167</v>
      </c>
      <c r="G1862" s="291" t="s">
        <v>1170</v>
      </c>
      <c r="H1862" s="294">
        <v>18.23</v>
      </c>
      <c r="I1862" s="294">
        <v>36.456</v>
      </c>
      <c r="J1862" s="291" t="s">
        <v>1169</v>
      </c>
      <c r="K1862" s="294">
        <v>227.85</v>
      </c>
      <c r="L1862" s="294">
        <v>3473.25</v>
      </c>
      <c r="M1862" s="294">
        <v>3245.4</v>
      </c>
      <c r="N1862" s="291" t="s">
        <v>42</v>
      </c>
    </row>
    <row r="1863" s="291" customFormat="1" hidden="1" outlineLevel="2" spans="1:14">
      <c r="A1863" s="291">
        <v>1698</v>
      </c>
      <c r="B1863" s="291" t="s">
        <v>1164</v>
      </c>
      <c r="C1863" s="291" t="s">
        <v>1507</v>
      </c>
      <c r="D1863" s="291" t="s">
        <v>708</v>
      </c>
      <c r="E1863" s="291" t="s">
        <v>1166</v>
      </c>
      <c r="F1863" s="291" t="s">
        <v>1167</v>
      </c>
      <c r="G1863" s="291" t="s">
        <v>1171</v>
      </c>
      <c r="H1863" s="294">
        <v>18.23</v>
      </c>
      <c r="I1863" s="294">
        <v>36.456</v>
      </c>
      <c r="J1863" s="291" t="s">
        <v>1169</v>
      </c>
      <c r="K1863" s="294">
        <v>227.85</v>
      </c>
      <c r="L1863" s="294">
        <v>3473.25</v>
      </c>
      <c r="M1863" s="294">
        <v>3245.4</v>
      </c>
      <c r="N1863" s="291" t="s">
        <v>42</v>
      </c>
    </row>
    <row r="1864" s="291" customFormat="1" hidden="1" outlineLevel="2" spans="1:14">
      <c r="A1864" s="291">
        <v>1699</v>
      </c>
      <c r="B1864" s="291" t="s">
        <v>1164</v>
      </c>
      <c r="C1864" s="291" t="s">
        <v>1507</v>
      </c>
      <c r="D1864" s="291" t="s">
        <v>708</v>
      </c>
      <c r="E1864" s="291" t="s">
        <v>1166</v>
      </c>
      <c r="F1864" s="291" t="s">
        <v>1167</v>
      </c>
      <c r="G1864" s="291" t="s">
        <v>1172</v>
      </c>
      <c r="H1864" s="294">
        <v>18.23</v>
      </c>
      <c r="I1864" s="294">
        <v>36.456</v>
      </c>
      <c r="J1864" s="291" t="s">
        <v>1169</v>
      </c>
      <c r="K1864" s="294">
        <v>227.85</v>
      </c>
      <c r="L1864" s="294">
        <v>3473.25</v>
      </c>
      <c r="M1864" s="294">
        <v>3245.4</v>
      </c>
      <c r="N1864" s="291" t="s">
        <v>42</v>
      </c>
    </row>
    <row r="1865" s="291" customFormat="1" hidden="1" outlineLevel="2" spans="1:14">
      <c r="A1865" s="291">
        <v>1700</v>
      </c>
      <c r="B1865" s="291" t="s">
        <v>1164</v>
      </c>
      <c r="C1865" s="291" t="s">
        <v>1507</v>
      </c>
      <c r="D1865" s="291" t="s">
        <v>708</v>
      </c>
      <c r="E1865" s="291" t="s">
        <v>1166</v>
      </c>
      <c r="F1865" s="291" t="s">
        <v>1167</v>
      </c>
      <c r="G1865" s="291" t="s">
        <v>1173</v>
      </c>
      <c r="H1865" s="294">
        <v>18.23</v>
      </c>
      <c r="I1865" s="294">
        <v>36.456</v>
      </c>
      <c r="J1865" s="291" t="s">
        <v>1169</v>
      </c>
      <c r="K1865" s="294">
        <v>227.85</v>
      </c>
      <c r="L1865" s="294">
        <v>3473.25</v>
      </c>
      <c r="M1865" s="294">
        <v>3245.4</v>
      </c>
      <c r="N1865" s="291" t="s">
        <v>42</v>
      </c>
    </row>
    <row r="1866" s="291" customFormat="1" hidden="1" outlineLevel="2" spans="1:14">
      <c r="A1866" s="291">
        <v>1701</v>
      </c>
      <c r="B1866" s="291" t="s">
        <v>1164</v>
      </c>
      <c r="C1866" s="291" t="s">
        <v>1507</v>
      </c>
      <c r="D1866" s="291" t="s">
        <v>708</v>
      </c>
      <c r="E1866" s="291" t="s">
        <v>1166</v>
      </c>
      <c r="F1866" s="291" t="s">
        <v>1167</v>
      </c>
      <c r="G1866" s="291" t="s">
        <v>1174</v>
      </c>
      <c r="H1866" s="294">
        <v>18.23</v>
      </c>
      <c r="I1866" s="294">
        <v>36.456</v>
      </c>
      <c r="J1866" s="291" t="s">
        <v>1169</v>
      </c>
      <c r="K1866" s="294">
        <v>227.85</v>
      </c>
      <c r="L1866" s="294">
        <v>3473.25</v>
      </c>
      <c r="M1866" s="294">
        <v>3245.4</v>
      </c>
      <c r="N1866" s="291" t="s">
        <v>42</v>
      </c>
    </row>
    <row r="1867" s="291" customFormat="1" hidden="1" outlineLevel="2" spans="1:14">
      <c r="A1867" s="291">
        <v>1702</v>
      </c>
      <c r="B1867" s="291" t="s">
        <v>1164</v>
      </c>
      <c r="C1867" s="291" t="s">
        <v>1507</v>
      </c>
      <c r="D1867" s="291" t="s">
        <v>708</v>
      </c>
      <c r="E1867" s="291" t="s">
        <v>1166</v>
      </c>
      <c r="F1867" s="291" t="s">
        <v>1167</v>
      </c>
      <c r="G1867" s="291" t="s">
        <v>1175</v>
      </c>
      <c r="H1867" s="294">
        <v>18.23</v>
      </c>
      <c r="I1867" s="294">
        <v>36.456</v>
      </c>
      <c r="J1867" s="291" t="s">
        <v>1169</v>
      </c>
      <c r="K1867" s="294">
        <v>227.85</v>
      </c>
      <c r="L1867" s="294">
        <v>3473.25</v>
      </c>
      <c r="M1867" s="294">
        <v>3245.4</v>
      </c>
      <c r="N1867" s="291" t="s">
        <v>42</v>
      </c>
    </row>
    <row r="1868" s="291" customFormat="1" outlineLevel="1" collapsed="1" spans="4:14">
      <c r="D1868" s="293" t="s">
        <v>1508</v>
      </c>
      <c r="H1868" s="294">
        <f>SUBTOTAL(9,H1857:H1867)</f>
        <v>200.53</v>
      </c>
      <c r="I1868" s="294">
        <f>SUBTOTAL(9,I1857:I1867)</f>
        <v>401.016</v>
      </c>
      <c r="K1868" s="294"/>
      <c r="L1868" s="294"/>
      <c r="M1868" s="294"/>
      <c r="N1868" s="291">
        <f>SUBTOTAL(9,N1857:N1867)</f>
        <v>0</v>
      </c>
    </row>
    <row r="1869" s="291" customFormat="1" hidden="1" outlineLevel="2" spans="1:14">
      <c r="A1869" s="291">
        <v>1703</v>
      </c>
      <c r="B1869" s="291" t="s">
        <v>1164</v>
      </c>
      <c r="C1869" s="291" t="s">
        <v>1509</v>
      </c>
      <c r="D1869" s="291" t="s">
        <v>694</v>
      </c>
      <c r="E1869" s="291" t="s">
        <v>1166</v>
      </c>
      <c r="F1869" s="291" t="s">
        <v>1167</v>
      </c>
      <c r="G1869" s="291" t="s">
        <v>1178</v>
      </c>
      <c r="H1869" s="294">
        <v>18.23</v>
      </c>
      <c r="I1869" s="294">
        <v>36.456</v>
      </c>
      <c r="J1869" s="291" t="s">
        <v>1169</v>
      </c>
      <c r="K1869" s="294">
        <v>227.85</v>
      </c>
      <c r="L1869" s="294">
        <v>3473.25</v>
      </c>
      <c r="M1869" s="294">
        <v>3245.4</v>
      </c>
      <c r="N1869" s="291" t="s">
        <v>42</v>
      </c>
    </row>
    <row r="1870" s="291" customFormat="1" hidden="1" outlineLevel="2" spans="1:14">
      <c r="A1870" s="291">
        <v>1704</v>
      </c>
      <c r="B1870" s="291" t="s">
        <v>1164</v>
      </c>
      <c r="C1870" s="291" t="s">
        <v>1509</v>
      </c>
      <c r="D1870" s="291" t="s">
        <v>694</v>
      </c>
      <c r="E1870" s="291" t="s">
        <v>1166</v>
      </c>
      <c r="F1870" s="291" t="s">
        <v>1167</v>
      </c>
      <c r="G1870" s="291" t="s">
        <v>1179</v>
      </c>
      <c r="H1870" s="294">
        <v>18.23</v>
      </c>
      <c r="I1870" s="294">
        <v>36.456</v>
      </c>
      <c r="J1870" s="291" t="s">
        <v>1169</v>
      </c>
      <c r="K1870" s="294">
        <v>227.85</v>
      </c>
      <c r="L1870" s="294">
        <v>3473.25</v>
      </c>
      <c r="M1870" s="294">
        <v>3245.4</v>
      </c>
      <c r="N1870" s="291" t="s">
        <v>42</v>
      </c>
    </row>
    <row r="1871" s="291" customFormat="1" hidden="1" outlineLevel="2" spans="1:14">
      <c r="A1871" s="291">
        <v>1705</v>
      </c>
      <c r="B1871" s="291" t="s">
        <v>1164</v>
      </c>
      <c r="C1871" s="291" t="s">
        <v>1509</v>
      </c>
      <c r="D1871" s="291" t="s">
        <v>694</v>
      </c>
      <c r="E1871" s="291" t="s">
        <v>1166</v>
      </c>
      <c r="F1871" s="291" t="s">
        <v>1167</v>
      </c>
      <c r="G1871" s="291" t="s">
        <v>1180</v>
      </c>
      <c r="H1871" s="294">
        <v>18.23</v>
      </c>
      <c r="I1871" s="294">
        <v>36.456</v>
      </c>
      <c r="J1871" s="291" t="s">
        <v>1169</v>
      </c>
      <c r="K1871" s="294">
        <v>227.85</v>
      </c>
      <c r="L1871" s="294">
        <v>3473.25</v>
      </c>
      <c r="M1871" s="294">
        <v>3245.4</v>
      </c>
      <c r="N1871" s="291" t="s">
        <v>42</v>
      </c>
    </row>
    <row r="1872" s="291" customFormat="1" hidden="1" outlineLevel="2" spans="1:14">
      <c r="A1872" s="291">
        <v>1706</v>
      </c>
      <c r="B1872" s="291" t="s">
        <v>1164</v>
      </c>
      <c r="C1872" s="291" t="s">
        <v>1509</v>
      </c>
      <c r="D1872" s="291" t="s">
        <v>694</v>
      </c>
      <c r="E1872" s="291" t="s">
        <v>1166</v>
      </c>
      <c r="F1872" s="291" t="s">
        <v>1167</v>
      </c>
      <c r="G1872" s="291" t="s">
        <v>1181</v>
      </c>
      <c r="H1872" s="294">
        <v>18.23</v>
      </c>
      <c r="I1872" s="294">
        <v>36.456</v>
      </c>
      <c r="J1872" s="291" t="s">
        <v>1169</v>
      </c>
      <c r="K1872" s="294">
        <v>227.85</v>
      </c>
      <c r="L1872" s="294">
        <v>3473.25</v>
      </c>
      <c r="M1872" s="294">
        <v>3245.4</v>
      </c>
      <c r="N1872" s="291" t="s">
        <v>42</v>
      </c>
    </row>
    <row r="1873" s="291" customFormat="1" hidden="1" outlineLevel="2" spans="1:14">
      <c r="A1873" s="291">
        <v>1707</v>
      </c>
      <c r="B1873" s="291" t="s">
        <v>1164</v>
      </c>
      <c r="C1873" s="291" t="s">
        <v>1509</v>
      </c>
      <c r="D1873" s="291" t="s">
        <v>694</v>
      </c>
      <c r="E1873" s="291" t="s">
        <v>1166</v>
      </c>
      <c r="F1873" s="291" t="s">
        <v>1167</v>
      </c>
      <c r="G1873" s="291" t="s">
        <v>1168</v>
      </c>
      <c r="H1873" s="294">
        <v>18.23</v>
      </c>
      <c r="I1873" s="294">
        <v>36.456</v>
      </c>
      <c r="J1873" s="291" t="s">
        <v>1169</v>
      </c>
      <c r="K1873" s="294">
        <v>227.85</v>
      </c>
      <c r="L1873" s="294">
        <v>3473.25</v>
      </c>
      <c r="M1873" s="294">
        <v>3245.4</v>
      </c>
      <c r="N1873" s="291" t="s">
        <v>42</v>
      </c>
    </row>
    <row r="1874" s="291" customFormat="1" hidden="1" outlineLevel="2" spans="1:14">
      <c r="A1874" s="291">
        <v>1708</v>
      </c>
      <c r="B1874" s="291" t="s">
        <v>1164</v>
      </c>
      <c r="C1874" s="291" t="s">
        <v>1509</v>
      </c>
      <c r="D1874" s="291" t="s">
        <v>694</v>
      </c>
      <c r="E1874" s="291" t="s">
        <v>1166</v>
      </c>
      <c r="F1874" s="291" t="s">
        <v>1167</v>
      </c>
      <c r="G1874" s="291" t="s">
        <v>1170</v>
      </c>
      <c r="H1874" s="294">
        <v>18.23</v>
      </c>
      <c r="I1874" s="294">
        <v>36.456</v>
      </c>
      <c r="J1874" s="291" t="s">
        <v>1169</v>
      </c>
      <c r="K1874" s="294">
        <v>227.85</v>
      </c>
      <c r="L1874" s="294">
        <v>3473.25</v>
      </c>
      <c r="M1874" s="294">
        <v>3245.4</v>
      </c>
      <c r="N1874" s="291" t="s">
        <v>42</v>
      </c>
    </row>
    <row r="1875" s="291" customFormat="1" hidden="1" outlineLevel="2" spans="1:14">
      <c r="A1875" s="291">
        <v>1709</v>
      </c>
      <c r="B1875" s="291" t="s">
        <v>1164</v>
      </c>
      <c r="C1875" s="291" t="s">
        <v>1509</v>
      </c>
      <c r="D1875" s="291" t="s">
        <v>694</v>
      </c>
      <c r="E1875" s="291" t="s">
        <v>1166</v>
      </c>
      <c r="F1875" s="291" t="s">
        <v>1167</v>
      </c>
      <c r="G1875" s="291" t="s">
        <v>1171</v>
      </c>
      <c r="H1875" s="294">
        <v>18.23</v>
      </c>
      <c r="I1875" s="294">
        <v>36.456</v>
      </c>
      <c r="J1875" s="291" t="s">
        <v>1169</v>
      </c>
      <c r="K1875" s="294">
        <v>227.85</v>
      </c>
      <c r="L1875" s="294">
        <v>3473.25</v>
      </c>
      <c r="M1875" s="294">
        <v>3245.4</v>
      </c>
      <c r="N1875" s="291" t="s">
        <v>42</v>
      </c>
    </row>
    <row r="1876" s="291" customFormat="1" hidden="1" outlineLevel="2" spans="1:14">
      <c r="A1876" s="291">
        <v>1710</v>
      </c>
      <c r="B1876" s="291" t="s">
        <v>1164</v>
      </c>
      <c r="C1876" s="291" t="s">
        <v>1509</v>
      </c>
      <c r="D1876" s="291" t="s">
        <v>694</v>
      </c>
      <c r="E1876" s="291" t="s">
        <v>1166</v>
      </c>
      <c r="F1876" s="291" t="s">
        <v>1167</v>
      </c>
      <c r="G1876" s="291" t="s">
        <v>1172</v>
      </c>
      <c r="H1876" s="294">
        <v>18.23</v>
      </c>
      <c r="I1876" s="294">
        <v>36.456</v>
      </c>
      <c r="J1876" s="291" t="s">
        <v>1169</v>
      </c>
      <c r="K1876" s="294">
        <v>227.85</v>
      </c>
      <c r="L1876" s="294">
        <v>3473.25</v>
      </c>
      <c r="M1876" s="294">
        <v>3245.4</v>
      </c>
      <c r="N1876" s="291" t="s">
        <v>42</v>
      </c>
    </row>
    <row r="1877" s="291" customFormat="1" hidden="1" outlineLevel="2" spans="1:14">
      <c r="A1877" s="291">
        <v>1711</v>
      </c>
      <c r="B1877" s="291" t="s">
        <v>1164</v>
      </c>
      <c r="C1877" s="291" t="s">
        <v>1509</v>
      </c>
      <c r="D1877" s="291" t="s">
        <v>694</v>
      </c>
      <c r="E1877" s="291" t="s">
        <v>1166</v>
      </c>
      <c r="F1877" s="291" t="s">
        <v>1167</v>
      </c>
      <c r="G1877" s="291" t="s">
        <v>1173</v>
      </c>
      <c r="H1877" s="294">
        <v>18.23</v>
      </c>
      <c r="I1877" s="294">
        <v>36.456</v>
      </c>
      <c r="J1877" s="291" t="s">
        <v>1169</v>
      </c>
      <c r="K1877" s="294">
        <v>227.85</v>
      </c>
      <c r="L1877" s="294">
        <v>3473.25</v>
      </c>
      <c r="M1877" s="294">
        <v>3245.4</v>
      </c>
      <c r="N1877" s="291" t="s">
        <v>42</v>
      </c>
    </row>
    <row r="1878" s="291" customFormat="1" hidden="1" outlineLevel="2" spans="1:14">
      <c r="A1878" s="291">
        <v>1712</v>
      </c>
      <c r="B1878" s="291" t="s">
        <v>1164</v>
      </c>
      <c r="C1878" s="291" t="s">
        <v>1509</v>
      </c>
      <c r="D1878" s="291" t="s">
        <v>694</v>
      </c>
      <c r="E1878" s="291" t="s">
        <v>1166</v>
      </c>
      <c r="F1878" s="291" t="s">
        <v>1167</v>
      </c>
      <c r="G1878" s="291" t="s">
        <v>1174</v>
      </c>
      <c r="H1878" s="294">
        <v>18.23</v>
      </c>
      <c r="I1878" s="294">
        <v>36.456</v>
      </c>
      <c r="J1878" s="291" t="s">
        <v>1169</v>
      </c>
      <c r="K1878" s="294">
        <v>227.85</v>
      </c>
      <c r="L1878" s="294">
        <v>3473.25</v>
      </c>
      <c r="M1878" s="294">
        <v>3245.4</v>
      </c>
      <c r="N1878" s="291" t="s">
        <v>42</v>
      </c>
    </row>
    <row r="1879" s="291" customFormat="1" hidden="1" outlineLevel="2" spans="1:14">
      <c r="A1879" s="291">
        <v>1713</v>
      </c>
      <c r="B1879" s="291" t="s">
        <v>1164</v>
      </c>
      <c r="C1879" s="291" t="s">
        <v>1509</v>
      </c>
      <c r="D1879" s="291" t="s">
        <v>694</v>
      </c>
      <c r="E1879" s="291" t="s">
        <v>1166</v>
      </c>
      <c r="F1879" s="291" t="s">
        <v>1167</v>
      </c>
      <c r="G1879" s="291" t="s">
        <v>1175</v>
      </c>
      <c r="H1879" s="294">
        <v>18.23</v>
      </c>
      <c r="I1879" s="294">
        <v>36.456</v>
      </c>
      <c r="J1879" s="291" t="s">
        <v>1169</v>
      </c>
      <c r="K1879" s="294">
        <v>227.85</v>
      </c>
      <c r="L1879" s="294">
        <v>3473.25</v>
      </c>
      <c r="M1879" s="294">
        <v>3245.4</v>
      </c>
      <c r="N1879" s="291" t="s">
        <v>42</v>
      </c>
    </row>
    <row r="1880" s="291" customFormat="1" outlineLevel="1" collapsed="1" spans="4:14">
      <c r="D1880" s="293" t="s">
        <v>1510</v>
      </c>
      <c r="H1880" s="294">
        <f>SUBTOTAL(9,H1869:H1879)</f>
        <v>200.53</v>
      </c>
      <c r="I1880" s="294">
        <f>SUBTOTAL(9,I1869:I1879)</f>
        <v>401.016</v>
      </c>
      <c r="K1880" s="294"/>
      <c r="L1880" s="294"/>
      <c r="M1880" s="294"/>
      <c r="N1880" s="291">
        <f>SUBTOTAL(9,N1869:N1879)</f>
        <v>0</v>
      </c>
    </row>
    <row r="1881" s="291" customFormat="1" hidden="1" outlineLevel="2" spans="1:14">
      <c r="A1881" s="291">
        <v>1714</v>
      </c>
      <c r="B1881" s="291" t="s">
        <v>1164</v>
      </c>
      <c r="C1881" s="291" t="s">
        <v>1511</v>
      </c>
      <c r="D1881" s="291" t="s">
        <v>706</v>
      </c>
      <c r="E1881" s="291" t="s">
        <v>1166</v>
      </c>
      <c r="F1881" s="291" t="s">
        <v>1167</v>
      </c>
      <c r="G1881" s="291" t="s">
        <v>1178</v>
      </c>
      <c r="H1881" s="294">
        <v>18.23</v>
      </c>
      <c r="I1881" s="294">
        <v>36.456</v>
      </c>
      <c r="J1881" s="291" t="s">
        <v>1169</v>
      </c>
      <c r="K1881" s="294">
        <v>227.85</v>
      </c>
      <c r="L1881" s="294">
        <v>3473.25</v>
      </c>
      <c r="M1881" s="294">
        <v>3245.4</v>
      </c>
      <c r="N1881" s="291" t="s">
        <v>42</v>
      </c>
    </row>
    <row r="1882" s="291" customFormat="1" hidden="1" outlineLevel="2" spans="1:14">
      <c r="A1882" s="291">
        <v>1715</v>
      </c>
      <c r="B1882" s="291" t="s">
        <v>1164</v>
      </c>
      <c r="C1882" s="291" t="s">
        <v>1511</v>
      </c>
      <c r="D1882" s="291" t="s">
        <v>706</v>
      </c>
      <c r="E1882" s="291" t="s">
        <v>1166</v>
      </c>
      <c r="F1882" s="291" t="s">
        <v>1167</v>
      </c>
      <c r="G1882" s="291" t="s">
        <v>1179</v>
      </c>
      <c r="H1882" s="294">
        <v>18.23</v>
      </c>
      <c r="I1882" s="294">
        <v>36.456</v>
      </c>
      <c r="J1882" s="291" t="s">
        <v>1169</v>
      </c>
      <c r="K1882" s="294">
        <v>227.85</v>
      </c>
      <c r="L1882" s="294">
        <v>3473.25</v>
      </c>
      <c r="M1882" s="294">
        <v>3245.4</v>
      </c>
      <c r="N1882" s="291" t="s">
        <v>42</v>
      </c>
    </row>
    <row r="1883" s="291" customFormat="1" hidden="1" outlineLevel="2" spans="1:14">
      <c r="A1883" s="291">
        <v>1716</v>
      </c>
      <c r="B1883" s="291" t="s">
        <v>1164</v>
      </c>
      <c r="C1883" s="291" t="s">
        <v>1511</v>
      </c>
      <c r="D1883" s="291" t="s">
        <v>706</v>
      </c>
      <c r="E1883" s="291" t="s">
        <v>1166</v>
      </c>
      <c r="F1883" s="291" t="s">
        <v>1167</v>
      </c>
      <c r="G1883" s="291" t="s">
        <v>1180</v>
      </c>
      <c r="H1883" s="294">
        <v>18.23</v>
      </c>
      <c r="I1883" s="294">
        <v>36.456</v>
      </c>
      <c r="J1883" s="291" t="s">
        <v>1169</v>
      </c>
      <c r="K1883" s="294">
        <v>227.85</v>
      </c>
      <c r="L1883" s="294">
        <v>3473.25</v>
      </c>
      <c r="M1883" s="294">
        <v>3245.4</v>
      </c>
      <c r="N1883" s="291" t="s">
        <v>42</v>
      </c>
    </row>
    <row r="1884" s="291" customFormat="1" hidden="1" outlineLevel="2" spans="1:14">
      <c r="A1884" s="291">
        <v>1717</v>
      </c>
      <c r="B1884" s="291" t="s">
        <v>1164</v>
      </c>
      <c r="C1884" s="291" t="s">
        <v>1511</v>
      </c>
      <c r="D1884" s="291" t="s">
        <v>706</v>
      </c>
      <c r="E1884" s="291" t="s">
        <v>1166</v>
      </c>
      <c r="F1884" s="291" t="s">
        <v>1167</v>
      </c>
      <c r="G1884" s="291" t="s">
        <v>1181</v>
      </c>
      <c r="H1884" s="294">
        <v>18.23</v>
      </c>
      <c r="I1884" s="294">
        <v>36.456</v>
      </c>
      <c r="J1884" s="291" t="s">
        <v>1169</v>
      </c>
      <c r="K1884" s="294">
        <v>227.85</v>
      </c>
      <c r="L1884" s="294">
        <v>3473.25</v>
      </c>
      <c r="M1884" s="294">
        <v>3245.4</v>
      </c>
      <c r="N1884" s="291" t="s">
        <v>42</v>
      </c>
    </row>
    <row r="1885" s="291" customFormat="1" hidden="1" outlineLevel="2" spans="1:14">
      <c r="A1885" s="291">
        <v>1718</v>
      </c>
      <c r="B1885" s="291" t="s">
        <v>1164</v>
      </c>
      <c r="C1885" s="291" t="s">
        <v>1511</v>
      </c>
      <c r="D1885" s="291" t="s">
        <v>706</v>
      </c>
      <c r="E1885" s="291" t="s">
        <v>1166</v>
      </c>
      <c r="F1885" s="291" t="s">
        <v>1167</v>
      </c>
      <c r="G1885" s="291" t="s">
        <v>1168</v>
      </c>
      <c r="H1885" s="294">
        <v>18.23</v>
      </c>
      <c r="I1885" s="294">
        <v>36.456</v>
      </c>
      <c r="J1885" s="291" t="s">
        <v>1169</v>
      </c>
      <c r="K1885" s="294">
        <v>227.85</v>
      </c>
      <c r="L1885" s="294">
        <v>3473.25</v>
      </c>
      <c r="M1885" s="294">
        <v>3245.4</v>
      </c>
      <c r="N1885" s="291" t="s">
        <v>42</v>
      </c>
    </row>
    <row r="1886" s="291" customFormat="1" hidden="1" outlineLevel="2" spans="1:14">
      <c r="A1886" s="291">
        <v>1719</v>
      </c>
      <c r="B1886" s="291" t="s">
        <v>1164</v>
      </c>
      <c r="C1886" s="291" t="s">
        <v>1511</v>
      </c>
      <c r="D1886" s="291" t="s">
        <v>706</v>
      </c>
      <c r="E1886" s="291" t="s">
        <v>1166</v>
      </c>
      <c r="F1886" s="291" t="s">
        <v>1167</v>
      </c>
      <c r="G1886" s="291" t="s">
        <v>1170</v>
      </c>
      <c r="H1886" s="294">
        <v>18.23</v>
      </c>
      <c r="I1886" s="294">
        <v>36.456</v>
      </c>
      <c r="J1886" s="291" t="s">
        <v>1169</v>
      </c>
      <c r="K1886" s="294">
        <v>227.85</v>
      </c>
      <c r="L1886" s="294">
        <v>3473.25</v>
      </c>
      <c r="M1886" s="294">
        <v>3245.4</v>
      </c>
      <c r="N1886" s="291" t="s">
        <v>42</v>
      </c>
    </row>
    <row r="1887" s="291" customFormat="1" hidden="1" outlineLevel="2" spans="1:14">
      <c r="A1887" s="291">
        <v>1720</v>
      </c>
      <c r="B1887" s="291" t="s">
        <v>1164</v>
      </c>
      <c r="C1887" s="291" t="s">
        <v>1511</v>
      </c>
      <c r="D1887" s="291" t="s">
        <v>706</v>
      </c>
      <c r="E1887" s="291" t="s">
        <v>1166</v>
      </c>
      <c r="F1887" s="291" t="s">
        <v>1167</v>
      </c>
      <c r="G1887" s="291" t="s">
        <v>1171</v>
      </c>
      <c r="H1887" s="294">
        <v>18.23</v>
      </c>
      <c r="I1887" s="294">
        <v>36.456</v>
      </c>
      <c r="J1887" s="291" t="s">
        <v>1169</v>
      </c>
      <c r="K1887" s="294">
        <v>227.85</v>
      </c>
      <c r="L1887" s="294">
        <v>3473.25</v>
      </c>
      <c r="M1887" s="294">
        <v>3245.4</v>
      </c>
      <c r="N1887" s="291" t="s">
        <v>42</v>
      </c>
    </row>
    <row r="1888" s="291" customFormat="1" hidden="1" outlineLevel="2" spans="1:14">
      <c r="A1888" s="291">
        <v>1721</v>
      </c>
      <c r="B1888" s="291" t="s">
        <v>1164</v>
      </c>
      <c r="C1888" s="291" t="s">
        <v>1511</v>
      </c>
      <c r="D1888" s="291" t="s">
        <v>706</v>
      </c>
      <c r="E1888" s="291" t="s">
        <v>1166</v>
      </c>
      <c r="F1888" s="291" t="s">
        <v>1167</v>
      </c>
      <c r="G1888" s="291" t="s">
        <v>1172</v>
      </c>
      <c r="H1888" s="294">
        <v>18.23</v>
      </c>
      <c r="I1888" s="294">
        <v>36.456</v>
      </c>
      <c r="J1888" s="291" t="s">
        <v>1169</v>
      </c>
      <c r="K1888" s="294">
        <v>227.85</v>
      </c>
      <c r="L1888" s="294">
        <v>3473.25</v>
      </c>
      <c r="M1888" s="294">
        <v>3245.4</v>
      </c>
      <c r="N1888" s="291" t="s">
        <v>42</v>
      </c>
    </row>
    <row r="1889" s="291" customFormat="1" hidden="1" outlineLevel="2" spans="1:14">
      <c r="A1889" s="291">
        <v>1722</v>
      </c>
      <c r="B1889" s="291" t="s">
        <v>1164</v>
      </c>
      <c r="C1889" s="291" t="s">
        <v>1511</v>
      </c>
      <c r="D1889" s="291" t="s">
        <v>706</v>
      </c>
      <c r="E1889" s="291" t="s">
        <v>1166</v>
      </c>
      <c r="F1889" s="291" t="s">
        <v>1167</v>
      </c>
      <c r="G1889" s="291" t="s">
        <v>1173</v>
      </c>
      <c r="H1889" s="294">
        <v>18.23</v>
      </c>
      <c r="I1889" s="294">
        <v>36.456</v>
      </c>
      <c r="J1889" s="291" t="s">
        <v>1169</v>
      </c>
      <c r="K1889" s="294">
        <v>227.85</v>
      </c>
      <c r="L1889" s="294">
        <v>3473.25</v>
      </c>
      <c r="M1889" s="294">
        <v>3245.4</v>
      </c>
      <c r="N1889" s="291" t="s">
        <v>42</v>
      </c>
    </row>
    <row r="1890" s="291" customFormat="1" hidden="1" outlineLevel="2" spans="1:14">
      <c r="A1890" s="291">
        <v>1723</v>
      </c>
      <c r="B1890" s="291" t="s">
        <v>1164</v>
      </c>
      <c r="C1890" s="291" t="s">
        <v>1511</v>
      </c>
      <c r="D1890" s="291" t="s">
        <v>706</v>
      </c>
      <c r="E1890" s="291" t="s">
        <v>1166</v>
      </c>
      <c r="F1890" s="291" t="s">
        <v>1167</v>
      </c>
      <c r="G1890" s="291" t="s">
        <v>1174</v>
      </c>
      <c r="H1890" s="294">
        <v>18.23</v>
      </c>
      <c r="I1890" s="294">
        <v>36.456</v>
      </c>
      <c r="J1890" s="291" t="s">
        <v>1169</v>
      </c>
      <c r="K1890" s="294">
        <v>227.85</v>
      </c>
      <c r="L1890" s="294">
        <v>3473.25</v>
      </c>
      <c r="M1890" s="294">
        <v>3245.4</v>
      </c>
      <c r="N1890" s="291" t="s">
        <v>42</v>
      </c>
    </row>
    <row r="1891" s="291" customFormat="1" hidden="1" outlineLevel="2" spans="1:14">
      <c r="A1891" s="291">
        <v>1724</v>
      </c>
      <c r="B1891" s="291" t="s">
        <v>1164</v>
      </c>
      <c r="C1891" s="291" t="s">
        <v>1511</v>
      </c>
      <c r="D1891" s="291" t="s">
        <v>706</v>
      </c>
      <c r="E1891" s="291" t="s">
        <v>1166</v>
      </c>
      <c r="F1891" s="291" t="s">
        <v>1167</v>
      </c>
      <c r="G1891" s="291" t="s">
        <v>1175</v>
      </c>
      <c r="H1891" s="294">
        <v>18.23</v>
      </c>
      <c r="I1891" s="294">
        <v>36.456</v>
      </c>
      <c r="J1891" s="291" t="s">
        <v>1169</v>
      </c>
      <c r="K1891" s="294">
        <v>227.85</v>
      </c>
      <c r="L1891" s="294">
        <v>3473.25</v>
      </c>
      <c r="M1891" s="294">
        <v>3245.4</v>
      </c>
      <c r="N1891" s="291" t="s">
        <v>42</v>
      </c>
    </row>
    <row r="1892" s="291" customFormat="1" outlineLevel="1" collapsed="1" spans="4:14">
      <c r="D1892" s="293" t="s">
        <v>1512</v>
      </c>
      <c r="H1892" s="294">
        <f>SUBTOTAL(9,H1881:H1891)</f>
        <v>200.53</v>
      </c>
      <c r="I1892" s="294">
        <f>SUBTOTAL(9,I1881:I1891)</f>
        <v>401.016</v>
      </c>
      <c r="K1892" s="294"/>
      <c r="L1892" s="294"/>
      <c r="M1892" s="294"/>
      <c r="N1892" s="291">
        <f>SUBTOTAL(9,N1881:N1891)</f>
        <v>0</v>
      </c>
    </row>
    <row r="1893" s="291" customFormat="1" hidden="1" outlineLevel="2" spans="1:14">
      <c r="A1893" s="291">
        <v>1725</v>
      </c>
      <c r="B1893" s="291" t="s">
        <v>1164</v>
      </c>
      <c r="C1893" s="291" t="s">
        <v>1513</v>
      </c>
      <c r="D1893" s="291" t="s">
        <v>770</v>
      </c>
      <c r="E1893" s="291" t="s">
        <v>1166</v>
      </c>
      <c r="F1893" s="291" t="s">
        <v>1167</v>
      </c>
      <c r="G1893" s="291" t="s">
        <v>1178</v>
      </c>
      <c r="H1893" s="294">
        <v>18.22</v>
      </c>
      <c r="I1893" s="294">
        <v>36.44</v>
      </c>
      <c r="J1893" s="291" t="s">
        <v>1169</v>
      </c>
      <c r="K1893" s="294">
        <v>227.75</v>
      </c>
      <c r="L1893" s="294">
        <v>3473.25</v>
      </c>
      <c r="M1893" s="294">
        <v>3245.5</v>
      </c>
      <c r="N1893" s="291" t="s">
        <v>42</v>
      </c>
    </row>
    <row r="1894" s="291" customFormat="1" hidden="1" outlineLevel="2" spans="1:14">
      <c r="A1894" s="291">
        <v>1726</v>
      </c>
      <c r="B1894" s="291" t="s">
        <v>1164</v>
      </c>
      <c r="C1894" s="291" t="s">
        <v>1513</v>
      </c>
      <c r="D1894" s="291" t="s">
        <v>770</v>
      </c>
      <c r="E1894" s="291" t="s">
        <v>1166</v>
      </c>
      <c r="F1894" s="291" t="s">
        <v>1167</v>
      </c>
      <c r="G1894" s="291" t="s">
        <v>1179</v>
      </c>
      <c r="H1894" s="294">
        <v>18.22</v>
      </c>
      <c r="I1894" s="294">
        <v>36.44</v>
      </c>
      <c r="J1894" s="291" t="s">
        <v>1169</v>
      </c>
      <c r="K1894" s="294">
        <v>227.75</v>
      </c>
      <c r="L1894" s="294">
        <v>3473.25</v>
      </c>
      <c r="M1894" s="294">
        <v>3245.5</v>
      </c>
      <c r="N1894" s="291" t="s">
        <v>42</v>
      </c>
    </row>
    <row r="1895" s="291" customFormat="1" hidden="1" outlineLevel="2" spans="1:14">
      <c r="A1895" s="291">
        <v>1727</v>
      </c>
      <c r="B1895" s="291" t="s">
        <v>1164</v>
      </c>
      <c r="C1895" s="291" t="s">
        <v>1513</v>
      </c>
      <c r="D1895" s="291" t="s">
        <v>770</v>
      </c>
      <c r="E1895" s="291" t="s">
        <v>1166</v>
      </c>
      <c r="F1895" s="291" t="s">
        <v>1167</v>
      </c>
      <c r="G1895" s="291" t="s">
        <v>1180</v>
      </c>
      <c r="H1895" s="294">
        <v>18.22</v>
      </c>
      <c r="I1895" s="294">
        <v>36.44</v>
      </c>
      <c r="J1895" s="291" t="s">
        <v>1169</v>
      </c>
      <c r="K1895" s="294">
        <v>227.75</v>
      </c>
      <c r="L1895" s="294">
        <v>3473.25</v>
      </c>
      <c r="M1895" s="294">
        <v>3245.5</v>
      </c>
      <c r="N1895" s="291" t="s">
        <v>42</v>
      </c>
    </row>
    <row r="1896" s="291" customFormat="1" hidden="1" outlineLevel="2" spans="1:14">
      <c r="A1896" s="291">
        <v>1728</v>
      </c>
      <c r="B1896" s="291" t="s">
        <v>1164</v>
      </c>
      <c r="C1896" s="291" t="s">
        <v>1513</v>
      </c>
      <c r="D1896" s="291" t="s">
        <v>770</v>
      </c>
      <c r="E1896" s="291" t="s">
        <v>1166</v>
      </c>
      <c r="F1896" s="291" t="s">
        <v>1167</v>
      </c>
      <c r="G1896" s="291" t="s">
        <v>1181</v>
      </c>
      <c r="H1896" s="294">
        <v>18.22</v>
      </c>
      <c r="I1896" s="294">
        <v>36.44</v>
      </c>
      <c r="J1896" s="291" t="s">
        <v>1169</v>
      </c>
      <c r="K1896" s="294">
        <v>227.75</v>
      </c>
      <c r="L1896" s="294">
        <v>3473.25</v>
      </c>
      <c r="M1896" s="294">
        <v>3245.5</v>
      </c>
      <c r="N1896" s="291" t="s">
        <v>42</v>
      </c>
    </row>
    <row r="1897" s="291" customFormat="1" hidden="1" outlineLevel="2" spans="1:14">
      <c r="A1897" s="291">
        <v>1729</v>
      </c>
      <c r="B1897" s="291" t="s">
        <v>1164</v>
      </c>
      <c r="C1897" s="291" t="s">
        <v>1513</v>
      </c>
      <c r="D1897" s="291" t="s">
        <v>770</v>
      </c>
      <c r="E1897" s="291" t="s">
        <v>1166</v>
      </c>
      <c r="F1897" s="291" t="s">
        <v>1167</v>
      </c>
      <c r="G1897" s="291" t="s">
        <v>1168</v>
      </c>
      <c r="H1897" s="294">
        <v>18.22</v>
      </c>
      <c r="I1897" s="294">
        <v>36.44</v>
      </c>
      <c r="J1897" s="291" t="s">
        <v>1169</v>
      </c>
      <c r="K1897" s="294">
        <v>227.75</v>
      </c>
      <c r="L1897" s="294">
        <v>3473.25</v>
      </c>
      <c r="M1897" s="294">
        <v>3245.5</v>
      </c>
      <c r="N1897" s="291" t="s">
        <v>42</v>
      </c>
    </row>
    <row r="1898" s="291" customFormat="1" hidden="1" outlineLevel="2" spans="1:14">
      <c r="A1898" s="291">
        <v>1730</v>
      </c>
      <c r="B1898" s="291" t="s">
        <v>1164</v>
      </c>
      <c r="C1898" s="291" t="s">
        <v>1513</v>
      </c>
      <c r="D1898" s="291" t="s">
        <v>770</v>
      </c>
      <c r="E1898" s="291" t="s">
        <v>1166</v>
      </c>
      <c r="F1898" s="291" t="s">
        <v>1167</v>
      </c>
      <c r="G1898" s="291" t="s">
        <v>1170</v>
      </c>
      <c r="H1898" s="294">
        <v>18.22</v>
      </c>
      <c r="I1898" s="294">
        <v>36.44</v>
      </c>
      <c r="J1898" s="291" t="s">
        <v>1169</v>
      </c>
      <c r="K1898" s="294">
        <v>227.75</v>
      </c>
      <c r="L1898" s="294">
        <v>3473.25</v>
      </c>
      <c r="M1898" s="294">
        <v>3245.5</v>
      </c>
      <c r="N1898" s="291" t="s">
        <v>42</v>
      </c>
    </row>
    <row r="1899" s="291" customFormat="1" hidden="1" outlineLevel="2" spans="1:14">
      <c r="A1899" s="291">
        <v>1731</v>
      </c>
      <c r="B1899" s="291" t="s">
        <v>1164</v>
      </c>
      <c r="C1899" s="291" t="s">
        <v>1513</v>
      </c>
      <c r="D1899" s="291" t="s">
        <v>770</v>
      </c>
      <c r="E1899" s="291" t="s">
        <v>1166</v>
      </c>
      <c r="F1899" s="291" t="s">
        <v>1167</v>
      </c>
      <c r="G1899" s="291" t="s">
        <v>1171</v>
      </c>
      <c r="H1899" s="294">
        <v>18.22</v>
      </c>
      <c r="I1899" s="294">
        <v>36.44</v>
      </c>
      <c r="J1899" s="291" t="s">
        <v>1169</v>
      </c>
      <c r="K1899" s="294">
        <v>227.75</v>
      </c>
      <c r="L1899" s="294">
        <v>3473.25</v>
      </c>
      <c r="M1899" s="294">
        <v>3245.5</v>
      </c>
      <c r="N1899" s="291" t="s">
        <v>42</v>
      </c>
    </row>
    <row r="1900" s="291" customFormat="1" hidden="1" outlineLevel="2" spans="1:14">
      <c r="A1900" s="291">
        <v>1732</v>
      </c>
      <c r="B1900" s="291" t="s">
        <v>1164</v>
      </c>
      <c r="C1900" s="291" t="s">
        <v>1513</v>
      </c>
      <c r="D1900" s="291" t="s">
        <v>770</v>
      </c>
      <c r="E1900" s="291" t="s">
        <v>1166</v>
      </c>
      <c r="F1900" s="291" t="s">
        <v>1167</v>
      </c>
      <c r="G1900" s="291" t="s">
        <v>1172</v>
      </c>
      <c r="H1900" s="294">
        <v>18.22</v>
      </c>
      <c r="I1900" s="294">
        <v>36.44</v>
      </c>
      <c r="J1900" s="291" t="s">
        <v>1169</v>
      </c>
      <c r="K1900" s="294">
        <v>227.75</v>
      </c>
      <c r="L1900" s="294">
        <v>3473.25</v>
      </c>
      <c r="M1900" s="294">
        <v>3245.5</v>
      </c>
      <c r="N1900" s="291" t="s">
        <v>42</v>
      </c>
    </row>
    <row r="1901" s="291" customFormat="1" hidden="1" outlineLevel="2" spans="1:14">
      <c r="A1901" s="291">
        <v>1733</v>
      </c>
      <c r="B1901" s="291" t="s">
        <v>1164</v>
      </c>
      <c r="C1901" s="291" t="s">
        <v>1513</v>
      </c>
      <c r="D1901" s="291" t="s">
        <v>770</v>
      </c>
      <c r="E1901" s="291" t="s">
        <v>1166</v>
      </c>
      <c r="F1901" s="291" t="s">
        <v>1167</v>
      </c>
      <c r="G1901" s="291" t="s">
        <v>1173</v>
      </c>
      <c r="H1901" s="294">
        <v>18.22</v>
      </c>
      <c r="I1901" s="294">
        <v>36.44</v>
      </c>
      <c r="J1901" s="291" t="s">
        <v>1169</v>
      </c>
      <c r="K1901" s="294">
        <v>227.75</v>
      </c>
      <c r="L1901" s="294">
        <v>3473.25</v>
      </c>
      <c r="M1901" s="294">
        <v>3245.5</v>
      </c>
      <c r="N1901" s="291" t="s">
        <v>42</v>
      </c>
    </row>
    <row r="1902" s="291" customFormat="1" hidden="1" outlineLevel="2" spans="1:14">
      <c r="A1902" s="291">
        <v>1734</v>
      </c>
      <c r="B1902" s="291" t="s">
        <v>1164</v>
      </c>
      <c r="C1902" s="291" t="s">
        <v>1513</v>
      </c>
      <c r="D1902" s="291" t="s">
        <v>770</v>
      </c>
      <c r="E1902" s="291" t="s">
        <v>1166</v>
      </c>
      <c r="F1902" s="291" t="s">
        <v>1167</v>
      </c>
      <c r="G1902" s="291" t="s">
        <v>1174</v>
      </c>
      <c r="H1902" s="294">
        <v>18.22</v>
      </c>
      <c r="I1902" s="294">
        <v>36.44</v>
      </c>
      <c r="J1902" s="291" t="s">
        <v>1169</v>
      </c>
      <c r="K1902" s="294">
        <v>227.75</v>
      </c>
      <c r="L1902" s="294">
        <v>3473.25</v>
      </c>
      <c r="M1902" s="294">
        <v>3245.5</v>
      </c>
      <c r="N1902" s="291" t="s">
        <v>42</v>
      </c>
    </row>
    <row r="1903" s="291" customFormat="1" hidden="1" outlineLevel="2" spans="1:14">
      <c r="A1903" s="291">
        <v>1735</v>
      </c>
      <c r="B1903" s="291" t="s">
        <v>1164</v>
      </c>
      <c r="C1903" s="291" t="s">
        <v>1513</v>
      </c>
      <c r="D1903" s="291" t="s">
        <v>770</v>
      </c>
      <c r="E1903" s="291" t="s">
        <v>1166</v>
      </c>
      <c r="F1903" s="291" t="s">
        <v>1167</v>
      </c>
      <c r="G1903" s="291" t="s">
        <v>1175</v>
      </c>
      <c r="H1903" s="294">
        <v>18.22</v>
      </c>
      <c r="I1903" s="294">
        <v>36.44</v>
      </c>
      <c r="J1903" s="291" t="s">
        <v>1169</v>
      </c>
      <c r="K1903" s="294">
        <v>227.75</v>
      </c>
      <c r="L1903" s="294">
        <v>3473.25</v>
      </c>
      <c r="M1903" s="294">
        <v>3245.5</v>
      </c>
      <c r="N1903" s="291" t="s">
        <v>42</v>
      </c>
    </row>
    <row r="1904" s="291" customFormat="1" outlineLevel="1" collapsed="1" spans="4:14">
      <c r="D1904" s="293" t="s">
        <v>1514</v>
      </c>
      <c r="H1904" s="294">
        <f>SUBTOTAL(9,H1893:H1903)</f>
        <v>200.42</v>
      </c>
      <c r="I1904" s="294">
        <f>SUBTOTAL(9,I1893:I1903)</f>
        <v>400.84</v>
      </c>
      <c r="K1904" s="294"/>
      <c r="L1904" s="294"/>
      <c r="M1904" s="294"/>
      <c r="N1904" s="291">
        <f>SUBTOTAL(9,N1893:N1903)</f>
        <v>0</v>
      </c>
    </row>
    <row r="1905" s="291" customFormat="1" hidden="1" outlineLevel="2" spans="1:14">
      <c r="A1905" s="291">
        <v>1736</v>
      </c>
      <c r="B1905" s="291" t="s">
        <v>1164</v>
      </c>
      <c r="C1905" s="291" t="s">
        <v>1515</v>
      </c>
      <c r="D1905" s="291" t="s">
        <v>696</v>
      </c>
      <c r="E1905" s="291" t="s">
        <v>1166</v>
      </c>
      <c r="F1905" s="291" t="s">
        <v>1167</v>
      </c>
      <c r="G1905" s="291" t="s">
        <v>1178</v>
      </c>
      <c r="H1905" s="294">
        <v>18.23</v>
      </c>
      <c r="I1905" s="294">
        <v>36.456</v>
      </c>
      <c r="J1905" s="291" t="s">
        <v>1169</v>
      </c>
      <c r="K1905" s="294">
        <v>227.85</v>
      </c>
      <c r="L1905" s="294">
        <v>3473.25</v>
      </c>
      <c r="M1905" s="294">
        <v>3245.4</v>
      </c>
      <c r="N1905" s="291" t="s">
        <v>42</v>
      </c>
    </row>
    <row r="1906" s="291" customFormat="1" hidden="1" outlineLevel="2" spans="1:14">
      <c r="A1906" s="291">
        <v>1737</v>
      </c>
      <c r="B1906" s="291" t="s">
        <v>1164</v>
      </c>
      <c r="C1906" s="291" t="s">
        <v>1515</v>
      </c>
      <c r="D1906" s="291" t="s">
        <v>696</v>
      </c>
      <c r="E1906" s="291" t="s">
        <v>1166</v>
      </c>
      <c r="F1906" s="291" t="s">
        <v>1167</v>
      </c>
      <c r="G1906" s="291" t="s">
        <v>1179</v>
      </c>
      <c r="H1906" s="294">
        <v>18.23</v>
      </c>
      <c r="I1906" s="294">
        <v>36.456</v>
      </c>
      <c r="J1906" s="291" t="s">
        <v>1169</v>
      </c>
      <c r="K1906" s="294">
        <v>227.85</v>
      </c>
      <c r="L1906" s="294">
        <v>3473.25</v>
      </c>
      <c r="M1906" s="294">
        <v>3245.4</v>
      </c>
      <c r="N1906" s="291" t="s">
        <v>42</v>
      </c>
    </row>
    <row r="1907" s="291" customFormat="1" hidden="1" outlineLevel="2" spans="1:14">
      <c r="A1907" s="291">
        <v>1738</v>
      </c>
      <c r="B1907" s="291" t="s">
        <v>1164</v>
      </c>
      <c r="C1907" s="291" t="s">
        <v>1515</v>
      </c>
      <c r="D1907" s="291" t="s">
        <v>696</v>
      </c>
      <c r="E1907" s="291" t="s">
        <v>1166</v>
      </c>
      <c r="F1907" s="291" t="s">
        <v>1167</v>
      </c>
      <c r="G1907" s="291" t="s">
        <v>1180</v>
      </c>
      <c r="H1907" s="294">
        <v>18.23</v>
      </c>
      <c r="I1907" s="294">
        <v>36.456</v>
      </c>
      <c r="J1907" s="291" t="s">
        <v>1169</v>
      </c>
      <c r="K1907" s="294">
        <v>227.85</v>
      </c>
      <c r="L1907" s="294">
        <v>3473.25</v>
      </c>
      <c r="M1907" s="294">
        <v>3245.4</v>
      </c>
      <c r="N1907" s="291" t="s">
        <v>42</v>
      </c>
    </row>
    <row r="1908" s="291" customFormat="1" hidden="1" outlineLevel="2" spans="1:14">
      <c r="A1908" s="291">
        <v>1739</v>
      </c>
      <c r="B1908" s="291" t="s">
        <v>1164</v>
      </c>
      <c r="C1908" s="291" t="s">
        <v>1515</v>
      </c>
      <c r="D1908" s="291" t="s">
        <v>696</v>
      </c>
      <c r="E1908" s="291" t="s">
        <v>1166</v>
      </c>
      <c r="F1908" s="291" t="s">
        <v>1167</v>
      </c>
      <c r="G1908" s="291" t="s">
        <v>1181</v>
      </c>
      <c r="H1908" s="294">
        <v>18.23</v>
      </c>
      <c r="I1908" s="294">
        <v>36.456</v>
      </c>
      <c r="J1908" s="291" t="s">
        <v>1169</v>
      </c>
      <c r="K1908" s="294">
        <v>227.85</v>
      </c>
      <c r="L1908" s="294">
        <v>3473.25</v>
      </c>
      <c r="M1908" s="294">
        <v>3245.4</v>
      </c>
      <c r="N1908" s="291" t="s">
        <v>42</v>
      </c>
    </row>
    <row r="1909" s="291" customFormat="1" hidden="1" outlineLevel="2" spans="1:14">
      <c r="A1909" s="291">
        <v>1740</v>
      </c>
      <c r="B1909" s="291" t="s">
        <v>1164</v>
      </c>
      <c r="C1909" s="291" t="s">
        <v>1515</v>
      </c>
      <c r="D1909" s="291" t="s">
        <v>696</v>
      </c>
      <c r="E1909" s="291" t="s">
        <v>1166</v>
      </c>
      <c r="F1909" s="291" t="s">
        <v>1167</v>
      </c>
      <c r="G1909" s="291" t="s">
        <v>1168</v>
      </c>
      <c r="H1909" s="294">
        <v>18.23</v>
      </c>
      <c r="I1909" s="294">
        <v>36.456</v>
      </c>
      <c r="J1909" s="291" t="s">
        <v>1169</v>
      </c>
      <c r="K1909" s="294">
        <v>227.85</v>
      </c>
      <c r="L1909" s="294">
        <v>3473.25</v>
      </c>
      <c r="M1909" s="294">
        <v>3245.4</v>
      </c>
      <c r="N1909" s="291" t="s">
        <v>42</v>
      </c>
    </row>
    <row r="1910" s="291" customFormat="1" hidden="1" outlineLevel="2" spans="1:14">
      <c r="A1910" s="291">
        <v>1741</v>
      </c>
      <c r="B1910" s="291" t="s">
        <v>1164</v>
      </c>
      <c r="C1910" s="291" t="s">
        <v>1515</v>
      </c>
      <c r="D1910" s="291" t="s">
        <v>696</v>
      </c>
      <c r="E1910" s="291" t="s">
        <v>1166</v>
      </c>
      <c r="F1910" s="291" t="s">
        <v>1167</v>
      </c>
      <c r="G1910" s="291" t="s">
        <v>1170</v>
      </c>
      <c r="H1910" s="294">
        <v>18.23</v>
      </c>
      <c r="I1910" s="294">
        <v>36.456</v>
      </c>
      <c r="J1910" s="291" t="s">
        <v>1169</v>
      </c>
      <c r="K1910" s="294">
        <v>227.85</v>
      </c>
      <c r="L1910" s="294">
        <v>3473.25</v>
      </c>
      <c r="M1910" s="294">
        <v>3245.4</v>
      </c>
      <c r="N1910" s="291" t="s">
        <v>42</v>
      </c>
    </row>
    <row r="1911" s="291" customFormat="1" hidden="1" outlineLevel="2" spans="1:14">
      <c r="A1911" s="291">
        <v>1742</v>
      </c>
      <c r="B1911" s="291" t="s">
        <v>1164</v>
      </c>
      <c r="C1911" s="291" t="s">
        <v>1515</v>
      </c>
      <c r="D1911" s="291" t="s">
        <v>696</v>
      </c>
      <c r="E1911" s="291" t="s">
        <v>1166</v>
      </c>
      <c r="F1911" s="291" t="s">
        <v>1167</v>
      </c>
      <c r="G1911" s="291" t="s">
        <v>1171</v>
      </c>
      <c r="H1911" s="294">
        <v>18.23</v>
      </c>
      <c r="I1911" s="294">
        <v>36.456</v>
      </c>
      <c r="J1911" s="291" t="s">
        <v>1169</v>
      </c>
      <c r="K1911" s="294">
        <v>227.85</v>
      </c>
      <c r="L1911" s="294">
        <v>3473.25</v>
      </c>
      <c r="M1911" s="294">
        <v>3245.4</v>
      </c>
      <c r="N1911" s="291" t="s">
        <v>42</v>
      </c>
    </row>
    <row r="1912" s="291" customFormat="1" hidden="1" outlineLevel="2" spans="1:14">
      <c r="A1912" s="291">
        <v>1743</v>
      </c>
      <c r="B1912" s="291" t="s">
        <v>1164</v>
      </c>
      <c r="C1912" s="291" t="s">
        <v>1515</v>
      </c>
      <c r="D1912" s="291" t="s">
        <v>696</v>
      </c>
      <c r="E1912" s="291" t="s">
        <v>1166</v>
      </c>
      <c r="F1912" s="291" t="s">
        <v>1167</v>
      </c>
      <c r="G1912" s="291" t="s">
        <v>1172</v>
      </c>
      <c r="H1912" s="294">
        <v>18.23</v>
      </c>
      <c r="I1912" s="294">
        <v>36.456</v>
      </c>
      <c r="J1912" s="291" t="s">
        <v>1169</v>
      </c>
      <c r="K1912" s="294">
        <v>227.85</v>
      </c>
      <c r="L1912" s="294">
        <v>3473.25</v>
      </c>
      <c r="M1912" s="294">
        <v>3245.4</v>
      </c>
      <c r="N1912" s="291" t="s">
        <v>42</v>
      </c>
    </row>
    <row r="1913" s="291" customFormat="1" hidden="1" outlineLevel="2" spans="1:14">
      <c r="A1913" s="291">
        <v>1744</v>
      </c>
      <c r="B1913" s="291" t="s">
        <v>1164</v>
      </c>
      <c r="C1913" s="291" t="s">
        <v>1515</v>
      </c>
      <c r="D1913" s="291" t="s">
        <v>696</v>
      </c>
      <c r="E1913" s="291" t="s">
        <v>1166</v>
      </c>
      <c r="F1913" s="291" t="s">
        <v>1167</v>
      </c>
      <c r="G1913" s="291" t="s">
        <v>1173</v>
      </c>
      <c r="H1913" s="294">
        <v>18.23</v>
      </c>
      <c r="I1913" s="294">
        <v>36.456</v>
      </c>
      <c r="J1913" s="291" t="s">
        <v>1169</v>
      </c>
      <c r="K1913" s="294">
        <v>227.85</v>
      </c>
      <c r="L1913" s="294">
        <v>3473.25</v>
      </c>
      <c r="M1913" s="294">
        <v>3245.4</v>
      </c>
      <c r="N1913" s="291" t="s">
        <v>42</v>
      </c>
    </row>
    <row r="1914" s="291" customFormat="1" hidden="1" outlineLevel="2" spans="1:14">
      <c r="A1914" s="291">
        <v>1745</v>
      </c>
      <c r="B1914" s="291" t="s">
        <v>1164</v>
      </c>
      <c r="C1914" s="291" t="s">
        <v>1515</v>
      </c>
      <c r="D1914" s="291" t="s">
        <v>696</v>
      </c>
      <c r="E1914" s="291" t="s">
        <v>1166</v>
      </c>
      <c r="F1914" s="291" t="s">
        <v>1167</v>
      </c>
      <c r="G1914" s="291" t="s">
        <v>1174</v>
      </c>
      <c r="H1914" s="294">
        <v>18.23</v>
      </c>
      <c r="I1914" s="294">
        <v>36.456</v>
      </c>
      <c r="J1914" s="291" t="s">
        <v>1169</v>
      </c>
      <c r="K1914" s="294">
        <v>227.85</v>
      </c>
      <c r="L1914" s="294">
        <v>3473.25</v>
      </c>
      <c r="M1914" s="294">
        <v>3245.4</v>
      </c>
      <c r="N1914" s="291" t="s">
        <v>42</v>
      </c>
    </row>
    <row r="1915" s="291" customFormat="1" hidden="1" outlineLevel="2" spans="1:14">
      <c r="A1915" s="291">
        <v>1746</v>
      </c>
      <c r="B1915" s="291" t="s">
        <v>1164</v>
      </c>
      <c r="C1915" s="291" t="s">
        <v>1515</v>
      </c>
      <c r="D1915" s="291" t="s">
        <v>696</v>
      </c>
      <c r="E1915" s="291" t="s">
        <v>1166</v>
      </c>
      <c r="F1915" s="291" t="s">
        <v>1167</v>
      </c>
      <c r="G1915" s="291" t="s">
        <v>1175</v>
      </c>
      <c r="H1915" s="294">
        <v>18.23</v>
      </c>
      <c r="I1915" s="294">
        <v>36.456</v>
      </c>
      <c r="J1915" s="291" t="s">
        <v>1169</v>
      </c>
      <c r="K1915" s="294">
        <v>227.85</v>
      </c>
      <c r="L1915" s="294">
        <v>3473.25</v>
      </c>
      <c r="M1915" s="294">
        <v>3245.4</v>
      </c>
      <c r="N1915" s="291" t="s">
        <v>42</v>
      </c>
    </row>
    <row r="1916" s="291" customFormat="1" outlineLevel="1" collapsed="1" spans="4:14">
      <c r="D1916" s="293" t="s">
        <v>1516</v>
      </c>
      <c r="H1916" s="294">
        <f>SUBTOTAL(9,H1905:H1915)</f>
        <v>200.53</v>
      </c>
      <c r="I1916" s="294">
        <f>SUBTOTAL(9,I1905:I1915)</f>
        <v>401.016</v>
      </c>
      <c r="K1916" s="294"/>
      <c r="L1916" s="294"/>
      <c r="M1916" s="294"/>
      <c r="N1916" s="291">
        <f>SUBTOTAL(9,N1905:N1915)</f>
        <v>0</v>
      </c>
    </row>
    <row r="1917" s="291" customFormat="1" hidden="1" outlineLevel="2" spans="1:14">
      <c r="A1917" s="291">
        <v>1747</v>
      </c>
      <c r="B1917" s="291" t="s">
        <v>1164</v>
      </c>
      <c r="C1917" s="291" t="s">
        <v>1517</v>
      </c>
      <c r="D1917" s="291" t="s">
        <v>732</v>
      </c>
      <c r="E1917" s="291" t="s">
        <v>1166</v>
      </c>
      <c r="F1917" s="291" t="s">
        <v>1167</v>
      </c>
      <c r="G1917" s="291" t="s">
        <v>1178</v>
      </c>
      <c r="H1917" s="294">
        <v>18.23</v>
      </c>
      <c r="I1917" s="294">
        <v>36.456</v>
      </c>
      <c r="J1917" s="291" t="s">
        <v>1169</v>
      </c>
      <c r="K1917" s="294">
        <v>227.85</v>
      </c>
      <c r="L1917" s="294">
        <v>3473.25</v>
      </c>
      <c r="M1917" s="294">
        <v>3245.4</v>
      </c>
      <c r="N1917" s="291" t="s">
        <v>42</v>
      </c>
    </row>
    <row r="1918" s="291" customFormat="1" hidden="1" outlineLevel="2" spans="1:14">
      <c r="A1918" s="291">
        <v>1748</v>
      </c>
      <c r="B1918" s="291" t="s">
        <v>1164</v>
      </c>
      <c r="C1918" s="291" t="s">
        <v>1517</v>
      </c>
      <c r="D1918" s="291" t="s">
        <v>732</v>
      </c>
      <c r="E1918" s="291" t="s">
        <v>1166</v>
      </c>
      <c r="F1918" s="291" t="s">
        <v>1167</v>
      </c>
      <c r="G1918" s="291" t="s">
        <v>1179</v>
      </c>
      <c r="H1918" s="294">
        <v>18.23</v>
      </c>
      <c r="I1918" s="294">
        <v>36.456</v>
      </c>
      <c r="J1918" s="291" t="s">
        <v>1169</v>
      </c>
      <c r="K1918" s="294">
        <v>227.85</v>
      </c>
      <c r="L1918" s="294">
        <v>3473.25</v>
      </c>
      <c r="M1918" s="294">
        <v>3245.4</v>
      </c>
      <c r="N1918" s="291" t="s">
        <v>42</v>
      </c>
    </row>
    <row r="1919" s="291" customFormat="1" hidden="1" outlineLevel="2" spans="1:14">
      <c r="A1919" s="291">
        <v>1749</v>
      </c>
      <c r="B1919" s="291" t="s">
        <v>1164</v>
      </c>
      <c r="C1919" s="291" t="s">
        <v>1517</v>
      </c>
      <c r="D1919" s="291" t="s">
        <v>732</v>
      </c>
      <c r="E1919" s="291" t="s">
        <v>1166</v>
      </c>
      <c r="F1919" s="291" t="s">
        <v>1167</v>
      </c>
      <c r="G1919" s="291" t="s">
        <v>1180</v>
      </c>
      <c r="H1919" s="294">
        <v>18.23</v>
      </c>
      <c r="I1919" s="294">
        <v>36.456</v>
      </c>
      <c r="J1919" s="291" t="s">
        <v>1169</v>
      </c>
      <c r="K1919" s="294">
        <v>227.85</v>
      </c>
      <c r="L1919" s="294">
        <v>3473.25</v>
      </c>
      <c r="M1919" s="294">
        <v>3245.4</v>
      </c>
      <c r="N1919" s="291" t="s">
        <v>42</v>
      </c>
    </row>
    <row r="1920" s="291" customFormat="1" hidden="1" outlineLevel="2" spans="1:14">
      <c r="A1920" s="291">
        <v>1750</v>
      </c>
      <c r="B1920" s="291" t="s">
        <v>1164</v>
      </c>
      <c r="C1920" s="291" t="s">
        <v>1517</v>
      </c>
      <c r="D1920" s="291" t="s">
        <v>732</v>
      </c>
      <c r="E1920" s="291" t="s">
        <v>1166</v>
      </c>
      <c r="F1920" s="291" t="s">
        <v>1167</v>
      </c>
      <c r="G1920" s="291" t="s">
        <v>1181</v>
      </c>
      <c r="H1920" s="294">
        <v>18.23</v>
      </c>
      <c r="I1920" s="294">
        <v>36.456</v>
      </c>
      <c r="J1920" s="291" t="s">
        <v>1169</v>
      </c>
      <c r="K1920" s="294">
        <v>227.85</v>
      </c>
      <c r="L1920" s="294">
        <v>3473.25</v>
      </c>
      <c r="M1920" s="294">
        <v>3245.4</v>
      </c>
      <c r="N1920" s="291" t="s">
        <v>42</v>
      </c>
    </row>
    <row r="1921" s="291" customFormat="1" hidden="1" outlineLevel="2" spans="1:14">
      <c r="A1921" s="291">
        <v>1751</v>
      </c>
      <c r="B1921" s="291" t="s">
        <v>1164</v>
      </c>
      <c r="C1921" s="291" t="s">
        <v>1517</v>
      </c>
      <c r="D1921" s="291" t="s">
        <v>732</v>
      </c>
      <c r="E1921" s="291" t="s">
        <v>1166</v>
      </c>
      <c r="F1921" s="291" t="s">
        <v>1167</v>
      </c>
      <c r="G1921" s="291" t="s">
        <v>1168</v>
      </c>
      <c r="H1921" s="294">
        <v>18.23</v>
      </c>
      <c r="I1921" s="294">
        <v>36.456</v>
      </c>
      <c r="J1921" s="291" t="s">
        <v>1169</v>
      </c>
      <c r="K1921" s="294">
        <v>227.85</v>
      </c>
      <c r="L1921" s="294">
        <v>3473.25</v>
      </c>
      <c r="M1921" s="294">
        <v>3245.4</v>
      </c>
      <c r="N1921" s="291" t="s">
        <v>42</v>
      </c>
    </row>
    <row r="1922" s="291" customFormat="1" hidden="1" outlineLevel="2" spans="1:14">
      <c r="A1922" s="291">
        <v>1752</v>
      </c>
      <c r="B1922" s="291" t="s">
        <v>1164</v>
      </c>
      <c r="C1922" s="291" t="s">
        <v>1517</v>
      </c>
      <c r="D1922" s="291" t="s">
        <v>732</v>
      </c>
      <c r="E1922" s="291" t="s">
        <v>1166</v>
      </c>
      <c r="F1922" s="291" t="s">
        <v>1167</v>
      </c>
      <c r="G1922" s="291" t="s">
        <v>1170</v>
      </c>
      <c r="H1922" s="294">
        <v>18.23</v>
      </c>
      <c r="I1922" s="294">
        <v>36.456</v>
      </c>
      <c r="J1922" s="291" t="s">
        <v>1169</v>
      </c>
      <c r="K1922" s="294">
        <v>227.85</v>
      </c>
      <c r="L1922" s="294">
        <v>3473.25</v>
      </c>
      <c r="M1922" s="294">
        <v>3245.4</v>
      </c>
      <c r="N1922" s="291" t="s">
        <v>42</v>
      </c>
    </row>
    <row r="1923" s="291" customFormat="1" hidden="1" outlineLevel="2" spans="1:14">
      <c r="A1923" s="291">
        <v>1753</v>
      </c>
      <c r="B1923" s="291" t="s">
        <v>1164</v>
      </c>
      <c r="C1923" s="291" t="s">
        <v>1517</v>
      </c>
      <c r="D1923" s="291" t="s">
        <v>732</v>
      </c>
      <c r="E1923" s="291" t="s">
        <v>1166</v>
      </c>
      <c r="F1923" s="291" t="s">
        <v>1167</v>
      </c>
      <c r="G1923" s="291" t="s">
        <v>1171</v>
      </c>
      <c r="H1923" s="294">
        <v>18.23</v>
      </c>
      <c r="I1923" s="294">
        <v>36.456</v>
      </c>
      <c r="J1923" s="291" t="s">
        <v>1169</v>
      </c>
      <c r="K1923" s="294">
        <v>227.85</v>
      </c>
      <c r="L1923" s="294">
        <v>3473.25</v>
      </c>
      <c r="M1923" s="294">
        <v>3245.4</v>
      </c>
      <c r="N1923" s="291" t="s">
        <v>42</v>
      </c>
    </row>
    <row r="1924" s="291" customFormat="1" hidden="1" outlineLevel="2" spans="1:14">
      <c r="A1924" s="291">
        <v>1754</v>
      </c>
      <c r="B1924" s="291" t="s">
        <v>1164</v>
      </c>
      <c r="C1924" s="291" t="s">
        <v>1517</v>
      </c>
      <c r="D1924" s="291" t="s">
        <v>732</v>
      </c>
      <c r="E1924" s="291" t="s">
        <v>1166</v>
      </c>
      <c r="F1924" s="291" t="s">
        <v>1167</v>
      </c>
      <c r="G1924" s="291" t="s">
        <v>1172</v>
      </c>
      <c r="H1924" s="294">
        <v>18.23</v>
      </c>
      <c r="I1924" s="294">
        <v>36.456</v>
      </c>
      <c r="J1924" s="291" t="s">
        <v>1169</v>
      </c>
      <c r="K1924" s="294">
        <v>227.85</v>
      </c>
      <c r="L1924" s="294">
        <v>3473.25</v>
      </c>
      <c r="M1924" s="294">
        <v>3245.4</v>
      </c>
      <c r="N1924" s="291" t="s">
        <v>42</v>
      </c>
    </row>
    <row r="1925" s="291" customFormat="1" hidden="1" outlineLevel="2" spans="1:14">
      <c r="A1925" s="291">
        <v>1755</v>
      </c>
      <c r="B1925" s="291" t="s">
        <v>1164</v>
      </c>
      <c r="C1925" s="291" t="s">
        <v>1517</v>
      </c>
      <c r="D1925" s="291" t="s">
        <v>732</v>
      </c>
      <c r="E1925" s="291" t="s">
        <v>1166</v>
      </c>
      <c r="F1925" s="291" t="s">
        <v>1167</v>
      </c>
      <c r="G1925" s="291" t="s">
        <v>1173</v>
      </c>
      <c r="H1925" s="294">
        <v>18.23</v>
      </c>
      <c r="I1925" s="294">
        <v>36.456</v>
      </c>
      <c r="J1925" s="291" t="s">
        <v>1169</v>
      </c>
      <c r="K1925" s="294">
        <v>227.85</v>
      </c>
      <c r="L1925" s="294">
        <v>3473.25</v>
      </c>
      <c r="M1925" s="294">
        <v>3245.4</v>
      </c>
      <c r="N1925" s="291" t="s">
        <v>42</v>
      </c>
    </row>
    <row r="1926" s="291" customFormat="1" hidden="1" outlineLevel="2" spans="1:14">
      <c r="A1926" s="291">
        <v>1756</v>
      </c>
      <c r="B1926" s="291" t="s">
        <v>1164</v>
      </c>
      <c r="C1926" s="291" t="s">
        <v>1517</v>
      </c>
      <c r="D1926" s="291" t="s">
        <v>732</v>
      </c>
      <c r="E1926" s="291" t="s">
        <v>1166</v>
      </c>
      <c r="F1926" s="291" t="s">
        <v>1167</v>
      </c>
      <c r="G1926" s="291" t="s">
        <v>1174</v>
      </c>
      <c r="H1926" s="294">
        <v>18.23</v>
      </c>
      <c r="I1926" s="294">
        <v>36.456</v>
      </c>
      <c r="J1926" s="291" t="s">
        <v>1169</v>
      </c>
      <c r="K1926" s="294">
        <v>227.85</v>
      </c>
      <c r="L1926" s="294">
        <v>3473.25</v>
      </c>
      <c r="M1926" s="294">
        <v>3245.4</v>
      </c>
      <c r="N1926" s="291" t="s">
        <v>42</v>
      </c>
    </row>
    <row r="1927" s="291" customFormat="1" hidden="1" outlineLevel="2" spans="1:14">
      <c r="A1927" s="291">
        <v>1757</v>
      </c>
      <c r="B1927" s="291" t="s">
        <v>1164</v>
      </c>
      <c r="C1927" s="291" t="s">
        <v>1517</v>
      </c>
      <c r="D1927" s="291" t="s">
        <v>732</v>
      </c>
      <c r="E1927" s="291" t="s">
        <v>1166</v>
      </c>
      <c r="F1927" s="291" t="s">
        <v>1167</v>
      </c>
      <c r="G1927" s="291" t="s">
        <v>1175</v>
      </c>
      <c r="H1927" s="294">
        <v>18.23</v>
      </c>
      <c r="I1927" s="294">
        <v>36.456</v>
      </c>
      <c r="J1927" s="291" t="s">
        <v>1169</v>
      </c>
      <c r="K1927" s="294">
        <v>227.85</v>
      </c>
      <c r="L1927" s="294">
        <v>3473.25</v>
      </c>
      <c r="M1927" s="294">
        <v>3245.4</v>
      </c>
      <c r="N1927" s="291" t="s">
        <v>42</v>
      </c>
    </row>
    <row r="1928" s="291" customFormat="1" outlineLevel="1" collapsed="1" spans="4:14">
      <c r="D1928" s="293" t="s">
        <v>1518</v>
      </c>
      <c r="H1928" s="294">
        <f>SUBTOTAL(9,H1917:H1927)</f>
        <v>200.53</v>
      </c>
      <c r="I1928" s="294">
        <f>SUBTOTAL(9,I1917:I1927)</f>
        <v>401.016</v>
      </c>
      <c r="K1928" s="294"/>
      <c r="L1928" s="294"/>
      <c r="M1928" s="294"/>
      <c r="N1928" s="291">
        <f>SUBTOTAL(9,N1917:N1927)</f>
        <v>0</v>
      </c>
    </row>
    <row r="1929" s="291" customFormat="1" hidden="1" outlineLevel="2" spans="1:14">
      <c r="A1929" s="291">
        <v>1758</v>
      </c>
      <c r="B1929" s="291" t="s">
        <v>1164</v>
      </c>
      <c r="C1929" s="291" t="s">
        <v>1519</v>
      </c>
      <c r="D1929" s="291" t="s">
        <v>686</v>
      </c>
      <c r="E1929" s="291" t="s">
        <v>1166</v>
      </c>
      <c r="F1929" s="291" t="s">
        <v>1167</v>
      </c>
      <c r="G1929" s="291" t="s">
        <v>1178</v>
      </c>
      <c r="H1929" s="294">
        <v>18.23</v>
      </c>
      <c r="I1929" s="294">
        <v>36.456</v>
      </c>
      <c r="J1929" s="291" t="s">
        <v>1169</v>
      </c>
      <c r="K1929" s="294">
        <v>227.85</v>
      </c>
      <c r="L1929" s="294">
        <v>3473.25</v>
      </c>
      <c r="M1929" s="294">
        <v>3245.4</v>
      </c>
      <c r="N1929" s="291" t="s">
        <v>42</v>
      </c>
    </row>
    <row r="1930" s="291" customFormat="1" hidden="1" outlineLevel="2" spans="1:14">
      <c r="A1930" s="291">
        <v>1759</v>
      </c>
      <c r="B1930" s="291" t="s">
        <v>1164</v>
      </c>
      <c r="C1930" s="291" t="s">
        <v>1519</v>
      </c>
      <c r="D1930" s="291" t="s">
        <v>686</v>
      </c>
      <c r="E1930" s="291" t="s">
        <v>1166</v>
      </c>
      <c r="F1930" s="291" t="s">
        <v>1167</v>
      </c>
      <c r="G1930" s="291" t="s">
        <v>1179</v>
      </c>
      <c r="H1930" s="294">
        <v>18.23</v>
      </c>
      <c r="I1930" s="294">
        <v>36.456</v>
      </c>
      <c r="J1930" s="291" t="s">
        <v>1169</v>
      </c>
      <c r="K1930" s="294">
        <v>227.85</v>
      </c>
      <c r="L1930" s="294">
        <v>3473.25</v>
      </c>
      <c r="M1930" s="294">
        <v>3245.4</v>
      </c>
      <c r="N1930" s="291" t="s">
        <v>42</v>
      </c>
    </row>
    <row r="1931" s="291" customFormat="1" hidden="1" outlineLevel="2" spans="1:14">
      <c r="A1931" s="291">
        <v>1760</v>
      </c>
      <c r="B1931" s="291" t="s">
        <v>1164</v>
      </c>
      <c r="C1931" s="291" t="s">
        <v>1519</v>
      </c>
      <c r="D1931" s="291" t="s">
        <v>686</v>
      </c>
      <c r="E1931" s="291" t="s">
        <v>1166</v>
      </c>
      <c r="F1931" s="291" t="s">
        <v>1167</v>
      </c>
      <c r="G1931" s="291" t="s">
        <v>1180</v>
      </c>
      <c r="H1931" s="294">
        <v>18.23</v>
      </c>
      <c r="I1931" s="294">
        <v>36.456</v>
      </c>
      <c r="J1931" s="291" t="s">
        <v>1169</v>
      </c>
      <c r="K1931" s="294">
        <v>227.85</v>
      </c>
      <c r="L1931" s="294">
        <v>3473.25</v>
      </c>
      <c r="M1931" s="294">
        <v>3245.4</v>
      </c>
      <c r="N1931" s="291" t="s">
        <v>42</v>
      </c>
    </row>
    <row r="1932" s="291" customFormat="1" hidden="1" outlineLevel="2" spans="1:14">
      <c r="A1932" s="291">
        <v>1761</v>
      </c>
      <c r="B1932" s="291" t="s">
        <v>1164</v>
      </c>
      <c r="C1932" s="291" t="s">
        <v>1519</v>
      </c>
      <c r="D1932" s="291" t="s">
        <v>686</v>
      </c>
      <c r="E1932" s="291" t="s">
        <v>1166</v>
      </c>
      <c r="F1932" s="291" t="s">
        <v>1167</v>
      </c>
      <c r="G1932" s="291" t="s">
        <v>1181</v>
      </c>
      <c r="H1932" s="294">
        <v>18.23</v>
      </c>
      <c r="I1932" s="294">
        <v>36.456</v>
      </c>
      <c r="J1932" s="291" t="s">
        <v>1169</v>
      </c>
      <c r="K1932" s="294">
        <v>227.85</v>
      </c>
      <c r="L1932" s="294">
        <v>3473.25</v>
      </c>
      <c r="M1932" s="294">
        <v>3245.4</v>
      </c>
      <c r="N1932" s="291" t="s">
        <v>42</v>
      </c>
    </row>
    <row r="1933" s="291" customFormat="1" hidden="1" outlineLevel="2" spans="1:14">
      <c r="A1933" s="291">
        <v>1762</v>
      </c>
      <c r="B1933" s="291" t="s">
        <v>1164</v>
      </c>
      <c r="C1933" s="291" t="s">
        <v>1519</v>
      </c>
      <c r="D1933" s="291" t="s">
        <v>686</v>
      </c>
      <c r="E1933" s="291" t="s">
        <v>1166</v>
      </c>
      <c r="F1933" s="291" t="s">
        <v>1167</v>
      </c>
      <c r="G1933" s="291" t="s">
        <v>1168</v>
      </c>
      <c r="H1933" s="294">
        <v>18.23</v>
      </c>
      <c r="I1933" s="294">
        <v>36.456</v>
      </c>
      <c r="J1933" s="291" t="s">
        <v>1169</v>
      </c>
      <c r="K1933" s="294">
        <v>227.85</v>
      </c>
      <c r="L1933" s="294">
        <v>3473.25</v>
      </c>
      <c r="M1933" s="294">
        <v>3245.4</v>
      </c>
      <c r="N1933" s="291" t="s">
        <v>42</v>
      </c>
    </row>
    <row r="1934" s="291" customFormat="1" hidden="1" outlineLevel="2" spans="1:14">
      <c r="A1934" s="291">
        <v>1763</v>
      </c>
      <c r="B1934" s="291" t="s">
        <v>1164</v>
      </c>
      <c r="C1934" s="291" t="s">
        <v>1519</v>
      </c>
      <c r="D1934" s="291" t="s">
        <v>686</v>
      </c>
      <c r="E1934" s="291" t="s">
        <v>1166</v>
      </c>
      <c r="F1934" s="291" t="s">
        <v>1167</v>
      </c>
      <c r="G1934" s="291" t="s">
        <v>1170</v>
      </c>
      <c r="H1934" s="294">
        <v>18.23</v>
      </c>
      <c r="I1934" s="294">
        <v>36.456</v>
      </c>
      <c r="J1934" s="291" t="s">
        <v>1169</v>
      </c>
      <c r="K1934" s="294">
        <v>227.85</v>
      </c>
      <c r="L1934" s="294">
        <v>3473.25</v>
      </c>
      <c r="M1934" s="294">
        <v>3245.4</v>
      </c>
      <c r="N1934" s="291" t="s">
        <v>42</v>
      </c>
    </row>
    <row r="1935" s="291" customFormat="1" hidden="1" outlineLevel="2" spans="1:14">
      <c r="A1935" s="291">
        <v>1764</v>
      </c>
      <c r="B1935" s="291" t="s">
        <v>1164</v>
      </c>
      <c r="C1935" s="291" t="s">
        <v>1519</v>
      </c>
      <c r="D1935" s="291" t="s">
        <v>686</v>
      </c>
      <c r="E1935" s="291" t="s">
        <v>1166</v>
      </c>
      <c r="F1935" s="291" t="s">
        <v>1167</v>
      </c>
      <c r="G1935" s="291" t="s">
        <v>1171</v>
      </c>
      <c r="H1935" s="294">
        <v>18.23</v>
      </c>
      <c r="I1935" s="294">
        <v>36.456</v>
      </c>
      <c r="J1935" s="291" t="s">
        <v>1169</v>
      </c>
      <c r="K1935" s="294">
        <v>227.85</v>
      </c>
      <c r="L1935" s="294">
        <v>3473.25</v>
      </c>
      <c r="M1935" s="294">
        <v>3245.4</v>
      </c>
      <c r="N1935" s="291" t="s">
        <v>42</v>
      </c>
    </row>
    <row r="1936" s="291" customFormat="1" hidden="1" outlineLevel="2" spans="1:14">
      <c r="A1936" s="291">
        <v>1765</v>
      </c>
      <c r="B1936" s="291" t="s">
        <v>1164</v>
      </c>
      <c r="C1936" s="291" t="s">
        <v>1519</v>
      </c>
      <c r="D1936" s="291" t="s">
        <v>686</v>
      </c>
      <c r="E1936" s="291" t="s">
        <v>1166</v>
      </c>
      <c r="F1936" s="291" t="s">
        <v>1167</v>
      </c>
      <c r="G1936" s="291" t="s">
        <v>1172</v>
      </c>
      <c r="H1936" s="294">
        <v>18.23</v>
      </c>
      <c r="I1936" s="294">
        <v>36.456</v>
      </c>
      <c r="J1936" s="291" t="s">
        <v>1169</v>
      </c>
      <c r="K1936" s="294">
        <v>227.85</v>
      </c>
      <c r="L1936" s="294">
        <v>3473.25</v>
      </c>
      <c r="M1936" s="294">
        <v>3245.4</v>
      </c>
      <c r="N1936" s="291" t="s">
        <v>42</v>
      </c>
    </row>
    <row r="1937" s="291" customFormat="1" hidden="1" outlineLevel="2" spans="1:14">
      <c r="A1937" s="291">
        <v>1766</v>
      </c>
      <c r="B1937" s="291" t="s">
        <v>1164</v>
      </c>
      <c r="C1937" s="291" t="s">
        <v>1519</v>
      </c>
      <c r="D1937" s="291" t="s">
        <v>686</v>
      </c>
      <c r="E1937" s="291" t="s">
        <v>1166</v>
      </c>
      <c r="F1937" s="291" t="s">
        <v>1167</v>
      </c>
      <c r="G1937" s="291" t="s">
        <v>1173</v>
      </c>
      <c r="H1937" s="294">
        <v>18.23</v>
      </c>
      <c r="I1937" s="294">
        <v>36.456</v>
      </c>
      <c r="J1937" s="291" t="s">
        <v>1169</v>
      </c>
      <c r="K1937" s="294">
        <v>227.85</v>
      </c>
      <c r="L1937" s="294">
        <v>3473.25</v>
      </c>
      <c r="M1937" s="294">
        <v>3245.4</v>
      </c>
      <c r="N1937" s="291" t="s">
        <v>42</v>
      </c>
    </row>
    <row r="1938" s="291" customFormat="1" hidden="1" outlineLevel="2" spans="1:14">
      <c r="A1938" s="291">
        <v>1767</v>
      </c>
      <c r="B1938" s="291" t="s">
        <v>1164</v>
      </c>
      <c r="C1938" s="291" t="s">
        <v>1519</v>
      </c>
      <c r="D1938" s="291" t="s">
        <v>686</v>
      </c>
      <c r="E1938" s="291" t="s">
        <v>1166</v>
      </c>
      <c r="F1938" s="291" t="s">
        <v>1167</v>
      </c>
      <c r="G1938" s="291" t="s">
        <v>1174</v>
      </c>
      <c r="H1938" s="294">
        <v>18.23</v>
      </c>
      <c r="I1938" s="294">
        <v>36.456</v>
      </c>
      <c r="J1938" s="291" t="s">
        <v>1169</v>
      </c>
      <c r="K1938" s="294">
        <v>227.85</v>
      </c>
      <c r="L1938" s="294">
        <v>3473.25</v>
      </c>
      <c r="M1938" s="294">
        <v>3245.4</v>
      </c>
      <c r="N1938" s="291" t="s">
        <v>42</v>
      </c>
    </row>
    <row r="1939" s="291" customFormat="1" hidden="1" outlineLevel="2" spans="1:14">
      <c r="A1939" s="291">
        <v>1768</v>
      </c>
      <c r="B1939" s="291" t="s">
        <v>1164</v>
      </c>
      <c r="C1939" s="291" t="s">
        <v>1519</v>
      </c>
      <c r="D1939" s="291" t="s">
        <v>686</v>
      </c>
      <c r="E1939" s="291" t="s">
        <v>1166</v>
      </c>
      <c r="F1939" s="291" t="s">
        <v>1167</v>
      </c>
      <c r="G1939" s="291" t="s">
        <v>1175</v>
      </c>
      <c r="H1939" s="294">
        <v>18.23</v>
      </c>
      <c r="I1939" s="294">
        <v>36.456</v>
      </c>
      <c r="J1939" s="291" t="s">
        <v>1169</v>
      </c>
      <c r="K1939" s="294">
        <v>227.85</v>
      </c>
      <c r="L1939" s="294">
        <v>3473.25</v>
      </c>
      <c r="M1939" s="294">
        <v>3245.4</v>
      </c>
      <c r="N1939" s="291" t="s">
        <v>42</v>
      </c>
    </row>
    <row r="1940" s="291" customFormat="1" outlineLevel="1" collapsed="1" spans="4:14">
      <c r="D1940" s="293" t="s">
        <v>1520</v>
      </c>
      <c r="H1940" s="294">
        <f>SUBTOTAL(9,H1929:H1939)</f>
        <v>200.53</v>
      </c>
      <c r="I1940" s="294">
        <f>SUBTOTAL(9,I1929:I1939)</f>
        <v>401.016</v>
      </c>
      <c r="K1940" s="294"/>
      <c r="L1940" s="294"/>
      <c r="M1940" s="294"/>
      <c r="N1940" s="291">
        <f>SUBTOTAL(9,N1929:N1939)</f>
        <v>0</v>
      </c>
    </row>
    <row r="1941" s="291" customFormat="1" hidden="1" outlineLevel="2" spans="1:14">
      <c r="A1941" s="291">
        <v>1769</v>
      </c>
      <c r="B1941" s="291" t="s">
        <v>1164</v>
      </c>
      <c r="C1941" s="291" t="s">
        <v>1521</v>
      </c>
      <c r="D1941" s="291" t="s">
        <v>728</v>
      </c>
      <c r="E1941" s="291" t="s">
        <v>1166</v>
      </c>
      <c r="F1941" s="291" t="s">
        <v>1167</v>
      </c>
      <c r="G1941" s="291" t="s">
        <v>1178</v>
      </c>
      <c r="H1941" s="294">
        <v>18.23</v>
      </c>
      <c r="I1941" s="294">
        <v>36.456</v>
      </c>
      <c r="J1941" s="291" t="s">
        <v>1169</v>
      </c>
      <c r="K1941" s="294">
        <v>227.85</v>
      </c>
      <c r="L1941" s="294">
        <v>3473.25</v>
      </c>
      <c r="M1941" s="294">
        <v>3245.4</v>
      </c>
      <c r="N1941" s="291" t="s">
        <v>42</v>
      </c>
    </row>
    <row r="1942" s="291" customFormat="1" hidden="1" outlineLevel="2" spans="1:14">
      <c r="A1942" s="291">
        <v>1770</v>
      </c>
      <c r="B1942" s="291" t="s">
        <v>1164</v>
      </c>
      <c r="C1942" s="291" t="s">
        <v>1521</v>
      </c>
      <c r="D1942" s="291" t="s">
        <v>728</v>
      </c>
      <c r="E1942" s="291" t="s">
        <v>1166</v>
      </c>
      <c r="F1942" s="291" t="s">
        <v>1167</v>
      </c>
      <c r="G1942" s="291" t="s">
        <v>1179</v>
      </c>
      <c r="H1942" s="294">
        <v>18.23</v>
      </c>
      <c r="I1942" s="294">
        <v>36.456</v>
      </c>
      <c r="J1942" s="291" t="s">
        <v>1169</v>
      </c>
      <c r="K1942" s="294">
        <v>227.85</v>
      </c>
      <c r="L1942" s="294">
        <v>3473.25</v>
      </c>
      <c r="M1942" s="294">
        <v>3245.4</v>
      </c>
      <c r="N1942" s="291" t="s">
        <v>42</v>
      </c>
    </row>
    <row r="1943" s="291" customFormat="1" hidden="1" outlineLevel="2" spans="1:14">
      <c r="A1943" s="291">
        <v>1771</v>
      </c>
      <c r="B1943" s="291" t="s">
        <v>1164</v>
      </c>
      <c r="C1943" s="291" t="s">
        <v>1521</v>
      </c>
      <c r="D1943" s="291" t="s">
        <v>728</v>
      </c>
      <c r="E1943" s="291" t="s">
        <v>1166</v>
      </c>
      <c r="F1943" s="291" t="s">
        <v>1167</v>
      </c>
      <c r="G1943" s="291" t="s">
        <v>1180</v>
      </c>
      <c r="H1943" s="294">
        <v>18.23</v>
      </c>
      <c r="I1943" s="294">
        <v>36.456</v>
      </c>
      <c r="J1943" s="291" t="s">
        <v>1169</v>
      </c>
      <c r="K1943" s="294">
        <v>227.85</v>
      </c>
      <c r="L1943" s="294">
        <v>3473.25</v>
      </c>
      <c r="M1943" s="294">
        <v>3245.4</v>
      </c>
      <c r="N1943" s="291" t="s">
        <v>42</v>
      </c>
    </row>
    <row r="1944" s="291" customFormat="1" hidden="1" outlineLevel="2" spans="1:14">
      <c r="A1944" s="291">
        <v>1772</v>
      </c>
      <c r="B1944" s="291" t="s">
        <v>1164</v>
      </c>
      <c r="C1944" s="291" t="s">
        <v>1521</v>
      </c>
      <c r="D1944" s="291" t="s">
        <v>728</v>
      </c>
      <c r="E1944" s="291" t="s">
        <v>1166</v>
      </c>
      <c r="F1944" s="291" t="s">
        <v>1167</v>
      </c>
      <c r="G1944" s="291" t="s">
        <v>1181</v>
      </c>
      <c r="H1944" s="294">
        <v>18.23</v>
      </c>
      <c r="I1944" s="294">
        <v>36.456</v>
      </c>
      <c r="J1944" s="291" t="s">
        <v>1169</v>
      </c>
      <c r="K1944" s="294">
        <v>227.85</v>
      </c>
      <c r="L1944" s="294">
        <v>3473.25</v>
      </c>
      <c r="M1944" s="294">
        <v>3245.4</v>
      </c>
      <c r="N1944" s="291" t="s">
        <v>42</v>
      </c>
    </row>
    <row r="1945" s="291" customFormat="1" hidden="1" outlineLevel="2" spans="1:14">
      <c r="A1945" s="291">
        <v>1773</v>
      </c>
      <c r="B1945" s="291" t="s">
        <v>1164</v>
      </c>
      <c r="C1945" s="291" t="s">
        <v>1521</v>
      </c>
      <c r="D1945" s="291" t="s">
        <v>728</v>
      </c>
      <c r="E1945" s="291" t="s">
        <v>1166</v>
      </c>
      <c r="F1945" s="291" t="s">
        <v>1167</v>
      </c>
      <c r="G1945" s="291" t="s">
        <v>1168</v>
      </c>
      <c r="H1945" s="294">
        <v>18.23</v>
      </c>
      <c r="I1945" s="294">
        <v>36.456</v>
      </c>
      <c r="J1945" s="291" t="s">
        <v>1169</v>
      </c>
      <c r="K1945" s="294">
        <v>227.85</v>
      </c>
      <c r="L1945" s="294">
        <v>3473.25</v>
      </c>
      <c r="M1945" s="294">
        <v>3245.4</v>
      </c>
      <c r="N1945" s="291" t="s">
        <v>42</v>
      </c>
    </row>
    <row r="1946" s="291" customFormat="1" hidden="1" outlineLevel="2" spans="1:14">
      <c r="A1946" s="291">
        <v>1774</v>
      </c>
      <c r="B1946" s="291" t="s">
        <v>1164</v>
      </c>
      <c r="C1946" s="291" t="s">
        <v>1521</v>
      </c>
      <c r="D1946" s="291" t="s">
        <v>728</v>
      </c>
      <c r="E1946" s="291" t="s">
        <v>1166</v>
      </c>
      <c r="F1946" s="291" t="s">
        <v>1167</v>
      </c>
      <c r="G1946" s="291" t="s">
        <v>1170</v>
      </c>
      <c r="H1946" s="294">
        <v>18.23</v>
      </c>
      <c r="I1946" s="294">
        <v>36.456</v>
      </c>
      <c r="J1946" s="291" t="s">
        <v>1169</v>
      </c>
      <c r="K1946" s="294">
        <v>227.85</v>
      </c>
      <c r="L1946" s="294">
        <v>3473.25</v>
      </c>
      <c r="M1946" s="294">
        <v>3245.4</v>
      </c>
      <c r="N1946" s="291" t="s">
        <v>42</v>
      </c>
    </row>
    <row r="1947" s="291" customFormat="1" hidden="1" outlineLevel="2" spans="1:14">
      <c r="A1947" s="291">
        <v>1775</v>
      </c>
      <c r="B1947" s="291" t="s">
        <v>1164</v>
      </c>
      <c r="C1947" s="291" t="s">
        <v>1521</v>
      </c>
      <c r="D1947" s="291" t="s">
        <v>728</v>
      </c>
      <c r="E1947" s="291" t="s">
        <v>1166</v>
      </c>
      <c r="F1947" s="291" t="s">
        <v>1167</v>
      </c>
      <c r="G1947" s="291" t="s">
        <v>1171</v>
      </c>
      <c r="H1947" s="294">
        <v>18.23</v>
      </c>
      <c r="I1947" s="294">
        <v>36.456</v>
      </c>
      <c r="J1947" s="291" t="s">
        <v>1169</v>
      </c>
      <c r="K1947" s="294">
        <v>227.85</v>
      </c>
      <c r="L1947" s="294">
        <v>3473.25</v>
      </c>
      <c r="M1947" s="294">
        <v>3245.4</v>
      </c>
      <c r="N1947" s="291" t="s">
        <v>42</v>
      </c>
    </row>
    <row r="1948" s="291" customFormat="1" hidden="1" outlineLevel="2" spans="1:14">
      <c r="A1948" s="291">
        <v>1776</v>
      </c>
      <c r="B1948" s="291" t="s">
        <v>1164</v>
      </c>
      <c r="C1948" s="291" t="s">
        <v>1521</v>
      </c>
      <c r="D1948" s="291" t="s">
        <v>728</v>
      </c>
      <c r="E1948" s="291" t="s">
        <v>1166</v>
      </c>
      <c r="F1948" s="291" t="s">
        <v>1167</v>
      </c>
      <c r="G1948" s="291" t="s">
        <v>1172</v>
      </c>
      <c r="H1948" s="294">
        <v>18.23</v>
      </c>
      <c r="I1948" s="294">
        <v>36.456</v>
      </c>
      <c r="J1948" s="291" t="s">
        <v>1169</v>
      </c>
      <c r="K1948" s="294">
        <v>227.85</v>
      </c>
      <c r="L1948" s="294">
        <v>3473.25</v>
      </c>
      <c r="M1948" s="294">
        <v>3245.4</v>
      </c>
      <c r="N1948" s="291" t="s">
        <v>42</v>
      </c>
    </row>
    <row r="1949" s="291" customFormat="1" hidden="1" outlineLevel="2" spans="1:14">
      <c r="A1949" s="291">
        <v>1777</v>
      </c>
      <c r="B1949" s="291" t="s">
        <v>1164</v>
      </c>
      <c r="C1949" s="291" t="s">
        <v>1521</v>
      </c>
      <c r="D1949" s="291" t="s">
        <v>728</v>
      </c>
      <c r="E1949" s="291" t="s">
        <v>1166</v>
      </c>
      <c r="F1949" s="291" t="s">
        <v>1167</v>
      </c>
      <c r="G1949" s="291" t="s">
        <v>1173</v>
      </c>
      <c r="H1949" s="294">
        <v>18.23</v>
      </c>
      <c r="I1949" s="294">
        <v>36.456</v>
      </c>
      <c r="J1949" s="291" t="s">
        <v>1169</v>
      </c>
      <c r="K1949" s="294">
        <v>227.85</v>
      </c>
      <c r="L1949" s="294">
        <v>3473.25</v>
      </c>
      <c r="M1949" s="294">
        <v>3245.4</v>
      </c>
      <c r="N1949" s="291" t="s">
        <v>42</v>
      </c>
    </row>
    <row r="1950" s="291" customFormat="1" hidden="1" outlineLevel="2" spans="1:14">
      <c r="A1950" s="291">
        <v>1778</v>
      </c>
      <c r="B1950" s="291" t="s">
        <v>1164</v>
      </c>
      <c r="C1950" s="291" t="s">
        <v>1521</v>
      </c>
      <c r="D1950" s="291" t="s">
        <v>728</v>
      </c>
      <c r="E1950" s="291" t="s">
        <v>1166</v>
      </c>
      <c r="F1950" s="291" t="s">
        <v>1167</v>
      </c>
      <c r="G1950" s="291" t="s">
        <v>1174</v>
      </c>
      <c r="H1950" s="294">
        <v>18.23</v>
      </c>
      <c r="I1950" s="294">
        <v>36.456</v>
      </c>
      <c r="J1950" s="291" t="s">
        <v>1169</v>
      </c>
      <c r="K1950" s="294">
        <v>227.85</v>
      </c>
      <c r="L1950" s="294">
        <v>3473.25</v>
      </c>
      <c r="M1950" s="294">
        <v>3245.4</v>
      </c>
      <c r="N1950" s="291" t="s">
        <v>42</v>
      </c>
    </row>
    <row r="1951" s="291" customFormat="1" hidden="1" outlineLevel="2" spans="1:14">
      <c r="A1951" s="291">
        <v>1779</v>
      </c>
      <c r="B1951" s="291" t="s">
        <v>1164</v>
      </c>
      <c r="C1951" s="291" t="s">
        <v>1521</v>
      </c>
      <c r="D1951" s="291" t="s">
        <v>728</v>
      </c>
      <c r="E1951" s="291" t="s">
        <v>1166</v>
      </c>
      <c r="F1951" s="291" t="s">
        <v>1167</v>
      </c>
      <c r="G1951" s="291" t="s">
        <v>1175</v>
      </c>
      <c r="H1951" s="294">
        <v>18.23</v>
      </c>
      <c r="I1951" s="294">
        <v>36.456</v>
      </c>
      <c r="J1951" s="291" t="s">
        <v>1169</v>
      </c>
      <c r="K1951" s="294">
        <v>227.85</v>
      </c>
      <c r="L1951" s="294">
        <v>3473.25</v>
      </c>
      <c r="M1951" s="294">
        <v>3245.4</v>
      </c>
      <c r="N1951" s="291" t="s">
        <v>42</v>
      </c>
    </row>
    <row r="1952" s="291" customFormat="1" outlineLevel="1" collapsed="1" spans="4:14">
      <c r="D1952" s="293" t="s">
        <v>1522</v>
      </c>
      <c r="H1952" s="294">
        <f>SUBTOTAL(9,H1941:H1951)</f>
        <v>200.53</v>
      </c>
      <c r="I1952" s="294">
        <f>SUBTOTAL(9,I1941:I1951)</f>
        <v>401.016</v>
      </c>
      <c r="K1952" s="294"/>
      <c r="L1952" s="294"/>
      <c r="M1952" s="294"/>
      <c r="N1952" s="291">
        <f>SUBTOTAL(9,N1941:N1951)</f>
        <v>0</v>
      </c>
    </row>
    <row r="1953" s="291" customFormat="1" hidden="1" outlineLevel="2" spans="1:14">
      <c r="A1953" s="291">
        <v>1780</v>
      </c>
      <c r="B1953" s="291" t="s">
        <v>1164</v>
      </c>
      <c r="C1953" s="291" t="s">
        <v>1523</v>
      </c>
      <c r="D1953" s="291" t="s">
        <v>234</v>
      </c>
      <c r="E1953" s="291" t="s">
        <v>1166</v>
      </c>
      <c r="F1953" s="291" t="s">
        <v>1167</v>
      </c>
      <c r="G1953" s="291" t="s">
        <v>1178</v>
      </c>
      <c r="H1953" s="294">
        <v>18.23</v>
      </c>
      <c r="I1953" s="294">
        <v>36.456</v>
      </c>
      <c r="J1953" s="291" t="s">
        <v>1169</v>
      </c>
      <c r="K1953" s="294">
        <v>227.85</v>
      </c>
      <c r="L1953" s="294">
        <v>3473.25</v>
      </c>
      <c r="M1953" s="294">
        <v>3245.4</v>
      </c>
      <c r="N1953" s="291" t="s">
        <v>42</v>
      </c>
    </row>
    <row r="1954" s="291" customFormat="1" hidden="1" outlineLevel="2" spans="1:14">
      <c r="A1954" s="291">
        <v>1781</v>
      </c>
      <c r="B1954" s="291" t="s">
        <v>1164</v>
      </c>
      <c r="C1954" s="291" t="s">
        <v>1523</v>
      </c>
      <c r="D1954" s="291" t="s">
        <v>234</v>
      </c>
      <c r="E1954" s="291" t="s">
        <v>1166</v>
      </c>
      <c r="F1954" s="291" t="s">
        <v>1167</v>
      </c>
      <c r="G1954" s="291" t="s">
        <v>1179</v>
      </c>
      <c r="H1954" s="294">
        <v>18.23</v>
      </c>
      <c r="I1954" s="294">
        <v>36.456</v>
      </c>
      <c r="J1954" s="291" t="s">
        <v>1169</v>
      </c>
      <c r="K1954" s="294">
        <v>227.85</v>
      </c>
      <c r="L1954" s="294">
        <v>3473.25</v>
      </c>
      <c r="M1954" s="294">
        <v>3245.4</v>
      </c>
      <c r="N1954" s="291" t="s">
        <v>42</v>
      </c>
    </row>
    <row r="1955" s="291" customFormat="1" hidden="1" outlineLevel="2" spans="1:14">
      <c r="A1955" s="291">
        <v>1782</v>
      </c>
      <c r="B1955" s="291" t="s">
        <v>1164</v>
      </c>
      <c r="C1955" s="291" t="s">
        <v>1523</v>
      </c>
      <c r="D1955" s="291" t="s">
        <v>234</v>
      </c>
      <c r="E1955" s="291" t="s">
        <v>1166</v>
      </c>
      <c r="F1955" s="291" t="s">
        <v>1167</v>
      </c>
      <c r="G1955" s="291" t="s">
        <v>1180</v>
      </c>
      <c r="H1955" s="294">
        <v>18.23</v>
      </c>
      <c r="I1955" s="294">
        <v>36.456</v>
      </c>
      <c r="J1955" s="291" t="s">
        <v>1169</v>
      </c>
      <c r="K1955" s="294">
        <v>227.85</v>
      </c>
      <c r="L1955" s="294">
        <v>3473.25</v>
      </c>
      <c r="M1955" s="294">
        <v>3245.4</v>
      </c>
      <c r="N1955" s="291" t="s">
        <v>42</v>
      </c>
    </row>
    <row r="1956" s="291" customFormat="1" hidden="1" outlineLevel="2" spans="1:14">
      <c r="A1956" s="291">
        <v>1783</v>
      </c>
      <c r="B1956" s="291" t="s">
        <v>1164</v>
      </c>
      <c r="C1956" s="291" t="s">
        <v>1523</v>
      </c>
      <c r="D1956" s="291" t="s">
        <v>234</v>
      </c>
      <c r="E1956" s="291" t="s">
        <v>1166</v>
      </c>
      <c r="F1956" s="291" t="s">
        <v>1167</v>
      </c>
      <c r="G1956" s="291" t="s">
        <v>1181</v>
      </c>
      <c r="H1956" s="294">
        <v>18.23</v>
      </c>
      <c r="I1956" s="294">
        <v>36.456</v>
      </c>
      <c r="J1956" s="291" t="s">
        <v>1169</v>
      </c>
      <c r="K1956" s="294">
        <v>227.85</v>
      </c>
      <c r="L1956" s="294">
        <v>3473.25</v>
      </c>
      <c r="M1956" s="294">
        <v>3245.4</v>
      </c>
      <c r="N1956" s="291" t="s">
        <v>42</v>
      </c>
    </row>
    <row r="1957" s="291" customFormat="1" hidden="1" outlineLevel="2" spans="1:14">
      <c r="A1957" s="291">
        <v>1784</v>
      </c>
      <c r="B1957" s="291" t="s">
        <v>1164</v>
      </c>
      <c r="C1957" s="291" t="s">
        <v>1523</v>
      </c>
      <c r="D1957" s="291" t="s">
        <v>234</v>
      </c>
      <c r="E1957" s="291" t="s">
        <v>1166</v>
      </c>
      <c r="F1957" s="291" t="s">
        <v>1167</v>
      </c>
      <c r="G1957" s="291" t="s">
        <v>1168</v>
      </c>
      <c r="H1957" s="294">
        <v>18.23</v>
      </c>
      <c r="I1957" s="294">
        <v>36.456</v>
      </c>
      <c r="J1957" s="291" t="s">
        <v>1169</v>
      </c>
      <c r="K1957" s="294">
        <v>227.85</v>
      </c>
      <c r="L1957" s="294">
        <v>3473.25</v>
      </c>
      <c r="M1957" s="294">
        <v>3245.4</v>
      </c>
      <c r="N1957" s="291" t="s">
        <v>42</v>
      </c>
    </row>
    <row r="1958" s="291" customFormat="1" hidden="1" outlineLevel="2" spans="1:14">
      <c r="A1958" s="291">
        <v>1785</v>
      </c>
      <c r="B1958" s="291" t="s">
        <v>1164</v>
      </c>
      <c r="C1958" s="291" t="s">
        <v>1523</v>
      </c>
      <c r="D1958" s="291" t="s">
        <v>234</v>
      </c>
      <c r="E1958" s="291" t="s">
        <v>1166</v>
      </c>
      <c r="F1958" s="291" t="s">
        <v>1167</v>
      </c>
      <c r="G1958" s="291" t="s">
        <v>1170</v>
      </c>
      <c r="H1958" s="294">
        <v>18.23</v>
      </c>
      <c r="I1958" s="294">
        <v>36.456</v>
      </c>
      <c r="J1958" s="291" t="s">
        <v>1169</v>
      </c>
      <c r="K1958" s="294">
        <v>227.85</v>
      </c>
      <c r="L1958" s="294">
        <v>3473.25</v>
      </c>
      <c r="M1958" s="294">
        <v>3245.4</v>
      </c>
      <c r="N1958" s="291" t="s">
        <v>42</v>
      </c>
    </row>
    <row r="1959" s="291" customFormat="1" hidden="1" outlineLevel="2" spans="1:14">
      <c r="A1959" s="291">
        <v>1786</v>
      </c>
      <c r="B1959" s="291" t="s">
        <v>1164</v>
      </c>
      <c r="C1959" s="291" t="s">
        <v>1523</v>
      </c>
      <c r="D1959" s="291" t="s">
        <v>234</v>
      </c>
      <c r="E1959" s="291" t="s">
        <v>1166</v>
      </c>
      <c r="F1959" s="291" t="s">
        <v>1167</v>
      </c>
      <c r="G1959" s="291" t="s">
        <v>1171</v>
      </c>
      <c r="H1959" s="294">
        <v>18.23</v>
      </c>
      <c r="I1959" s="294">
        <v>36.456</v>
      </c>
      <c r="J1959" s="291" t="s">
        <v>1169</v>
      </c>
      <c r="K1959" s="294">
        <v>227.85</v>
      </c>
      <c r="L1959" s="294">
        <v>3473.25</v>
      </c>
      <c r="M1959" s="294">
        <v>3245.4</v>
      </c>
      <c r="N1959" s="291" t="s">
        <v>42</v>
      </c>
    </row>
    <row r="1960" s="291" customFormat="1" hidden="1" outlineLevel="2" spans="1:14">
      <c r="A1960" s="291">
        <v>1787</v>
      </c>
      <c r="B1960" s="291" t="s">
        <v>1164</v>
      </c>
      <c r="C1960" s="291" t="s">
        <v>1523</v>
      </c>
      <c r="D1960" s="291" t="s">
        <v>234</v>
      </c>
      <c r="E1960" s="291" t="s">
        <v>1166</v>
      </c>
      <c r="F1960" s="291" t="s">
        <v>1167</v>
      </c>
      <c r="G1960" s="291" t="s">
        <v>1172</v>
      </c>
      <c r="H1960" s="294">
        <v>18.23</v>
      </c>
      <c r="I1960" s="294">
        <v>36.456</v>
      </c>
      <c r="J1960" s="291" t="s">
        <v>1169</v>
      </c>
      <c r="K1960" s="294">
        <v>227.85</v>
      </c>
      <c r="L1960" s="294">
        <v>3473.25</v>
      </c>
      <c r="M1960" s="294">
        <v>3245.4</v>
      </c>
      <c r="N1960" s="291" t="s">
        <v>42</v>
      </c>
    </row>
    <row r="1961" s="291" customFormat="1" hidden="1" outlineLevel="2" spans="1:14">
      <c r="A1961" s="291">
        <v>1788</v>
      </c>
      <c r="B1961" s="291" t="s">
        <v>1164</v>
      </c>
      <c r="C1961" s="291" t="s">
        <v>1523</v>
      </c>
      <c r="D1961" s="291" t="s">
        <v>234</v>
      </c>
      <c r="E1961" s="291" t="s">
        <v>1166</v>
      </c>
      <c r="F1961" s="291" t="s">
        <v>1167</v>
      </c>
      <c r="G1961" s="291" t="s">
        <v>1173</v>
      </c>
      <c r="H1961" s="294">
        <v>18.23</v>
      </c>
      <c r="I1961" s="294">
        <v>36.456</v>
      </c>
      <c r="J1961" s="291" t="s">
        <v>1169</v>
      </c>
      <c r="K1961" s="294">
        <v>227.85</v>
      </c>
      <c r="L1961" s="294">
        <v>3473.25</v>
      </c>
      <c r="M1961" s="294">
        <v>3245.4</v>
      </c>
      <c r="N1961" s="291" t="s">
        <v>42</v>
      </c>
    </row>
    <row r="1962" s="291" customFormat="1" hidden="1" outlineLevel="2" spans="1:14">
      <c r="A1962" s="291">
        <v>1789</v>
      </c>
      <c r="B1962" s="291" t="s">
        <v>1164</v>
      </c>
      <c r="C1962" s="291" t="s">
        <v>1523</v>
      </c>
      <c r="D1962" s="291" t="s">
        <v>234</v>
      </c>
      <c r="E1962" s="291" t="s">
        <v>1166</v>
      </c>
      <c r="F1962" s="291" t="s">
        <v>1167</v>
      </c>
      <c r="G1962" s="291" t="s">
        <v>1174</v>
      </c>
      <c r="H1962" s="294">
        <v>18.23</v>
      </c>
      <c r="I1962" s="294">
        <v>36.456</v>
      </c>
      <c r="J1962" s="291" t="s">
        <v>1169</v>
      </c>
      <c r="K1962" s="294">
        <v>227.85</v>
      </c>
      <c r="L1962" s="294">
        <v>3473.25</v>
      </c>
      <c r="M1962" s="294">
        <v>3245.4</v>
      </c>
      <c r="N1962" s="291" t="s">
        <v>42</v>
      </c>
    </row>
    <row r="1963" s="291" customFormat="1" hidden="1" outlineLevel="2" spans="1:14">
      <c r="A1963" s="291">
        <v>1790</v>
      </c>
      <c r="B1963" s="291" t="s">
        <v>1164</v>
      </c>
      <c r="C1963" s="291" t="s">
        <v>1523</v>
      </c>
      <c r="D1963" s="291" t="s">
        <v>234</v>
      </c>
      <c r="E1963" s="291" t="s">
        <v>1166</v>
      </c>
      <c r="F1963" s="291" t="s">
        <v>1167</v>
      </c>
      <c r="G1963" s="291" t="s">
        <v>1175</v>
      </c>
      <c r="H1963" s="294">
        <v>18.23</v>
      </c>
      <c r="I1963" s="294">
        <v>36.456</v>
      </c>
      <c r="J1963" s="291" t="s">
        <v>1169</v>
      </c>
      <c r="K1963" s="294">
        <v>227.85</v>
      </c>
      <c r="L1963" s="294">
        <v>3473.25</v>
      </c>
      <c r="M1963" s="294">
        <v>3245.4</v>
      </c>
      <c r="N1963" s="291" t="s">
        <v>42</v>
      </c>
    </row>
    <row r="1964" s="291" customFormat="1" outlineLevel="1" collapsed="1" spans="4:14">
      <c r="D1964" s="293" t="s">
        <v>1524</v>
      </c>
      <c r="H1964" s="294">
        <f>SUBTOTAL(9,H1953:H1963)</f>
        <v>200.53</v>
      </c>
      <c r="I1964" s="294">
        <f>SUBTOTAL(9,I1953:I1963)</f>
        <v>401.016</v>
      </c>
      <c r="K1964" s="294"/>
      <c r="L1964" s="294"/>
      <c r="M1964" s="294"/>
      <c r="N1964" s="291">
        <f>SUBTOTAL(9,N1953:N1963)</f>
        <v>0</v>
      </c>
    </row>
    <row r="1965" s="291" customFormat="1" hidden="1" outlineLevel="2" spans="1:14">
      <c r="A1965" s="291">
        <v>1791</v>
      </c>
      <c r="B1965" s="291" t="s">
        <v>1164</v>
      </c>
      <c r="C1965" s="291" t="s">
        <v>1525</v>
      </c>
      <c r="D1965" s="291" t="s">
        <v>238</v>
      </c>
      <c r="E1965" s="291" t="s">
        <v>1166</v>
      </c>
      <c r="F1965" s="291" t="s">
        <v>1167</v>
      </c>
      <c r="G1965" s="291" t="s">
        <v>1178</v>
      </c>
      <c r="H1965" s="294">
        <v>18.23</v>
      </c>
      <c r="I1965" s="294">
        <v>36.456</v>
      </c>
      <c r="J1965" s="291" t="s">
        <v>1169</v>
      </c>
      <c r="K1965" s="294">
        <v>227.85</v>
      </c>
      <c r="L1965" s="294">
        <v>3473.25</v>
      </c>
      <c r="M1965" s="294">
        <v>3245.4</v>
      </c>
      <c r="N1965" s="291" t="s">
        <v>42</v>
      </c>
    </row>
    <row r="1966" s="291" customFormat="1" hidden="1" outlineLevel="2" spans="1:14">
      <c r="A1966" s="291">
        <v>1792</v>
      </c>
      <c r="B1966" s="291" t="s">
        <v>1164</v>
      </c>
      <c r="C1966" s="291" t="s">
        <v>1525</v>
      </c>
      <c r="D1966" s="291" t="s">
        <v>238</v>
      </c>
      <c r="E1966" s="291" t="s">
        <v>1166</v>
      </c>
      <c r="F1966" s="291" t="s">
        <v>1167</v>
      </c>
      <c r="G1966" s="291" t="s">
        <v>1179</v>
      </c>
      <c r="H1966" s="294">
        <v>18.23</v>
      </c>
      <c r="I1966" s="294">
        <v>36.456</v>
      </c>
      <c r="J1966" s="291" t="s">
        <v>1169</v>
      </c>
      <c r="K1966" s="294">
        <v>227.85</v>
      </c>
      <c r="L1966" s="294">
        <v>3473.25</v>
      </c>
      <c r="M1966" s="294">
        <v>3245.4</v>
      </c>
      <c r="N1966" s="291" t="s">
        <v>42</v>
      </c>
    </row>
    <row r="1967" s="291" customFormat="1" hidden="1" outlineLevel="2" spans="1:14">
      <c r="A1967" s="291">
        <v>1793</v>
      </c>
      <c r="B1967" s="291" t="s">
        <v>1164</v>
      </c>
      <c r="C1967" s="291" t="s">
        <v>1525</v>
      </c>
      <c r="D1967" s="291" t="s">
        <v>238</v>
      </c>
      <c r="E1967" s="291" t="s">
        <v>1166</v>
      </c>
      <c r="F1967" s="291" t="s">
        <v>1167</v>
      </c>
      <c r="G1967" s="291" t="s">
        <v>1180</v>
      </c>
      <c r="H1967" s="294">
        <v>18.23</v>
      </c>
      <c r="I1967" s="294">
        <v>36.456</v>
      </c>
      <c r="J1967" s="291" t="s">
        <v>1169</v>
      </c>
      <c r="K1967" s="294">
        <v>227.85</v>
      </c>
      <c r="L1967" s="294">
        <v>3473.25</v>
      </c>
      <c r="M1967" s="294">
        <v>3245.4</v>
      </c>
      <c r="N1967" s="291" t="s">
        <v>42</v>
      </c>
    </row>
    <row r="1968" s="291" customFormat="1" hidden="1" outlineLevel="2" spans="1:14">
      <c r="A1968" s="291">
        <v>1794</v>
      </c>
      <c r="B1968" s="291" t="s">
        <v>1164</v>
      </c>
      <c r="C1968" s="291" t="s">
        <v>1525</v>
      </c>
      <c r="D1968" s="291" t="s">
        <v>238</v>
      </c>
      <c r="E1968" s="291" t="s">
        <v>1166</v>
      </c>
      <c r="F1968" s="291" t="s">
        <v>1167</v>
      </c>
      <c r="G1968" s="291" t="s">
        <v>1181</v>
      </c>
      <c r="H1968" s="294">
        <v>18.23</v>
      </c>
      <c r="I1968" s="294">
        <v>36.456</v>
      </c>
      <c r="J1968" s="291" t="s">
        <v>1169</v>
      </c>
      <c r="K1968" s="294">
        <v>227.85</v>
      </c>
      <c r="L1968" s="294">
        <v>3473.25</v>
      </c>
      <c r="M1968" s="294">
        <v>3245.4</v>
      </c>
      <c r="N1968" s="291" t="s">
        <v>42</v>
      </c>
    </row>
    <row r="1969" s="291" customFormat="1" hidden="1" outlineLevel="2" spans="1:14">
      <c r="A1969" s="291">
        <v>1795</v>
      </c>
      <c r="B1969" s="291" t="s">
        <v>1164</v>
      </c>
      <c r="C1969" s="291" t="s">
        <v>1525</v>
      </c>
      <c r="D1969" s="291" t="s">
        <v>238</v>
      </c>
      <c r="E1969" s="291" t="s">
        <v>1166</v>
      </c>
      <c r="F1969" s="291" t="s">
        <v>1167</v>
      </c>
      <c r="G1969" s="291" t="s">
        <v>1168</v>
      </c>
      <c r="H1969" s="294">
        <v>18.23</v>
      </c>
      <c r="I1969" s="294">
        <v>36.456</v>
      </c>
      <c r="J1969" s="291" t="s">
        <v>1169</v>
      </c>
      <c r="K1969" s="294">
        <v>227.85</v>
      </c>
      <c r="L1969" s="294">
        <v>3473.25</v>
      </c>
      <c r="M1969" s="294">
        <v>3245.4</v>
      </c>
      <c r="N1969" s="291" t="s">
        <v>42</v>
      </c>
    </row>
    <row r="1970" s="291" customFormat="1" hidden="1" outlineLevel="2" spans="1:14">
      <c r="A1970" s="291">
        <v>1796</v>
      </c>
      <c r="B1970" s="291" t="s">
        <v>1164</v>
      </c>
      <c r="C1970" s="291" t="s">
        <v>1525</v>
      </c>
      <c r="D1970" s="291" t="s">
        <v>238</v>
      </c>
      <c r="E1970" s="291" t="s">
        <v>1166</v>
      </c>
      <c r="F1970" s="291" t="s">
        <v>1167</v>
      </c>
      <c r="G1970" s="291" t="s">
        <v>1170</v>
      </c>
      <c r="H1970" s="294">
        <v>18.23</v>
      </c>
      <c r="I1970" s="294">
        <v>36.456</v>
      </c>
      <c r="J1970" s="291" t="s">
        <v>1169</v>
      </c>
      <c r="K1970" s="294">
        <v>227.85</v>
      </c>
      <c r="L1970" s="294">
        <v>3473.25</v>
      </c>
      <c r="M1970" s="294">
        <v>3245.4</v>
      </c>
      <c r="N1970" s="291" t="s">
        <v>42</v>
      </c>
    </row>
    <row r="1971" s="291" customFormat="1" hidden="1" outlineLevel="2" spans="1:14">
      <c r="A1971" s="291">
        <v>1797</v>
      </c>
      <c r="B1971" s="291" t="s">
        <v>1164</v>
      </c>
      <c r="C1971" s="291" t="s">
        <v>1525</v>
      </c>
      <c r="D1971" s="291" t="s">
        <v>238</v>
      </c>
      <c r="E1971" s="291" t="s">
        <v>1166</v>
      </c>
      <c r="F1971" s="291" t="s">
        <v>1167</v>
      </c>
      <c r="G1971" s="291" t="s">
        <v>1171</v>
      </c>
      <c r="H1971" s="294">
        <v>18.23</v>
      </c>
      <c r="I1971" s="294">
        <v>36.456</v>
      </c>
      <c r="J1971" s="291" t="s">
        <v>1169</v>
      </c>
      <c r="K1971" s="294">
        <v>227.85</v>
      </c>
      <c r="L1971" s="294">
        <v>3473.25</v>
      </c>
      <c r="M1971" s="294">
        <v>3245.4</v>
      </c>
      <c r="N1971" s="291" t="s">
        <v>42</v>
      </c>
    </row>
    <row r="1972" s="291" customFormat="1" hidden="1" outlineLevel="2" spans="1:14">
      <c r="A1972" s="291">
        <v>1798</v>
      </c>
      <c r="B1972" s="291" t="s">
        <v>1164</v>
      </c>
      <c r="C1972" s="291" t="s">
        <v>1525</v>
      </c>
      <c r="D1972" s="291" t="s">
        <v>238</v>
      </c>
      <c r="E1972" s="291" t="s">
        <v>1166</v>
      </c>
      <c r="F1972" s="291" t="s">
        <v>1167</v>
      </c>
      <c r="G1972" s="291" t="s">
        <v>1172</v>
      </c>
      <c r="H1972" s="294">
        <v>18.23</v>
      </c>
      <c r="I1972" s="294">
        <v>36.456</v>
      </c>
      <c r="J1972" s="291" t="s">
        <v>1169</v>
      </c>
      <c r="K1972" s="294">
        <v>227.85</v>
      </c>
      <c r="L1972" s="294">
        <v>3473.25</v>
      </c>
      <c r="M1972" s="294">
        <v>3245.4</v>
      </c>
      <c r="N1972" s="291" t="s">
        <v>42</v>
      </c>
    </row>
    <row r="1973" s="291" customFormat="1" hidden="1" outlineLevel="2" spans="1:14">
      <c r="A1973" s="291">
        <v>1799</v>
      </c>
      <c r="B1973" s="291" t="s">
        <v>1164</v>
      </c>
      <c r="C1973" s="291" t="s">
        <v>1525</v>
      </c>
      <c r="D1973" s="291" t="s">
        <v>238</v>
      </c>
      <c r="E1973" s="291" t="s">
        <v>1166</v>
      </c>
      <c r="F1973" s="291" t="s">
        <v>1167</v>
      </c>
      <c r="G1973" s="291" t="s">
        <v>1173</v>
      </c>
      <c r="H1973" s="294">
        <v>18.23</v>
      </c>
      <c r="I1973" s="294">
        <v>36.456</v>
      </c>
      <c r="J1973" s="291" t="s">
        <v>1169</v>
      </c>
      <c r="K1973" s="294">
        <v>227.85</v>
      </c>
      <c r="L1973" s="294">
        <v>3473.25</v>
      </c>
      <c r="M1973" s="294">
        <v>3245.4</v>
      </c>
      <c r="N1973" s="291" t="s">
        <v>42</v>
      </c>
    </row>
    <row r="1974" s="291" customFormat="1" hidden="1" outlineLevel="2" spans="1:14">
      <c r="A1974" s="291">
        <v>1800</v>
      </c>
      <c r="B1974" s="291" t="s">
        <v>1164</v>
      </c>
      <c r="C1974" s="291" t="s">
        <v>1525</v>
      </c>
      <c r="D1974" s="291" t="s">
        <v>238</v>
      </c>
      <c r="E1974" s="291" t="s">
        <v>1166</v>
      </c>
      <c r="F1974" s="291" t="s">
        <v>1167</v>
      </c>
      <c r="G1974" s="291" t="s">
        <v>1174</v>
      </c>
      <c r="H1974" s="294">
        <v>18.23</v>
      </c>
      <c r="I1974" s="294">
        <v>36.456</v>
      </c>
      <c r="J1974" s="291" t="s">
        <v>1169</v>
      </c>
      <c r="K1974" s="294">
        <v>227.85</v>
      </c>
      <c r="L1974" s="294">
        <v>3473.25</v>
      </c>
      <c r="M1974" s="294">
        <v>3245.4</v>
      </c>
      <c r="N1974" s="291" t="s">
        <v>42</v>
      </c>
    </row>
    <row r="1975" s="291" customFormat="1" hidden="1" outlineLevel="2" spans="1:14">
      <c r="A1975" s="291">
        <v>1801</v>
      </c>
      <c r="B1975" s="291" t="s">
        <v>1164</v>
      </c>
      <c r="C1975" s="291" t="s">
        <v>1525</v>
      </c>
      <c r="D1975" s="291" t="s">
        <v>238</v>
      </c>
      <c r="E1975" s="291" t="s">
        <v>1166</v>
      </c>
      <c r="F1975" s="291" t="s">
        <v>1167</v>
      </c>
      <c r="G1975" s="291" t="s">
        <v>1175</v>
      </c>
      <c r="H1975" s="294">
        <v>18.23</v>
      </c>
      <c r="I1975" s="294">
        <v>36.456</v>
      </c>
      <c r="J1975" s="291" t="s">
        <v>1169</v>
      </c>
      <c r="K1975" s="294">
        <v>227.85</v>
      </c>
      <c r="L1975" s="294">
        <v>3473.25</v>
      </c>
      <c r="M1975" s="294">
        <v>3245.4</v>
      </c>
      <c r="N1975" s="291" t="s">
        <v>42</v>
      </c>
    </row>
    <row r="1976" s="291" customFormat="1" outlineLevel="1" collapsed="1" spans="4:14">
      <c r="D1976" s="293" t="s">
        <v>1526</v>
      </c>
      <c r="H1976" s="294">
        <f>SUBTOTAL(9,H1965:H1975)</f>
        <v>200.53</v>
      </c>
      <c r="I1976" s="294">
        <f>SUBTOTAL(9,I1965:I1975)</f>
        <v>401.016</v>
      </c>
      <c r="K1976" s="294"/>
      <c r="L1976" s="294"/>
      <c r="M1976" s="294"/>
      <c r="N1976" s="291">
        <f>SUBTOTAL(9,N1965:N1975)</f>
        <v>0</v>
      </c>
    </row>
    <row r="1977" s="291" customFormat="1" hidden="1" outlineLevel="2" spans="1:14">
      <c r="A1977" s="291">
        <v>1802</v>
      </c>
      <c r="B1977" s="291" t="s">
        <v>1164</v>
      </c>
      <c r="C1977" s="291" t="s">
        <v>1527</v>
      </c>
      <c r="D1977" s="291" t="s">
        <v>786</v>
      </c>
      <c r="E1977" s="291" t="s">
        <v>1166</v>
      </c>
      <c r="F1977" s="291" t="s">
        <v>1167</v>
      </c>
      <c r="G1977" s="291" t="s">
        <v>1179</v>
      </c>
      <c r="H1977" s="294">
        <v>18.22</v>
      </c>
      <c r="I1977" s="294">
        <v>36.44</v>
      </c>
      <c r="J1977" s="291" t="s">
        <v>1169</v>
      </c>
      <c r="K1977" s="294">
        <v>227.75</v>
      </c>
      <c r="L1977" s="294">
        <v>3473.25</v>
      </c>
      <c r="M1977" s="294">
        <v>3245.5</v>
      </c>
      <c r="N1977" s="291" t="s">
        <v>42</v>
      </c>
    </row>
    <row r="1978" s="291" customFormat="1" hidden="1" outlineLevel="2" spans="1:14">
      <c r="A1978" s="291">
        <v>1803</v>
      </c>
      <c r="B1978" s="291" t="s">
        <v>1164</v>
      </c>
      <c r="C1978" s="291" t="s">
        <v>1527</v>
      </c>
      <c r="D1978" s="291" t="s">
        <v>786</v>
      </c>
      <c r="E1978" s="291" t="s">
        <v>1166</v>
      </c>
      <c r="F1978" s="291" t="s">
        <v>1167</v>
      </c>
      <c r="G1978" s="291" t="s">
        <v>1180</v>
      </c>
      <c r="H1978" s="294">
        <v>18.22</v>
      </c>
      <c r="I1978" s="294">
        <v>36.44</v>
      </c>
      <c r="J1978" s="291" t="s">
        <v>1169</v>
      </c>
      <c r="K1978" s="294">
        <v>227.75</v>
      </c>
      <c r="L1978" s="294">
        <v>3473.25</v>
      </c>
      <c r="M1978" s="294">
        <v>3245.5</v>
      </c>
      <c r="N1978" s="291" t="s">
        <v>42</v>
      </c>
    </row>
    <row r="1979" s="291" customFormat="1" hidden="1" outlineLevel="2" spans="1:14">
      <c r="A1979" s="291">
        <v>1804</v>
      </c>
      <c r="B1979" s="291" t="s">
        <v>1164</v>
      </c>
      <c r="C1979" s="291" t="s">
        <v>1527</v>
      </c>
      <c r="D1979" s="291" t="s">
        <v>786</v>
      </c>
      <c r="E1979" s="291" t="s">
        <v>1166</v>
      </c>
      <c r="F1979" s="291" t="s">
        <v>1167</v>
      </c>
      <c r="G1979" s="291" t="s">
        <v>1181</v>
      </c>
      <c r="H1979" s="294">
        <v>18.22</v>
      </c>
      <c r="I1979" s="294">
        <v>36.44</v>
      </c>
      <c r="J1979" s="291" t="s">
        <v>1169</v>
      </c>
      <c r="K1979" s="294">
        <v>227.75</v>
      </c>
      <c r="L1979" s="294">
        <v>3473.25</v>
      </c>
      <c r="M1979" s="294">
        <v>3245.5</v>
      </c>
      <c r="N1979" s="291" t="s">
        <v>42</v>
      </c>
    </row>
    <row r="1980" s="291" customFormat="1" hidden="1" outlineLevel="2" spans="1:14">
      <c r="A1980" s="291">
        <v>1805</v>
      </c>
      <c r="B1980" s="291" t="s">
        <v>1164</v>
      </c>
      <c r="C1980" s="291" t="s">
        <v>1527</v>
      </c>
      <c r="D1980" s="291" t="s">
        <v>786</v>
      </c>
      <c r="E1980" s="291" t="s">
        <v>1166</v>
      </c>
      <c r="F1980" s="291" t="s">
        <v>1167</v>
      </c>
      <c r="G1980" s="291" t="s">
        <v>1168</v>
      </c>
      <c r="H1980" s="294">
        <v>18.22</v>
      </c>
      <c r="I1980" s="294">
        <v>36.44</v>
      </c>
      <c r="J1980" s="291" t="s">
        <v>1169</v>
      </c>
      <c r="K1980" s="294">
        <v>227.75</v>
      </c>
      <c r="L1980" s="294">
        <v>3473.25</v>
      </c>
      <c r="M1980" s="294">
        <v>3245.5</v>
      </c>
      <c r="N1980" s="291" t="s">
        <v>42</v>
      </c>
    </row>
    <row r="1981" s="291" customFormat="1" hidden="1" outlineLevel="2" spans="1:14">
      <c r="A1981" s="291">
        <v>1806</v>
      </c>
      <c r="B1981" s="291" t="s">
        <v>1164</v>
      </c>
      <c r="C1981" s="291" t="s">
        <v>1527</v>
      </c>
      <c r="D1981" s="291" t="s">
        <v>786</v>
      </c>
      <c r="E1981" s="291" t="s">
        <v>1166</v>
      </c>
      <c r="F1981" s="291" t="s">
        <v>1167</v>
      </c>
      <c r="G1981" s="291" t="s">
        <v>1170</v>
      </c>
      <c r="H1981" s="294">
        <v>18.22</v>
      </c>
      <c r="I1981" s="294">
        <v>36.44</v>
      </c>
      <c r="J1981" s="291" t="s">
        <v>1169</v>
      </c>
      <c r="K1981" s="294">
        <v>227.75</v>
      </c>
      <c r="L1981" s="294">
        <v>3473.25</v>
      </c>
      <c r="M1981" s="294">
        <v>3245.5</v>
      </c>
      <c r="N1981" s="291" t="s">
        <v>42</v>
      </c>
    </row>
    <row r="1982" s="291" customFormat="1" hidden="1" outlineLevel="2" spans="1:14">
      <c r="A1982" s="291">
        <v>1807</v>
      </c>
      <c r="B1982" s="291" t="s">
        <v>1164</v>
      </c>
      <c r="C1982" s="291" t="s">
        <v>1527</v>
      </c>
      <c r="D1982" s="291" t="s">
        <v>786</v>
      </c>
      <c r="E1982" s="291" t="s">
        <v>1166</v>
      </c>
      <c r="F1982" s="291" t="s">
        <v>1167</v>
      </c>
      <c r="G1982" s="291" t="s">
        <v>1171</v>
      </c>
      <c r="H1982" s="294">
        <v>18.22</v>
      </c>
      <c r="I1982" s="294">
        <v>36.44</v>
      </c>
      <c r="J1982" s="291" t="s">
        <v>1169</v>
      </c>
      <c r="K1982" s="294">
        <v>227.75</v>
      </c>
      <c r="L1982" s="294">
        <v>3473.25</v>
      </c>
      <c r="M1982" s="294">
        <v>3245.5</v>
      </c>
      <c r="N1982" s="291" t="s">
        <v>42</v>
      </c>
    </row>
    <row r="1983" s="291" customFormat="1" hidden="1" outlineLevel="2" spans="1:14">
      <c r="A1983" s="291">
        <v>1808</v>
      </c>
      <c r="B1983" s="291" t="s">
        <v>1164</v>
      </c>
      <c r="C1983" s="291" t="s">
        <v>1527</v>
      </c>
      <c r="D1983" s="291" t="s">
        <v>786</v>
      </c>
      <c r="E1983" s="291" t="s">
        <v>1166</v>
      </c>
      <c r="F1983" s="291" t="s">
        <v>1167</v>
      </c>
      <c r="G1983" s="291" t="s">
        <v>1172</v>
      </c>
      <c r="H1983" s="294">
        <v>18.22</v>
      </c>
      <c r="I1983" s="294">
        <v>36.44</v>
      </c>
      <c r="J1983" s="291" t="s">
        <v>1169</v>
      </c>
      <c r="K1983" s="294">
        <v>227.75</v>
      </c>
      <c r="L1983" s="294">
        <v>3473.25</v>
      </c>
      <c r="M1983" s="294">
        <v>3245.5</v>
      </c>
      <c r="N1983" s="291" t="s">
        <v>42</v>
      </c>
    </row>
    <row r="1984" s="291" customFormat="1" hidden="1" outlineLevel="2" spans="1:14">
      <c r="A1984" s="291">
        <v>1809</v>
      </c>
      <c r="B1984" s="291" t="s">
        <v>1164</v>
      </c>
      <c r="C1984" s="291" t="s">
        <v>1527</v>
      </c>
      <c r="D1984" s="291" t="s">
        <v>786</v>
      </c>
      <c r="E1984" s="291" t="s">
        <v>1166</v>
      </c>
      <c r="F1984" s="291" t="s">
        <v>1167</v>
      </c>
      <c r="G1984" s="291" t="s">
        <v>1173</v>
      </c>
      <c r="H1984" s="294">
        <v>18.22</v>
      </c>
      <c r="I1984" s="294">
        <v>36.44</v>
      </c>
      <c r="J1984" s="291" t="s">
        <v>1169</v>
      </c>
      <c r="K1984" s="294">
        <v>227.75</v>
      </c>
      <c r="L1984" s="294">
        <v>3473.25</v>
      </c>
      <c r="M1984" s="294">
        <v>3245.5</v>
      </c>
      <c r="N1984" s="291" t="s">
        <v>42</v>
      </c>
    </row>
    <row r="1985" s="291" customFormat="1" hidden="1" outlineLevel="2" spans="1:14">
      <c r="A1985" s="291">
        <v>1810</v>
      </c>
      <c r="B1985" s="291" t="s">
        <v>1164</v>
      </c>
      <c r="C1985" s="291" t="s">
        <v>1527</v>
      </c>
      <c r="D1985" s="291" t="s">
        <v>786</v>
      </c>
      <c r="E1985" s="291" t="s">
        <v>1166</v>
      </c>
      <c r="F1985" s="291" t="s">
        <v>1167</v>
      </c>
      <c r="G1985" s="291" t="s">
        <v>1174</v>
      </c>
      <c r="H1985" s="294">
        <v>18.22</v>
      </c>
      <c r="I1985" s="294">
        <v>36.44</v>
      </c>
      <c r="J1985" s="291" t="s">
        <v>1169</v>
      </c>
      <c r="K1985" s="294">
        <v>227.75</v>
      </c>
      <c r="L1985" s="294">
        <v>3473.25</v>
      </c>
      <c r="M1985" s="294">
        <v>3245.5</v>
      </c>
      <c r="N1985" s="291" t="s">
        <v>42</v>
      </c>
    </row>
    <row r="1986" s="291" customFormat="1" hidden="1" outlineLevel="2" spans="1:14">
      <c r="A1986" s="291">
        <v>1811</v>
      </c>
      <c r="B1986" s="291" t="s">
        <v>1164</v>
      </c>
      <c r="C1986" s="291" t="s">
        <v>1527</v>
      </c>
      <c r="D1986" s="291" t="s">
        <v>786</v>
      </c>
      <c r="E1986" s="291" t="s">
        <v>1166</v>
      </c>
      <c r="F1986" s="291" t="s">
        <v>1167</v>
      </c>
      <c r="G1986" s="291" t="s">
        <v>1175</v>
      </c>
      <c r="H1986" s="294">
        <v>18.22</v>
      </c>
      <c r="I1986" s="294">
        <v>36.44</v>
      </c>
      <c r="J1986" s="291" t="s">
        <v>1169</v>
      </c>
      <c r="K1986" s="294">
        <v>227.75</v>
      </c>
      <c r="L1986" s="294">
        <v>3473.25</v>
      </c>
      <c r="M1986" s="294">
        <v>3245.5</v>
      </c>
      <c r="N1986" s="291" t="s">
        <v>42</v>
      </c>
    </row>
    <row r="1987" s="291" customFormat="1" outlineLevel="1" collapsed="1" spans="4:14">
      <c r="D1987" s="293" t="s">
        <v>1528</v>
      </c>
      <c r="H1987" s="294">
        <f>SUBTOTAL(9,H1977:H1986)</f>
        <v>182.2</v>
      </c>
      <c r="I1987" s="294">
        <f>SUBTOTAL(9,I1977:I1986)</f>
        <v>364.4</v>
      </c>
      <c r="K1987" s="294"/>
      <c r="L1987" s="294"/>
      <c r="M1987" s="294"/>
      <c r="N1987" s="291">
        <f>SUBTOTAL(9,N1977:N1986)</f>
        <v>0</v>
      </c>
    </row>
    <row r="1988" s="291" customFormat="1" hidden="1" outlineLevel="2" spans="1:14">
      <c r="A1988" s="291">
        <v>1812</v>
      </c>
      <c r="B1988" s="291" t="s">
        <v>1164</v>
      </c>
      <c r="C1988" s="291" t="s">
        <v>1529</v>
      </c>
      <c r="D1988" s="291" t="s">
        <v>795</v>
      </c>
      <c r="E1988" s="291" t="s">
        <v>1166</v>
      </c>
      <c r="F1988" s="291" t="s">
        <v>1167</v>
      </c>
      <c r="G1988" s="291" t="s">
        <v>1179</v>
      </c>
      <c r="H1988" s="294">
        <v>18.22</v>
      </c>
      <c r="I1988" s="294">
        <v>36.44</v>
      </c>
      <c r="J1988" s="291" t="s">
        <v>1169</v>
      </c>
      <c r="K1988" s="294">
        <v>227.75</v>
      </c>
      <c r="L1988" s="294">
        <v>3473.25</v>
      </c>
      <c r="M1988" s="294">
        <v>3245.5</v>
      </c>
      <c r="N1988" s="291" t="s">
        <v>42</v>
      </c>
    </row>
    <row r="1989" s="291" customFormat="1" hidden="1" outlineLevel="2" spans="1:14">
      <c r="A1989" s="291">
        <v>1813</v>
      </c>
      <c r="B1989" s="291" t="s">
        <v>1164</v>
      </c>
      <c r="C1989" s="291" t="s">
        <v>1529</v>
      </c>
      <c r="D1989" s="291" t="s">
        <v>795</v>
      </c>
      <c r="E1989" s="291" t="s">
        <v>1166</v>
      </c>
      <c r="F1989" s="291" t="s">
        <v>1167</v>
      </c>
      <c r="G1989" s="291" t="s">
        <v>1180</v>
      </c>
      <c r="H1989" s="294">
        <v>18.22</v>
      </c>
      <c r="I1989" s="294">
        <v>36.44</v>
      </c>
      <c r="J1989" s="291" t="s">
        <v>1169</v>
      </c>
      <c r="K1989" s="294">
        <v>227.75</v>
      </c>
      <c r="L1989" s="294">
        <v>3473.25</v>
      </c>
      <c r="M1989" s="294">
        <v>3245.5</v>
      </c>
      <c r="N1989" s="291" t="s">
        <v>42</v>
      </c>
    </row>
    <row r="1990" s="291" customFormat="1" hidden="1" outlineLevel="2" spans="1:14">
      <c r="A1990" s="291">
        <v>1814</v>
      </c>
      <c r="B1990" s="291" t="s">
        <v>1164</v>
      </c>
      <c r="C1990" s="291" t="s">
        <v>1529</v>
      </c>
      <c r="D1990" s="291" t="s">
        <v>795</v>
      </c>
      <c r="E1990" s="291" t="s">
        <v>1166</v>
      </c>
      <c r="F1990" s="291" t="s">
        <v>1167</v>
      </c>
      <c r="G1990" s="291" t="s">
        <v>1181</v>
      </c>
      <c r="H1990" s="294">
        <v>18.22</v>
      </c>
      <c r="I1990" s="294">
        <v>36.44</v>
      </c>
      <c r="J1990" s="291" t="s">
        <v>1169</v>
      </c>
      <c r="K1990" s="294">
        <v>227.75</v>
      </c>
      <c r="L1990" s="294">
        <v>3473.25</v>
      </c>
      <c r="M1990" s="294">
        <v>3245.5</v>
      </c>
      <c r="N1990" s="291" t="s">
        <v>42</v>
      </c>
    </row>
    <row r="1991" s="291" customFormat="1" hidden="1" outlineLevel="2" spans="1:14">
      <c r="A1991" s="291">
        <v>1815</v>
      </c>
      <c r="B1991" s="291" t="s">
        <v>1164</v>
      </c>
      <c r="C1991" s="291" t="s">
        <v>1529</v>
      </c>
      <c r="D1991" s="291" t="s">
        <v>795</v>
      </c>
      <c r="E1991" s="291" t="s">
        <v>1166</v>
      </c>
      <c r="F1991" s="291" t="s">
        <v>1167</v>
      </c>
      <c r="G1991" s="291" t="s">
        <v>1168</v>
      </c>
      <c r="H1991" s="294">
        <v>18.22</v>
      </c>
      <c r="I1991" s="294">
        <v>36.44</v>
      </c>
      <c r="J1991" s="291" t="s">
        <v>1169</v>
      </c>
      <c r="K1991" s="294">
        <v>227.75</v>
      </c>
      <c r="L1991" s="294">
        <v>3473.25</v>
      </c>
      <c r="M1991" s="294">
        <v>3245.5</v>
      </c>
      <c r="N1991" s="291" t="s">
        <v>42</v>
      </c>
    </row>
    <row r="1992" s="291" customFormat="1" hidden="1" outlineLevel="2" spans="1:14">
      <c r="A1992" s="291">
        <v>1816</v>
      </c>
      <c r="B1992" s="291" t="s">
        <v>1164</v>
      </c>
      <c r="C1992" s="291" t="s">
        <v>1529</v>
      </c>
      <c r="D1992" s="291" t="s">
        <v>795</v>
      </c>
      <c r="E1992" s="291" t="s">
        <v>1166</v>
      </c>
      <c r="F1992" s="291" t="s">
        <v>1167</v>
      </c>
      <c r="G1992" s="291" t="s">
        <v>1170</v>
      </c>
      <c r="H1992" s="294">
        <v>18.22</v>
      </c>
      <c r="I1992" s="294">
        <v>36.44</v>
      </c>
      <c r="J1992" s="291" t="s">
        <v>1169</v>
      </c>
      <c r="K1992" s="294">
        <v>227.75</v>
      </c>
      <c r="L1992" s="294">
        <v>3473.25</v>
      </c>
      <c r="M1992" s="294">
        <v>3245.5</v>
      </c>
      <c r="N1992" s="291" t="s">
        <v>42</v>
      </c>
    </row>
    <row r="1993" s="291" customFormat="1" hidden="1" outlineLevel="2" spans="1:14">
      <c r="A1993" s="291">
        <v>1817</v>
      </c>
      <c r="B1993" s="291" t="s">
        <v>1164</v>
      </c>
      <c r="C1993" s="291" t="s">
        <v>1529</v>
      </c>
      <c r="D1993" s="291" t="s">
        <v>795</v>
      </c>
      <c r="E1993" s="291" t="s">
        <v>1166</v>
      </c>
      <c r="F1993" s="291" t="s">
        <v>1167</v>
      </c>
      <c r="G1993" s="291" t="s">
        <v>1171</v>
      </c>
      <c r="H1993" s="294">
        <v>18.22</v>
      </c>
      <c r="I1993" s="294">
        <v>36.44</v>
      </c>
      <c r="J1993" s="291" t="s">
        <v>1169</v>
      </c>
      <c r="K1993" s="294">
        <v>227.75</v>
      </c>
      <c r="L1993" s="294">
        <v>3473.25</v>
      </c>
      <c r="M1993" s="294">
        <v>3245.5</v>
      </c>
      <c r="N1993" s="291" t="s">
        <v>42</v>
      </c>
    </row>
    <row r="1994" s="291" customFormat="1" hidden="1" outlineLevel="2" spans="1:14">
      <c r="A1994" s="291">
        <v>1818</v>
      </c>
      <c r="B1994" s="291" t="s">
        <v>1164</v>
      </c>
      <c r="C1994" s="291" t="s">
        <v>1529</v>
      </c>
      <c r="D1994" s="291" t="s">
        <v>795</v>
      </c>
      <c r="E1994" s="291" t="s">
        <v>1166</v>
      </c>
      <c r="F1994" s="291" t="s">
        <v>1167</v>
      </c>
      <c r="G1994" s="291" t="s">
        <v>1172</v>
      </c>
      <c r="H1994" s="294">
        <v>18.22</v>
      </c>
      <c r="I1994" s="294">
        <v>36.44</v>
      </c>
      <c r="J1994" s="291" t="s">
        <v>1169</v>
      </c>
      <c r="K1994" s="294">
        <v>227.75</v>
      </c>
      <c r="L1994" s="294">
        <v>3473.25</v>
      </c>
      <c r="M1994" s="294">
        <v>3245.5</v>
      </c>
      <c r="N1994" s="291" t="s">
        <v>42</v>
      </c>
    </row>
    <row r="1995" s="291" customFormat="1" hidden="1" outlineLevel="2" spans="1:14">
      <c r="A1995" s="291">
        <v>1819</v>
      </c>
      <c r="B1995" s="291" t="s">
        <v>1164</v>
      </c>
      <c r="C1995" s="291" t="s">
        <v>1529</v>
      </c>
      <c r="D1995" s="291" t="s">
        <v>795</v>
      </c>
      <c r="E1995" s="291" t="s">
        <v>1166</v>
      </c>
      <c r="F1995" s="291" t="s">
        <v>1167</v>
      </c>
      <c r="G1995" s="291" t="s">
        <v>1173</v>
      </c>
      <c r="H1995" s="294">
        <v>18.22</v>
      </c>
      <c r="I1995" s="294">
        <v>36.44</v>
      </c>
      <c r="J1995" s="291" t="s">
        <v>1169</v>
      </c>
      <c r="K1995" s="294">
        <v>227.75</v>
      </c>
      <c r="L1995" s="294">
        <v>3473.25</v>
      </c>
      <c r="M1995" s="294">
        <v>3245.5</v>
      </c>
      <c r="N1995" s="291" t="s">
        <v>42</v>
      </c>
    </row>
    <row r="1996" s="291" customFormat="1" hidden="1" outlineLevel="2" spans="1:14">
      <c r="A1996" s="291">
        <v>1820</v>
      </c>
      <c r="B1996" s="291" t="s">
        <v>1164</v>
      </c>
      <c r="C1996" s="291" t="s">
        <v>1529</v>
      </c>
      <c r="D1996" s="291" t="s">
        <v>795</v>
      </c>
      <c r="E1996" s="291" t="s">
        <v>1166</v>
      </c>
      <c r="F1996" s="291" t="s">
        <v>1167</v>
      </c>
      <c r="G1996" s="291" t="s">
        <v>1174</v>
      </c>
      <c r="H1996" s="294">
        <v>18.22</v>
      </c>
      <c r="I1996" s="294">
        <v>36.44</v>
      </c>
      <c r="J1996" s="291" t="s">
        <v>1169</v>
      </c>
      <c r="K1996" s="294">
        <v>227.75</v>
      </c>
      <c r="L1996" s="294">
        <v>3473.25</v>
      </c>
      <c r="M1996" s="294">
        <v>3245.5</v>
      </c>
      <c r="N1996" s="291" t="s">
        <v>42</v>
      </c>
    </row>
    <row r="1997" s="291" customFormat="1" hidden="1" outlineLevel="2" spans="1:14">
      <c r="A1997" s="291">
        <v>1821</v>
      </c>
      <c r="B1997" s="291" t="s">
        <v>1164</v>
      </c>
      <c r="C1997" s="291" t="s">
        <v>1529</v>
      </c>
      <c r="D1997" s="291" t="s">
        <v>795</v>
      </c>
      <c r="E1997" s="291" t="s">
        <v>1166</v>
      </c>
      <c r="F1997" s="291" t="s">
        <v>1167</v>
      </c>
      <c r="G1997" s="291" t="s">
        <v>1175</v>
      </c>
      <c r="H1997" s="294">
        <v>18.22</v>
      </c>
      <c r="I1997" s="294">
        <v>36.44</v>
      </c>
      <c r="J1997" s="291" t="s">
        <v>1169</v>
      </c>
      <c r="K1997" s="294">
        <v>227.75</v>
      </c>
      <c r="L1997" s="294">
        <v>3473.25</v>
      </c>
      <c r="M1997" s="294">
        <v>3245.5</v>
      </c>
      <c r="N1997" s="291" t="s">
        <v>42</v>
      </c>
    </row>
    <row r="1998" s="291" customFormat="1" outlineLevel="1" collapsed="1" spans="4:14">
      <c r="D1998" s="293" t="s">
        <v>1530</v>
      </c>
      <c r="H1998" s="294">
        <f>SUBTOTAL(9,H1988:H1997)</f>
        <v>182.2</v>
      </c>
      <c r="I1998" s="294">
        <f>SUBTOTAL(9,I1988:I1997)</f>
        <v>364.4</v>
      </c>
      <c r="K1998" s="294"/>
      <c r="L1998" s="294"/>
      <c r="M1998" s="294"/>
      <c r="N1998" s="291">
        <f>SUBTOTAL(9,N1988:N1997)</f>
        <v>0</v>
      </c>
    </row>
    <row r="1999" s="291" customFormat="1" hidden="1" outlineLevel="2" spans="1:14">
      <c r="A1999" s="291">
        <v>1822</v>
      </c>
      <c r="B1999" s="291" t="s">
        <v>1164</v>
      </c>
      <c r="C1999" s="291" t="s">
        <v>1531</v>
      </c>
      <c r="D1999" s="291" t="s">
        <v>563</v>
      </c>
      <c r="E1999" s="291" t="s">
        <v>1166</v>
      </c>
      <c r="F1999" s="291" t="s">
        <v>1167</v>
      </c>
      <c r="G1999" s="291" t="s">
        <v>1178</v>
      </c>
      <c r="H1999" s="294">
        <v>18.23</v>
      </c>
      <c r="I1999" s="294">
        <v>36.456</v>
      </c>
      <c r="J1999" s="291" t="s">
        <v>1169</v>
      </c>
      <c r="K1999" s="294">
        <v>227.85</v>
      </c>
      <c r="L1999" s="294">
        <v>3473.25</v>
      </c>
      <c r="M1999" s="294">
        <v>3245.4</v>
      </c>
      <c r="N1999" s="291" t="s">
        <v>42</v>
      </c>
    </row>
    <row r="2000" s="291" customFormat="1" hidden="1" outlineLevel="2" spans="1:14">
      <c r="A2000" s="291">
        <v>1823</v>
      </c>
      <c r="B2000" s="291" t="s">
        <v>1164</v>
      </c>
      <c r="C2000" s="291" t="s">
        <v>1531</v>
      </c>
      <c r="D2000" s="291" t="s">
        <v>563</v>
      </c>
      <c r="E2000" s="291" t="s">
        <v>1166</v>
      </c>
      <c r="F2000" s="291" t="s">
        <v>1167</v>
      </c>
      <c r="G2000" s="291" t="s">
        <v>1179</v>
      </c>
      <c r="H2000" s="294">
        <v>18.23</v>
      </c>
      <c r="I2000" s="294">
        <v>36.456</v>
      </c>
      <c r="J2000" s="291" t="s">
        <v>1169</v>
      </c>
      <c r="K2000" s="294">
        <v>227.85</v>
      </c>
      <c r="L2000" s="294">
        <v>3473.25</v>
      </c>
      <c r="M2000" s="294">
        <v>3245.4</v>
      </c>
      <c r="N2000" s="291" t="s">
        <v>42</v>
      </c>
    </row>
    <row r="2001" s="291" customFormat="1" hidden="1" outlineLevel="2" spans="1:14">
      <c r="A2001" s="291">
        <v>1824</v>
      </c>
      <c r="B2001" s="291" t="s">
        <v>1164</v>
      </c>
      <c r="C2001" s="291" t="s">
        <v>1531</v>
      </c>
      <c r="D2001" s="291" t="s">
        <v>563</v>
      </c>
      <c r="E2001" s="291" t="s">
        <v>1166</v>
      </c>
      <c r="F2001" s="291" t="s">
        <v>1167</v>
      </c>
      <c r="G2001" s="291" t="s">
        <v>1180</v>
      </c>
      <c r="H2001" s="294">
        <v>18.23</v>
      </c>
      <c r="I2001" s="294">
        <v>36.456</v>
      </c>
      <c r="J2001" s="291" t="s">
        <v>1169</v>
      </c>
      <c r="K2001" s="294">
        <v>227.85</v>
      </c>
      <c r="L2001" s="294">
        <v>3473.25</v>
      </c>
      <c r="M2001" s="294">
        <v>3245.4</v>
      </c>
      <c r="N2001" s="291" t="s">
        <v>42</v>
      </c>
    </row>
    <row r="2002" s="291" customFormat="1" hidden="1" outlineLevel="2" spans="1:14">
      <c r="A2002" s="291">
        <v>1825</v>
      </c>
      <c r="B2002" s="291" t="s">
        <v>1164</v>
      </c>
      <c r="C2002" s="291" t="s">
        <v>1531</v>
      </c>
      <c r="D2002" s="291" t="s">
        <v>563</v>
      </c>
      <c r="E2002" s="291" t="s">
        <v>1166</v>
      </c>
      <c r="F2002" s="291" t="s">
        <v>1167</v>
      </c>
      <c r="G2002" s="291" t="s">
        <v>1181</v>
      </c>
      <c r="H2002" s="294">
        <v>18.23</v>
      </c>
      <c r="I2002" s="294">
        <v>36.456</v>
      </c>
      <c r="J2002" s="291" t="s">
        <v>1169</v>
      </c>
      <c r="K2002" s="294">
        <v>227.85</v>
      </c>
      <c r="L2002" s="294">
        <v>3473.25</v>
      </c>
      <c r="M2002" s="294">
        <v>3245.4</v>
      </c>
      <c r="N2002" s="291" t="s">
        <v>42</v>
      </c>
    </row>
    <row r="2003" s="291" customFormat="1" hidden="1" outlineLevel="2" spans="1:14">
      <c r="A2003" s="291">
        <v>1826</v>
      </c>
      <c r="B2003" s="291" t="s">
        <v>1164</v>
      </c>
      <c r="C2003" s="291" t="s">
        <v>1531</v>
      </c>
      <c r="D2003" s="291" t="s">
        <v>563</v>
      </c>
      <c r="E2003" s="291" t="s">
        <v>1166</v>
      </c>
      <c r="F2003" s="291" t="s">
        <v>1167</v>
      </c>
      <c r="G2003" s="291" t="s">
        <v>1168</v>
      </c>
      <c r="H2003" s="294">
        <v>18.23</v>
      </c>
      <c r="I2003" s="294">
        <v>36.456</v>
      </c>
      <c r="J2003" s="291" t="s">
        <v>1169</v>
      </c>
      <c r="K2003" s="294">
        <v>227.85</v>
      </c>
      <c r="L2003" s="294">
        <v>3473.25</v>
      </c>
      <c r="M2003" s="294">
        <v>3245.4</v>
      </c>
      <c r="N2003" s="291" t="s">
        <v>42</v>
      </c>
    </row>
    <row r="2004" s="291" customFormat="1" hidden="1" outlineLevel="2" spans="1:14">
      <c r="A2004" s="291">
        <v>1827</v>
      </c>
      <c r="B2004" s="291" t="s">
        <v>1164</v>
      </c>
      <c r="C2004" s="291" t="s">
        <v>1531</v>
      </c>
      <c r="D2004" s="291" t="s">
        <v>563</v>
      </c>
      <c r="E2004" s="291" t="s">
        <v>1166</v>
      </c>
      <c r="F2004" s="291" t="s">
        <v>1167</v>
      </c>
      <c r="G2004" s="291" t="s">
        <v>1170</v>
      </c>
      <c r="H2004" s="294">
        <v>18.23</v>
      </c>
      <c r="I2004" s="294">
        <v>36.456</v>
      </c>
      <c r="J2004" s="291" t="s">
        <v>1169</v>
      </c>
      <c r="K2004" s="294">
        <v>227.85</v>
      </c>
      <c r="L2004" s="294">
        <v>3473.25</v>
      </c>
      <c r="M2004" s="294">
        <v>3245.4</v>
      </c>
      <c r="N2004" s="291" t="s">
        <v>42</v>
      </c>
    </row>
    <row r="2005" s="291" customFormat="1" hidden="1" outlineLevel="2" spans="1:14">
      <c r="A2005" s="291">
        <v>1828</v>
      </c>
      <c r="B2005" s="291" t="s">
        <v>1164</v>
      </c>
      <c r="C2005" s="291" t="s">
        <v>1531</v>
      </c>
      <c r="D2005" s="291" t="s">
        <v>563</v>
      </c>
      <c r="E2005" s="291" t="s">
        <v>1166</v>
      </c>
      <c r="F2005" s="291" t="s">
        <v>1167</v>
      </c>
      <c r="G2005" s="291" t="s">
        <v>1171</v>
      </c>
      <c r="H2005" s="294">
        <v>18.23</v>
      </c>
      <c r="I2005" s="294">
        <v>36.456</v>
      </c>
      <c r="J2005" s="291" t="s">
        <v>1169</v>
      </c>
      <c r="K2005" s="294">
        <v>227.85</v>
      </c>
      <c r="L2005" s="294">
        <v>3473.25</v>
      </c>
      <c r="M2005" s="294">
        <v>3245.4</v>
      </c>
      <c r="N2005" s="291" t="s">
        <v>42</v>
      </c>
    </row>
    <row r="2006" s="291" customFormat="1" hidden="1" outlineLevel="2" spans="1:14">
      <c r="A2006" s="291">
        <v>1829</v>
      </c>
      <c r="B2006" s="291" t="s">
        <v>1164</v>
      </c>
      <c r="C2006" s="291" t="s">
        <v>1531</v>
      </c>
      <c r="D2006" s="291" t="s">
        <v>563</v>
      </c>
      <c r="E2006" s="291" t="s">
        <v>1166</v>
      </c>
      <c r="F2006" s="291" t="s">
        <v>1167</v>
      </c>
      <c r="G2006" s="291" t="s">
        <v>1172</v>
      </c>
      <c r="H2006" s="294">
        <v>18.23</v>
      </c>
      <c r="I2006" s="294">
        <v>36.456</v>
      </c>
      <c r="J2006" s="291" t="s">
        <v>1169</v>
      </c>
      <c r="K2006" s="294">
        <v>227.85</v>
      </c>
      <c r="L2006" s="294">
        <v>3473.25</v>
      </c>
      <c r="M2006" s="294">
        <v>3245.4</v>
      </c>
      <c r="N2006" s="291" t="s">
        <v>42</v>
      </c>
    </row>
    <row r="2007" s="291" customFormat="1" hidden="1" outlineLevel="2" spans="1:14">
      <c r="A2007" s="291">
        <v>1830</v>
      </c>
      <c r="B2007" s="291" t="s">
        <v>1164</v>
      </c>
      <c r="C2007" s="291" t="s">
        <v>1531</v>
      </c>
      <c r="D2007" s="291" t="s">
        <v>563</v>
      </c>
      <c r="E2007" s="291" t="s">
        <v>1166</v>
      </c>
      <c r="F2007" s="291" t="s">
        <v>1167</v>
      </c>
      <c r="G2007" s="291" t="s">
        <v>1173</v>
      </c>
      <c r="H2007" s="294">
        <v>18.23</v>
      </c>
      <c r="I2007" s="294">
        <v>36.456</v>
      </c>
      <c r="J2007" s="291" t="s">
        <v>1169</v>
      </c>
      <c r="K2007" s="294">
        <v>227.85</v>
      </c>
      <c r="L2007" s="294">
        <v>3473.25</v>
      </c>
      <c r="M2007" s="294">
        <v>3245.4</v>
      </c>
      <c r="N2007" s="291" t="s">
        <v>42</v>
      </c>
    </row>
    <row r="2008" s="291" customFormat="1" hidden="1" outlineLevel="2" spans="1:14">
      <c r="A2008" s="291">
        <v>1831</v>
      </c>
      <c r="B2008" s="291" t="s">
        <v>1164</v>
      </c>
      <c r="C2008" s="291" t="s">
        <v>1531</v>
      </c>
      <c r="D2008" s="291" t="s">
        <v>563</v>
      </c>
      <c r="E2008" s="291" t="s">
        <v>1166</v>
      </c>
      <c r="F2008" s="291" t="s">
        <v>1167</v>
      </c>
      <c r="G2008" s="291" t="s">
        <v>1174</v>
      </c>
      <c r="H2008" s="294">
        <v>18.23</v>
      </c>
      <c r="I2008" s="294">
        <v>36.456</v>
      </c>
      <c r="J2008" s="291" t="s">
        <v>1169</v>
      </c>
      <c r="K2008" s="294">
        <v>227.85</v>
      </c>
      <c r="L2008" s="294">
        <v>3473.25</v>
      </c>
      <c r="M2008" s="294">
        <v>3245.4</v>
      </c>
      <c r="N2008" s="291" t="s">
        <v>42</v>
      </c>
    </row>
    <row r="2009" s="291" customFormat="1" hidden="1" outlineLevel="2" spans="1:14">
      <c r="A2009" s="291">
        <v>1832</v>
      </c>
      <c r="B2009" s="291" t="s">
        <v>1164</v>
      </c>
      <c r="C2009" s="291" t="s">
        <v>1531</v>
      </c>
      <c r="D2009" s="291" t="s">
        <v>563</v>
      </c>
      <c r="E2009" s="291" t="s">
        <v>1166</v>
      </c>
      <c r="F2009" s="291" t="s">
        <v>1167</v>
      </c>
      <c r="G2009" s="291" t="s">
        <v>1175</v>
      </c>
      <c r="H2009" s="294">
        <v>18.23</v>
      </c>
      <c r="I2009" s="294">
        <v>36.456</v>
      </c>
      <c r="J2009" s="291" t="s">
        <v>1169</v>
      </c>
      <c r="K2009" s="294">
        <v>227.85</v>
      </c>
      <c r="L2009" s="294">
        <v>3473.25</v>
      </c>
      <c r="M2009" s="294">
        <v>3245.4</v>
      </c>
      <c r="N2009" s="291" t="s">
        <v>42</v>
      </c>
    </row>
    <row r="2010" s="291" customFormat="1" outlineLevel="1" collapsed="1" spans="4:14">
      <c r="D2010" s="293" t="s">
        <v>1532</v>
      </c>
      <c r="H2010" s="294">
        <f>SUBTOTAL(9,H1999:H2009)</f>
        <v>200.53</v>
      </c>
      <c r="I2010" s="294">
        <f>SUBTOTAL(9,I1999:I2009)</f>
        <v>401.016</v>
      </c>
      <c r="K2010" s="294"/>
      <c r="L2010" s="294"/>
      <c r="M2010" s="294"/>
      <c r="N2010" s="291">
        <f>SUBTOTAL(9,N1999:N2009)</f>
        <v>0</v>
      </c>
    </row>
    <row r="2011" s="291" customFormat="1" hidden="1" outlineLevel="2" spans="1:14">
      <c r="A2011" s="291">
        <v>1833</v>
      </c>
      <c r="B2011" s="291" t="s">
        <v>1164</v>
      </c>
      <c r="C2011" s="291" t="s">
        <v>1533</v>
      </c>
      <c r="D2011" s="291" t="s">
        <v>349</v>
      </c>
      <c r="E2011" s="291" t="s">
        <v>1166</v>
      </c>
      <c r="F2011" s="291" t="s">
        <v>1167</v>
      </c>
      <c r="G2011" s="291" t="s">
        <v>1178</v>
      </c>
      <c r="H2011" s="294">
        <v>18.23</v>
      </c>
      <c r="I2011" s="294">
        <v>36.456</v>
      </c>
      <c r="J2011" s="291" t="s">
        <v>1169</v>
      </c>
      <c r="K2011" s="294">
        <v>227.85</v>
      </c>
      <c r="L2011" s="294">
        <v>3473.25</v>
      </c>
      <c r="M2011" s="294">
        <v>3245.4</v>
      </c>
      <c r="N2011" s="291" t="s">
        <v>42</v>
      </c>
    </row>
    <row r="2012" s="291" customFormat="1" hidden="1" outlineLevel="2" spans="1:14">
      <c r="A2012" s="291">
        <v>1834</v>
      </c>
      <c r="B2012" s="291" t="s">
        <v>1164</v>
      </c>
      <c r="C2012" s="291" t="s">
        <v>1533</v>
      </c>
      <c r="D2012" s="291" t="s">
        <v>349</v>
      </c>
      <c r="E2012" s="291" t="s">
        <v>1166</v>
      </c>
      <c r="F2012" s="291" t="s">
        <v>1167</v>
      </c>
      <c r="G2012" s="291" t="s">
        <v>1179</v>
      </c>
      <c r="H2012" s="294">
        <v>18.23</v>
      </c>
      <c r="I2012" s="294">
        <v>36.456</v>
      </c>
      <c r="J2012" s="291" t="s">
        <v>1169</v>
      </c>
      <c r="K2012" s="294">
        <v>227.85</v>
      </c>
      <c r="L2012" s="294">
        <v>3473.25</v>
      </c>
      <c r="M2012" s="294">
        <v>3245.4</v>
      </c>
      <c r="N2012" s="291" t="s">
        <v>42</v>
      </c>
    </row>
    <row r="2013" s="291" customFormat="1" hidden="1" outlineLevel="2" spans="1:14">
      <c r="A2013" s="291">
        <v>1835</v>
      </c>
      <c r="B2013" s="291" t="s">
        <v>1164</v>
      </c>
      <c r="C2013" s="291" t="s">
        <v>1533</v>
      </c>
      <c r="D2013" s="291" t="s">
        <v>349</v>
      </c>
      <c r="E2013" s="291" t="s">
        <v>1166</v>
      </c>
      <c r="F2013" s="291" t="s">
        <v>1167</v>
      </c>
      <c r="G2013" s="291" t="s">
        <v>1180</v>
      </c>
      <c r="H2013" s="294">
        <v>18.23</v>
      </c>
      <c r="I2013" s="294">
        <v>36.456</v>
      </c>
      <c r="J2013" s="291" t="s">
        <v>1169</v>
      </c>
      <c r="K2013" s="294">
        <v>227.85</v>
      </c>
      <c r="L2013" s="294">
        <v>3473.25</v>
      </c>
      <c r="M2013" s="294">
        <v>3245.4</v>
      </c>
      <c r="N2013" s="291" t="s">
        <v>42</v>
      </c>
    </row>
    <row r="2014" s="291" customFormat="1" hidden="1" outlineLevel="2" spans="1:14">
      <c r="A2014" s="291">
        <v>1836</v>
      </c>
      <c r="B2014" s="291" t="s">
        <v>1164</v>
      </c>
      <c r="C2014" s="291" t="s">
        <v>1533</v>
      </c>
      <c r="D2014" s="291" t="s">
        <v>349</v>
      </c>
      <c r="E2014" s="291" t="s">
        <v>1166</v>
      </c>
      <c r="F2014" s="291" t="s">
        <v>1167</v>
      </c>
      <c r="G2014" s="291" t="s">
        <v>1181</v>
      </c>
      <c r="H2014" s="294">
        <v>18.23</v>
      </c>
      <c r="I2014" s="294">
        <v>36.456</v>
      </c>
      <c r="J2014" s="291" t="s">
        <v>1169</v>
      </c>
      <c r="K2014" s="294">
        <v>227.85</v>
      </c>
      <c r="L2014" s="294">
        <v>3473.25</v>
      </c>
      <c r="M2014" s="294">
        <v>3245.4</v>
      </c>
      <c r="N2014" s="291" t="s">
        <v>42</v>
      </c>
    </row>
    <row r="2015" s="291" customFormat="1" hidden="1" outlineLevel="2" spans="1:14">
      <c r="A2015" s="291">
        <v>1837</v>
      </c>
      <c r="B2015" s="291" t="s">
        <v>1164</v>
      </c>
      <c r="C2015" s="291" t="s">
        <v>1533</v>
      </c>
      <c r="D2015" s="291" t="s">
        <v>349</v>
      </c>
      <c r="E2015" s="291" t="s">
        <v>1166</v>
      </c>
      <c r="F2015" s="291" t="s">
        <v>1167</v>
      </c>
      <c r="G2015" s="291" t="s">
        <v>1168</v>
      </c>
      <c r="H2015" s="294">
        <v>18.23</v>
      </c>
      <c r="I2015" s="294">
        <v>36.456</v>
      </c>
      <c r="J2015" s="291" t="s">
        <v>1169</v>
      </c>
      <c r="K2015" s="294">
        <v>227.85</v>
      </c>
      <c r="L2015" s="294">
        <v>3473.25</v>
      </c>
      <c r="M2015" s="294">
        <v>3245.4</v>
      </c>
      <c r="N2015" s="291" t="s">
        <v>42</v>
      </c>
    </row>
    <row r="2016" s="291" customFormat="1" hidden="1" outlineLevel="2" spans="1:14">
      <c r="A2016" s="291">
        <v>1838</v>
      </c>
      <c r="B2016" s="291" t="s">
        <v>1164</v>
      </c>
      <c r="C2016" s="291" t="s">
        <v>1533</v>
      </c>
      <c r="D2016" s="291" t="s">
        <v>349</v>
      </c>
      <c r="E2016" s="291" t="s">
        <v>1166</v>
      </c>
      <c r="F2016" s="291" t="s">
        <v>1167</v>
      </c>
      <c r="G2016" s="291" t="s">
        <v>1170</v>
      </c>
      <c r="H2016" s="294">
        <v>18.23</v>
      </c>
      <c r="I2016" s="294">
        <v>36.456</v>
      </c>
      <c r="J2016" s="291" t="s">
        <v>1169</v>
      </c>
      <c r="K2016" s="294">
        <v>227.85</v>
      </c>
      <c r="L2016" s="294">
        <v>3473.25</v>
      </c>
      <c r="M2016" s="294">
        <v>3245.4</v>
      </c>
      <c r="N2016" s="291" t="s">
        <v>42</v>
      </c>
    </row>
    <row r="2017" s="291" customFormat="1" hidden="1" outlineLevel="2" spans="1:14">
      <c r="A2017" s="291">
        <v>1839</v>
      </c>
      <c r="B2017" s="291" t="s">
        <v>1164</v>
      </c>
      <c r="C2017" s="291" t="s">
        <v>1533</v>
      </c>
      <c r="D2017" s="291" t="s">
        <v>349</v>
      </c>
      <c r="E2017" s="291" t="s">
        <v>1166</v>
      </c>
      <c r="F2017" s="291" t="s">
        <v>1167</v>
      </c>
      <c r="G2017" s="291" t="s">
        <v>1171</v>
      </c>
      <c r="H2017" s="294">
        <v>18.23</v>
      </c>
      <c r="I2017" s="294">
        <v>36.456</v>
      </c>
      <c r="J2017" s="291" t="s">
        <v>1169</v>
      </c>
      <c r="K2017" s="294">
        <v>227.85</v>
      </c>
      <c r="L2017" s="294">
        <v>3473.25</v>
      </c>
      <c r="M2017" s="294">
        <v>3245.4</v>
      </c>
      <c r="N2017" s="291" t="s">
        <v>42</v>
      </c>
    </row>
    <row r="2018" s="291" customFormat="1" hidden="1" outlineLevel="2" spans="1:14">
      <c r="A2018" s="291">
        <v>1840</v>
      </c>
      <c r="B2018" s="291" t="s">
        <v>1164</v>
      </c>
      <c r="C2018" s="291" t="s">
        <v>1533</v>
      </c>
      <c r="D2018" s="291" t="s">
        <v>349</v>
      </c>
      <c r="E2018" s="291" t="s">
        <v>1166</v>
      </c>
      <c r="F2018" s="291" t="s">
        <v>1167</v>
      </c>
      <c r="G2018" s="291" t="s">
        <v>1172</v>
      </c>
      <c r="H2018" s="294">
        <v>18.23</v>
      </c>
      <c r="I2018" s="294">
        <v>36.456</v>
      </c>
      <c r="J2018" s="291" t="s">
        <v>1169</v>
      </c>
      <c r="K2018" s="294">
        <v>227.85</v>
      </c>
      <c r="L2018" s="294">
        <v>3473.25</v>
      </c>
      <c r="M2018" s="294">
        <v>3245.4</v>
      </c>
      <c r="N2018" s="291" t="s">
        <v>42</v>
      </c>
    </row>
    <row r="2019" s="291" customFormat="1" hidden="1" outlineLevel="2" spans="1:14">
      <c r="A2019" s="291">
        <v>1841</v>
      </c>
      <c r="B2019" s="291" t="s">
        <v>1164</v>
      </c>
      <c r="C2019" s="291" t="s">
        <v>1533</v>
      </c>
      <c r="D2019" s="291" t="s">
        <v>349</v>
      </c>
      <c r="E2019" s="291" t="s">
        <v>1166</v>
      </c>
      <c r="F2019" s="291" t="s">
        <v>1167</v>
      </c>
      <c r="G2019" s="291" t="s">
        <v>1173</v>
      </c>
      <c r="H2019" s="294">
        <v>18.23</v>
      </c>
      <c r="I2019" s="294">
        <v>36.456</v>
      </c>
      <c r="J2019" s="291" t="s">
        <v>1169</v>
      </c>
      <c r="K2019" s="294">
        <v>227.85</v>
      </c>
      <c r="L2019" s="294">
        <v>3473.25</v>
      </c>
      <c r="M2019" s="294">
        <v>3245.4</v>
      </c>
      <c r="N2019" s="291" t="s">
        <v>42</v>
      </c>
    </row>
    <row r="2020" s="291" customFormat="1" hidden="1" outlineLevel="2" spans="1:14">
      <c r="A2020" s="291">
        <v>1842</v>
      </c>
      <c r="B2020" s="291" t="s">
        <v>1164</v>
      </c>
      <c r="C2020" s="291" t="s">
        <v>1533</v>
      </c>
      <c r="D2020" s="291" t="s">
        <v>349</v>
      </c>
      <c r="E2020" s="291" t="s">
        <v>1166</v>
      </c>
      <c r="F2020" s="291" t="s">
        <v>1167</v>
      </c>
      <c r="G2020" s="291" t="s">
        <v>1174</v>
      </c>
      <c r="H2020" s="294">
        <v>18.23</v>
      </c>
      <c r="I2020" s="294">
        <v>36.456</v>
      </c>
      <c r="J2020" s="291" t="s">
        <v>1169</v>
      </c>
      <c r="K2020" s="294">
        <v>227.85</v>
      </c>
      <c r="L2020" s="294">
        <v>3473.25</v>
      </c>
      <c r="M2020" s="294">
        <v>3245.4</v>
      </c>
      <c r="N2020" s="291" t="s">
        <v>42</v>
      </c>
    </row>
    <row r="2021" s="291" customFormat="1" hidden="1" outlineLevel="2" spans="1:14">
      <c r="A2021" s="291">
        <v>1843</v>
      </c>
      <c r="B2021" s="291" t="s">
        <v>1164</v>
      </c>
      <c r="C2021" s="291" t="s">
        <v>1533</v>
      </c>
      <c r="D2021" s="291" t="s">
        <v>349</v>
      </c>
      <c r="E2021" s="291" t="s">
        <v>1166</v>
      </c>
      <c r="F2021" s="291" t="s">
        <v>1167</v>
      </c>
      <c r="G2021" s="291" t="s">
        <v>1175</v>
      </c>
      <c r="H2021" s="294">
        <v>18.23</v>
      </c>
      <c r="I2021" s="294">
        <v>36.456</v>
      </c>
      <c r="J2021" s="291" t="s">
        <v>1169</v>
      </c>
      <c r="K2021" s="294">
        <v>227.85</v>
      </c>
      <c r="L2021" s="294">
        <v>3473.25</v>
      </c>
      <c r="M2021" s="294">
        <v>3245.4</v>
      </c>
      <c r="N2021" s="291" t="s">
        <v>42</v>
      </c>
    </row>
    <row r="2022" s="291" customFormat="1" outlineLevel="1" collapsed="1" spans="4:14">
      <c r="D2022" s="293" t="s">
        <v>1534</v>
      </c>
      <c r="H2022" s="294">
        <f>SUBTOTAL(9,H2011:H2021)</f>
        <v>200.53</v>
      </c>
      <c r="I2022" s="294">
        <f>SUBTOTAL(9,I2011:I2021)</f>
        <v>401.016</v>
      </c>
      <c r="K2022" s="294"/>
      <c r="L2022" s="294"/>
      <c r="M2022" s="294"/>
      <c r="N2022" s="291">
        <f>SUBTOTAL(9,N2011:N2021)</f>
        <v>0</v>
      </c>
    </row>
    <row r="2023" s="291" customFormat="1" hidden="1" outlineLevel="2" spans="1:14">
      <c r="A2023" s="291">
        <v>1844</v>
      </c>
      <c r="B2023" s="291" t="s">
        <v>1164</v>
      </c>
      <c r="C2023" s="291" t="s">
        <v>1535</v>
      </c>
      <c r="D2023" s="291" t="s">
        <v>275</v>
      </c>
      <c r="E2023" s="291" t="s">
        <v>1166</v>
      </c>
      <c r="F2023" s="291" t="s">
        <v>1167</v>
      </c>
      <c r="G2023" s="291" t="s">
        <v>1178</v>
      </c>
      <c r="H2023" s="294">
        <v>18.23</v>
      </c>
      <c r="I2023" s="294">
        <v>36.456</v>
      </c>
      <c r="J2023" s="291" t="s">
        <v>1169</v>
      </c>
      <c r="K2023" s="294">
        <v>227.85</v>
      </c>
      <c r="L2023" s="294">
        <v>3473.25</v>
      </c>
      <c r="M2023" s="294">
        <v>3245.4</v>
      </c>
      <c r="N2023" s="291" t="s">
        <v>42</v>
      </c>
    </row>
    <row r="2024" s="291" customFormat="1" hidden="1" outlineLevel="2" spans="1:14">
      <c r="A2024" s="291">
        <v>1845</v>
      </c>
      <c r="B2024" s="291" t="s">
        <v>1164</v>
      </c>
      <c r="C2024" s="291" t="s">
        <v>1535</v>
      </c>
      <c r="D2024" s="291" t="s">
        <v>275</v>
      </c>
      <c r="E2024" s="291" t="s">
        <v>1166</v>
      </c>
      <c r="F2024" s="291" t="s">
        <v>1167</v>
      </c>
      <c r="G2024" s="291" t="s">
        <v>1179</v>
      </c>
      <c r="H2024" s="294">
        <v>18.23</v>
      </c>
      <c r="I2024" s="294">
        <v>36.456</v>
      </c>
      <c r="J2024" s="291" t="s">
        <v>1169</v>
      </c>
      <c r="K2024" s="294">
        <v>227.85</v>
      </c>
      <c r="L2024" s="294">
        <v>3473.25</v>
      </c>
      <c r="M2024" s="294">
        <v>3245.4</v>
      </c>
      <c r="N2024" s="291" t="s">
        <v>42</v>
      </c>
    </row>
    <row r="2025" s="291" customFormat="1" hidden="1" outlineLevel="2" spans="1:14">
      <c r="A2025" s="291">
        <v>1846</v>
      </c>
      <c r="B2025" s="291" t="s">
        <v>1164</v>
      </c>
      <c r="C2025" s="291" t="s">
        <v>1535</v>
      </c>
      <c r="D2025" s="291" t="s">
        <v>275</v>
      </c>
      <c r="E2025" s="291" t="s">
        <v>1166</v>
      </c>
      <c r="F2025" s="291" t="s">
        <v>1167</v>
      </c>
      <c r="G2025" s="291" t="s">
        <v>1180</v>
      </c>
      <c r="H2025" s="294">
        <v>18.23</v>
      </c>
      <c r="I2025" s="294">
        <v>36.456</v>
      </c>
      <c r="J2025" s="291" t="s">
        <v>1169</v>
      </c>
      <c r="K2025" s="294">
        <v>227.85</v>
      </c>
      <c r="L2025" s="294">
        <v>3473.25</v>
      </c>
      <c r="M2025" s="294">
        <v>3245.4</v>
      </c>
      <c r="N2025" s="291" t="s">
        <v>42</v>
      </c>
    </row>
    <row r="2026" s="291" customFormat="1" hidden="1" outlineLevel="2" spans="1:14">
      <c r="A2026" s="291">
        <v>1847</v>
      </c>
      <c r="B2026" s="291" t="s">
        <v>1164</v>
      </c>
      <c r="C2026" s="291" t="s">
        <v>1535</v>
      </c>
      <c r="D2026" s="291" t="s">
        <v>275</v>
      </c>
      <c r="E2026" s="291" t="s">
        <v>1166</v>
      </c>
      <c r="F2026" s="291" t="s">
        <v>1167</v>
      </c>
      <c r="G2026" s="291" t="s">
        <v>1181</v>
      </c>
      <c r="H2026" s="294">
        <v>18.23</v>
      </c>
      <c r="I2026" s="294">
        <v>36.456</v>
      </c>
      <c r="J2026" s="291" t="s">
        <v>1169</v>
      </c>
      <c r="K2026" s="294">
        <v>227.85</v>
      </c>
      <c r="L2026" s="294">
        <v>3473.25</v>
      </c>
      <c r="M2026" s="294">
        <v>3245.4</v>
      </c>
      <c r="N2026" s="291" t="s">
        <v>42</v>
      </c>
    </row>
    <row r="2027" s="291" customFormat="1" hidden="1" outlineLevel="2" spans="1:14">
      <c r="A2027" s="291">
        <v>1848</v>
      </c>
      <c r="B2027" s="291" t="s">
        <v>1164</v>
      </c>
      <c r="C2027" s="291" t="s">
        <v>1535</v>
      </c>
      <c r="D2027" s="291" t="s">
        <v>275</v>
      </c>
      <c r="E2027" s="291" t="s">
        <v>1166</v>
      </c>
      <c r="F2027" s="291" t="s">
        <v>1167</v>
      </c>
      <c r="G2027" s="291" t="s">
        <v>1168</v>
      </c>
      <c r="H2027" s="294">
        <v>18.23</v>
      </c>
      <c r="I2027" s="294">
        <v>36.456</v>
      </c>
      <c r="J2027" s="291" t="s">
        <v>1169</v>
      </c>
      <c r="K2027" s="294">
        <v>227.85</v>
      </c>
      <c r="L2027" s="294">
        <v>3473.25</v>
      </c>
      <c r="M2027" s="294">
        <v>3245.4</v>
      </c>
      <c r="N2027" s="291" t="s">
        <v>42</v>
      </c>
    </row>
    <row r="2028" s="291" customFormat="1" hidden="1" outlineLevel="2" spans="1:14">
      <c r="A2028" s="291">
        <v>1849</v>
      </c>
      <c r="B2028" s="291" t="s">
        <v>1164</v>
      </c>
      <c r="C2028" s="291" t="s">
        <v>1535</v>
      </c>
      <c r="D2028" s="291" t="s">
        <v>275</v>
      </c>
      <c r="E2028" s="291" t="s">
        <v>1166</v>
      </c>
      <c r="F2028" s="291" t="s">
        <v>1167</v>
      </c>
      <c r="G2028" s="291" t="s">
        <v>1170</v>
      </c>
      <c r="H2028" s="294">
        <v>18.23</v>
      </c>
      <c r="I2028" s="294">
        <v>36.456</v>
      </c>
      <c r="J2028" s="291" t="s">
        <v>1169</v>
      </c>
      <c r="K2028" s="294">
        <v>227.85</v>
      </c>
      <c r="L2028" s="294">
        <v>3473.25</v>
      </c>
      <c r="M2028" s="294">
        <v>3245.4</v>
      </c>
      <c r="N2028" s="291" t="s">
        <v>42</v>
      </c>
    </row>
    <row r="2029" s="291" customFormat="1" hidden="1" outlineLevel="2" spans="1:14">
      <c r="A2029" s="291">
        <v>1850</v>
      </c>
      <c r="B2029" s="291" t="s">
        <v>1164</v>
      </c>
      <c r="C2029" s="291" t="s">
        <v>1535</v>
      </c>
      <c r="D2029" s="291" t="s">
        <v>275</v>
      </c>
      <c r="E2029" s="291" t="s">
        <v>1166</v>
      </c>
      <c r="F2029" s="291" t="s">
        <v>1167</v>
      </c>
      <c r="G2029" s="291" t="s">
        <v>1171</v>
      </c>
      <c r="H2029" s="294">
        <v>18.23</v>
      </c>
      <c r="I2029" s="294">
        <v>36.456</v>
      </c>
      <c r="J2029" s="291" t="s">
        <v>1169</v>
      </c>
      <c r="K2029" s="294">
        <v>227.85</v>
      </c>
      <c r="L2029" s="294">
        <v>3473.25</v>
      </c>
      <c r="M2029" s="294">
        <v>3245.4</v>
      </c>
      <c r="N2029" s="291" t="s">
        <v>42</v>
      </c>
    </row>
    <row r="2030" s="291" customFormat="1" hidden="1" outlineLevel="2" spans="1:14">
      <c r="A2030" s="291">
        <v>1851</v>
      </c>
      <c r="B2030" s="291" t="s">
        <v>1164</v>
      </c>
      <c r="C2030" s="291" t="s">
        <v>1535</v>
      </c>
      <c r="D2030" s="291" t="s">
        <v>275</v>
      </c>
      <c r="E2030" s="291" t="s">
        <v>1166</v>
      </c>
      <c r="F2030" s="291" t="s">
        <v>1167</v>
      </c>
      <c r="G2030" s="291" t="s">
        <v>1172</v>
      </c>
      <c r="H2030" s="294">
        <v>18.23</v>
      </c>
      <c r="I2030" s="294">
        <v>36.456</v>
      </c>
      <c r="J2030" s="291" t="s">
        <v>1169</v>
      </c>
      <c r="K2030" s="294">
        <v>227.85</v>
      </c>
      <c r="L2030" s="294">
        <v>3473.25</v>
      </c>
      <c r="M2030" s="294">
        <v>3245.4</v>
      </c>
      <c r="N2030" s="291" t="s">
        <v>42</v>
      </c>
    </row>
    <row r="2031" s="291" customFormat="1" hidden="1" outlineLevel="2" spans="1:14">
      <c r="A2031" s="291">
        <v>1852</v>
      </c>
      <c r="B2031" s="291" t="s">
        <v>1164</v>
      </c>
      <c r="C2031" s="291" t="s">
        <v>1535</v>
      </c>
      <c r="D2031" s="291" t="s">
        <v>275</v>
      </c>
      <c r="E2031" s="291" t="s">
        <v>1166</v>
      </c>
      <c r="F2031" s="291" t="s">
        <v>1167</v>
      </c>
      <c r="G2031" s="291" t="s">
        <v>1173</v>
      </c>
      <c r="H2031" s="294">
        <v>18.23</v>
      </c>
      <c r="I2031" s="294">
        <v>36.456</v>
      </c>
      <c r="J2031" s="291" t="s">
        <v>1169</v>
      </c>
      <c r="K2031" s="294">
        <v>227.85</v>
      </c>
      <c r="L2031" s="294">
        <v>3473.25</v>
      </c>
      <c r="M2031" s="294">
        <v>3245.4</v>
      </c>
      <c r="N2031" s="291" t="s">
        <v>42</v>
      </c>
    </row>
    <row r="2032" s="291" customFormat="1" hidden="1" outlineLevel="2" spans="1:14">
      <c r="A2032" s="291">
        <v>1853</v>
      </c>
      <c r="B2032" s="291" t="s">
        <v>1164</v>
      </c>
      <c r="C2032" s="291" t="s">
        <v>1535</v>
      </c>
      <c r="D2032" s="291" t="s">
        <v>275</v>
      </c>
      <c r="E2032" s="291" t="s">
        <v>1166</v>
      </c>
      <c r="F2032" s="291" t="s">
        <v>1167</v>
      </c>
      <c r="G2032" s="291" t="s">
        <v>1174</v>
      </c>
      <c r="H2032" s="294">
        <v>18.23</v>
      </c>
      <c r="I2032" s="294">
        <v>36.456</v>
      </c>
      <c r="J2032" s="291" t="s">
        <v>1169</v>
      </c>
      <c r="K2032" s="294">
        <v>227.85</v>
      </c>
      <c r="L2032" s="294">
        <v>3473.25</v>
      </c>
      <c r="M2032" s="294">
        <v>3245.4</v>
      </c>
      <c r="N2032" s="291" t="s">
        <v>42</v>
      </c>
    </row>
    <row r="2033" s="291" customFormat="1" hidden="1" outlineLevel="2" spans="1:14">
      <c r="A2033" s="291">
        <v>1854</v>
      </c>
      <c r="B2033" s="291" t="s">
        <v>1164</v>
      </c>
      <c r="C2033" s="291" t="s">
        <v>1535</v>
      </c>
      <c r="D2033" s="291" t="s">
        <v>275</v>
      </c>
      <c r="E2033" s="291" t="s">
        <v>1166</v>
      </c>
      <c r="F2033" s="291" t="s">
        <v>1167</v>
      </c>
      <c r="G2033" s="291" t="s">
        <v>1175</v>
      </c>
      <c r="H2033" s="294">
        <v>18.23</v>
      </c>
      <c r="I2033" s="294">
        <v>36.456</v>
      </c>
      <c r="J2033" s="291" t="s">
        <v>1169</v>
      </c>
      <c r="K2033" s="294">
        <v>227.85</v>
      </c>
      <c r="L2033" s="294">
        <v>3473.25</v>
      </c>
      <c r="M2033" s="294">
        <v>3245.4</v>
      </c>
      <c r="N2033" s="291" t="s">
        <v>42</v>
      </c>
    </row>
    <row r="2034" s="291" customFormat="1" outlineLevel="1" collapsed="1" spans="4:14">
      <c r="D2034" s="293" t="s">
        <v>1536</v>
      </c>
      <c r="H2034" s="294">
        <f>SUBTOTAL(9,H2023:H2033)</f>
        <v>200.53</v>
      </c>
      <c r="I2034" s="294">
        <f>SUBTOTAL(9,I2023:I2033)</f>
        <v>401.016</v>
      </c>
      <c r="K2034" s="294"/>
      <c r="L2034" s="294"/>
      <c r="M2034" s="294"/>
      <c r="N2034" s="291">
        <f>SUBTOTAL(9,N2023:N2033)</f>
        <v>0</v>
      </c>
    </row>
    <row r="2035" s="291" customFormat="1" hidden="1" outlineLevel="2" spans="1:14">
      <c r="A2035" s="291">
        <v>1855</v>
      </c>
      <c r="B2035" s="291" t="s">
        <v>1164</v>
      </c>
      <c r="C2035" s="291" t="s">
        <v>1537</v>
      </c>
      <c r="D2035" s="291" t="s">
        <v>179</v>
      </c>
      <c r="E2035" s="291" t="s">
        <v>1166</v>
      </c>
      <c r="F2035" s="291" t="s">
        <v>1167</v>
      </c>
      <c r="G2035" s="291" t="s">
        <v>1178</v>
      </c>
      <c r="H2035" s="294">
        <v>18.23</v>
      </c>
      <c r="I2035" s="294">
        <v>36.456</v>
      </c>
      <c r="J2035" s="291" t="s">
        <v>1169</v>
      </c>
      <c r="K2035" s="294">
        <v>227.85</v>
      </c>
      <c r="L2035" s="294">
        <v>3473.25</v>
      </c>
      <c r="M2035" s="294">
        <v>3245.4</v>
      </c>
      <c r="N2035" s="291" t="s">
        <v>42</v>
      </c>
    </row>
    <row r="2036" s="291" customFormat="1" hidden="1" outlineLevel="2" spans="1:14">
      <c r="A2036" s="291">
        <v>1856</v>
      </c>
      <c r="B2036" s="291" t="s">
        <v>1164</v>
      </c>
      <c r="C2036" s="291" t="s">
        <v>1537</v>
      </c>
      <c r="D2036" s="291" t="s">
        <v>179</v>
      </c>
      <c r="E2036" s="291" t="s">
        <v>1166</v>
      </c>
      <c r="F2036" s="291" t="s">
        <v>1167</v>
      </c>
      <c r="G2036" s="291" t="s">
        <v>1179</v>
      </c>
      <c r="H2036" s="294">
        <v>18.23</v>
      </c>
      <c r="I2036" s="294">
        <v>36.456</v>
      </c>
      <c r="J2036" s="291" t="s">
        <v>1169</v>
      </c>
      <c r="K2036" s="294">
        <v>227.85</v>
      </c>
      <c r="L2036" s="294">
        <v>3473.25</v>
      </c>
      <c r="M2036" s="294">
        <v>3245.4</v>
      </c>
      <c r="N2036" s="291" t="s">
        <v>42</v>
      </c>
    </row>
    <row r="2037" s="291" customFormat="1" hidden="1" outlineLevel="2" spans="1:14">
      <c r="A2037" s="291">
        <v>1857</v>
      </c>
      <c r="B2037" s="291" t="s">
        <v>1164</v>
      </c>
      <c r="C2037" s="291" t="s">
        <v>1537</v>
      </c>
      <c r="D2037" s="291" t="s">
        <v>179</v>
      </c>
      <c r="E2037" s="291" t="s">
        <v>1166</v>
      </c>
      <c r="F2037" s="291" t="s">
        <v>1167</v>
      </c>
      <c r="G2037" s="291" t="s">
        <v>1180</v>
      </c>
      <c r="H2037" s="294">
        <v>18.23</v>
      </c>
      <c r="I2037" s="294">
        <v>36.456</v>
      </c>
      <c r="J2037" s="291" t="s">
        <v>1169</v>
      </c>
      <c r="K2037" s="294">
        <v>227.85</v>
      </c>
      <c r="L2037" s="294">
        <v>3473.25</v>
      </c>
      <c r="M2037" s="294">
        <v>3245.4</v>
      </c>
      <c r="N2037" s="291" t="s">
        <v>42</v>
      </c>
    </row>
    <row r="2038" s="291" customFormat="1" hidden="1" outlineLevel="2" spans="1:14">
      <c r="A2038" s="291">
        <v>1858</v>
      </c>
      <c r="B2038" s="291" t="s">
        <v>1164</v>
      </c>
      <c r="C2038" s="291" t="s">
        <v>1537</v>
      </c>
      <c r="D2038" s="291" t="s">
        <v>179</v>
      </c>
      <c r="E2038" s="291" t="s">
        <v>1166</v>
      </c>
      <c r="F2038" s="291" t="s">
        <v>1167</v>
      </c>
      <c r="G2038" s="291" t="s">
        <v>1181</v>
      </c>
      <c r="H2038" s="294">
        <v>18.23</v>
      </c>
      <c r="I2038" s="294">
        <v>36.456</v>
      </c>
      <c r="J2038" s="291" t="s">
        <v>1169</v>
      </c>
      <c r="K2038" s="294">
        <v>227.85</v>
      </c>
      <c r="L2038" s="294">
        <v>3473.25</v>
      </c>
      <c r="M2038" s="294">
        <v>3245.4</v>
      </c>
      <c r="N2038" s="291" t="s">
        <v>42</v>
      </c>
    </row>
    <row r="2039" s="291" customFormat="1" hidden="1" outlineLevel="2" spans="1:14">
      <c r="A2039" s="291">
        <v>1859</v>
      </c>
      <c r="B2039" s="291" t="s">
        <v>1164</v>
      </c>
      <c r="C2039" s="291" t="s">
        <v>1537</v>
      </c>
      <c r="D2039" s="291" t="s">
        <v>179</v>
      </c>
      <c r="E2039" s="291" t="s">
        <v>1166</v>
      </c>
      <c r="F2039" s="291" t="s">
        <v>1167</v>
      </c>
      <c r="G2039" s="291" t="s">
        <v>1168</v>
      </c>
      <c r="H2039" s="294">
        <v>18.23</v>
      </c>
      <c r="I2039" s="294">
        <v>36.456</v>
      </c>
      <c r="J2039" s="291" t="s">
        <v>1169</v>
      </c>
      <c r="K2039" s="294">
        <v>227.85</v>
      </c>
      <c r="L2039" s="294">
        <v>3473.25</v>
      </c>
      <c r="M2039" s="294">
        <v>3245.4</v>
      </c>
      <c r="N2039" s="291" t="s">
        <v>42</v>
      </c>
    </row>
    <row r="2040" s="291" customFormat="1" hidden="1" outlineLevel="2" spans="1:14">
      <c r="A2040" s="291">
        <v>1860</v>
      </c>
      <c r="B2040" s="291" t="s">
        <v>1164</v>
      </c>
      <c r="C2040" s="291" t="s">
        <v>1537</v>
      </c>
      <c r="D2040" s="291" t="s">
        <v>179</v>
      </c>
      <c r="E2040" s="291" t="s">
        <v>1166</v>
      </c>
      <c r="F2040" s="291" t="s">
        <v>1167</v>
      </c>
      <c r="G2040" s="291" t="s">
        <v>1170</v>
      </c>
      <c r="H2040" s="294">
        <v>18.23</v>
      </c>
      <c r="I2040" s="294">
        <v>36.456</v>
      </c>
      <c r="J2040" s="291" t="s">
        <v>1169</v>
      </c>
      <c r="K2040" s="294">
        <v>227.85</v>
      </c>
      <c r="L2040" s="294">
        <v>3473.25</v>
      </c>
      <c r="M2040" s="294">
        <v>3245.4</v>
      </c>
      <c r="N2040" s="291" t="s">
        <v>42</v>
      </c>
    </row>
    <row r="2041" s="291" customFormat="1" hidden="1" outlineLevel="2" spans="1:14">
      <c r="A2041" s="291">
        <v>1861</v>
      </c>
      <c r="B2041" s="291" t="s">
        <v>1164</v>
      </c>
      <c r="C2041" s="291" t="s">
        <v>1537</v>
      </c>
      <c r="D2041" s="291" t="s">
        <v>179</v>
      </c>
      <c r="E2041" s="291" t="s">
        <v>1166</v>
      </c>
      <c r="F2041" s="291" t="s">
        <v>1167</v>
      </c>
      <c r="G2041" s="291" t="s">
        <v>1171</v>
      </c>
      <c r="H2041" s="294">
        <v>18.23</v>
      </c>
      <c r="I2041" s="294">
        <v>36.456</v>
      </c>
      <c r="J2041" s="291" t="s">
        <v>1169</v>
      </c>
      <c r="K2041" s="294">
        <v>227.85</v>
      </c>
      <c r="L2041" s="294">
        <v>3473.25</v>
      </c>
      <c r="M2041" s="294">
        <v>3245.4</v>
      </c>
      <c r="N2041" s="291" t="s">
        <v>42</v>
      </c>
    </row>
    <row r="2042" s="291" customFormat="1" hidden="1" outlineLevel="2" spans="1:14">
      <c r="A2042" s="291">
        <v>1862</v>
      </c>
      <c r="B2042" s="291" t="s">
        <v>1164</v>
      </c>
      <c r="C2042" s="291" t="s">
        <v>1537</v>
      </c>
      <c r="D2042" s="291" t="s">
        <v>179</v>
      </c>
      <c r="E2042" s="291" t="s">
        <v>1166</v>
      </c>
      <c r="F2042" s="291" t="s">
        <v>1167</v>
      </c>
      <c r="G2042" s="291" t="s">
        <v>1172</v>
      </c>
      <c r="H2042" s="294">
        <v>18.23</v>
      </c>
      <c r="I2042" s="294">
        <v>36.456</v>
      </c>
      <c r="J2042" s="291" t="s">
        <v>1169</v>
      </c>
      <c r="K2042" s="294">
        <v>227.85</v>
      </c>
      <c r="L2042" s="294">
        <v>3473.25</v>
      </c>
      <c r="M2042" s="294">
        <v>3245.4</v>
      </c>
      <c r="N2042" s="291" t="s">
        <v>42</v>
      </c>
    </row>
    <row r="2043" s="291" customFormat="1" hidden="1" outlineLevel="2" spans="1:14">
      <c r="A2043" s="291">
        <v>1863</v>
      </c>
      <c r="B2043" s="291" t="s">
        <v>1164</v>
      </c>
      <c r="C2043" s="291" t="s">
        <v>1537</v>
      </c>
      <c r="D2043" s="291" t="s">
        <v>179</v>
      </c>
      <c r="E2043" s="291" t="s">
        <v>1166</v>
      </c>
      <c r="F2043" s="291" t="s">
        <v>1167</v>
      </c>
      <c r="G2043" s="291" t="s">
        <v>1173</v>
      </c>
      <c r="H2043" s="294">
        <v>18.23</v>
      </c>
      <c r="I2043" s="294">
        <v>36.456</v>
      </c>
      <c r="J2043" s="291" t="s">
        <v>1169</v>
      </c>
      <c r="K2043" s="294">
        <v>227.85</v>
      </c>
      <c r="L2043" s="294">
        <v>3473.25</v>
      </c>
      <c r="M2043" s="294">
        <v>3245.4</v>
      </c>
      <c r="N2043" s="291" t="s">
        <v>42</v>
      </c>
    </row>
    <row r="2044" s="291" customFormat="1" hidden="1" outlineLevel="2" spans="1:14">
      <c r="A2044" s="291">
        <v>1864</v>
      </c>
      <c r="B2044" s="291" t="s">
        <v>1164</v>
      </c>
      <c r="C2044" s="291" t="s">
        <v>1537</v>
      </c>
      <c r="D2044" s="291" t="s">
        <v>179</v>
      </c>
      <c r="E2044" s="291" t="s">
        <v>1166</v>
      </c>
      <c r="F2044" s="291" t="s">
        <v>1167</v>
      </c>
      <c r="G2044" s="291" t="s">
        <v>1174</v>
      </c>
      <c r="H2044" s="294">
        <v>18.23</v>
      </c>
      <c r="I2044" s="294">
        <v>36.456</v>
      </c>
      <c r="J2044" s="291" t="s">
        <v>1169</v>
      </c>
      <c r="K2044" s="294">
        <v>227.85</v>
      </c>
      <c r="L2044" s="294">
        <v>3473.25</v>
      </c>
      <c r="M2044" s="294">
        <v>3245.4</v>
      </c>
      <c r="N2044" s="291" t="s">
        <v>42</v>
      </c>
    </row>
    <row r="2045" s="291" customFormat="1" hidden="1" outlineLevel="2" spans="1:14">
      <c r="A2045" s="291">
        <v>1865</v>
      </c>
      <c r="B2045" s="291" t="s">
        <v>1164</v>
      </c>
      <c r="C2045" s="291" t="s">
        <v>1537</v>
      </c>
      <c r="D2045" s="291" t="s">
        <v>179</v>
      </c>
      <c r="E2045" s="291" t="s">
        <v>1166</v>
      </c>
      <c r="F2045" s="291" t="s">
        <v>1167</v>
      </c>
      <c r="G2045" s="291" t="s">
        <v>1175</v>
      </c>
      <c r="H2045" s="294">
        <v>18.23</v>
      </c>
      <c r="I2045" s="294">
        <v>36.456</v>
      </c>
      <c r="J2045" s="291" t="s">
        <v>1169</v>
      </c>
      <c r="K2045" s="294">
        <v>227.85</v>
      </c>
      <c r="L2045" s="294">
        <v>3473.25</v>
      </c>
      <c r="M2045" s="294">
        <v>3245.4</v>
      </c>
      <c r="N2045" s="291" t="s">
        <v>42</v>
      </c>
    </row>
    <row r="2046" s="291" customFormat="1" outlineLevel="1" collapsed="1" spans="4:14">
      <c r="D2046" s="293" t="s">
        <v>1538</v>
      </c>
      <c r="H2046" s="294">
        <f>SUBTOTAL(9,H2035:H2045)</f>
        <v>200.53</v>
      </c>
      <c r="I2046" s="294">
        <f>SUBTOTAL(9,I2035:I2045)</f>
        <v>401.016</v>
      </c>
      <c r="K2046" s="294"/>
      <c r="L2046" s="294"/>
      <c r="M2046" s="294"/>
      <c r="N2046" s="291">
        <f>SUBTOTAL(9,N2035:N2045)</f>
        <v>0</v>
      </c>
    </row>
    <row r="2047" s="291" customFormat="1" hidden="1" outlineLevel="2" spans="1:14">
      <c r="A2047" s="291">
        <v>1866</v>
      </c>
      <c r="B2047" s="291" t="s">
        <v>1164</v>
      </c>
      <c r="C2047" s="291" t="s">
        <v>1539</v>
      </c>
      <c r="D2047" s="291" t="s">
        <v>470</v>
      </c>
      <c r="E2047" s="291" t="s">
        <v>1166</v>
      </c>
      <c r="F2047" s="291" t="s">
        <v>1167</v>
      </c>
      <c r="G2047" s="291" t="s">
        <v>1178</v>
      </c>
      <c r="H2047" s="294">
        <v>18.23</v>
      </c>
      <c r="I2047" s="294">
        <v>36.456</v>
      </c>
      <c r="J2047" s="291" t="s">
        <v>1169</v>
      </c>
      <c r="K2047" s="294">
        <v>227.85</v>
      </c>
      <c r="L2047" s="294">
        <v>3473.25</v>
      </c>
      <c r="M2047" s="294">
        <v>3245.4</v>
      </c>
      <c r="N2047" s="291" t="s">
        <v>42</v>
      </c>
    </row>
    <row r="2048" s="291" customFormat="1" hidden="1" outlineLevel="2" spans="1:14">
      <c r="A2048" s="291">
        <v>1867</v>
      </c>
      <c r="B2048" s="291" t="s">
        <v>1164</v>
      </c>
      <c r="C2048" s="291" t="s">
        <v>1539</v>
      </c>
      <c r="D2048" s="291" t="s">
        <v>470</v>
      </c>
      <c r="E2048" s="291" t="s">
        <v>1166</v>
      </c>
      <c r="F2048" s="291" t="s">
        <v>1167</v>
      </c>
      <c r="G2048" s="291" t="s">
        <v>1179</v>
      </c>
      <c r="H2048" s="294">
        <v>18.23</v>
      </c>
      <c r="I2048" s="294">
        <v>36.456</v>
      </c>
      <c r="J2048" s="291" t="s">
        <v>1169</v>
      </c>
      <c r="K2048" s="294">
        <v>227.85</v>
      </c>
      <c r="L2048" s="294">
        <v>3473.25</v>
      </c>
      <c r="M2048" s="294">
        <v>3245.4</v>
      </c>
      <c r="N2048" s="291" t="s">
        <v>42</v>
      </c>
    </row>
    <row r="2049" s="291" customFormat="1" hidden="1" outlineLevel="2" spans="1:14">
      <c r="A2049" s="291">
        <v>1868</v>
      </c>
      <c r="B2049" s="291" t="s">
        <v>1164</v>
      </c>
      <c r="C2049" s="291" t="s">
        <v>1539</v>
      </c>
      <c r="D2049" s="291" t="s">
        <v>470</v>
      </c>
      <c r="E2049" s="291" t="s">
        <v>1166</v>
      </c>
      <c r="F2049" s="291" t="s">
        <v>1167</v>
      </c>
      <c r="G2049" s="291" t="s">
        <v>1180</v>
      </c>
      <c r="H2049" s="294">
        <v>18.23</v>
      </c>
      <c r="I2049" s="294">
        <v>36.456</v>
      </c>
      <c r="J2049" s="291" t="s">
        <v>1169</v>
      </c>
      <c r="K2049" s="294">
        <v>227.85</v>
      </c>
      <c r="L2049" s="294">
        <v>3473.25</v>
      </c>
      <c r="M2049" s="294">
        <v>3245.4</v>
      </c>
      <c r="N2049" s="291" t="s">
        <v>42</v>
      </c>
    </row>
    <row r="2050" s="291" customFormat="1" hidden="1" outlineLevel="2" spans="1:14">
      <c r="A2050" s="291">
        <v>1869</v>
      </c>
      <c r="B2050" s="291" t="s">
        <v>1164</v>
      </c>
      <c r="C2050" s="291" t="s">
        <v>1539</v>
      </c>
      <c r="D2050" s="291" t="s">
        <v>470</v>
      </c>
      <c r="E2050" s="291" t="s">
        <v>1166</v>
      </c>
      <c r="F2050" s="291" t="s">
        <v>1167</v>
      </c>
      <c r="G2050" s="291" t="s">
        <v>1181</v>
      </c>
      <c r="H2050" s="294">
        <v>18.23</v>
      </c>
      <c r="I2050" s="294">
        <v>36.456</v>
      </c>
      <c r="J2050" s="291" t="s">
        <v>1169</v>
      </c>
      <c r="K2050" s="294">
        <v>227.85</v>
      </c>
      <c r="L2050" s="294">
        <v>3473.25</v>
      </c>
      <c r="M2050" s="294">
        <v>3245.4</v>
      </c>
      <c r="N2050" s="291" t="s">
        <v>42</v>
      </c>
    </row>
    <row r="2051" s="291" customFormat="1" hidden="1" outlineLevel="2" spans="1:14">
      <c r="A2051" s="291">
        <v>1870</v>
      </c>
      <c r="B2051" s="291" t="s">
        <v>1164</v>
      </c>
      <c r="C2051" s="291" t="s">
        <v>1539</v>
      </c>
      <c r="D2051" s="291" t="s">
        <v>470</v>
      </c>
      <c r="E2051" s="291" t="s">
        <v>1166</v>
      </c>
      <c r="F2051" s="291" t="s">
        <v>1167</v>
      </c>
      <c r="G2051" s="291" t="s">
        <v>1168</v>
      </c>
      <c r="H2051" s="294">
        <v>18.23</v>
      </c>
      <c r="I2051" s="294">
        <v>36.456</v>
      </c>
      <c r="J2051" s="291" t="s">
        <v>1169</v>
      </c>
      <c r="K2051" s="294">
        <v>227.85</v>
      </c>
      <c r="L2051" s="294">
        <v>3473.25</v>
      </c>
      <c r="M2051" s="294">
        <v>3245.4</v>
      </c>
      <c r="N2051" s="291" t="s">
        <v>42</v>
      </c>
    </row>
    <row r="2052" s="291" customFormat="1" hidden="1" outlineLevel="2" spans="1:14">
      <c r="A2052" s="291">
        <v>1871</v>
      </c>
      <c r="B2052" s="291" t="s">
        <v>1164</v>
      </c>
      <c r="C2052" s="291" t="s">
        <v>1539</v>
      </c>
      <c r="D2052" s="291" t="s">
        <v>470</v>
      </c>
      <c r="E2052" s="291" t="s">
        <v>1166</v>
      </c>
      <c r="F2052" s="291" t="s">
        <v>1167</v>
      </c>
      <c r="G2052" s="291" t="s">
        <v>1170</v>
      </c>
      <c r="H2052" s="294">
        <v>18.23</v>
      </c>
      <c r="I2052" s="294">
        <v>36.456</v>
      </c>
      <c r="J2052" s="291" t="s">
        <v>1169</v>
      </c>
      <c r="K2052" s="294">
        <v>227.85</v>
      </c>
      <c r="L2052" s="294">
        <v>3473.25</v>
      </c>
      <c r="M2052" s="294">
        <v>3245.4</v>
      </c>
      <c r="N2052" s="291" t="s">
        <v>42</v>
      </c>
    </row>
    <row r="2053" s="291" customFormat="1" hidden="1" outlineLevel="2" spans="1:14">
      <c r="A2053" s="291">
        <v>1872</v>
      </c>
      <c r="B2053" s="291" t="s">
        <v>1164</v>
      </c>
      <c r="C2053" s="291" t="s">
        <v>1539</v>
      </c>
      <c r="D2053" s="291" t="s">
        <v>470</v>
      </c>
      <c r="E2053" s="291" t="s">
        <v>1166</v>
      </c>
      <c r="F2053" s="291" t="s">
        <v>1167</v>
      </c>
      <c r="G2053" s="291" t="s">
        <v>1171</v>
      </c>
      <c r="H2053" s="294">
        <v>18.23</v>
      </c>
      <c r="I2053" s="294">
        <v>36.456</v>
      </c>
      <c r="J2053" s="291" t="s">
        <v>1169</v>
      </c>
      <c r="K2053" s="294">
        <v>227.85</v>
      </c>
      <c r="L2053" s="294">
        <v>3473.25</v>
      </c>
      <c r="M2053" s="294">
        <v>3245.4</v>
      </c>
      <c r="N2053" s="291" t="s">
        <v>42</v>
      </c>
    </row>
    <row r="2054" s="291" customFormat="1" hidden="1" outlineLevel="2" spans="1:14">
      <c r="A2054" s="291">
        <v>1873</v>
      </c>
      <c r="B2054" s="291" t="s">
        <v>1164</v>
      </c>
      <c r="C2054" s="291" t="s">
        <v>1539</v>
      </c>
      <c r="D2054" s="291" t="s">
        <v>470</v>
      </c>
      <c r="E2054" s="291" t="s">
        <v>1166</v>
      </c>
      <c r="F2054" s="291" t="s">
        <v>1167</v>
      </c>
      <c r="G2054" s="291" t="s">
        <v>1172</v>
      </c>
      <c r="H2054" s="294">
        <v>18.23</v>
      </c>
      <c r="I2054" s="294">
        <v>36.456</v>
      </c>
      <c r="J2054" s="291" t="s">
        <v>1169</v>
      </c>
      <c r="K2054" s="294">
        <v>227.85</v>
      </c>
      <c r="L2054" s="294">
        <v>3473.25</v>
      </c>
      <c r="M2054" s="294">
        <v>3245.4</v>
      </c>
      <c r="N2054" s="291" t="s">
        <v>42</v>
      </c>
    </row>
    <row r="2055" s="291" customFormat="1" hidden="1" outlineLevel="2" spans="1:14">
      <c r="A2055" s="291">
        <v>1874</v>
      </c>
      <c r="B2055" s="291" t="s">
        <v>1164</v>
      </c>
      <c r="C2055" s="291" t="s">
        <v>1539</v>
      </c>
      <c r="D2055" s="291" t="s">
        <v>470</v>
      </c>
      <c r="E2055" s="291" t="s">
        <v>1166</v>
      </c>
      <c r="F2055" s="291" t="s">
        <v>1167</v>
      </c>
      <c r="G2055" s="291" t="s">
        <v>1173</v>
      </c>
      <c r="H2055" s="294">
        <v>18.23</v>
      </c>
      <c r="I2055" s="294">
        <v>36.456</v>
      </c>
      <c r="J2055" s="291" t="s">
        <v>1169</v>
      </c>
      <c r="K2055" s="294">
        <v>227.85</v>
      </c>
      <c r="L2055" s="294">
        <v>3473.25</v>
      </c>
      <c r="M2055" s="294">
        <v>3245.4</v>
      </c>
      <c r="N2055" s="291" t="s">
        <v>42</v>
      </c>
    </row>
    <row r="2056" s="291" customFormat="1" hidden="1" outlineLevel="2" spans="1:14">
      <c r="A2056" s="291">
        <v>1875</v>
      </c>
      <c r="B2056" s="291" t="s">
        <v>1164</v>
      </c>
      <c r="C2056" s="291" t="s">
        <v>1539</v>
      </c>
      <c r="D2056" s="291" t="s">
        <v>470</v>
      </c>
      <c r="E2056" s="291" t="s">
        <v>1166</v>
      </c>
      <c r="F2056" s="291" t="s">
        <v>1167</v>
      </c>
      <c r="G2056" s="291" t="s">
        <v>1174</v>
      </c>
      <c r="H2056" s="294">
        <v>18.23</v>
      </c>
      <c r="I2056" s="294">
        <v>36.456</v>
      </c>
      <c r="J2056" s="291" t="s">
        <v>1169</v>
      </c>
      <c r="K2056" s="294">
        <v>227.85</v>
      </c>
      <c r="L2056" s="294">
        <v>3473.25</v>
      </c>
      <c r="M2056" s="294">
        <v>3245.4</v>
      </c>
      <c r="N2056" s="291" t="s">
        <v>42</v>
      </c>
    </row>
    <row r="2057" s="291" customFormat="1" hidden="1" outlineLevel="2" spans="1:14">
      <c r="A2057" s="291">
        <v>1876</v>
      </c>
      <c r="B2057" s="291" t="s">
        <v>1164</v>
      </c>
      <c r="C2057" s="291" t="s">
        <v>1539</v>
      </c>
      <c r="D2057" s="291" t="s">
        <v>470</v>
      </c>
      <c r="E2057" s="291" t="s">
        <v>1166</v>
      </c>
      <c r="F2057" s="291" t="s">
        <v>1167</v>
      </c>
      <c r="G2057" s="291" t="s">
        <v>1175</v>
      </c>
      <c r="H2057" s="294">
        <v>18.23</v>
      </c>
      <c r="I2057" s="294">
        <v>36.456</v>
      </c>
      <c r="J2057" s="291" t="s">
        <v>1169</v>
      </c>
      <c r="K2057" s="294">
        <v>227.85</v>
      </c>
      <c r="L2057" s="294">
        <v>3473.25</v>
      </c>
      <c r="M2057" s="294">
        <v>3245.4</v>
      </c>
      <c r="N2057" s="291" t="s">
        <v>42</v>
      </c>
    </row>
    <row r="2058" s="291" customFormat="1" outlineLevel="1" collapsed="1" spans="4:14">
      <c r="D2058" s="293" t="s">
        <v>1540</v>
      </c>
      <c r="H2058" s="294">
        <f>SUBTOTAL(9,H2047:H2057)</f>
        <v>200.53</v>
      </c>
      <c r="I2058" s="294">
        <f>SUBTOTAL(9,I2047:I2057)</f>
        <v>401.016</v>
      </c>
      <c r="K2058" s="294"/>
      <c r="L2058" s="294"/>
      <c r="M2058" s="294"/>
      <c r="N2058" s="291">
        <f>SUBTOTAL(9,N2047:N2057)</f>
        <v>0</v>
      </c>
    </row>
    <row r="2059" s="291" customFormat="1" hidden="1" outlineLevel="2" spans="1:14">
      <c r="A2059" s="291">
        <v>1877</v>
      </c>
      <c r="B2059" s="291" t="s">
        <v>1164</v>
      </c>
      <c r="C2059" s="291" t="s">
        <v>1541</v>
      </c>
      <c r="D2059" s="291" t="s">
        <v>412</v>
      </c>
      <c r="E2059" s="291" t="s">
        <v>1166</v>
      </c>
      <c r="F2059" s="291" t="s">
        <v>1167</v>
      </c>
      <c r="G2059" s="291" t="s">
        <v>1178</v>
      </c>
      <c r="H2059" s="294">
        <v>18.23</v>
      </c>
      <c r="I2059" s="294">
        <v>36.456</v>
      </c>
      <c r="J2059" s="291" t="s">
        <v>1169</v>
      </c>
      <c r="K2059" s="294">
        <v>227.85</v>
      </c>
      <c r="L2059" s="294">
        <v>3473.25</v>
      </c>
      <c r="M2059" s="294">
        <v>3245.4</v>
      </c>
      <c r="N2059" s="291" t="s">
        <v>42</v>
      </c>
    </row>
    <row r="2060" s="291" customFormat="1" hidden="1" outlineLevel="2" spans="1:14">
      <c r="A2060" s="291">
        <v>1878</v>
      </c>
      <c r="B2060" s="291" t="s">
        <v>1164</v>
      </c>
      <c r="C2060" s="291" t="s">
        <v>1541</v>
      </c>
      <c r="D2060" s="291" t="s">
        <v>412</v>
      </c>
      <c r="E2060" s="291" t="s">
        <v>1166</v>
      </c>
      <c r="F2060" s="291" t="s">
        <v>1167</v>
      </c>
      <c r="G2060" s="291" t="s">
        <v>1179</v>
      </c>
      <c r="H2060" s="294">
        <v>18.23</v>
      </c>
      <c r="I2060" s="294">
        <v>36.456</v>
      </c>
      <c r="J2060" s="291" t="s">
        <v>1169</v>
      </c>
      <c r="K2060" s="294">
        <v>227.85</v>
      </c>
      <c r="L2060" s="294">
        <v>3473.25</v>
      </c>
      <c r="M2060" s="294">
        <v>3245.4</v>
      </c>
      <c r="N2060" s="291" t="s">
        <v>42</v>
      </c>
    </row>
    <row r="2061" s="291" customFormat="1" hidden="1" outlineLevel="2" spans="1:14">
      <c r="A2061" s="291">
        <v>1879</v>
      </c>
      <c r="B2061" s="291" t="s">
        <v>1164</v>
      </c>
      <c r="C2061" s="291" t="s">
        <v>1541</v>
      </c>
      <c r="D2061" s="291" t="s">
        <v>412</v>
      </c>
      <c r="E2061" s="291" t="s">
        <v>1166</v>
      </c>
      <c r="F2061" s="291" t="s">
        <v>1167</v>
      </c>
      <c r="G2061" s="291" t="s">
        <v>1180</v>
      </c>
      <c r="H2061" s="294">
        <v>18.23</v>
      </c>
      <c r="I2061" s="294">
        <v>36.456</v>
      </c>
      <c r="J2061" s="291" t="s">
        <v>1169</v>
      </c>
      <c r="K2061" s="294">
        <v>227.85</v>
      </c>
      <c r="L2061" s="294">
        <v>3473.25</v>
      </c>
      <c r="M2061" s="294">
        <v>3245.4</v>
      </c>
      <c r="N2061" s="291" t="s">
        <v>42</v>
      </c>
    </row>
    <row r="2062" s="291" customFormat="1" hidden="1" outlineLevel="2" spans="1:14">
      <c r="A2062" s="291">
        <v>1880</v>
      </c>
      <c r="B2062" s="291" t="s">
        <v>1164</v>
      </c>
      <c r="C2062" s="291" t="s">
        <v>1541</v>
      </c>
      <c r="D2062" s="291" t="s">
        <v>412</v>
      </c>
      <c r="E2062" s="291" t="s">
        <v>1166</v>
      </c>
      <c r="F2062" s="291" t="s">
        <v>1167</v>
      </c>
      <c r="G2062" s="291" t="s">
        <v>1181</v>
      </c>
      <c r="H2062" s="294">
        <v>18.23</v>
      </c>
      <c r="I2062" s="294">
        <v>36.456</v>
      </c>
      <c r="J2062" s="291" t="s">
        <v>1169</v>
      </c>
      <c r="K2062" s="294">
        <v>227.85</v>
      </c>
      <c r="L2062" s="294">
        <v>3473.25</v>
      </c>
      <c r="M2062" s="294">
        <v>3245.4</v>
      </c>
      <c r="N2062" s="291" t="s">
        <v>42</v>
      </c>
    </row>
    <row r="2063" s="291" customFormat="1" hidden="1" outlineLevel="2" spans="1:14">
      <c r="A2063" s="291">
        <v>1881</v>
      </c>
      <c r="B2063" s="291" t="s">
        <v>1164</v>
      </c>
      <c r="C2063" s="291" t="s">
        <v>1541</v>
      </c>
      <c r="D2063" s="291" t="s">
        <v>412</v>
      </c>
      <c r="E2063" s="291" t="s">
        <v>1166</v>
      </c>
      <c r="F2063" s="291" t="s">
        <v>1167</v>
      </c>
      <c r="G2063" s="291" t="s">
        <v>1168</v>
      </c>
      <c r="H2063" s="294">
        <v>18.23</v>
      </c>
      <c r="I2063" s="294">
        <v>36.456</v>
      </c>
      <c r="J2063" s="291" t="s">
        <v>1169</v>
      </c>
      <c r="K2063" s="294">
        <v>227.85</v>
      </c>
      <c r="L2063" s="294">
        <v>3473.25</v>
      </c>
      <c r="M2063" s="294">
        <v>3245.4</v>
      </c>
      <c r="N2063" s="291" t="s">
        <v>42</v>
      </c>
    </row>
    <row r="2064" s="291" customFormat="1" hidden="1" outlineLevel="2" spans="1:14">
      <c r="A2064" s="291">
        <v>1882</v>
      </c>
      <c r="B2064" s="291" t="s">
        <v>1164</v>
      </c>
      <c r="C2064" s="291" t="s">
        <v>1541</v>
      </c>
      <c r="D2064" s="291" t="s">
        <v>412</v>
      </c>
      <c r="E2064" s="291" t="s">
        <v>1166</v>
      </c>
      <c r="F2064" s="291" t="s">
        <v>1167</v>
      </c>
      <c r="G2064" s="291" t="s">
        <v>1170</v>
      </c>
      <c r="H2064" s="294">
        <v>18.23</v>
      </c>
      <c r="I2064" s="294">
        <v>36.456</v>
      </c>
      <c r="J2064" s="291" t="s">
        <v>1169</v>
      </c>
      <c r="K2064" s="294">
        <v>227.85</v>
      </c>
      <c r="L2064" s="294">
        <v>3473.25</v>
      </c>
      <c r="M2064" s="294">
        <v>3245.4</v>
      </c>
      <c r="N2064" s="291" t="s">
        <v>42</v>
      </c>
    </row>
    <row r="2065" s="291" customFormat="1" hidden="1" outlineLevel="2" spans="1:14">
      <c r="A2065" s="291">
        <v>1883</v>
      </c>
      <c r="B2065" s="291" t="s">
        <v>1164</v>
      </c>
      <c r="C2065" s="291" t="s">
        <v>1541</v>
      </c>
      <c r="D2065" s="291" t="s">
        <v>412</v>
      </c>
      <c r="E2065" s="291" t="s">
        <v>1166</v>
      </c>
      <c r="F2065" s="291" t="s">
        <v>1167</v>
      </c>
      <c r="G2065" s="291" t="s">
        <v>1171</v>
      </c>
      <c r="H2065" s="294">
        <v>18.23</v>
      </c>
      <c r="I2065" s="294">
        <v>36.456</v>
      </c>
      <c r="J2065" s="291" t="s">
        <v>1169</v>
      </c>
      <c r="K2065" s="294">
        <v>227.85</v>
      </c>
      <c r="L2065" s="294">
        <v>3473.25</v>
      </c>
      <c r="M2065" s="294">
        <v>3245.4</v>
      </c>
      <c r="N2065" s="291" t="s">
        <v>42</v>
      </c>
    </row>
    <row r="2066" s="291" customFormat="1" hidden="1" outlineLevel="2" spans="1:14">
      <c r="A2066" s="291">
        <v>1884</v>
      </c>
      <c r="B2066" s="291" t="s">
        <v>1164</v>
      </c>
      <c r="C2066" s="291" t="s">
        <v>1541</v>
      </c>
      <c r="D2066" s="291" t="s">
        <v>412</v>
      </c>
      <c r="E2066" s="291" t="s">
        <v>1166</v>
      </c>
      <c r="F2066" s="291" t="s">
        <v>1167</v>
      </c>
      <c r="G2066" s="291" t="s">
        <v>1172</v>
      </c>
      <c r="H2066" s="294">
        <v>18.23</v>
      </c>
      <c r="I2066" s="294">
        <v>36.456</v>
      </c>
      <c r="J2066" s="291" t="s">
        <v>1169</v>
      </c>
      <c r="K2066" s="294">
        <v>227.85</v>
      </c>
      <c r="L2066" s="294">
        <v>3473.25</v>
      </c>
      <c r="M2066" s="294">
        <v>3245.4</v>
      </c>
      <c r="N2066" s="291" t="s">
        <v>42</v>
      </c>
    </row>
    <row r="2067" s="291" customFormat="1" hidden="1" outlineLevel="2" spans="1:14">
      <c r="A2067" s="291">
        <v>1885</v>
      </c>
      <c r="B2067" s="291" t="s">
        <v>1164</v>
      </c>
      <c r="C2067" s="291" t="s">
        <v>1541</v>
      </c>
      <c r="D2067" s="291" t="s">
        <v>412</v>
      </c>
      <c r="E2067" s="291" t="s">
        <v>1166</v>
      </c>
      <c r="F2067" s="291" t="s">
        <v>1167</v>
      </c>
      <c r="G2067" s="291" t="s">
        <v>1173</v>
      </c>
      <c r="H2067" s="294">
        <v>18.23</v>
      </c>
      <c r="I2067" s="294">
        <v>36.456</v>
      </c>
      <c r="J2067" s="291" t="s">
        <v>1169</v>
      </c>
      <c r="K2067" s="294">
        <v>227.85</v>
      </c>
      <c r="L2067" s="294">
        <v>3473.25</v>
      </c>
      <c r="M2067" s="294">
        <v>3245.4</v>
      </c>
      <c r="N2067" s="291" t="s">
        <v>42</v>
      </c>
    </row>
    <row r="2068" s="291" customFormat="1" hidden="1" outlineLevel="2" spans="1:14">
      <c r="A2068" s="291">
        <v>1886</v>
      </c>
      <c r="B2068" s="291" t="s">
        <v>1164</v>
      </c>
      <c r="C2068" s="291" t="s">
        <v>1541</v>
      </c>
      <c r="D2068" s="291" t="s">
        <v>412</v>
      </c>
      <c r="E2068" s="291" t="s">
        <v>1166</v>
      </c>
      <c r="F2068" s="291" t="s">
        <v>1167</v>
      </c>
      <c r="G2068" s="291" t="s">
        <v>1174</v>
      </c>
      <c r="H2068" s="294">
        <v>18.23</v>
      </c>
      <c r="I2068" s="294">
        <v>36.456</v>
      </c>
      <c r="J2068" s="291" t="s">
        <v>1169</v>
      </c>
      <c r="K2068" s="294">
        <v>227.85</v>
      </c>
      <c r="L2068" s="294">
        <v>3473.25</v>
      </c>
      <c r="M2068" s="294">
        <v>3245.4</v>
      </c>
      <c r="N2068" s="291" t="s">
        <v>42</v>
      </c>
    </row>
    <row r="2069" s="291" customFormat="1" hidden="1" outlineLevel="2" spans="1:14">
      <c r="A2069" s="291">
        <v>1887</v>
      </c>
      <c r="B2069" s="291" t="s">
        <v>1164</v>
      </c>
      <c r="C2069" s="291" t="s">
        <v>1541</v>
      </c>
      <c r="D2069" s="291" t="s">
        <v>412</v>
      </c>
      <c r="E2069" s="291" t="s">
        <v>1166</v>
      </c>
      <c r="F2069" s="291" t="s">
        <v>1167</v>
      </c>
      <c r="G2069" s="291" t="s">
        <v>1175</v>
      </c>
      <c r="H2069" s="294">
        <v>18.23</v>
      </c>
      <c r="I2069" s="294">
        <v>36.456</v>
      </c>
      <c r="J2069" s="291" t="s">
        <v>1169</v>
      </c>
      <c r="K2069" s="294">
        <v>227.85</v>
      </c>
      <c r="L2069" s="294">
        <v>3473.25</v>
      </c>
      <c r="M2069" s="294">
        <v>3245.4</v>
      </c>
      <c r="N2069" s="291" t="s">
        <v>42</v>
      </c>
    </row>
    <row r="2070" s="291" customFormat="1" outlineLevel="1" collapsed="1" spans="4:14">
      <c r="D2070" s="293" t="s">
        <v>1542</v>
      </c>
      <c r="H2070" s="294">
        <f>SUBTOTAL(9,H2059:H2069)</f>
        <v>200.53</v>
      </c>
      <c r="I2070" s="294">
        <f>SUBTOTAL(9,I2059:I2069)</f>
        <v>401.016</v>
      </c>
      <c r="K2070" s="294"/>
      <c r="L2070" s="294"/>
      <c r="M2070" s="294"/>
      <c r="N2070" s="291">
        <f>SUBTOTAL(9,N2059:N2069)</f>
        <v>0</v>
      </c>
    </row>
    <row r="2071" s="291" customFormat="1" hidden="1" outlineLevel="2" spans="1:14">
      <c r="A2071" s="291">
        <v>1888</v>
      </c>
      <c r="B2071" s="291" t="s">
        <v>1164</v>
      </c>
      <c r="C2071" s="291" t="s">
        <v>1543</v>
      </c>
      <c r="D2071" s="291" t="s">
        <v>887</v>
      </c>
      <c r="E2071" s="291" t="s">
        <v>1166</v>
      </c>
      <c r="F2071" s="291" t="s">
        <v>1167</v>
      </c>
      <c r="G2071" s="291" t="s">
        <v>1168</v>
      </c>
      <c r="H2071" s="294">
        <v>18.22</v>
      </c>
      <c r="I2071" s="294">
        <v>36.44</v>
      </c>
      <c r="J2071" s="291" t="s">
        <v>1169</v>
      </c>
      <c r="K2071" s="294">
        <v>227.75</v>
      </c>
      <c r="L2071" s="294">
        <v>3473.25</v>
      </c>
      <c r="M2071" s="294">
        <v>3245.5</v>
      </c>
      <c r="N2071" s="291" t="s">
        <v>42</v>
      </c>
    </row>
    <row r="2072" s="291" customFormat="1" hidden="1" outlineLevel="2" spans="1:14">
      <c r="A2072" s="291">
        <v>1889</v>
      </c>
      <c r="B2072" s="291" t="s">
        <v>1164</v>
      </c>
      <c r="C2072" s="291" t="s">
        <v>1543</v>
      </c>
      <c r="D2072" s="291" t="s">
        <v>887</v>
      </c>
      <c r="E2072" s="291" t="s">
        <v>1166</v>
      </c>
      <c r="F2072" s="291" t="s">
        <v>1167</v>
      </c>
      <c r="G2072" s="291" t="s">
        <v>1170</v>
      </c>
      <c r="H2072" s="294">
        <v>18.22</v>
      </c>
      <c r="I2072" s="294">
        <v>36.44</v>
      </c>
      <c r="J2072" s="291" t="s">
        <v>1169</v>
      </c>
      <c r="K2072" s="294">
        <v>227.75</v>
      </c>
      <c r="L2072" s="294">
        <v>3473.25</v>
      </c>
      <c r="M2072" s="294">
        <v>3245.5</v>
      </c>
      <c r="N2072" s="291" t="s">
        <v>42</v>
      </c>
    </row>
    <row r="2073" s="291" customFormat="1" hidden="1" outlineLevel="2" spans="1:14">
      <c r="A2073" s="291">
        <v>1890</v>
      </c>
      <c r="B2073" s="291" t="s">
        <v>1164</v>
      </c>
      <c r="C2073" s="291" t="s">
        <v>1543</v>
      </c>
      <c r="D2073" s="291" t="s">
        <v>887</v>
      </c>
      <c r="E2073" s="291" t="s">
        <v>1166</v>
      </c>
      <c r="F2073" s="291" t="s">
        <v>1167</v>
      </c>
      <c r="G2073" s="291" t="s">
        <v>1171</v>
      </c>
      <c r="H2073" s="294">
        <v>18.22</v>
      </c>
      <c r="I2073" s="294">
        <v>36.44</v>
      </c>
      <c r="J2073" s="291" t="s">
        <v>1169</v>
      </c>
      <c r="K2073" s="294">
        <v>227.75</v>
      </c>
      <c r="L2073" s="294">
        <v>3473.25</v>
      </c>
      <c r="M2073" s="294">
        <v>3245.5</v>
      </c>
      <c r="N2073" s="291" t="s">
        <v>42</v>
      </c>
    </row>
    <row r="2074" s="291" customFormat="1" hidden="1" outlineLevel="2" spans="1:14">
      <c r="A2074" s="291">
        <v>1891</v>
      </c>
      <c r="B2074" s="291" t="s">
        <v>1164</v>
      </c>
      <c r="C2074" s="291" t="s">
        <v>1543</v>
      </c>
      <c r="D2074" s="291" t="s">
        <v>887</v>
      </c>
      <c r="E2074" s="291" t="s">
        <v>1166</v>
      </c>
      <c r="F2074" s="291" t="s">
        <v>1167</v>
      </c>
      <c r="G2074" s="291" t="s">
        <v>1172</v>
      </c>
      <c r="H2074" s="294">
        <v>18.22</v>
      </c>
      <c r="I2074" s="294">
        <v>36.44</v>
      </c>
      <c r="J2074" s="291" t="s">
        <v>1169</v>
      </c>
      <c r="K2074" s="294">
        <v>227.75</v>
      </c>
      <c r="L2074" s="294">
        <v>3473.25</v>
      </c>
      <c r="M2074" s="294">
        <v>3245.5</v>
      </c>
      <c r="N2074" s="291" t="s">
        <v>42</v>
      </c>
    </row>
    <row r="2075" s="291" customFormat="1" hidden="1" outlineLevel="2" spans="1:14">
      <c r="A2075" s="291">
        <v>1892</v>
      </c>
      <c r="B2075" s="291" t="s">
        <v>1164</v>
      </c>
      <c r="C2075" s="291" t="s">
        <v>1543</v>
      </c>
      <c r="D2075" s="291" t="s">
        <v>887</v>
      </c>
      <c r="E2075" s="291" t="s">
        <v>1166</v>
      </c>
      <c r="F2075" s="291" t="s">
        <v>1167</v>
      </c>
      <c r="G2075" s="291" t="s">
        <v>1173</v>
      </c>
      <c r="H2075" s="294">
        <v>18.22</v>
      </c>
      <c r="I2075" s="294">
        <v>36.44</v>
      </c>
      <c r="J2075" s="291" t="s">
        <v>1169</v>
      </c>
      <c r="K2075" s="294">
        <v>227.75</v>
      </c>
      <c r="L2075" s="294">
        <v>3473.25</v>
      </c>
      <c r="M2075" s="294">
        <v>3245.5</v>
      </c>
      <c r="N2075" s="291" t="s">
        <v>42</v>
      </c>
    </row>
    <row r="2076" s="291" customFormat="1" hidden="1" outlineLevel="2" spans="1:14">
      <c r="A2076" s="291">
        <v>1893</v>
      </c>
      <c r="B2076" s="291" t="s">
        <v>1164</v>
      </c>
      <c r="C2076" s="291" t="s">
        <v>1543</v>
      </c>
      <c r="D2076" s="291" t="s">
        <v>887</v>
      </c>
      <c r="E2076" s="291" t="s">
        <v>1166</v>
      </c>
      <c r="F2076" s="291" t="s">
        <v>1167</v>
      </c>
      <c r="G2076" s="291" t="s">
        <v>1174</v>
      </c>
      <c r="H2076" s="294">
        <v>18.22</v>
      </c>
      <c r="I2076" s="294">
        <v>36.44</v>
      </c>
      <c r="J2076" s="291" t="s">
        <v>1169</v>
      </c>
      <c r="K2076" s="294">
        <v>227.75</v>
      </c>
      <c r="L2076" s="294">
        <v>3473.25</v>
      </c>
      <c r="M2076" s="294">
        <v>3245.5</v>
      </c>
      <c r="N2076" s="291" t="s">
        <v>42</v>
      </c>
    </row>
    <row r="2077" s="291" customFormat="1" hidden="1" outlineLevel="2" spans="1:14">
      <c r="A2077" s="291">
        <v>1894</v>
      </c>
      <c r="B2077" s="291" t="s">
        <v>1164</v>
      </c>
      <c r="C2077" s="291" t="s">
        <v>1543</v>
      </c>
      <c r="D2077" s="291" t="s">
        <v>887</v>
      </c>
      <c r="E2077" s="291" t="s">
        <v>1166</v>
      </c>
      <c r="F2077" s="291" t="s">
        <v>1167</v>
      </c>
      <c r="G2077" s="291" t="s">
        <v>1175</v>
      </c>
      <c r="H2077" s="294">
        <v>18.22</v>
      </c>
      <c r="I2077" s="294">
        <v>36.44</v>
      </c>
      <c r="J2077" s="291" t="s">
        <v>1169</v>
      </c>
      <c r="K2077" s="294">
        <v>227.75</v>
      </c>
      <c r="L2077" s="294">
        <v>3473.25</v>
      </c>
      <c r="M2077" s="294">
        <v>3245.5</v>
      </c>
      <c r="N2077" s="291" t="s">
        <v>42</v>
      </c>
    </row>
    <row r="2078" s="291" customFormat="1" outlineLevel="1" collapsed="1" spans="4:14">
      <c r="D2078" s="293" t="s">
        <v>1544</v>
      </c>
      <c r="H2078" s="294">
        <f>SUBTOTAL(9,H2071:H2077)</f>
        <v>127.54</v>
      </c>
      <c r="I2078" s="294">
        <f>SUBTOTAL(9,I2071:I2077)</f>
        <v>255.08</v>
      </c>
      <c r="K2078" s="294"/>
      <c r="L2078" s="294"/>
      <c r="M2078" s="294"/>
      <c r="N2078" s="291">
        <f>SUBTOTAL(9,N2071:N2077)</f>
        <v>0</v>
      </c>
    </row>
    <row r="2079" s="291" customFormat="1" hidden="1" outlineLevel="2" spans="1:14">
      <c r="A2079" s="291">
        <v>1895</v>
      </c>
      <c r="B2079" s="291" t="s">
        <v>1164</v>
      </c>
      <c r="C2079" s="291" t="s">
        <v>1545</v>
      </c>
      <c r="D2079" s="291" t="s">
        <v>546</v>
      </c>
      <c r="E2079" s="291" t="s">
        <v>1166</v>
      </c>
      <c r="F2079" s="291" t="s">
        <v>1167</v>
      </c>
      <c r="G2079" s="291" t="s">
        <v>1178</v>
      </c>
      <c r="H2079" s="294">
        <v>18.23</v>
      </c>
      <c r="I2079" s="294">
        <v>36.456</v>
      </c>
      <c r="J2079" s="291" t="s">
        <v>1169</v>
      </c>
      <c r="K2079" s="294">
        <v>227.85</v>
      </c>
      <c r="L2079" s="294">
        <v>3473.25</v>
      </c>
      <c r="M2079" s="294">
        <v>3245.4</v>
      </c>
      <c r="N2079" s="291" t="s">
        <v>42</v>
      </c>
    </row>
    <row r="2080" s="291" customFormat="1" hidden="1" outlineLevel="2" spans="1:14">
      <c r="A2080" s="291">
        <v>1896</v>
      </c>
      <c r="B2080" s="291" t="s">
        <v>1164</v>
      </c>
      <c r="C2080" s="291" t="s">
        <v>1545</v>
      </c>
      <c r="D2080" s="291" t="s">
        <v>546</v>
      </c>
      <c r="E2080" s="291" t="s">
        <v>1166</v>
      </c>
      <c r="F2080" s="291" t="s">
        <v>1167</v>
      </c>
      <c r="G2080" s="291" t="s">
        <v>1179</v>
      </c>
      <c r="H2080" s="294">
        <v>18.23</v>
      </c>
      <c r="I2080" s="294">
        <v>36.456</v>
      </c>
      <c r="J2080" s="291" t="s">
        <v>1169</v>
      </c>
      <c r="K2080" s="294">
        <v>227.85</v>
      </c>
      <c r="L2080" s="294">
        <v>3473.25</v>
      </c>
      <c r="M2080" s="294">
        <v>3245.4</v>
      </c>
      <c r="N2080" s="291" t="s">
        <v>42</v>
      </c>
    </row>
    <row r="2081" s="291" customFormat="1" hidden="1" outlineLevel="2" spans="1:14">
      <c r="A2081" s="291">
        <v>1897</v>
      </c>
      <c r="B2081" s="291" t="s">
        <v>1164</v>
      </c>
      <c r="C2081" s="291" t="s">
        <v>1545</v>
      </c>
      <c r="D2081" s="291" t="s">
        <v>546</v>
      </c>
      <c r="E2081" s="291" t="s">
        <v>1166</v>
      </c>
      <c r="F2081" s="291" t="s">
        <v>1167</v>
      </c>
      <c r="G2081" s="291" t="s">
        <v>1180</v>
      </c>
      <c r="H2081" s="294">
        <v>18.23</v>
      </c>
      <c r="I2081" s="294">
        <v>36.456</v>
      </c>
      <c r="J2081" s="291" t="s">
        <v>1169</v>
      </c>
      <c r="K2081" s="294">
        <v>227.85</v>
      </c>
      <c r="L2081" s="294">
        <v>3473.25</v>
      </c>
      <c r="M2081" s="294">
        <v>3245.4</v>
      </c>
      <c r="N2081" s="291" t="s">
        <v>42</v>
      </c>
    </row>
    <row r="2082" s="291" customFormat="1" hidden="1" outlineLevel="2" spans="1:14">
      <c r="A2082" s="291">
        <v>1898</v>
      </c>
      <c r="B2082" s="291" t="s">
        <v>1164</v>
      </c>
      <c r="C2082" s="291" t="s">
        <v>1545</v>
      </c>
      <c r="D2082" s="291" t="s">
        <v>546</v>
      </c>
      <c r="E2082" s="291" t="s">
        <v>1166</v>
      </c>
      <c r="F2082" s="291" t="s">
        <v>1167</v>
      </c>
      <c r="G2082" s="291" t="s">
        <v>1181</v>
      </c>
      <c r="H2082" s="294">
        <v>18.23</v>
      </c>
      <c r="I2082" s="294">
        <v>36.456</v>
      </c>
      <c r="J2082" s="291" t="s">
        <v>1169</v>
      </c>
      <c r="K2082" s="294">
        <v>227.85</v>
      </c>
      <c r="L2082" s="294">
        <v>3473.25</v>
      </c>
      <c r="M2082" s="294">
        <v>3245.4</v>
      </c>
      <c r="N2082" s="291" t="s">
        <v>42</v>
      </c>
    </row>
    <row r="2083" s="291" customFormat="1" hidden="1" outlineLevel="2" spans="1:14">
      <c r="A2083" s="291">
        <v>1899</v>
      </c>
      <c r="B2083" s="291" t="s">
        <v>1164</v>
      </c>
      <c r="C2083" s="291" t="s">
        <v>1545</v>
      </c>
      <c r="D2083" s="291" t="s">
        <v>546</v>
      </c>
      <c r="E2083" s="291" t="s">
        <v>1166</v>
      </c>
      <c r="F2083" s="291" t="s">
        <v>1167</v>
      </c>
      <c r="G2083" s="291" t="s">
        <v>1168</v>
      </c>
      <c r="H2083" s="294">
        <v>18.23</v>
      </c>
      <c r="I2083" s="294">
        <v>36.456</v>
      </c>
      <c r="J2083" s="291" t="s">
        <v>1169</v>
      </c>
      <c r="K2083" s="294">
        <v>227.85</v>
      </c>
      <c r="L2083" s="294">
        <v>3473.25</v>
      </c>
      <c r="M2083" s="294">
        <v>3245.4</v>
      </c>
      <c r="N2083" s="291" t="s">
        <v>42</v>
      </c>
    </row>
    <row r="2084" s="291" customFormat="1" hidden="1" outlineLevel="2" spans="1:14">
      <c r="A2084" s="291">
        <v>1900</v>
      </c>
      <c r="B2084" s="291" t="s">
        <v>1164</v>
      </c>
      <c r="C2084" s="291" t="s">
        <v>1545</v>
      </c>
      <c r="D2084" s="291" t="s">
        <v>546</v>
      </c>
      <c r="E2084" s="291" t="s">
        <v>1166</v>
      </c>
      <c r="F2084" s="291" t="s">
        <v>1167</v>
      </c>
      <c r="G2084" s="291" t="s">
        <v>1170</v>
      </c>
      <c r="H2084" s="294">
        <v>18.23</v>
      </c>
      <c r="I2084" s="294">
        <v>36.456</v>
      </c>
      <c r="J2084" s="291" t="s">
        <v>1169</v>
      </c>
      <c r="K2084" s="294">
        <v>227.85</v>
      </c>
      <c r="L2084" s="294">
        <v>3473.25</v>
      </c>
      <c r="M2084" s="294">
        <v>3245.4</v>
      </c>
      <c r="N2084" s="291" t="s">
        <v>42</v>
      </c>
    </row>
    <row r="2085" s="291" customFormat="1" hidden="1" outlineLevel="2" spans="1:14">
      <c r="A2085" s="291">
        <v>1901</v>
      </c>
      <c r="B2085" s="291" t="s">
        <v>1164</v>
      </c>
      <c r="C2085" s="291" t="s">
        <v>1545</v>
      </c>
      <c r="D2085" s="291" t="s">
        <v>546</v>
      </c>
      <c r="E2085" s="291" t="s">
        <v>1166</v>
      </c>
      <c r="F2085" s="291" t="s">
        <v>1167</v>
      </c>
      <c r="G2085" s="291" t="s">
        <v>1171</v>
      </c>
      <c r="H2085" s="294">
        <v>18.23</v>
      </c>
      <c r="I2085" s="294">
        <v>36.456</v>
      </c>
      <c r="J2085" s="291" t="s">
        <v>1169</v>
      </c>
      <c r="K2085" s="294">
        <v>227.85</v>
      </c>
      <c r="L2085" s="294">
        <v>3473.25</v>
      </c>
      <c r="M2085" s="294">
        <v>3245.4</v>
      </c>
      <c r="N2085" s="291" t="s">
        <v>42</v>
      </c>
    </row>
    <row r="2086" s="291" customFormat="1" hidden="1" outlineLevel="2" spans="1:14">
      <c r="A2086" s="291">
        <v>1902</v>
      </c>
      <c r="B2086" s="291" t="s">
        <v>1164</v>
      </c>
      <c r="C2086" s="291" t="s">
        <v>1545</v>
      </c>
      <c r="D2086" s="291" t="s">
        <v>546</v>
      </c>
      <c r="E2086" s="291" t="s">
        <v>1166</v>
      </c>
      <c r="F2086" s="291" t="s">
        <v>1167</v>
      </c>
      <c r="G2086" s="291" t="s">
        <v>1172</v>
      </c>
      <c r="H2086" s="294">
        <v>18.23</v>
      </c>
      <c r="I2086" s="294">
        <v>36.456</v>
      </c>
      <c r="J2086" s="291" t="s">
        <v>1169</v>
      </c>
      <c r="K2086" s="294">
        <v>227.85</v>
      </c>
      <c r="L2086" s="294">
        <v>3473.25</v>
      </c>
      <c r="M2086" s="294">
        <v>3245.4</v>
      </c>
      <c r="N2086" s="291" t="s">
        <v>42</v>
      </c>
    </row>
    <row r="2087" s="291" customFormat="1" hidden="1" outlineLevel="2" spans="1:14">
      <c r="A2087" s="291">
        <v>1903</v>
      </c>
      <c r="B2087" s="291" t="s">
        <v>1164</v>
      </c>
      <c r="C2087" s="291" t="s">
        <v>1545</v>
      </c>
      <c r="D2087" s="291" t="s">
        <v>546</v>
      </c>
      <c r="E2087" s="291" t="s">
        <v>1166</v>
      </c>
      <c r="F2087" s="291" t="s">
        <v>1167</v>
      </c>
      <c r="G2087" s="291" t="s">
        <v>1173</v>
      </c>
      <c r="H2087" s="294">
        <v>18.23</v>
      </c>
      <c r="I2087" s="294">
        <v>36.456</v>
      </c>
      <c r="J2087" s="291" t="s">
        <v>1169</v>
      </c>
      <c r="K2087" s="294">
        <v>227.85</v>
      </c>
      <c r="L2087" s="294">
        <v>3473.25</v>
      </c>
      <c r="M2087" s="294">
        <v>3245.4</v>
      </c>
      <c r="N2087" s="291" t="s">
        <v>42</v>
      </c>
    </row>
    <row r="2088" s="291" customFormat="1" hidden="1" outlineLevel="2" spans="1:14">
      <c r="A2088" s="291">
        <v>1904</v>
      </c>
      <c r="B2088" s="291" t="s">
        <v>1164</v>
      </c>
      <c r="C2088" s="291" t="s">
        <v>1545</v>
      </c>
      <c r="D2088" s="291" t="s">
        <v>546</v>
      </c>
      <c r="E2088" s="291" t="s">
        <v>1166</v>
      </c>
      <c r="F2088" s="291" t="s">
        <v>1167</v>
      </c>
      <c r="G2088" s="291" t="s">
        <v>1174</v>
      </c>
      <c r="H2088" s="294">
        <v>18.23</v>
      </c>
      <c r="I2088" s="294">
        <v>36.456</v>
      </c>
      <c r="J2088" s="291" t="s">
        <v>1169</v>
      </c>
      <c r="K2088" s="294">
        <v>227.85</v>
      </c>
      <c r="L2088" s="294">
        <v>3473.25</v>
      </c>
      <c r="M2088" s="294">
        <v>3245.4</v>
      </c>
      <c r="N2088" s="291" t="s">
        <v>42</v>
      </c>
    </row>
    <row r="2089" s="291" customFormat="1" hidden="1" outlineLevel="2" spans="1:14">
      <c r="A2089" s="291">
        <v>1905</v>
      </c>
      <c r="B2089" s="291" t="s">
        <v>1164</v>
      </c>
      <c r="C2089" s="291" t="s">
        <v>1545</v>
      </c>
      <c r="D2089" s="291" t="s">
        <v>546</v>
      </c>
      <c r="E2089" s="291" t="s">
        <v>1166</v>
      </c>
      <c r="F2089" s="291" t="s">
        <v>1167</v>
      </c>
      <c r="G2089" s="291" t="s">
        <v>1175</v>
      </c>
      <c r="H2089" s="294">
        <v>18.23</v>
      </c>
      <c r="I2089" s="294">
        <v>36.456</v>
      </c>
      <c r="J2089" s="291" t="s">
        <v>1169</v>
      </c>
      <c r="K2089" s="294">
        <v>227.85</v>
      </c>
      <c r="L2089" s="294">
        <v>3473.25</v>
      </c>
      <c r="M2089" s="294">
        <v>3245.4</v>
      </c>
      <c r="N2089" s="291" t="s">
        <v>42</v>
      </c>
    </row>
    <row r="2090" s="291" customFormat="1" outlineLevel="1" collapsed="1" spans="4:14">
      <c r="D2090" s="293" t="s">
        <v>1546</v>
      </c>
      <c r="H2090" s="294">
        <f>SUBTOTAL(9,H2079:H2089)</f>
        <v>200.53</v>
      </c>
      <c r="I2090" s="294">
        <f>SUBTOTAL(9,I2079:I2089)</f>
        <v>401.016</v>
      </c>
      <c r="K2090" s="294"/>
      <c r="L2090" s="294"/>
      <c r="M2090" s="294"/>
      <c r="N2090" s="291">
        <f>SUBTOTAL(9,N2079:N2089)</f>
        <v>0</v>
      </c>
    </row>
    <row r="2091" s="291" customFormat="1" hidden="1" outlineLevel="2" spans="1:14">
      <c r="A2091" s="291">
        <v>1906</v>
      </c>
      <c r="B2091" s="291" t="s">
        <v>1164</v>
      </c>
      <c r="C2091" s="291" t="s">
        <v>1547</v>
      </c>
      <c r="D2091" s="291" t="s">
        <v>548</v>
      </c>
      <c r="E2091" s="291" t="s">
        <v>1166</v>
      </c>
      <c r="F2091" s="291" t="s">
        <v>1167</v>
      </c>
      <c r="G2091" s="291" t="s">
        <v>1178</v>
      </c>
      <c r="H2091" s="294">
        <v>18.23</v>
      </c>
      <c r="I2091" s="294">
        <v>36.456</v>
      </c>
      <c r="J2091" s="291" t="s">
        <v>1169</v>
      </c>
      <c r="K2091" s="294">
        <v>227.85</v>
      </c>
      <c r="L2091" s="294">
        <v>3473.25</v>
      </c>
      <c r="M2091" s="294">
        <v>3245.4</v>
      </c>
      <c r="N2091" s="291" t="s">
        <v>42</v>
      </c>
    </row>
    <row r="2092" s="291" customFormat="1" hidden="1" outlineLevel="2" spans="1:14">
      <c r="A2092" s="291">
        <v>1907</v>
      </c>
      <c r="B2092" s="291" t="s">
        <v>1164</v>
      </c>
      <c r="C2092" s="291" t="s">
        <v>1547</v>
      </c>
      <c r="D2092" s="291" t="s">
        <v>548</v>
      </c>
      <c r="E2092" s="291" t="s">
        <v>1166</v>
      </c>
      <c r="F2092" s="291" t="s">
        <v>1167</v>
      </c>
      <c r="G2092" s="291" t="s">
        <v>1179</v>
      </c>
      <c r="H2092" s="294">
        <v>18.23</v>
      </c>
      <c r="I2092" s="294">
        <v>36.456</v>
      </c>
      <c r="J2092" s="291" t="s">
        <v>1169</v>
      </c>
      <c r="K2092" s="294">
        <v>227.85</v>
      </c>
      <c r="L2092" s="294">
        <v>3473.25</v>
      </c>
      <c r="M2092" s="294">
        <v>3245.4</v>
      </c>
      <c r="N2092" s="291" t="s">
        <v>42</v>
      </c>
    </row>
    <row r="2093" s="291" customFormat="1" hidden="1" outlineLevel="2" spans="1:14">
      <c r="A2093" s="291">
        <v>1908</v>
      </c>
      <c r="B2093" s="291" t="s">
        <v>1164</v>
      </c>
      <c r="C2093" s="291" t="s">
        <v>1547</v>
      </c>
      <c r="D2093" s="291" t="s">
        <v>548</v>
      </c>
      <c r="E2093" s="291" t="s">
        <v>1166</v>
      </c>
      <c r="F2093" s="291" t="s">
        <v>1167</v>
      </c>
      <c r="G2093" s="291" t="s">
        <v>1180</v>
      </c>
      <c r="H2093" s="294">
        <v>18.23</v>
      </c>
      <c r="I2093" s="294">
        <v>36.456</v>
      </c>
      <c r="J2093" s="291" t="s">
        <v>1169</v>
      </c>
      <c r="K2093" s="294">
        <v>227.85</v>
      </c>
      <c r="L2093" s="294">
        <v>3473.25</v>
      </c>
      <c r="M2093" s="294">
        <v>3245.4</v>
      </c>
      <c r="N2093" s="291" t="s">
        <v>42</v>
      </c>
    </row>
    <row r="2094" s="291" customFormat="1" hidden="1" outlineLevel="2" spans="1:14">
      <c r="A2094" s="291">
        <v>1909</v>
      </c>
      <c r="B2094" s="291" t="s">
        <v>1164</v>
      </c>
      <c r="C2094" s="291" t="s">
        <v>1547</v>
      </c>
      <c r="D2094" s="291" t="s">
        <v>548</v>
      </c>
      <c r="E2094" s="291" t="s">
        <v>1166</v>
      </c>
      <c r="F2094" s="291" t="s">
        <v>1167</v>
      </c>
      <c r="G2094" s="291" t="s">
        <v>1181</v>
      </c>
      <c r="H2094" s="294">
        <v>18.23</v>
      </c>
      <c r="I2094" s="294">
        <v>36.456</v>
      </c>
      <c r="J2094" s="291" t="s">
        <v>1169</v>
      </c>
      <c r="K2094" s="294">
        <v>227.85</v>
      </c>
      <c r="L2094" s="294">
        <v>3473.25</v>
      </c>
      <c r="M2094" s="294">
        <v>3245.4</v>
      </c>
      <c r="N2094" s="291" t="s">
        <v>42</v>
      </c>
    </row>
    <row r="2095" s="291" customFormat="1" hidden="1" outlineLevel="2" spans="1:14">
      <c r="A2095" s="291">
        <v>1910</v>
      </c>
      <c r="B2095" s="291" t="s">
        <v>1164</v>
      </c>
      <c r="C2095" s="291" t="s">
        <v>1547</v>
      </c>
      <c r="D2095" s="291" t="s">
        <v>548</v>
      </c>
      <c r="E2095" s="291" t="s">
        <v>1166</v>
      </c>
      <c r="F2095" s="291" t="s">
        <v>1167</v>
      </c>
      <c r="G2095" s="291" t="s">
        <v>1168</v>
      </c>
      <c r="H2095" s="294">
        <v>18.23</v>
      </c>
      <c r="I2095" s="294">
        <v>36.456</v>
      </c>
      <c r="J2095" s="291" t="s">
        <v>1169</v>
      </c>
      <c r="K2095" s="294">
        <v>227.85</v>
      </c>
      <c r="L2095" s="294">
        <v>3473.25</v>
      </c>
      <c r="M2095" s="294">
        <v>3245.4</v>
      </c>
      <c r="N2095" s="291" t="s">
        <v>42</v>
      </c>
    </row>
    <row r="2096" s="291" customFormat="1" hidden="1" outlineLevel="2" spans="1:14">
      <c r="A2096" s="291">
        <v>1911</v>
      </c>
      <c r="B2096" s="291" t="s">
        <v>1164</v>
      </c>
      <c r="C2096" s="291" t="s">
        <v>1547</v>
      </c>
      <c r="D2096" s="291" t="s">
        <v>548</v>
      </c>
      <c r="E2096" s="291" t="s">
        <v>1166</v>
      </c>
      <c r="F2096" s="291" t="s">
        <v>1167</v>
      </c>
      <c r="G2096" s="291" t="s">
        <v>1170</v>
      </c>
      <c r="H2096" s="294">
        <v>18.23</v>
      </c>
      <c r="I2096" s="294">
        <v>36.456</v>
      </c>
      <c r="J2096" s="291" t="s">
        <v>1169</v>
      </c>
      <c r="K2096" s="294">
        <v>227.85</v>
      </c>
      <c r="L2096" s="294">
        <v>3473.25</v>
      </c>
      <c r="M2096" s="294">
        <v>3245.4</v>
      </c>
      <c r="N2096" s="291" t="s">
        <v>42</v>
      </c>
    </row>
    <row r="2097" s="291" customFormat="1" hidden="1" outlineLevel="2" spans="1:14">
      <c r="A2097" s="291">
        <v>1912</v>
      </c>
      <c r="B2097" s="291" t="s">
        <v>1164</v>
      </c>
      <c r="C2097" s="291" t="s">
        <v>1547</v>
      </c>
      <c r="D2097" s="291" t="s">
        <v>548</v>
      </c>
      <c r="E2097" s="291" t="s">
        <v>1166</v>
      </c>
      <c r="F2097" s="291" t="s">
        <v>1167</v>
      </c>
      <c r="G2097" s="291" t="s">
        <v>1171</v>
      </c>
      <c r="H2097" s="294">
        <v>18.23</v>
      </c>
      <c r="I2097" s="294">
        <v>36.456</v>
      </c>
      <c r="J2097" s="291" t="s">
        <v>1169</v>
      </c>
      <c r="K2097" s="294">
        <v>227.85</v>
      </c>
      <c r="L2097" s="294">
        <v>3473.25</v>
      </c>
      <c r="M2097" s="294">
        <v>3245.4</v>
      </c>
      <c r="N2097" s="291" t="s">
        <v>42</v>
      </c>
    </row>
    <row r="2098" s="291" customFormat="1" hidden="1" outlineLevel="2" spans="1:14">
      <c r="A2098" s="291">
        <v>1913</v>
      </c>
      <c r="B2098" s="291" t="s">
        <v>1164</v>
      </c>
      <c r="C2098" s="291" t="s">
        <v>1547</v>
      </c>
      <c r="D2098" s="291" t="s">
        <v>548</v>
      </c>
      <c r="E2098" s="291" t="s">
        <v>1166</v>
      </c>
      <c r="F2098" s="291" t="s">
        <v>1167</v>
      </c>
      <c r="G2098" s="291" t="s">
        <v>1172</v>
      </c>
      <c r="H2098" s="294">
        <v>18.23</v>
      </c>
      <c r="I2098" s="294">
        <v>36.456</v>
      </c>
      <c r="J2098" s="291" t="s">
        <v>1169</v>
      </c>
      <c r="K2098" s="294">
        <v>227.85</v>
      </c>
      <c r="L2098" s="294">
        <v>3473.25</v>
      </c>
      <c r="M2098" s="294">
        <v>3245.4</v>
      </c>
      <c r="N2098" s="291" t="s">
        <v>42</v>
      </c>
    </row>
    <row r="2099" s="291" customFormat="1" hidden="1" outlineLevel="2" spans="1:14">
      <c r="A2099" s="291">
        <v>1914</v>
      </c>
      <c r="B2099" s="291" t="s">
        <v>1164</v>
      </c>
      <c r="C2099" s="291" t="s">
        <v>1547</v>
      </c>
      <c r="D2099" s="291" t="s">
        <v>548</v>
      </c>
      <c r="E2099" s="291" t="s">
        <v>1166</v>
      </c>
      <c r="F2099" s="291" t="s">
        <v>1167</v>
      </c>
      <c r="G2099" s="291" t="s">
        <v>1173</v>
      </c>
      <c r="H2099" s="294">
        <v>18.23</v>
      </c>
      <c r="I2099" s="294">
        <v>36.456</v>
      </c>
      <c r="J2099" s="291" t="s">
        <v>1169</v>
      </c>
      <c r="K2099" s="294">
        <v>227.85</v>
      </c>
      <c r="L2099" s="294">
        <v>3473.25</v>
      </c>
      <c r="M2099" s="294">
        <v>3245.4</v>
      </c>
      <c r="N2099" s="291" t="s">
        <v>42</v>
      </c>
    </row>
    <row r="2100" s="291" customFormat="1" hidden="1" outlineLevel="2" spans="1:14">
      <c r="A2100" s="291">
        <v>1915</v>
      </c>
      <c r="B2100" s="291" t="s">
        <v>1164</v>
      </c>
      <c r="C2100" s="291" t="s">
        <v>1547</v>
      </c>
      <c r="D2100" s="291" t="s">
        <v>548</v>
      </c>
      <c r="E2100" s="291" t="s">
        <v>1166</v>
      </c>
      <c r="F2100" s="291" t="s">
        <v>1167</v>
      </c>
      <c r="G2100" s="291" t="s">
        <v>1174</v>
      </c>
      <c r="H2100" s="294">
        <v>18.23</v>
      </c>
      <c r="I2100" s="294">
        <v>36.456</v>
      </c>
      <c r="J2100" s="291" t="s">
        <v>1169</v>
      </c>
      <c r="K2100" s="294">
        <v>227.85</v>
      </c>
      <c r="L2100" s="294">
        <v>3473.25</v>
      </c>
      <c r="M2100" s="294">
        <v>3245.4</v>
      </c>
      <c r="N2100" s="291" t="s">
        <v>42</v>
      </c>
    </row>
    <row r="2101" s="291" customFormat="1" hidden="1" outlineLevel="2" spans="1:14">
      <c r="A2101" s="291">
        <v>1916</v>
      </c>
      <c r="B2101" s="291" t="s">
        <v>1164</v>
      </c>
      <c r="C2101" s="291" t="s">
        <v>1547</v>
      </c>
      <c r="D2101" s="291" t="s">
        <v>548</v>
      </c>
      <c r="E2101" s="291" t="s">
        <v>1166</v>
      </c>
      <c r="F2101" s="291" t="s">
        <v>1167</v>
      </c>
      <c r="G2101" s="291" t="s">
        <v>1175</v>
      </c>
      <c r="H2101" s="294">
        <v>18.23</v>
      </c>
      <c r="I2101" s="294">
        <v>36.456</v>
      </c>
      <c r="J2101" s="291" t="s">
        <v>1169</v>
      </c>
      <c r="K2101" s="294">
        <v>227.85</v>
      </c>
      <c r="L2101" s="294">
        <v>3473.25</v>
      </c>
      <c r="M2101" s="294">
        <v>3245.4</v>
      </c>
      <c r="N2101" s="291" t="s">
        <v>42</v>
      </c>
    </row>
    <row r="2102" s="291" customFormat="1" outlineLevel="1" collapsed="1" spans="4:14">
      <c r="D2102" s="293" t="s">
        <v>1548</v>
      </c>
      <c r="H2102" s="294">
        <f>SUBTOTAL(9,H2091:H2101)</f>
        <v>200.53</v>
      </c>
      <c r="I2102" s="294">
        <f>SUBTOTAL(9,I2091:I2101)</f>
        <v>401.016</v>
      </c>
      <c r="K2102" s="294"/>
      <c r="L2102" s="294"/>
      <c r="M2102" s="294"/>
      <c r="N2102" s="291">
        <f>SUBTOTAL(9,N2091:N2101)</f>
        <v>0</v>
      </c>
    </row>
    <row r="2103" s="291" customFormat="1" hidden="1" outlineLevel="2" spans="1:14">
      <c r="A2103" s="291">
        <v>1917</v>
      </c>
      <c r="B2103" s="291" t="s">
        <v>1164</v>
      </c>
      <c r="C2103" s="291" t="s">
        <v>1549</v>
      </c>
      <c r="D2103" s="291" t="s">
        <v>204</v>
      </c>
      <c r="E2103" s="291" t="s">
        <v>1166</v>
      </c>
      <c r="F2103" s="291" t="s">
        <v>1167</v>
      </c>
      <c r="G2103" s="291" t="s">
        <v>1178</v>
      </c>
      <c r="H2103" s="294">
        <v>18.23</v>
      </c>
      <c r="I2103" s="294">
        <v>36.456</v>
      </c>
      <c r="J2103" s="291" t="s">
        <v>1169</v>
      </c>
      <c r="K2103" s="294">
        <v>227.85</v>
      </c>
      <c r="L2103" s="294">
        <v>3473.25</v>
      </c>
      <c r="M2103" s="294">
        <v>3245.4</v>
      </c>
      <c r="N2103" s="291" t="s">
        <v>42</v>
      </c>
    </row>
    <row r="2104" s="291" customFormat="1" hidden="1" outlineLevel="2" spans="1:14">
      <c r="A2104" s="291">
        <v>1918</v>
      </c>
      <c r="B2104" s="291" t="s">
        <v>1164</v>
      </c>
      <c r="C2104" s="291" t="s">
        <v>1549</v>
      </c>
      <c r="D2104" s="291" t="s">
        <v>204</v>
      </c>
      <c r="E2104" s="291" t="s">
        <v>1166</v>
      </c>
      <c r="F2104" s="291" t="s">
        <v>1167</v>
      </c>
      <c r="G2104" s="291" t="s">
        <v>1179</v>
      </c>
      <c r="H2104" s="294">
        <v>18.23</v>
      </c>
      <c r="I2104" s="294">
        <v>36.456</v>
      </c>
      <c r="J2104" s="291" t="s">
        <v>1169</v>
      </c>
      <c r="K2104" s="294">
        <v>227.85</v>
      </c>
      <c r="L2104" s="294">
        <v>3473.25</v>
      </c>
      <c r="M2104" s="294">
        <v>3245.4</v>
      </c>
      <c r="N2104" s="291" t="s">
        <v>42</v>
      </c>
    </row>
    <row r="2105" s="291" customFormat="1" hidden="1" outlineLevel="2" spans="1:14">
      <c r="A2105" s="291">
        <v>1919</v>
      </c>
      <c r="B2105" s="291" t="s">
        <v>1164</v>
      </c>
      <c r="C2105" s="291" t="s">
        <v>1549</v>
      </c>
      <c r="D2105" s="291" t="s">
        <v>204</v>
      </c>
      <c r="E2105" s="291" t="s">
        <v>1166</v>
      </c>
      <c r="F2105" s="291" t="s">
        <v>1167</v>
      </c>
      <c r="G2105" s="291" t="s">
        <v>1180</v>
      </c>
      <c r="H2105" s="294">
        <v>18.23</v>
      </c>
      <c r="I2105" s="294">
        <v>36.456</v>
      </c>
      <c r="J2105" s="291" t="s">
        <v>1169</v>
      </c>
      <c r="K2105" s="294">
        <v>227.85</v>
      </c>
      <c r="L2105" s="294">
        <v>3473.25</v>
      </c>
      <c r="M2105" s="294">
        <v>3245.4</v>
      </c>
      <c r="N2105" s="291" t="s">
        <v>42</v>
      </c>
    </row>
    <row r="2106" s="291" customFormat="1" hidden="1" outlineLevel="2" spans="1:14">
      <c r="A2106" s="291">
        <v>1920</v>
      </c>
      <c r="B2106" s="291" t="s">
        <v>1164</v>
      </c>
      <c r="C2106" s="291" t="s">
        <v>1549</v>
      </c>
      <c r="D2106" s="291" t="s">
        <v>204</v>
      </c>
      <c r="E2106" s="291" t="s">
        <v>1166</v>
      </c>
      <c r="F2106" s="291" t="s">
        <v>1167</v>
      </c>
      <c r="G2106" s="291" t="s">
        <v>1181</v>
      </c>
      <c r="H2106" s="294">
        <v>18.23</v>
      </c>
      <c r="I2106" s="294">
        <v>36.456</v>
      </c>
      <c r="J2106" s="291" t="s">
        <v>1169</v>
      </c>
      <c r="K2106" s="294">
        <v>227.85</v>
      </c>
      <c r="L2106" s="294">
        <v>3473.25</v>
      </c>
      <c r="M2106" s="294">
        <v>3245.4</v>
      </c>
      <c r="N2106" s="291" t="s">
        <v>42</v>
      </c>
    </row>
    <row r="2107" s="291" customFormat="1" hidden="1" outlineLevel="2" spans="1:14">
      <c r="A2107" s="291">
        <v>1921</v>
      </c>
      <c r="B2107" s="291" t="s">
        <v>1164</v>
      </c>
      <c r="C2107" s="291" t="s">
        <v>1549</v>
      </c>
      <c r="D2107" s="291" t="s">
        <v>204</v>
      </c>
      <c r="E2107" s="291" t="s">
        <v>1166</v>
      </c>
      <c r="F2107" s="291" t="s">
        <v>1167</v>
      </c>
      <c r="G2107" s="291" t="s">
        <v>1168</v>
      </c>
      <c r="H2107" s="294">
        <v>18.23</v>
      </c>
      <c r="I2107" s="294">
        <v>36.456</v>
      </c>
      <c r="J2107" s="291" t="s">
        <v>1169</v>
      </c>
      <c r="K2107" s="294">
        <v>227.85</v>
      </c>
      <c r="L2107" s="294">
        <v>3473.25</v>
      </c>
      <c r="M2107" s="294">
        <v>3245.4</v>
      </c>
      <c r="N2107" s="291" t="s">
        <v>42</v>
      </c>
    </row>
    <row r="2108" s="291" customFormat="1" hidden="1" outlineLevel="2" spans="1:14">
      <c r="A2108" s="291">
        <v>1922</v>
      </c>
      <c r="B2108" s="291" t="s">
        <v>1164</v>
      </c>
      <c r="C2108" s="291" t="s">
        <v>1549</v>
      </c>
      <c r="D2108" s="291" t="s">
        <v>204</v>
      </c>
      <c r="E2108" s="291" t="s">
        <v>1166</v>
      </c>
      <c r="F2108" s="291" t="s">
        <v>1167</v>
      </c>
      <c r="G2108" s="291" t="s">
        <v>1170</v>
      </c>
      <c r="H2108" s="294">
        <v>18.23</v>
      </c>
      <c r="I2108" s="294">
        <v>36.456</v>
      </c>
      <c r="J2108" s="291" t="s">
        <v>1169</v>
      </c>
      <c r="K2108" s="294">
        <v>227.85</v>
      </c>
      <c r="L2108" s="294">
        <v>3473.25</v>
      </c>
      <c r="M2108" s="294">
        <v>3245.4</v>
      </c>
      <c r="N2108" s="291" t="s">
        <v>42</v>
      </c>
    </row>
    <row r="2109" s="291" customFormat="1" hidden="1" outlineLevel="2" spans="1:14">
      <c r="A2109" s="291">
        <v>1923</v>
      </c>
      <c r="B2109" s="291" t="s">
        <v>1164</v>
      </c>
      <c r="C2109" s="291" t="s">
        <v>1549</v>
      </c>
      <c r="D2109" s="291" t="s">
        <v>204</v>
      </c>
      <c r="E2109" s="291" t="s">
        <v>1166</v>
      </c>
      <c r="F2109" s="291" t="s">
        <v>1167</v>
      </c>
      <c r="G2109" s="291" t="s">
        <v>1171</v>
      </c>
      <c r="H2109" s="294">
        <v>18.23</v>
      </c>
      <c r="I2109" s="294">
        <v>36.456</v>
      </c>
      <c r="J2109" s="291" t="s">
        <v>1169</v>
      </c>
      <c r="K2109" s="294">
        <v>227.85</v>
      </c>
      <c r="L2109" s="294">
        <v>3473.25</v>
      </c>
      <c r="M2109" s="294">
        <v>3245.4</v>
      </c>
      <c r="N2109" s="291" t="s">
        <v>42</v>
      </c>
    </row>
    <row r="2110" s="291" customFormat="1" hidden="1" outlineLevel="2" spans="1:14">
      <c r="A2110" s="291">
        <v>1924</v>
      </c>
      <c r="B2110" s="291" t="s">
        <v>1164</v>
      </c>
      <c r="C2110" s="291" t="s">
        <v>1549</v>
      </c>
      <c r="D2110" s="291" t="s">
        <v>204</v>
      </c>
      <c r="E2110" s="291" t="s">
        <v>1166</v>
      </c>
      <c r="F2110" s="291" t="s">
        <v>1167</v>
      </c>
      <c r="G2110" s="291" t="s">
        <v>1172</v>
      </c>
      <c r="H2110" s="294">
        <v>18.23</v>
      </c>
      <c r="I2110" s="294">
        <v>36.456</v>
      </c>
      <c r="J2110" s="291" t="s">
        <v>1169</v>
      </c>
      <c r="K2110" s="294">
        <v>227.85</v>
      </c>
      <c r="L2110" s="294">
        <v>3473.25</v>
      </c>
      <c r="M2110" s="294">
        <v>3245.4</v>
      </c>
      <c r="N2110" s="291" t="s">
        <v>42</v>
      </c>
    </row>
    <row r="2111" s="291" customFormat="1" hidden="1" outlineLevel="2" spans="1:14">
      <c r="A2111" s="291">
        <v>1925</v>
      </c>
      <c r="B2111" s="291" t="s">
        <v>1164</v>
      </c>
      <c r="C2111" s="291" t="s">
        <v>1549</v>
      </c>
      <c r="D2111" s="291" t="s">
        <v>204</v>
      </c>
      <c r="E2111" s="291" t="s">
        <v>1166</v>
      </c>
      <c r="F2111" s="291" t="s">
        <v>1167</v>
      </c>
      <c r="G2111" s="291" t="s">
        <v>1173</v>
      </c>
      <c r="H2111" s="294">
        <v>18.23</v>
      </c>
      <c r="I2111" s="294">
        <v>36.456</v>
      </c>
      <c r="J2111" s="291" t="s">
        <v>1169</v>
      </c>
      <c r="K2111" s="294">
        <v>227.85</v>
      </c>
      <c r="L2111" s="294">
        <v>3473.25</v>
      </c>
      <c r="M2111" s="294">
        <v>3245.4</v>
      </c>
      <c r="N2111" s="291" t="s">
        <v>42</v>
      </c>
    </row>
    <row r="2112" s="291" customFormat="1" hidden="1" outlineLevel="2" spans="1:14">
      <c r="A2112" s="291">
        <v>1926</v>
      </c>
      <c r="B2112" s="291" t="s">
        <v>1164</v>
      </c>
      <c r="C2112" s="291" t="s">
        <v>1549</v>
      </c>
      <c r="D2112" s="291" t="s">
        <v>204</v>
      </c>
      <c r="E2112" s="291" t="s">
        <v>1166</v>
      </c>
      <c r="F2112" s="291" t="s">
        <v>1167</v>
      </c>
      <c r="G2112" s="291" t="s">
        <v>1174</v>
      </c>
      <c r="H2112" s="294">
        <v>18.23</v>
      </c>
      <c r="I2112" s="294">
        <v>36.456</v>
      </c>
      <c r="J2112" s="291" t="s">
        <v>1169</v>
      </c>
      <c r="K2112" s="294">
        <v>227.85</v>
      </c>
      <c r="L2112" s="294">
        <v>3473.25</v>
      </c>
      <c r="M2112" s="294">
        <v>3245.4</v>
      </c>
      <c r="N2112" s="291" t="s">
        <v>42</v>
      </c>
    </row>
    <row r="2113" s="291" customFormat="1" hidden="1" outlineLevel="2" spans="1:14">
      <c r="A2113" s="291">
        <v>1927</v>
      </c>
      <c r="B2113" s="291" t="s">
        <v>1164</v>
      </c>
      <c r="C2113" s="291" t="s">
        <v>1549</v>
      </c>
      <c r="D2113" s="291" t="s">
        <v>204</v>
      </c>
      <c r="E2113" s="291" t="s">
        <v>1166</v>
      </c>
      <c r="F2113" s="291" t="s">
        <v>1167</v>
      </c>
      <c r="G2113" s="291" t="s">
        <v>1175</v>
      </c>
      <c r="H2113" s="294">
        <v>18.23</v>
      </c>
      <c r="I2113" s="294">
        <v>36.456</v>
      </c>
      <c r="J2113" s="291" t="s">
        <v>1169</v>
      </c>
      <c r="K2113" s="294">
        <v>227.85</v>
      </c>
      <c r="L2113" s="294">
        <v>3473.25</v>
      </c>
      <c r="M2113" s="294">
        <v>3245.4</v>
      </c>
      <c r="N2113" s="291" t="s">
        <v>42</v>
      </c>
    </row>
    <row r="2114" s="291" customFormat="1" outlineLevel="1" collapsed="1" spans="4:14">
      <c r="D2114" s="293" t="s">
        <v>1550</v>
      </c>
      <c r="H2114" s="294">
        <f>SUBTOTAL(9,H2103:H2113)</f>
        <v>200.53</v>
      </c>
      <c r="I2114" s="294">
        <f>SUBTOTAL(9,I2103:I2113)</f>
        <v>401.016</v>
      </c>
      <c r="K2114" s="294"/>
      <c r="L2114" s="294"/>
      <c r="M2114" s="294"/>
      <c r="N2114" s="291">
        <f>SUBTOTAL(9,N2103:N2113)</f>
        <v>0</v>
      </c>
    </row>
    <row r="2115" s="291" customFormat="1" hidden="1" outlineLevel="2" spans="1:14">
      <c r="A2115" s="291">
        <v>1928</v>
      </c>
      <c r="B2115" s="291" t="s">
        <v>1164</v>
      </c>
      <c r="C2115" s="291" t="s">
        <v>1551</v>
      </c>
      <c r="D2115" s="291" t="s">
        <v>497</v>
      </c>
      <c r="E2115" s="291" t="s">
        <v>1166</v>
      </c>
      <c r="F2115" s="291" t="s">
        <v>1167</v>
      </c>
      <c r="G2115" s="291" t="s">
        <v>1178</v>
      </c>
      <c r="H2115" s="294">
        <v>18.23</v>
      </c>
      <c r="I2115" s="294">
        <v>36.456</v>
      </c>
      <c r="J2115" s="291" t="s">
        <v>1169</v>
      </c>
      <c r="K2115" s="294">
        <v>227.85</v>
      </c>
      <c r="L2115" s="294">
        <v>3473.25</v>
      </c>
      <c r="M2115" s="294">
        <v>3245.4</v>
      </c>
      <c r="N2115" s="291" t="s">
        <v>42</v>
      </c>
    </row>
    <row r="2116" s="291" customFormat="1" hidden="1" outlineLevel="2" spans="1:14">
      <c r="A2116" s="291">
        <v>1929</v>
      </c>
      <c r="B2116" s="291" t="s">
        <v>1164</v>
      </c>
      <c r="C2116" s="291" t="s">
        <v>1551</v>
      </c>
      <c r="D2116" s="291" t="s">
        <v>497</v>
      </c>
      <c r="E2116" s="291" t="s">
        <v>1166</v>
      </c>
      <c r="F2116" s="291" t="s">
        <v>1167</v>
      </c>
      <c r="G2116" s="291" t="s">
        <v>1179</v>
      </c>
      <c r="H2116" s="294">
        <v>18.23</v>
      </c>
      <c r="I2116" s="294">
        <v>36.456</v>
      </c>
      <c r="J2116" s="291" t="s">
        <v>1169</v>
      </c>
      <c r="K2116" s="294">
        <v>227.85</v>
      </c>
      <c r="L2116" s="294">
        <v>3473.25</v>
      </c>
      <c r="M2116" s="294">
        <v>3245.4</v>
      </c>
      <c r="N2116" s="291" t="s">
        <v>42</v>
      </c>
    </row>
    <row r="2117" s="291" customFormat="1" hidden="1" outlineLevel="2" spans="1:14">
      <c r="A2117" s="291">
        <v>1930</v>
      </c>
      <c r="B2117" s="291" t="s">
        <v>1164</v>
      </c>
      <c r="C2117" s="291" t="s">
        <v>1551</v>
      </c>
      <c r="D2117" s="291" t="s">
        <v>497</v>
      </c>
      <c r="E2117" s="291" t="s">
        <v>1166</v>
      </c>
      <c r="F2117" s="291" t="s">
        <v>1167</v>
      </c>
      <c r="G2117" s="291" t="s">
        <v>1180</v>
      </c>
      <c r="H2117" s="294">
        <v>18.23</v>
      </c>
      <c r="I2117" s="294">
        <v>36.456</v>
      </c>
      <c r="J2117" s="291" t="s">
        <v>1169</v>
      </c>
      <c r="K2117" s="294">
        <v>227.85</v>
      </c>
      <c r="L2117" s="294">
        <v>3473.25</v>
      </c>
      <c r="M2117" s="294">
        <v>3245.4</v>
      </c>
      <c r="N2117" s="291" t="s">
        <v>42</v>
      </c>
    </row>
    <row r="2118" s="291" customFormat="1" hidden="1" outlineLevel="2" spans="1:14">
      <c r="A2118" s="291">
        <v>1931</v>
      </c>
      <c r="B2118" s="291" t="s">
        <v>1164</v>
      </c>
      <c r="C2118" s="291" t="s">
        <v>1551</v>
      </c>
      <c r="D2118" s="291" t="s">
        <v>497</v>
      </c>
      <c r="E2118" s="291" t="s">
        <v>1166</v>
      </c>
      <c r="F2118" s="291" t="s">
        <v>1167</v>
      </c>
      <c r="G2118" s="291" t="s">
        <v>1181</v>
      </c>
      <c r="H2118" s="294">
        <v>18.23</v>
      </c>
      <c r="I2118" s="294">
        <v>36.456</v>
      </c>
      <c r="J2118" s="291" t="s">
        <v>1169</v>
      </c>
      <c r="K2118" s="294">
        <v>227.85</v>
      </c>
      <c r="L2118" s="294">
        <v>3473.25</v>
      </c>
      <c r="M2118" s="294">
        <v>3245.4</v>
      </c>
      <c r="N2118" s="291" t="s">
        <v>42</v>
      </c>
    </row>
    <row r="2119" s="291" customFormat="1" hidden="1" outlineLevel="2" spans="1:14">
      <c r="A2119" s="291">
        <v>1932</v>
      </c>
      <c r="B2119" s="291" t="s">
        <v>1164</v>
      </c>
      <c r="C2119" s="291" t="s">
        <v>1551</v>
      </c>
      <c r="D2119" s="291" t="s">
        <v>497</v>
      </c>
      <c r="E2119" s="291" t="s">
        <v>1166</v>
      </c>
      <c r="F2119" s="291" t="s">
        <v>1167</v>
      </c>
      <c r="G2119" s="291" t="s">
        <v>1168</v>
      </c>
      <c r="H2119" s="294">
        <v>18.23</v>
      </c>
      <c r="I2119" s="294">
        <v>36.456</v>
      </c>
      <c r="J2119" s="291" t="s">
        <v>1169</v>
      </c>
      <c r="K2119" s="294">
        <v>227.85</v>
      </c>
      <c r="L2119" s="294">
        <v>3473.25</v>
      </c>
      <c r="M2119" s="294">
        <v>3245.4</v>
      </c>
      <c r="N2119" s="291" t="s">
        <v>42</v>
      </c>
    </row>
    <row r="2120" s="291" customFormat="1" hidden="1" outlineLevel="2" spans="1:14">
      <c r="A2120" s="291">
        <v>1933</v>
      </c>
      <c r="B2120" s="291" t="s">
        <v>1164</v>
      </c>
      <c r="C2120" s="291" t="s">
        <v>1551</v>
      </c>
      <c r="D2120" s="291" t="s">
        <v>497</v>
      </c>
      <c r="E2120" s="291" t="s">
        <v>1166</v>
      </c>
      <c r="F2120" s="291" t="s">
        <v>1167</v>
      </c>
      <c r="G2120" s="291" t="s">
        <v>1170</v>
      </c>
      <c r="H2120" s="294">
        <v>18.23</v>
      </c>
      <c r="I2120" s="294">
        <v>36.456</v>
      </c>
      <c r="J2120" s="291" t="s">
        <v>1169</v>
      </c>
      <c r="K2120" s="294">
        <v>227.85</v>
      </c>
      <c r="L2120" s="294">
        <v>3473.25</v>
      </c>
      <c r="M2120" s="294">
        <v>3245.4</v>
      </c>
      <c r="N2120" s="291" t="s">
        <v>42</v>
      </c>
    </row>
    <row r="2121" s="291" customFormat="1" hidden="1" outlineLevel="2" spans="1:14">
      <c r="A2121" s="291">
        <v>1934</v>
      </c>
      <c r="B2121" s="291" t="s">
        <v>1164</v>
      </c>
      <c r="C2121" s="291" t="s">
        <v>1551</v>
      </c>
      <c r="D2121" s="291" t="s">
        <v>497</v>
      </c>
      <c r="E2121" s="291" t="s">
        <v>1166</v>
      </c>
      <c r="F2121" s="291" t="s">
        <v>1167</v>
      </c>
      <c r="G2121" s="291" t="s">
        <v>1171</v>
      </c>
      <c r="H2121" s="294">
        <v>18.23</v>
      </c>
      <c r="I2121" s="294">
        <v>36.456</v>
      </c>
      <c r="J2121" s="291" t="s">
        <v>1169</v>
      </c>
      <c r="K2121" s="294">
        <v>227.85</v>
      </c>
      <c r="L2121" s="294">
        <v>3473.25</v>
      </c>
      <c r="M2121" s="294">
        <v>3245.4</v>
      </c>
      <c r="N2121" s="291" t="s">
        <v>42</v>
      </c>
    </row>
    <row r="2122" s="291" customFormat="1" hidden="1" outlineLevel="2" spans="1:14">
      <c r="A2122" s="291">
        <v>1935</v>
      </c>
      <c r="B2122" s="291" t="s">
        <v>1164</v>
      </c>
      <c r="C2122" s="291" t="s">
        <v>1551</v>
      </c>
      <c r="D2122" s="291" t="s">
        <v>497</v>
      </c>
      <c r="E2122" s="291" t="s">
        <v>1166</v>
      </c>
      <c r="F2122" s="291" t="s">
        <v>1167</v>
      </c>
      <c r="G2122" s="291" t="s">
        <v>1172</v>
      </c>
      <c r="H2122" s="294">
        <v>18.23</v>
      </c>
      <c r="I2122" s="294">
        <v>36.456</v>
      </c>
      <c r="J2122" s="291" t="s">
        <v>1169</v>
      </c>
      <c r="K2122" s="294">
        <v>227.85</v>
      </c>
      <c r="L2122" s="294">
        <v>3473.25</v>
      </c>
      <c r="M2122" s="294">
        <v>3245.4</v>
      </c>
      <c r="N2122" s="291" t="s">
        <v>42</v>
      </c>
    </row>
    <row r="2123" s="291" customFormat="1" hidden="1" outlineLevel="2" spans="1:14">
      <c r="A2123" s="291">
        <v>1936</v>
      </c>
      <c r="B2123" s="291" t="s">
        <v>1164</v>
      </c>
      <c r="C2123" s="291" t="s">
        <v>1551</v>
      </c>
      <c r="D2123" s="291" t="s">
        <v>497</v>
      </c>
      <c r="E2123" s="291" t="s">
        <v>1166</v>
      </c>
      <c r="F2123" s="291" t="s">
        <v>1167</v>
      </c>
      <c r="G2123" s="291" t="s">
        <v>1173</v>
      </c>
      <c r="H2123" s="294">
        <v>18.23</v>
      </c>
      <c r="I2123" s="294">
        <v>36.456</v>
      </c>
      <c r="J2123" s="291" t="s">
        <v>1169</v>
      </c>
      <c r="K2123" s="294">
        <v>227.85</v>
      </c>
      <c r="L2123" s="294">
        <v>3473.25</v>
      </c>
      <c r="M2123" s="294">
        <v>3245.4</v>
      </c>
      <c r="N2123" s="291" t="s">
        <v>42</v>
      </c>
    </row>
    <row r="2124" s="291" customFormat="1" hidden="1" outlineLevel="2" spans="1:14">
      <c r="A2124" s="291">
        <v>1937</v>
      </c>
      <c r="B2124" s="291" t="s">
        <v>1164</v>
      </c>
      <c r="C2124" s="291" t="s">
        <v>1551</v>
      </c>
      <c r="D2124" s="291" t="s">
        <v>497</v>
      </c>
      <c r="E2124" s="291" t="s">
        <v>1166</v>
      </c>
      <c r="F2124" s="291" t="s">
        <v>1167</v>
      </c>
      <c r="G2124" s="291" t="s">
        <v>1174</v>
      </c>
      <c r="H2124" s="294">
        <v>18.23</v>
      </c>
      <c r="I2124" s="294">
        <v>36.456</v>
      </c>
      <c r="J2124" s="291" t="s">
        <v>1169</v>
      </c>
      <c r="K2124" s="294">
        <v>227.85</v>
      </c>
      <c r="L2124" s="294">
        <v>3473.25</v>
      </c>
      <c r="M2124" s="294">
        <v>3245.4</v>
      </c>
      <c r="N2124" s="291" t="s">
        <v>42</v>
      </c>
    </row>
    <row r="2125" s="291" customFormat="1" hidden="1" outlineLevel="2" spans="1:14">
      <c r="A2125" s="291">
        <v>1938</v>
      </c>
      <c r="B2125" s="291" t="s">
        <v>1164</v>
      </c>
      <c r="C2125" s="291" t="s">
        <v>1551</v>
      </c>
      <c r="D2125" s="291" t="s">
        <v>497</v>
      </c>
      <c r="E2125" s="291" t="s">
        <v>1166</v>
      </c>
      <c r="F2125" s="291" t="s">
        <v>1167</v>
      </c>
      <c r="G2125" s="291" t="s">
        <v>1175</v>
      </c>
      <c r="H2125" s="294">
        <v>18.23</v>
      </c>
      <c r="I2125" s="294">
        <v>36.456</v>
      </c>
      <c r="J2125" s="291" t="s">
        <v>1169</v>
      </c>
      <c r="K2125" s="294">
        <v>227.85</v>
      </c>
      <c r="L2125" s="294">
        <v>3473.25</v>
      </c>
      <c r="M2125" s="294">
        <v>3245.4</v>
      </c>
      <c r="N2125" s="291" t="s">
        <v>42</v>
      </c>
    </row>
    <row r="2126" s="291" customFormat="1" outlineLevel="1" collapsed="1" spans="4:14">
      <c r="D2126" s="293" t="s">
        <v>1552</v>
      </c>
      <c r="H2126" s="294">
        <f>SUBTOTAL(9,H2115:H2125)</f>
        <v>200.53</v>
      </c>
      <c r="I2126" s="294">
        <f>SUBTOTAL(9,I2115:I2125)</f>
        <v>401.016</v>
      </c>
      <c r="K2126" s="294"/>
      <c r="L2126" s="294"/>
      <c r="M2126" s="294"/>
      <c r="N2126" s="291">
        <f>SUBTOTAL(9,N2115:N2125)</f>
        <v>0</v>
      </c>
    </row>
    <row r="2127" s="291" customFormat="1" hidden="1" outlineLevel="2" spans="1:14">
      <c r="A2127" s="291">
        <v>1939</v>
      </c>
      <c r="B2127" s="291" t="s">
        <v>1164</v>
      </c>
      <c r="C2127" s="291" t="s">
        <v>1553</v>
      </c>
      <c r="D2127" s="291" t="s">
        <v>464</v>
      </c>
      <c r="E2127" s="291" t="s">
        <v>1166</v>
      </c>
      <c r="F2127" s="291" t="s">
        <v>1167</v>
      </c>
      <c r="G2127" s="291" t="s">
        <v>1178</v>
      </c>
      <c r="H2127" s="294">
        <v>18.23</v>
      </c>
      <c r="I2127" s="294">
        <v>36.456</v>
      </c>
      <c r="J2127" s="291" t="s">
        <v>1169</v>
      </c>
      <c r="K2127" s="294">
        <v>227.85</v>
      </c>
      <c r="L2127" s="294">
        <v>3473.25</v>
      </c>
      <c r="M2127" s="294">
        <v>3245.4</v>
      </c>
      <c r="N2127" s="291" t="s">
        <v>42</v>
      </c>
    </row>
    <row r="2128" s="291" customFormat="1" hidden="1" outlineLevel="2" spans="1:14">
      <c r="A2128" s="291">
        <v>1940</v>
      </c>
      <c r="B2128" s="291" t="s">
        <v>1164</v>
      </c>
      <c r="C2128" s="291" t="s">
        <v>1553</v>
      </c>
      <c r="D2128" s="291" t="s">
        <v>464</v>
      </c>
      <c r="E2128" s="291" t="s">
        <v>1166</v>
      </c>
      <c r="F2128" s="291" t="s">
        <v>1167</v>
      </c>
      <c r="G2128" s="291" t="s">
        <v>1179</v>
      </c>
      <c r="H2128" s="294">
        <v>18.23</v>
      </c>
      <c r="I2128" s="294">
        <v>36.456</v>
      </c>
      <c r="J2128" s="291" t="s">
        <v>1169</v>
      </c>
      <c r="K2128" s="294">
        <v>227.85</v>
      </c>
      <c r="L2128" s="294">
        <v>3473.25</v>
      </c>
      <c r="M2128" s="294">
        <v>3245.4</v>
      </c>
      <c r="N2128" s="291" t="s">
        <v>42</v>
      </c>
    </row>
    <row r="2129" s="291" customFormat="1" hidden="1" outlineLevel="2" spans="1:14">
      <c r="A2129" s="291">
        <v>1941</v>
      </c>
      <c r="B2129" s="291" t="s">
        <v>1164</v>
      </c>
      <c r="C2129" s="291" t="s">
        <v>1553</v>
      </c>
      <c r="D2129" s="291" t="s">
        <v>464</v>
      </c>
      <c r="E2129" s="291" t="s">
        <v>1166</v>
      </c>
      <c r="F2129" s="291" t="s">
        <v>1167</v>
      </c>
      <c r="G2129" s="291" t="s">
        <v>1180</v>
      </c>
      <c r="H2129" s="294">
        <v>18.23</v>
      </c>
      <c r="I2129" s="294">
        <v>36.456</v>
      </c>
      <c r="J2129" s="291" t="s">
        <v>1169</v>
      </c>
      <c r="K2129" s="294">
        <v>227.85</v>
      </c>
      <c r="L2129" s="294">
        <v>3473.25</v>
      </c>
      <c r="M2129" s="294">
        <v>3245.4</v>
      </c>
      <c r="N2129" s="291" t="s">
        <v>42</v>
      </c>
    </row>
    <row r="2130" s="291" customFormat="1" hidden="1" outlineLevel="2" spans="1:14">
      <c r="A2130" s="291">
        <v>1942</v>
      </c>
      <c r="B2130" s="291" t="s">
        <v>1164</v>
      </c>
      <c r="C2130" s="291" t="s">
        <v>1553</v>
      </c>
      <c r="D2130" s="291" t="s">
        <v>464</v>
      </c>
      <c r="E2130" s="291" t="s">
        <v>1166</v>
      </c>
      <c r="F2130" s="291" t="s">
        <v>1167</v>
      </c>
      <c r="G2130" s="291" t="s">
        <v>1181</v>
      </c>
      <c r="H2130" s="294">
        <v>18.23</v>
      </c>
      <c r="I2130" s="294">
        <v>36.456</v>
      </c>
      <c r="J2130" s="291" t="s">
        <v>1169</v>
      </c>
      <c r="K2130" s="294">
        <v>227.85</v>
      </c>
      <c r="L2130" s="294">
        <v>3473.25</v>
      </c>
      <c r="M2130" s="294">
        <v>3245.4</v>
      </c>
      <c r="N2130" s="291" t="s">
        <v>42</v>
      </c>
    </row>
    <row r="2131" s="291" customFormat="1" hidden="1" outlineLevel="2" spans="1:14">
      <c r="A2131" s="291">
        <v>1943</v>
      </c>
      <c r="B2131" s="291" t="s">
        <v>1164</v>
      </c>
      <c r="C2131" s="291" t="s">
        <v>1553</v>
      </c>
      <c r="D2131" s="291" t="s">
        <v>464</v>
      </c>
      <c r="E2131" s="291" t="s">
        <v>1166</v>
      </c>
      <c r="F2131" s="291" t="s">
        <v>1167</v>
      </c>
      <c r="G2131" s="291" t="s">
        <v>1168</v>
      </c>
      <c r="H2131" s="294">
        <v>18.23</v>
      </c>
      <c r="I2131" s="294">
        <v>36.456</v>
      </c>
      <c r="J2131" s="291" t="s">
        <v>1169</v>
      </c>
      <c r="K2131" s="294">
        <v>227.85</v>
      </c>
      <c r="L2131" s="294">
        <v>3473.25</v>
      </c>
      <c r="M2131" s="294">
        <v>3245.4</v>
      </c>
      <c r="N2131" s="291" t="s">
        <v>42</v>
      </c>
    </row>
    <row r="2132" s="291" customFormat="1" hidden="1" outlineLevel="2" spans="1:14">
      <c r="A2132" s="291">
        <v>1944</v>
      </c>
      <c r="B2132" s="291" t="s">
        <v>1164</v>
      </c>
      <c r="C2132" s="291" t="s">
        <v>1553</v>
      </c>
      <c r="D2132" s="291" t="s">
        <v>464</v>
      </c>
      <c r="E2132" s="291" t="s">
        <v>1166</v>
      </c>
      <c r="F2132" s="291" t="s">
        <v>1167</v>
      </c>
      <c r="G2132" s="291" t="s">
        <v>1170</v>
      </c>
      <c r="H2132" s="294">
        <v>18.23</v>
      </c>
      <c r="I2132" s="294">
        <v>36.456</v>
      </c>
      <c r="J2132" s="291" t="s">
        <v>1169</v>
      </c>
      <c r="K2132" s="294">
        <v>227.85</v>
      </c>
      <c r="L2132" s="294">
        <v>3473.25</v>
      </c>
      <c r="M2132" s="294">
        <v>3245.4</v>
      </c>
      <c r="N2132" s="291" t="s">
        <v>42</v>
      </c>
    </row>
    <row r="2133" s="291" customFormat="1" hidden="1" outlineLevel="2" spans="1:14">
      <c r="A2133" s="291">
        <v>1945</v>
      </c>
      <c r="B2133" s="291" t="s">
        <v>1164</v>
      </c>
      <c r="C2133" s="291" t="s">
        <v>1553</v>
      </c>
      <c r="D2133" s="291" t="s">
        <v>464</v>
      </c>
      <c r="E2133" s="291" t="s">
        <v>1166</v>
      </c>
      <c r="F2133" s="291" t="s">
        <v>1167</v>
      </c>
      <c r="G2133" s="291" t="s">
        <v>1171</v>
      </c>
      <c r="H2133" s="294">
        <v>18.23</v>
      </c>
      <c r="I2133" s="294">
        <v>36.456</v>
      </c>
      <c r="J2133" s="291" t="s">
        <v>1169</v>
      </c>
      <c r="K2133" s="294">
        <v>227.85</v>
      </c>
      <c r="L2133" s="294">
        <v>3473.25</v>
      </c>
      <c r="M2133" s="294">
        <v>3245.4</v>
      </c>
      <c r="N2133" s="291" t="s">
        <v>42</v>
      </c>
    </row>
    <row r="2134" s="291" customFormat="1" hidden="1" outlineLevel="2" spans="1:14">
      <c r="A2134" s="291">
        <v>1946</v>
      </c>
      <c r="B2134" s="291" t="s">
        <v>1164</v>
      </c>
      <c r="C2134" s="291" t="s">
        <v>1553</v>
      </c>
      <c r="D2134" s="291" t="s">
        <v>464</v>
      </c>
      <c r="E2134" s="291" t="s">
        <v>1166</v>
      </c>
      <c r="F2134" s="291" t="s">
        <v>1167</v>
      </c>
      <c r="G2134" s="291" t="s">
        <v>1172</v>
      </c>
      <c r="H2134" s="294">
        <v>18.23</v>
      </c>
      <c r="I2134" s="294">
        <v>36.456</v>
      </c>
      <c r="J2134" s="291" t="s">
        <v>1169</v>
      </c>
      <c r="K2134" s="294">
        <v>227.85</v>
      </c>
      <c r="L2134" s="294">
        <v>3473.25</v>
      </c>
      <c r="M2134" s="294">
        <v>3245.4</v>
      </c>
      <c r="N2134" s="291" t="s">
        <v>42</v>
      </c>
    </row>
    <row r="2135" s="291" customFormat="1" hidden="1" outlineLevel="2" spans="1:14">
      <c r="A2135" s="291">
        <v>1947</v>
      </c>
      <c r="B2135" s="291" t="s">
        <v>1164</v>
      </c>
      <c r="C2135" s="291" t="s">
        <v>1553</v>
      </c>
      <c r="D2135" s="291" t="s">
        <v>464</v>
      </c>
      <c r="E2135" s="291" t="s">
        <v>1166</v>
      </c>
      <c r="F2135" s="291" t="s">
        <v>1167</v>
      </c>
      <c r="G2135" s="291" t="s">
        <v>1173</v>
      </c>
      <c r="H2135" s="294">
        <v>18.23</v>
      </c>
      <c r="I2135" s="294">
        <v>36.456</v>
      </c>
      <c r="J2135" s="291" t="s">
        <v>1169</v>
      </c>
      <c r="K2135" s="294">
        <v>227.85</v>
      </c>
      <c r="L2135" s="294">
        <v>3473.25</v>
      </c>
      <c r="M2135" s="294">
        <v>3245.4</v>
      </c>
      <c r="N2135" s="291" t="s">
        <v>42</v>
      </c>
    </row>
    <row r="2136" s="291" customFormat="1" hidden="1" outlineLevel="2" spans="1:14">
      <c r="A2136" s="291">
        <v>1948</v>
      </c>
      <c r="B2136" s="291" t="s">
        <v>1164</v>
      </c>
      <c r="C2136" s="291" t="s">
        <v>1553</v>
      </c>
      <c r="D2136" s="291" t="s">
        <v>464</v>
      </c>
      <c r="E2136" s="291" t="s">
        <v>1166</v>
      </c>
      <c r="F2136" s="291" t="s">
        <v>1167</v>
      </c>
      <c r="G2136" s="291" t="s">
        <v>1174</v>
      </c>
      <c r="H2136" s="294">
        <v>18.23</v>
      </c>
      <c r="I2136" s="294">
        <v>36.456</v>
      </c>
      <c r="J2136" s="291" t="s">
        <v>1169</v>
      </c>
      <c r="K2136" s="294">
        <v>227.85</v>
      </c>
      <c r="L2136" s="294">
        <v>3473.25</v>
      </c>
      <c r="M2136" s="294">
        <v>3245.4</v>
      </c>
      <c r="N2136" s="291" t="s">
        <v>42</v>
      </c>
    </row>
    <row r="2137" s="291" customFormat="1" hidden="1" outlineLevel="2" spans="1:14">
      <c r="A2137" s="291">
        <v>1949</v>
      </c>
      <c r="B2137" s="291" t="s">
        <v>1164</v>
      </c>
      <c r="C2137" s="291" t="s">
        <v>1553</v>
      </c>
      <c r="D2137" s="291" t="s">
        <v>464</v>
      </c>
      <c r="E2137" s="291" t="s">
        <v>1166</v>
      </c>
      <c r="F2137" s="291" t="s">
        <v>1167</v>
      </c>
      <c r="G2137" s="291" t="s">
        <v>1175</v>
      </c>
      <c r="H2137" s="294">
        <v>18.23</v>
      </c>
      <c r="I2137" s="294">
        <v>36.456</v>
      </c>
      <c r="J2137" s="291" t="s">
        <v>1169</v>
      </c>
      <c r="K2137" s="294">
        <v>227.85</v>
      </c>
      <c r="L2137" s="294">
        <v>3473.25</v>
      </c>
      <c r="M2137" s="294">
        <v>3245.4</v>
      </c>
      <c r="N2137" s="291" t="s">
        <v>42</v>
      </c>
    </row>
    <row r="2138" s="291" customFormat="1" outlineLevel="1" collapsed="1" spans="4:14">
      <c r="D2138" s="293" t="s">
        <v>1554</v>
      </c>
      <c r="H2138" s="294">
        <f>SUBTOTAL(9,H2127:H2137)</f>
        <v>200.53</v>
      </c>
      <c r="I2138" s="294">
        <f>SUBTOTAL(9,I2127:I2137)</f>
        <v>401.016</v>
      </c>
      <c r="K2138" s="294"/>
      <c r="L2138" s="294"/>
      <c r="M2138" s="294"/>
      <c r="N2138" s="291">
        <f>SUBTOTAL(9,N2127:N2137)</f>
        <v>0</v>
      </c>
    </row>
    <row r="2139" s="291" customFormat="1" hidden="1" outlineLevel="2" spans="1:14">
      <c r="A2139" s="291">
        <v>1950</v>
      </c>
      <c r="B2139" s="291" t="s">
        <v>1164</v>
      </c>
      <c r="C2139" s="291" t="s">
        <v>1555</v>
      </c>
      <c r="D2139" s="291" t="s">
        <v>394</v>
      </c>
      <c r="E2139" s="291" t="s">
        <v>1166</v>
      </c>
      <c r="F2139" s="291" t="s">
        <v>1167</v>
      </c>
      <c r="G2139" s="291" t="s">
        <v>1178</v>
      </c>
      <c r="H2139" s="294">
        <v>18.23</v>
      </c>
      <c r="I2139" s="294">
        <v>36.456</v>
      </c>
      <c r="J2139" s="291" t="s">
        <v>1169</v>
      </c>
      <c r="K2139" s="294">
        <v>227.85</v>
      </c>
      <c r="L2139" s="294">
        <v>3473.25</v>
      </c>
      <c r="M2139" s="294">
        <v>3245.4</v>
      </c>
      <c r="N2139" s="291" t="s">
        <v>42</v>
      </c>
    </row>
    <row r="2140" s="291" customFormat="1" hidden="1" outlineLevel="2" spans="1:14">
      <c r="A2140" s="291">
        <v>1951</v>
      </c>
      <c r="B2140" s="291" t="s">
        <v>1164</v>
      </c>
      <c r="C2140" s="291" t="s">
        <v>1555</v>
      </c>
      <c r="D2140" s="291" t="s">
        <v>394</v>
      </c>
      <c r="E2140" s="291" t="s">
        <v>1166</v>
      </c>
      <c r="F2140" s="291" t="s">
        <v>1167</v>
      </c>
      <c r="G2140" s="291" t="s">
        <v>1179</v>
      </c>
      <c r="H2140" s="294">
        <v>18.23</v>
      </c>
      <c r="I2140" s="294">
        <v>36.456</v>
      </c>
      <c r="J2140" s="291" t="s">
        <v>1169</v>
      </c>
      <c r="K2140" s="294">
        <v>227.85</v>
      </c>
      <c r="L2140" s="294">
        <v>3473.25</v>
      </c>
      <c r="M2140" s="294">
        <v>3245.4</v>
      </c>
      <c r="N2140" s="291" t="s">
        <v>42</v>
      </c>
    </row>
    <row r="2141" s="291" customFormat="1" hidden="1" outlineLevel="2" spans="1:14">
      <c r="A2141" s="291">
        <v>1952</v>
      </c>
      <c r="B2141" s="291" t="s">
        <v>1164</v>
      </c>
      <c r="C2141" s="291" t="s">
        <v>1555</v>
      </c>
      <c r="D2141" s="291" t="s">
        <v>394</v>
      </c>
      <c r="E2141" s="291" t="s">
        <v>1166</v>
      </c>
      <c r="F2141" s="291" t="s">
        <v>1167</v>
      </c>
      <c r="G2141" s="291" t="s">
        <v>1180</v>
      </c>
      <c r="H2141" s="294">
        <v>18.23</v>
      </c>
      <c r="I2141" s="294">
        <v>36.456</v>
      </c>
      <c r="J2141" s="291" t="s">
        <v>1169</v>
      </c>
      <c r="K2141" s="294">
        <v>227.85</v>
      </c>
      <c r="L2141" s="294">
        <v>3473.25</v>
      </c>
      <c r="M2141" s="294">
        <v>3245.4</v>
      </c>
      <c r="N2141" s="291" t="s">
        <v>42</v>
      </c>
    </row>
    <row r="2142" s="291" customFormat="1" hidden="1" outlineLevel="2" spans="1:14">
      <c r="A2142" s="291">
        <v>1953</v>
      </c>
      <c r="B2142" s="291" t="s">
        <v>1164</v>
      </c>
      <c r="C2142" s="291" t="s">
        <v>1555</v>
      </c>
      <c r="D2142" s="291" t="s">
        <v>394</v>
      </c>
      <c r="E2142" s="291" t="s">
        <v>1166</v>
      </c>
      <c r="F2142" s="291" t="s">
        <v>1167</v>
      </c>
      <c r="G2142" s="291" t="s">
        <v>1181</v>
      </c>
      <c r="H2142" s="294">
        <v>18.23</v>
      </c>
      <c r="I2142" s="294">
        <v>36.456</v>
      </c>
      <c r="J2142" s="291" t="s">
        <v>1169</v>
      </c>
      <c r="K2142" s="294">
        <v>227.85</v>
      </c>
      <c r="L2142" s="294">
        <v>3473.25</v>
      </c>
      <c r="M2142" s="294">
        <v>3245.4</v>
      </c>
      <c r="N2142" s="291" t="s">
        <v>42</v>
      </c>
    </row>
    <row r="2143" s="291" customFormat="1" hidden="1" outlineLevel="2" spans="1:14">
      <c r="A2143" s="291">
        <v>1954</v>
      </c>
      <c r="B2143" s="291" t="s">
        <v>1164</v>
      </c>
      <c r="C2143" s="291" t="s">
        <v>1555</v>
      </c>
      <c r="D2143" s="291" t="s">
        <v>394</v>
      </c>
      <c r="E2143" s="291" t="s">
        <v>1166</v>
      </c>
      <c r="F2143" s="291" t="s">
        <v>1167</v>
      </c>
      <c r="G2143" s="291" t="s">
        <v>1168</v>
      </c>
      <c r="H2143" s="294">
        <v>18.23</v>
      </c>
      <c r="I2143" s="294">
        <v>36.456</v>
      </c>
      <c r="J2143" s="291" t="s">
        <v>1169</v>
      </c>
      <c r="K2143" s="294">
        <v>227.85</v>
      </c>
      <c r="L2143" s="294">
        <v>3473.25</v>
      </c>
      <c r="M2143" s="294">
        <v>3245.4</v>
      </c>
      <c r="N2143" s="291" t="s">
        <v>42</v>
      </c>
    </row>
    <row r="2144" s="291" customFormat="1" hidden="1" outlineLevel="2" spans="1:14">
      <c r="A2144" s="291">
        <v>1955</v>
      </c>
      <c r="B2144" s="291" t="s">
        <v>1164</v>
      </c>
      <c r="C2144" s="291" t="s">
        <v>1555</v>
      </c>
      <c r="D2144" s="291" t="s">
        <v>394</v>
      </c>
      <c r="E2144" s="291" t="s">
        <v>1166</v>
      </c>
      <c r="F2144" s="291" t="s">
        <v>1167</v>
      </c>
      <c r="G2144" s="291" t="s">
        <v>1170</v>
      </c>
      <c r="H2144" s="294">
        <v>18.23</v>
      </c>
      <c r="I2144" s="294">
        <v>36.456</v>
      </c>
      <c r="J2144" s="291" t="s">
        <v>1169</v>
      </c>
      <c r="K2144" s="294">
        <v>227.85</v>
      </c>
      <c r="L2144" s="294">
        <v>3473.25</v>
      </c>
      <c r="M2144" s="294">
        <v>3245.4</v>
      </c>
      <c r="N2144" s="291" t="s">
        <v>42</v>
      </c>
    </row>
    <row r="2145" s="291" customFormat="1" hidden="1" outlineLevel="2" spans="1:14">
      <c r="A2145" s="291">
        <v>1956</v>
      </c>
      <c r="B2145" s="291" t="s">
        <v>1164</v>
      </c>
      <c r="C2145" s="291" t="s">
        <v>1555</v>
      </c>
      <c r="D2145" s="291" t="s">
        <v>394</v>
      </c>
      <c r="E2145" s="291" t="s">
        <v>1166</v>
      </c>
      <c r="F2145" s="291" t="s">
        <v>1167</v>
      </c>
      <c r="G2145" s="291" t="s">
        <v>1171</v>
      </c>
      <c r="H2145" s="294">
        <v>18.23</v>
      </c>
      <c r="I2145" s="294">
        <v>36.456</v>
      </c>
      <c r="J2145" s="291" t="s">
        <v>1169</v>
      </c>
      <c r="K2145" s="294">
        <v>227.85</v>
      </c>
      <c r="L2145" s="294">
        <v>3473.25</v>
      </c>
      <c r="M2145" s="294">
        <v>3245.4</v>
      </c>
      <c r="N2145" s="291" t="s">
        <v>42</v>
      </c>
    </row>
    <row r="2146" s="291" customFormat="1" hidden="1" outlineLevel="2" spans="1:14">
      <c r="A2146" s="291">
        <v>1957</v>
      </c>
      <c r="B2146" s="291" t="s">
        <v>1164</v>
      </c>
      <c r="C2146" s="291" t="s">
        <v>1555</v>
      </c>
      <c r="D2146" s="291" t="s">
        <v>394</v>
      </c>
      <c r="E2146" s="291" t="s">
        <v>1166</v>
      </c>
      <c r="F2146" s="291" t="s">
        <v>1167</v>
      </c>
      <c r="G2146" s="291" t="s">
        <v>1172</v>
      </c>
      <c r="H2146" s="294">
        <v>18.23</v>
      </c>
      <c r="I2146" s="294">
        <v>36.456</v>
      </c>
      <c r="J2146" s="291" t="s">
        <v>1169</v>
      </c>
      <c r="K2146" s="294">
        <v>227.85</v>
      </c>
      <c r="L2146" s="294">
        <v>3473.25</v>
      </c>
      <c r="M2146" s="294">
        <v>3245.4</v>
      </c>
      <c r="N2146" s="291" t="s">
        <v>42</v>
      </c>
    </row>
    <row r="2147" s="291" customFormat="1" hidden="1" outlineLevel="2" spans="1:14">
      <c r="A2147" s="291">
        <v>1958</v>
      </c>
      <c r="B2147" s="291" t="s">
        <v>1164</v>
      </c>
      <c r="C2147" s="291" t="s">
        <v>1555</v>
      </c>
      <c r="D2147" s="291" t="s">
        <v>394</v>
      </c>
      <c r="E2147" s="291" t="s">
        <v>1166</v>
      </c>
      <c r="F2147" s="291" t="s">
        <v>1167</v>
      </c>
      <c r="G2147" s="291" t="s">
        <v>1173</v>
      </c>
      <c r="H2147" s="294">
        <v>18.23</v>
      </c>
      <c r="I2147" s="294">
        <v>36.456</v>
      </c>
      <c r="J2147" s="291" t="s">
        <v>1169</v>
      </c>
      <c r="K2147" s="294">
        <v>227.85</v>
      </c>
      <c r="L2147" s="294">
        <v>3473.25</v>
      </c>
      <c r="M2147" s="294">
        <v>3245.4</v>
      </c>
      <c r="N2147" s="291" t="s">
        <v>42</v>
      </c>
    </row>
    <row r="2148" s="291" customFormat="1" hidden="1" outlineLevel="2" spans="1:14">
      <c r="A2148" s="291">
        <v>1959</v>
      </c>
      <c r="B2148" s="291" t="s">
        <v>1164</v>
      </c>
      <c r="C2148" s="291" t="s">
        <v>1555</v>
      </c>
      <c r="D2148" s="291" t="s">
        <v>394</v>
      </c>
      <c r="E2148" s="291" t="s">
        <v>1166</v>
      </c>
      <c r="F2148" s="291" t="s">
        <v>1167</v>
      </c>
      <c r="G2148" s="291" t="s">
        <v>1174</v>
      </c>
      <c r="H2148" s="294">
        <v>18.23</v>
      </c>
      <c r="I2148" s="294">
        <v>36.456</v>
      </c>
      <c r="J2148" s="291" t="s">
        <v>1169</v>
      </c>
      <c r="K2148" s="294">
        <v>227.85</v>
      </c>
      <c r="L2148" s="294">
        <v>3473.25</v>
      </c>
      <c r="M2148" s="294">
        <v>3245.4</v>
      </c>
      <c r="N2148" s="291" t="s">
        <v>42</v>
      </c>
    </row>
    <row r="2149" s="291" customFormat="1" hidden="1" outlineLevel="2" spans="1:14">
      <c r="A2149" s="291">
        <v>1960</v>
      </c>
      <c r="B2149" s="291" t="s">
        <v>1164</v>
      </c>
      <c r="C2149" s="291" t="s">
        <v>1555</v>
      </c>
      <c r="D2149" s="291" t="s">
        <v>394</v>
      </c>
      <c r="E2149" s="291" t="s">
        <v>1166</v>
      </c>
      <c r="F2149" s="291" t="s">
        <v>1167</v>
      </c>
      <c r="G2149" s="291" t="s">
        <v>1175</v>
      </c>
      <c r="H2149" s="294">
        <v>18.23</v>
      </c>
      <c r="I2149" s="294">
        <v>36.456</v>
      </c>
      <c r="J2149" s="291" t="s">
        <v>1169</v>
      </c>
      <c r="K2149" s="294">
        <v>227.85</v>
      </c>
      <c r="L2149" s="294">
        <v>3473.25</v>
      </c>
      <c r="M2149" s="294">
        <v>3245.4</v>
      </c>
      <c r="N2149" s="291" t="s">
        <v>42</v>
      </c>
    </row>
    <row r="2150" s="291" customFormat="1" outlineLevel="1" collapsed="1" spans="4:14">
      <c r="D2150" s="293" t="s">
        <v>1556</v>
      </c>
      <c r="H2150" s="294">
        <f>SUBTOTAL(9,H2139:H2149)</f>
        <v>200.53</v>
      </c>
      <c r="I2150" s="294">
        <f>SUBTOTAL(9,I2139:I2149)</f>
        <v>401.016</v>
      </c>
      <c r="K2150" s="294"/>
      <c r="L2150" s="294"/>
      <c r="M2150" s="294"/>
      <c r="N2150" s="291">
        <f>SUBTOTAL(9,N2139:N2149)</f>
        <v>0</v>
      </c>
    </row>
    <row r="2151" s="291" customFormat="1" hidden="1" outlineLevel="2" spans="1:14">
      <c r="A2151" s="291">
        <v>1961</v>
      </c>
      <c r="B2151" s="291" t="s">
        <v>1164</v>
      </c>
      <c r="C2151" s="291" t="s">
        <v>1557</v>
      </c>
      <c r="D2151" s="291" t="s">
        <v>495</v>
      </c>
      <c r="E2151" s="291" t="s">
        <v>1166</v>
      </c>
      <c r="F2151" s="291" t="s">
        <v>1167</v>
      </c>
      <c r="G2151" s="291" t="s">
        <v>1178</v>
      </c>
      <c r="H2151" s="294">
        <v>18.23</v>
      </c>
      <c r="I2151" s="294">
        <v>36.456</v>
      </c>
      <c r="J2151" s="291" t="s">
        <v>1169</v>
      </c>
      <c r="K2151" s="294">
        <v>227.85</v>
      </c>
      <c r="L2151" s="294">
        <v>3473.25</v>
      </c>
      <c r="M2151" s="294">
        <v>3245.4</v>
      </c>
      <c r="N2151" s="291" t="s">
        <v>42</v>
      </c>
    </row>
    <row r="2152" s="291" customFormat="1" hidden="1" outlineLevel="2" spans="1:14">
      <c r="A2152" s="291">
        <v>1962</v>
      </c>
      <c r="B2152" s="291" t="s">
        <v>1164</v>
      </c>
      <c r="C2152" s="291" t="s">
        <v>1557</v>
      </c>
      <c r="D2152" s="291" t="s">
        <v>495</v>
      </c>
      <c r="E2152" s="291" t="s">
        <v>1166</v>
      </c>
      <c r="F2152" s="291" t="s">
        <v>1167</v>
      </c>
      <c r="G2152" s="291" t="s">
        <v>1179</v>
      </c>
      <c r="H2152" s="294">
        <v>18.23</v>
      </c>
      <c r="I2152" s="294">
        <v>36.456</v>
      </c>
      <c r="J2152" s="291" t="s">
        <v>1169</v>
      </c>
      <c r="K2152" s="294">
        <v>227.85</v>
      </c>
      <c r="L2152" s="294">
        <v>3473.25</v>
      </c>
      <c r="M2152" s="294">
        <v>3245.4</v>
      </c>
      <c r="N2152" s="291" t="s">
        <v>42</v>
      </c>
    </row>
    <row r="2153" s="291" customFormat="1" hidden="1" outlineLevel="2" spans="1:14">
      <c r="A2153" s="291">
        <v>1963</v>
      </c>
      <c r="B2153" s="291" t="s">
        <v>1164</v>
      </c>
      <c r="C2153" s="291" t="s">
        <v>1557</v>
      </c>
      <c r="D2153" s="291" t="s">
        <v>495</v>
      </c>
      <c r="E2153" s="291" t="s">
        <v>1166</v>
      </c>
      <c r="F2153" s="291" t="s">
        <v>1167</v>
      </c>
      <c r="G2153" s="291" t="s">
        <v>1180</v>
      </c>
      <c r="H2153" s="294">
        <v>18.23</v>
      </c>
      <c r="I2153" s="294">
        <v>36.456</v>
      </c>
      <c r="J2153" s="291" t="s">
        <v>1169</v>
      </c>
      <c r="K2153" s="294">
        <v>227.85</v>
      </c>
      <c r="L2153" s="294">
        <v>3473.25</v>
      </c>
      <c r="M2153" s="294">
        <v>3245.4</v>
      </c>
      <c r="N2153" s="291" t="s">
        <v>42</v>
      </c>
    </row>
    <row r="2154" s="291" customFormat="1" hidden="1" outlineLevel="2" spans="1:14">
      <c r="A2154" s="291">
        <v>1964</v>
      </c>
      <c r="B2154" s="291" t="s">
        <v>1164</v>
      </c>
      <c r="C2154" s="291" t="s">
        <v>1557</v>
      </c>
      <c r="D2154" s="291" t="s">
        <v>495</v>
      </c>
      <c r="E2154" s="291" t="s">
        <v>1166</v>
      </c>
      <c r="F2154" s="291" t="s">
        <v>1167</v>
      </c>
      <c r="G2154" s="291" t="s">
        <v>1181</v>
      </c>
      <c r="H2154" s="294">
        <v>18.23</v>
      </c>
      <c r="I2154" s="294">
        <v>36.456</v>
      </c>
      <c r="J2154" s="291" t="s">
        <v>1169</v>
      </c>
      <c r="K2154" s="294">
        <v>227.85</v>
      </c>
      <c r="L2154" s="294">
        <v>3473.25</v>
      </c>
      <c r="M2154" s="294">
        <v>3245.4</v>
      </c>
      <c r="N2154" s="291" t="s">
        <v>42</v>
      </c>
    </row>
    <row r="2155" s="291" customFormat="1" hidden="1" outlineLevel="2" spans="1:14">
      <c r="A2155" s="291">
        <v>1965</v>
      </c>
      <c r="B2155" s="291" t="s">
        <v>1164</v>
      </c>
      <c r="C2155" s="291" t="s">
        <v>1557</v>
      </c>
      <c r="D2155" s="291" t="s">
        <v>495</v>
      </c>
      <c r="E2155" s="291" t="s">
        <v>1166</v>
      </c>
      <c r="F2155" s="291" t="s">
        <v>1167</v>
      </c>
      <c r="G2155" s="291" t="s">
        <v>1168</v>
      </c>
      <c r="H2155" s="294">
        <v>18.23</v>
      </c>
      <c r="I2155" s="294">
        <v>36.456</v>
      </c>
      <c r="J2155" s="291" t="s">
        <v>1169</v>
      </c>
      <c r="K2155" s="294">
        <v>227.85</v>
      </c>
      <c r="L2155" s="294">
        <v>3473.25</v>
      </c>
      <c r="M2155" s="294">
        <v>3245.4</v>
      </c>
      <c r="N2155" s="291" t="s">
        <v>42</v>
      </c>
    </row>
    <row r="2156" s="291" customFormat="1" hidden="1" outlineLevel="2" spans="1:14">
      <c r="A2156" s="291">
        <v>1966</v>
      </c>
      <c r="B2156" s="291" t="s">
        <v>1164</v>
      </c>
      <c r="C2156" s="291" t="s">
        <v>1557</v>
      </c>
      <c r="D2156" s="291" t="s">
        <v>495</v>
      </c>
      <c r="E2156" s="291" t="s">
        <v>1166</v>
      </c>
      <c r="F2156" s="291" t="s">
        <v>1167</v>
      </c>
      <c r="G2156" s="291" t="s">
        <v>1170</v>
      </c>
      <c r="H2156" s="294">
        <v>18.23</v>
      </c>
      <c r="I2156" s="294">
        <v>36.456</v>
      </c>
      <c r="J2156" s="291" t="s">
        <v>1169</v>
      </c>
      <c r="K2156" s="294">
        <v>227.85</v>
      </c>
      <c r="L2156" s="294">
        <v>3473.25</v>
      </c>
      <c r="M2156" s="294">
        <v>3245.4</v>
      </c>
      <c r="N2156" s="291" t="s">
        <v>42</v>
      </c>
    </row>
    <row r="2157" s="291" customFormat="1" hidden="1" outlineLevel="2" spans="1:14">
      <c r="A2157" s="291">
        <v>1967</v>
      </c>
      <c r="B2157" s="291" t="s">
        <v>1164</v>
      </c>
      <c r="C2157" s="291" t="s">
        <v>1557</v>
      </c>
      <c r="D2157" s="291" t="s">
        <v>495</v>
      </c>
      <c r="E2157" s="291" t="s">
        <v>1166</v>
      </c>
      <c r="F2157" s="291" t="s">
        <v>1167</v>
      </c>
      <c r="G2157" s="291" t="s">
        <v>1171</v>
      </c>
      <c r="H2157" s="294">
        <v>18.23</v>
      </c>
      <c r="I2157" s="294">
        <v>36.456</v>
      </c>
      <c r="J2157" s="291" t="s">
        <v>1169</v>
      </c>
      <c r="K2157" s="294">
        <v>227.85</v>
      </c>
      <c r="L2157" s="294">
        <v>3473.25</v>
      </c>
      <c r="M2157" s="294">
        <v>3245.4</v>
      </c>
      <c r="N2157" s="291" t="s">
        <v>42</v>
      </c>
    </row>
    <row r="2158" s="291" customFormat="1" hidden="1" outlineLevel="2" spans="1:14">
      <c r="A2158" s="291">
        <v>1968</v>
      </c>
      <c r="B2158" s="291" t="s">
        <v>1164</v>
      </c>
      <c r="C2158" s="291" t="s">
        <v>1557</v>
      </c>
      <c r="D2158" s="291" t="s">
        <v>495</v>
      </c>
      <c r="E2158" s="291" t="s">
        <v>1166</v>
      </c>
      <c r="F2158" s="291" t="s">
        <v>1167</v>
      </c>
      <c r="G2158" s="291" t="s">
        <v>1172</v>
      </c>
      <c r="H2158" s="294">
        <v>18.23</v>
      </c>
      <c r="I2158" s="294">
        <v>36.456</v>
      </c>
      <c r="J2158" s="291" t="s">
        <v>1169</v>
      </c>
      <c r="K2158" s="294">
        <v>227.85</v>
      </c>
      <c r="L2158" s="294">
        <v>3473.25</v>
      </c>
      <c r="M2158" s="294">
        <v>3245.4</v>
      </c>
      <c r="N2158" s="291" t="s">
        <v>42</v>
      </c>
    </row>
    <row r="2159" s="291" customFormat="1" hidden="1" outlineLevel="2" spans="1:14">
      <c r="A2159" s="291">
        <v>1969</v>
      </c>
      <c r="B2159" s="291" t="s">
        <v>1164</v>
      </c>
      <c r="C2159" s="291" t="s">
        <v>1557</v>
      </c>
      <c r="D2159" s="291" t="s">
        <v>495</v>
      </c>
      <c r="E2159" s="291" t="s">
        <v>1166</v>
      </c>
      <c r="F2159" s="291" t="s">
        <v>1167</v>
      </c>
      <c r="G2159" s="291" t="s">
        <v>1173</v>
      </c>
      <c r="H2159" s="294">
        <v>18.23</v>
      </c>
      <c r="I2159" s="294">
        <v>36.456</v>
      </c>
      <c r="J2159" s="291" t="s">
        <v>1169</v>
      </c>
      <c r="K2159" s="294">
        <v>227.85</v>
      </c>
      <c r="L2159" s="294">
        <v>3473.25</v>
      </c>
      <c r="M2159" s="294">
        <v>3245.4</v>
      </c>
      <c r="N2159" s="291" t="s">
        <v>42</v>
      </c>
    </row>
    <row r="2160" s="291" customFormat="1" hidden="1" outlineLevel="2" spans="1:14">
      <c r="A2160" s="291">
        <v>1970</v>
      </c>
      <c r="B2160" s="291" t="s">
        <v>1164</v>
      </c>
      <c r="C2160" s="291" t="s">
        <v>1557</v>
      </c>
      <c r="D2160" s="291" t="s">
        <v>495</v>
      </c>
      <c r="E2160" s="291" t="s">
        <v>1166</v>
      </c>
      <c r="F2160" s="291" t="s">
        <v>1167</v>
      </c>
      <c r="G2160" s="291" t="s">
        <v>1174</v>
      </c>
      <c r="H2160" s="294">
        <v>18.23</v>
      </c>
      <c r="I2160" s="294">
        <v>36.456</v>
      </c>
      <c r="J2160" s="291" t="s">
        <v>1169</v>
      </c>
      <c r="K2160" s="294">
        <v>227.85</v>
      </c>
      <c r="L2160" s="294">
        <v>3473.25</v>
      </c>
      <c r="M2160" s="294">
        <v>3245.4</v>
      </c>
      <c r="N2160" s="291" t="s">
        <v>42</v>
      </c>
    </row>
    <row r="2161" s="291" customFormat="1" hidden="1" outlineLevel="2" spans="1:14">
      <c r="A2161" s="291">
        <v>1971</v>
      </c>
      <c r="B2161" s="291" t="s">
        <v>1164</v>
      </c>
      <c r="C2161" s="291" t="s">
        <v>1557</v>
      </c>
      <c r="D2161" s="291" t="s">
        <v>495</v>
      </c>
      <c r="E2161" s="291" t="s">
        <v>1166</v>
      </c>
      <c r="F2161" s="291" t="s">
        <v>1167</v>
      </c>
      <c r="G2161" s="291" t="s">
        <v>1175</v>
      </c>
      <c r="H2161" s="294">
        <v>18.23</v>
      </c>
      <c r="I2161" s="294">
        <v>36.456</v>
      </c>
      <c r="J2161" s="291" t="s">
        <v>1169</v>
      </c>
      <c r="K2161" s="294">
        <v>227.85</v>
      </c>
      <c r="L2161" s="294">
        <v>3473.25</v>
      </c>
      <c r="M2161" s="294">
        <v>3245.4</v>
      </c>
      <c r="N2161" s="291" t="s">
        <v>42</v>
      </c>
    </row>
    <row r="2162" s="291" customFormat="1" outlineLevel="1" collapsed="1" spans="4:14">
      <c r="D2162" s="293" t="s">
        <v>1558</v>
      </c>
      <c r="H2162" s="294">
        <f>SUBTOTAL(9,H2151:H2161)</f>
        <v>200.53</v>
      </c>
      <c r="I2162" s="294">
        <f>SUBTOTAL(9,I2151:I2161)</f>
        <v>401.016</v>
      </c>
      <c r="K2162" s="294"/>
      <c r="L2162" s="294"/>
      <c r="M2162" s="294"/>
      <c r="N2162" s="291">
        <f>SUBTOTAL(9,N2151:N2161)</f>
        <v>0</v>
      </c>
    </row>
    <row r="2163" s="291" customFormat="1" hidden="1" outlineLevel="2" spans="1:14">
      <c r="A2163" s="291">
        <v>1972</v>
      </c>
      <c r="B2163" s="291" t="s">
        <v>1164</v>
      </c>
      <c r="C2163" s="291" t="s">
        <v>1559</v>
      </c>
      <c r="D2163" s="291" t="s">
        <v>510</v>
      </c>
      <c r="E2163" s="291" t="s">
        <v>1166</v>
      </c>
      <c r="F2163" s="291" t="s">
        <v>1167</v>
      </c>
      <c r="G2163" s="291" t="s">
        <v>1178</v>
      </c>
      <c r="H2163" s="294">
        <v>18.23</v>
      </c>
      <c r="I2163" s="294">
        <v>36.456</v>
      </c>
      <c r="J2163" s="291" t="s">
        <v>1169</v>
      </c>
      <c r="K2163" s="294">
        <v>227.85</v>
      </c>
      <c r="L2163" s="294">
        <v>3473.25</v>
      </c>
      <c r="M2163" s="294">
        <v>3245.4</v>
      </c>
      <c r="N2163" s="291" t="s">
        <v>42</v>
      </c>
    </row>
    <row r="2164" s="291" customFormat="1" hidden="1" outlineLevel="2" spans="1:14">
      <c r="A2164" s="291">
        <v>1973</v>
      </c>
      <c r="B2164" s="291" t="s">
        <v>1164</v>
      </c>
      <c r="C2164" s="291" t="s">
        <v>1559</v>
      </c>
      <c r="D2164" s="291" t="s">
        <v>510</v>
      </c>
      <c r="E2164" s="291" t="s">
        <v>1166</v>
      </c>
      <c r="F2164" s="291" t="s">
        <v>1167</v>
      </c>
      <c r="G2164" s="291" t="s">
        <v>1179</v>
      </c>
      <c r="H2164" s="294">
        <v>18.23</v>
      </c>
      <c r="I2164" s="294">
        <v>36.456</v>
      </c>
      <c r="J2164" s="291" t="s">
        <v>1169</v>
      </c>
      <c r="K2164" s="294">
        <v>227.85</v>
      </c>
      <c r="L2164" s="294">
        <v>3473.25</v>
      </c>
      <c r="M2164" s="294">
        <v>3245.4</v>
      </c>
      <c r="N2164" s="291" t="s">
        <v>42</v>
      </c>
    </row>
    <row r="2165" s="291" customFormat="1" hidden="1" outlineLevel="2" spans="1:14">
      <c r="A2165" s="291">
        <v>1974</v>
      </c>
      <c r="B2165" s="291" t="s">
        <v>1164</v>
      </c>
      <c r="C2165" s="291" t="s">
        <v>1559</v>
      </c>
      <c r="D2165" s="291" t="s">
        <v>510</v>
      </c>
      <c r="E2165" s="291" t="s">
        <v>1166</v>
      </c>
      <c r="F2165" s="291" t="s">
        <v>1167</v>
      </c>
      <c r="G2165" s="291" t="s">
        <v>1180</v>
      </c>
      <c r="H2165" s="294">
        <v>18.23</v>
      </c>
      <c r="I2165" s="294">
        <v>36.456</v>
      </c>
      <c r="J2165" s="291" t="s">
        <v>1169</v>
      </c>
      <c r="K2165" s="294">
        <v>227.85</v>
      </c>
      <c r="L2165" s="294">
        <v>3473.25</v>
      </c>
      <c r="M2165" s="294">
        <v>3245.4</v>
      </c>
      <c r="N2165" s="291" t="s">
        <v>42</v>
      </c>
    </row>
    <row r="2166" s="291" customFormat="1" hidden="1" outlineLevel="2" spans="1:14">
      <c r="A2166" s="291">
        <v>1975</v>
      </c>
      <c r="B2166" s="291" t="s">
        <v>1164</v>
      </c>
      <c r="C2166" s="291" t="s">
        <v>1559</v>
      </c>
      <c r="D2166" s="291" t="s">
        <v>510</v>
      </c>
      <c r="E2166" s="291" t="s">
        <v>1166</v>
      </c>
      <c r="F2166" s="291" t="s">
        <v>1167</v>
      </c>
      <c r="G2166" s="291" t="s">
        <v>1181</v>
      </c>
      <c r="H2166" s="294">
        <v>18.23</v>
      </c>
      <c r="I2166" s="294">
        <v>36.456</v>
      </c>
      <c r="J2166" s="291" t="s">
        <v>1169</v>
      </c>
      <c r="K2166" s="294">
        <v>227.85</v>
      </c>
      <c r="L2166" s="294">
        <v>3473.25</v>
      </c>
      <c r="M2166" s="294">
        <v>3245.4</v>
      </c>
      <c r="N2166" s="291" t="s">
        <v>42</v>
      </c>
    </row>
    <row r="2167" s="291" customFormat="1" hidden="1" outlineLevel="2" spans="1:14">
      <c r="A2167" s="291">
        <v>1976</v>
      </c>
      <c r="B2167" s="291" t="s">
        <v>1164</v>
      </c>
      <c r="C2167" s="291" t="s">
        <v>1559</v>
      </c>
      <c r="D2167" s="291" t="s">
        <v>510</v>
      </c>
      <c r="E2167" s="291" t="s">
        <v>1166</v>
      </c>
      <c r="F2167" s="291" t="s">
        <v>1167</v>
      </c>
      <c r="G2167" s="291" t="s">
        <v>1168</v>
      </c>
      <c r="H2167" s="294">
        <v>18.23</v>
      </c>
      <c r="I2167" s="294">
        <v>36.456</v>
      </c>
      <c r="J2167" s="291" t="s">
        <v>1169</v>
      </c>
      <c r="K2167" s="294">
        <v>227.85</v>
      </c>
      <c r="L2167" s="294">
        <v>3473.25</v>
      </c>
      <c r="M2167" s="294">
        <v>3245.4</v>
      </c>
      <c r="N2167" s="291" t="s">
        <v>42</v>
      </c>
    </row>
    <row r="2168" s="291" customFormat="1" hidden="1" outlineLevel="2" spans="1:14">
      <c r="A2168" s="291">
        <v>1977</v>
      </c>
      <c r="B2168" s="291" t="s">
        <v>1164</v>
      </c>
      <c r="C2168" s="291" t="s">
        <v>1559</v>
      </c>
      <c r="D2168" s="291" t="s">
        <v>510</v>
      </c>
      <c r="E2168" s="291" t="s">
        <v>1166</v>
      </c>
      <c r="F2168" s="291" t="s">
        <v>1167</v>
      </c>
      <c r="G2168" s="291" t="s">
        <v>1170</v>
      </c>
      <c r="H2168" s="294">
        <v>18.23</v>
      </c>
      <c r="I2168" s="294">
        <v>36.456</v>
      </c>
      <c r="J2168" s="291" t="s">
        <v>1169</v>
      </c>
      <c r="K2168" s="294">
        <v>227.85</v>
      </c>
      <c r="L2168" s="294">
        <v>3473.25</v>
      </c>
      <c r="M2168" s="294">
        <v>3245.4</v>
      </c>
      <c r="N2168" s="291" t="s">
        <v>42</v>
      </c>
    </row>
    <row r="2169" s="291" customFormat="1" hidden="1" outlineLevel="2" spans="1:14">
      <c r="A2169" s="291">
        <v>1978</v>
      </c>
      <c r="B2169" s="291" t="s">
        <v>1164</v>
      </c>
      <c r="C2169" s="291" t="s">
        <v>1559</v>
      </c>
      <c r="D2169" s="291" t="s">
        <v>510</v>
      </c>
      <c r="E2169" s="291" t="s">
        <v>1166</v>
      </c>
      <c r="F2169" s="291" t="s">
        <v>1167</v>
      </c>
      <c r="G2169" s="291" t="s">
        <v>1171</v>
      </c>
      <c r="H2169" s="294">
        <v>18.23</v>
      </c>
      <c r="I2169" s="294">
        <v>36.456</v>
      </c>
      <c r="J2169" s="291" t="s">
        <v>1169</v>
      </c>
      <c r="K2169" s="294">
        <v>227.85</v>
      </c>
      <c r="L2169" s="294">
        <v>3473.25</v>
      </c>
      <c r="M2169" s="294">
        <v>3245.4</v>
      </c>
      <c r="N2169" s="291" t="s">
        <v>42</v>
      </c>
    </row>
    <row r="2170" s="291" customFormat="1" hidden="1" outlineLevel="2" spans="1:14">
      <c r="A2170" s="291">
        <v>1979</v>
      </c>
      <c r="B2170" s="291" t="s">
        <v>1164</v>
      </c>
      <c r="C2170" s="291" t="s">
        <v>1559</v>
      </c>
      <c r="D2170" s="291" t="s">
        <v>510</v>
      </c>
      <c r="E2170" s="291" t="s">
        <v>1166</v>
      </c>
      <c r="F2170" s="291" t="s">
        <v>1167</v>
      </c>
      <c r="G2170" s="291" t="s">
        <v>1172</v>
      </c>
      <c r="H2170" s="294">
        <v>18.23</v>
      </c>
      <c r="I2170" s="294">
        <v>36.456</v>
      </c>
      <c r="J2170" s="291" t="s">
        <v>1169</v>
      </c>
      <c r="K2170" s="294">
        <v>227.85</v>
      </c>
      <c r="L2170" s="294">
        <v>3473.25</v>
      </c>
      <c r="M2170" s="294">
        <v>3245.4</v>
      </c>
      <c r="N2170" s="291" t="s">
        <v>42</v>
      </c>
    </row>
    <row r="2171" s="291" customFormat="1" hidden="1" outlineLevel="2" spans="1:14">
      <c r="A2171" s="291">
        <v>1980</v>
      </c>
      <c r="B2171" s="291" t="s">
        <v>1164</v>
      </c>
      <c r="C2171" s="291" t="s">
        <v>1559</v>
      </c>
      <c r="D2171" s="291" t="s">
        <v>510</v>
      </c>
      <c r="E2171" s="291" t="s">
        <v>1166</v>
      </c>
      <c r="F2171" s="291" t="s">
        <v>1167</v>
      </c>
      <c r="G2171" s="291" t="s">
        <v>1173</v>
      </c>
      <c r="H2171" s="294">
        <v>18.23</v>
      </c>
      <c r="I2171" s="294">
        <v>36.456</v>
      </c>
      <c r="J2171" s="291" t="s">
        <v>1169</v>
      </c>
      <c r="K2171" s="294">
        <v>227.85</v>
      </c>
      <c r="L2171" s="294">
        <v>3473.25</v>
      </c>
      <c r="M2171" s="294">
        <v>3245.4</v>
      </c>
      <c r="N2171" s="291" t="s">
        <v>42</v>
      </c>
    </row>
    <row r="2172" s="291" customFormat="1" hidden="1" outlineLevel="2" spans="1:14">
      <c r="A2172" s="291">
        <v>1981</v>
      </c>
      <c r="B2172" s="291" t="s">
        <v>1164</v>
      </c>
      <c r="C2172" s="291" t="s">
        <v>1559</v>
      </c>
      <c r="D2172" s="291" t="s">
        <v>510</v>
      </c>
      <c r="E2172" s="291" t="s">
        <v>1166</v>
      </c>
      <c r="F2172" s="291" t="s">
        <v>1167</v>
      </c>
      <c r="G2172" s="291" t="s">
        <v>1174</v>
      </c>
      <c r="H2172" s="294">
        <v>18.23</v>
      </c>
      <c r="I2172" s="294">
        <v>36.456</v>
      </c>
      <c r="J2172" s="291" t="s">
        <v>1169</v>
      </c>
      <c r="K2172" s="294">
        <v>227.85</v>
      </c>
      <c r="L2172" s="294">
        <v>3473.25</v>
      </c>
      <c r="M2172" s="294">
        <v>3245.4</v>
      </c>
      <c r="N2172" s="291" t="s">
        <v>42</v>
      </c>
    </row>
    <row r="2173" s="291" customFormat="1" hidden="1" outlineLevel="2" spans="1:14">
      <c r="A2173" s="291">
        <v>1982</v>
      </c>
      <c r="B2173" s="291" t="s">
        <v>1164</v>
      </c>
      <c r="C2173" s="291" t="s">
        <v>1559</v>
      </c>
      <c r="D2173" s="291" t="s">
        <v>510</v>
      </c>
      <c r="E2173" s="291" t="s">
        <v>1166</v>
      </c>
      <c r="F2173" s="291" t="s">
        <v>1167</v>
      </c>
      <c r="G2173" s="291" t="s">
        <v>1175</v>
      </c>
      <c r="H2173" s="294">
        <v>18.23</v>
      </c>
      <c r="I2173" s="294">
        <v>36.456</v>
      </c>
      <c r="J2173" s="291" t="s">
        <v>1169</v>
      </c>
      <c r="K2173" s="294">
        <v>227.85</v>
      </c>
      <c r="L2173" s="294">
        <v>3473.25</v>
      </c>
      <c r="M2173" s="294">
        <v>3245.4</v>
      </c>
      <c r="N2173" s="291" t="s">
        <v>42</v>
      </c>
    </row>
    <row r="2174" s="291" customFormat="1" outlineLevel="1" collapsed="1" spans="4:14">
      <c r="D2174" s="293" t="s">
        <v>1560</v>
      </c>
      <c r="H2174" s="294">
        <f>SUBTOTAL(9,H2163:H2173)</f>
        <v>200.53</v>
      </c>
      <c r="I2174" s="294">
        <f>SUBTOTAL(9,I2163:I2173)</f>
        <v>401.016</v>
      </c>
      <c r="K2174" s="294"/>
      <c r="L2174" s="294"/>
      <c r="M2174" s="294"/>
      <c r="N2174" s="291">
        <f>SUBTOTAL(9,N2163:N2173)</f>
        <v>0</v>
      </c>
    </row>
    <row r="2175" s="291" customFormat="1" hidden="1" outlineLevel="2" spans="1:14">
      <c r="A2175" s="291">
        <v>1983</v>
      </c>
      <c r="B2175" s="291" t="s">
        <v>1164</v>
      </c>
      <c r="C2175" s="291" t="s">
        <v>1561</v>
      </c>
      <c r="D2175" s="291" t="s">
        <v>534</v>
      </c>
      <c r="E2175" s="291" t="s">
        <v>1166</v>
      </c>
      <c r="F2175" s="291" t="s">
        <v>1167</v>
      </c>
      <c r="G2175" s="291" t="s">
        <v>1178</v>
      </c>
      <c r="H2175" s="294">
        <v>18.23</v>
      </c>
      <c r="I2175" s="294">
        <v>36.456</v>
      </c>
      <c r="J2175" s="291" t="s">
        <v>1169</v>
      </c>
      <c r="K2175" s="294">
        <v>227.85</v>
      </c>
      <c r="L2175" s="294">
        <v>3473.25</v>
      </c>
      <c r="M2175" s="294">
        <v>3245.4</v>
      </c>
      <c r="N2175" s="291" t="s">
        <v>42</v>
      </c>
    </row>
    <row r="2176" s="291" customFormat="1" hidden="1" outlineLevel="2" spans="1:14">
      <c r="A2176" s="291">
        <v>1984</v>
      </c>
      <c r="B2176" s="291" t="s">
        <v>1164</v>
      </c>
      <c r="C2176" s="291" t="s">
        <v>1561</v>
      </c>
      <c r="D2176" s="291" t="s">
        <v>534</v>
      </c>
      <c r="E2176" s="291" t="s">
        <v>1166</v>
      </c>
      <c r="F2176" s="291" t="s">
        <v>1167</v>
      </c>
      <c r="G2176" s="291" t="s">
        <v>1179</v>
      </c>
      <c r="H2176" s="294">
        <v>18.23</v>
      </c>
      <c r="I2176" s="294">
        <v>36.456</v>
      </c>
      <c r="J2176" s="291" t="s">
        <v>1169</v>
      </c>
      <c r="K2176" s="294">
        <v>227.85</v>
      </c>
      <c r="L2176" s="294">
        <v>3473.25</v>
      </c>
      <c r="M2176" s="294">
        <v>3245.4</v>
      </c>
      <c r="N2176" s="291" t="s">
        <v>42</v>
      </c>
    </row>
    <row r="2177" s="291" customFormat="1" hidden="1" outlineLevel="2" spans="1:14">
      <c r="A2177" s="291">
        <v>1985</v>
      </c>
      <c r="B2177" s="291" t="s">
        <v>1164</v>
      </c>
      <c r="C2177" s="291" t="s">
        <v>1561</v>
      </c>
      <c r="D2177" s="291" t="s">
        <v>534</v>
      </c>
      <c r="E2177" s="291" t="s">
        <v>1166</v>
      </c>
      <c r="F2177" s="291" t="s">
        <v>1167</v>
      </c>
      <c r="G2177" s="291" t="s">
        <v>1180</v>
      </c>
      <c r="H2177" s="294">
        <v>18.23</v>
      </c>
      <c r="I2177" s="294">
        <v>36.456</v>
      </c>
      <c r="J2177" s="291" t="s">
        <v>1169</v>
      </c>
      <c r="K2177" s="294">
        <v>227.85</v>
      </c>
      <c r="L2177" s="294">
        <v>3473.25</v>
      </c>
      <c r="M2177" s="294">
        <v>3245.4</v>
      </c>
      <c r="N2177" s="291" t="s">
        <v>42</v>
      </c>
    </row>
    <row r="2178" s="291" customFormat="1" hidden="1" outlineLevel="2" spans="1:14">
      <c r="A2178" s="291">
        <v>1986</v>
      </c>
      <c r="B2178" s="291" t="s">
        <v>1164</v>
      </c>
      <c r="C2178" s="291" t="s">
        <v>1561</v>
      </c>
      <c r="D2178" s="291" t="s">
        <v>534</v>
      </c>
      <c r="E2178" s="291" t="s">
        <v>1166</v>
      </c>
      <c r="F2178" s="291" t="s">
        <v>1167</v>
      </c>
      <c r="G2178" s="291" t="s">
        <v>1181</v>
      </c>
      <c r="H2178" s="294">
        <v>18.23</v>
      </c>
      <c r="I2178" s="294">
        <v>36.456</v>
      </c>
      <c r="J2178" s="291" t="s">
        <v>1169</v>
      </c>
      <c r="K2178" s="294">
        <v>227.85</v>
      </c>
      <c r="L2178" s="294">
        <v>3473.25</v>
      </c>
      <c r="M2178" s="294">
        <v>3245.4</v>
      </c>
      <c r="N2178" s="291" t="s">
        <v>42</v>
      </c>
    </row>
    <row r="2179" s="291" customFormat="1" hidden="1" outlineLevel="2" spans="1:14">
      <c r="A2179" s="291">
        <v>1987</v>
      </c>
      <c r="B2179" s="291" t="s">
        <v>1164</v>
      </c>
      <c r="C2179" s="291" t="s">
        <v>1561</v>
      </c>
      <c r="D2179" s="291" t="s">
        <v>534</v>
      </c>
      <c r="E2179" s="291" t="s">
        <v>1166</v>
      </c>
      <c r="F2179" s="291" t="s">
        <v>1167</v>
      </c>
      <c r="G2179" s="291" t="s">
        <v>1168</v>
      </c>
      <c r="H2179" s="294">
        <v>18.23</v>
      </c>
      <c r="I2179" s="294">
        <v>36.456</v>
      </c>
      <c r="J2179" s="291" t="s">
        <v>1169</v>
      </c>
      <c r="K2179" s="294">
        <v>227.85</v>
      </c>
      <c r="L2179" s="294">
        <v>3473.25</v>
      </c>
      <c r="M2179" s="294">
        <v>3245.4</v>
      </c>
      <c r="N2179" s="291" t="s">
        <v>42</v>
      </c>
    </row>
    <row r="2180" s="291" customFormat="1" hidden="1" outlineLevel="2" spans="1:14">
      <c r="A2180" s="291">
        <v>1988</v>
      </c>
      <c r="B2180" s="291" t="s">
        <v>1164</v>
      </c>
      <c r="C2180" s="291" t="s">
        <v>1561</v>
      </c>
      <c r="D2180" s="291" t="s">
        <v>534</v>
      </c>
      <c r="E2180" s="291" t="s">
        <v>1166</v>
      </c>
      <c r="F2180" s="291" t="s">
        <v>1167</v>
      </c>
      <c r="G2180" s="291" t="s">
        <v>1170</v>
      </c>
      <c r="H2180" s="294">
        <v>18.23</v>
      </c>
      <c r="I2180" s="294">
        <v>36.456</v>
      </c>
      <c r="J2180" s="291" t="s">
        <v>1169</v>
      </c>
      <c r="K2180" s="294">
        <v>227.85</v>
      </c>
      <c r="L2180" s="294">
        <v>3473.25</v>
      </c>
      <c r="M2180" s="294">
        <v>3245.4</v>
      </c>
      <c r="N2180" s="291" t="s">
        <v>42</v>
      </c>
    </row>
    <row r="2181" s="291" customFormat="1" hidden="1" outlineLevel="2" spans="1:14">
      <c r="A2181" s="291">
        <v>1989</v>
      </c>
      <c r="B2181" s="291" t="s">
        <v>1164</v>
      </c>
      <c r="C2181" s="291" t="s">
        <v>1561</v>
      </c>
      <c r="D2181" s="291" t="s">
        <v>534</v>
      </c>
      <c r="E2181" s="291" t="s">
        <v>1166</v>
      </c>
      <c r="F2181" s="291" t="s">
        <v>1167</v>
      </c>
      <c r="G2181" s="291" t="s">
        <v>1171</v>
      </c>
      <c r="H2181" s="294">
        <v>18.23</v>
      </c>
      <c r="I2181" s="294">
        <v>36.456</v>
      </c>
      <c r="J2181" s="291" t="s">
        <v>1169</v>
      </c>
      <c r="K2181" s="294">
        <v>227.85</v>
      </c>
      <c r="L2181" s="294">
        <v>3473.25</v>
      </c>
      <c r="M2181" s="294">
        <v>3245.4</v>
      </c>
      <c r="N2181" s="291" t="s">
        <v>42</v>
      </c>
    </row>
    <row r="2182" s="291" customFormat="1" hidden="1" outlineLevel="2" spans="1:14">
      <c r="A2182" s="291">
        <v>1990</v>
      </c>
      <c r="B2182" s="291" t="s">
        <v>1164</v>
      </c>
      <c r="C2182" s="291" t="s">
        <v>1561</v>
      </c>
      <c r="D2182" s="291" t="s">
        <v>534</v>
      </c>
      <c r="E2182" s="291" t="s">
        <v>1166</v>
      </c>
      <c r="F2182" s="291" t="s">
        <v>1167</v>
      </c>
      <c r="G2182" s="291" t="s">
        <v>1172</v>
      </c>
      <c r="H2182" s="294">
        <v>18.23</v>
      </c>
      <c r="I2182" s="294">
        <v>36.456</v>
      </c>
      <c r="J2182" s="291" t="s">
        <v>1169</v>
      </c>
      <c r="K2182" s="294">
        <v>227.85</v>
      </c>
      <c r="L2182" s="294">
        <v>3473.25</v>
      </c>
      <c r="M2182" s="294">
        <v>3245.4</v>
      </c>
      <c r="N2182" s="291" t="s">
        <v>42</v>
      </c>
    </row>
    <row r="2183" s="291" customFormat="1" hidden="1" outlineLevel="2" spans="1:14">
      <c r="A2183" s="291">
        <v>1991</v>
      </c>
      <c r="B2183" s="291" t="s">
        <v>1164</v>
      </c>
      <c r="C2183" s="291" t="s">
        <v>1561</v>
      </c>
      <c r="D2183" s="291" t="s">
        <v>534</v>
      </c>
      <c r="E2183" s="291" t="s">
        <v>1166</v>
      </c>
      <c r="F2183" s="291" t="s">
        <v>1167</v>
      </c>
      <c r="G2183" s="291" t="s">
        <v>1173</v>
      </c>
      <c r="H2183" s="294">
        <v>18.23</v>
      </c>
      <c r="I2183" s="294">
        <v>36.456</v>
      </c>
      <c r="J2183" s="291" t="s">
        <v>1169</v>
      </c>
      <c r="K2183" s="294">
        <v>227.85</v>
      </c>
      <c r="L2183" s="294">
        <v>3473.25</v>
      </c>
      <c r="M2183" s="294">
        <v>3245.4</v>
      </c>
      <c r="N2183" s="291" t="s">
        <v>42</v>
      </c>
    </row>
    <row r="2184" s="291" customFormat="1" hidden="1" outlineLevel="2" spans="1:14">
      <c r="A2184" s="291">
        <v>1992</v>
      </c>
      <c r="B2184" s="291" t="s">
        <v>1164</v>
      </c>
      <c r="C2184" s="291" t="s">
        <v>1561</v>
      </c>
      <c r="D2184" s="291" t="s">
        <v>534</v>
      </c>
      <c r="E2184" s="291" t="s">
        <v>1166</v>
      </c>
      <c r="F2184" s="291" t="s">
        <v>1167</v>
      </c>
      <c r="G2184" s="291" t="s">
        <v>1174</v>
      </c>
      <c r="H2184" s="294">
        <v>18.23</v>
      </c>
      <c r="I2184" s="294">
        <v>36.456</v>
      </c>
      <c r="J2184" s="291" t="s">
        <v>1169</v>
      </c>
      <c r="K2184" s="294">
        <v>227.85</v>
      </c>
      <c r="L2184" s="294">
        <v>3473.25</v>
      </c>
      <c r="M2184" s="294">
        <v>3245.4</v>
      </c>
      <c r="N2184" s="291" t="s">
        <v>42</v>
      </c>
    </row>
    <row r="2185" s="291" customFormat="1" hidden="1" outlineLevel="2" spans="1:14">
      <c r="A2185" s="291">
        <v>1993</v>
      </c>
      <c r="B2185" s="291" t="s">
        <v>1164</v>
      </c>
      <c r="C2185" s="291" t="s">
        <v>1561</v>
      </c>
      <c r="D2185" s="291" t="s">
        <v>534</v>
      </c>
      <c r="E2185" s="291" t="s">
        <v>1166</v>
      </c>
      <c r="F2185" s="291" t="s">
        <v>1167</v>
      </c>
      <c r="G2185" s="291" t="s">
        <v>1175</v>
      </c>
      <c r="H2185" s="294">
        <v>18.23</v>
      </c>
      <c r="I2185" s="294">
        <v>36.456</v>
      </c>
      <c r="J2185" s="291" t="s">
        <v>1169</v>
      </c>
      <c r="K2185" s="294">
        <v>227.85</v>
      </c>
      <c r="L2185" s="294">
        <v>3473.25</v>
      </c>
      <c r="M2185" s="294">
        <v>3245.4</v>
      </c>
      <c r="N2185" s="291" t="s">
        <v>42</v>
      </c>
    </row>
    <row r="2186" s="291" customFormat="1" outlineLevel="1" collapsed="1" spans="4:14">
      <c r="D2186" s="293" t="s">
        <v>1562</v>
      </c>
      <c r="H2186" s="294">
        <f>SUBTOTAL(9,H2175:H2185)</f>
        <v>200.53</v>
      </c>
      <c r="I2186" s="294">
        <f>SUBTOTAL(9,I2175:I2185)</f>
        <v>401.016</v>
      </c>
      <c r="K2186" s="294"/>
      <c r="L2186" s="294"/>
      <c r="M2186" s="294"/>
      <c r="N2186" s="291">
        <f>SUBTOTAL(9,N2175:N2185)</f>
        <v>0</v>
      </c>
    </row>
    <row r="2187" s="291" customFormat="1" hidden="1" outlineLevel="2" spans="1:14">
      <c r="A2187" s="291">
        <v>1994</v>
      </c>
      <c r="B2187" s="291" t="s">
        <v>1164</v>
      </c>
      <c r="C2187" s="291" t="s">
        <v>1563</v>
      </c>
      <c r="D2187" s="291" t="s">
        <v>538</v>
      </c>
      <c r="E2187" s="291" t="s">
        <v>1166</v>
      </c>
      <c r="F2187" s="291" t="s">
        <v>1167</v>
      </c>
      <c r="G2187" s="291" t="s">
        <v>1178</v>
      </c>
      <c r="H2187" s="294">
        <v>18.23</v>
      </c>
      <c r="I2187" s="294">
        <v>36.456</v>
      </c>
      <c r="J2187" s="291" t="s">
        <v>1169</v>
      </c>
      <c r="K2187" s="294">
        <v>227.85</v>
      </c>
      <c r="L2187" s="294">
        <v>3473.25</v>
      </c>
      <c r="M2187" s="294">
        <v>3245.4</v>
      </c>
      <c r="N2187" s="291" t="s">
        <v>42</v>
      </c>
    </row>
    <row r="2188" s="291" customFormat="1" hidden="1" outlineLevel="2" spans="1:14">
      <c r="A2188" s="291">
        <v>1995</v>
      </c>
      <c r="B2188" s="291" t="s">
        <v>1164</v>
      </c>
      <c r="C2188" s="291" t="s">
        <v>1563</v>
      </c>
      <c r="D2188" s="291" t="s">
        <v>538</v>
      </c>
      <c r="E2188" s="291" t="s">
        <v>1166</v>
      </c>
      <c r="F2188" s="291" t="s">
        <v>1167</v>
      </c>
      <c r="G2188" s="291" t="s">
        <v>1179</v>
      </c>
      <c r="H2188" s="294">
        <v>18.23</v>
      </c>
      <c r="I2188" s="294">
        <v>36.456</v>
      </c>
      <c r="J2188" s="291" t="s">
        <v>1169</v>
      </c>
      <c r="K2188" s="294">
        <v>227.85</v>
      </c>
      <c r="L2188" s="294">
        <v>3473.25</v>
      </c>
      <c r="M2188" s="294">
        <v>3245.4</v>
      </c>
      <c r="N2188" s="291" t="s">
        <v>42</v>
      </c>
    </row>
    <row r="2189" s="291" customFormat="1" hidden="1" outlineLevel="2" spans="1:14">
      <c r="A2189" s="291">
        <v>1996</v>
      </c>
      <c r="B2189" s="291" t="s">
        <v>1164</v>
      </c>
      <c r="C2189" s="291" t="s">
        <v>1563</v>
      </c>
      <c r="D2189" s="291" t="s">
        <v>538</v>
      </c>
      <c r="E2189" s="291" t="s">
        <v>1166</v>
      </c>
      <c r="F2189" s="291" t="s">
        <v>1167</v>
      </c>
      <c r="G2189" s="291" t="s">
        <v>1180</v>
      </c>
      <c r="H2189" s="294">
        <v>18.23</v>
      </c>
      <c r="I2189" s="294">
        <v>36.456</v>
      </c>
      <c r="J2189" s="291" t="s">
        <v>1169</v>
      </c>
      <c r="K2189" s="294">
        <v>227.85</v>
      </c>
      <c r="L2189" s="294">
        <v>3473.25</v>
      </c>
      <c r="M2189" s="294">
        <v>3245.4</v>
      </c>
      <c r="N2189" s="291" t="s">
        <v>42</v>
      </c>
    </row>
    <row r="2190" s="291" customFormat="1" hidden="1" outlineLevel="2" spans="1:14">
      <c r="A2190" s="291">
        <v>1997</v>
      </c>
      <c r="B2190" s="291" t="s">
        <v>1164</v>
      </c>
      <c r="C2190" s="291" t="s">
        <v>1563</v>
      </c>
      <c r="D2190" s="291" t="s">
        <v>538</v>
      </c>
      <c r="E2190" s="291" t="s">
        <v>1166</v>
      </c>
      <c r="F2190" s="291" t="s">
        <v>1167</v>
      </c>
      <c r="G2190" s="291" t="s">
        <v>1181</v>
      </c>
      <c r="H2190" s="294">
        <v>18.23</v>
      </c>
      <c r="I2190" s="294">
        <v>36.456</v>
      </c>
      <c r="J2190" s="291" t="s">
        <v>1169</v>
      </c>
      <c r="K2190" s="294">
        <v>227.85</v>
      </c>
      <c r="L2190" s="294">
        <v>3473.25</v>
      </c>
      <c r="M2190" s="294">
        <v>3245.4</v>
      </c>
      <c r="N2190" s="291" t="s">
        <v>42</v>
      </c>
    </row>
    <row r="2191" s="291" customFormat="1" hidden="1" outlineLevel="2" spans="1:14">
      <c r="A2191" s="291">
        <v>1998</v>
      </c>
      <c r="B2191" s="291" t="s">
        <v>1164</v>
      </c>
      <c r="C2191" s="291" t="s">
        <v>1563</v>
      </c>
      <c r="D2191" s="291" t="s">
        <v>538</v>
      </c>
      <c r="E2191" s="291" t="s">
        <v>1166</v>
      </c>
      <c r="F2191" s="291" t="s">
        <v>1167</v>
      </c>
      <c r="G2191" s="291" t="s">
        <v>1168</v>
      </c>
      <c r="H2191" s="294">
        <v>18.23</v>
      </c>
      <c r="I2191" s="294">
        <v>36.456</v>
      </c>
      <c r="J2191" s="291" t="s">
        <v>1169</v>
      </c>
      <c r="K2191" s="294">
        <v>227.85</v>
      </c>
      <c r="L2191" s="294">
        <v>3473.25</v>
      </c>
      <c r="M2191" s="294">
        <v>3245.4</v>
      </c>
      <c r="N2191" s="291" t="s">
        <v>42</v>
      </c>
    </row>
    <row r="2192" s="291" customFormat="1" hidden="1" outlineLevel="2" spans="1:14">
      <c r="A2192" s="291">
        <v>1999</v>
      </c>
      <c r="B2192" s="291" t="s">
        <v>1164</v>
      </c>
      <c r="C2192" s="291" t="s">
        <v>1563</v>
      </c>
      <c r="D2192" s="291" t="s">
        <v>538</v>
      </c>
      <c r="E2192" s="291" t="s">
        <v>1166</v>
      </c>
      <c r="F2192" s="291" t="s">
        <v>1167</v>
      </c>
      <c r="G2192" s="291" t="s">
        <v>1170</v>
      </c>
      <c r="H2192" s="294">
        <v>18.23</v>
      </c>
      <c r="I2192" s="294">
        <v>36.456</v>
      </c>
      <c r="J2192" s="291" t="s">
        <v>1169</v>
      </c>
      <c r="K2192" s="294">
        <v>227.85</v>
      </c>
      <c r="L2192" s="294">
        <v>3473.25</v>
      </c>
      <c r="M2192" s="294">
        <v>3245.4</v>
      </c>
      <c r="N2192" s="291" t="s">
        <v>42</v>
      </c>
    </row>
    <row r="2193" s="291" customFormat="1" hidden="1" outlineLevel="2" spans="1:14">
      <c r="A2193" s="291">
        <v>2000</v>
      </c>
      <c r="B2193" s="291" t="s">
        <v>1164</v>
      </c>
      <c r="C2193" s="291" t="s">
        <v>1563</v>
      </c>
      <c r="D2193" s="291" t="s">
        <v>538</v>
      </c>
      <c r="E2193" s="291" t="s">
        <v>1166</v>
      </c>
      <c r="F2193" s="291" t="s">
        <v>1167</v>
      </c>
      <c r="G2193" s="291" t="s">
        <v>1171</v>
      </c>
      <c r="H2193" s="294">
        <v>18.23</v>
      </c>
      <c r="I2193" s="294">
        <v>36.456</v>
      </c>
      <c r="J2193" s="291" t="s">
        <v>1169</v>
      </c>
      <c r="K2193" s="294">
        <v>227.85</v>
      </c>
      <c r="L2193" s="294">
        <v>3473.25</v>
      </c>
      <c r="M2193" s="294">
        <v>3245.4</v>
      </c>
      <c r="N2193" s="291" t="s">
        <v>42</v>
      </c>
    </row>
    <row r="2194" s="291" customFormat="1" hidden="1" outlineLevel="2" spans="1:14">
      <c r="A2194" s="291">
        <v>2001</v>
      </c>
      <c r="B2194" s="291" t="s">
        <v>1164</v>
      </c>
      <c r="C2194" s="291" t="s">
        <v>1563</v>
      </c>
      <c r="D2194" s="291" t="s">
        <v>538</v>
      </c>
      <c r="E2194" s="291" t="s">
        <v>1166</v>
      </c>
      <c r="F2194" s="291" t="s">
        <v>1167</v>
      </c>
      <c r="G2194" s="291" t="s">
        <v>1172</v>
      </c>
      <c r="H2194" s="294">
        <v>18.23</v>
      </c>
      <c r="I2194" s="294">
        <v>36.456</v>
      </c>
      <c r="J2194" s="291" t="s">
        <v>1169</v>
      </c>
      <c r="K2194" s="294">
        <v>227.85</v>
      </c>
      <c r="L2194" s="294">
        <v>3473.25</v>
      </c>
      <c r="M2194" s="294">
        <v>3245.4</v>
      </c>
      <c r="N2194" s="291" t="s">
        <v>42</v>
      </c>
    </row>
    <row r="2195" s="291" customFormat="1" hidden="1" outlineLevel="2" spans="1:14">
      <c r="A2195" s="291">
        <v>2002</v>
      </c>
      <c r="B2195" s="291" t="s">
        <v>1164</v>
      </c>
      <c r="C2195" s="291" t="s">
        <v>1563</v>
      </c>
      <c r="D2195" s="291" t="s">
        <v>538</v>
      </c>
      <c r="E2195" s="291" t="s">
        <v>1166</v>
      </c>
      <c r="F2195" s="291" t="s">
        <v>1167</v>
      </c>
      <c r="G2195" s="291" t="s">
        <v>1173</v>
      </c>
      <c r="H2195" s="294">
        <v>18.23</v>
      </c>
      <c r="I2195" s="294">
        <v>36.456</v>
      </c>
      <c r="J2195" s="291" t="s">
        <v>1169</v>
      </c>
      <c r="K2195" s="294">
        <v>227.85</v>
      </c>
      <c r="L2195" s="294">
        <v>3473.25</v>
      </c>
      <c r="M2195" s="294">
        <v>3245.4</v>
      </c>
      <c r="N2195" s="291" t="s">
        <v>42</v>
      </c>
    </row>
    <row r="2196" s="291" customFormat="1" hidden="1" outlineLevel="2" spans="1:14">
      <c r="A2196" s="291">
        <v>2003</v>
      </c>
      <c r="B2196" s="291" t="s">
        <v>1164</v>
      </c>
      <c r="C2196" s="291" t="s">
        <v>1563</v>
      </c>
      <c r="D2196" s="291" t="s">
        <v>538</v>
      </c>
      <c r="E2196" s="291" t="s">
        <v>1166</v>
      </c>
      <c r="F2196" s="291" t="s">
        <v>1167</v>
      </c>
      <c r="G2196" s="291" t="s">
        <v>1174</v>
      </c>
      <c r="H2196" s="294">
        <v>18.23</v>
      </c>
      <c r="I2196" s="294">
        <v>36.456</v>
      </c>
      <c r="J2196" s="291" t="s">
        <v>1169</v>
      </c>
      <c r="K2196" s="294">
        <v>227.85</v>
      </c>
      <c r="L2196" s="294">
        <v>3473.25</v>
      </c>
      <c r="M2196" s="294">
        <v>3245.4</v>
      </c>
      <c r="N2196" s="291" t="s">
        <v>42</v>
      </c>
    </row>
    <row r="2197" s="291" customFormat="1" hidden="1" outlineLevel="2" spans="1:14">
      <c r="A2197" s="291">
        <v>2004</v>
      </c>
      <c r="B2197" s="291" t="s">
        <v>1164</v>
      </c>
      <c r="C2197" s="291" t="s">
        <v>1563</v>
      </c>
      <c r="D2197" s="291" t="s">
        <v>538</v>
      </c>
      <c r="E2197" s="291" t="s">
        <v>1166</v>
      </c>
      <c r="F2197" s="291" t="s">
        <v>1167</v>
      </c>
      <c r="G2197" s="291" t="s">
        <v>1175</v>
      </c>
      <c r="H2197" s="294">
        <v>18.23</v>
      </c>
      <c r="I2197" s="294">
        <v>36.456</v>
      </c>
      <c r="J2197" s="291" t="s">
        <v>1169</v>
      </c>
      <c r="K2197" s="294">
        <v>227.85</v>
      </c>
      <c r="L2197" s="294">
        <v>3473.25</v>
      </c>
      <c r="M2197" s="294">
        <v>3245.4</v>
      </c>
      <c r="N2197" s="291" t="s">
        <v>42</v>
      </c>
    </row>
    <row r="2198" s="291" customFormat="1" outlineLevel="1" collapsed="1" spans="4:14">
      <c r="D2198" s="293" t="s">
        <v>1564</v>
      </c>
      <c r="H2198" s="294">
        <f>SUBTOTAL(9,H2187:H2197)</f>
        <v>200.53</v>
      </c>
      <c r="I2198" s="294">
        <f>SUBTOTAL(9,I2187:I2197)</f>
        <v>401.016</v>
      </c>
      <c r="K2198" s="294"/>
      <c r="L2198" s="294"/>
      <c r="M2198" s="294"/>
      <c r="N2198" s="291">
        <f>SUBTOTAL(9,N2187:N2197)</f>
        <v>0</v>
      </c>
    </row>
    <row r="2199" s="291" customFormat="1" hidden="1" outlineLevel="2" spans="1:14">
      <c r="A2199" s="291">
        <v>2005</v>
      </c>
      <c r="B2199" s="291" t="s">
        <v>1164</v>
      </c>
      <c r="C2199" s="291" t="s">
        <v>1565</v>
      </c>
      <c r="D2199" s="291" t="s">
        <v>688</v>
      </c>
      <c r="E2199" s="291" t="s">
        <v>1166</v>
      </c>
      <c r="F2199" s="291" t="s">
        <v>1167</v>
      </c>
      <c r="G2199" s="291" t="s">
        <v>1178</v>
      </c>
      <c r="H2199" s="294">
        <v>18.23</v>
      </c>
      <c r="I2199" s="294">
        <v>36.456</v>
      </c>
      <c r="J2199" s="291" t="s">
        <v>1169</v>
      </c>
      <c r="K2199" s="294">
        <v>227.85</v>
      </c>
      <c r="L2199" s="294">
        <v>3473.25</v>
      </c>
      <c r="M2199" s="294">
        <v>3245.4</v>
      </c>
      <c r="N2199" s="291" t="s">
        <v>42</v>
      </c>
    </row>
    <row r="2200" s="291" customFormat="1" hidden="1" outlineLevel="2" spans="1:14">
      <c r="A2200" s="291">
        <v>2006</v>
      </c>
      <c r="B2200" s="291" t="s">
        <v>1164</v>
      </c>
      <c r="C2200" s="291" t="s">
        <v>1565</v>
      </c>
      <c r="D2200" s="291" t="s">
        <v>688</v>
      </c>
      <c r="E2200" s="291" t="s">
        <v>1166</v>
      </c>
      <c r="F2200" s="291" t="s">
        <v>1167</v>
      </c>
      <c r="G2200" s="291" t="s">
        <v>1179</v>
      </c>
      <c r="H2200" s="294">
        <v>18.23</v>
      </c>
      <c r="I2200" s="294">
        <v>36.456</v>
      </c>
      <c r="J2200" s="291" t="s">
        <v>1169</v>
      </c>
      <c r="K2200" s="294">
        <v>227.85</v>
      </c>
      <c r="L2200" s="294">
        <v>3473.25</v>
      </c>
      <c r="M2200" s="294">
        <v>3245.4</v>
      </c>
      <c r="N2200" s="291" t="s">
        <v>42</v>
      </c>
    </row>
    <row r="2201" s="291" customFormat="1" hidden="1" outlineLevel="2" spans="1:14">
      <c r="A2201" s="291">
        <v>2007</v>
      </c>
      <c r="B2201" s="291" t="s">
        <v>1164</v>
      </c>
      <c r="C2201" s="291" t="s">
        <v>1565</v>
      </c>
      <c r="D2201" s="291" t="s">
        <v>688</v>
      </c>
      <c r="E2201" s="291" t="s">
        <v>1166</v>
      </c>
      <c r="F2201" s="291" t="s">
        <v>1167</v>
      </c>
      <c r="G2201" s="291" t="s">
        <v>1180</v>
      </c>
      <c r="H2201" s="294">
        <v>18.23</v>
      </c>
      <c r="I2201" s="294">
        <v>36.456</v>
      </c>
      <c r="J2201" s="291" t="s">
        <v>1169</v>
      </c>
      <c r="K2201" s="294">
        <v>227.85</v>
      </c>
      <c r="L2201" s="294">
        <v>3473.25</v>
      </c>
      <c r="M2201" s="294">
        <v>3245.4</v>
      </c>
      <c r="N2201" s="291" t="s">
        <v>42</v>
      </c>
    </row>
    <row r="2202" s="291" customFormat="1" hidden="1" outlineLevel="2" spans="1:14">
      <c r="A2202" s="291">
        <v>2008</v>
      </c>
      <c r="B2202" s="291" t="s">
        <v>1164</v>
      </c>
      <c r="C2202" s="291" t="s">
        <v>1565</v>
      </c>
      <c r="D2202" s="291" t="s">
        <v>688</v>
      </c>
      <c r="E2202" s="291" t="s">
        <v>1166</v>
      </c>
      <c r="F2202" s="291" t="s">
        <v>1167</v>
      </c>
      <c r="G2202" s="291" t="s">
        <v>1181</v>
      </c>
      <c r="H2202" s="294">
        <v>18.23</v>
      </c>
      <c r="I2202" s="294">
        <v>36.456</v>
      </c>
      <c r="J2202" s="291" t="s">
        <v>1169</v>
      </c>
      <c r="K2202" s="294">
        <v>227.85</v>
      </c>
      <c r="L2202" s="294">
        <v>3473.25</v>
      </c>
      <c r="M2202" s="294">
        <v>3245.4</v>
      </c>
      <c r="N2202" s="291" t="s">
        <v>42</v>
      </c>
    </row>
    <row r="2203" s="291" customFormat="1" hidden="1" outlineLevel="2" spans="1:14">
      <c r="A2203" s="291">
        <v>2009</v>
      </c>
      <c r="B2203" s="291" t="s">
        <v>1164</v>
      </c>
      <c r="C2203" s="291" t="s">
        <v>1565</v>
      </c>
      <c r="D2203" s="291" t="s">
        <v>688</v>
      </c>
      <c r="E2203" s="291" t="s">
        <v>1166</v>
      </c>
      <c r="F2203" s="291" t="s">
        <v>1167</v>
      </c>
      <c r="G2203" s="291" t="s">
        <v>1168</v>
      </c>
      <c r="H2203" s="294">
        <v>18.23</v>
      </c>
      <c r="I2203" s="294">
        <v>36.456</v>
      </c>
      <c r="J2203" s="291" t="s">
        <v>1169</v>
      </c>
      <c r="K2203" s="294">
        <v>227.85</v>
      </c>
      <c r="L2203" s="294">
        <v>3473.25</v>
      </c>
      <c r="M2203" s="294">
        <v>3245.4</v>
      </c>
      <c r="N2203" s="291" t="s">
        <v>42</v>
      </c>
    </row>
    <row r="2204" s="291" customFormat="1" hidden="1" outlineLevel="2" spans="1:14">
      <c r="A2204" s="291">
        <v>2010</v>
      </c>
      <c r="B2204" s="291" t="s">
        <v>1164</v>
      </c>
      <c r="C2204" s="291" t="s">
        <v>1565</v>
      </c>
      <c r="D2204" s="291" t="s">
        <v>688</v>
      </c>
      <c r="E2204" s="291" t="s">
        <v>1166</v>
      </c>
      <c r="F2204" s="291" t="s">
        <v>1167</v>
      </c>
      <c r="G2204" s="291" t="s">
        <v>1170</v>
      </c>
      <c r="H2204" s="294">
        <v>18.23</v>
      </c>
      <c r="I2204" s="294">
        <v>36.456</v>
      </c>
      <c r="J2204" s="291" t="s">
        <v>1169</v>
      </c>
      <c r="K2204" s="294">
        <v>227.85</v>
      </c>
      <c r="L2204" s="294">
        <v>3473.25</v>
      </c>
      <c r="M2204" s="294">
        <v>3245.4</v>
      </c>
      <c r="N2204" s="291" t="s">
        <v>42</v>
      </c>
    </row>
    <row r="2205" s="291" customFormat="1" hidden="1" outlineLevel="2" spans="1:14">
      <c r="A2205" s="291">
        <v>2011</v>
      </c>
      <c r="B2205" s="291" t="s">
        <v>1164</v>
      </c>
      <c r="C2205" s="291" t="s">
        <v>1565</v>
      </c>
      <c r="D2205" s="291" t="s">
        <v>688</v>
      </c>
      <c r="E2205" s="291" t="s">
        <v>1166</v>
      </c>
      <c r="F2205" s="291" t="s">
        <v>1167</v>
      </c>
      <c r="G2205" s="291" t="s">
        <v>1171</v>
      </c>
      <c r="H2205" s="294">
        <v>18.23</v>
      </c>
      <c r="I2205" s="294">
        <v>36.456</v>
      </c>
      <c r="J2205" s="291" t="s">
        <v>1169</v>
      </c>
      <c r="K2205" s="294">
        <v>227.85</v>
      </c>
      <c r="L2205" s="294">
        <v>3473.25</v>
      </c>
      <c r="M2205" s="294">
        <v>3245.4</v>
      </c>
      <c r="N2205" s="291" t="s">
        <v>42</v>
      </c>
    </row>
    <row r="2206" s="291" customFormat="1" hidden="1" outlineLevel="2" spans="1:14">
      <c r="A2206" s="291">
        <v>2012</v>
      </c>
      <c r="B2206" s="291" t="s">
        <v>1164</v>
      </c>
      <c r="C2206" s="291" t="s">
        <v>1565</v>
      </c>
      <c r="D2206" s="291" t="s">
        <v>688</v>
      </c>
      <c r="E2206" s="291" t="s">
        <v>1166</v>
      </c>
      <c r="F2206" s="291" t="s">
        <v>1167</v>
      </c>
      <c r="G2206" s="291" t="s">
        <v>1172</v>
      </c>
      <c r="H2206" s="294">
        <v>18.23</v>
      </c>
      <c r="I2206" s="294">
        <v>36.456</v>
      </c>
      <c r="J2206" s="291" t="s">
        <v>1169</v>
      </c>
      <c r="K2206" s="294">
        <v>227.85</v>
      </c>
      <c r="L2206" s="294">
        <v>3473.25</v>
      </c>
      <c r="M2206" s="294">
        <v>3245.4</v>
      </c>
      <c r="N2206" s="291" t="s">
        <v>42</v>
      </c>
    </row>
    <row r="2207" s="291" customFormat="1" hidden="1" outlineLevel="2" spans="1:14">
      <c r="A2207" s="291">
        <v>2013</v>
      </c>
      <c r="B2207" s="291" t="s">
        <v>1164</v>
      </c>
      <c r="C2207" s="291" t="s">
        <v>1565</v>
      </c>
      <c r="D2207" s="291" t="s">
        <v>688</v>
      </c>
      <c r="E2207" s="291" t="s">
        <v>1166</v>
      </c>
      <c r="F2207" s="291" t="s">
        <v>1167</v>
      </c>
      <c r="G2207" s="291" t="s">
        <v>1173</v>
      </c>
      <c r="H2207" s="294">
        <v>18.23</v>
      </c>
      <c r="I2207" s="294">
        <v>36.456</v>
      </c>
      <c r="J2207" s="291" t="s">
        <v>1169</v>
      </c>
      <c r="K2207" s="294">
        <v>227.85</v>
      </c>
      <c r="L2207" s="294">
        <v>3473.25</v>
      </c>
      <c r="M2207" s="294">
        <v>3245.4</v>
      </c>
      <c r="N2207" s="291" t="s">
        <v>42</v>
      </c>
    </row>
    <row r="2208" s="291" customFormat="1" hidden="1" outlineLevel="2" spans="1:14">
      <c r="A2208" s="291">
        <v>2014</v>
      </c>
      <c r="B2208" s="291" t="s">
        <v>1164</v>
      </c>
      <c r="C2208" s="291" t="s">
        <v>1565</v>
      </c>
      <c r="D2208" s="291" t="s">
        <v>688</v>
      </c>
      <c r="E2208" s="291" t="s">
        <v>1166</v>
      </c>
      <c r="F2208" s="291" t="s">
        <v>1167</v>
      </c>
      <c r="G2208" s="291" t="s">
        <v>1174</v>
      </c>
      <c r="H2208" s="294">
        <v>18.23</v>
      </c>
      <c r="I2208" s="294">
        <v>36.456</v>
      </c>
      <c r="J2208" s="291" t="s">
        <v>1169</v>
      </c>
      <c r="K2208" s="294">
        <v>227.85</v>
      </c>
      <c r="L2208" s="294">
        <v>3473.25</v>
      </c>
      <c r="M2208" s="294">
        <v>3245.4</v>
      </c>
      <c r="N2208" s="291" t="s">
        <v>42</v>
      </c>
    </row>
    <row r="2209" s="291" customFormat="1" hidden="1" outlineLevel="2" spans="1:14">
      <c r="A2209" s="291">
        <v>2015</v>
      </c>
      <c r="B2209" s="291" t="s">
        <v>1164</v>
      </c>
      <c r="C2209" s="291" t="s">
        <v>1565</v>
      </c>
      <c r="D2209" s="291" t="s">
        <v>688</v>
      </c>
      <c r="E2209" s="291" t="s">
        <v>1166</v>
      </c>
      <c r="F2209" s="291" t="s">
        <v>1167</v>
      </c>
      <c r="G2209" s="291" t="s">
        <v>1175</v>
      </c>
      <c r="H2209" s="294">
        <v>18.23</v>
      </c>
      <c r="I2209" s="294">
        <v>36.456</v>
      </c>
      <c r="J2209" s="291" t="s">
        <v>1169</v>
      </c>
      <c r="K2209" s="294">
        <v>227.85</v>
      </c>
      <c r="L2209" s="294">
        <v>3473.25</v>
      </c>
      <c r="M2209" s="294">
        <v>3245.4</v>
      </c>
      <c r="N2209" s="291" t="s">
        <v>42</v>
      </c>
    </row>
    <row r="2210" s="291" customFormat="1" outlineLevel="1" collapsed="1" spans="4:14">
      <c r="D2210" s="293" t="s">
        <v>1566</v>
      </c>
      <c r="H2210" s="294">
        <f>SUBTOTAL(9,H2199:H2209)</f>
        <v>200.53</v>
      </c>
      <c r="I2210" s="294">
        <f>SUBTOTAL(9,I2199:I2209)</f>
        <v>401.016</v>
      </c>
      <c r="K2210" s="294"/>
      <c r="L2210" s="294"/>
      <c r="M2210" s="294"/>
      <c r="N2210" s="291">
        <f>SUBTOTAL(9,N2199:N2209)</f>
        <v>0</v>
      </c>
    </row>
    <row r="2211" s="291" customFormat="1" hidden="1" outlineLevel="2" spans="1:14">
      <c r="A2211" s="291">
        <v>2016</v>
      </c>
      <c r="B2211" s="291" t="s">
        <v>1164</v>
      </c>
      <c r="C2211" s="291" t="s">
        <v>1567</v>
      </c>
      <c r="D2211" s="291" t="s">
        <v>353</v>
      </c>
      <c r="E2211" s="291" t="s">
        <v>1166</v>
      </c>
      <c r="F2211" s="291" t="s">
        <v>1167</v>
      </c>
      <c r="G2211" s="291" t="s">
        <v>1178</v>
      </c>
      <c r="H2211" s="294">
        <v>18.23</v>
      </c>
      <c r="I2211" s="294">
        <v>36.456</v>
      </c>
      <c r="J2211" s="291" t="s">
        <v>1169</v>
      </c>
      <c r="K2211" s="294">
        <v>227.85</v>
      </c>
      <c r="L2211" s="294">
        <v>3473.25</v>
      </c>
      <c r="M2211" s="294">
        <v>3245.4</v>
      </c>
      <c r="N2211" s="291" t="s">
        <v>42</v>
      </c>
    </row>
    <row r="2212" s="291" customFormat="1" hidden="1" outlineLevel="2" spans="1:14">
      <c r="A2212" s="291">
        <v>2017</v>
      </c>
      <c r="B2212" s="291" t="s">
        <v>1164</v>
      </c>
      <c r="C2212" s="291" t="s">
        <v>1567</v>
      </c>
      <c r="D2212" s="291" t="s">
        <v>353</v>
      </c>
      <c r="E2212" s="291" t="s">
        <v>1166</v>
      </c>
      <c r="F2212" s="291" t="s">
        <v>1167</v>
      </c>
      <c r="G2212" s="291" t="s">
        <v>1179</v>
      </c>
      <c r="H2212" s="294">
        <v>18.23</v>
      </c>
      <c r="I2212" s="294">
        <v>36.456</v>
      </c>
      <c r="J2212" s="291" t="s">
        <v>1169</v>
      </c>
      <c r="K2212" s="294">
        <v>227.85</v>
      </c>
      <c r="L2212" s="294">
        <v>3473.25</v>
      </c>
      <c r="M2212" s="294">
        <v>3245.4</v>
      </c>
      <c r="N2212" s="291" t="s">
        <v>42</v>
      </c>
    </row>
    <row r="2213" s="291" customFormat="1" hidden="1" outlineLevel="2" spans="1:14">
      <c r="A2213" s="291">
        <v>2018</v>
      </c>
      <c r="B2213" s="291" t="s">
        <v>1164</v>
      </c>
      <c r="C2213" s="291" t="s">
        <v>1567</v>
      </c>
      <c r="D2213" s="291" t="s">
        <v>353</v>
      </c>
      <c r="E2213" s="291" t="s">
        <v>1166</v>
      </c>
      <c r="F2213" s="291" t="s">
        <v>1167</v>
      </c>
      <c r="G2213" s="291" t="s">
        <v>1180</v>
      </c>
      <c r="H2213" s="294">
        <v>18.23</v>
      </c>
      <c r="I2213" s="294">
        <v>36.456</v>
      </c>
      <c r="J2213" s="291" t="s">
        <v>1169</v>
      </c>
      <c r="K2213" s="294">
        <v>227.85</v>
      </c>
      <c r="L2213" s="294">
        <v>3473.25</v>
      </c>
      <c r="M2213" s="294">
        <v>3245.4</v>
      </c>
      <c r="N2213" s="291" t="s">
        <v>42</v>
      </c>
    </row>
    <row r="2214" s="291" customFormat="1" hidden="1" outlineLevel="2" spans="1:14">
      <c r="A2214" s="291">
        <v>2019</v>
      </c>
      <c r="B2214" s="291" t="s">
        <v>1164</v>
      </c>
      <c r="C2214" s="291" t="s">
        <v>1567</v>
      </c>
      <c r="D2214" s="291" t="s">
        <v>353</v>
      </c>
      <c r="E2214" s="291" t="s">
        <v>1166</v>
      </c>
      <c r="F2214" s="291" t="s">
        <v>1167</v>
      </c>
      <c r="G2214" s="291" t="s">
        <v>1181</v>
      </c>
      <c r="H2214" s="294">
        <v>18.23</v>
      </c>
      <c r="I2214" s="294">
        <v>36.456</v>
      </c>
      <c r="J2214" s="291" t="s">
        <v>1169</v>
      </c>
      <c r="K2214" s="294">
        <v>227.85</v>
      </c>
      <c r="L2214" s="294">
        <v>3473.25</v>
      </c>
      <c r="M2214" s="294">
        <v>3245.4</v>
      </c>
      <c r="N2214" s="291" t="s">
        <v>42</v>
      </c>
    </row>
    <row r="2215" s="291" customFormat="1" hidden="1" outlineLevel="2" spans="1:14">
      <c r="A2215" s="291">
        <v>2020</v>
      </c>
      <c r="B2215" s="291" t="s">
        <v>1164</v>
      </c>
      <c r="C2215" s="291" t="s">
        <v>1567</v>
      </c>
      <c r="D2215" s="291" t="s">
        <v>353</v>
      </c>
      <c r="E2215" s="291" t="s">
        <v>1166</v>
      </c>
      <c r="F2215" s="291" t="s">
        <v>1167</v>
      </c>
      <c r="G2215" s="291" t="s">
        <v>1168</v>
      </c>
      <c r="H2215" s="294">
        <v>18.23</v>
      </c>
      <c r="I2215" s="294">
        <v>36.456</v>
      </c>
      <c r="J2215" s="291" t="s">
        <v>1169</v>
      </c>
      <c r="K2215" s="294">
        <v>227.85</v>
      </c>
      <c r="L2215" s="294">
        <v>3473.25</v>
      </c>
      <c r="M2215" s="294">
        <v>3245.4</v>
      </c>
      <c r="N2215" s="291" t="s">
        <v>42</v>
      </c>
    </row>
    <row r="2216" s="291" customFormat="1" hidden="1" outlineLevel="2" spans="1:14">
      <c r="A2216" s="291">
        <v>2021</v>
      </c>
      <c r="B2216" s="291" t="s">
        <v>1164</v>
      </c>
      <c r="C2216" s="291" t="s">
        <v>1567</v>
      </c>
      <c r="D2216" s="291" t="s">
        <v>353</v>
      </c>
      <c r="E2216" s="291" t="s">
        <v>1166</v>
      </c>
      <c r="F2216" s="291" t="s">
        <v>1167</v>
      </c>
      <c r="G2216" s="291" t="s">
        <v>1170</v>
      </c>
      <c r="H2216" s="294">
        <v>18.23</v>
      </c>
      <c r="I2216" s="294">
        <v>36.456</v>
      </c>
      <c r="J2216" s="291" t="s">
        <v>1169</v>
      </c>
      <c r="K2216" s="294">
        <v>227.85</v>
      </c>
      <c r="L2216" s="294">
        <v>3473.25</v>
      </c>
      <c r="M2216" s="294">
        <v>3245.4</v>
      </c>
      <c r="N2216" s="291" t="s">
        <v>42</v>
      </c>
    </row>
    <row r="2217" s="291" customFormat="1" hidden="1" outlineLevel="2" spans="1:14">
      <c r="A2217" s="291">
        <v>2022</v>
      </c>
      <c r="B2217" s="291" t="s">
        <v>1164</v>
      </c>
      <c r="C2217" s="291" t="s">
        <v>1567</v>
      </c>
      <c r="D2217" s="291" t="s">
        <v>353</v>
      </c>
      <c r="E2217" s="291" t="s">
        <v>1166</v>
      </c>
      <c r="F2217" s="291" t="s">
        <v>1167</v>
      </c>
      <c r="G2217" s="291" t="s">
        <v>1171</v>
      </c>
      <c r="H2217" s="294">
        <v>18.23</v>
      </c>
      <c r="I2217" s="294">
        <v>36.456</v>
      </c>
      <c r="J2217" s="291" t="s">
        <v>1169</v>
      </c>
      <c r="K2217" s="294">
        <v>227.85</v>
      </c>
      <c r="L2217" s="294">
        <v>3473.25</v>
      </c>
      <c r="M2217" s="294">
        <v>3245.4</v>
      </c>
      <c r="N2217" s="291" t="s">
        <v>42</v>
      </c>
    </row>
    <row r="2218" s="291" customFormat="1" hidden="1" outlineLevel="2" spans="1:14">
      <c r="A2218" s="291">
        <v>2023</v>
      </c>
      <c r="B2218" s="291" t="s">
        <v>1164</v>
      </c>
      <c r="C2218" s="291" t="s">
        <v>1567</v>
      </c>
      <c r="D2218" s="291" t="s">
        <v>353</v>
      </c>
      <c r="E2218" s="291" t="s">
        <v>1166</v>
      </c>
      <c r="F2218" s="291" t="s">
        <v>1167</v>
      </c>
      <c r="G2218" s="291" t="s">
        <v>1172</v>
      </c>
      <c r="H2218" s="294">
        <v>18.23</v>
      </c>
      <c r="I2218" s="294">
        <v>36.456</v>
      </c>
      <c r="J2218" s="291" t="s">
        <v>1169</v>
      </c>
      <c r="K2218" s="294">
        <v>227.85</v>
      </c>
      <c r="L2218" s="294">
        <v>3473.25</v>
      </c>
      <c r="M2218" s="294">
        <v>3245.4</v>
      </c>
      <c r="N2218" s="291" t="s">
        <v>42</v>
      </c>
    </row>
    <row r="2219" s="291" customFormat="1" hidden="1" outlineLevel="2" spans="1:14">
      <c r="A2219" s="291">
        <v>2024</v>
      </c>
      <c r="B2219" s="291" t="s">
        <v>1164</v>
      </c>
      <c r="C2219" s="291" t="s">
        <v>1567</v>
      </c>
      <c r="D2219" s="291" t="s">
        <v>353</v>
      </c>
      <c r="E2219" s="291" t="s">
        <v>1166</v>
      </c>
      <c r="F2219" s="291" t="s">
        <v>1167</v>
      </c>
      <c r="G2219" s="291" t="s">
        <v>1173</v>
      </c>
      <c r="H2219" s="294">
        <v>18.23</v>
      </c>
      <c r="I2219" s="294">
        <v>36.456</v>
      </c>
      <c r="J2219" s="291" t="s">
        <v>1169</v>
      </c>
      <c r="K2219" s="294">
        <v>227.85</v>
      </c>
      <c r="L2219" s="294">
        <v>3473.25</v>
      </c>
      <c r="M2219" s="294">
        <v>3245.4</v>
      </c>
      <c r="N2219" s="291" t="s">
        <v>42</v>
      </c>
    </row>
    <row r="2220" s="291" customFormat="1" hidden="1" outlineLevel="2" spans="1:14">
      <c r="A2220" s="291">
        <v>2025</v>
      </c>
      <c r="B2220" s="291" t="s">
        <v>1164</v>
      </c>
      <c r="C2220" s="291" t="s">
        <v>1567</v>
      </c>
      <c r="D2220" s="291" t="s">
        <v>353</v>
      </c>
      <c r="E2220" s="291" t="s">
        <v>1166</v>
      </c>
      <c r="F2220" s="291" t="s">
        <v>1167</v>
      </c>
      <c r="G2220" s="291" t="s">
        <v>1174</v>
      </c>
      <c r="H2220" s="294">
        <v>18.23</v>
      </c>
      <c r="I2220" s="294">
        <v>36.456</v>
      </c>
      <c r="J2220" s="291" t="s">
        <v>1169</v>
      </c>
      <c r="K2220" s="294">
        <v>227.85</v>
      </c>
      <c r="L2220" s="294">
        <v>3473.25</v>
      </c>
      <c r="M2220" s="294">
        <v>3245.4</v>
      </c>
      <c r="N2220" s="291" t="s">
        <v>42</v>
      </c>
    </row>
    <row r="2221" s="291" customFormat="1" hidden="1" outlineLevel="2" spans="1:14">
      <c r="A2221" s="291">
        <v>2026</v>
      </c>
      <c r="B2221" s="291" t="s">
        <v>1164</v>
      </c>
      <c r="C2221" s="291" t="s">
        <v>1567</v>
      </c>
      <c r="D2221" s="291" t="s">
        <v>353</v>
      </c>
      <c r="E2221" s="291" t="s">
        <v>1166</v>
      </c>
      <c r="F2221" s="291" t="s">
        <v>1167</v>
      </c>
      <c r="G2221" s="291" t="s">
        <v>1175</v>
      </c>
      <c r="H2221" s="294">
        <v>18.23</v>
      </c>
      <c r="I2221" s="294">
        <v>36.456</v>
      </c>
      <c r="J2221" s="291" t="s">
        <v>1169</v>
      </c>
      <c r="K2221" s="294">
        <v>227.85</v>
      </c>
      <c r="L2221" s="294">
        <v>3473.25</v>
      </c>
      <c r="M2221" s="294">
        <v>3245.4</v>
      </c>
      <c r="N2221" s="291" t="s">
        <v>42</v>
      </c>
    </row>
    <row r="2222" s="291" customFormat="1" outlineLevel="1" collapsed="1" spans="4:14">
      <c r="D2222" s="293" t="s">
        <v>1568</v>
      </c>
      <c r="H2222" s="294">
        <f>SUBTOTAL(9,H2211:H2221)</f>
        <v>200.53</v>
      </c>
      <c r="I2222" s="294">
        <f>SUBTOTAL(9,I2211:I2221)</f>
        <v>401.016</v>
      </c>
      <c r="K2222" s="294"/>
      <c r="L2222" s="294"/>
      <c r="M2222" s="294"/>
      <c r="N2222" s="291">
        <f>SUBTOTAL(9,N2211:N2221)</f>
        <v>0</v>
      </c>
    </row>
    <row r="2223" s="291" customFormat="1" hidden="1" outlineLevel="2" spans="1:14">
      <c r="A2223" s="291">
        <v>2027</v>
      </c>
      <c r="B2223" s="291" t="s">
        <v>1164</v>
      </c>
      <c r="C2223" s="291" t="s">
        <v>1569</v>
      </c>
      <c r="D2223" s="291" t="s">
        <v>585</v>
      </c>
      <c r="E2223" s="291" t="s">
        <v>1166</v>
      </c>
      <c r="F2223" s="291" t="s">
        <v>1167</v>
      </c>
      <c r="G2223" s="291" t="s">
        <v>1178</v>
      </c>
      <c r="H2223" s="294">
        <v>18.23</v>
      </c>
      <c r="I2223" s="294">
        <v>36.456</v>
      </c>
      <c r="J2223" s="291" t="s">
        <v>1169</v>
      </c>
      <c r="K2223" s="294">
        <v>227.85</v>
      </c>
      <c r="L2223" s="294">
        <v>3473.25</v>
      </c>
      <c r="M2223" s="294">
        <v>3245.4</v>
      </c>
      <c r="N2223" s="291" t="s">
        <v>42</v>
      </c>
    </row>
    <row r="2224" s="291" customFormat="1" hidden="1" outlineLevel="2" spans="1:14">
      <c r="A2224" s="291">
        <v>2028</v>
      </c>
      <c r="B2224" s="291" t="s">
        <v>1164</v>
      </c>
      <c r="C2224" s="291" t="s">
        <v>1569</v>
      </c>
      <c r="D2224" s="291" t="s">
        <v>585</v>
      </c>
      <c r="E2224" s="291" t="s">
        <v>1166</v>
      </c>
      <c r="F2224" s="291" t="s">
        <v>1167</v>
      </c>
      <c r="G2224" s="291" t="s">
        <v>1179</v>
      </c>
      <c r="H2224" s="294">
        <v>18.23</v>
      </c>
      <c r="I2224" s="294">
        <v>36.456</v>
      </c>
      <c r="J2224" s="291" t="s">
        <v>1169</v>
      </c>
      <c r="K2224" s="294">
        <v>227.85</v>
      </c>
      <c r="L2224" s="294">
        <v>3473.25</v>
      </c>
      <c r="M2224" s="294">
        <v>3245.4</v>
      </c>
      <c r="N2224" s="291" t="s">
        <v>42</v>
      </c>
    </row>
    <row r="2225" s="291" customFormat="1" hidden="1" outlineLevel="2" spans="1:14">
      <c r="A2225" s="291">
        <v>2029</v>
      </c>
      <c r="B2225" s="291" t="s">
        <v>1164</v>
      </c>
      <c r="C2225" s="291" t="s">
        <v>1569</v>
      </c>
      <c r="D2225" s="291" t="s">
        <v>585</v>
      </c>
      <c r="E2225" s="291" t="s">
        <v>1166</v>
      </c>
      <c r="F2225" s="291" t="s">
        <v>1167</v>
      </c>
      <c r="G2225" s="291" t="s">
        <v>1180</v>
      </c>
      <c r="H2225" s="294">
        <v>18.23</v>
      </c>
      <c r="I2225" s="294">
        <v>36.456</v>
      </c>
      <c r="J2225" s="291" t="s">
        <v>1169</v>
      </c>
      <c r="K2225" s="294">
        <v>227.85</v>
      </c>
      <c r="L2225" s="294">
        <v>3473.25</v>
      </c>
      <c r="M2225" s="294">
        <v>3245.4</v>
      </c>
      <c r="N2225" s="291" t="s">
        <v>42</v>
      </c>
    </row>
    <row r="2226" s="291" customFormat="1" hidden="1" outlineLevel="2" spans="1:14">
      <c r="A2226" s="291">
        <v>2030</v>
      </c>
      <c r="B2226" s="291" t="s">
        <v>1164</v>
      </c>
      <c r="C2226" s="291" t="s">
        <v>1569</v>
      </c>
      <c r="D2226" s="291" t="s">
        <v>585</v>
      </c>
      <c r="E2226" s="291" t="s">
        <v>1166</v>
      </c>
      <c r="F2226" s="291" t="s">
        <v>1167</v>
      </c>
      <c r="G2226" s="291" t="s">
        <v>1181</v>
      </c>
      <c r="H2226" s="294">
        <v>18.23</v>
      </c>
      <c r="I2226" s="294">
        <v>36.456</v>
      </c>
      <c r="J2226" s="291" t="s">
        <v>1169</v>
      </c>
      <c r="K2226" s="294">
        <v>227.85</v>
      </c>
      <c r="L2226" s="294">
        <v>3473.25</v>
      </c>
      <c r="M2226" s="294">
        <v>3245.4</v>
      </c>
      <c r="N2226" s="291" t="s">
        <v>42</v>
      </c>
    </row>
    <row r="2227" s="291" customFormat="1" hidden="1" outlineLevel="2" spans="1:14">
      <c r="A2227" s="291">
        <v>2031</v>
      </c>
      <c r="B2227" s="291" t="s">
        <v>1164</v>
      </c>
      <c r="C2227" s="291" t="s">
        <v>1569</v>
      </c>
      <c r="D2227" s="291" t="s">
        <v>585</v>
      </c>
      <c r="E2227" s="291" t="s">
        <v>1166</v>
      </c>
      <c r="F2227" s="291" t="s">
        <v>1167</v>
      </c>
      <c r="G2227" s="291" t="s">
        <v>1168</v>
      </c>
      <c r="H2227" s="294">
        <v>18.23</v>
      </c>
      <c r="I2227" s="294">
        <v>36.456</v>
      </c>
      <c r="J2227" s="291" t="s">
        <v>1169</v>
      </c>
      <c r="K2227" s="294">
        <v>227.85</v>
      </c>
      <c r="L2227" s="294">
        <v>3473.25</v>
      </c>
      <c r="M2227" s="294">
        <v>3245.4</v>
      </c>
      <c r="N2227" s="291" t="s">
        <v>42</v>
      </c>
    </row>
    <row r="2228" s="291" customFormat="1" hidden="1" outlineLevel="2" spans="1:14">
      <c r="A2228" s="291">
        <v>2032</v>
      </c>
      <c r="B2228" s="291" t="s">
        <v>1164</v>
      </c>
      <c r="C2228" s="291" t="s">
        <v>1569</v>
      </c>
      <c r="D2228" s="291" t="s">
        <v>585</v>
      </c>
      <c r="E2228" s="291" t="s">
        <v>1166</v>
      </c>
      <c r="F2228" s="291" t="s">
        <v>1167</v>
      </c>
      <c r="G2228" s="291" t="s">
        <v>1170</v>
      </c>
      <c r="H2228" s="294">
        <v>18.23</v>
      </c>
      <c r="I2228" s="294">
        <v>36.456</v>
      </c>
      <c r="J2228" s="291" t="s">
        <v>1169</v>
      </c>
      <c r="K2228" s="294">
        <v>227.85</v>
      </c>
      <c r="L2228" s="294">
        <v>3473.25</v>
      </c>
      <c r="M2228" s="294">
        <v>3245.4</v>
      </c>
      <c r="N2228" s="291" t="s">
        <v>42</v>
      </c>
    </row>
    <row r="2229" s="291" customFormat="1" hidden="1" outlineLevel="2" spans="1:14">
      <c r="A2229" s="291">
        <v>2033</v>
      </c>
      <c r="B2229" s="291" t="s">
        <v>1164</v>
      </c>
      <c r="C2229" s="291" t="s">
        <v>1569</v>
      </c>
      <c r="D2229" s="291" t="s">
        <v>585</v>
      </c>
      <c r="E2229" s="291" t="s">
        <v>1166</v>
      </c>
      <c r="F2229" s="291" t="s">
        <v>1167</v>
      </c>
      <c r="G2229" s="291" t="s">
        <v>1171</v>
      </c>
      <c r="H2229" s="294">
        <v>18.23</v>
      </c>
      <c r="I2229" s="294">
        <v>36.456</v>
      </c>
      <c r="J2229" s="291" t="s">
        <v>1169</v>
      </c>
      <c r="K2229" s="294">
        <v>227.85</v>
      </c>
      <c r="L2229" s="294">
        <v>3473.25</v>
      </c>
      <c r="M2229" s="294">
        <v>3245.4</v>
      </c>
      <c r="N2229" s="291" t="s">
        <v>42</v>
      </c>
    </row>
    <row r="2230" s="291" customFormat="1" hidden="1" outlineLevel="2" spans="1:14">
      <c r="A2230" s="291">
        <v>2034</v>
      </c>
      <c r="B2230" s="291" t="s">
        <v>1164</v>
      </c>
      <c r="C2230" s="291" t="s">
        <v>1569</v>
      </c>
      <c r="D2230" s="291" t="s">
        <v>585</v>
      </c>
      <c r="E2230" s="291" t="s">
        <v>1166</v>
      </c>
      <c r="F2230" s="291" t="s">
        <v>1167</v>
      </c>
      <c r="G2230" s="291" t="s">
        <v>1172</v>
      </c>
      <c r="H2230" s="294">
        <v>18.23</v>
      </c>
      <c r="I2230" s="294">
        <v>36.456</v>
      </c>
      <c r="J2230" s="291" t="s">
        <v>1169</v>
      </c>
      <c r="K2230" s="294">
        <v>227.85</v>
      </c>
      <c r="L2230" s="294">
        <v>3473.25</v>
      </c>
      <c r="M2230" s="294">
        <v>3245.4</v>
      </c>
      <c r="N2230" s="291" t="s">
        <v>42</v>
      </c>
    </row>
    <row r="2231" s="291" customFormat="1" hidden="1" outlineLevel="2" spans="1:14">
      <c r="A2231" s="291">
        <v>2035</v>
      </c>
      <c r="B2231" s="291" t="s">
        <v>1164</v>
      </c>
      <c r="C2231" s="291" t="s">
        <v>1569</v>
      </c>
      <c r="D2231" s="291" t="s">
        <v>585</v>
      </c>
      <c r="E2231" s="291" t="s">
        <v>1166</v>
      </c>
      <c r="F2231" s="291" t="s">
        <v>1167</v>
      </c>
      <c r="G2231" s="291" t="s">
        <v>1173</v>
      </c>
      <c r="H2231" s="294">
        <v>18.23</v>
      </c>
      <c r="I2231" s="294">
        <v>36.456</v>
      </c>
      <c r="J2231" s="291" t="s">
        <v>1169</v>
      </c>
      <c r="K2231" s="294">
        <v>227.85</v>
      </c>
      <c r="L2231" s="294">
        <v>3473.25</v>
      </c>
      <c r="M2231" s="294">
        <v>3245.4</v>
      </c>
      <c r="N2231" s="291" t="s">
        <v>42</v>
      </c>
    </row>
    <row r="2232" s="291" customFormat="1" hidden="1" outlineLevel="2" spans="1:14">
      <c r="A2232" s="291">
        <v>2036</v>
      </c>
      <c r="B2232" s="291" t="s">
        <v>1164</v>
      </c>
      <c r="C2232" s="291" t="s">
        <v>1569</v>
      </c>
      <c r="D2232" s="291" t="s">
        <v>585</v>
      </c>
      <c r="E2232" s="291" t="s">
        <v>1166</v>
      </c>
      <c r="F2232" s="291" t="s">
        <v>1167</v>
      </c>
      <c r="G2232" s="291" t="s">
        <v>1174</v>
      </c>
      <c r="H2232" s="294">
        <v>18.23</v>
      </c>
      <c r="I2232" s="294">
        <v>36.456</v>
      </c>
      <c r="J2232" s="291" t="s">
        <v>1169</v>
      </c>
      <c r="K2232" s="294">
        <v>227.85</v>
      </c>
      <c r="L2232" s="294">
        <v>3473.25</v>
      </c>
      <c r="M2232" s="294">
        <v>3245.4</v>
      </c>
      <c r="N2232" s="291" t="s">
        <v>42</v>
      </c>
    </row>
    <row r="2233" s="291" customFormat="1" hidden="1" outlineLevel="2" spans="1:14">
      <c r="A2233" s="291">
        <v>2037</v>
      </c>
      <c r="B2233" s="291" t="s">
        <v>1164</v>
      </c>
      <c r="C2233" s="291" t="s">
        <v>1569</v>
      </c>
      <c r="D2233" s="291" t="s">
        <v>585</v>
      </c>
      <c r="E2233" s="291" t="s">
        <v>1166</v>
      </c>
      <c r="F2233" s="291" t="s">
        <v>1167</v>
      </c>
      <c r="G2233" s="291" t="s">
        <v>1175</v>
      </c>
      <c r="H2233" s="294">
        <v>18.23</v>
      </c>
      <c r="I2233" s="294">
        <v>36.456</v>
      </c>
      <c r="J2233" s="291" t="s">
        <v>1169</v>
      </c>
      <c r="K2233" s="294">
        <v>227.85</v>
      </c>
      <c r="L2233" s="294">
        <v>3473.25</v>
      </c>
      <c r="M2233" s="294">
        <v>3245.4</v>
      </c>
      <c r="N2233" s="291" t="s">
        <v>42</v>
      </c>
    </row>
    <row r="2234" s="291" customFormat="1" outlineLevel="1" collapsed="1" spans="4:14">
      <c r="D2234" s="293" t="s">
        <v>1570</v>
      </c>
      <c r="H2234" s="294">
        <f>SUBTOTAL(9,H2223:H2233)</f>
        <v>200.53</v>
      </c>
      <c r="I2234" s="294">
        <f>SUBTOTAL(9,I2223:I2233)</f>
        <v>401.016</v>
      </c>
      <c r="K2234" s="294"/>
      <c r="L2234" s="294"/>
      <c r="M2234" s="294"/>
      <c r="N2234" s="291">
        <f>SUBTOTAL(9,N2223:N2233)</f>
        <v>0</v>
      </c>
    </row>
    <row r="2235" s="291" customFormat="1" hidden="1" outlineLevel="2" spans="1:14">
      <c r="A2235" s="291">
        <v>2038</v>
      </c>
      <c r="B2235" s="291" t="s">
        <v>1164</v>
      </c>
      <c r="C2235" s="291" t="s">
        <v>1571</v>
      </c>
      <c r="D2235" s="291" t="s">
        <v>700</v>
      </c>
      <c r="E2235" s="291" t="s">
        <v>1166</v>
      </c>
      <c r="F2235" s="291" t="s">
        <v>1167</v>
      </c>
      <c r="G2235" s="291" t="s">
        <v>1178</v>
      </c>
      <c r="H2235" s="294">
        <v>18.23</v>
      </c>
      <c r="I2235" s="294">
        <v>36.456</v>
      </c>
      <c r="J2235" s="291" t="s">
        <v>1169</v>
      </c>
      <c r="K2235" s="294">
        <v>227.85</v>
      </c>
      <c r="L2235" s="294">
        <v>3473.25</v>
      </c>
      <c r="M2235" s="294">
        <v>3245.4</v>
      </c>
      <c r="N2235" s="291" t="s">
        <v>42</v>
      </c>
    </row>
    <row r="2236" s="291" customFormat="1" hidden="1" outlineLevel="2" spans="1:14">
      <c r="A2236" s="291">
        <v>2039</v>
      </c>
      <c r="B2236" s="291" t="s">
        <v>1164</v>
      </c>
      <c r="C2236" s="291" t="s">
        <v>1571</v>
      </c>
      <c r="D2236" s="291" t="s">
        <v>700</v>
      </c>
      <c r="E2236" s="291" t="s">
        <v>1166</v>
      </c>
      <c r="F2236" s="291" t="s">
        <v>1167</v>
      </c>
      <c r="G2236" s="291" t="s">
        <v>1179</v>
      </c>
      <c r="H2236" s="294">
        <v>18.23</v>
      </c>
      <c r="I2236" s="294">
        <v>36.456</v>
      </c>
      <c r="J2236" s="291" t="s">
        <v>1169</v>
      </c>
      <c r="K2236" s="294">
        <v>227.85</v>
      </c>
      <c r="L2236" s="294">
        <v>3473.25</v>
      </c>
      <c r="M2236" s="294">
        <v>3245.4</v>
      </c>
      <c r="N2236" s="291" t="s">
        <v>42</v>
      </c>
    </row>
    <row r="2237" s="291" customFormat="1" hidden="1" outlineLevel="2" spans="1:14">
      <c r="A2237" s="291">
        <v>2040</v>
      </c>
      <c r="B2237" s="291" t="s">
        <v>1164</v>
      </c>
      <c r="C2237" s="291" t="s">
        <v>1571</v>
      </c>
      <c r="D2237" s="291" t="s">
        <v>700</v>
      </c>
      <c r="E2237" s="291" t="s">
        <v>1166</v>
      </c>
      <c r="F2237" s="291" t="s">
        <v>1167</v>
      </c>
      <c r="G2237" s="291" t="s">
        <v>1180</v>
      </c>
      <c r="H2237" s="294">
        <v>18.23</v>
      </c>
      <c r="I2237" s="294">
        <v>36.456</v>
      </c>
      <c r="J2237" s="291" t="s">
        <v>1169</v>
      </c>
      <c r="K2237" s="294">
        <v>227.85</v>
      </c>
      <c r="L2237" s="294">
        <v>3473.25</v>
      </c>
      <c r="M2237" s="294">
        <v>3245.4</v>
      </c>
      <c r="N2237" s="291" t="s">
        <v>42</v>
      </c>
    </row>
    <row r="2238" s="291" customFormat="1" hidden="1" outlineLevel="2" spans="1:14">
      <c r="A2238" s="291">
        <v>2041</v>
      </c>
      <c r="B2238" s="291" t="s">
        <v>1164</v>
      </c>
      <c r="C2238" s="291" t="s">
        <v>1571</v>
      </c>
      <c r="D2238" s="291" t="s">
        <v>700</v>
      </c>
      <c r="E2238" s="291" t="s">
        <v>1166</v>
      </c>
      <c r="F2238" s="291" t="s">
        <v>1167</v>
      </c>
      <c r="G2238" s="291" t="s">
        <v>1181</v>
      </c>
      <c r="H2238" s="294">
        <v>18.23</v>
      </c>
      <c r="I2238" s="294">
        <v>36.456</v>
      </c>
      <c r="J2238" s="291" t="s">
        <v>1169</v>
      </c>
      <c r="K2238" s="294">
        <v>227.85</v>
      </c>
      <c r="L2238" s="294">
        <v>3473.25</v>
      </c>
      <c r="M2238" s="294">
        <v>3245.4</v>
      </c>
      <c r="N2238" s="291" t="s">
        <v>42</v>
      </c>
    </row>
    <row r="2239" s="291" customFormat="1" hidden="1" outlineLevel="2" spans="1:14">
      <c r="A2239" s="291">
        <v>2042</v>
      </c>
      <c r="B2239" s="291" t="s">
        <v>1164</v>
      </c>
      <c r="C2239" s="291" t="s">
        <v>1571</v>
      </c>
      <c r="D2239" s="291" t="s">
        <v>700</v>
      </c>
      <c r="E2239" s="291" t="s">
        <v>1166</v>
      </c>
      <c r="F2239" s="291" t="s">
        <v>1167</v>
      </c>
      <c r="G2239" s="291" t="s">
        <v>1168</v>
      </c>
      <c r="H2239" s="294">
        <v>18.23</v>
      </c>
      <c r="I2239" s="294">
        <v>36.456</v>
      </c>
      <c r="J2239" s="291" t="s">
        <v>1169</v>
      </c>
      <c r="K2239" s="294">
        <v>227.85</v>
      </c>
      <c r="L2239" s="294">
        <v>3473.25</v>
      </c>
      <c r="M2239" s="294">
        <v>3245.4</v>
      </c>
      <c r="N2239" s="291" t="s">
        <v>42</v>
      </c>
    </row>
    <row r="2240" s="291" customFormat="1" hidden="1" outlineLevel="2" spans="1:14">
      <c r="A2240" s="291">
        <v>2043</v>
      </c>
      <c r="B2240" s="291" t="s">
        <v>1164</v>
      </c>
      <c r="C2240" s="291" t="s">
        <v>1571</v>
      </c>
      <c r="D2240" s="291" t="s">
        <v>700</v>
      </c>
      <c r="E2240" s="291" t="s">
        <v>1166</v>
      </c>
      <c r="F2240" s="291" t="s">
        <v>1167</v>
      </c>
      <c r="G2240" s="291" t="s">
        <v>1170</v>
      </c>
      <c r="H2240" s="294">
        <v>18.23</v>
      </c>
      <c r="I2240" s="294">
        <v>36.456</v>
      </c>
      <c r="J2240" s="291" t="s">
        <v>1169</v>
      </c>
      <c r="K2240" s="294">
        <v>227.85</v>
      </c>
      <c r="L2240" s="294">
        <v>3473.25</v>
      </c>
      <c r="M2240" s="294">
        <v>3245.4</v>
      </c>
      <c r="N2240" s="291" t="s">
        <v>42</v>
      </c>
    </row>
    <row r="2241" s="291" customFormat="1" hidden="1" outlineLevel="2" spans="1:14">
      <c r="A2241" s="291">
        <v>2044</v>
      </c>
      <c r="B2241" s="291" t="s">
        <v>1164</v>
      </c>
      <c r="C2241" s="291" t="s">
        <v>1571</v>
      </c>
      <c r="D2241" s="291" t="s">
        <v>700</v>
      </c>
      <c r="E2241" s="291" t="s">
        <v>1166</v>
      </c>
      <c r="F2241" s="291" t="s">
        <v>1167</v>
      </c>
      <c r="G2241" s="291" t="s">
        <v>1171</v>
      </c>
      <c r="H2241" s="294">
        <v>18.23</v>
      </c>
      <c r="I2241" s="294">
        <v>36.456</v>
      </c>
      <c r="J2241" s="291" t="s">
        <v>1169</v>
      </c>
      <c r="K2241" s="294">
        <v>227.85</v>
      </c>
      <c r="L2241" s="294">
        <v>3473.25</v>
      </c>
      <c r="M2241" s="294">
        <v>3245.4</v>
      </c>
      <c r="N2241" s="291" t="s">
        <v>42</v>
      </c>
    </row>
    <row r="2242" s="291" customFormat="1" hidden="1" outlineLevel="2" spans="1:14">
      <c r="A2242" s="291">
        <v>2045</v>
      </c>
      <c r="B2242" s="291" t="s">
        <v>1164</v>
      </c>
      <c r="C2242" s="291" t="s">
        <v>1571</v>
      </c>
      <c r="D2242" s="291" t="s">
        <v>700</v>
      </c>
      <c r="E2242" s="291" t="s">
        <v>1166</v>
      </c>
      <c r="F2242" s="291" t="s">
        <v>1167</v>
      </c>
      <c r="G2242" s="291" t="s">
        <v>1172</v>
      </c>
      <c r="H2242" s="294">
        <v>18.23</v>
      </c>
      <c r="I2242" s="294">
        <v>36.456</v>
      </c>
      <c r="J2242" s="291" t="s">
        <v>1169</v>
      </c>
      <c r="K2242" s="294">
        <v>227.85</v>
      </c>
      <c r="L2242" s="294">
        <v>3473.25</v>
      </c>
      <c r="M2242" s="294">
        <v>3245.4</v>
      </c>
      <c r="N2242" s="291" t="s">
        <v>42</v>
      </c>
    </row>
    <row r="2243" s="291" customFormat="1" hidden="1" outlineLevel="2" spans="1:14">
      <c r="A2243" s="291">
        <v>2046</v>
      </c>
      <c r="B2243" s="291" t="s">
        <v>1164</v>
      </c>
      <c r="C2243" s="291" t="s">
        <v>1571</v>
      </c>
      <c r="D2243" s="291" t="s">
        <v>700</v>
      </c>
      <c r="E2243" s="291" t="s">
        <v>1166</v>
      </c>
      <c r="F2243" s="291" t="s">
        <v>1167</v>
      </c>
      <c r="G2243" s="291" t="s">
        <v>1173</v>
      </c>
      <c r="H2243" s="294">
        <v>18.23</v>
      </c>
      <c r="I2243" s="294">
        <v>36.456</v>
      </c>
      <c r="J2243" s="291" t="s">
        <v>1169</v>
      </c>
      <c r="K2243" s="294">
        <v>227.85</v>
      </c>
      <c r="L2243" s="294">
        <v>3473.25</v>
      </c>
      <c r="M2243" s="294">
        <v>3245.4</v>
      </c>
      <c r="N2243" s="291" t="s">
        <v>42</v>
      </c>
    </row>
    <row r="2244" s="291" customFormat="1" hidden="1" outlineLevel="2" spans="1:14">
      <c r="A2244" s="291">
        <v>2047</v>
      </c>
      <c r="B2244" s="291" t="s">
        <v>1164</v>
      </c>
      <c r="C2244" s="291" t="s">
        <v>1571</v>
      </c>
      <c r="D2244" s="291" t="s">
        <v>700</v>
      </c>
      <c r="E2244" s="291" t="s">
        <v>1166</v>
      </c>
      <c r="F2244" s="291" t="s">
        <v>1167</v>
      </c>
      <c r="G2244" s="291" t="s">
        <v>1174</v>
      </c>
      <c r="H2244" s="294">
        <v>18.23</v>
      </c>
      <c r="I2244" s="294">
        <v>36.456</v>
      </c>
      <c r="J2244" s="291" t="s">
        <v>1169</v>
      </c>
      <c r="K2244" s="294">
        <v>227.85</v>
      </c>
      <c r="L2244" s="294">
        <v>3473.25</v>
      </c>
      <c r="M2244" s="294">
        <v>3245.4</v>
      </c>
      <c r="N2244" s="291" t="s">
        <v>42</v>
      </c>
    </row>
    <row r="2245" s="291" customFormat="1" hidden="1" outlineLevel="2" spans="1:14">
      <c r="A2245" s="291">
        <v>2048</v>
      </c>
      <c r="B2245" s="291" t="s">
        <v>1164</v>
      </c>
      <c r="C2245" s="291" t="s">
        <v>1571</v>
      </c>
      <c r="D2245" s="291" t="s">
        <v>700</v>
      </c>
      <c r="E2245" s="291" t="s">
        <v>1166</v>
      </c>
      <c r="F2245" s="291" t="s">
        <v>1167</v>
      </c>
      <c r="G2245" s="291" t="s">
        <v>1175</v>
      </c>
      <c r="H2245" s="294">
        <v>18.23</v>
      </c>
      <c r="I2245" s="294">
        <v>36.456</v>
      </c>
      <c r="J2245" s="291" t="s">
        <v>1169</v>
      </c>
      <c r="K2245" s="294">
        <v>227.85</v>
      </c>
      <c r="L2245" s="294">
        <v>3473.25</v>
      </c>
      <c r="M2245" s="294">
        <v>3245.4</v>
      </c>
      <c r="N2245" s="291" t="s">
        <v>42</v>
      </c>
    </row>
    <row r="2246" s="291" customFormat="1" outlineLevel="1" collapsed="1" spans="4:14">
      <c r="D2246" s="293" t="s">
        <v>1572</v>
      </c>
      <c r="H2246" s="294">
        <f>SUBTOTAL(9,H2235:H2245)</f>
        <v>200.53</v>
      </c>
      <c r="I2246" s="294">
        <f>SUBTOTAL(9,I2235:I2245)</f>
        <v>401.016</v>
      </c>
      <c r="K2246" s="294"/>
      <c r="L2246" s="294"/>
      <c r="M2246" s="294"/>
      <c r="N2246" s="291">
        <f>SUBTOTAL(9,N2235:N2245)</f>
        <v>0</v>
      </c>
    </row>
    <row r="2247" s="291" customFormat="1" hidden="1" outlineLevel="2" spans="1:14">
      <c r="A2247" s="291">
        <v>2049</v>
      </c>
      <c r="B2247" s="291" t="s">
        <v>1164</v>
      </c>
      <c r="C2247" s="291" t="s">
        <v>1573</v>
      </c>
      <c r="D2247" s="291" t="s">
        <v>340</v>
      </c>
      <c r="E2247" s="291" t="s">
        <v>1166</v>
      </c>
      <c r="F2247" s="291" t="s">
        <v>1167</v>
      </c>
      <c r="G2247" s="291" t="s">
        <v>1178</v>
      </c>
      <c r="H2247" s="294">
        <v>18.23</v>
      </c>
      <c r="I2247" s="294">
        <v>36.456</v>
      </c>
      <c r="J2247" s="291" t="s">
        <v>1169</v>
      </c>
      <c r="K2247" s="294">
        <v>227.85</v>
      </c>
      <c r="L2247" s="294">
        <v>3473.25</v>
      </c>
      <c r="M2247" s="294">
        <v>3245.4</v>
      </c>
      <c r="N2247" s="291" t="s">
        <v>42</v>
      </c>
    </row>
    <row r="2248" s="291" customFormat="1" hidden="1" outlineLevel="2" spans="1:14">
      <c r="A2248" s="291">
        <v>2050</v>
      </c>
      <c r="B2248" s="291" t="s">
        <v>1164</v>
      </c>
      <c r="C2248" s="291" t="s">
        <v>1573</v>
      </c>
      <c r="D2248" s="291" t="s">
        <v>340</v>
      </c>
      <c r="E2248" s="291" t="s">
        <v>1166</v>
      </c>
      <c r="F2248" s="291" t="s">
        <v>1167</v>
      </c>
      <c r="G2248" s="291" t="s">
        <v>1179</v>
      </c>
      <c r="H2248" s="294">
        <v>18.23</v>
      </c>
      <c r="I2248" s="294">
        <v>36.456</v>
      </c>
      <c r="J2248" s="291" t="s">
        <v>1169</v>
      </c>
      <c r="K2248" s="294">
        <v>227.85</v>
      </c>
      <c r="L2248" s="294">
        <v>3473.25</v>
      </c>
      <c r="M2248" s="294">
        <v>3245.4</v>
      </c>
      <c r="N2248" s="291" t="s">
        <v>42</v>
      </c>
    </row>
    <row r="2249" s="291" customFormat="1" hidden="1" outlineLevel="2" spans="1:14">
      <c r="A2249" s="291">
        <v>2051</v>
      </c>
      <c r="B2249" s="291" t="s">
        <v>1164</v>
      </c>
      <c r="C2249" s="291" t="s">
        <v>1573</v>
      </c>
      <c r="D2249" s="291" t="s">
        <v>340</v>
      </c>
      <c r="E2249" s="291" t="s">
        <v>1166</v>
      </c>
      <c r="F2249" s="291" t="s">
        <v>1167</v>
      </c>
      <c r="G2249" s="291" t="s">
        <v>1180</v>
      </c>
      <c r="H2249" s="294">
        <v>18.23</v>
      </c>
      <c r="I2249" s="294">
        <v>36.456</v>
      </c>
      <c r="J2249" s="291" t="s">
        <v>1169</v>
      </c>
      <c r="K2249" s="294">
        <v>227.85</v>
      </c>
      <c r="L2249" s="294">
        <v>3473.25</v>
      </c>
      <c r="M2249" s="294">
        <v>3245.4</v>
      </c>
      <c r="N2249" s="291" t="s">
        <v>42</v>
      </c>
    </row>
    <row r="2250" s="291" customFormat="1" hidden="1" outlineLevel="2" spans="1:14">
      <c r="A2250" s="291">
        <v>2052</v>
      </c>
      <c r="B2250" s="291" t="s">
        <v>1164</v>
      </c>
      <c r="C2250" s="291" t="s">
        <v>1573</v>
      </c>
      <c r="D2250" s="291" t="s">
        <v>340</v>
      </c>
      <c r="E2250" s="291" t="s">
        <v>1166</v>
      </c>
      <c r="F2250" s="291" t="s">
        <v>1167</v>
      </c>
      <c r="G2250" s="291" t="s">
        <v>1181</v>
      </c>
      <c r="H2250" s="294">
        <v>18.23</v>
      </c>
      <c r="I2250" s="294">
        <v>36.456</v>
      </c>
      <c r="J2250" s="291" t="s">
        <v>1169</v>
      </c>
      <c r="K2250" s="294">
        <v>227.85</v>
      </c>
      <c r="L2250" s="294">
        <v>3473.25</v>
      </c>
      <c r="M2250" s="294">
        <v>3245.4</v>
      </c>
      <c r="N2250" s="291" t="s">
        <v>42</v>
      </c>
    </row>
    <row r="2251" s="291" customFormat="1" hidden="1" outlineLevel="2" spans="1:14">
      <c r="A2251" s="291">
        <v>2053</v>
      </c>
      <c r="B2251" s="291" t="s">
        <v>1164</v>
      </c>
      <c r="C2251" s="291" t="s">
        <v>1573</v>
      </c>
      <c r="D2251" s="291" t="s">
        <v>340</v>
      </c>
      <c r="E2251" s="291" t="s">
        <v>1166</v>
      </c>
      <c r="F2251" s="291" t="s">
        <v>1167</v>
      </c>
      <c r="G2251" s="291" t="s">
        <v>1168</v>
      </c>
      <c r="H2251" s="294">
        <v>18.23</v>
      </c>
      <c r="I2251" s="294">
        <v>36.456</v>
      </c>
      <c r="J2251" s="291" t="s">
        <v>1169</v>
      </c>
      <c r="K2251" s="294">
        <v>227.85</v>
      </c>
      <c r="L2251" s="294">
        <v>3473.25</v>
      </c>
      <c r="M2251" s="294">
        <v>3245.4</v>
      </c>
      <c r="N2251" s="291" t="s">
        <v>42</v>
      </c>
    </row>
    <row r="2252" s="291" customFormat="1" hidden="1" outlineLevel="2" spans="1:14">
      <c r="A2252" s="291">
        <v>2054</v>
      </c>
      <c r="B2252" s="291" t="s">
        <v>1164</v>
      </c>
      <c r="C2252" s="291" t="s">
        <v>1573</v>
      </c>
      <c r="D2252" s="291" t="s">
        <v>340</v>
      </c>
      <c r="E2252" s="291" t="s">
        <v>1166</v>
      </c>
      <c r="F2252" s="291" t="s">
        <v>1167</v>
      </c>
      <c r="G2252" s="291" t="s">
        <v>1170</v>
      </c>
      <c r="H2252" s="294">
        <v>18.23</v>
      </c>
      <c r="I2252" s="294">
        <v>36.456</v>
      </c>
      <c r="J2252" s="291" t="s">
        <v>1169</v>
      </c>
      <c r="K2252" s="294">
        <v>227.85</v>
      </c>
      <c r="L2252" s="294">
        <v>3473.25</v>
      </c>
      <c r="M2252" s="294">
        <v>3245.4</v>
      </c>
      <c r="N2252" s="291" t="s">
        <v>42</v>
      </c>
    </row>
    <row r="2253" s="291" customFormat="1" hidden="1" outlineLevel="2" spans="1:14">
      <c r="A2253" s="291">
        <v>2055</v>
      </c>
      <c r="B2253" s="291" t="s">
        <v>1164</v>
      </c>
      <c r="C2253" s="291" t="s">
        <v>1573</v>
      </c>
      <c r="D2253" s="291" t="s">
        <v>340</v>
      </c>
      <c r="E2253" s="291" t="s">
        <v>1166</v>
      </c>
      <c r="F2253" s="291" t="s">
        <v>1167</v>
      </c>
      <c r="G2253" s="291" t="s">
        <v>1171</v>
      </c>
      <c r="H2253" s="294">
        <v>18.23</v>
      </c>
      <c r="I2253" s="294">
        <v>36.456</v>
      </c>
      <c r="J2253" s="291" t="s">
        <v>1169</v>
      </c>
      <c r="K2253" s="294">
        <v>227.85</v>
      </c>
      <c r="L2253" s="294">
        <v>3473.25</v>
      </c>
      <c r="M2253" s="294">
        <v>3245.4</v>
      </c>
      <c r="N2253" s="291" t="s">
        <v>42</v>
      </c>
    </row>
    <row r="2254" s="291" customFormat="1" hidden="1" outlineLevel="2" spans="1:14">
      <c r="A2254" s="291">
        <v>2056</v>
      </c>
      <c r="B2254" s="291" t="s">
        <v>1164</v>
      </c>
      <c r="C2254" s="291" t="s">
        <v>1573</v>
      </c>
      <c r="D2254" s="291" t="s">
        <v>340</v>
      </c>
      <c r="E2254" s="291" t="s">
        <v>1166</v>
      </c>
      <c r="F2254" s="291" t="s">
        <v>1167</v>
      </c>
      <c r="G2254" s="291" t="s">
        <v>1172</v>
      </c>
      <c r="H2254" s="294">
        <v>18.23</v>
      </c>
      <c r="I2254" s="294">
        <v>36.456</v>
      </c>
      <c r="J2254" s="291" t="s">
        <v>1169</v>
      </c>
      <c r="K2254" s="294">
        <v>227.85</v>
      </c>
      <c r="L2254" s="294">
        <v>3473.25</v>
      </c>
      <c r="M2254" s="294">
        <v>3245.4</v>
      </c>
      <c r="N2254" s="291" t="s">
        <v>42</v>
      </c>
    </row>
    <row r="2255" s="291" customFormat="1" hidden="1" outlineLevel="2" spans="1:14">
      <c r="A2255" s="291">
        <v>2057</v>
      </c>
      <c r="B2255" s="291" t="s">
        <v>1164</v>
      </c>
      <c r="C2255" s="291" t="s">
        <v>1573</v>
      </c>
      <c r="D2255" s="291" t="s">
        <v>340</v>
      </c>
      <c r="E2255" s="291" t="s">
        <v>1166</v>
      </c>
      <c r="F2255" s="291" t="s">
        <v>1167</v>
      </c>
      <c r="G2255" s="291" t="s">
        <v>1173</v>
      </c>
      <c r="H2255" s="294">
        <v>18.23</v>
      </c>
      <c r="I2255" s="294">
        <v>36.456</v>
      </c>
      <c r="J2255" s="291" t="s">
        <v>1169</v>
      </c>
      <c r="K2255" s="294">
        <v>227.85</v>
      </c>
      <c r="L2255" s="294">
        <v>3473.25</v>
      </c>
      <c r="M2255" s="294">
        <v>3245.4</v>
      </c>
      <c r="N2255" s="291" t="s">
        <v>42</v>
      </c>
    </row>
    <row r="2256" s="291" customFormat="1" hidden="1" outlineLevel="2" spans="1:14">
      <c r="A2256" s="291">
        <v>2058</v>
      </c>
      <c r="B2256" s="291" t="s">
        <v>1164</v>
      </c>
      <c r="C2256" s="291" t="s">
        <v>1573</v>
      </c>
      <c r="D2256" s="291" t="s">
        <v>340</v>
      </c>
      <c r="E2256" s="291" t="s">
        <v>1166</v>
      </c>
      <c r="F2256" s="291" t="s">
        <v>1167</v>
      </c>
      <c r="G2256" s="291" t="s">
        <v>1174</v>
      </c>
      <c r="H2256" s="294">
        <v>18.23</v>
      </c>
      <c r="I2256" s="294">
        <v>36.456</v>
      </c>
      <c r="J2256" s="291" t="s">
        <v>1169</v>
      </c>
      <c r="K2256" s="294">
        <v>227.85</v>
      </c>
      <c r="L2256" s="294">
        <v>3473.25</v>
      </c>
      <c r="M2256" s="294">
        <v>3245.4</v>
      </c>
      <c r="N2256" s="291" t="s">
        <v>42</v>
      </c>
    </row>
    <row r="2257" s="291" customFormat="1" hidden="1" outlineLevel="2" spans="1:14">
      <c r="A2257" s="291">
        <v>2059</v>
      </c>
      <c r="B2257" s="291" t="s">
        <v>1164</v>
      </c>
      <c r="C2257" s="291" t="s">
        <v>1573</v>
      </c>
      <c r="D2257" s="291" t="s">
        <v>340</v>
      </c>
      <c r="E2257" s="291" t="s">
        <v>1166</v>
      </c>
      <c r="F2257" s="291" t="s">
        <v>1167</v>
      </c>
      <c r="G2257" s="291" t="s">
        <v>1175</v>
      </c>
      <c r="H2257" s="294">
        <v>18.23</v>
      </c>
      <c r="I2257" s="294">
        <v>36.456</v>
      </c>
      <c r="J2257" s="291" t="s">
        <v>1169</v>
      </c>
      <c r="K2257" s="294">
        <v>227.85</v>
      </c>
      <c r="L2257" s="294">
        <v>3473.25</v>
      </c>
      <c r="M2257" s="294">
        <v>3245.4</v>
      </c>
      <c r="N2257" s="291" t="s">
        <v>42</v>
      </c>
    </row>
    <row r="2258" s="291" customFormat="1" outlineLevel="1" collapsed="1" spans="4:14">
      <c r="D2258" s="293" t="s">
        <v>1574</v>
      </c>
      <c r="H2258" s="294">
        <f>SUBTOTAL(9,H2247:H2257)</f>
        <v>200.53</v>
      </c>
      <c r="I2258" s="294">
        <f>SUBTOTAL(9,I2247:I2257)</f>
        <v>401.016</v>
      </c>
      <c r="K2258" s="294"/>
      <c r="L2258" s="294"/>
      <c r="M2258" s="294"/>
      <c r="N2258" s="291">
        <f>SUBTOTAL(9,N2247:N2257)</f>
        <v>0</v>
      </c>
    </row>
    <row r="2259" s="291" customFormat="1" hidden="1" outlineLevel="2" spans="1:14">
      <c r="A2259" s="291">
        <v>2060</v>
      </c>
      <c r="B2259" s="291" t="s">
        <v>1164</v>
      </c>
      <c r="C2259" s="291" t="s">
        <v>1575</v>
      </c>
      <c r="D2259" s="291" t="s">
        <v>897</v>
      </c>
      <c r="E2259" s="291" t="s">
        <v>1166</v>
      </c>
      <c r="F2259" s="291" t="s">
        <v>1167</v>
      </c>
      <c r="G2259" s="291" t="s">
        <v>1168</v>
      </c>
      <c r="H2259" s="294">
        <v>18.22</v>
      </c>
      <c r="I2259" s="294">
        <v>36.44</v>
      </c>
      <c r="J2259" s="291" t="s">
        <v>1169</v>
      </c>
      <c r="K2259" s="294">
        <v>227.75</v>
      </c>
      <c r="L2259" s="294">
        <v>3473.25</v>
      </c>
      <c r="M2259" s="294">
        <v>3245.5</v>
      </c>
      <c r="N2259" s="291" t="s">
        <v>42</v>
      </c>
    </row>
    <row r="2260" s="291" customFormat="1" hidden="1" outlineLevel="2" spans="1:14">
      <c r="A2260" s="291">
        <v>2061</v>
      </c>
      <c r="B2260" s="291" t="s">
        <v>1164</v>
      </c>
      <c r="C2260" s="291" t="s">
        <v>1575</v>
      </c>
      <c r="D2260" s="291" t="s">
        <v>897</v>
      </c>
      <c r="E2260" s="291" t="s">
        <v>1166</v>
      </c>
      <c r="F2260" s="291" t="s">
        <v>1167</v>
      </c>
      <c r="G2260" s="291" t="s">
        <v>1170</v>
      </c>
      <c r="H2260" s="294">
        <v>18.22</v>
      </c>
      <c r="I2260" s="294">
        <v>36.44</v>
      </c>
      <c r="J2260" s="291" t="s">
        <v>1169</v>
      </c>
      <c r="K2260" s="294">
        <v>227.75</v>
      </c>
      <c r="L2260" s="294">
        <v>3473.25</v>
      </c>
      <c r="M2260" s="294">
        <v>3245.5</v>
      </c>
      <c r="N2260" s="291" t="s">
        <v>42</v>
      </c>
    </row>
    <row r="2261" s="291" customFormat="1" hidden="1" outlineLevel="2" spans="1:14">
      <c r="A2261" s="291">
        <v>2062</v>
      </c>
      <c r="B2261" s="291" t="s">
        <v>1164</v>
      </c>
      <c r="C2261" s="291" t="s">
        <v>1575</v>
      </c>
      <c r="D2261" s="291" t="s">
        <v>897</v>
      </c>
      <c r="E2261" s="291" t="s">
        <v>1166</v>
      </c>
      <c r="F2261" s="291" t="s">
        <v>1167</v>
      </c>
      <c r="G2261" s="291" t="s">
        <v>1171</v>
      </c>
      <c r="H2261" s="294">
        <v>18.22</v>
      </c>
      <c r="I2261" s="294">
        <v>36.44</v>
      </c>
      <c r="J2261" s="291" t="s">
        <v>1169</v>
      </c>
      <c r="K2261" s="294">
        <v>227.75</v>
      </c>
      <c r="L2261" s="294">
        <v>3473.25</v>
      </c>
      <c r="M2261" s="294">
        <v>3245.5</v>
      </c>
      <c r="N2261" s="291" t="s">
        <v>42</v>
      </c>
    </row>
    <row r="2262" s="291" customFormat="1" hidden="1" outlineLevel="2" spans="1:14">
      <c r="A2262" s="291">
        <v>2063</v>
      </c>
      <c r="B2262" s="291" t="s">
        <v>1164</v>
      </c>
      <c r="C2262" s="291" t="s">
        <v>1575</v>
      </c>
      <c r="D2262" s="291" t="s">
        <v>897</v>
      </c>
      <c r="E2262" s="291" t="s">
        <v>1166</v>
      </c>
      <c r="F2262" s="291" t="s">
        <v>1167</v>
      </c>
      <c r="G2262" s="291" t="s">
        <v>1172</v>
      </c>
      <c r="H2262" s="294">
        <v>18.22</v>
      </c>
      <c r="I2262" s="294">
        <v>36.44</v>
      </c>
      <c r="J2262" s="291" t="s">
        <v>1169</v>
      </c>
      <c r="K2262" s="294">
        <v>227.75</v>
      </c>
      <c r="L2262" s="294">
        <v>3473.25</v>
      </c>
      <c r="M2262" s="294">
        <v>3245.5</v>
      </c>
      <c r="N2262" s="291" t="s">
        <v>42</v>
      </c>
    </row>
    <row r="2263" s="291" customFormat="1" hidden="1" outlineLevel="2" spans="1:14">
      <c r="A2263" s="291">
        <v>2064</v>
      </c>
      <c r="B2263" s="291" t="s">
        <v>1164</v>
      </c>
      <c r="C2263" s="291" t="s">
        <v>1575</v>
      </c>
      <c r="D2263" s="291" t="s">
        <v>897</v>
      </c>
      <c r="E2263" s="291" t="s">
        <v>1166</v>
      </c>
      <c r="F2263" s="291" t="s">
        <v>1167</v>
      </c>
      <c r="G2263" s="291" t="s">
        <v>1173</v>
      </c>
      <c r="H2263" s="294">
        <v>18.22</v>
      </c>
      <c r="I2263" s="294">
        <v>36.44</v>
      </c>
      <c r="J2263" s="291" t="s">
        <v>1169</v>
      </c>
      <c r="K2263" s="294">
        <v>227.75</v>
      </c>
      <c r="L2263" s="294">
        <v>3473.25</v>
      </c>
      <c r="M2263" s="294">
        <v>3245.5</v>
      </c>
      <c r="N2263" s="291" t="s">
        <v>42</v>
      </c>
    </row>
    <row r="2264" s="291" customFormat="1" hidden="1" outlineLevel="2" spans="1:14">
      <c r="A2264" s="291">
        <v>2065</v>
      </c>
      <c r="B2264" s="291" t="s">
        <v>1164</v>
      </c>
      <c r="C2264" s="291" t="s">
        <v>1575</v>
      </c>
      <c r="D2264" s="291" t="s">
        <v>897</v>
      </c>
      <c r="E2264" s="291" t="s">
        <v>1166</v>
      </c>
      <c r="F2264" s="291" t="s">
        <v>1167</v>
      </c>
      <c r="G2264" s="291" t="s">
        <v>1174</v>
      </c>
      <c r="H2264" s="294">
        <v>18.22</v>
      </c>
      <c r="I2264" s="294">
        <v>36.44</v>
      </c>
      <c r="J2264" s="291" t="s">
        <v>1169</v>
      </c>
      <c r="K2264" s="294">
        <v>227.75</v>
      </c>
      <c r="L2264" s="294">
        <v>3473.25</v>
      </c>
      <c r="M2264" s="294">
        <v>3245.5</v>
      </c>
      <c r="N2264" s="291" t="s">
        <v>42</v>
      </c>
    </row>
    <row r="2265" s="291" customFormat="1" hidden="1" outlineLevel="2" spans="1:14">
      <c r="A2265" s="291">
        <v>2066</v>
      </c>
      <c r="B2265" s="291" t="s">
        <v>1164</v>
      </c>
      <c r="C2265" s="291" t="s">
        <v>1575</v>
      </c>
      <c r="D2265" s="291" t="s">
        <v>897</v>
      </c>
      <c r="E2265" s="291" t="s">
        <v>1166</v>
      </c>
      <c r="F2265" s="291" t="s">
        <v>1167</v>
      </c>
      <c r="G2265" s="291" t="s">
        <v>1175</v>
      </c>
      <c r="H2265" s="294">
        <v>18.22</v>
      </c>
      <c r="I2265" s="294">
        <v>36.44</v>
      </c>
      <c r="J2265" s="291" t="s">
        <v>1169</v>
      </c>
      <c r="K2265" s="294">
        <v>227.75</v>
      </c>
      <c r="L2265" s="294">
        <v>3473.25</v>
      </c>
      <c r="M2265" s="294">
        <v>3245.5</v>
      </c>
      <c r="N2265" s="291" t="s">
        <v>42</v>
      </c>
    </row>
    <row r="2266" s="291" customFormat="1" outlineLevel="1" collapsed="1" spans="4:14">
      <c r="D2266" s="293" t="s">
        <v>1576</v>
      </c>
      <c r="H2266" s="294">
        <f>SUBTOTAL(9,H2259:H2265)</f>
        <v>127.54</v>
      </c>
      <c r="I2266" s="294">
        <f>SUBTOTAL(9,I2259:I2265)</f>
        <v>255.08</v>
      </c>
      <c r="K2266" s="294"/>
      <c r="L2266" s="294"/>
      <c r="M2266" s="294"/>
      <c r="N2266" s="291">
        <f>SUBTOTAL(9,N2259:N2265)</f>
        <v>0</v>
      </c>
    </row>
    <row r="2267" s="291" customFormat="1" hidden="1" outlineLevel="2" spans="1:14">
      <c r="A2267" s="291">
        <v>2067</v>
      </c>
      <c r="B2267" s="291" t="s">
        <v>1164</v>
      </c>
      <c r="C2267" s="291" t="s">
        <v>1577</v>
      </c>
      <c r="D2267" s="291" t="s">
        <v>446</v>
      </c>
      <c r="E2267" s="291" t="s">
        <v>1166</v>
      </c>
      <c r="F2267" s="291" t="s">
        <v>1167</v>
      </c>
      <c r="G2267" s="291" t="s">
        <v>1178</v>
      </c>
      <c r="H2267" s="294">
        <v>18.23</v>
      </c>
      <c r="I2267" s="294">
        <v>36.456</v>
      </c>
      <c r="J2267" s="291" t="s">
        <v>1169</v>
      </c>
      <c r="K2267" s="294">
        <v>227.85</v>
      </c>
      <c r="L2267" s="294">
        <v>3473.25</v>
      </c>
      <c r="M2267" s="294">
        <v>3245.4</v>
      </c>
      <c r="N2267" s="291" t="s">
        <v>42</v>
      </c>
    </row>
    <row r="2268" s="291" customFormat="1" hidden="1" outlineLevel="2" spans="1:14">
      <c r="A2268" s="291">
        <v>2068</v>
      </c>
      <c r="B2268" s="291" t="s">
        <v>1164</v>
      </c>
      <c r="C2268" s="291" t="s">
        <v>1577</v>
      </c>
      <c r="D2268" s="291" t="s">
        <v>446</v>
      </c>
      <c r="E2268" s="291" t="s">
        <v>1166</v>
      </c>
      <c r="F2268" s="291" t="s">
        <v>1167</v>
      </c>
      <c r="G2268" s="291" t="s">
        <v>1179</v>
      </c>
      <c r="H2268" s="294">
        <v>18.23</v>
      </c>
      <c r="I2268" s="294">
        <v>36.456</v>
      </c>
      <c r="J2268" s="291" t="s">
        <v>1169</v>
      </c>
      <c r="K2268" s="294">
        <v>227.85</v>
      </c>
      <c r="L2268" s="294">
        <v>3473.25</v>
      </c>
      <c r="M2268" s="294">
        <v>3245.4</v>
      </c>
      <c r="N2268" s="291" t="s">
        <v>42</v>
      </c>
    </row>
    <row r="2269" s="291" customFormat="1" hidden="1" outlineLevel="2" spans="1:14">
      <c r="A2269" s="291">
        <v>2069</v>
      </c>
      <c r="B2269" s="291" t="s">
        <v>1164</v>
      </c>
      <c r="C2269" s="291" t="s">
        <v>1577</v>
      </c>
      <c r="D2269" s="291" t="s">
        <v>446</v>
      </c>
      <c r="E2269" s="291" t="s">
        <v>1166</v>
      </c>
      <c r="F2269" s="291" t="s">
        <v>1167</v>
      </c>
      <c r="G2269" s="291" t="s">
        <v>1180</v>
      </c>
      <c r="H2269" s="294">
        <v>18.23</v>
      </c>
      <c r="I2269" s="294">
        <v>36.456</v>
      </c>
      <c r="J2269" s="291" t="s">
        <v>1169</v>
      </c>
      <c r="K2269" s="294">
        <v>227.85</v>
      </c>
      <c r="L2269" s="294">
        <v>3473.25</v>
      </c>
      <c r="M2269" s="294">
        <v>3245.4</v>
      </c>
      <c r="N2269" s="291" t="s">
        <v>42</v>
      </c>
    </row>
    <row r="2270" s="291" customFormat="1" hidden="1" outlineLevel="2" spans="1:14">
      <c r="A2270" s="291">
        <v>2070</v>
      </c>
      <c r="B2270" s="291" t="s">
        <v>1164</v>
      </c>
      <c r="C2270" s="291" t="s">
        <v>1577</v>
      </c>
      <c r="D2270" s="291" t="s">
        <v>446</v>
      </c>
      <c r="E2270" s="291" t="s">
        <v>1166</v>
      </c>
      <c r="F2270" s="291" t="s">
        <v>1167</v>
      </c>
      <c r="G2270" s="291" t="s">
        <v>1181</v>
      </c>
      <c r="H2270" s="294">
        <v>18.23</v>
      </c>
      <c r="I2270" s="294">
        <v>36.456</v>
      </c>
      <c r="J2270" s="291" t="s">
        <v>1169</v>
      </c>
      <c r="K2270" s="294">
        <v>227.85</v>
      </c>
      <c r="L2270" s="294">
        <v>3473.25</v>
      </c>
      <c r="M2270" s="294">
        <v>3245.4</v>
      </c>
      <c r="N2270" s="291" t="s">
        <v>42</v>
      </c>
    </row>
    <row r="2271" s="291" customFormat="1" hidden="1" outlineLevel="2" spans="1:14">
      <c r="A2271" s="291">
        <v>2071</v>
      </c>
      <c r="B2271" s="291" t="s">
        <v>1164</v>
      </c>
      <c r="C2271" s="291" t="s">
        <v>1577</v>
      </c>
      <c r="D2271" s="291" t="s">
        <v>446</v>
      </c>
      <c r="E2271" s="291" t="s">
        <v>1166</v>
      </c>
      <c r="F2271" s="291" t="s">
        <v>1167</v>
      </c>
      <c r="G2271" s="291" t="s">
        <v>1168</v>
      </c>
      <c r="H2271" s="294">
        <v>18.23</v>
      </c>
      <c r="I2271" s="294">
        <v>36.456</v>
      </c>
      <c r="J2271" s="291" t="s">
        <v>1169</v>
      </c>
      <c r="K2271" s="294">
        <v>227.85</v>
      </c>
      <c r="L2271" s="294">
        <v>3473.25</v>
      </c>
      <c r="M2271" s="294">
        <v>3245.4</v>
      </c>
      <c r="N2271" s="291" t="s">
        <v>42</v>
      </c>
    </row>
    <row r="2272" s="291" customFormat="1" hidden="1" outlineLevel="2" spans="1:14">
      <c r="A2272" s="291">
        <v>2072</v>
      </c>
      <c r="B2272" s="291" t="s">
        <v>1164</v>
      </c>
      <c r="C2272" s="291" t="s">
        <v>1577</v>
      </c>
      <c r="D2272" s="291" t="s">
        <v>446</v>
      </c>
      <c r="E2272" s="291" t="s">
        <v>1166</v>
      </c>
      <c r="F2272" s="291" t="s">
        <v>1167</v>
      </c>
      <c r="G2272" s="291" t="s">
        <v>1170</v>
      </c>
      <c r="H2272" s="294">
        <v>18.23</v>
      </c>
      <c r="I2272" s="294">
        <v>36.456</v>
      </c>
      <c r="J2272" s="291" t="s">
        <v>1169</v>
      </c>
      <c r="K2272" s="294">
        <v>227.85</v>
      </c>
      <c r="L2272" s="294">
        <v>3473.25</v>
      </c>
      <c r="M2272" s="294">
        <v>3245.4</v>
      </c>
      <c r="N2272" s="291" t="s">
        <v>42</v>
      </c>
    </row>
    <row r="2273" s="291" customFormat="1" hidden="1" outlineLevel="2" spans="1:14">
      <c r="A2273" s="291">
        <v>2073</v>
      </c>
      <c r="B2273" s="291" t="s">
        <v>1164</v>
      </c>
      <c r="C2273" s="291" t="s">
        <v>1577</v>
      </c>
      <c r="D2273" s="291" t="s">
        <v>446</v>
      </c>
      <c r="E2273" s="291" t="s">
        <v>1166</v>
      </c>
      <c r="F2273" s="291" t="s">
        <v>1167</v>
      </c>
      <c r="G2273" s="291" t="s">
        <v>1171</v>
      </c>
      <c r="H2273" s="294">
        <v>18.23</v>
      </c>
      <c r="I2273" s="294">
        <v>36.456</v>
      </c>
      <c r="J2273" s="291" t="s">
        <v>1169</v>
      </c>
      <c r="K2273" s="294">
        <v>227.85</v>
      </c>
      <c r="L2273" s="294">
        <v>3473.25</v>
      </c>
      <c r="M2273" s="294">
        <v>3245.4</v>
      </c>
      <c r="N2273" s="291" t="s">
        <v>42</v>
      </c>
    </row>
    <row r="2274" s="291" customFormat="1" hidden="1" outlineLevel="2" spans="1:14">
      <c r="A2274" s="291">
        <v>2074</v>
      </c>
      <c r="B2274" s="291" t="s">
        <v>1164</v>
      </c>
      <c r="C2274" s="291" t="s">
        <v>1577</v>
      </c>
      <c r="D2274" s="291" t="s">
        <v>446</v>
      </c>
      <c r="E2274" s="291" t="s">
        <v>1166</v>
      </c>
      <c r="F2274" s="291" t="s">
        <v>1167</v>
      </c>
      <c r="G2274" s="291" t="s">
        <v>1172</v>
      </c>
      <c r="H2274" s="294">
        <v>18.23</v>
      </c>
      <c r="I2274" s="294">
        <v>36.456</v>
      </c>
      <c r="J2274" s="291" t="s">
        <v>1169</v>
      </c>
      <c r="K2274" s="294">
        <v>227.85</v>
      </c>
      <c r="L2274" s="294">
        <v>3473.25</v>
      </c>
      <c r="M2274" s="294">
        <v>3245.4</v>
      </c>
      <c r="N2274" s="291" t="s">
        <v>42</v>
      </c>
    </row>
    <row r="2275" s="291" customFormat="1" hidden="1" outlineLevel="2" spans="1:14">
      <c r="A2275" s="291">
        <v>2075</v>
      </c>
      <c r="B2275" s="291" t="s">
        <v>1164</v>
      </c>
      <c r="C2275" s="291" t="s">
        <v>1577</v>
      </c>
      <c r="D2275" s="291" t="s">
        <v>446</v>
      </c>
      <c r="E2275" s="291" t="s">
        <v>1166</v>
      </c>
      <c r="F2275" s="291" t="s">
        <v>1167</v>
      </c>
      <c r="G2275" s="291" t="s">
        <v>1173</v>
      </c>
      <c r="H2275" s="294">
        <v>18.23</v>
      </c>
      <c r="I2275" s="294">
        <v>36.456</v>
      </c>
      <c r="J2275" s="291" t="s">
        <v>1169</v>
      </c>
      <c r="K2275" s="294">
        <v>227.85</v>
      </c>
      <c r="L2275" s="294">
        <v>3473.25</v>
      </c>
      <c r="M2275" s="294">
        <v>3245.4</v>
      </c>
      <c r="N2275" s="291" t="s">
        <v>42</v>
      </c>
    </row>
    <row r="2276" s="291" customFormat="1" hidden="1" outlineLevel="2" spans="1:14">
      <c r="A2276" s="291">
        <v>2076</v>
      </c>
      <c r="B2276" s="291" t="s">
        <v>1164</v>
      </c>
      <c r="C2276" s="291" t="s">
        <v>1577</v>
      </c>
      <c r="D2276" s="291" t="s">
        <v>446</v>
      </c>
      <c r="E2276" s="291" t="s">
        <v>1166</v>
      </c>
      <c r="F2276" s="291" t="s">
        <v>1167</v>
      </c>
      <c r="G2276" s="291" t="s">
        <v>1174</v>
      </c>
      <c r="H2276" s="294">
        <v>18.23</v>
      </c>
      <c r="I2276" s="294">
        <v>36.456</v>
      </c>
      <c r="J2276" s="291" t="s">
        <v>1169</v>
      </c>
      <c r="K2276" s="294">
        <v>227.85</v>
      </c>
      <c r="L2276" s="294">
        <v>3473.25</v>
      </c>
      <c r="M2276" s="294">
        <v>3245.4</v>
      </c>
      <c r="N2276" s="291" t="s">
        <v>42</v>
      </c>
    </row>
    <row r="2277" s="291" customFormat="1" hidden="1" outlineLevel="2" spans="1:14">
      <c r="A2277" s="291">
        <v>2077</v>
      </c>
      <c r="B2277" s="291" t="s">
        <v>1164</v>
      </c>
      <c r="C2277" s="291" t="s">
        <v>1577</v>
      </c>
      <c r="D2277" s="291" t="s">
        <v>446</v>
      </c>
      <c r="E2277" s="291" t="s">
        <v>1166</v>
      </c>
      <c r="F2277" s="291" t="s">
        <v>1167</v>
      </c>
      <c r="G2277" s="291" t="s">
        <v>1175</v>
      </c>
      <c r="H2277" s="294">
        <v>18.23</v>
      </c>
      <c r="I2277" s="294">
        <v>36.456</v>
      </c>
      <c r="J2277" s="291" t="s">
        <v>1169</v>
      </c>
      <c r="K2277" s="294">
        <v>227.85</v>
      </c>
      <c r="L2277" s="294">
        <v>3473.25</v>
      </c>
      <c r="M2277" s="294">
        <v>3245.4</v>
      </c>
      <c r="N2277" s="291" t="s">
        <v>42</v>
      </c>
    </row>
    <row r="2278" s="291" customFormat="1" outlineLevel="1" collapsed="1" spans="4:14">
      <c r="D2278" s="293" t="s">
        <v>1578</v>
      </c>
      <c r="H2278" s="294">
        <f>SUBTOTAL(9,H2267:H2277)</f>
        <v>200.53</v>
      </c>
      <c r="I2278" s="294">
        <f>SUBTOTAL(9,I2267:I2277)</f>
        <v>401.016</v>
      </c>
      <c r="K2278" s="294"/>
      <c r="L2278" s="294"/>
      <c r="M2278" s="294"/>
      <c r="N2278" s="291">
        <f>SUBTOTAL(9,N2267:N2277)</f>
        <v>0</v>
      </c>
    </row>
    <row r="2279" s="291" customFormat="1" hidden="1" outlineLevel="2" spans="1:14">
      <c r="A2279" s="291">
        <v>2078</v>
      </c>
      <c r="B2279" s="291" t="s">
        <v>1164</v>
      </c>
      <c r="C2279" s="291" t="s">
        <v>1579</v>
      </c>
      <c r="D2279" s="291" t="s">
        <v>217</v>
      </c>
      <c r="E2279" s="291" t="s">
        <v>1166</v>
      </c>
      <c r="F2279" s="291" t="s">
        <v>1167</v>
      </c>
      <c r="G2279" s="291" t="s">
        <v>1178</v>
      </c>
      <c r="H2279" s="294">
        <v>18.23</v>
      </c>
      <c r="I2279" s="294">
        <v>36.456</v>
      </c>
      <c r="J2279" s="291" t="s">
        <v>1169</v>
      </c>
      <c r="K2279" s="294">
        <v>227.85</v>
      </c>
      <c r="L2279" s="294">
        <v>3473.25</v>
      </c>
      <c r="M2279" s="294">
        <v>3245.4</v>
      </c>
      <c r="N2279" s="291" t="s">
        <v>42</v>
      </c>
    </row>
    <row r="2280" s="291" customFormat="1" hidden="1" outlineLevel="2" spans="1:14">
      <c r="A2280" s="291">
        <v>2079</v>
      </c>
      <c r="B2280" s="291" t="s">
        <v>1164</v>
      </c>
      <c r="C2280" s="291" t="s">
        <v>1579</v>
      </c>
      <c r="D2280" s="291" t="s">
        <v>217</v>
      </c>
      <c r="E2280" s="291" t="s">
        <v>1166</v>
      </c>
      <c r="F2280" s="291" t="s">
        <v>1167</v>
      </c>
      <c r="G2280" s="291" t="s">
        <v>1179</v>
      </c>
      <c r="H2280" s="294">
        <v>18.23</v>
      </c>
      <c r="I2280" s="294">
        <v>36.456</v>
      </c>
      <c r="J2280" s="291" t="s">
        <v>1169</v>
      </c>
      <c r="K2280" s="294">
        <v>227.85</v>
      </c>
      <c r="L2280" s="294">
        <v>3473.25</v>
      </c>
      <c r="M2280" s="294">
        <v>3245.4</v>
      </c>
      <c r="N2280" s="291" t="s">
        <v>42</v>
      </c>
    </row>
    <row r="2281" s="291" customFormat="1" hidden="1" outlineLevel="2" spans="1:14">
      <c r="A2281" s="291">
        <v>2080</v>
      </c>
      <c r="B2281" s="291" t="s">
        <v>1164</v>
      </c>
      <c r="C2281" s="291" t="s">
        <v>1579</v>
      </c>
      <c r="D2281" s="291" t="s">
        <v>217</v>
      </c>
      <c r="E2281" s="291" t="s">
        <v>1166</v>
      </c>
      <c r="F2281" s="291" t="s">
        <v>1167</v>
      </c>
      <c r="G2281" s="291" t="s">
        <v>1180</v>
      </c>
      <c r="H2281" s="294">
        <v>18.23</v>
      </c>
      <c r="I2281" s="294">
        <v>36.456</v>
      </c>
      <c r="J2281" s="291" t="s">
        <v>1169</v>
      </c>
      <c r="K2281" s="294">
        <v>227.85</v>
      </c>
      <c r="L2281" s="294">
        <v>3473.25</v>
      </c>
      <c r="M2281" s="294">
        <v>3245.4</v>
      </c>
      <c r="N2281" s="291" t="s">
        <v>42</v>
      </c>
    </row>
    <row r="2282" s="291" customFormat="1" hidden="1" outlineLevel="2" spans="1:14">
      <c r="A2282" s="291">
        <v>2081</v>
      </c>
      <c r="B2282" s="291" t="s">
        <v>1164</v>
      </c>
      <c r="C2282" s="291" t="s">
        <v>1579</v>
      </c>
      <c r="D2282" s="291" t="s">
        <v>217</v>
      </c>
      <c r="E2282" s="291" t="s">
        <v>1166</v>
      </c>
      <c r="F2282" s="291" t="s">
        <v>1167</v>
      </c>
      <c r="G2282" s="291" t="s">
        <v>1181</v>
      </c>
      <c r="H2282" s="294">
        <v>18.23</v>
      </c>
      <c r="I2282" s="294">
        <v>36.456</v>
      </c>
      <c r="J2282" s="291" t="s">
        <v>1169</v>
      </c>
      <c r="K2282" s="294">
        <v>227.85</v>
      </c>
      <c r="L2282" s="294">
        <v>3473.25</v>
      </c>
      <c r="M2282" s="294">
        <v>3245.4</v>
      </c>
      <c r="N2282" s="291" t="s">
        <v>42</v>
      </c>
    </row>
    <row r="2283" s="291" customFormat="1" hidden="1" outlineLevel="2" spans="1:14">
      <c r="A2283" s="291">
        <v>2082</v>
      </c>
      <c r="B2283" s="291" t="s">
        <v>1164</v>
      </c>
      <c r="C2283" s="291" t="s">
        <v>1579</v>
      </c>
      <c r="D2283" s="291" t="s">
        <v>217</v>
      </c>
      <c r="E2283" s="291" t="s">
        <v>1166</v>
      </c>
      <c r="F2283" s="291" t="s">
        <v>1167</v>
      </c>
      <c r="G2283" s="291" t="s">
        <v>1168</v>
      </c>
      <c r="H2283" s="294">
        <v>18.23</v>
      </c>
      <c r="I2283" s="294">
        <v>36.456</v>
      </c>
      <c r="J2283" s="291" t="s">
        <v>1169</v>
      </c>
      <c r="K2283" s="294">
        <v>227.85</v>
      </c>
      <c r="L2283" s="294">
        <v>3473.25</v>
      </c>
      <c r="M2283" s="294">
        <v>3245.4</v>
      </c>
      <c r="N2283" s="291" t="s">
        <v>42</v>
      </c>
    </row>
    <row r="2284" s="291" customFormat="1" hidden="1" outlineLevel="2" spans="1:14">
      <c r="A2284" s="291">
        <v>2083</v>
      </c>
      <c r="B2284" s="291" t="s">
        <v>1164</v>
      </c>
      <c r="C2284" s="291" t="s">
        <v>1579</v>
      </c>
      <c r="D2284" s="291" t="s">
        <v>217</v>
      </c>
      <c r="E2284" s="291" t="s">
        <v>1166</v>
      </c>
      <c r="F2284" s="291" t="s">
        <v>1167</v>
      </c>
      <c r="G2284" s="291" t="s">
        <v>1170</v>
      </c>
      <c r="H2284" s="294">
        <v>18.23</v>
      </c>
      <c r="I2284" s="294">
        <v>36.456</v>
      </c>
      <c r="J2284" s="291" t="s">
        <v>1169</v>
      </c>
      <c r="K2284" s="294">
        <v>227.85</v>
      </c>
      <c r="L2284" s="294">
        <v>3473.25</v>
      </c>
      <c r="M2284" s="294">
        <v>3245.4</v>
      </c>
      <c r="N2284" s="291" t="s">
        <v>42</v>
      </c>
    </row>
    <row r="2285" s="291" customFormat="1" hidden="1" outlineLevel="2" spans="1:14">
      <c r="A2285" s="291">
        <v>2084</v>
      </c>
      <c r="B2285" s="291" t="s">
        <v>1164</v>
      </c>
      <c r="C2285" s="291" t="s">
        <v>1579</v>
      </c>
      <c r="D2285" s="291" t="s">
        <v>217</v>
      </c>
      <c r="E2285" s="291" t="s">
        <v>1166</v>
      </c>
      <c r="F2285" s="291" t="s">
        <v>1167</v>
      </c>
      <c r="G2285" s="291" t="s">
        <v>1171</v>
      </c>
      <c r="H2285" s="294">
        <v>18.23</v>
      </c>
      <c r="I2285" s="294">
        <v>36.456</v>
      </c>
      <c r="J2285" s="291" t="s">
        <v>1169</v>
      </c>
      <c r="K2285" s="294">
        <v>227.85</v>
      </c>
      <c r="L2285" s="294">
        <v>3473.25</v>
      </c>
      <c r="M2285" s="294">
        <v>3245.4</v>
      </c>
      <c r="N2285" s="291" t="s">
        <v>42</v>
      </c>
    </row>
    <row r="2286" s="291" customFormat="1" hidden="1" outlineLevel="2" spans="1:14">
      <c r="A2286" s="291">
        <v>2085</v>
      </c>
      <c r="B2286" s="291" t="s">
        <v>1164</v>
      </c>
      <c r="C2286" s="291" t="s">
        <v>1579</v>
      </c>
      <c r="D2286" s="291" t="s">
        <v>217</v>
      </c>
      <c r="E2286" s="291" t="s">
        <v>1166</v>
      </c>
      <c r="F2286" s="291" t="s">
        <v>1167</v>
      </c>
      <c r="G2286" s="291" t="s">
        <v>1172</v>
      </c>
      <c r="H2286" s="294">
        <v>18.23</v>
      </c>
      <c r="I2286" s="294">
        <v>36.456</v>
      </c>
      <c r="J2286" s="291" t="s">
        <v>1169</v>
      </c>
      <c r="K2286" s="294">
        <v>227.85</v>
      </c>
      <c r="L2286" s="294">
        <v>3473.25</v>
      </c>
      <c r="M2286" s="294">
        <v>3245.4</v>
      </c>
      <c r="N2286" s="291" t="s">
        <v>42</v>
      </c>
    </row>
    <row r="2287" s="291" customFormat="1" hidden="1" outlineLevel="2" spans="1:14">
      <c r="A2287" s="291">
        <v>2086</v>
      </c>
      <c r="B2287" s="291" t="s">
        <v>1164</v>
      </c>
      <c r="C2287" s="291" t="s">
        <v>1579</v>
      </c>
      <c r="D2287" s="291" t="s">
        <v>217</v>
      </c>
      <c r="E2287" s="291" t="s">
        <v>1166</v>
      </c>
      <c r="F2287" s="291" t="s">
        <v>1167</v>
      </c>
      <c r="G2287" s="291" t="s">
        <v>1173</v>
      </c>
      <c r="H2287" s="294">
        <v>18.23</v>
      </c>
      <c r="I2287" s="294">
        <v>36.456</v>
      </c>
      <c r="J2287" s="291" t="s">
        <v>1169</v>
      </c>
      <c r="K2287" s="294">
        <v>227.85</v>
      </c>
      <c r="L2287" s="294">
        <v>3473.25</v>
      </c>
      <c r="M2287" s="294">
        <v>3245.4</v>
      </c>
      <c r="N2287" s="291" t="s">
        <v>42</v>
      </c>
    </row>
    <row r="2288" s="291" customFormat="1" hidden="1" outlineLevel="2" spans="1:14">
      <c r="A2288" s="291">
        <v>2087</v>
      </c>
      <c r="B2288" s="291" t="s">
        <v>1164</v>
      </c>
      <c r="C2288" s="291" t="s">
        <v>1579</v>
      </c>
      <c r="D2288" s="291" t="s">
        <v>217</v>
      </c>
      <c r="E2288" s="291" t="s">
        <v>1166</v>
      </c>
      <c r="F2288" s="291" t="s">
        <v>1167</v>
      </c>
      <c r="G2288" s="291" t="s">
        <v>1174</v>
      </c>
      <c r="H2288" s="294">
        <v>18.23</v>
      </c>
      <c r="I2288" s="294">
        <v>36.456</v>
      </c>
      <c r="J2288" s="291" t="s">
        <v>1169</v>
      </c>
      <c r="K2288" s="294">
        <v>227.85</v>
      </c>
      <c r="L2288" s="294">
        <v>3473.25</v>
      </c>
      <c r="M2288" s="294">
        <v>3245.4</v>
      </c>
      <c r="N2288" s="291" t="s">
        <v>42</v>
      </c>
    </row>
    <row r="2289" s="291" customFormat="1" hidden="1" outlineLevel="2" spans="1:14">
      <c r="A2289" s="291">
        <v>2088</v>
      </c>
      <c r="B2289" s="291" t="s">
        <v>1164</v>
      </c>
      <c r="C2289" s="291" t="s">
        <v>1579</v>
      </c>
      <c r="D2289" s="291" t="s">
        <v>217</v>
      </c>
      <c r="E2289" s="291" t="s">
        <v>1166</v>
      </c>
      <c r="F2289" s="291" t="s">
        <v>1167</v>
      </c>
      <c r="G2289" s="291" t="s">
        <v>1175</v>
      </c>
      <c r="H2289" s="294">
        <v>18.23</v>
      </c>
      <c r="I2289" s="294">
        <v>36.456</v>
      </c>
      <c r="J2289" s="291" t="s">
        <v>1169</v>
      </c>
      <c r="K2289" s="294">
        <v>227.85</v>
      </c>
      <c r="L2289" s="294">
        <v>3473.25</v>
      </c>
      <c r="M2289" s="294">
        <v>3245.4</v>
      </c>
      <c r="N2289" s="291" t="s">
        <v>42</v>
      </c>
    </row>
    <row r="2290" s="291" customFormat="1" outlineLevel="1" collapsed="1" spans="4:14">
      <c r="D2290" s="293" t="s">
        <v>1580</v>
      </c>
      <c r="H2290" s="294">
        <f>SUBTOTAL(9,H2279:H2289)</f>
        <v>200.53</v>
      </c>
      <c r="I2290" s="294">
        <f>SUBTOTAL(9,I2279:I2289)</f>
        <v>401.016</v>
      </c>
      <c r="K2290" s="294"/>
      <c r="L2290" s="294"/>
      <c r="M2290" s="294"/>
      <c r="N2290" s="291">
        <f>SUBTOTAL(9,N2279:N2289)</f>
        <v>0</v>
      </c>
    </row>
    <row r="2291" s="291" customFormat="1" hidden="1" outlineLevel="2" spans="1:14">
      <c r="A2291" s="291">
        <v>2089</v>
      </c>
      <c r="B2291" s="291" t="s">
        <v>1164</v>
      </c>
      <c r="C2291" s="291" t="s">
        <v>1581</v>
      </c>
      <c r="D2291" s="291" t="s">
        <v>712</v>
      </c>
      <c r="E2291" s="291" t="s">
        <v>1166</v>
      </c>
      <c r="F2291" s="291" t="s">
        <v>1167</v>
      </c>
      <c r="G2291" s="291" t="s">
        <v>1178</v>
      </c>
      <c r="H2291" s="294">
        <v>18.23</v>
      </c>
      <c r="I2291" s="294">
        <v>36.456</v>
      </c>
      <c r="J2291" s="291" t="s">
        <v>1169</v>
      </c>
      <c r="K2291" s="294">
        <v>227.85</v>
      </c>
      <c r="L2291" s="294">
        <v>3473.25</v>
      </c>
      <c r="M2291" s="294">
        <v>3245.4</v>
      </c>
      <c r="N2291" s="291" t="s">
        <v>42</v>
      </c>
    </row>
    <row r="2292" s="291" customFormat="1" hidden="1" outlineLevel="2" spans="1:14">
      <c r="A2292" s="291">
        <v>2090</v>
      </c>
      <c r="B2292" s="291" t="s">
        <v>1164</v>
      </c>
      <c r="C2292" s="291" t="s">
        <v>1581</v>
      </c>
      <c r="D2292" s="291" t="s">
        <v>712</v>
      </c>
      <c r="E2292" s="291" t="s">
        <v>1166</v>
      </c>
      <c r="F2292" s="291" t="s">
        <v>1167</v>
      </c>
      <c r="G2292" s="291" t="s">
        <v>1179</v>
      </c>
      <c r="H2292" s="294">
        <v>18.23</v>
      </c>
      <c r="I2292" s="294">
        <v>36.456</v>
      </c>
      <c r="J2292" s="291" t="s">
        <v>1169</v>
      </c>
      <c r="K2292" s="294">
        <v>227.85</v>
      </c>
      <c r="L2292" s="294">
        <v>3473.25</v>
      </c>
      <c r="M2292" s="294">
        <v>3245.4</v>
      </c>
      <c r="N2292" s="291" t="s">
        <v>42</v>
      </c>
    </row>
    <row r="2293" s="291" customFormat="1" hidden="1" outlineLevel="2" spans="1:14">
      <c r="A2293" s="291">
        <v>2091</v>
      </c>
      <c r="B2293" s="291" t="s">
        <v>1164</v>
      </c>
      <c r="C2293" s="291" t="s">
        <v>1581</v>
      </c>
      <c r="D2293" s="291" t="s">
        <v>712</v>
      </c>
      <c r="E2293" s="291" t="s">
        <v>1166</v>
      </c>
      <c r="F2293" s="291" t="s">
        <v>1167</v>
      </c>
      <c r="G2293" s="291" t="s">
        <v>1180</v>
      </c>
      <c r="H2293" s="294">
        <v>18.23</v>
      </c>
      <c r="I2293" s="294">
        <v>36.456</v>
      </c>
      <c r="J2293" s="291" t="s">
        <v>1169</v>
      </c>
      <c r="K2293" s="294">
        <v>227.85</v>
      </c>
      <c r="L2293" s="294">
        <v>3473.25</v>
      </c>
      <c r="M2293" s="294">
        <v>3245.4</v>
      </c>
      <c r="N2293" s="291" t="s">
        <v>42</v>
      </c>
    </row>
    <row r="2294" s="291" customFormat="1" hidden="1" outlineLevel="2" spans="1:14">
      <c r="A2294" s="291">
        <v>2092</v>
      </c>
      <c r="B2294" s="291" t="s">
        <v>1164</v>
      </c>
      <c r="C2294" s="291" t="s">
        <v>1581</v>
      </c>
      <c r="D2294" s="291" t="s">
        <v>712</v>
      </c>
      <c r="E2294" s="291" t="s">
        <v>1166</v>
      </c>
      <c r="F2294" s="291" t="s">
        <v>1167</v>
      </c>
      <c r="G2294" s="291" t="s">
        <v>1181</v>
      </c>
      <c r="H2294" s="294">
        <v>18.23</v>
      </c>
      <c r="I2294" s="294">
        <v>36.456</v>
      </c>
      <c r="J2294" s="291" t="s">
        <v>1169</v>
      </c>
      <c r="K2294" s="294">
        <v>227.85</v>
      </c>
      <c r="L2294" s="294">
        <v>3473.25</v>
      </c>
      <c r="M2294" s="294">
        <v>3245.4</v>
      </c>
      <c r="N2294" s="291" t="s">
        <v>42</v>
      </c>
    </row>
    <row r="2295" s="291" customFormat="1" hidden="1" outlineLevel="2" spans="1:14">
      <c r="A2295" s="291">
        <v>2093</v>
      </c>
      <c r="B2295" s="291" t="s">
        <v>1164</v>
      </c>
      <c r="C2295" s="291" t="s">
        <v>1581</v>
      </c>
      <c r="D2295" s="291" t="s">
        <v>712</v>
      </c>
      <c r="E2295" s="291" t="s">
        <v>1166</v>
      </c>
      <c r="F2295" s="291" t="s">
        <v>1167</v>
      </c>
      <c r="G2295" s="291" t="s">
        <v>1168</v>
      </c>
      <c r="H2295" s="294">
        <v>18.23</v>
      </c>
      <c r="I2295" s="294">
        <v>36.456</v>
      </c>
      <c r="J2295" s="291" t="s">
        <v>1169</v>
      </c>
      <c r="K2295" s="294">
        <v>227.85</v>
      </c>
      <c r="L2295" s="294">
        <v>3473.25</v>
      </c>
      <c r="M2295" s="294">
        <v>3245.4</v>
      </c>
      <c r="N2295" s="291" t="s">
        <v>42</v>
      </c>
    </row>
    <row r="2296" s="291" customFormat="1" hidden="1" outlineLevel="2" spans="1:14">
      <c r="A2296" s="291">
        <v>2094</v>
      </c>
      <c r="B2296" s="291" t="s">
        <v>1164</v>
      </c>
      <c r="C2296" s="291" t="s">
        <v>1581</v>
      </c>
      <c r="D2296" s="291" t="s">
        <v>712</v>
      </c>
      <c r="E2296" s="291" t="s">
        <v>1166</v>
      </c>
      <c r="F2296" s="291" t="s">
        <v>1167</v>
      </c>
      <c r="G2296" s="291" t="s">
        <v>1170</v>
      </c>
      <c r="H2296" s="294">
        <v>18.23</v>
      </c>
      <c r="I2296" s="294">
        <v>36.456</v>
      </c>
      <c r="J2296" s="291" t="s">
        <v>1169</v>
      </c>
      <c r="K2296" s="294">
        <v>227.85</v>
      </c>
      <c r="L2296" s="294">
        <v>3473.25</v>
      </c>
      <c r="M2296" s="294">
        <v>3245.4</v>
      </c>
      <c r="N2296" s="291" t="s">
        <v>42</v>
      </c>
    </row>
    <row r="2297" s="291" customFormat="1" hidden="1" outlineLevel="2" spans="1:14">
      <c r="A2297" s="291">
        <v>2095</v>
      </c>
      <c r="B2297" s="291" t="s">
        <v>1164</v>
      </c>
      <c r="C2297" s="291" t="s">
        <v>1581</v>
      </c>
      <c r="D2297" s="291" t="s">
        <v>712</v>
      </c>
      <c r="E2297" s="291" t="s">
        <v>1166</v>
      </c>
      <c r="F2297" s="291" t="s">
        <v>1167</v>
      </c>
      <c r="G2297" s="291" t="s">
        <v>1171</v>
      </c>
      <c r="H2297" s="294">
        <v>18.23</v>
      </c>
      <c r="I2297" s="294">
        <v>36.456</v>
      </c>
      <c r="J2297" s="291" t="s">
        <v>1169</v>
      </c>
      <c r="K2297" s="294">
        <v>227.85</v>
      </c>
      <c r="L2297" s="294">
        <v>3473.25</v>
      </c>
      <c r="M2297" s="294">
        <v>3245.4</v>
      </c>
      <c r="N2297" s="291" t="s">
        <v>42</v>
      </c>
    </row>
    <row r="2298" s="291" customFormat="1" hidden="1" outlineLevel="2" spans="1:14">
      <c r="A2298" s="291">
        <v>2096</v>
      </c>
      <c r="B2298" s="291" t="s">
        <v>1164</v>
      </c>
      <c r="C2298" s="291" t="s">
        <v>1581</v>
      </c>
      <c r="D2298" s="291" t="s">
        <v>712</v>
      </c>
      <c r="E2298" s="291" t="s">
        <v>1166</v>
      </c>
      <c r="F2298" s="291" t="s">
        <v>1167</v>
      </c>
      <c r="G2298" s="291" t="s">
        <v>1172</v>
      </c>
      <c r="H2298" s="294">
        <v>18.23</v>
      </c>
      <c r="I2298" s="294">
        <v>36.456</v>
      </c>
      <c r="J2298" s="291" t="s">
        <v>1169</v>
      </c>
      <c r="K2298" s="294">
        <v>227.85</v>
      </c>
      <c r="L2298" s="294">
        <v>3473.25</v>
      </c>
      <c r="M2298" s="294">
        <v>3245.4</v>
      </c>
      <c r="N2298" s="291" t="s">
        <v>42</v>
      </c>
    </row>
    <row r="2299" s="291" customFormat="1" hidden="1" outlineLevel="2" spans="1:14">
      <c r="A2299" s="291">
        <v>2097</v>
      </c>
      <c r="B2299" s="291" t="s">
        <v>1164</v>
      </c>
      <c r="C2299" s="291" t="s">
        <v>1581</v>
      </c>
      <c r="D2299" s="291" t="s">
        <v>712</v>
      </c>
      <c r="E2299" s="291" t="s">
        <v>1166</v>
      </c>
      <c r="F2299" s="291" t="s">
        <v>1167</v>
      </c>
      <c r="G2299" s="291" t="s">
        <v>1173</v>
      </c>
      <c r="H2299" s="294">
        <v>18.23</v>
      </c>
      <c r="I2299" s="294">
        <v>36.456</v>
      </c>
      <c r="J2299" s="291" t="s">
        <v>1169</v>
      </c>
      <c r="K2299" s="294">
        <v>227.85</v>
      </c>
      <c r="L2299" s="294">
        <v>3473.25</v>
      </c>
      <c r="M2299" s="294">
        <v>3245.4</v>
      </c>
      <c r="N2299" s="291" t="s">
        <v>42</v>
      </c>
    </row>
    <row r="2300" s="291" customFormat="1" hidden="1" outlineLevel="2" spans="1:14">
      <c r="A2300" s="291">
        <v>2098</v>
      </c>
      <c r="B2300" s="291" t="s">
        <v>1164</v>
      </c>
      <c r="C2300" s="291" t="s">
        <v>1581</v>
      </c>
      <c r="D2300" s="291" t="s">
        <v>712</v>
      </c>
      <c r="E2300" s="291" t="s">
        <v>1166</v>
      </c>
      <c r="F2300" s="291" t="s">
        <v>1167</v>
      </c>
      <c r="G2300" s="291" t="s">
        <v>1174</v>
      </c>
      <c r="H2300" s="294">
        <v>18.23</v>
      </c>
      <c r="I2300" s="294">
        <v>36.456</v>
      </c>
      <c r="J2300" s="291" t="s">
        <v>1169</v>
      </c>
      <c r="K2300" s="294">
        <v>227.85</v>
      </c>
      <c r="L2300" s="294">
        <v>3473.25</v>
      </c>
      <c r="M2300" s="294">
        <v>3245.4</v>
      </c>
      <c r="N2300" s="291" t="s">
        <v>42</v>
      </c>
    </row>
    <row r="2301" s="291" customFormat="1" hidden="1" outlineLevel="2" spans="1:14">
      <c r="A2301" s="291">
        <v>2099</v>
      </c>
      <c r="B2301" s="291" t="s">
        <v>1164</v>
      </c>
      <c r="C2301" s="291" t="s">
        <v>1581</v>
      </c>
      <c r="D2301" s="291" t="s">
        <v>712</v>
      </c>
      <c r="E2301" s="291" t="s">
        <v>1166</v>
      </c>
      <c r="F2301" s="291" t="s">
        <v>1167</v>
      </c>
      <c r="G2301" s="291" t="s">
        <v>1175</v>
      </c>
      <c r="H2301" s="294">
        <v>18.23</v>
      </c>
      <c r="I2301" s="294">
        <v>36.456</v>
      </c>
      <c r="J2301" s="291" t="s">
        <v>1169</v>
      </c>
      <c r="K2301" s="294">
        <v>227.85</v>
      </c>
      <c r="L2301" s="294">
        <v>3473.25</v>
      </c>
      <c r="M2301" s="294">
        <v>3245.4</v>
      </c>
      <c r="N2301" s="291" t="s">
        <v>42</v>
      </c>
    </row>
    <row r="2302" s="291" customFormat="1" outlineLevel="1" collapsed="1" spans="4:14">
      <c r="D2302" s="293" t="s">
        <v>1582</v>
      </c>
      <c r="H2302" s="294">
        <f>SUBTOTAL(9,H2291:H2301)</f>
        <v>200.53</v>
      </c>
      <c r="I2302" s="294">
        <f>SUBTOTAL(9,I2291:I2301)</f>
        <v>401.016</v>
      </c>
      <c r="K2302" s="294"/>
      <c r="L2302" s="294"/>
      <c r="M2302" s="294"/>
      <c r="N2302" s="291">
        <f>SUBTOTAL(9,N2291:N2301)</f>
        <v>0</v>
      </c>
    </row>
    <row r="2303" s="291" customFormat="1" hidden="1" outlineLevel="2" spans="1:14">
      <c r="A2303" s="291">
        <v>2100</v>
      </c>
      <c r="B2303" s="291" t="s">
        <v>1164</v>
      </c>
      <c r="C2303" s="291" t="s">
        <v>1583</v>
      </c>
      <c r="D2303" s="291" t="s">
        <v>681</v>
      </c>
      <c r="E2303" s="291" t="s">
        <v>1166</v>
      </c>
      <c r="F2303" s="291" t="s">
        <v>1167</v>
      </c>
      <c r="G2303" s="291" t="s">
        <v>1178</v>
      </c>
      <c r="H2303" s="294">
        <v>18.23</v>
      </c>
      <c r="I2303" s="294">
        <v>36.456</v>
      </c>
      <c r="J2303" s="291" t="s">
        <v>1169</v>
      </c>
      <c r="K2303" s="294">
        <v>227.85</v>
      </c>
      <c r="L2303" s="294">
        <v>3473.25</v>
      </c>
      <c r="M2303" s="294">
        <v>3245.4</v>
      </c>
      <c r="N2303" s="291" t="s">
        <v>42</v>
      </c>
    </row>
    <row r="2304" s="291" customFormat="1" hidden="1" outlineLevel="2" spans="1:14">
      <c r="A2304" s="291">
        <v>2101</v>
      </c>
      <c r="B2304" s="291" t="s">
        <v>1164</v>
      </c>
      <c r="C2304" s="291" t="s">
        <v>1583</v>
      </c>
      <c r="D2304" s="291" t="s">
        <v>681</v>
      </c>
      <c r="E2304" s="291" t="s">
        <v>1166</v>
      </c>
      <c r="F2304" s="291" t="s">
        <v>1167</v>
      </c>
      <c r="G2304" s="291" t="s">
        <v>1179</v>
      </c>
      <c r="H2304" s="294">
        <v>18.23</v>
      </c>
      <c r="I2304" s="294">
        <v>36.456</v>
      </c>
      <c r="J2304" s="291" t="s">
        <v>1169</v>
      </c>
      <c r="K2304" s="294">
        <v>227.85</v>
      </c>
      <c r="L2304" s="294">
        <v>3473.25</v>
      </c>
      <c r="M2304" s="294">
        <v>3245.4</v>
      </c>
      <c r="N2304" s="291" t="s">
        <v>42</v>
      </c>
    </row>
    <row r="2305" s="291" customFormat="1" hidden="1" outlineLevel="2" spans="1:14">
      <c r="A2305" s="291">
        <v>2102</v>
      </c>
      <c r="B2305" s="291" t="s">
        <v>1164</v>
      </c>
      <c r="C2305" s="291" t="s">
        <v>1583</v>
      </c>
      <c r="D2305" s="291" t="s">
        <v>681</v>
      </c>
      <c r="E2305" s="291" t="s">
        <v>1166</v>
      </c>
      <c r="F2305" s="291" t="s">
        <v>1167</v>
      </c>
      <c r="G2305" s="291" t="s">
        <v>1180</v>
      </c>
      <c r="H2305" s="294">
        <v>18.23</v>
      </c>
      <c r="I2305" s="294">
        <v>36.456</v>
      </c>
      <c r="J2305" s="291" t="s">
        <v>1169</v>
      </c>
      <c r="K2305" s="294">
        <v>227.85</v>
      </c>
      <c r="L2305" s="294">
        <v>3473.25</v>
      </c>
      <c r="M2305" s="294">
        <v>3245.4</v>
      </c>
      <c r="N2305" s="291" t="s">
        <v>42</v>
      </c>
    </row>
    <row r="2306" s="291" customFormat="1" hidden="1" outlineLevel="2" spans="1:14">
      <c r="A2306" s="291">
        <v>2103</v>
      </c>
      <c r="B2306" s="291" t="s">
        <v>1164</v>
      </c>
      <c r="C2306" s="291" t="s">
        <v>1583</v>
      </c>
      <c r="D2306" s="291" t="s">
        <v>681</v>
      </c>
      <c r="E2306" s="291" t="s">
        <v>1166</v>
      </c>
      <c r="F2306" s="291" t="s">
        <v>1167</v>
      </c>
      <c r="G2306" s="291" t="s">
        <v>1181</v>
      </c>
      <c r="H2306" s="294">
        <v>18.23</v>
      </c>
      <c r="I2306" s="294">
        <v>36.456</v>
      </c>
      <c r="J2306" s="291" t="s">
        <v>1169</v>
      </c>
      <c r="K2306" s="294">
        <v>227.85</v>
      </c>
      <c r="L2306" s="294">
        <v>3473.25</v>
      </c>
      <c r="M2306" s="294">
        <v>3245.4</v>
      </c>
      <c r="N2306" s="291" t="s">
        <v>42</v>
      </c>
    </row>
    <row r="2307" s="291" customFormat="1" hidden="1" outlineLevel="2" spans="1:14">
      <c r="A2307" s="291">
        <v>2104</v>
      </c>
      <c r="B2307" s="291" t="s">
        <v>1164</v>
      </c>
      <c r="C2307" s="291" t="s">
        <v>1583</v>
      </c>
      <c r="D2307" s="291" t="s">
        <v>681</v>
      </c>
      <c r="E2307" s="291" t="s">
        <v>1166</v>
      </c>
      <c r="F2307" s="291" t="s">
        <v>1167</v>
      </c>
      <c r="G2307" s="291" t="s">
        <v>1168</v>
      </c>
      <c r="H2307" s="294">
        <v>18.23</v>
      </c>
      <c r="I2307" s="294">
        <v>36.456</v>
      </c>
      <c r="J2307" s="291" t="s">
        <v>1169</v>
      </c>
      <c r="K2307" s="294">
        <v>227.85</v>
      </c>
      <c r="L2307" s="294">
        <v>3473.25</v>
      </c>
      <c r="M2307" s="294">
        <v>3245.4</v>
      </c>
      <c r="N2307" s="291" t="s">
        <v>42</v>
      </c>
    </row>
    <row r="2308" s="291" customFormat="1" hidden="1" outlineLevel="2" spans="1:14">
      <c r="A2308" s="291">
        <v>2105</v>
      </c>
      <c r="B2308" s="291" t="s">
        <v>1164</v>
      </c>
      <c r="C2308" s="291" t="s">
        <v>1583</v>
      </c>
      <c r="D2308" s="291" t="s">
        <v>681</v>
      </c>
      <c r="E2308" s="291" t="s">
        <v>1166</v>
      </c>
      <c r="F2308" s="291" t="s">
        <v>1167</v>
      </c>
      <c r="G2308" s="291" t="s">
        <v>1170</v>
      </c>
      <c r="H2308" s="294">
        <v>18.23</v>
      </c>
      <c r="I2308" s="294">
        <v>36.456</v>
      </c>
      <c r="J2308" s="291" t="s">
        <v>1169</v>
      </c>
      <c r="K2308" s="294">
        <v>227.85</v>
      </c>
      <c r="L2308" s="294">
        <v>3473.25</v>
      </c>
      <c r="M2308" s="294">
        <v>3245.4</v>
      </c>
      <c r="N2308" s="291" t="s">
        <v>42</v>
      </c>
    </row>
    <row r="2309" s="291" customFormat="1" hidden="1" outlineLevel="2" spans="1:14">
      <c r="A2309" s="291">
        <v>2106</v>
      </c>
      <c r="B2309" s="291" t="s">
        <v>1164</v>
      </c>
      <c r="C2309" s="291" t="s">
        <v>1583</v>
      </c>
      <c r="D2309" s="291" t="s">
        <v>681</v>
      </c>
      <c r="E2309" s="291" t="s">
        <v>1166</v>
      </c>
      <c r="F2309" s="291" t="s">
        <v>1167</v>
      </c>
      <c r="G2309" s="291" t="s">
        <v>1171</v>
      </c>
      <c r="H2309" s="294">
        <v>18.23</v>
      </c>
      <c r="I2309" s="294">
        <v>36.456</v>
      </c>
      <c r="J2309" s="291" t="s">
        <v>1169</v>
      </c>
      <c r="K2309" s="294">
        <v>227.85</v>
      </c>
      <c r="L2309" s="294">
        <v>3473.25</v>
      </c>
      <c r="M2309" s="294">
        <v>3245.4</v>
      </c>
      <c r="N2309" s="291" t="s">
        <v>42</v>
      </c>
    </row>
    <row r="2310" s="291" customFormat="1" hidden="1" outlineLevel="2" spans="1:14">
      <c r="A2310" s="291">
        <v>2107</v>
      </c>
      <c r="B2310" s="291" t="s">
        <v>1164</v>
      </c>
      <c r="C2310" s="291" t="s">
        <v>1583</v>
      </c>
      <c r="D2310" s="291" t="s">
        <v>681</v>
      </c>
      <c r="E2310" s="291" t="s">
        <v>1166</v>
      </c>
      <c r="F2310" s="291" t="s">
        <v>1167</v>
      </c>
      <c r="G2310" s="291" t="s">
        <v>1172</v>
      </c>
      <c r="H2310" s="294">
        <v>18.23</v>
      </c>
      <c r="I2310" s="294">
        <v>36.456</v>
      </c>
      <c r="J2310" s="291" t="s">
        <v>1169</v>
      </c>
      <c r="K2310" s="294">
        <v>227.85</v>
      </c>
      <c r="L2310" s="294">
        <v>3473.25</v>
      </c>
      <c r="M2310" s="294">
        <v>3245.4</v>
      </c>
      <c r="N2310" s="291" t="s">
        <v>42</v>
      </c>
    </row>
    <row r="2311" s="291" customFormat="1" hidden="1" outlineLevel="2" spans="1:14">
      <c r="A2311" s="291">
        <v>2108</v>
      </c>
      <c r="B2311" s="291" t="s">
        <v>1164</v>
      </c>
      <c r="C2311" s="291" t="s">
        <v>1583</v>
      </c>
      <c r="D2311" s="291" t="s">
        <v>681</v>
      </c>
      <c r="E2311" s="291" t="s">
        <v>1166</v>
      </c>
      <c r="F2311" s="291" t="s">
        <v>1167</v>
      </c>
      <c r="G2311" s="291" t="s">
        <v>1173</v>
      </c>
      <c r="H2311" s="294">
        <v>18.23</v>
      </c>
      <c r="I2311" s="294">
        <v>36.456</v>
      </c>
      <c r="J2311" s="291" t="s">
        <v>1169</v>
      </c>
      <c r="K2311" s="294">
        <v>227.85</v>
      </c>
      <c r="L2311" s="294">
        <v>3473.25</v>
      </c>
      <c r="M2311" s="294">
        <v>3245.4</v>
      </c>
      <c r="N2311" s="291" t="s">
        <v>42</v>
      </c>
    </row>
    <row r="2312" s="291" customFormat="1" hidden="1" outlineLevel="2" spans="1:14">
      <c r="A2312" s="291">
        <v>2109</v>
      </c>
      <c r="B2312" s="291" t="s">
        <v>1164</v>
      </c>
      <c r="C2312" s="291" t="s">
        <v>1583</v>
      </c>
      <c r="D2312" s="291" t="s">
        <v>681</v>
      </c>
      <c r="E2312" s="291" t="s">
        <v>1166</v>
      </c>
      <c r="F2312" s="291" t="s">
        <v>1167</v>
      </c>
      <c r="G2312" s="291" t="s">
        <v>1174</v>
      </c>
      <c r="H2312" s="294">
        <v>18.23</v>
      </c>
      <c r="I2312" s="294">
        <v>36.456</v>
      </c>
      <c r="J2312" s="291" t="s">
        <v>1169</v>
      </c>
      <c r="K2312" s="294">
        <v>227.85</v>
      </c>
      <c r="L2312" s="294">
        <v>3473.25</v>
      </c>
      <c r="M2312" s="294">
        <v>3245.4</v>
      </c>
      <c r="N2312" s="291" t="s">
        <v>42</v>
      </c>
    </row>
    <row r="2313" s="291" customFormat="1" hidden="1" outlineLevel="2" spans="1:14">
      <c r="A2313" s="291">
        <v>2110</v>
      </c>
      <c r="B2313" s="291" t="s">
        <v>1164</v>
      </c>
      <c r="C2313" s="291" t="s">
        <v>1583</v>
      </c>
      <c r="D2313" s="291" t="s">
        <v>681</v>
      </c>
      <c r="E2313" s="291" t="s">
        <v>1166</v>
      </c>
      <c r="F2313" s="291" t="s">
        <v>1167</v>
      </c>
      <c r="G2313" s="291" t="s">
        <v>1175</v>
      </c>
      <c r="H2313" s="294">
        <v>18.23</v>
      </c>
      <c r="I2313" s="294">
        <v>36.456</v>
      </c>
      <c r="J2313" s="291" t="s">
        <v>1169</v>
      </c>
      <c r="K2313" s="294">
        <v>227.85</v>
      </c>
      <c r="L2313" s="294">
        <v>3473.25</v>
      </c>
      <c r="M2313" s="294">
        <v>3245.4</v>
      </c>
      <c r="N2313" s="291" t="s">
        <v>42</v>
      </c>
    </row>
    <row r="2314" s="291" customFormat="1" outlineLevel="1" collapsed="1" spans="4:14">
      <c r="D2314" s="293" t="s">
        <v>1584</v>
      </c>
      <c r="H2314" s="294">
        <f>SUBTOTAL(9,H2303:H2313)</f>
        <v>200.53</v>
      </c>
      <c r="I2314" s="294">
        <f>SUBTOTAL(9,I2303:I2313)</f>
        <v>401.016</v>
      </c>
      <c r="K2314" s="294"/>
      <c r="L2314" s="294"/>
      <c r="M2314" s="294"/>
      <c r="N2314" s="291">
        <f>SUBTOTAL(9,N2303:N2313)</f>
        <v>0</v>
      </c>
    </row>
    <row r="2315" s="291" customFormat="1" hidden="1" outlineLevel="2" spans="1:14">
      <c r="A2315" s="291">
        <v>2111</v>
      </c>
      <c r="B2315" s="291" t="s">
        <v>1164</v>
      </c>
      <c r="C2315" s="291" t="s">
        <v>1585</v>
      </c>
      <c r="D2315" s="291" t="s">
        <v>194</v>
      </c>
      <c r="E2315" s="291" t="s">
        <v>1166</v>
      </c>
      <c r="F2315" s="291" t="s">
        <v>1167</v>
      </c>
      <c r="G2315" s="291" t="s">
        <v>1178</v>
      </c>
      <c r="H2315" s="294">
        <v>18.23</v>
      </c>
      <c r="I2315" s="294">
        <v>36.456</v>
      </c>
      <c r="J2315" s="291" t="s">
        <v>1169</v>
      </c>
      <c r="K2315" s="294">
        <v>227.85</v>
      </c>
      <c r="L2315" s="294">
        <v>3473.25</v>
      </c>
      <c r="M2315" s="294">
        <v>3245.4</v>
      </c>
      <c r="N2315" s="291" t="s">
        <v>42</v>
      </c>
    </row>
    <row r="2316" s="291" customFormat="1" hidden="1" outlineLevel="2" spans="1:14">
      <c r="A2316" s="291">
        <v>2112</v>
      </c>
      <c r="B2316" s="291" t="s">
        <v>1164</v>
      </c>
      <c r="C2316" s="291" t="s">
        <v>1585</v>
      </c>
      <c r="D2316" s="291" t="s">
        <v>194</v>
      </c>
      <c r="E2316" s="291" t="s">
        <v>1166</v>
      </c>
      <c r="F2316" s="291" t="s">
        <v>1167</v>
      </c>
      <c r="G2316" s="291" t="s">
        <v>1179</v>
      </c>
      <c r="H2316" s="294">
        <v>18.23</v>
      </c>
      <c r="I2316" s="294">
        <v>36.456</v>
      </c>
      <c r="J2316" s="291" t="s">
        <v>1169</v>
      </c>
      <c r="K2316" s="294">
        <v>227.85</v>
      </c>
      <c r="L2316" s="294">
        <v>3473.25</v>
      </c>
      <c r="M2316" s="294">
        <v>3245.4</v>
      </c>
      <c r="N2316" s="291" t="s">
        <v>42</v>
      </c>
    </row>
    <row r="2317" s="291" customFormat="1" hidden="1" outlineLevel="2" spans="1:14">
      <c r="A2317" s="291">
        <v>2113</v>
      </c>
      <c r="B2317" s="291" t="s">
        <v>1164</v>
      </c>
      <c r="C2317" s="291" t="s">
        <v>1585</v>
      </c>
      <c r="D2317" s="291" t="s">
        <v>194</v>
      </c>
      <c r="E2317" s="291" t="s">
        <v>1166</v>
      </c>
      <c r="F2317" s="291" t="s">
        <v>1167</v>
      </c>
      <c r="G2317" s="291" t="s">
        <v>1180</v>
      </c>
      <c r="H2317" s="294">
        <v>18.23</v>
      </c>
      <c r="I2317" s="294">
        <v>36.456</v>
      </c>
      <c r="J2317" s="291" t="s">
        <v>1169</v>
      </c>
      <c r="K2317" s="294">
        <v>227.85</v>
      </c>
      <c r="L2317" s="294">
        <v>3473.25</v>
      </c>
      <c r="M2317" s="294">
        <v>3245.4</v>
      </c>
      <c r="N2317" s="291" t="s">
        <v>42</v>
      </c>
    </row>
    <row r="2318" s="291" customFormat="1" hidden="1" outlineLevel="2" spans="1:14">
      <c r="A2318" s="291">
        <v>2114</v>
      </c>
      <c r="B2318" s="291" t="s">
        <v>1164</v>
      </c>
      <c r="C2318" s="291" t="s">
        <v>1585</v>
      </c>
      <c r="D2318" s="291" t="s">
        <v>194</v>
      </c>
      <c r="E2318" s="291" t="s">
        <v>1166</v>
      </c>
      <c r="F2318" s="291" t="s">
        <v>1167</v>
      </c>
      <c r="G2318" s="291" t="s">
        <v>1181</v>
      </c>
      <c r="H2318" s="294">
        <v>18.23</v>
      </c>
      <c r="I2318" s="294">
        <v>36.456</v>
      </c>
      <c r="J2318" s="291" t="s">
        <v>1169</v>
      </c>
      <c r="K2318" s="294">
        <v>227.85</v>
      </c>
      <c r="L2318" s="294">
        <v>3473.25</v>
      </c>
      <c r="M2318" s="294">
        <v>3245.4</v>
      </c>
      <c r="N2318" s="291" t="s">
        <v>42</v>
      </c>
    </row>
    <row r="2319" s="291" customFormat="1" hidden="1" outlineLevel="2" spans="1:14">
      <c r="A2319" s="291">
        <v>2115</v>
      </c>
      <c r="B2319" s="291" t="s">
        <v>1164</v>
      </c>
      <c r="C2319" s="291" t="s">
        <v>1585</v>
      </c>
      <c r="D2319" s="291" t="s">
        <v>194</v>
      </c>
      <c r="E2319" s="291" t="s">
        <v>1166</v>
      </c>
      <c r="F2319" s="291" t="s">
        <v>1167</v>
      </c>
      <c r="G2319" s="291" t="s">
        <v>1168</v>
      </c>
      <c r="H2319" s="294">
        <v>18.23</v>
      </c>
      <c r="I2319" s="294">
        <v>36.456</v>
      </c>
      <c r="J2319" s="291" t="s">
        <v>1169</v>
      </c>
      <c r="K2319" s="294">
        <v>227.85</v>
      </c>
      <c r="L2319" s="294">
        <v>3473.25</v>
      </c>
      <c r="M2319" s="294">
        <v>3245.4</v>
      </c>
      <c r="N2319" s="291" t="s">
        <v>42</v>
      </c>
    </row>
    <row r="2320" s="291" customFormat="1" hidden="1" outlineLevel="2" spans="1:14">
      <c r="A2320" s="291">
        <v>2116</v>
      </c>
      <c r="B2320" s="291" t="s">
        <v>1164</v>
      </c>
      <c r="C2320" s="291" t="s">
        <v>1585</v>
      </c>
      <c r="D2320" s="291" t="s">
        <v>194</v>
      </c>
      <c r="E2320" s="291" t="s">
        <v>1166</v>
      </c>
      <c r="F2320" s="291" t="s">
        <v>1167</v>
      </c>
      <c r="G2320" s="291" t="s">
        <v>1170</v>
      </c>
      <c r="H2320" s="294">
        <v>18.23</v>
      </c>
      <c r="I2320" s="294">
        <v>36.456</v>
      </c>
      <c r="J2320" s="291" t="s">
        <v>1169</v>
      </c>
      <c r="K2320" s="294">
        <v>227.85</v>
      </c>
      <c r="L2320" s="294">
        <v>3473.25</v>
      </c>
      <c r="M2320" s="294">
        <v>3245.4</v>
      </c>
      <c r="N2320" s="291" t="s">
        <v>42</v>
      </c>
    </row>
    <row r="2321" s="291" customFormat="1" hidden="1" outlineLevel="2" spans="1:14">
      <c r="A2321" s="291">
        <v>2117</v>
      </c>
      <c r="B2321" s="291" t="s">
        <v>1164</v>
      </c>
      <c r="C2321" s="291" t="s">
        <v>1585</v>
      </c>
      <c r="D2321" s="291" t="s">
        <v>194</v>
      </c>
      <c r="E2321" s="291" t="s">
        <v>1166</v>
      </c>
      <c r="F2321" s="291" t="s">
        <v>1167</v>
      </c>
      <c r="G2321" s="291" t="s">
        <v>1171</v>
      </c>
      <c r="H2321" s="294">
        <v>18.23</v>
      </c>
      <c r="I2321" s="294">
        <v>36.456</v>
      </c>
      <c r="J2321" s="291" t="s">
        <v>1169</v>
      </c>
      <c r="K2321" s="294">
        <v>227.85</v>
      </c>
      <c r="L2321" s="294">
        <v>3473.25</v>
      </c>
      <c r="M2321" s="294">
        <v>3245.4</v>
      </c>
      <c r="N2321" s="291" t="s">
        <v>42</v>
      </c>
    </row>
    <row r="2322" s="291" customFormat="1" hidden="1" outlineLevel="2" spans="1:14">
      <c r="A2322" s="291">
        <v>2118</v>
      </c>
      <c r="B2322" s="291" t="s">
        <v>1164</v>
      </c>
      <c r="C2322" s="291" t="s">
        <v>1585</v>
      </c>
      <c r="D2322" s="291" t="s">
        <v>194</v>
      </c>
      <c r="E2322" s="291" t="s">
        <v>1166</v>
      </c>
      <c r="F2322" s="291" t="s">
        <v>1167</v>
      </c>
      <c r="G2322" s="291" t="s">
        <v>1172</v>
      </c>
      <c r="H2322" s="294">
        <v>18.23</v>
      </c>
      <c r="I2322" s="294">
        <v>36.456</v>
      </c>
      <c r="J2322" s="291" t="s">
        <v>1169</v>
      </c>
      <c r="K2322" s="294">
        <v>227.85</v>
      </c>
      <c r="L2322" s="294">
        <v>3473.25</v>
      </c>
      <c r="M2322" s="294">
        <v>3245.4</v>
      </c>
      <c r="N2322" s="291" t="s">
        <v>42</v>
      </c>
    </row>
    <row r="2323" s="291" customFormat="1" hidden="1" outlineLevel="2" spans="1:14">
      <c r="A2323" s="291">
        <v>2119</v>
      </c>
      <c r="B2323" s="291" t="s">
        <v>1164</v>
      </c>
      <c r="C2323" s="291" t="s">
        <v>1585</v>
      </c>
      <c r="D2323" s="291" t="s">
        <v>194</v>
      </c>
      <c r="E2323" s="291" t="s">
        <v>1166</v>
      </c>
      <c r="F2323" s="291" t="s">
        <v>1167</v>
      </c>
      <c r="G2323" s="291" t="s">
        <v>1173</v>
      </c>
      <c r="H2323" s="294">
        <v>18.23</v>
      </c>
      <c r="I2323" s="294">
        <v>36.456</v>
      </c>
      <c r="J2323" s="291" t="s">
        <v>1169</v>
      </c>
      <c r="K2323" s="294">
        <v>227.85</v>
      </c>
      <c r="L2323" s="294">
        <v>3473.25</v>
      </c>
      <c r="M2323" s="294">
        <v>3245.4</v>
      </c>
      <c r="N2323" s="291" t="s">
        <v>42</v>
      </c>
    </row>
    <row r="2324" s="291" customFormat="1" hidden="1" outlineLevel="2" spans="1:14">
      <c r="A2324" s="291">
        <v>2120</v>
      </c>
      <c r="B2324" s="291" t="s">
        <v>1164</v>
      </c>
      <c r="C2324" s="291" t="s">
        <v>1585</v>
      </c>
      <c r="D2324" s="291" t="s">
        <v>194</v>
      </c>
      <c r="E2324" s="291" t="s">
        <v>1166</v>
      </c>
      <c r="F2324" s="291" t="s">
        <v>1167</v>
      </c>
      <c r="G2324" s="291" t="s">
        <v>1174</v>
      </c>
      <c r="H2324" s="294">
        <v>18.23</v>
      </c>
      <c r="I2324" s="294">
        <v>36.456</v>
      </c>
      <c r="J2324" s="291" t="s">
        <v>1169</v>
      </c>
      <c r="K2324" s="294">
        <v>227.85</v>
      </c>
      <c r="L2324" s="294">
        <v>3473.25</v>
      </c>
      <c r="M2324" s="294">
        <v>3245.4</v>
      </c>
      <c r="N2324" s="291" t="s">
        <v>42</v>
      </c>
    </row>
    <row r="2325" s="291" customFormat="1" hidden="1" outlineLevel="2" spans="1:14">
      <c r="A2325" s="291">
        <v>2121</v>
      </c>
      <c r="B2325" s="291" t="s">
        <v>1164</v>
      </c>
      <c r="C2325" s="291" t="s">
        <v>1585</v>
      </c>
      <c r="D2325" s="291" t="s">
        <v>194</v>
      </c>
      <c r="E2325" s="291" t="s">
        <v>1166</v>
      </c>
      <c r="F2325" s="291" t="s">
        <v>1167</v>
      </c>
      <c r="G2325" s="291" t="s">
        <v>1175</v>
      </c>
      <c r="H2325" s="294">
        <v>18.23</v>
      </c>
      <c r="I2325" s="294">
        <v>36.456</v>
      </c>
      <c r="J2325" s="291" t="s">
        <v>1169</v>
      </c>
      <c r="K2325" s="294">
        <v>227.85</v>
      </c>
      <c r="L2325" s="294">
        <v>3473.25</v>
      </c>
      <c r="M2325" s="294">
        <v>3245.4</v>
      </c>
      <c r="N2325" s="291" t="s">
        <v>42</v>
      </c>
    </row>
    <row r="2326" s="291" customFormat="1" outlineLevel="1" collapsed="1" spans="4:14">
      <c r="D2326" s="293" t="s">
        <v>1586</v>
      </c>
      <c r="H2326" s="294">
        <f>SUBTOTAL(9,H2315:H2325)</f>
        <v>200.53</v>
      </c>
      <c r="I2326" s="294">
        <f>SUBTOTAL(9,I2315:I2325)</f>
        <v>401.016</v>
      </c>
      <c r="K2326" s="294"/>
      <c r="L2326" s="294"/>
      <c r="M2326" s="294"/>
      <c r="N2326" s="291">
        <f>SUBTOTAL(9,N2315:N2325)</f>
        <v>0</v>
      </c>
    </row>
    <row r="2327" s="291" customFormat="1" hidden="1" outlineLevel="2" spans="1:14">
      <c r="A2327" s="291">
        <v>2122</v>
      </c>
      <c r="B2327" s="291" t="s">
        <v>1164</v>
      </c>
      <c r="C2327" s="291" t="s">
        <v>1587</v>
      </c>
      <c r="D2327" s="291" t="s">
        <v>738</v>
      </c>
      <c r="E2327" s="291" t="s">
        <v>1166</v>
      </c>
      <c r="F2327" s="291" t="s">
        <v>1167</v>
      </c>
      <c r="G2327" s="291" t="s">
        <v>1178</v>
      </c>
      <c r="H2327" s="294">
        <v>18.23</v>
      </c>
      <c r="I2327" s="294">
        <v>36.456</v>
      </c>
      <c r="J2327" s="291" t="s">
        <v>1169</v>
      </c>
      <c r="K2327" s="294">
        <v>227.85</v>
      </c>
      <c r="L2327" s="294">
        <v>3473.25</v>
      </c>
      <c r="M2327" s="294">
        <v>3245.4</v>
      </c>
      <c r="N2327" s="291" t="s">
        <v>42</v>
      </c>
    </row>
    <row r="2328" s="291" customFormat="1" hidden="1" outlineLevel="2" spans="1:14">
      <c r="A2328" s="291">
        <v>2123</v>
      </c>
      <c r="B2328" s="291" t="s">
        <v>1164</v>
      </c>
      <c r="C2328" s="291" t="s">
        <v>1587</v>
      </c>
      <c r="D2328" s="291" t="s">
        <v>738</v>
      </c>
      <c r="E2328" s="291" t="s">
        <v>1166</v>
      </c>
      <c r="F2328" s="291" t="s">
        <v>1167</v>
      </c>
      <c r="G2328" s="291" t="s">
        <v>1179</v>
      </c>
      <c r="H2328" s="294">
        <v>18.23</v>
      </c>
      <c r="I2328" s="294">
        <v>36.456</v>
      </c>
      <c r="J2328" s="291" t="s">
        <v>1169</v>
      </c>
      <c r="K2328" s="294">
        <v>227.85</v>
      </c>
      <c r="L2328" s="294">
        <v>3473.25</v>
      </c>
      <c r="M2328" s="294">
        <v>3245.4</v>
      </c>
      <c r="N2328" s="291" t="s">
        <v>42</v>
      </c>
    </row>
    <row r="2329" s="291" customFormat="1" hidden="1" outlineLevel="2" spans="1:14">
      <c r="A2329" s="291">
        <v>2124</v>
      </c>
      <c r="B2329" s="291" t="s">
        <v>1164</v>
      </c>
      <c r="C2329" s="291" t="s">
        <v>1587</v>
      </c>
      <c r="D2329" s="291" t="s">
        <v>738</v>
      </c>
      <c r="E2329" s="291" t="s">
        <v>1166</v>
      </c>
      <c r="F2329" s="291" t="s">
        <v>1167</v>
      </c>
      <c r="G2329" s="291" t="s">
        <v>1180</v>
      </c>
      <c r="H2329" s="294">
        <v>18.23</v>
      </c>
      <c r="I2329" s="294">
        <v>36.456</v>
      </c>
      <c r="J2329" s="291" t="s">
        <v>1169</v>
      </c>
      <c r="K2329" s="294">
        <v>227.85</v>
      </c>
      <c r="L2329" s="294">
        <v>3473.25</v>
      </c>
      <c r="M2329" s="294">
        <v>3245.4</v>
      </c>
      <c r="N2329" s="291" t="s">
        <v>42</v>
      </c>
    </row>
    <row r="2330" s="291" customFormat="1" hidden="1" outlineLevel="2" spans="1:14">
      <c r="A2330" s="291">
        <v>2125</v>
      </c>
      <c r="B2330" s="291" t="s">
        <v>1164</v>
      </c>
      <c r="C2330" s="291" t="s">
        <v>1587</v>
      </c>
      <c r="D2330" s="291" t="s">
        <v>738</v>
      </c>
      <c r="E2330" s="291" t="s">
        <v>1166</v>
      </c>
      <c r="F2330" s="291" t="s">
        <v>1167</v>
      </c>
      <c r="G2330" s="291" t="s">
        <v>1181</v>
      </c>
      <c r="H2330" s="294">
        <v>18.23</v>
      </c>
      <c r="I2330" s="294">
        <v>36.456</v>
      </c>
      <c r="J2330" s="291" t="s">
        <v>1169</v>
      </c>
      <c r="K2330" s="294">
        <v>227.85</v>
      </c>
      <c r="L2330" s="294">
        <v>3473.25</v>
      </c>
      <c r="M2330" s="294">
        <v>3245.4</v>
      </c>
      <c r="N2330" s="291" t="s">
        <v>42</v>
      </c>
    </row>
    <row r="2331" s="291" customFormat="1" hidden="1" outlineLevel="2" spans="1:14">
      <c r="A2331" s="291">
        <v>2126</v>
      </c>
      <c r="B2331" s="291" t="s">
        <v>1164</v>
      </c>
      <c r="C2331" s="291" t="s">
        <v>1587</v>
      </c>
      <c r="D2331" s="291" t="s">
        <v>738</v>
      </c>
      <c r="E2331" s="291" t="s">
        <v>1166</v>
      </c>
      <c r="F2331" s="291" t="s">
        <v>1167</v>
      </c>
      <c r="G2331" s="291" t="s">
        <v>1168</v>
      </c>
      <c r="H2331" s="294">
        <v>18.23</v>
      </c>
      <c r="I2331" s="294">
        <v>36.456</v>
      </c>
      <c r="J2331" s="291" t="s">
        <v>1169</v>
      </c>
      <c r="K2331" s="294">
        <v>227.85</v>
      </c>
      <c r="L2331" s="294">
        <v>3473.25</v>
      </c>
      <c r="M2331" s="294">
        <v>3245.4</v>
      </c>
      <c r="N2331" s="291" t="s">
        <v>42</v>
      </c>
    </row>
    <row r="2332" s="291" customFormat="1" hidden="1" outlineLevel="2" spans="1:14">
      <c r="A2332" s="291">
        <v>2127</v>
      </c>
      <c r="B2332" s="291" t="s">
        <v>1164</v>
      </c>
      <c r="C2332" s="291" t="s">
        <v>1587</v>
      </c>
      <c r="D2332" s="291" t="s">
        <v>738</v>
      </c>
      <c r="E2332" s="291" t="s">
        <v>1166</v>
      </c>
      <c r="F2332" s="291" t="s">
        <v>1167</v>
      </c>
      <c r="G2332" s="291" t="s">
        <v>1170</v>
      </c>
      <c r="H2332" s="294">
        <v>18.23</v>
      </c>
      <c r="I2332" s="294">
        <v>36.456</v>
      </c>
      <c r="J2332" s="291" t="s">
        <v>1169</v>
      </c>
      <c r="K2332" s="294">
        <v>227.85</v>
      </c>
      <c r="L2332" s="294">
        <v>3473.25</v>
      </c>
      <c r="M2332" s="294">
        <v>3245.4</v>
      </c>
      <c r="N2332" s="291" t="s">
        <v>42</v>
      </c>
    </row>
    <row r="2333" s="291" customFormat="1" hidden="1" outlineLevel="2" spans="1:14">
      <c r="A2333" s="291">
        <v>2128</v>
      </c>
      <c r="B2333" s="291" t="s">
        <v>1164</v>
      </c>
      <c r="C2333" s="291" t="s">
        <v>1587</v>
      </c>
      <c r="D2333" s="291" t="s">
        <v>738</v>
      </c>
      <c r="E2333" s="291" t="s">
        <v>1166</v>
      </c>
      <c r="F2333" s="291" t="s">
        <v>1167</v>
      </c>
      <c r="G2333" s="291" t="s">
        <v>1171</v>
      </c>
      <c r="H2333" s="294">
        <v>18.23</v>
      </c>
      <c r="I2333" s="294">
        <v>36.456</v>
      </c>
      <c r="J2333" s="291" t="s">
        <v>1169</v>
      </c>
      <c r="K2333" s="294">
        <v>227.85</v>
      </c>
      <c r="L2333" s="294">
        <v>3473.25</v>
      </c>
      <c r="M2333" s="294">
        <v>3245.4</v>
      </c>
      <c r="N2333" s="291" t="s">
        <v>42</v>
      </c>
    </row>
    <row r="2334" s="291" customFormat="1" hidden="1" outlineLevel="2" spans="1:14">
      <c r="A2334" s="291">
        <v>2129</v>
      </c>
      <c r="B2334" s="291" t="s">
        <v>1164</v>
      </c>
      <c r="C2334" s="291" t="s">
        <v>1587</v>
      </c>
      <c r="D2334" s="291" t="s">
        <v>738</v>
      </c>
      <c r="E2334" s="291" t="s">
        <v>1166</v>
      </c>
      <c r="F2334" s="291" t="s">
        <v>1167</v>
      </c>
      <c r="G2334" s="291" t="s">
        <v>1172</v>
      </c>
      <c r="H2334" s="294">
        <v>18.23</v>
      </c>
      <c r="I2334" s="294">
        <v>36.456</v>
      </c>
      <c r="J2334" s="291" t="s">
        <v>1169</v>
      </c>
      <c r="K2334" s="294">
        <v>227.85</v>
      </c>
      <c r="L2334" s="294">
        <v>3473.25</v>
      </c>
      <c r="M2334" s="294">
        <v>3245.4</v>
      </c>
      <c r="N2334" s="291" t="s">
        <v>42</v>
      </c>
    </row>
    <row r="2335" s="291" customFormat="1" hidden="1" outlineLevel="2" spans="1:14">
      <c r="A2335" s="291">
        <v>2130</v>
      </c>
      <c r="B2335" s="291" t="s">
        <v>1164</v>
      </c>
      <c r="C2335" s="291" t="s">
        <v>1587</v>
      </c>
      <c r="D2335" s="291" t="s">
        <v>738</v>
      </c>
      <c r="E2335" s="291" t="s">
        <v>1166</v>
      </c>
      <c r="F2335" s="291" t="s">
        <v>1167</v>
      </c>
      <c r="G2335" s="291" t="s">
        <v>1173</v>
      </c>
      <c r="H2335" s="294">
        <v>18.23</v>
      </c>
      <c r="I2335" s="294">
        <v>36.456</v>
      </c>
      <c r="J2335" s="291" t="s">
        <v>1169</v>
      </c>
      <c r="K2335" s="294">
        <v>227.85</v>
      </c>
      <c r="L2335" s="294">
        <v>3473.25</v>
      </c>
      <c r="M2335" s="294">
        <v>3245.4</v>
      </c>
      <c r="N2335" s="291" t="s">
        <v>42</v>
      </c>
    </row>
    <row r="2336" s="291" customFormat="1" hidden="1" outlineLevel="2" spans="1:14">
      <c r="A2336" s="291">
        <v>2131</v>
      </c>
      <c r="B2336" s="291" t="s">
        <v>1164</v>
      </c>
      <c r="C2336" s="291" t="s">
        <v>1587</v>
      </c>
      <c r="D2336" s="291" t="s">
        <v>738</v>
      </c>
      <c r="E2336" s="291" t="s">
        <v>1166</v>
      </c>
      <c r="F2336" s="291" t="s">
        <v>1167</v>
      </c>
      <c r="G2336" s="291" t="s">
        <v>1174</v>
      </c>
      <c r="H2336" s="294">
        <v>18.23</v>
      </c>
      <c r="I2336" s="294">
        <v>36.456</v>
      </c>
      <c r="J2336" s="291" t="s">
        <v>1169</v>
      </c>
      <c r="K2336" s="294">
        <v>227.85</v>
      </c>
      <c r="L2336" s="294">
        <v>3473.25</v>
      </c>
      <c r="M2336" s="294">
        <v>3245.4</v>
      </c>
      <c r="N2336" s="291" t="s">
        <v>42</v>
      </c>
    </row>
    <row r="2337" s="291" customFormat="1" hidden="1" outlineLevel="2" spans="1:14">
      <c r="A2337" s="291">
        <v>2132</v>
      </c>
      <c r="B2337" s="291" t="s">
        <v>1164</v>
      </c>
      <c r="C2337" s="291" t="s">
        <v>1587</v>
      </c>
      <c r="D2337" s="291" t="s">
        <v>738</v>
      </c>
      <c r="E2337" s="291" t="s">
        <v>1166</v>
      </c>
      <c r="F2337" s="291" t="s">
        <v>1167</v>
      </c>
      <c r="G2337" s="291" t="s">
        <v>1175</v>
      </c>
      <c r="H2337" s="294">
        <v>18.23</v>
      </c>
      <c r="I2337" s="294">
        <v>36.456</v>
      </c>
      <c r="J2337" s="291" t="s">
        <v>1169</v>
      </c>
      <c r="K2337" s="294">
        <v>227.85</v>
      </c>
      <c r="L2337" s="294">
        <v>3473.25</v>
      </c>
      <c r="M2337" s="294">
        <v>3245.4</v>
      </c>
      <c r="N2337" s="291" t="s">
        <v>42</v>
      </c>
    </row>
    <row r="2338" s="291" customFormat="1" outlineLevel="1" collapsed="1" spans="4:14">
      <c r="D2338" s="293" t="s">
        <v>1588</v>
      </c>
      <c r="H2338" s="294">
        <f>SUBTOTAL(9,H2327:H2337)</f>
        <v>200.53</v>
      </c>
      <c r="I2338" s="294">
        <f>SUBTOTAL(9,I2327:I2337)</f>
        <v>401.016</v>
      </c>
      <c r="K2338" s="294"/>
      <c r="L2338" s="294"/>
      <c r="M2338" s="294"/>
      <c r="N2338" s="291">
        <f>SUBTOTAL(9,N2327:N2337)</f>
        <v>0</v>
      </c>
    </row>
    <row r="2339" s="291" customFormat="1" hidden="1" outlineLevel="2" spans="1:14">
      <c r="A2339" s="291">
        <v>2133</v>
      </c>
      <c r="B2339" s="291" t="s">
        <v>1164</v>
      </c>
      <c r="C2339" s="291" t="s">
        <v>1589</v>
      </c>
      <c r="D2339" s="291" t="s">
        <v>248</v>
      </c>
      <c r="E2339" s="291" t="s">
        <v>1166</v>
      </c>
      <c r="F2339" s="291" t="s">
        <v>1167</v>
      </c>
      <c r="G2339" s="291" t="s">
        <v>1178</v>
      </c>
      <c r="H2339" s="294">
        <v>18.23</v>
      </c>
      <c r="I2339" s="294">
        <v>36.456</v>
      </c>
      <c r="J2339" s="291" t="s">
        <v>1169</v>
      </c>
      <c r="K2339" s="294">
        <v>227.85</v>
      </c>
      <c r="L2339" s="294">
        <v>3473.25</v>
      </c>
      <c r="M2339" s="294">
        <v>3245.4</v>
      </c>
      <c r="N2339" s="291" t="s">
        <v>42</v>
      </c>
    </row>
    <row r="2340" s="291" customFormat="1" hidden="1" outlineLevel="2" spans="1:14">
      <c r="A2340" s="291">
        <v>2134</v>
      </c>
      <c r="B2340" s="291" t="s">
        <v>1164</v>
      </c>
      <c r="C2340" s="291" t="s">
        <v>1589</v>
      </c>
      <c r="D2340" s="291" t="s">
        <v>248</v>
      </c>
      <c r="E2340" s="291" t="s">
        <v>1166</v>
      </c>
      <c r="F2340" s="291" t="s">
        <v>1167</v>
      </c>
      <c r="G2340" s="291" t="s">
        <v>1179</v>
      </c>
      <c r="H2340" s="294">
        <v>18.23</v>
      </c>
      <c r="I2340" s="294">
        <v>36.456</v>
      </c>
      <c r="J2340" s="291" t="s">
        <v>1169</v>
      </c>
      <c r="K2340" s="294">
        <v>227.85</v>
      </c>
      <c r="L2340" s="294">
        <v>3473.25</v>
      </c>
      <c r="M2340" s="294">
        <v>3245.4</v>
      </c>
      <c r="N2340" s="291" t="s">
        <v>42</v>
      </c>
    </row>
    <row r="2341" s="291" customFormat="1" hidden="1" outlineLevel="2" spans="1:14">
      <c r="A2341" s="291">
        <v>2135</v>
      </c>
      <c r="B2341" s="291" t="s">
        <v>1164</v>
      </c>
      <c r="C2341" s="291" t="s">
        <v>1589</v>
      </c>
      <c r="D2341" s="291" t="s">
        <v>248</v>
      </c>
      <c r="E2341" s="291" t="s">
        <v>1166</v>
      </c>
      <c r="F2341" s="291" t="s">
        <v>1167</v>
      </c>
      <c r="G2341" s="291" t="s">
        <v>1180</v>
      </c>
      <c r="H2341" s="294">
        <v>18.23</v>
      </c>
      <c r="I2341" s="294">
        <v>36.456</v>
      </c>
      <c r="J2341" s="291" t="s">
        <v>1169</v>
      </c>
      <c r="K2341" s="294">
        <v>227.85</v>
      </c>
      <c r="L2341" s="294">
        <v>3473.25</v>
      </c>
      <c r="M2341" s="294">
        <v>3245.4</v>
      </c>
      <c r="N2341" s="291" t="s">
        <v>42</v>
      </c>
    </row>
    <row r="2342" s="291" customFormat="1" hidden="1" outlineLevel="2" spans="1:14">
      <c r="A2342" s="291">
        <v>2136</v>
      </c>
      <c r="B2342" s="291" t="s">
        <v>1164</v>
      </c>
      <c r="C2342" s="291" t="s">
        <v>1589</v>
      </c>
      <c r="D2342" s="291" t="s">
        <v>248</v>
      </c>
      <c r="E2342" s="291" t="s">
        <v>1166</v>
      </c>
      <c r="F2342" s="291" t="s">
        <v>1167</v>
      </c>
      <c r="G2342" s="291" t="s">
        <v>1181</v>
      </c>
      <c r="H2342" s="294">
        <v>18.23</v>
      </c>
      <c r="I2342" s="294">
        <v>36.456</v>
      </c>
      <c r="J2342" s="291" t="s">
        <v>1169</v>
      </c>
      <c r="K2342" s="294">
        <v>227.85</v>
      </c>
      <c r="L2342" s="294">
        <v>3473.25</v>
      </c>
      <c r="M2342" s="294">
        <v>3245.4</v>
      </c>
      <c r="N2342" s="291" t="s">
        <v>42</v>
      </c>
    </row>
    <row r="2343" s="291" customFormat="1" hidden="1" outlineLevel="2" spans="1:14">
      <c r="A2343" s="291">
        <v>2137</v>
      </c>
      <c r="B2343" s="291" t="s">
        <v>1164</v>
      </c>
      <c r="C2343" s="291" t="s">
        <v>1589</v>
      </c>
      <c r="D2343" s="291" t="s">
        <v>248</v>
      </c>
      <c r="E2343" s="291" t="s">
        <v>1166</v>
      </c>
      <c r="F2343" s="291" t="s">
        <v>1167</v>
      </c>
      <c r="G2343" s="291" t="s">
        <v>1168</v>
      </c>
      <c r="H2343" s="294">
        <v>18.23</v>
      </c>
      <c r="I2343" s="294">
        <v>36.456</v>
      </c>
      <c r="J2343" s="291" t="s">
        <v>1169</v>
      </c>
      <c r="K2343" s="294">
        <v>227.85</v>
      </c>
      <c r="L2343" s="294">
        <v>3473.25</v>
      </c>
      <c r="M2343" s="294">
        <v>3245.4</v>
      </c>
      <c r="N2343" s="291" t="s">
        <v>42</v>
      </c>
    </row>
    <row r="2344" s="291" customFormat="1" hidden="1" outlineLevel="2" spans="1:14">
      <c r="A2344" s="291">
        <v>2138</v>
      </c>
      <c r="B2344" s="291" t="s">
        <v>1164</v>
      </c>
      <c r="C2344" s="291" t="s">
        <v>1589</v>
      </c>
      <c r="D2344" s="291" t="s">
        <v>248</v>
      </c>
      <c r="E2344" s="291" t="s">
        <v>1166</v>
      </c>
      <c r="F2344" s="291" t="s">
        <v>1167</v>
      </c>
      <c r="G2344" s="291" t="s">
        <v>1170</v>
      </c>
      <c r="H2344" s="294">
        <v>18.23</v>
      </c>
      <c r="I2344" s="294">
        <v>36.456</v>
      </c>
      <c r="J2344" s="291" t="s">
        <v>1169</v>
      </c>
      <c r="K2344" s="294">
        <v>227.85</v>
      </c>
      <c r="L2344" s="294">
        <v>3473.25</v>
      </c>
      <c r="M2344" s="294">
        <v>3245.4</v>
      </c>
      <c r="N2344" s="291" t="s">
        <v>42</v>
      </c>
    </row>
    <row r="2345" s="291" customFormat="1" hidden="1" outlineLevel="2" spans="1:14">
      <c r="A2345" s="291">
        <v>2139</v>
      </c>
      <c r="B2345" s="291" t="s">
        <v>1164</v>
      </c>
      <c r="C2345" s="291" t="s">
        <v>1589</v>
      </c>
      <c r="D2345" s="291" t="s">
        <v>248</v>
      </c>
      <c r="E2345" s="291" t="s">
        <v>1166</v>
      </c>
      <c r="F2345" s="291" t="s">
        <v>1167</v>
      </c>
      <c r="G2345" s="291" t="s">
        <v>1171</v>
      </c>
      <c r="H2345" s="294">
        <v>18.23</v>
      </c>
      <c r="I2345" s="294">
        <v>36.456</v>
      </c>
      <c r="J2345" s="291" t="s">
        <v>1169</v>
      </c>
      <c r="K2345" s="294">
        <v>227.85</v>
      </c>
      <c r="L2345" s="294">
        <v>3473.25</v>
      </c>
      <c r="M2345" s="294">
        <v>3245.4</v>
      </c>
      <c r="N2345" s="291" t="s">
        <v>42</v>
      </c>
    </row>
    <row r="2346" s="291" customFormat="1" hidden="1" outlineLevel="2" spans="1:14">
      <c r="A2346" s="291">
        <v>2140</v>
      </c>
      <c r="B2346" s="291" t="s">
        <v>1164</v>
      </c>
      <c r="C2346" s="291" t="s">
        <v>1589</v>
      </c>
      <c r="D2346" s="291" t="s">
        <v>248</v>
      </c>
      <c r="E2346" s="291" t="s">
        <v>1166</v>
      </c>
      <c r="F2346" s="291" t="s">
        <v>1167</v>
      </c>
      <c r="G2346" s="291" t="s">
        <v>1172</v>
      </c>
      <c r="H2346" s="294">
        <v>18.23</v>
      </c>
      <c r="I2346" s="294">
        <v>36.456</v>
      </c>
      <c r="J2346" s="291" t="s">
        <v>1169</v>
      </c>
      <c r="K2346" s="294">
        <v>227.85</v>
      </c>
      <c r="L2346" s="294">
        <v>3473.25</v>
      </c>
      <c r="M2346" s="294">
        <v>3245.4</v>
      </c>
      <c r="N2346" s="291" t="s">
        <v>42</v>
      </c>
    </row>
    <row r="2347" s="291" customFormat="1" hidden="1" outlineLevel="2" spans="1:14">
      <c r="A2347" s="291">
        <v>2141</v>
      </c>
      <c r="B2347" s="291" t="s">
        <v>1164</v>
      </c>
      <c r="C2347" s="291" t="s">
        <v>1589</v>
      </c>
      <c r="D2347" s="291" t="s">
        <v>248</v>
      </c>
      <c r="E2347" s="291" t="s">
        <v>1166</v>
      </c>
      <c r="F2347" s="291" t="s">
        <v>1167</v>
      </c>
      <c r="G2347" s="291" t="s">
        <v>1173</v>
      </c>
      <c r="H2347" s="294">
        <v>18.23</v>
      </c>
      <c r="I2347" s="294">
        <v>36.456</v>
      </c>
      <c r="J2347" s="291" t="s">
        <v>1169</v>
      </c>
      <c r="K2347" s="294">
        <v>227.85</v>
      </c>
      <c r="L2347" s="294">
        <v>3473.25</v>
      </c>
      <c r="M2347" s="294">
        <v>3245.4</v>
      </c>
      <c r="N2347" s="291" t="s">
        <v>42</v>
      </c>
    </row>
    <row r="2348" s="291" customFormat="1" hidden="1" outlineLevel="2" spans="1:14">
      <c r="A2348" s="291">
        <v>2142</v>
      </c>
      <c r="B2348" s="291" t="s">
        <v>1164</v>
      </c>
      <c r="C2348" s="291" t="s">
        <v>1589</v>
      </c>
      <c r="D2348" s="291" t="s">
        <v>248</v>
      </c>
      <c r="E2348" s="291" t="s">
        <v>1166</v>
      </c>
      <c r="F2348" s="291" t="s">
        <v>1167</v>
      </c>
      <c r="G2348" s="291" t="s">
        <v>1174</v>
      </c>
      <c r="H2348" s="294">
        <v>18.23</v>
      </c>
      <c r="I2348" s="294">
        <v>36.456</v>
      </c>
      <c r="J2348" s="291" t="s">
        <v>1169</v>
      </c>
      <c r="K2348" s="294">
        <v>227.85</v>
      </c>
      <c r="L2348" s="294">
        <v>3473.25</v>
      </c>
      <c r="M2348" s="294">
        <v>3245.4</v>
      </c>
      <c r="N2348" s="291" t="s">
        <v>42</v>
      </c>
    </row>
    <row r="2349" s="291" customFormat="1" hidden="1" outlineLevel="2" spans="1:14">
      <c r="A2349" s="291">
        <v>2143</v>
      </c>
      <c r="B2349" s="291" t="s">
        <v>1164</v>
      </c>
      <c r="C2349" s="291" t="s">
        <v>1589</v>
      </c>
      <c r="D2349" s="291" t="s">
        <v>248</v>
      </c>
      <c r="E2349" s="291" t="s">
        <v>1166</v>
      </c>
      <c r="F2349" s="291" t="s">
        <v>1167</v>
      </c>
      <c r="G2349" s="291" t="s">
        <v>1175</v>
      </c>
      <c r="H2349" s="294">
        <v>18.23</v>
      </c>
      <c r="I2349" s="294">
        <v>36.456</v>
      </c>
      <c r="J2349" s="291" t="s">
        <v>1169</v>
      </c>
      <c r="K2349" s="294">
        <v>227.85</v>
      </c>
      <c r="L2349" s="294">
        <v>3473.25</v>
      </c>
      <c r="M2349" s="294">
        <v>3245.4</v>
      </c>
      <c r="N2349" s="291" t="s">
        <v>42</v>
      </c>
    </row>
    <row r="2350" s="291" customFormat="1" outlineLevel="1" collapsed="1" spans="4:14">
      <c r="D2350" s="293" t="s">
        <v>1590</v>
      </c>
      <c r="H2350" s="294">
        <f>SUBTOTAL(9,H2339:H2349)</f>
        <v>200.53</v>
      </c>
      <c r="I2350" s="294">
        <f>SUBTOTAL(9,I2339:I2349)</f>
        <v>401.016</v>
      </c>
      <c r="K2350" s="294"/>
      <c r="L2350" s="294"/>
      <c r="M2350" s="294"/>
      <c r="N2350" s="291">
        <f>SUBTOTAL(9,N2339:N2349)</f>
        <v>0</v>
      </c>
    </row>
    <row r="2351" s="291" customFormat="1" hidden="1" outlineLevel="2" spans="1:14">
      <c r="A2351" s="291">
        <v>2144</v>
      </c>
      <c r="B2351" s="291" t="s">
        <v>1164</v>
      </c>
      <c r="C2351" s="291" t="s">
        <v>1591</v>
      </c>
      <c r="D2351" s="291" t="s">
        <v>649</v>
      </c>
      <c r="E2351" s="291" t="s">
        <v>1166</v>
      </c>
      <c r="F2351" s="291" t="s">
        <v>1167</v>
      </c>
      <c r="G2351" s="291" t="s">
        <v>1178</v>
      </c>
      <c r="H2351" s="294">
        <v>10.44</v>
      </c>
      <c r="I2351" s="294">
        <v>20.8896</v>
      </c>
      <c r="J2351" s="291" t="s">
        <v>1169</v>
      </c>
      <c r="K2351" s="294">
        <v>130.56</v>
      </c>
      <c r="L2351" s="294">
        <v>3473.25</v>
      </c>
      <c r="M2351" s="294">
        <v>3342.69</v>
      </c>
      <c r="N2351" s="291" t="s">
        <v>42</v>
      </c>
    </row>
    <row r="2352" s="291" customFormat="1" hidden="1" outlineLevel="2" spans="1:14">
      <c r="A2352" s="291">
        <v>2145</v>
      </c>
      <c r="B2352" s="291" t="s">
        <v>1164</v>
      </c>
      <c r="C2352" s="291" t="s">
        <v>1591</v>
      </c>
      <c r="D2352" s="291" t="s">
        <v>649</v>
      </c>
      <c r="E2352" s="291" t="s">
        <v>1166</v>
      </c>
      <c r="F2352" s="291" t="s">
        <v>1167</v>
      </c>
      <c r="G2352" s="291" t="s">
        <v>1179</v>
      </c>
      <c r="H2352" s="294">
        <v>10.44</v>
      </c>
      <c r="I2352" s="294">
        <v>20.8896</v>
      </c>
      <c r="J2352" s="291" t="s">
        <v>1169</v>
      </c>
      <c r="K2352" s="294">
        <v>130.56</v>
      </c>
      <c r="L2352" s="294">
        <v>3473.25</v>
      </c>
      <c r="M2352" s="294">
        <v>3342.69</v>
      </c>
      <c r="N2352" s="291" t="s">
        <v>42</v>
      </c>
    </row>
    <row r="2353" s="291" customFormat="1" hidden="1" outlineLevel="2" spans="1:14">
      <c r="A2353" s="291">
        <v>2146</v>
      </c>
      <c r="B2353" s="291" t="s">
        <v>1164</v>
      </c>
      <c r="C2353" s="291" t="s">
        <v>1591</v>
      </c>
      <c r="D2353" s="291" t="s">
        <v>649</v>
      </c>
      <c r="E2353" s="291" t="s">
        <v>1166</v>
      </c>
      <c r="F2353" s="291" t="s">
        <v>1167</v>
      </c>
      <c r="G2353" s="291" t="s">
        <v>1180</v>
      </c>
      <c r="H2353" s="294">
        <v>10.44</v>
      </c>
      <c r="I2353" s="294">
        <v>20.8896</v>
      </c>
      <c r="J2353" s="291" t="s">
        <v>1169</v>
      </c>
      <c r="K2353" s="294">
        <v>130.56</v>
      </c>
      <c r="L2353" s="294">
        <v>3473.25</v>
      </c>
      <c r="M2353" s="294">
        <v>3342.69</v>
      </c>
      <c r="N2353" s="291" t="s">
        <v>42</v>
      </c>
    </row>
    <row r="2354" s="291" customFormat="1" hidden="1" outlineLevel="2" spans="1:14">
      <c r="A2354" s="291">
        <v>2147</v>
      </c>
      <c r="B2354" s="291" t="s">
        <v>1164</v>
      </c>
      <c r="C2354" s="291" t="s">
        <v>1591</v>
      </c>
      <c r="D2354" s="291" t="s">
        <v>649</v>
      </c>
      <c r="E2354" s="291" t="s">
        <v>1166</v>
      </c>
      <c r="F2354" s="291" t="s">
        <v>1167</v>
      </c>
      <c r="G2354" s="291" t="s">
        <v>1181</v>
      </c>
      <c r="H2354" s="294">
        <v>10.44</v>
      </c>
      <c r="I2354" s="294">
        <v>20.8896</v>
      </c>
      <c r="J2354" s="291" t="s">
        <v>1169</v>
      </c>
      <c r="K2354" s="294">
        <v>130.56</v>
      </c>
      <c r="L2354" s="294">
        <v>3473.25</v>
      </c>
      <c r="M2354" s="294">
        <v>3342.69</v>
      </c>
      <c r="N2354" s="291" t="s">
        <v>42</v>
      </c>
    </row>
    <row r="2355" s="291" customFormat="1" hidden="1" outlineLevel="2" spans="1:14">
      <c r="A2355" s="291">
        <v>2148</v>
      </c>
      <c r="B2355" s="291" t="s">
        <v>1164</v>
      </c>
      <c r="C2355" s="291" t="s">
        <v>1591</v>
      </c>
      <c r="D2355" s="291" t="s">
        <v>649</v>
      </c>
      <c r="E2355" s="291" t="s">
        <v>1166</v>
      </c>
      <c r="F2355" s="291" t="s">
        <v>1167</v>
      </c>
      <c r="G2355" s="291" t="s">
        <v>1168</v>
      </c>
      <c r="H2355" s="294">
        <v>10.44</v>
      </c>
      <c r="I2355" s="294">
        <v>20.8896</v>
      </c>
      <c r="J2355" s="291" t="s">
        <v>1169</v>
      </c>
      <c r="K2355" s="294">
        <v>130.56</v>
      </c>
      <c r="L2355" s="294">
        <v>3473.25</v>
      </c>
      <c r="M2355" s="294">
        <v>3342.69</v>
      </c>
      <c r="N2355" s="291" t="s">
        <v>42</v>
      </c>
    </row>
    <row r="2356" s="291" customFormat="1" hidden="1" outlineLevel="2" spans="1:14">
      <c r="A2356" s="291">
        <v>2149</v>
      </c>
      <c r="B2356" s="291" t="s">
        <v>1164</v>
      </c>
      <c r="C2356" s="291" t="s">
        <v>1591</v>
      </c>
      <c r="D2356" s="291" t="s">
        <v>649</v>
      </c>
      <c r="E2356" s="291" t="s">
        <v>1166</v>
      </c>
      <c r="F2356" s="291" t="s">
        <v>1167</v>
      </c>
      <c r="G2356" s="291" t="s">
        <v>1170</v>
      </c>
      <c r="H2356" s="294">
        <v>10.44</v>
      </c>
      <c r="I2356" s="294">
        <v>20.8896</v>
      </c>
      <c r="J2356" s="291" t="s">
        <v>1169</v>
      </c>
      <c r="K2356" s="294">
        <v>130.56</v>
      </c>
      <c r="L2356" s="294">
        <v>3473.25</v>
      </c>
      <c r="M2356" s="294">
        <v>3342.69</v>
      </c>
      <c r="N2356" s="291" t="s">
        <v>42</v>
      </c>
    </row>
    <row r="2357" s="291" customFormat="1" hidden="1" outlineLevel="2" spans="1:14">
      <c r="A2357" s="291">
        <v>2150</v>
      </c>
      <c r="B2357" s="291" t="s">
        <v>1164</v>
      </c>
      <c r="C2357" s="291" t="s">
        <v>1591</v>
      </c>
      <c r="D2357" s="291" t="s">
        <v>649</v>
      </c>
      <c r="E2357" s="291" t="s">
        <v>1166</v>
      </c>
      <c r="F2357" s="291" t="s">
        <v>1167</v>
      </c>
      <c r="G2357" s="291" t="s">
        <v>1171</v>
      </c>
      <c r="H2357" s="294">
        <v>10.44</v>
      </c>
      <c r="I2357" s="294">
        <v>20.8896</v>
      </c>
      <c r="J2357" s="291" t="s">
        <v>1169</v>
      </c>
      <c r="K2357" s="294">
        <v>130.56</v>
      </c>
      <c r="L2357" s="294">
        <v>3473.25</v>
      </c>
      <c r="M2357" s="294">
        <v>3342.69</v>
      </c>
      <c r="N2357" s="291" t="s">
        <v>42</v>
      </c>
    </row>
    <row r="2358" s="291" customFormat="1" hidden="1" outlineLevel="2" spans="1:14">
      <c r="A2358" s="291">
        <v>2151</v>
      </c>
      <c r="B2358" s="291" t="s">
        <v>1164</v>
      </c>
      <c r="C2358" s="291" t="s">
        <v>1591</v>
      </c>
      <c r="D2358" s="291" t="s">
        <v>649</v>
      </c>
      <c r="E2358" s="291" t="s">
        <v>1166</v>
      </c>
      <c r="F2358" s="291" t="s">
        <v>1167</v>
      </c>
      <c r="G2358" s="291" t="s">
        <v>1172</v>
      </c>
      <c r="H2358" s="294">
        <v>10.44</v>
      </c>
      <c r="I2358" s="294">
        <v>20.8896</v>
      </c>
      <c r="J2358" s="291" t="s">
        <v>1169</v>
      </c>
      <c r="K2358" s="294">
        <v>130.56</v>
      </c>
      <c r="L2358" s="294">
        <v>3473.25</v>
      </c>
      <c r="M2358" s="294">
        <v>3342.69</v>
      </c>
      <c r="N2358" s="291" t="s">
        <v>42</v>
      </c>
    </row>
    <row r="2359" s="291" customFormat="1" hidden="1" outlineLevel="2" spans="1:14">
      <c r="A2359" s="291">
        <v>2152</v>
      </c>
      <c r="B2359" s="291" t="s">
        <v>1164</v>
      </c>
      <c r="C2359" s="291" t="s">
        <v>1591</v>
      </c>
      <c r="D2359" s="291" t="s">
        <v>649</v>
      </c>
      <c r="E2359" s="291" t="s">
        <v>1166</v>
      </c>
      <c r="F2359" s="291" t="s">
        <v>1167</v>
      </c>
      <c r="G2359" s="291" t="s">
        <v>1173</v>
      </c>
      <c r="H2359" s="294">
        <v>10.44</v>
      </c>
      <c r="I2359" s="294">
        <v>20.8896</v>
      </c>
      <c r="J2359" s="291" t="s">
        <v>1169</v>
      </c>
      <c r="K2359" s="294">
        <v>130.56</v>
      </c>
      <c r="L2359" s="294">
        <v>3473.25</v>
      </c>
      <c r="M2359" s="294">
        <v>3342.69</v>
      </c>
      <c r="N2359" s="291" t="s">
        <v>42</v>
      </c>
    </row>
    <row r="2360" s="291" customFormat="1" hidden="1" outlineLevel="2" spans="1:14">
      <c r="A2360" s="291">
        <v>2153</v>
      </c>
      <c r="B2360" s="291" t="s">
        <v>1164</v>
      </c>
      <c r="C2360" s="291" t="s">
        <v>1591</v>
      </c>
      <c r="D2360" s="291" t="s">
        <v>649</v>
      </c>
      <c r="E2360" s="291" t="s">
        <v>1166</v>
      </c>
      <c r="F2360" s="291" t="s">
        <v>1167</v>
      </c>
      <c r="G2360" s="291" t="s">
        <v>1174</v>
      </c>
      <c r="H2360" s="294">
        <v>10.44</v>
      </c>
      <c r="I2360" s="294">
        <v>20.8896</v>
      </c>
      <c r="J2360" s="291" t="s">
        <v>1169</v>
      </c>
      <c r="K2360" s="294">
        <v>130.56</v>
      </c>
      <c r="L2360" s="294">
        <v>3473.25</v>
      </c>
      <c r="M2360" s="294">
        <v>3342.69</v>
      </c>
      <c r="N2360" s="291" t="s">
        <v>42</v>
      </c>
    </row>
    <row r="2361" s="291" customFormat="1" hidden="1" outlineLevel="2" spans="1:14">
      <c r="A2361" s="291">
        <v>2154</v>
      </c>
      <c r="B2361" s="291" t="s">
        <v>1164</v>
      </c>
      <c r="C2361" s="291" t="s">
        <v>1591</v>
      </c>
      <c r="D2361" s="291" t="s">
        <v>649</v>
      </c>
      <c r="E2361" s="291" t="s">
        <v>1166</v>
      </c>
      <c r="F2361" s="291" t="s">
        <v>1167</v>
      </c>
      <c r="G2361" s="291" t="s">
        <v>1175</v>
      </c>
      <c r="H2361" s="294">
        <v>10.44</v>
      </c>
      <c r="I2361" s="294">
        <v>20.8896</v>
      </c>
      <c r="J2361" s="291" t="s">
        <v>1169</v>
      </c>
      <c r="K2361" s="294">
        <v>130.56</v>
      </c>
      <c r="L2361" s="294">
        <v>3473.25</v>
      </c>
      <c r="M2361" s="294">
        <v>3342.69</v>
      </c>
      <c r="N2361" s="291" t="s">
        <v>42</v>
      </c>
    </row>
    <row r="2362" s="291" customFormat="1" outlineLevel="1" collapsed="1" spans="4:14">
      <c r="D2362" s="293" t="s">
        <v>1592</v>
      </c>
      <c r="H2362" s="294">
        <f>SUBTOTAL(9,H2351:H2361)</f>
        <v>114.84</v>
      </c>
      <c r="I2362" s="294">
        <f>SUBTOTAL(9,I2351:I2361)</f>
        <v>229.7856</v>
      </c>
      <c r="K2362" s="294"/>
      <c r="L2362" s="294"/>
      <c r="M2362" s="294"/>
      <c r="N2362" s="291">
        <f>SUBTOTAL(9,N2351:N2361)</f>
        <v>0</v>
      </c>
    </row>
    <row r="2363" s="291" customFormat="1" hidden="1" outlineLevel="2" spans="1:14">
      <c r="A2363" s="291">
        <v>2155</v>
      </c>
      <c r="B2363" s="291" t="s">
        <v>1164</v>
      </c>
      <c r="C2363" s="291" t="s">
        <v>1593</v>
      </c>
      <c r="D2363" s="291" t="s">
        <v>651</v>
      </c>
      <c r="E2363" s="291" t="s">
        <v>1166</v>
      </c>
      <c r="F2363" s="291" t="s">
        <v>1167</v>
      </c>
      <c r="G2363" s="291" t="s">
        <v>1178</v>
      </c>
      <c r="H2363" s="294">
        <v>18.23</v>
      </c>
      <c r="I2363" s="294">
        <v>36.456</v>
      </c>
      <c r="J2363" s="291" t="s">
        <v>1169</v>
      </c>
      <c r="K2363" s="294">
        <v>227.85</v>
      </c>
      <c r="L2363" s="294">
        <v>3473.25</v>
      </c>
      <c r="M2363" s="294">
        <v>3245.4</v>
      </c>
      <c r="N2363" s="291" t="s">
        <v>42</v>
      </c>
    </row>
    <row r="2364" s="291" customFormat="1" hidden="1" outlineLevel="2" spans="1:14">
      <c r="A2364" s="291">
        <v>2156</v>
      </c>
      <c r="B2364" s="291" t="s">
        <v>1164</v>
      </c>
      <c r="C2364" s="291" t="s">
        <v>1593</v>
      </c>
      <c r="D2364" s="291" t="s">
        <v>651</v>
      </c>
      <c r="E2364" s="291" t="s">
        <v>1166</v>
      </c>
      <c r="F2364" s="291" t="s">
        <v>1167</v>
      </c>
      <c r="G2364" s="291" t="s">
        <v>1179</v>
      </c>
      <c r="H2364" s="294">
        <v>18.23</v>
      </c>
      <c r="I2364" s="294">
        <v>36.456</v>
      </c>
      <c r="J2364" s="291" t="s">
        <v>1169</v>
      </c>
      <c r="K2364" s="294">
        <v>227.85</v>
      </c>
      <c r="L2364" s="294">
        <v>3473.25</v>
      </c>
      <c r="M2364" s="294">
        <v>3245.4</v>
      </c>
      <c r="N2364" s="291" t="s">
        <v>42</v>
      </c>
    </row>
    <row r="2365" s="291" customFormat="1" hidden="1" outlineLevel="2" spans="1:14">
      <c r="A2365" s="291">
        <v>2157</v>
      </c>
      <c r="B2365" s="291" t="s">
        <v>1164</v>
      </c>
      <c r="C2365" s="291" t="s">
        <v>1593</v>
      </c>
      <c r="D2365" s="291" t="s">
        <v>651</v>
      </c>
      <c r="E2365" s="291" t="s">
        <v>1166</v>
      </c>
      <c r="F2365" s="291" t="s">
        <v>1167</v>
      </c>
      <c r="G2365" s="291" t="s">
        <v>1180</v>
      </c>
      <c r="H2365" s="294">
        <v>18.23</v>
      </c>
      <c r="I2365" s="294">
        <v>36.456</v>
      </c>
      <c r="J2365" s="291" t="s">
        <v>1169</v>
      </c>
      <c r="K2365" s="294">
        <v>227.85</v>
      </c>
      <c r="L2365" s="294">
        <v>3473.25</v>
      </c>
      <c r="M2365" s="294">
        <v>3245.4</v>
      </c>
      <c r="N2365" s="291" t="s">
        <v>42</v>
      </c>
    </row>
    <row r="2366" s="291" customFormat="1" hidden="1" outlineLevel="2" spans="1:14">
      <c r="A2366" s="291">
        <v>2158</v>
      </c>
      <c r="B2366" s="291" t="s">
        <v>1164</v>
      </c>
      <c r="C2366" s="291" t="s">
        <v>1593</v>
      </c>
      <c r="D2366" s="291" t="s">
        <v>651</v>
      </c>
      <c r="E2366" s="291" t="s">
        <v>1166</v>
      </c>
      <c r="F2366" s="291" t="s">
        <v>1167</v>
      </c>
      <c r="G2366" s="291" t="s">
        <v>1181</v>
      </c>
      <c r="H2366" s="294">
        <v>18.23</v>
      </c>
      <c r="I2366" s="294">
        <v>36.456</v>
      </c>
      <c r="J2366" s="291" t="s">
        <v>1169</v>
      </c>
      <c r="K2366" s="294">
        <v>227.85</v>
      </c>
      <c r="L2366" s="294">
        <v>3473.25</v>
      </c>
      <c r="M2366" s="294">
        <v>3245.4</v>
      </c>
      <c r="N2366" s="291" t="s">
        <v>42</v>
      </c>
    </row>
    <row r="2367" s="291" customFormat="1" hidden="1" outlineLevel="2" spans="1:14">
      <c r="A2367" s="291">
        <v>2159</v>
      </c>
      <c r="B2367" s="291" t="s">
        <v>1164</v>
      </c>
      <c r="C2367" s="291" t="s">
        <v>1593</v>
      </c>
      <c r="D2367" s="291" t="s">
        <v>651</v>
      </c>
      <c r="E2367" s="291" t="s">
        <v>1166</v>
      </c>
      <c r="F2367" s="291" t="s">
        <v>1167</v>
      </c>
      <c r="G2367" s="291" t="s">
        <v>1168</v>
      </c>
      <c r="H2367" s="294">
        <v>18.23</v>
      </c>
      <c r="I2367" s="294">
        <v>36.456</v>
      </c>
      <c r="J2367" s="291" t="s">
        <v>1169</v>
      </c>
      <c r="K2367" s="294">
        <v>227.85</v>
      </c>
      <c r="L2367" s="294">
        <v>3473.25</v>
      </c>
      <c r="M2367" s="294">
        <v>3245.4</v>
      </c>
      <c r="N2367" s="291" t="s">
        <v>42</v>
      </c>
    </row>
    <row r="2368" s="291" customFormat="1" hidden="1" outlineLevel="2" spans="1:14">
      <c r="A2368" s="291">
        <v>2160</v>
      </c>
      <c r="B2368" s="291" t="s">
        <v>1164</v>
      </c>
      <c r="C2368" s="291" t="s">
        <v>1593</v>
      </c>
      <c r="D2368" s="291" t="s">
        <v>651</v>
      </c>
      <c r="E2368" s="291" t="s">
        <v>1166</v>
      </c>
      <c r="F2368" s="291" t="s">
        <v>1167</v>
      </c>
      <c r="G2368" s="291" t="s">
        <v>1170</v>
      </c>
      <c r="H2368" s="294">
        <v>18.23</v>
      </c>
      <c r="I2368" s="294">
        <v>36.456</v>
      </c>
      <c r="J2368" s="291" t="s">
        <v>1169</v>
      </c>
      <c r="K2368" s="294">
        <v>227.85</v>
      </c>
      <c r="L2368" s="294">
        <v>3473.25</v>
      </c>
      <c r="M2368" s="294">
        <v>3245.4</v>
      </c>
      <c r="N2368" s="291" t="s">
        <v>42</v>
      </c>
    </row>
    <row r="2369" s="291" customFormat="1" hidden="1" outlineLevel="2" spans="1:14">
      <c r="A2369" s="291">
        <v>2161</v>
      </c>
      <c r="B2369" s="291" t="s">
        <v>1164</v>
      </c>
      <c r="C2369" s="291" t="s">
        <v>1593</v>
      </c>
      <c r="D2369" s="291" t="s">
        <v>651</v>
      </c>
      <c r="E2369" s="291" t="s">
        <v>1166</v>
      </c>
      <c r="F2369" s="291" t="s">
        <v>1167</v>
      </c>
      <c r="G2369" s="291" t="s">
        <v>1171</v>
      </c>
      <c r="H2369" s="294">
        <v>18.23</v>
      </c>
      <c r="I2369" s="294">
        <v>36.456</v>
      </c>
      <c r="J2369" s="291" t="s">
        <v>1169</v>
      </c>
      <c r="K2369" s="294">
        <v>227.85</v>
      </c>
      <c r="L2369" s="294">
        <v>3473.25</v>
      </c>
      <c r="M2369" s="294">
        <v>3245.4</v>
      </c>
      <c r="N2369" s="291" t="s">
        <v>42</v>
      </c>
    </row>
    <row r="2370" s="291" customFormat="1" hidden="1" outlineLevel="2" spans="1:14">
      <c r="A2370" s="291">
        <v>2162</v>
      </c>
      <c r="B2370" s="291" t="s">
        <v>1164</v>
      </c>
      <c r="C2370" s="291" t="s">
        <v>1593</v>
      </c>
      <c r="D2370" s="291" t="s">
        <v>651</v>
      </c>
      <c r="E2370" s="291" t="s">
        <v>1166</v>
      </c>
      <c r="F2370" s="291" t="s">
        <v>1167</v>
      </c>
      <c r="G2370" s="291" t="s">
        <v>1172</v>
      </c>
      <c r="H2370" s="294">
        <v>18.23</v>
      </c>
      <c r="I2370" s="294">
        <v>36.456</v>
      </c>
      <c r="J2370" s="291" t="s">
        <v>1169</v>
      </c>
      <c r="K2370" s="294">
        <v>227.85</v>
      </c>
      <c r="L2370" s="294">
        <v>3473.25</v>
      </c>
      <c r="M2370" s="294">
        <v>3245.4</v>
      </c>
      <c r="N2370" s="291" t="s">
        <v>42</v>
      </c>
    </row>
    <row r="2371" s="291" customFormat="1" hidden="1" outlineLevel="2" spans="1:14">
      <c r="A2371" s="291">
        <v>2163</v>
      </c>
      <c r="B2371" s="291" t="s">
        <v>1164</v>
      </c>
      <c r="C2371" s="291" t="s">
        <v>1593</v>
      </c>
      <c r="D2371" s="291" t="s">
        <v>651</v>
      </c>
      <c r="E2371" s="291" t="s">
        <v>1166</v>
      </c>
      <c r="F2371" s="291" t="s">
        <v>1167</v>
      </c>
      <c r="G2371" s="291" t="s">
        <v>1173</v>
      </c>
      <c r="H2371" s="294">
        <v>18.23</v>
      </c>
      <c r="I2371" s="294">
        <v>36.456</v>
      </c>
      <c r="J2371" s="291" t="s">
        <v>1169</v>
      </c>
      <c r="K2371" s="294">
        <v>227.85</v>
      </c>
      <c r="L2371" s="294">
        <v>3473.25</v>
      </c>
      <c r="M2371" s="294">
        <v>3245.4</v>
      </c>
      <c r="N2371" s="291" t="s">
        <v>42</v>
      </c>
    </row>
    <row r="2372" s="291" customFormat="1" hidden="1" outlineLevel="2" spans="1:14">
      <c r="A2372" s="291">
        <v>2164</v>
      </c>
      <c r="B2372" s="291" t="s">
        <v>1164</v>
      </c>
      <c r="C2372" s="291" t="s">
        <v>1593</v>
      </c>
      <c r="D2372" s="291" t="s">
        <v>651</v>
      </c>
      <c r="E2372" s="291" t="s">
        <v>1166</v>
      </c>
      <c r="F2372" s="291" t="s">
        <v>1167</v>
      </c>
      <c r="G2372" s="291" t="s">
        <v>1174</v>
      </c>
      <c r="H2372" s="294">
        <v>18.23</v>
      </c>
      <c r="I2372" s="294">
        <v>36.456</v>
      </c>
      <c r="J2372" s="291" t="s">
        <v>1169</v>
      </c>
      <c r="K2372" s="294">
        <v>227.85</v>
      </c>
      <c r="L2372" s="294">
        <v>3473.25</v>
      </c>
      <c r="M2372" s="294">
        <v>3245.4</v>
      </c>
      <c r="N2372" s="291" t="s">
        <v>42</v>
      </c>
    </row>
    <row r="2373" s="291" customFormat="1" hidden="1" outlineLevel="2" spans="1:14">
      <c r="A2373" s="291">
        <v>2165</v>
      </c>
      <c r="B2373" s="291" t="s">
        <v>1164</v>
      </c>
      <c r="C2373" s="291" t="s">
        <v>1593</v>
      </c>
      <c r="D2373" s="291" t="s">
        <v>651</v>
      </c>
      <c r="E2373" s="291" t="s">
        <v>1166</v>
      </c>
      <c r="F2373" s="291" t="s">
        <v>1167</v>
      </c>
      <c r="G2373" s="291" t="s">
        <v>1175</v>
      </c>
      <c r="H2373" s="294">
        <v>18.23</v>
      </c>
      <c r="I2373" s="294">
        <v>36.456</v>
      </c>
      <c r="J2373" s="291" t="s">
        <v>1169</v>
      </c>
      <c r="K2373" s="294">
        <v>227.85</v>
      </c>
      <c r="L2373" s="294">
        <v>3473.25</v>
      </c>
      <c r="M2373" s="294">
        <v>3245.4</v>
      </c>
      <c r="N2373" s="291" t="s">
        <v>42</v>
      </c>
    </row>
    <row r="2374" s="291" customFormat="1" outlineLevel="1" collapsed="1" spans="4:14">
      <c r="D2374" s="293" t="s">
        <v>1594</v>
      </c>
      <c r="H2374" s="294">
        <f>SUBTOTAL(9,H2363:H2373)</f>
        <v>200.53</v>
      </c>
      <c r="I2374" s="294">
        <f>SUBTOTAL(9,I2363:I2373)</f>
        <v>401.016</v>
      </c>
      <c r="K2374" s="294"/>
      <c r="L2374" s="294"/>
      <c r="M2374" s="294"/>
      <c r="N2374" s="291">
        <f>SUBTOTAL(9,N2363:N2373)</f>
        <v>0</v>
      </c>
    </row>
    <row r="2375" s="291" customFormat="1" hidden="1" outlineLevel="2" spans="1:14">
      <c r="A2375" s="291">
        <v>2166</v>
      </c>
      <c r="B2375" s="291" t="s">
        <v>1164</v>
      </c>
      <c r="C2375" s="291" t="s">
        <v>1595</v>
      </c>
      <c r="D2375" s="291" t="s">
        <v>290</v>
      </c>
      <c r="E2375" s="291" t="s">
        <v>1166</v>
      </c>
      <c r="F2375" s="291" t="s">
        <v>1167</v>
      </c>
      <c r="G2375" s="291" t="s">
        <v>1178</v>
      </c>
      <c r="H2375" s="294">
        <v>18.23</v>
      </c>
      <c r="I2375" s="294">
        <v>36.456</v>
      </c>
      <c r="J2375" s="291" t="s">
        <v>1169</v>
      </c>
      <c r="K2375" s="294">
        <v>227.85</v>
      </c>
      <c r="L2375" s="294">
        <v>3473.25</v>
      </c>
      <c r="M2375" s="294">
        <v>3245.4</v>
      </c>
      <c r="N2375" s="291" t="s">
        <v>42</v>
      </c>
    </row>
    <row r="2376" s="291" customFormat="1" hidden="1" outlineLevel="2" spans="1:14">
      <c r="A2376" s="291">
        <v>2167</v>
      </c>
      <c r="B2376" s="291" t="s">
        <v>1164</v>
      </c>
      <c r="C2376" s="291" t="s">
        <v>1595</v>
      </c>
      <c r="D2376" s="291" t="s">
        <v>290</v>
      </c>
      <c r="E2376" s="291" t="s">
        <v>1166</v>
      </c>
      <c r="F2376" s="291" t="s">
        <v>1167</v>
      </c>
      <c r="G2376" s="291" t="s">
        <v>1179</v>
      </c>
      <c r="H2376" s="294">
        <v>18.23</v>
      </c>
      <c r="I2376" s="294">
        <v>36.456</v>
      </c>
      <c r="J2376" s="291" t="s">
        <v>1169</v>
      </c>
      <c r="K2376" s="294">
        <v>227.85</v>
      </c>
      <c r="L2376" s="294">
        <v>3473.25</v>
      </c>
      <c r="M2376" s="294">
        <v>3245.4</v>
      </c>
      <c r="N2376" s="291" t="s">
        <v>42</v>
      </c>
    </row>
    <row r="2377" s="291" customFormat="1" hidden="1" outlineLevel="2" spans="1:14">
      <c r="A2377" s="291">
        <v>2168</v>
      </c>
      <c r="B2377" s="291" t="s">
        <v>1164</v>
      </c>
      <c r="C2377" s="291" t="s">
        <v>1595</v>
      </c>
      <c r="D2377" s="291" t="s">
        <v>290</v>
      </c>
      <c r="E2377" s="291" t="s">
        <v>1166</v>
      </c>
      <c r="F2377" s="291" t="s">
        <v>1167</v>
      </c>
      <c r="G2377" s="291" t="s">
        <v>1180</v>
      </c>
      <c r="H2377" s="294">
        <v>18.23</v>
      </c>
      <c r="I2377" s="294">
        <v>36.456</v>
      </c>
      <c r="J2377" s="291" t="s">
        <v>1169</v>
      </c>
      <c r="K2377" s="294">
        <v>227.85</v>
      </c>
      <c r="L2377" s="294">
        <v>3473.25</v>
      </c>
      <c r="M2377" s="294">
        <v>3245.4</v>
      </c>
      <c r="N2377" s="291" t="s">
        <v>42</v>
      </c>
    </row>
    <row r="2378" s="291" customFormat="1" hidden="1" outlineLevel="2" spans="1:14">
      <c r="A2378" s="291">
        <v>2169</v>
      </c>
      <c r="B2378" s="291" t="s">
        <v>1164</v>
      </c>
      <c r="C2378" s="291" t="s">
        <v>1595</v>
      </c>
      <c r="D2378" s="291" t="s">
        <v>290</v>
      </c>
      <c r="E2378" s="291" t="s">
        <v>1166</v>
      </c>
      <c r="F2378" s="291" t="s">
        <v>1167</v>
      </c>
      <c r="G2378" s="291" t="s">
        <v>1181</v>
      </c>
      <c r="H2378" s="294">
        <v>18.23</v>
      </c>
      <c r="I2378" s="294">
        <v>36.456</v>
      </c>
      <c r="J2378" s="291" t="s">
        <v>1169</v>
      </c>
      <c r="K2378" s="294">
        <v>227.85</v>
      </c>
      <c r="L2378" s="294">
        <v>3473.25</v>
      </c>
      <c r="M2378" s="294">
        <v>3245.4</v>
      </c>
      <c r="N2378" s="291" t="s">
        <v>42</v>
      </c>
    </row>
    <row r="2379" s="291" customFormat="1" hidden="1" outlineLevel="2" spans="1:14">
      <c r="A2379" s="291">
        <v>2170</v>
      </c>
      <c r="B2379" s="291" t="s">
        <v>1164</v>
      </c>
      <c r="C2379" s="291" t="s">
        <v>1595</v>
      </c>
      <c r="D2379" s="291" t="s">
        <v>290</v>
      </c>
      <c r="E2379" s="291" t="s">
        <v>1166</v>
      </c>
      <c r="F2379" s="291" t="s">
        <v>1167</v>
      </c>
      <c r="G2379" s="291" t="s">
        <v>1168</v>
      </c>
      <c r="H2379" s="294">
        <v>18.23</v>
      </c>
      <c r="I2379" s="294">
        <v>36.456</v>
      </c>
      <c r="J2379" s="291" t="s">
        <v>1169</v>
      </c>
      <c r="K2379" s="294">
        <v>227.85</v>
      </c>
      <c r="L2379" s="294">
        <v>3473.25</v>
      </c>
      <c r="M2379" s="294">
        <v>3245.4</v>
      </c>
      <c r="N2379" s="291" t="s">
        <v>42</v>
      </c>
    </row>
    <row r="2380" s="291" customFormat="1" hidden="1" outlineLevel="2" spans="1:14">
      <c r="A2380" s="291">
        <v>2171</v>
      </c>
      <c r="B2380" s="291" t="s">
        <v>1164</v>
      </c>
      <c r="C2380" s="291" t="s">
        <v>1595</v>
      </c>
      <c r="D2380" s="291" t="s">
        <v>290</v>
      </c>
      <c r="E2380" s="291" t="s">
        <v>1166</v>
      </c>
      <c r="F2380" s="291" t="s">
        <v>1167</v>
      </c>
      <c r="G2380" s="291" t="s">
        <v>1170</v>
      </c>
      <c r="H2380" s="294">
        <v>18.23</v>
      </c>
      <c r="I2380" s="294">
        <v>36.456</v>
      </c>
      <c r="J2380" s="291" t="s">
        <v>1169</v>
      </c>
      <c r="K2380" s="294">
        <v>227.85</v>
      </c>
      <c r="L2380" s="294">
        <v>3473.25</v>
      </c>
      <c r="M2380" s="294">
        <v>3245.4</v>
      </c>
      <c r="N2380" s="291" t="s">
        <v>42</v>
      </c>
    </row>
    <row r="2381" s="291" customFormat="1" hidden="1" outlineLevel="2" spans="1:14">
      <c r="A2381" s="291">
        <v>2172</v>
      </c>
      <c r="B2381" s="291" t="s">
        <v>1164</v>
      </c>
      <c r="C2381" s="291" t="s">
        <v>1595</v>
      </c>
      <c r="D2381" s="291" t="s">
        <v>290</v>
      </c>
      <c r="E2381" s="291" t="s">
        <v>1166</v>
      </c>
      <c r="F2381" s="291" t="s">
        <v>1167</v>
      </c>
      <c r="G2381" s="291" t="s">
        <v>1171</v>
      </c>
      <c r="H2381" s="294">
        <v>18.23</v>
      </c>
      <c r="I2381" s="294">
        <v>36.456</v>
      </c>
      <c r="J2381" s="291" t="s">
        <v>1169</v>
      </c>
      <c r="K2381" s="294">
        <v>227.85</v>
      </c>
      <c r="L2381" s="294">
        <v>3473.25</v>
      </c>
      <c r="M2381" s="294">
        <v>3245.4</v>
      </c>
      <c r="N2381" s="291" t="s">
        <v>42</v>
      </c>
    </row>
    <row r="2382" s="291" customFormat="1" hidden="1" outlineLevel="2" spans="1:14">
      <c r="A2382" s="291">
        <v>2173</v>
      </c>
      <c r="B2382" s="291" t="s">
        <v>1164</v>
      </c>
      <c r="C2382" s="291" t="s">
        <v>1595</v>
      </c>
      <c r="D2382" s="291" t="s">
        <v>290</v>
      </c>
      <c r="E2382" s="291" t="s">
        <v>1166</v>
      </c>
      <c r="F2382" s="291" t="s">
        <v>1167</v>
      </c>
      <c r="G2382" s="291" t="s">
        <v>1172</v>
      </c>
      <c r="H2382" s="294">
        <v>18.23</v>
      </c>
      <c r="I2382" s="294">
        <v>36.456</v>
      </c>
      <c r="J2382" s="291" t="s">
        <v>1169</v>
      </c>
      <c r="K2382" s="294">
        <v>227.85</v>
      </c>
      <c r="L2382" s="294">
        <v>3473.25</v>
      </c>
      <c r="M2382" s="294">
        <v>3245.4</v>
      </c>
      <c r="N2382" s="291" t="s">
        <v>42</v>
      </c>
    </row>
    <row r="2383" s="291" customFormat="1" hidden="1" outlineLevel="2" spans="1:14">
      <c r="A2383" s="291">
        <v>2174</v>
      </c>
      <c r="B2383" s="291" t="s">
        <v>1164</v>
      </c>
      <c r="C2383" s="291" t="s">
        <v>1595</v>
      </c>
      <c r="D2383" s="291" t="s">
        <v>290</v>
      </c>
      <c r="E2383" s="291" t="s">
        <v>1166</v>
      </c>
      <c r="F2383" s="291" t="s">
        <v>1167</v>
      </c>
      <c r="G2383" s="291" t="s">
        <v>1173</v>
      </c>
      <c r="H2383" s="294">
        <v>18.23</v>
      </c>
      <c r="I2383" s="294">
        <v>36.456</v>
      </c>
      <c r="J2383" s="291" t="s">
        <v>1169</v>
      </c>
      <c r="K2383" s="294">
        <v>227.85</v>
      </c>
      <c r="L2383" s="294">
        <v>3473.25</v>
      </c>
      <c r="M2383" s="294">
        <v>3245.4</v>
      </c>
      <c r="N2383" s="291" t="s">
        <v>42</v>
      </c>
    </row>
    <row r="2384" s="291" customFormat="1" hidden="1" outlineLevel="2" spans="1:14">
      <c r="A2384" s="291">
        <v>2175</v>
      </c>
      <c r="B2384" s="291" t="s">
        <v>1164</v>
      </c>
      <c r="C2384" s="291" t="s">
        <v>1595</v>
      </c>
      <c r="D2384" s="291" t="s">
        <v>290</v>
      </c>
      <c r="E2384" s="291" t="s">
        <v>1166</v>
      </c>
      <c r="F2384" s="291" t="s">
        <v>1167</v>
      </c>
      <c r="G2384" s="291" t="s">
        <v>1174</v>
      </c>
      <c r="H2384" s="294">
        <v>18.23</v>
      </c>
      <c r="I2384" s="294">
        <v>36.456</v>
      </c>
      <c r="J2384" s="291" t="s">
        <v>1169</v>
      </c>
      <c r="K2384" s="294">
        <v>227.85</v>
      </c>
      <c r="L2384" s="294">
        <v>3473.25</v>
      </c>
      <c r="M2384" s="294">
        <v>3245.4</v>
      </c>
      <c r="N2384" s="291" t="s">
        <v>42</v>
      </c>
    </row>
    <row r="2385" s="291" customFormat="1" hidden="1" outlineLevel="2" spans="1:14">
      <c r="A2385" s="291">
        <v>2176</v>
      </c>
      <c r="B2385" s="291" t="s">
        <v>1164</v>
      </c>
      <c r="C2385" s="291" t="s">
        <v>1595</v>
      </c>
      <c r="D2385" s="291" t="s">
        <v>290</v>
      </c>
      <c r="E2385" s="291" t="s">
        <v>1166</v>
      </c>
      <c r="F2385" s="291" t="s">
        <v>1167</v>
      </c>
      <c r="G2385" s="291" t="s">
        <v>1175</v>
      </c>
      <c r="H2385" s="294">
        <v>18.23</v>
      </c>
      <c r="I2385" s="294">
        <v>36.456</v>
      </c>
      <c r="J2385" s="291" t="s">
        <v>1169</v>
      </c>
      <c r="K2385" s="294">
        <v>227.85</v>
      </c>
      <c r="L2385" s="294">
        <v>3473.25</v>
      </c>
      <c r="M2385" s="294">
        <v>3245.4</v>
      </c>
      <c r="N2385" s="291" t="s">
        <v>42</v>
      </c>
    </row>
    <row r="2386" s="291" customFormat="1" outlineLevel="1" collapsed="1" spans="4:14">
      <c r="D2386" s="293" t="s">
        <v>1596</v>
      </c>
      <c r="H2386" s="294">
        <f>SUBTOTAL(9,H2375:H2385)</f>
        <v>200.53</v>
      </c>
      <c r="I2386" s="294">
        <f>SUBTOTAL(9,I2375:I2385)</f>
        <v>401.016</v>
      </c>
      <c r="K2386" s="294"/>
      <c r="L2386" s="294"/>
      <c r="M2386" s="294"/>
      <c r="N2386" s="291">
        <f>SUBTOTAL(9,N2375:N2385)</f>
        <v>0</v>
      </c>
    </row>
    <row r="2387" s="291" customFormat="1" hidden="1" outlineLevel="2" spans="1:14">
      <c r="A2387" s="291">
        <v>2177</v>
      </c>
      <c r="B2387" s="291" t="s">
        <v>1164</v>
      </c>
      <c r="C2387" s="291" t="s">
        <v>1597</v>
      </c>
      <c r="D2387" s="291" t="s">
        <v>710</v>
      </c>
      <c r="E2387" s="291" t="s">
        <v>1166</v>
      </c>
      <c r="F2387" s="291" t="s">
        <v>1167</v>
      </c>
      <c r="G2387" s="291" t="s">
        <v>1178</v>
      </c>
      <c r="H2387" s="294">
        <v>18.23</v>
      </c>
      <c r="I2387" s="294">
        <v>36.456</v>
      </c>
      <c r="J2387" s="291" t="s">
        <v>1169</v>
      </c>
      <c r="K2387" s="294">
        <v>227.85</v>
      </c>
      <c r="L2387" s="294">
        <v>3473.25</v>
      </c>
      <c r="M2387" s="294">
        <v>3245.4</v>
      </c>
      <c r="N2387" s="291" t="s">
        <v>42</v>
      </c>
    </row>
    <row r="2388" s="291" customFormat="1" hidden="1" outlineLevel="2" spans="1:14">
      <c r="A2388" s="291">
        <v>2178</v>
      </c>
      <c r="B2388" s="291" t="s">
        <v>1164</v>
      </c>
      <c r="C2388" s="291" t="s">
        <v>1597</v>
      </c>
      <c r="D2388" s="291" t="s">
        <v>710</v>
      </c>
      <c r="E2388" s="291" t="s">
        <v>1166</v>
      </c>
      <c r="F2388" s="291" t="s">
        <v>1167</v>
      </c>
      <c r="G2388" s="291" t="s">
        <v>1179</v>
      </c>
      <c r="H2388" s="294">
        <v>18.23</v>
      </c>
      <c r="I2388" s="294">
        <v>36.456</v>
      </c>
      <c r="J2388" s="291" t="s">
        <v>1169</v>
      </c>
      <c r="K2388" s="294">
        <v>227.85</v>
      </c>
      <c r="L2388" s="294">
        <v>3473.25</v>
      </c>
      <c r="M2388" s="294">
        <v>3245.4</v>
      </c>
      <c r="N2388" s="291" t="s">
        <v>42</v>
      </c>
    </row>
    <row r="2389" s="291" customFormat="1" hidden="1" outlineLevel="2" spans="1:14">
      <c r="A2389" s="291">
        <v>2179</v>
      </c>
      <c r="B2389" s="291" t="s">
        <v>1164</v>
      </c>
      <c r="C2389" s="291" t="s">
        <v>1597</v>
      </c>
      <c r="D2389" s="291" t="s">
        <v>710</v>
      </c>
      <c r="E2389" s="291" t="s">
        <v>1166</v>
      </c>
      <c r="F2389" s="291" t="s">
        <v>1167</v>
      </c>
      <c r="G2389" s="291" t="s">
        <v>1180</v>
      </c>
      <c r="H2389" s="294">
        <v>18.23</v>
      </c>
      <c r="I2389" s="294">
        <v>36.456</v>
      </c>
      <c r="J2389" s="291" t="s">
        <v>1169</v>
      </c>
      <c r="K2389" s="294">
        <v>227.85</v>
      </c>
      <c r="L2389" s="294">
        <v>3473.25</v>
      </c>
      <c r="M2389" s="294">
        <v>3245.4</v>
      </c>
      <c r="N2389" s="291" t="s">
        <v>42</v>
      </c>
    </row>
    <row r="2390" s="291" customFormat="1" hidden="1" outlineLevel="2" spans="1:14">
      <c r="A2390" s="291">
        <v>2180</v>
      </c>
      <c r="B2390" s="291" t="s">
        <v>1164</v>
      </c>
      <c r="C2390" s="291" t="s">
        <v>1597</v>
      </c>
      <c r="D2390" s="291" t="s">
        <v>710</v>
      </c>
      <c r="E2390" s="291" t="s">
        <v>1166</v>
      </c>
      <c r="F2390" s="291" t="s">
        <v>1167</v>
      </c>
      <c r="G2390" s="291" t="s">
        <v>1181</v>
      </c>
      <c r="H2390" s="294">
        <v>18.23</v>
      </c>
      <c r="I2390" s="294">
        <v>36.456</v>
      </c>
      <c r="J2390" s="291" t="s">
        <v>1169</v>
      </c>
      <c r="K2390" s="294">
        <v>227.85</v>
      </c>
      <c r="L2390" s="294">
        <v>3473.25</v>
      </c>
      <c r="M2390" s="294">
        <v>3245.4</v>
      </c>
      <c r="N2390" s="291" t="s">
        <v>42</v>
      </c>
    </row>
    <row r="2391" s="291" customFormat="1" hidden="1" outlineLevel="2" spans="1:14">
      <c r="A2391" s="291">
        <v>2181</v>
      </c>
      <c r="B2391" s="291" t="s">
        <v>1164</v>
      </c>
      <c r="C2391" s="291" t="s">
        <v>1597</v>
      </c>
      <c r="D2391" s="291" t="s">
        <v>710</v>
      </c>
      <c r="E2391" s="291" t="s">
        <v>1166</v>
      </c>
      <c r="F2391" s="291" t="s">
        <v>1167</v>
      </c>
      <c r="G2391" s="291" t="s">
        <v>1168</v>
      </c>
      <c r="H2391" s="294">
        <v>18.23</v>
      </c>
      <c r="I2391" s="294">
        <v>36.456</v>
      </c>
      <c r="J2391" s="291" t="s">
        <v>1169</v>
      </c>
      <c r="K2391" s="294">
        <v>227.85</v>
      </c>
      <c r="L2391" s="294">
        <v>3473.25</v>
      </c>
      <c r="M2391" s="294">
        <v>3245.4</v>
      </c>
      <c r="N2391" s="291" t="s">
        <v>42</v>
      </c>
    </row>
    <row r="2392" s="291" customFormat="1" hidden="1" outlineLevel="2" spans="1:14">
      <c r="A2392" s="291">
        <v>2182</v>
      </c>
      <c r="B2392" s="291" t="s">
        <v>1164</v>
      </c>
      <c r="C2392" s="291" t="s">
        <v>1597</v>
      </c>
      <c r="D2392" s="291" t="s">
        <v>710</v>
      </c>
      <c r="E2392" s="291" t="s">
        <v>1166</v>
      </c>
      <c r="F2392" s="291" t="s">
        <v>1167</v>
      </c>
      <c r="G2392" s="291" t="s">
        <v>1170</v>
      </c>
      <c r="H2392" s="294">
        <v>18.23</v>
      </c>
      <c r="I2392" s="294">
        <v>36.456</v>
      </c>
      <c r="J2392" s="291" t="s">
        <v>1169</v>
      </c>
      <c r="K2392" s="294">
        <v>227.85</v>
      </c>
      <c r="L2392" s="294">
        <v>3473.25</v>
      </c>
      <c r="M2392" s="294">
        <v>3245.4</v>
      </c>
      <c r="N2392" s="291" t="s">
        <v>42</v>
      </c>
    </row>
    <row r="2393" s="291" customFormat="1" hidden="1" outlineLevel="2" spans="1:14">
      <c r="A2393" s="291">
        <v>2183</v>
      </c>
      <c r="B2393" s="291" t="s">
        <v>1164</v>
      </c>
      <c r="C2393" s="291" t="s">
        <v>1597</v>
      </c>
      <c r="D2393" s="291" t="s">
        <v>710</v>
      </c>
      <c r="E2393" s="291" t="s">
        <v>1166</v>
      </c>
      <c r="F2393" s="291" t="s">
        <v>1167</v>
      </c>
      <c r="G2393" s="291" t="s">
        <v>1171</v>
      </c>
      <c r="H2393" s="294">
        <v>18.23</v>
      </c>
      <c r="I2393" s="294">
        <v>36.456</v>
      </c>
      <c r="J2393" s="291" t="s">
        <v>1169</v>
      </c>
      <c r="K2393" s="294">
        <v>227.85</v>
      </c>
      <c r="L2393" s="294">
        <v>3473.25</v>
      </c>
      <c r="M2393" s="294">
        <v>3245.4</v>
      </c>
      <c r="N2393" s="291" t="s">
        <v>42</v>
      </c>
    </row>
    <row r="2394" s="291" customFormat="1" hidden="1" outlineLevel="2" spans="1:14">
      <c r="A2394" s="291">
        <v>2184</v>
      </c>
      <c r="B2394" s="291" t="s">
        <v>1164</v>
      </c>
      <c r="C2394" s="291" t="s">
        <v>1597</v>
      </c>
      <c r="D2394" s="291" t="s">
        <v>710</v>
      </c>
      <c r="E2394" s="291" t="s">
        <v>1166</v>
      </c>
      <c r="F2394" s="291" t="s">
        <v>1167</v>
      </c>
      <c r="G2394" s="291" t="s">
        <v>1172</v>
      </c>
      <c r="H2394" s="294">
        <v>18.23</v>
      </c>
      <c r="I2394" s="294">
        <v>36.456</v>
      </c>
      <c r="J2394" s="291" t="s">
        <v>1169</v>
      </c>
      <c r="K2394" s="294">
        <v>227.85</v>
      </c>
      <c r="L2394" s="294">
        <v>3473.25</v>
      </c>
      <c r="M2394" s="294">
        <v>3245.4</v>
      </c>
      <c r="N2394" s="291" t="s">
        <v>42</v>
      </c>
    </row>
    <row r="2395" s="291" customFormat="1" hidden="1" outlineLevel="2" spans="1:14">
      <c r="A2395" s="291">
        <v>2185</v>
      </c>
      <c r="B2395" s="291" t="s">
        <v>1164</v>
      </c>
      <c r="C2395" s="291" t="s">
        <v>1597</v>
      </c>
      <c r="D2395" s="291" t="s">
        <v>710</v>
      </c>
      <c r="E2395" s="291" t="s">
        <v>1166</v>
      </c>
      <c r="F2395" s="291" t="s">
        <v>1167</v>
      </c>
      <c r="G2395" s="291" t="s">
        <v>1173</v>
      </c>
      <c r="H2395" s="294">
        <v>18.23</v>
      </c>
      <c r="I2395" s="294">
        <v>36.456</v>
      </c>
      <c r="J2395" s="291" t="s">
        <v>1169</v>
      </c>
      <c r="K2395" s="294">
        <v>227.85</v>
      </c>
      <c r="L2395" s="294">
        <v>3473.25</v>
      </c>
      <c r="M2395" s="294">
        <v>3245.4</v>
      </c>
      <c r="N2395" s="291" t="s">
        <v>42</v>
      </c>
    </row>
    <row r="2396" s="291" customFormat="1" hidden="1" outlineLevel="2" spans="1:14">
      <c r="A2396" s="291">
        <v>2186</v>
      </c>
      <c r="B2396" s="291" t="s">
        <v>1164</v>
      </c>
      <c r="C2396" s="291" t="s">
        <v>1597</v>
      </c>
      <c r="D2396" s="291" t="s">
        <v>710</v>
      </c>
      <c r="E2396" s="291" t="s">
        <v>1166</v>
      </c>
      <c r="F2396" s="291" t="s">
        <v>1167</v>
      </c>
      <c r="G2396" s="291" t="s">
        <v>1174</v>
      </c>
      <c r="H2396" s="294">
        <v>18.23</v>
      </c>
      <c r="I2396" s="294">
        <v>36.456</v>
      </c>
      <c r="J2396" s="291" t="s">
        <v>1169</v>
      </c>
      <c r="K2396" s="294">
        <v>227.85</v>
      </c>
      <c r="L2396" s="294">
        <v>3473.25</v>
      </c>
      <c r="M2396" s="294">
        <v>3245.4</v>
      </c>
      <c r="N2396" s="291" t="s">
        <v>42</v>
      </c>
    </row>
    <row r="2397" s="291" customFormat="1" hidden="1" outlineLevel="2" spans="1:14">
      <c r="A2397" s="291">
        <v>2187</v>
      </c>
      <c r="B2397" s="291" t="s">
        <v>1164</v>
      </c>
      <c r="C2397" s="291" t="s">
        <v>1597</v>
      </c>
      <c r="D2397" s="291" t="s">
        <v>710</v>
      </c>
      <c r="E2397" s="291" t="s">
        <v>1166</v>
      </c>
      <c r="F2397" s="291" t="s">
        <v>1167</v>
      </c>
      <c r="G2397" s="291" t="s">
        <v>1175</v>
      </c>
      <c r="H2397" s="294">
        <v>18.23</v>
      </c>
      <c r="I2397" s="294">
        <v>36.456</v>
      </c>
      <c r="J2397" s="291" t="s">
        <v>1169</v>
      </c>
      <c r="K2397" s="294">
        <v>227.85</v>
      </c>
      <c r="L2397" s="294">
        <v>3473.25</v>
      </c>
      <c r="M2397" s="294">
        <v>3245.4</v>
      </c>
      <c r="N2397" s="291" t="s">
        <v>42</v>
      </c>
    </row>
    <row r="2398" s="291" customFormat="1" outlineLevel="1" collapsed="1" spans="4:14">
      <c r="D2398" s="293" t="s">
        <v>1598</v>
      </c>
      <c r="H2398" s="294">
        <f>SUBTOTAL(9,H2387:H2397)</f>
        <v>200.53</v>
      </c>
      <c r="I2398" s="294">
        <f>SUBTOTAL(9,I2387:I2397)</f>
        <v>401.016</v>
      </c>
      <c r="K2398" s="294"/>
      <c r="L2398" s="294"/>
      <c r="M2398" s="294"/>
      <c r="N2398" s="291">
        <f>SUBTOTAL(9,N2387:N2397)</f>
        <v>0</v>
      </c>
    </row>
    <row r="2399" s="291" customFormat="1" hidden="1" outlineLevel="2" spans="1:14">
      <c r="A2399" s="291">
        <v>2188</v>
      </c>
      <c r="B2399" s="291" t="s">
        <v>1164</v>
      </c>
      <c r="C2399" s="291" t="s">
        <v>1599</v>
      </c>
      <c r="D2399" s="291" t="s">
        <v>692</v>
      </c>
      <c r="E2399" s="291" t="s">
        <v>1166</v>
      </c>
      <c r="F2399" s="291" t="s">
        <v>1167</v>
      </c>
      <c r="G2399" s="291" t="s">
        <v>1178</v>
      </c>
      <c r="H2399" s="294">
        <v>18.23</v>
      </c>
      <c r="I2399" s="294">
        <v>36.456</v>
      </c>
      <c r="J2399" s="291" t="s">
        <v>1169</v>
      </c>
      <c r="K2399" s="294">
        <v>227.85</v>
      </c>
      <c r="L2399" s="294">
        <v>3473.25</v>
      </c>
      <c r="M2399" s="294">
        <v>3245.4</v>
      </c>
      <c r="N2399" s="291" t="s">
        <v>42</v>
      </c>
    </row>
    <row r="2400" s="291" customFormat="1" hidden="1" outlineLevel="2" spans="1:14">
      <c r="A2400" s="291">
        <v>2189</v>
      </c>
      <c r="B2400" s="291" t="s">
        <v>1164</v>
      </c>
      <c r="C2400" s="291" t="s">
        <v>1599</v>
      </c>
      <c r="D2400" s="291" t="s">
        <v>692</v>
      </c>
      <c r="E2400" s="291" t="s">
        <v>1166</v>
      </c>
      <c r="F2400" s="291" t="s">
        <v>1167</v>
      </c>
      <c r="G2400" s="291" t="s">
        <v>1179</v>
      </c>
      <c r="H2400" s="294">
        <v>18.23</v>
      </c>
      <c r="I2400" s="294">
        <v>36.456</v>
      </c>
      <c r="J2400" s="291" t="s">
        <v>1169</v>
      </c>
      <c r="K2400" s="294">
        <v>227.85</v>
      </c>
      <c r="L2400" s="294">
        <v>3473.25</v>
      </c>
      <c r="M2400" s="294">
        <v>3245.4</v>
      </c>
      <c r="N2400" s="291" t="s">
        <v>42</v>
      </c>
    </row>
    <row r="2401" s="291" customFormat="1" hidden="1" outlineLevel="2" spans="1:14">
      <c r="A2401" s="291">
        <v>2190</v>
      </c>
      <c r="B2401" s="291" t="s">
        <v>1164</v>
      </c>
      <c r="C2401" s="291" t="s">
        <v>1599</v>
      </c>
      <c r="D2401" s="291" t="s">
        <v>692</v>
      </c>
      <c r="E2401" s="291" t="s">
        <v>1166</v>
      </c>
      <c r="F2401" s="291" t="s">
        <v>1167</v>
      </c>
      <c r="G2401" s="291" t="s">
        <v>1180</v>
      </c>
      <c r="H2401" s="294">
        <v>18.23</v>
      </c>
      <c r="I2401" s="294">
        <v>36.456</v>
      </c>
      <c r="J2401" s="291" t="s">
        <v>1169</v>
      </c>
      <c r="K2401" s="294">
        <v>227.85</v>
      </c>
      <c r="L2401" s="294">
        <v>3473.25</v>
      </c>
      <c r="M2401" s="294">
        <v>3245.4</v>
      </c>
      <c r="N2401" s="291" t="s">
        <v>42</v>
      </c>
    </row>
    <row r="2402" s="291" customFormat="1" hidden="1" outlineLevel="2" spans="1:14">
      <c r="A2402" s="291">
        <v>2191</v>
      </c>
      <c r="B2402" s="291" t="s">
        <v>1164</v>
      </c>
      <c r="C2402" s="291" t="s">
        <v>1599</v>
      </c>
      <c r="D2402" s="291" t="s">
        <v>692</v>
      </c>
      <c r="E2402" s="291" t="s">
        <v>1166</v>
      </c>
      <c r="F2402" s="291" t="s">
        <v>1167</v>
      </c>
      <c r="G2402" s="291" t="s">
        <v>1181</v>
      </c>
      <c r="H2402" s="294">
        <v>18.23</v>
      </c>
      <c r="I2402" s="294">
        <v>36.456</v>
      </c>
      <c r="J2402" s="291" t="s">
        <v>1169</v>
      </c>
      <c r="K2402" s="294">
        <v>227.85</v>
      </c>
      <c r="L2402" s="294">
        <v>3473.25</v>
      </c>
      <c r="M2402" s="294">
        <v>3245.4</v>
      </c>
      <c r="N2402" s="291" t="s">
        <v>42</v>
      </c>
    </row>
    <row r="2403" s="291" customFormat="1" hidden="1" outlineLevel="2" spans="1:14">
      <c r="A2403" s="291">
        <v>2192</v>
      </c>
      <c r="B2403" s="291" t="s">
        <v>1164</v>
      </c>
      <c r="C2403" s="291" t="s">
        <v>1599</v>
      </c>
      <c r="D2403" s="291" t="s">
        <v>692</v>
      </c>
      <c r="E2403" s="291" t="s">
        <v>1166</v>
      </c>
      <c r="F2403" s="291" t="s">
        <v>1167</v>
      </c>
      <c r="G2403" s="291" t="s">
        <v>1168</v>
      </c>
      <c r="H2403" s="294">
        <v>18.23</v>
      </c>
      <c r="I2403" s="294">
        <v>36.456</v>
      </c>
      <c r="J2403" s="291" t="s">
        <v>1169</v>
      </c>
      <c r="K2403" s="294">
        <v>227.85</v>
      </c>
      <c r="L2403" s="294">
        <v>3473.25</v>
      </c>
      <c r="M2403" s="294">
        <v>3245.4</v>
      </c>
      <c r="N2403" s="291" t="s">
        <v>42</v>
      </c>
    </row>
    <row r="2404" s="291" customFormat="1" hidden="1" outlineLevel="2" spans="1:14">
      <c r="A2404" s="291">
        <v>2193</v>
      </c>
      <c r="B2404" s="291" t="s">
        <v>1164</v>
      </c>
      <c r="C2404" s="291" t="s">
        <v>1599</v>
      </c>
      <c r="D2404" s="291" t="s">
        <v>692</v>
      </c>
      <c r="E2404" s="291" t="s">
        <v>1166</v>
      </c>
      <c r="F2404" s="291" t="s">
        <v>1167</v>
      </c>
      <c r="G2404" s="291" t="s">
        <v>1170</v>
      </c>
      <c r="H2404" s="294">
        <v>18.23</v>
      </c>
      <c r="I2404" s="294">
        <v>36.456</v>
      </c>
      <c r="J2404" s="291" t="s">
        <v>1169</v>
      </c>
      <c r="K2404" s="294">
        <v>227.85</v>
      </c>
      <c r="L2404" s="294">
        <v>3473.25</v>
      </c>
      <c r="M2404" s="294">
        <v>3245.4</v>
      </c>
      <c r="N2404" s="291" t="s">
        <v>42</v>
      </c>
    </row>
    <row r="2405" s="291" customFormat="1" hidden="1" outlineLevel="2" spans="1:14">
      <c r="A2405" s="291">
        <v>2194</v>
      </c>
      <c r="B2405" s="291" t="s">
        <v>1164</v>
      </c>
      <c r="C2405" s="291" t="s">
        <v>1599</v>
      </c>
      <c r="D2405" s="291" t="s">
        <v>692</v>
      </c>
      <c r="E2405" s="291" t="s">
        <v>1166</v>
      </c>
      <c r="F2405" s="291" t="s">
        <v>1167</v>
      </c>
      <c r="G2405" s="291" t="s">
        <v>1171</v>
      </c>
      <c r="H2405" s="294">
        <v>18.23</v>
      </c>
      <c r="I2405" s="294">
        <v>36.456</v>
      </c>
      <c r="J2405" s="291" t="s">
        <v>1169</v>
      </c>
      <c r="K2405" s="294">
        <v>227.85</v>
      </c>
      <c r="L2405" s="294">
        <v>3473.25</v>
      </c>
      <c r="M2405" s="294">
        <v>3245.4</v>
      </c>
      <c r="N2405" s="291" t="s">
        <v>42</v>
      </c>
    </row>
    <row r="2406" s="291" customFormat="1" hidden="1" outlineLevel="2" spans="1:14">
      <c r="A2406" s="291">
        <v>2195</v>
      </c>
      <c r="B2406" s="291" t="s">
        <v>1164</v>
      </c>
      <c r="C2406" s="291" t="s">
        <v>1599</v>
      </c>
      <c r="D2406" s="291" t="s">
        <v>692</v>
      </c>
      <c r="E2406" s="291" t="s">
        <v>1166</v>
      </c>
      <c r="F2406" s="291" t="s">
        <v>1167</v>
      </c>
      <c r="G2406" s="291" t="s">
        <v>1172</v>
      </c>
      <c r="H2406" s="294">
        <v>18.23</v>
      </c>
      <c r="I2406" s="294">
        <v>36.456</v>
      </c>
      <c r="J2406" s="291" t="s">
        <v>1169</v>
      </c>
      <c r="K2406" s="294">
        <v>227.85</v>
      </c>
      <c r="L2406" s="294">
        <v>3473.25</v>
      </c>
      <c r="M2406" s="294">
        <v>3245.4</v>
      </c>
      <c r="N2406" s="291" t="s">
        <v>42</v>
      </c>
    </row>
    <row r="2407" s="291" customFormat="1" hidden="1" outlineLevel="2" spans="1:14">
      <c r="A2407" s="291">
        <v>2196</v>
      </c>
      <c r="B2407" s="291" t="s">
        <v>1164</v>
      </c>
      <c r="C2407" s="291" t="s">
        <v>1599</v>
      </c>
      <c r="D2407" s="291" t="s">
        <v>692</v>
      </c>
      <c r="E2407" s="291" t="s">
        <v>1166</v>
      </c>
      <c r="F2407" s="291" t="s">
        <v>1167</v>
      </c>
      <c r="G2407" s="291" t="s">
        <v>1173</v>
      </c>
      <c r="H2407" s="294">
        <v>18.23</v>
      </c>
      <c r="I2407" s="294">
        <v>36.456</v>
      </c>
      <c r="J2407" s="291" t="s">
        <v>1169</v>
      </c>
      <c r="K2407" s="294">
        <v>227.85</v>
      </c>
      <c r="L2407" s="294">
        <v>3473.25</v>
      </c>
      <c r="M2407" s="294">
        <v>3245.4</v>
      </c>
      <c r="N2407" s="291" t="s">
        <v>42</v>
      </c>
    </row>
    <row r="2408" s="291" customFormat="1" hidden="1" outlineLevel="2" spans="1:14">
      <c r="A2408" s="291">
        <v>2197</v>
      </c>
      <c r="B2408" s="291" t="s">
        <v>1164</v>
      </c>
      <c r="C2408" s="291" t="s">
        <v>1599</v>
      </c>
      <c r="D2408" s="291" t="s">
        <v>692</v>
      </c>
      <c r="E2408" s="291" t="s">
        <v>1166</v>
      </c>
      <c r="F2408" s="291" t="s">
        <v>1167</v>
      </c>
      <c r="G2408" s="291" t="s">
        <v>1174</v>
      </c>
      <c r="H2408" s="294">
        <v>18.23</v>
      </c>
      <c r="I2408" s="294">
        <v>36.456</v>
      </c>
      <c r="J2408" s="291" t="s">
        <v>1169</v>
      </c>
      <c r="K2408" s="294">
        <v>227.85</v>
      </c>
      <c r="L2408" s="294">
        <v>3473.25</v>
      </c>
      <c r="M2408" s="294">
        <v>3245.4</v>
      </c>
      <c r="N2408" s="291" t="s">
        <v>42</v>
      </c>
    </row>
    <row r="2409" s="291" customFormat="1" hidden="1" outlineLevel="2" spans="1:14">
      <c r="A2409" s="291">
        <v>2198</v>
      </c>
      <c r="B2409" s="291" t="s">
        <v>1164</v>
      </c>
      <c r="C2409" s="291" t="s">
        <v>1599</v>
      </c>
      <c r="D2409" s="291" t="s">
        <v>692</v>
      </c>
      <c r="E2409" s="291" t="s">
        <v>1166</v>
      </c>
      <c r="F2409" s="291" t="s">
        <v>1167</v>
      </c>
      <c r="G2409" s="291" t="s">
        <v>1175</v>
      </c>
      <c r="H2409" s="294">
        <v>18.23</v>
      </c>
      <c r="I2409" s="294">
        <v>36.456</v>
      </c>
      <c r="J2409" s="291" t="s">
        <v>1169</v>
      </c>
      <c r="K2409" s="294">
        <v>227.85</v>
      </c>
      <c r="L2409" s="294">
        <v>3473.25</v>
      </c>
      <c r="M2409" s="294">
        <v>3245.4</v>
      </c>
      <c r="N2409" s="291" t="s">
        <v>42</v>
      </c>
    </row>
    <row r="2410" s="291" customFormat="1" outlineLevel="1" collapsed="1" spans="4:14">
      <c r="D2410" s="293" t="s">
        <v>1600</v>
      </c>
      <c r="H2410" s="294">
        <f>SUBTOTAL(9,H2399:H2409)</f>
        <v>200.53</v>
      </c>
      <c r="I2410" s="294">
        <f>SUBTOTAL(9,I2399:I2409)</f>
        <v>401.016</v>
      </c>
      <c r="K2410" s="294"/>
      <c r="L2410" s="294"/>
      <c r="M2410" s="294"/>
      <c r="N2410" s="291">
        <f>SUBTOTAL(9,N2399:N2409)</f>
        <v>0</v>
      </c>
    </row>
    <row r="2411" s="291" customFormat="1" hidden="1" outlineLevel="2" spans="1:14">
      <c r="A2411" s="291">
        <v>2199</v>
      </c>
      <c r="B2411" s="291" t="s">
        <v>1164</v>
      </c>
      <c r="C2411" s="291" t="s">
        <v>1601</v>
      </c>
      <c r="D2411" s="291" t="s">
        <v>526</v>
      </c>
      <c r="E2411" s="291" t="s">
        <v>1166</v>
      </c>
      <c r="F2411" s="291" t="s">
        <v>1167</v>
      </c>
      <c r="G2411" s="291" t="s">
        <v>1178</v>
      </c>
      <c r="H2411" s="294">
        <v>18.23</v>
      </c>
      <c r="I2411" s="294">
        <v>36.456</v>
      </c>
      <c r="J2411" s="291" t="s">
        <v>1169</v>
      </c>
      <c r="K2411" s="294">
        <v>227.85</v>
      </c>
      <c r="L2411" s="294">
        <v>3473.25</v>
      </c>
      <c r="M2411" s="294">
        <v>3245.4</v>
      </c>
      <c r="N2411" s="291" t="s">
        <v>42</v>
      </c>
    </row>
    <row r="2412" s="291" customFormat="1" hidden="1" outlineLevel="2" spans="1:14">
      <c r="A2412" s="291">
        <v>2200</v>
      </c>
      <c r="B2412" s="291" t="s">
        <v>1164</v>
      </c>
      <c r="C2412" s="291" t="s">
        <v>1601</v>
      </c>
      <c r="D2412" s="291" t="s">
        <v>526</v>
      </c>
      <c r="E2412" s="291" t="s">
        <v>1166</v>
      </c>
      <c r="F2412" s="291" t="s">
        <v>1167</v>
      </c>
      <c r="G2412" s="291" t="s">
        <v>1179</v>
      </c>
      <c r="H2412" s="294">
        <v>18.23</v>
      </c>
      <c r="I2412" s="294">
        <v>36.456</v>
      </c>
      <c r="J2412" s="291" t="s">
        <v>1169</v>
      </c>
      <c r="K2412" s="294">
        <v>227.85</v>
      </c>
      <c r="L2412" s="294">
        <v>3473.25</v>
      </c>
      <c r="M2412" s="294">
        <v>3245.4</v>
      </c>
      <c r="N2412" s="291" t="s">
        <v>42</v>
      </c>
    </row>
    <row r="2413" s="291" customFormat="1" hidden="1" outlineLevel="2" spans="1:14">
      <c r="A2413" s="291">
        <v>2201</v>
      </c>
      <c r="B2413" s="291" t="s">
        <v>1164</v>
      </c>
      <c r="C2413" s="291" t="s">
        <v>1601</v>
      </c>
      <c r="D2413" s="291" t="s">
        <v>526</v>
      </c>
      <c r="E2413" s="291" t="s">
        <v>1166</v>
      </c>
      <c r="F2413" s="291" t="s">
        <v>1167</v>
      </c>
      <c r="G2413" s="291" t="s">
        <v>1180</v>
      </c>
      <c r="H2413" s="294">
        <v>18.23</v>
      </c>
      <c r="I2413" s="294">
        <v>36.456</v>
      </c>
      <c r="J2413" s="291" t="s">
        <v>1169</v>
      </c>
      <c r="K2413" s="294">
        <v>227.85</v>
      </c>
      <c r="L2413" s="294">
        <v>3473.25</v>
      </c>
      <c r="M2413" s="294">
        <v>3245.4</v>
      </c>
      <c r="N2413" s="291" t="s">
        <v>42</v>
      </c>
    </row>
    <row r="2414" s="291" customFormat="1" hidden="1" outlineLevel="2" spans="1:14">
      <c r="A2414" s="291">
        <v>2202</v>
      </c>
      <c r="B2414" s="291" t="s">
        <v>1164</v>
      </c>
      <c r="C2414" s="291" t="s">
        <v>1601</v>
      </c>
      <c r="D2414" s="291" t="s">
        <v>526</v>
      </c>
      <c r="E2414" s="291" t="s">
        <v>1166</v>
      </c>
      <c r="F2414" s="291" t="s">
        <v>1167</v>
      </c>
      <c r="G2414" s="291" t="s">
        <v>1181</v>
      </c>
      <c r="H2414" s="294">
        <v>18.23</v>
      </c>
      <c r="I2414" s="294">
        <v>36.456</v>
      </c>
      <c r="J2414" s="291" t="s">
        <v>1169</v>
      </c>
      <c r="K2414" s="294">
        <v>227.85</v>
      </c>
      <c r="L2414" s="294">
        <v>3473.25</v>
      </c>
      <c r="M2414" s="294">
        <v>3245.4</v>
      </c>
      <c r="N2414" s="291" t="s">
        <v>42</v>
      </c>
    </row>
    <row r="2415" s="291" customFormat="1" hidden="1" outlineLevel="2" spans="1:14">
      <c r="A2415" s="291">
        <v>2203</v>
      </c>
      <c r="B2415" s="291" t="s">
        <v>1164</v>
      </c>
      <c r="C2415" s="291" t="s">
        <v>1601</v>
      </c>
      <c r="D2415" s="291" t="s">
        <v>526</v>
      </c>
      <c r="E2415" s="291" t="s">
        <v>1166</v>
      </c>
      <c r="F2415" s="291" t="s">
        <v>1167</v>
      </c>
      <c r="G2415" s="291" t="s">
        <v>1168</v>
      </c>
      <c r="H2415" s="294">
        <v>18.23</v>
      </c>
      <c r="I2415" s="294">
        <v>36.456</v>
      </c>
      <c r="J2415" s="291" t="s">
        <v>1169</v>
      </c>
      <c r="K2415" s="294">
        <v>227.85</v>
      </c>
      <c r="L2415" s="294">
        <v>3473.25</v>
      </c>
      <c r="M2415" s="294">
        <v>3245.4</v>
      </c>
      <c r="N2415" s="291" t="s">
        <v>42</v>
      </c>
    </row>
    <row r="2416" s="291" customFormat="1" hidden="1" outlineLevel="2" spans="1:14">
      <c r="A2416" s="291">
        <v>2204</v>
      </c>
      <c r="B2416" s="291" t="s">
        <v>1164</v>
      </c>
      <c r="C2416" s="291" t="s">
        <v>1601</v>
      </c>
      <c r="D2416" s="291" t="s">
        <v>526</v>
      </c>
      <c r="E2416" s="291" t="s">
        <v>1166</v>
      </c>
      <c r="F2416" s="291" t="s">
        <v>1167</v>
      </c>
      <c r="G2416" s="291" t="s">
        <v>1170</v>
      </c>
      <c r="H2416" s="294">
        <v>18.23</v>
      </c>
      <c r="I2416" s="294">
        <v>36.456</v>
      </c>
      <c r="J2416" s="291" t="s">
        <v>1169</v>
      </c>
      <c r="K2416" s="294">
        <v>227.85</v>
      </c>
      <c r="L2416" s="294">
        <v>3473.25</v>
      </c>
      <c r="M2416" s="294">
        <v>3245.4</v>
      </c>
      <c r="N2416" s="291" t="s">
        <v>42</v>
      </c>
    </row>
    <row r="2417" s="291" customFormat="1" hidden="1" outlineLevel="2" spans="1:14">
      <c r="A2417" s="291">
        <v>2205</v>
      </c>
      <c r="B2417" s="291" t="s">
        <v>1164</v>
      </c>
      <c r="C2417" s="291" t="s">
        <v>1601</v>
      </c>
      <c r="D2417" s="291" t="s">
        <v>526</v>
      </c>
      <c r="E2417" s="291" t="s">
        <v>1166</v>
      </c>
      <c r="F2417" s="291" t="s">
        <v>1167</v>
      </c>
      <c r="G2417" s="291" t="s">
        <v>1171</v>
      </c>
      <c r="H2417" s="294">
        <v>18.23</v>
      </c>
      <c r="I2417" s="294">
        <v>36.456</v>
      </c>
      <c r="J2417" s="291" t="s">
        <v>1169</v>
      </c>
      <c r="K2417" s="294">
        <v>227.85</v>
      </c>
      <c r="L2417" s="294">
        <v>3473.25</v>
      </c>
      <c r="M2417" s="294">
        <v>3245.4</v>
      </c>
      <c r="N2417" s="291" t="s">
        <v>42</v>
      </c>
    </row>
    <row r="2418" s="291" customFormat="1" hidden="1" outlineLevel="2" spans="1:14">
      <c r="A2418" s="291">
        <v>2206</v>
      </c>
      <c r="B2418" s="291" t="s">
        <v>1164</v>
      </c>
      <c r="C2418" s="291" t="s">
        <v>1601</v>
      </c>
      <c r="D2418" s="291" t="s">
        <v>526</v>
      </c>
      <c r="E2418" s="291" t="s">
        <v>1166</v>
      </c>
      <c r="F2418" s="291" t="s">
        <v>1167</v>
      </c>
      <c r="G2418" s="291" t="s">
        <v>1172</v>
      </c>
      <c r="H2418" s="294">
        <v>18.23</v>
      </c>
      <c r="I2418" s="294">
        <v>36.456</v>
      </c>
      <c r="J2418" s="291" t="s">
        <v>1169</v>
      </c>
      <c r="K2418" s="294">
        <v>227.85</v>
      </c>
      <c r="L2418" s="294">
        <v>3473.25</v>
      </c>
      <c r="M2418" s="294">
        <v>3245.4</v>
      </c>
      <c r="N2418" s="291" t="s">
        <v>42</v>
      </c>
    </row>
    <row r="2419" s="291" customFormat="1" hidden="1" outlineLevel="2" spans="1:14">
      <c r="A2419" s="291">
        <v>2207</v>
      </c>
      <c r="B2419" s="291" t="s">
        <v>1164</v>
      </c>
      <c r="C2419" s="291" t="s">
        <v>1601</v>
      </c>
      <c r="D2419" s="291" t="s">
        <v>526</v>
      </c>
      <c r="E2419" s="291" t="s">
        <v>1166</v>
      </c>
      <c r="F2419" s="291" t="s">
        <v>1167</v>
      </c>
      <c r="G2419" s="291" t="s">
        <v>1173</v>
      </c>
      <c r="H2419" s="294">
        <v>18.23</v>
      </c>
      <c r="I2419" s="294">
        <v>36.456</v>
      </c>
      <c r="J2419" s="291" t="s">
        <v>1169</v>
      </c>
      <c r="K2419" s="294">
        <v>227.85</v>
      </c>
      <c r="L2419" s="294">
        <v>3473.25</v>
      </c>
      <c r="M2419" s="294">
        <v>3245.4</v>
      </c>
      <c r="N2419" s="291" t="s">
        <v>42</v>
      </c>
    </row>
    <row r="2420" s="291" customFormat="1" hidden="1" outlineLevel="2" spans="1:14">
      <c r="A2420" s="291">
        <v>2208</v>
      </c>
      <c r="B2420" s="291" t="s">
        <v>1164</v>
      </c>
      <c r="C2420" s="291" t="s">
        <v>1601</v>
      </c>
      <c r="D2420" s="291" t="s">
        <v>526</v>
      </c>
      <c r="E2420" s="291" t="s">
        <v>1166</v>
      </c>
      <c r="F2420" s="291" t="s">
        <v>1167</v>
      </c>
      <c r="G2420" s="291" t="s">
        <v>1174</v>
      </c>
      <c r="H2420" s="294">
        <v>18.23</v>
      </c>
      <c r="I2420" s="294">
        <v>36.456</v>
      </c>
      <c r="J2420" s="291" t="s">
        <v>1169</v>
      </c>
      <c r="K2420" s="294">
        <v>227.85</v>
      </c>
      <c r="L2420" s="294">
        <v>3473.25</v>
      </c>
      <c r="M2420" s="294">
        <v>3245.4</v>
      </c>
      <c r="N2420" s="291" t="s">
        <v>42</v>
      </c>
    </row>
    <row r="2421" s="291" customFormat="1" hidden="1" outlineLevel="2" spans="1:14">
      <c r="A2421" s="291">
        <v>2209</v>
      </c>
      <c r="B2421" s="291" t="s">
        <v>1164</v>
      </c>
      <c r="C2421" s="291" t="s">
        <v>1601</v>
      </c>
      <c r="D2421" s="291" t="s">
        <v>526</v>
      </c>
      <c r="E2421" s="291" t="s">
        <v>1166</v>
      </c>
      <c r="F2421" s="291" t="s">
        <v>1167</v>
      </c>
      <c r="G2421" s="291" t="s">
        <v>1175</v>
      </c>
      <c r="H2421" s="294">
        <v>18.23</v>
      </c>
      <c r="I2421" s="294">
        <v>36.456</v>
      </c>
      <c r="J2421" s="291" t="s">
        <v>1169</v>
      </c>
      <c r="K2421" s="294">
        <v>227.85</v>
      </c>
      <c r="L2421" s="294">
        <v>3473.25</v>
      </c>
      <c r="M2421" s="294">
        <v>3245.4</v>
      </c>
      <c r="N2421" s="291" t="s">
        <v>42</v>
      </c>
    </row>
    <row r="2422" s="291" customFormat="1" outlineLevel="1" collapsed="1" spans="4:14">
      <c r="D2422" s="293" t="s">
        <v>1602</v>
      </c>
      <c r="H2422" s="294">
        <f>SUBTOTAL(9,H2411:H2421)</f>
        <v>200.53</v>
      </c>
      <c r="I2422" s="294">
        <f>SUBTOTAL(9,I2411:I2421)</f>
        <v>401.016</v>
      </c>
      <c r="K2422" s="294"/>
      <c r="L2422" s="294"/>
      <c r="M2422" s="294"/>
      <c r="N2422" s="291">
        <f>SUBTOTAL(9,N2411:N2421)</f>
        <v>0</v>
      </c>
    </row>
    <row r="2423" s="291" customFormat="1" hidden="1" outlineLevel="2" spans="1:14">
      <c r="A2423" s="291">
        <v>2210</v>
      </c>
      <c r="B2423" s="291" t="s">
        <v>1164</v>
      </c>
      <c r="C2423" s="291" t="s">
        <v>1603</v>
      </c>
      <c r="D2423" s="291" t="s">
        <v>536</v>
      </c>
      <c r="E2423" s="291" t="s">
        <v>1166</v>
      </c>
      <c r="F2423" s="291" t="s">
        <v>1167</v>
      </c>
      <c r="G2423" s="291" t="s">
        <v>1178</v>
      </c>
      <c r="H2423" s="294">
        <v>18.23</v>
      </c>
      <c r="I2423" s="294">
        <v>36.456</v>
      </c>
      <c r="J2423" s="291" t="s">
        <v>1169</v>
      </c>
      <c r="K2423" s="294">
        <v>227.85</v>
      </c>
      <c r="L2423" s="294">
        <v>3473.25</v>
      </c>
      <c r="M2423" s="294">
        <v>3245.4</v>
      </c>
      <c r="N2423" s="291" t="s">
        <v>42</v>
      </c>
    </row>
    <row r="2424" s="291" customFormat="1" hidden="1" outlineLevel="2" spans="1:14">
      <c r="A2424" s="291">
        <v>2211</v>
      </c>
      <c r="B2424" s="291" t="s">
        <v>1164</v>
      </c>
      <c r="C2424" s="291" t="s">
        <v>1603</v>
      </c>
      <c r="D2424" s="291" t="s">
        <v>536</v>
      </c>
      <c r="E2424" s="291" t="s">
        <v>1166</v>
      </c>
      <c r="F2424" s="291" t="s">
        <v>1167</v>
      </c>
      <c r="G2424" s="291" t="s">
        <v>1179</v>
      </c>
      <c r="H2424" s="294">
        <v>18.23</v>
      </c>
      <c r="I2424" s="294">
        <v>36.456</v>
      </c>
      <c r="J2424" s="291" t="s">
        <v>1169</v>
      </c>
      <c r="K2424" s="294">
        <v>227.85</v>
      </c>
      <c r="L2424" s="294">
        <v>3473.25</v>
      </c>
      <c r="M2424" s="294">
        <v>3245.4</v>
      </c>
      <c r="N2424" s="291" t="s">
        <v>42</v>
      </c>
    </row>
    <row r="2425" s="291" customFormat="1" hidden="1" outlineLevel="2" spans="1:14">
      <c r="A2425" s="291">
        <v>2212</v>
      </c>
      <c r="B2425" s="291" t="s">
        <v>1164</v>
      </c>
      <c r="C2425" s="291" t="s">
        <v>1603</v>
      </c>
      <c r="D2425" s="291" t="s">
        <v>536</v>
      </c>
      <c r="E2425" s="291" t="s">
        <v>1166</v>
      </c>
      <c r="F2425" s="291" t="s">
        <v>1167</v>
      </c>
      <c r="G2425" s="291" t="s">
        <v>1180</v>
      </c>
      <c r="H2425" s="294">
        <v>18.23</v>
      </c>
      <c r="I2425" s="294">
        <v>36.456</v>
      </c>
      <c r="J2425" s="291" t="s">
        <v>1169</v>
      </c>
      <c r="K2425" s="294">
        <v>227.85</v>
      </c>
      <c r="L2425" s="294">
        <v>3473.25</v>
      </c>
      <c r="M2425" s="294">
        <v>3245.4</v>
      </c>
      <c r="N2425" s="291" t="s">
        <v>42</v>
      </c>
    </row>
    <row r="2426" s="291" customFormat="1" hidden="1" outlineLevel="2" spans="1:14">
      <c r="A2426" s="291">
        <v>2213</v>
      </c>
      <c r="B2426" s="291" t="s">
        <v>1164</v>
      </c>
      <c r="C2426" s="291" t="s">
        <v>1603</v>
      </c>
      <c r="D2426" s="291" t="s">
        <v>536</v>
      </c>
      <c r="E2426" s="291" t="s">
        <v>1166</v>
      </c>
      <c r="F2426" s="291" t="s">
        <v>1167</v>
      </c>
      <c r="G2426" s="291" t="s">
        <v>1181</v>
      </c>
      <c r="H2426" s="294">
        <v>18.23</v>
      </c>
      <c r="I2426" s="294">
        <v>36.456</v>
      </c>
      <c r="J2426" s="291" t="s">
        <v>1169</v>
      </c>
      <c r="K2426" s="294">
        <v>227.85</v>
      </c>
      <c r="L2426" s="294">
        <v>3473.25</v>
      </c>
      <c r="M2426" s="294">
        <v>3245.4</v>
      </c>
      <c r="N2426" s="291" t="s">
        <v>42</v>
      </c>
    </row>
    <row r="2427" s="291" customFormat="1" hidden="1" outlineLevel="2" spans="1:14">
      <c r="A2427" s="291">
        <v>2214</v>
      </c>
      <c r="B2427" s="291" t="s">
        <v>1164</v>
      </c>
      <c r="C2427" s="291" t="s">
        <v>1603</v>
      </c>
      <c r="D2427" s="291" t="s">
        <v>536</v>
      </c>
      <c r="E2427" s="291" t="s">
        <v>1166</v>
      </c>
      <c r="F2427" s="291" t="s">
        <v>1167</v>
      </c>
      <c r="G2427" s="291" t="s">
        <v>1168</v>
      </c>
      <c r="H2427" s="294">
        <v>18.23</v>
      </c>
      <c r="I2427" s="294">
        <v>36.456</v>
      </c>
      <c r="J2427" s="291" t="s">
        <v>1169</v>
      </c>
      <c r="K2427" s="294">
        <v>227.85</v>
      </c>
      <c r="L2427" s="294">
        <v>3473.25</v>
      </c>
      <c r="M2427" s="294">
        <v>3245.4</v>
      </c>
      <c r="N2427" s="291" t="s">
        <v>42</v>
      </c>
    </row>
    <row r="2428" s="291" customFormat="1" hidden="1" outlineLevel="2" spans="1:14">
      <c r="A2428" s="291">
        <v>2215</v>
      </c>
      <c r="B2428" s="291" t="s">
        <v>1164</v>
      </c>
      <c r="C2428" s="291" t="s">
        <v>1603</v>
      </c>
      <c r="D2428" s="291" t="s">
        <v>536</v>
      </c>
      <c r="E2428" s="291" t="s">
        <v>1166</v>
      </c>
      <c r="F2428" s="291" t="s">
        <v>1167</v>
      </c>
      <c r="G2428" s="291" t="s">
        <v>1170</v>
      </c>
      <c r="H2428" s="294">
        <v>18.23</v>
      </c>
      <c r="I2428" s="294">
        <v>36.456</v>
      </c>
      <c r="J2428" s="291" t="s">
        <v>1169</v>
      </c>
      <c r="K2428" s="294">
        <v>227.85</v>
      </c>
      <c r="L2428" s="294">
        <v>3473.25</v>
      </c>
      <c r="M2428" s="294">
        <v>3245.4</v>
      </c>
      <c r="N2428" s="291" t="s">
        <v>42</v>
      </c>
    </row>
    <row r="2429" s="291" customFormat="1" hidden="1" outlineLevel="2" spans="1:14">
      <c r="A2429" s="291">
        <v>2216</v>
      </c>
      <c r="B2429" s="291" t="s">
        <v>1164</v>
      </c>
      <c r="C2429" s="291" t="s">
        <v>1603</v>
      </c>
      <c r="D2429" s="291" t="s">
        <v>536</v>
      </c>
      <c r="E2429" s="291" t="s">
        <v>1166</v>
      </c>
      <c r="F2429" s="291" t="s">
        <v>1167</v>
      </c>
      <c r="G2429" s="291" t="s">
        <v>1171</v>
      </c>
      <c r="H2429" s="294">
        <v>18.23</v>
      </c>
      <c r="I2429" s="294">
        <v>36.456</v>
      </c>
      <c r="J2429" s="291" t="s">
        <v>1169</v>
      </c>
      <c r="K2429" s="294">
        <v>227.85</v>
      </c>
      <c r="L2429" s="294">
        <v>3473.25</v>
      </c>
      <c r="M2429" s="294">
        <v>3245.4</v>
      </c>
      <c r="N2429" s="291" t="s">
        <v>42</v>
      </c>
    </row>
    <row r="2430" s="291" customFormat="1" hidden="1" outlineLevel="2" spans="1:14">
      <c r="A2430" s="291">
        <v>2217</v>
      </c>
      <c r="B2430" s="291" t="s">
        <v>1164</v>
      </c>
      <c r="C2430" s="291" t="s">
        <v>1603</v>
      </c>
      <c r="D2430" s="291" t="s">
        <v>536</v>
      </c>
      <c r="E2430" s="291" t="s">
        <v>1166</v>
      </c>
      <c r="F2430" s="291" t="s">
        <v>1167</v>
      </c>
      <c r="G2430" s="291" t="s">
        <v>1172</v>
      </c>
      <c r="H2430" s="294">
        <v>18.23</v>
      </c>
      <c r="I2430" s="294">
        <v>36.456</v>
      </c>
      <c r="J2430" s="291" t="s">
        <v>1169</v>
      </c>
      <c r="K2430" s="294">
        <v>227.85</v>
      </c>
      <c r="L2430" s="294">
        <v>3473.25</v>
      </c>
      <c r="M2430" s="294">
        <v>3245.4</v>
      </c>
      <c r="N2430" s="291" t="s">
        <v>42</v>
      </c>
    </row>
    <row r="2431" s="291" customFormat="1" hidden="1" outlineLevel="2" spans="1:14">
      <c r="A2431" s="291">
        <v>2218</v>
      </c>
      <c r="B2431" s="291" t="s">
        <v>1164</v>
      </c>
      <c r="C2431" s="291" t="s">
        <v>1603</v>
      </c>
      <c r="D2431" s="291" t="s">
        <v>536</v>
      </c>
      <c r="E2431" s="291" t="s">
        <v>1166</v>
      </c>
      <c r="F2431" s="291" t="s">
        <v>1167</v>
      </c>
      <c r="G2431" s="291" t="s">
        <v>1173</v>
      </c>
      <c r="H2431" s="294">
        <v>18.23</v>
      </c>
      <c r="I2431" s="294">
        <v>36.456</v>
      </c>
      <c r="J2431" s="291" t="s">
        <v>1169</v>
      </c>
      <c r="K2431" s="294">
        <v>227.85</v>
      </c>
      <c r="L2431" s="294">
        <v>3473.25</v>
      </c>
      <c r="M2431" s="294">
        <v>3245.4</v>
      </c>
      <c r="N2431" s="291" t="s">
        <v>42</v>
      </c>
    </row>
    <row r="2432" s="291" customFormat="1" hidden="1" outlineLevel="2" spans="1:14">
      <c r="A2432" s="291">
        <v>2219</v>
      </c>
      <c r="B2432" s="291" t="s">
        <v>1164</v>
      </c>
      <c r="C2432" s="291" t="s">
        <v>1603</v>
      </c>
      <c r="D2432" s="291" t="s">
        <v>536</v>
      </c>
      <c r="E2432" s="291" t="s">
        <v>1166</v>
      </c>
      <c r="F2432" s="291" t="s">
        <v>1167</v>
      </c>
      <c r="G2432" s="291" t="s">
        <v>1174</v>
      </c>
      <c r="H2432" s="294">
        <v>18.23</v>
      </c>
      <c r="I2432" s="294">
        <v>36.456</v>
      </c>
      <c r="J2432" s="291" t="s">
        <v>1169</v>
      </c>
      <c r="K2432" s="294">
        <v>227.85</v>
      </c>
      <c r="L2432" s="294">
        <v>3473.25</v>
      </c>
      <c r="M2432" s="294">
        <v>3245.4</v>
      </c>
      <c r="N2432" s="291" t="s">
        <v>42</v>
      </c>
    </row>
    <row r="2433" s="291" customFormat="1" hidden="1" outlineLevel="2" spans="1:14">
      <c r="A2433" s="291">
        <v>2220</v>
      </c>
      <c r="B2433" s="291" t="s">
        <v>1164</v>
      </c>
      <c r="C2433" s="291" t="s">
        <v>1603</v>
      </c>
      <c r="D2433" s="291" t="s">
        <v>536</v>
      </c>
      <c r="E2433" s="291" t="s">
        <v>1166</v>
      </c>
      <c r="F2433" s="291" t="s">
        <v>1167</v>
      </c>
      <c r="G2433" s="291" t="s">
        <v>1175</v>
      </c>
      <c r="H2433" s="294">
        <v>18.23</v>
      </c>
      <c r="I2433" s="294">
        <v>36.456</v>
      </c>
      <c r="J2433" s="291" t="s">
        <v>1169</v>
      </c>
      <c r="K2433" s="294">
        <v>227.85</v>
      </c>
      <c r="L2433" s="294">
        <v>3473.25</v>
      </c>
      <c r="M2433" s="294">
        <v>3245.4</v>
      </c>
      <c r="N2433" s="291" t="s">
        <v>42</v>
      </c>
    </row>
    <row r="2434" s="291" customFormat="1" outlineLevel="1" collapsed="1" spans="4:14">
      <c r="D2434" s="293" t="s">
        <v>1604</v>
      </c>
      <c r="H2434" s="294">
        <f>SUBTOTAL(9,H2423:H2433)</f>
        <v>200.53</v>
      </c>
      <c r="I2434" s="294">
        <f>SUBTOTAL(9,I2423:I2433)</f>
        <v>401.016</v>
      </c>
      <c r="K2434" s="294"/>
      <c r="L2434" s="294"/>
      <c r="M2434" s="294"/>
      <c r="N2434" s="291">
        <f>SUBTOTAL(9,N2423:N2433)</f>
        <v>0</v>
      </c>
    </row>
    <row r="2435" s="291" customFormat="1" hidden="1" outlineLevel="2" spans="1:14">
      <c r="A2435" s="291">
        <v>2221</v>
      </c>
      <c r="B2435" s="291" t="s">
        <v>1164</v>
      </c>
      <c r="C2435" s="291" t="s">
        <v>1605</v>
      </c>
      <c r="D2435" s="291" t="s">
        <v>528</v>
      </c>
      <c r="E2435" s="291" t="s">
        <v>1166</v>
      </c>
      <c r="F2435" s="291" t="s">
        <v>1167</v>
      </c>
      <c r="G2435" s="291" t="s">
        <v>1178</v>
      </c>
      <c r="H2435" s="294">
        <v>18.23</v>
      </c>
      <c r="I2435" s="294">
        <v>36.456</v>
      </c>
      <c r="J2435" s="291" t="s">
        <v>1169</v>
      </c>
      <c r="K2435" s="294">
        <v>227.85</v>
      </c>
      <c r="L2435" s="294">
        <v>3473.25</v>
      </c>
      <c r="M2435" s="294">
        <v>3245.4</v>
      </c>
      <c r="N2435" s="291" t="s">
        <v>42</v>
      </c>
    </row>
    <row r="2436" s="291" customFormat="1" hidden="1" outlineLevel="2" spans="1:14">
      <c r="A2436" s="291">
        <v>2222</v>
      </c>
      <c r="B2436" s="291" t="s">
        <v>1164</v>
      </c>
      <c r="C2436" s="291" t="s">
        <v>1605</v>
      </c>
      <c r="D2436" s="291" t="s">
        <v>528</v>
      </c>
      <c r="E2436" s="291" t="s">
        <v>1166</v>
      </c>
      <c r="F2436" s="291" t="s">
        <v>1167</v>
      </c>
      <c r="G2436" s="291" t="s">
        <v>1179</v>
      </c>
      <c r="H2436" s="294">
        <v>18.23</v>
      </c>
      <c r="I2436" s="294">
        <v>36.456</v>
      </c>
      <c r="J2436" s="291" t="s">
        <v>1169</v>
      </c>
      <c r="K2436" s="294">
        <v>227.85</v>
      </c>
      <c r="L2436" s="294">
        <v>3473.25</v>
      </c>
      <c r="M2436" s="294">
        <v>3245.4</v>
      </c>
      <c r="N2436" s="291" t="s">
        <v>42</v>
      </c>
    </row>
    <row r="2437" s="291" customFormat="1" hidden="1" outlineLevel="2" spans="1:14">
      <c r="A2437" s="291">
        <v>2223</v>
      </c>
      <c r="B2437" s="291" t="s">
        <v>1164</v>
      </c>
      <c r="C2437" s="291" t="s">
        <v>1605</v>
      </c>
      <c r="D2437" s="291" t="s">
        <v>528</v>
      </c>
      <c r="E2437" s="291" t="s">
        <v>1166</v>
      </c>
      <c r="F2437" s="291" t="s">
        <v>1167</v>
      </c>
      <c r="G2437" s="291" t="s">
        <v>1180</v>
      </c>
      <c r="H2437" s="294">
        <v>18.23</v>
      </c>
      <c r="I2437" s="294">
        <v>36.456</v>
      </c>
      <c r="J2437" s="291" t="s">
        <v>1169</v>
      </c>
      <c r="K2437" s="294">
        <v>227.85</v>
      </c>
      <c r="L2437" s="294">
        <v>3473.25</v>
      </c>
      <c r="M2437" s="294">
        <v>3245.4</v>
      </c>
      <c r="N2437" s="291" t="s">
        <v>42</v>
      </c>
    </row>
    <row r="2438" s="291" customFormat="1" hidden="1" outlineLevel="2" spans="1:14">
      <c r="A2438" s="291">
        <v>2224</v>
      </c>
      <c r="B2438" s="291" t="s">
        <v>1164</v>
      </c>
      <c r="C2438" s="291" t="s">
        <v>1605</v>
      </c>
      <c r="D2438" s="291" t="s">
        <v>528</v>
      </c>
      <c r="E2438" s="291" t="s">
        <v>1166</v>
      </c>
      <c r="F2438" s="291" t="s">
        <v>1167</v>
      </c>
      <c r="G2438" s="291" t="s">
        <v>1181</v>
      </c>
      <c r="H2438" s="294">
        <v>18.23</v>
      </c>
      <c r="I2438" s="294">
        <v>36.456</v>
      </c>
      <c r="J2438" s="291" t="s">
        <v>1169</v>
      </c>
      <c r="K2438" s="294">
        <v>227.85</v>
      </c>
      <c r="L2438" s="294">
        <v>3473.25</v>
      </c>
      <c r="M2438" s="294">
        <v>3245.4</v>
      </c>
      <c r="N2438" s="291" t="s">
        <v>42</v>
      </c>
    </row>
    <row r="2439" s="291" customFormat="1" hidden="1" outlineLevel="2" spans="1:14">
      <c r="A2439" s="291">
        <v>2225</v>
      </c>
      <c r="B2439" s="291" t="s">
        <v>1164</v>
      </c>
      <c r="C2439" s="291" t="s">
        <v>1605</v>
      </c>
      <c r="D2439" s="291" t="s">
        <v>528</v>
      </c>
      <c r="E2439" s="291" t="s">
        <v>1166</v>
      </c>
      <c r="F2439" s="291" t="s">
        <v>1167</v>
      </c>
      <c r="G2439" s="291" t="s">
        <v>1168</v>
      </c>
      <c r="H2439" s="294">
        <v>18.23</v>
      </c>
      <c r="I2439" s="294">
        <v>36.456</v>
      </c>
      <c r="J2439" s="291" t="s">
        <v>1169</v>
      </c>
      <c r="K2439" s="294">
        <v>227.85</v>
      </c>
      <c r="L2439" s="294">
        <v>3473.25</v>
      </c>
      <c r="M2439" s="294">
        <v>3245.4</v>
      </c>
      <c r="N2439" s="291" t="s">
        <v>42</v>
      </c>
    </row>
    <row r="2440" s="291" customFormat="1" hidden="1" outlineLevel="2" spans="1:14">
      <c r="A2440" s="291">
        <v>2226</v>
      </c>
      <c r="B2440" s="291" t="s">
        <v>1164</v>
      </c>
      <c r="C2440" s="291" t="s">
        <v>1605</v>
      </c>
      <c r="D2440" s="291" t="s">
        <v>528</v>
      </c>
      <c r="E2440" s="291" t="s">
        <v>1166</v>
      </c>
      <c r="F2440" s="291" t="s">
        <v>1167</v>
      </c>
      <c r="G2440" s="291" t="s">
        <v>1170</v>
      </c>
      <c r="H2440" s="294">
        <v>18.23</v>
      </c>
      <c r="I2440" s="294">
        <v>36.456</v>
      </c>
      <c r="J2440" s="291" t="s">
        <v>1169</v>
      </c>
      <c r="K2440" s="294">
        <v>227.85</v>
      </c>
      <c r="L2440" s="294">
        <v>3473.25</v>
      </c>
      <c r="M2440" s="294">
        <v>3245.4</v>
      </c>
      <c r="N2440" s="291" t="s">
        <v>42</v>
      </c>
    </row>
    <row r="2441" s="291" customFormat="1" hidden="1" outlineLevel="2" spans="1:14">
      <c r="A2441" s="291">
        <v>2227</v>
      </c>
      <c r="B2441" s="291" t="s">
        <v>1164</v>
      </c>
      <c r="C2441" s="291" t="s">
        <v>1605</v>
      </c>
      <c r="D2441" s="291" t="s">
        <v>528</v>
      </c>
      <c r="E2441" s="291" t="s">
        <v>1166</v>
      </c>
      <c r="F2441" s="291" t="s">
        <v>1167</v>
      </c>
      <c r="G2441" s="291" t="s">
        <v>1171</v>
      </c>
      <c r="H2441" s="294">
        <v>18.23</v>
      </c>
      <c r="I2441" s="294">
        <v>36.456</v>
      </c>
      <c r="J2441" s="291" t="s">
        <v>1169</v>
      </c>
      <c r="K2441" s="294">
        <v>227.85</v>
      </c>
      <c r="L2441" s="294">
        <v>3473.25</v>
      </c>
      <c r="M2441" s="294">
        <v>3245.4</v>
      </c>
      <c r="N2441" s="291" t="s">
        <v>42</v>
      </c>
    </row>
    <row r="2442" s="291" customFormat="1" hidden="1" outlineLevel="2" spans="1:14">
      <c r="A2442" s="291">
        <v>2228</v>
      </c>
      <c r="B2442" s="291" t="s">
        <v>1164</v>
      </c>
      <c r="C2442" s="291" t="s">
        <v>1605</v>
      </c>
      <c r="D2442" s="291" t="s">
        <v>528</v>
      </c>
      <c r="E2442" s="291" t="s">
        <v>1166</v>
      </c>
      <c r="F2442" s="291" t="s">
        <v>1167</v>
      </c>
      <c r="G2442" s="291" t="s">
        <v>1172</v>
      </c>
      <c r="H2442" s="294">
        <v>18.23</v>
      </c>
      <c r="I2442" s="294">
        <v>36.456</v>
      </c>
      <c r="J2442" s="291" t="s">
        <v>1169</v>
      </c>
      <c r="K2442" s="294">
        <v>227.85</v>
      </c>
      <c r="L2442" s="294">
        <v>3473.25</v>
      </c>
      <c r="M2442" s="294">
        <v>3245.4</v>
      </c>
      <c r="N2442" s="291" t="s">
        <v>42</v>
      </c>
    </row>
    <row r="2443" s="291" customFormat="1" hidden="1" outlineLevel="2" spans="1:14">
      <c r="A2443" s="291">
        <v>2229</v>
      </c>
      <c r="B2443" s="291" t="s">
        <v>1164</v>
      </c>
      <c r="C2443" s="291" t="s">
        <v>1605</v>
      </c>
      <c r="D2443" s="291" t="s">
        <v>528</v>
      </c>
      <c r="E2443" s="291" t="s">
        <v>1166</v>
      </c>
      <c r="F2443" s="291" t="s">
        <v>1167</v>
      </c>
      <c r="G2443" s="291" t="s">
        <v>1173</v>
      </c>
      <c r="H2443" s="294">
        <v>18.23</v>
      </c>
      <c r="I2443" s="294">
        <v>36.456</v>
      </c>
      <c r="J2443" s="291" t="s">
        <v>1169</v>
      </c>
      <c r="K2443" s="294">
        <v>227.85</v>
      </c>
      <c r="L2443" s="294">
        <v>3473.25</v>
      </c>
      <c r="M2443" s="294">
        <v>3245.4</v>
      </c>
      <c r="N2443" s="291" t="s">
        <v>42</v>
      </c>
    </row>
    <row r="2444" s="291" customFormat="1" hidden="1" outlineLevel="2" spans="1:14">
      <c r="A2444" s="291">
        <v>2230</v>
      </c>
      <c r="B2444" s="291" t="s">
        <v>1164</v>
      </c>
      <c r="C2444" s="291" t="s">
        <v>1605</v>
      </c>
      <c r="D2444" s="291" t="s">
        <v>528</v>
      </c>
      <c r="E2444" s="291" t="s">
        <v>1166</v>
      </c>
      <c r="F2444" s="291" t="s">
        <v>1167</v>
      </c>
      <c r="G2444" s="291" t="s">
        <v>1174</v>
      </c>
      <c r="H2444" s="294">
        <v>18.23</v>
      </c>
      <c r="I2444" s="294">
        <v>36.456</v>
      </c>
      <c r="J2444" s="291" t="s">
        <v>1169</v>
      </c>
      <c r="K2444" s="294">
        <v>227.85</v>
      </c>
      <c r="L2444" s="294">
        <v>3473.25</v>
      </c>
      <c r="M2444" s="294">
        <v>3245.4</v>
      </c>
      <c r="N2444" s="291" t="s">
        <v>42</v>
      </c>
    </row>
    <row r="2445" s="291" customFormat="1" hidden="1" outlineLevel="2" spans="1:14">
      <c r="A2445" s="291">
        <v>2231</v>
      </c>
      <c r="B2445" s="291" t="s">
        <v>1164</v>
      </c>
      <c r="C2445" s="291" t="s">
        <v>1605</v>
      </c>
      <c r="D2445" s="291" t="s">
        <v>528</v>
      </c>
      <c r="E2445" s="291" t="s">
        <v>1166</v>
      </c>
      <c r="F2445" s="291" t="s">
        <v>1167</v>
      </c>
      <c r="G2445" s="291" t="s">
        <v>1175</v>
      </c>
      <c r="H2445" s="294">
        <v>18.23</v>
      </c>
      <c r="I2445" s="294">
        <v>36.456</v>
      </c>
      <c r="J2445" s="291" t="s">
        <v>1169</v>
      </c>
      <c r="K2445" s="294">
        <v>227.85</v>
      </c>
      <c r="L2445" s="294">
        <v>3473.25</v>
      </c>
      <c r="M2445" s="294">
        <v>3245.4</v>
      </c>
      <c r="N2445" s="291" t="s">
        <v>42</v>
      </c>
    </row>
    <row r="2446" s="291" customFormat="1" outlineLevel="1" collapsed="1" spans="4:14">
      <c r="D2446" s="293" t="s">
        <v>1606</v>
      </c>
      <c r="H2446" s="294">
        <f>SUBTOTAL(9,H2435:H2445)</f>
        <v>200.53</v>
      </c>
      <c r="I2446" s="294">
        <f>SUBTOTAL(9,I2435:I2445)</f>
        <v>401.016</v>
      </c>
      <c r="K2446" s="294"/>
      <c r="L2446" s="294"/>
      <c r="M2446" s="294"/>
      <c r="N2446" s="291">
        <f>SUBTOTAL(9,N2435:N2445)</f>
        <v>0</v>
      </c>
    </row>
    <row r="2447" s="291" customFormat="1" hidden="1" outlineLevel="2" spans="1:14">
      <c r="A2447" s="291">
        <v>2232</v>
      </c>
      <c r="B2447" s="291" t="s">
        <v>1164</v>
      </c>
      <c r="C2447" s="291" t="s">
        <v>1607</v>
      </c>
      <c r="D2447" s="291" t="s">
        <v>524</v>
      </c>
      <c r="E2447" s="291" t="s">
        <v>1166</v>
      </c>
      <c r="F2447" s="291" t="s">
        <v>1167</v>
      </c>
      <c r="G2447" s="291" t="s">
        <v>1178</v>
      </c>
      <c r="H2447" s="294">
        <v>18.23</v>
      </c>
      <c r="I2447" s="294">
        <v>36.456</v>
      </c>
      <c r="J2447" s="291" t="s">
        <v>1169</v>
      </c>
      <c r="K2447" s="294">
        <v>227.85</v>
      </c>
      <c r="L2447" s="294">
        <v>3473.25</v>
      </c>
      <c r="M2447" s="294">
        <v>3245.4</v>
      </c>
      <c r="N2447" s="291" t="s">
        <v>42</v>
      </c>
    </row>
    <row r="2448" s="291" customFormat="1" hidden="1" outlineLevel="2" spans="1:14">
      <c r="A2448" s="291">
        <v>2233</v>
      </c>
      <c r="B2448" s="291" t="s">
        <v>1164</v>
      </c>
      <c r="C2448" s="291" t="s">
        <v>1607</v>
      </c>
      <c r="D2448" s="291" t="s">
        <v>524</v>
      </c>
      <c r="E2448" s="291" t="s">
        <v>1166</v>
      </c>
      <c r="F2448" s="291" t="s">
        <v>1167</v>
      </c>
      <c r="G2448" s="291" t="s">
        <v>1179</v>
      </c>
      <c r="H2448" s="294">
        <v>18.23</v>
      </c>
      <c r="I2448" s="294">
        <v>36.456</v>
      </c>
      <c r="J2448" s="291" t="s">
        <v>1169</v>
      </c>
      <c r="K2448" s="294">
        <v>227.85</v>
      </c>
      <c r="L2448" s="294">
        <v>3473.25</v>
      </c>
      <c r="M2448" s="294">
        <v>3245.4</v>
      </c>
      <c r="N2448" s="291" t="s">
        <v>42</v>
      </c>
    </row>
    <row r="2449" s="291" customFormat="1" hidden="1" outlineLevel="2" spans="1:14">
      <c r="A2449" s="291">
        <v>2234</v>
      </c>
      <c r="B2449" s="291" t="s">
        <v>1164</v>
      </c>
      <c r="C2449" s="291" t="s">
        <v>1607</v>
      </c>
      <c r="D2449" s="291" t="s">
        <v>524</v>
      </c>
      <c r="E2449" s="291" t="s">
        <v>1166</v>
      </c>
      <c r="F2449" s="291" t="s">
        <v>1167</v>
      </c>
      <c r="G2449" s="291" t="s">
        <v>1180</v>
      </c>
      <c r="H2449" s="294">
        <v>18.23</v>
      </c>
      <c r="I2449" s="294">
        <v>36.456</v>
      </c>
      <c r="J2449" s="291" t="s">
        <v>1169</v>
      </c>
      <c r="K2449" s="294">
        <v>227.85</v>
      </c>
      <c r="L2449" s="294">
        <v>3473.25</v>
      </c>
      <c r="M2449" s="294">
        <v>3245.4</v>
      </c>
      <c r="N2449" s="291" t="s">
        <v>42</v>
      </c>
    </row>
    <row r="2450" s="291" customFormat="1" hidden="1" outlineLevel="2" spans="1:14">
      <c r="A2450" s="291">
        <v>2235</v>
      </c>
      <c r="B2450" s="291" t="s">
        <v>1164</v>
      </c>
      <c r="C2450" s="291" t="s">
        <v>1607</v>
      </c>
      <c r="D2450" s="291" t="s">
        <v>524</v>
      </c>
      <c r="E2450" s="291" t="s">
        <v>1166</v>
      </c>
      <c r="F2450" s="291" t="s">
        <v>1167</v>
      </c>
      <c r="G2450" s="291" t="s">
        <v>1181</v>
      </c>
      <c r="H2450" s="294">
        <v>18.23</v>
      </c>
      <c r="I2450" s="294">
        <v>36.456</v>
      </c>
      <c r="J2450" s="291" t="s">
        <v>1169</v>
      </c>
      <c r="K2450" s="294">
        <v>227.85</v>
      </c>
      <c r="L2450" s="294">
        <v>3473.25</v>
      </c>
      <c r="M2450" s="294">
        <v>3245.4</v>
      </c>
      <c r="N2450" s="291" t="s">
        <v>42</v>
      </c>
    </row>
    <row r="2451" s="291" customFormat="1" hidden="1" outlineLevel="2" spans="1:14">
      <c r="A2451" s="291">
        <v>2236</v>
      </c>
      <c r="B2451" s="291" t="s">
        <v>1164</v>
      </c>
      <c r="C2451" s="291" t="s">
        <v>1607</v>
      </c>
      <c r="D2451" s="291" t="s">
        <v>524</v>
      </c>
      <c r="E2451" s="291" t="s">
        <v>1166</v>
      </c>
      <c r="F2451" s="291" t="s">
        <v>1167</v>
      </c>
      <c r="G2451" s="291" t="s">
        <v>1168</v>
      </c>
      <c r="H2451" s="294">
        <v>18.23</v>
      </c>
      <c r="I2451" s="294">
        <v>36.456</v>
      </c>
      <c r="J2451" s="291" t="s">
        <v>1169</v>
      </c>
      <c r="K2451" s="294">
        <v>227.85</v>
      </c>
      <c r="L2451" s="294">
        <v>3473.25</v>
      </c>
      <c r="M2451" s="294">
        <v>3245.4</v>
      </c>
      <c r="N2451" s="291" t="s">
        <v>42</v>
      </c>
    </row>
    <row r="2452" s="291" customFormat="1" hidden="1" outlineLevel="2" spans="1:14">
      <c r="A2452" s="291">
        <v>2237</v>
      </c>
      <c r="B2452" s="291" t="s">
        <v>1164</v>
      </c>
      <c r="C2452" s="291" t="s">
        <v>1607</v>
      </c>
      <c r="D2452" s="291" t="s">
        <v>524</v>
      </c>
      <c r="E2452" s="291" t="s">
        <v>1166</v>
      </c>
      <c r="F2452" s="291" t="s">
        <v>1167</v>
      </c>
      <c r="G2452" s="291" t="s">
        <v>1170</v>
      </c>
      <c r="H2452" s="294">
        <v>18.23</v>
      </c>
      <c r="I2452" s="294">
        <v>36.456</v>
      </c>
      <c r="J2452" s="291" t="s">
        <v>1169</v>
      </c>
      <c r="K2452" s="294">
        <v>227.85</v>
      </c>
      <c r="L2452" s="294">
        <v>3473.25</v>
      </c>
      <c r="M2452" s="294">
        <v>3245.4</v>
      </c>
      <c r="N2452" s="291" t="s">
        <v>42</v>
      </c>
    </row>
    <row r="2453" s="291" customFormat="1" hidden="1" outlineLevel="2" spans="1:14">
      <c r="A2453" s="291">
        <v>2238</v>
      </c>
      <c r="B2453" s="291" t="s">
        <v>1164</v>
      </c>
      <c r="C2453" s="291" t="s">
        <v>1607</v>
      </c>
      <c r="D2453" s="291" t="s">
        <v>524</v>
      </c>
      <c r="E2453" s="291" t="s">
        <v>1166</v>
      </c>
      <c r="F2453" s="291" t="s">
        <v>1167</v>
      </c>
      <c r="G2453" s="291" t="s">
        <v>1171</v>
      </c>
      <c r="H2453" s="294">
        <v>18.23</v>
      </c>
      <c r="I2453" s="294">
        <v>36.456</v>
      </c>
      <c r="J2453" s="291" t="s">
        <v>1169</v>
      </c>
      <c r="K2453" s="294">
        <v>227.85</v>
      </c>
      <c r="L2453" s="294">
        <v>3473.25</v>
      </c>
      <c r="M2453" s="294">
        <v>3245.4</v>
      </c>
      <c r="N2453" s="291" t="s">
        <v>42</v>
      </c>
    </row>
    <row r="2454" s="291" customFormat="1" hidden="1" outlineLevel="2" spans="1:14">
      <c r="A2454" s="291">
        <v>2239</v>
      </c>
      <c r="B2454" s="291" t="s">
        <v>1164</v>
      </c>
      <c r="C2454" s="291" t="s">
        <v>1607</v>
      </c>
      <c r="D2454" s="291" t="s">
        <v>524</v>
      </c>
      <c r="E2454" s="291" t="s">
        <v>1166</v>
      </c>
      <c r="F2454" s="291" t="s">
        <v>1167</v>
      </c>
      <c r="G2454" s="291" t="s">
        <v>1172</v>
      </c>
      <c r="H2454" s="294">
        <v>18.23</v>
      </c>
      <c r="I2454" s="294">
        <v>36.456</v>
      </c>
      <c r="J2454" s="291" t="s">
        <v>1169</v>
      </c>
      <c r="K2454" s="294">
        <v>227.85</v>
      </c>
      <c r="L2454" s="294">
        <v>3473.25</v>
      </c>
      <c r="M2454" s="294">
        <v>3245.4</v>
      </c>
      <c r="N2454" s="291" t="s">
        <v>42</v>
      </c>
    </row>
    <row r="2455" s="291" customFormat="1" hidden="1" outlineLevel="2" spans="1:14">
      <c r="A2455" s="291">
        <v>2240</v>
      </c>
      <c r="B2455" s="291" t="s">
        <v>1164</v>
      </c>
      <c r="C2455" s="291" t="s">
        <v>1607</v>
      </c>
      <c r="D2455" s="291" t="s">
        <v>524</v>
      </c>
      <c r="E2455" s="291" t="s">
        <v>1166</v>
      </c>
      <c r="F2455" s="291" t="s">
        <v>1167</v>
      </c>
      <c r="G2455" s="291" t="s">
        <v>1173</v>
      </c>
      <c r="H2455" s="294">
        <v>18.23</v>
      </c>
      <c r="I2455" s="294">
        <v>36.456</v>
      </c>
      <c r="J2455" s="291" t="s">
        <v>1169</v>
      </c>
      <c r="K2455" s="294">
        <v>227.85</v>
      </c>
      <c r="L2455" s="294">
        <v>3473.25</v>
      </c>
      <c r="M2455" s="294">
        <v>3245.4</v>
      </c>
      <c r="N2455" s="291" t="s">
        <v>42</v>
      </c>
    </row>
    <row r="2456" s="291" customFormat="1" hidden="1" outlineLevel="2" spans="1:14">
      <c r="A2456" s="291">
        <v>2241</v>
      </c>
      <c r="B2456" s="291" t="s">
        <v>1164</v>
      </c>
      <c r="C2456" s="291" t="s">
        <v>1607</v>
      </c>
      <c r="D2456" s="291" t="s">
        <v>524</v>
      </c>
      <c r="E2456" s="291" t="s">
        <v>1166</v>
      </c>
      <c r="F2456" s="291" t="s">
        <v>1167</v>
      </c>
      <c r="G2456" s="291" t="s">
        <v>1174</v>
      </c>
      <c r="H2456" s="294">
        <v>18.23</v>
      </c>
      <c r="I2456" s="294">
        <v>36.456</v>
      </c>
      <c r="J2456" s="291" t="s">
        <v>1169</v>
      </c>
      <c r="K2456" s="294">
        <v>227.85</v>
      </c>
      <c r="L2456" s="294">
        <v>3473.25</v>
      </c>
      <c r="M2456" s="294">
        <v>3245.4</v>
      </c>
      <c r="N2456" s="291" t="s">
        <v>42</v>
      </c>
    </row>
    <row r="2457" s="291" customFormat="1" hidden="1" outlineLevel="2" spans="1:14">
      <c r="A2457" s="291">
        <v>2242</v>
      </c>
      <c r="B2457" s="291" t="s">
        <v>1164</v>
      </c>
      <c r="C2457" s="291" t="s">
        <v>1607</v>
      </c>
      <c r="D2457" s="291" t="s">
        <v>524</v>
      </c>
      <c r="E2457" s="291" t="s">
        <v>1166</v>
      </c>
      <c r="F2457" s="291" t="s">
        <v>1167</v>
      </c>
      <c r="G2457" s="291" t="s">
        <v>1175</v>
      </c>
      <c r="H2457" s="294">
        <v>18.23</v>
      </c>
      <c r="I2457" s="294">
        <v>36.456</v>
      </c>
      <c r="J2457" s="291" t="s">
        <v>1169</v>
      </c>
      <c r="K2457" s="294">
        <v>227.85</v>
      </c>
      <c r="L2457" s="294">
        <v>3473.25</v>
      </c>
      <c r="M2457" s="294">
        <v>3245.4</v>
      </c>
      <c r="N2457" s="291" t="s">
        <v>42</v>
      </c>
    </row>
    <row r="2458" s="291" customFormat="1" outlineLevel="1" collapsed="1" spans="4:14">
      <c r="D2458" s="293" t="s">
        <v>1608</v>
      </c>
      <c r="H2458" s="294">
        <f>SUBTOTAL(9,H2447:H2457)</f>
        <v>200.53</v>
      </c>
      <c r="I2458" s="294">
        <f>SUBTOTAL(9,I2447:I2457)</f>
        <v>401.016</v>
      </c>
      <c r="K2458" s="294"/>
      <c r="L2458" s="294"/>
      <c r="M2458" s="294"/>
      <c r="N2458" s="291">
        <f>SUBTOTAL(9,N2447:N2457)</f>
        <v>0</v>
      </c>
    </row>
    <row r="2459" s="291" customFormat="1" hidden="1" outlineLevel="2" spans="1:14">
      <c r="A2459" s="291">
        <v>2243</v>
      </c>
      <c r="B2459" s="291" t="s">
        <v>1164</v>
      </c>
      <c r="C2459" s="291" t="s">
        <v>1609</v>
      </c>
      <c r="D2459" s="291" t="s">
        <v>532</v>
      </c>
      <c r="E2459" s="291" t="s">
        <v>1166</v>
      </c>
      <c r="F2459" s="291" t="s">
        <v>1167</v>
      </c>
      <c r="G2459" s="291" t="s">
        <v>1178</v>
      </c>
      <c r="H2459" s="294">
        <v>18.23</v>
      </c>
      <c r="I2459" s="294">
        <v>36.456</v>
      </c>
      <c r="J2459" s="291" t="s">
        <v>1169</v>
      </c>
      <c r="K2459" s="294">
        <v>227.85</v>
      </c>
      <c r="L2459" s="294">
        <v>3473.25</v>
      </c>
      <c r="M2459" s="294">
        <v>3245.4</v>
      </c>
      <c r="N2459" s="291" t="s">
        <v>42</v>
      </c>
    </row>
    <row r="2460" s="291" customFormat="1" hidden="1" outlineLevel="2" spans="1:14">
      <c r="A2460" s="291">
        <v>2244</v>
      </c>
      <c r="B2460" s="291" t="s">
        <v>1164</v>
      </c>
      <c r="C2460" s="291" t="s">
        <v>1609</v>
      </c>
      <c r="D2460" s="291" t="s">
        <v>532</v>
      </c>
      <c r="E2460" s="291" t="s">
        <v>1166</v>
      </c>
      <c r="F2460" s="291" t="s">
        <v>1167</v>
      </c>
      <c r="G2460" s="291" t="s">
        <v>1179</v>
      </c>
      <c r="H2460" s="294">
        <v>18.23</v>
      </c>
      <c r="I2460" s="294">
        <v>36.456</v>
      </c>
      <c r="J2460" s="291" t="s">
        <v>1169</v>
      </c>
      <c r="K2460" s="294">
        <v>227.85</v>
      </c>
      <c r="L2460" s="294">
        <v>3473.25</v>
      </c>
      <c r="M2460" s="294">
        <v>3245.4</v>
      </c>
      <c r="N2460" s="291" t="s">
        <v>42</v>
      </c>
    </row>
    <row r="2461" s="291" customFormat="1" hidden="1" outlineLevel="2" spans="1:14">
      <c r="A2461" s="291">
        <v>2245</v>
      </c>
      <c r="B2461" s="291" t="s">
        <v>1164</v>
      </c>
      <c r="C2461" s="291" t="s">
        <v>1609</v>
      </c>
      <c r="D2461" s="291" t="s">
        <v>532</v>
      </c>
      <c r="E2461" s="291" t="s">
        <v>1166</v>
      </c>
      <c r="F2461" s="291" t="s">
        <v>1167</v>
      </c>
      <c r="G2461" s="291" t="s">
        <v>1180</v>
      </c>
      <c r="H2461" s="294">
        <v>18.23</v>
      </c>
      <c r="I2461" s="294">
        <v>36.456</v>
      </c>
      <c r="J2461" s="291" t="s">
        <v>1169</v>
      </c>
      <c r="K2461" s="294">
        <v>227.85</v>
      </c>
      <c r="L2461" s="294">
        <v>3473.25</v>
      </c>
      <c r="M2461" s="294">
        <v>3245.4</v>
      </c>
      <c r="N2461" s="291" t="s">
        <v>42</v>
      </c>
    </row>
    <row r="2462" s="291" customFormat="1" hidden="1" outlineLevel="2" spans="1:14">
      <c r="A2462" s="291">
        <v>2246</v>
      </c>
      <c r="B2462" s="291" t="s">
        <v>1164</v>
      </c>
      <c r="C2462" s="291" t="s">
        <v>1609</v>
      </c>
      <c r="D2462" s="291" t="s">
        <v>532</v>
      </c>
      <c r="E2462" s="291" t="s">
        <v>1166</v>
      </c>
      <c r="F2462" s="291" t="s">
        <v>1167</v>
      </c>
      <c r="G2462" s="291" t="s">
        <v>1181</v>
      </c>
      <c r="H2462" s="294">
        <v>18.23</v>
      </c>
      <c r="I2462" s="294">
        <v>36.456</v>
      </c>
      <c r="J2462" s="291" t="s">
        <v>1169</v>
      </c>
      <c r="K2462" s="294">
        <v>227.85</v>
      </c>
      <c r="L2462" s="294">
        <v>3473.25</v>
      </c>
      <c r="M2462" s="294">
        <v>3245.4</v>
      </c>
      <c r="N2462" s="291" t="s">
        <v>42</v>
      </c>
    </row>
    <row r="2463" s="291" customFormat="1" hidden="1" outlineLevel="2" spans="1:14">
      <c r="A2463" s="291">
        <v>2247</v>
      </c>
      <c r="B2463" s="291" t="s">
        <v>1164</v>
      </c>
      <c r="C2463" s="291" t="s">
        <v>1609</v>
      </c>
      <c r="D2463" s="291" t="s">
        <v>532</v>
      </c>
      <c r="E2463" s="291" t="s">
        <v>1166</v>
      </c>
      <c r="F2463" s="291" t="s">
        <v>1167</v>
      </c>
      <c r="G2463" s="291" t="s">
        <v>1168</v>
      </c>
      <c r="H2463" s="294">
        <v>18.23</v>
      </c>
      <c r="I2463" s="294">
        <v>36.456</v>
      </c>
      <c r="J2463" s="291" t="s">
        <v>1169</v>
      </c>
      <c r="K2463" s="294">
        <v>227.85</v>
      </c>
      <c r="L2463" s="294">
        <v>3473.25</v>
      </c>
      <c r="M2463" s="294">
        <v>3245.4</v>
      </c>
      <c r="N2463" s="291" t="s">
        <v>42</v>
      </c>
    </row>
    <row r="2464" s="291" customFormat="1" hidden="1" outlineLevel="2" spans="1:14">
      <c r="A2464" s="291">
        <v>2248</v>
      </c>
      <c r="B2464" s="291" t="s">
        <v>1164</v>
      </c>
      <c r="C2464" s="291" t="s">
        <v>1609</v>
      </c>
      <c r="D2464" s="291" t="s">
        <v>532</v>
      </c>
      <c r="E2464" s="291" t="s">
        <v>1166</v>
      </c>
      <c r="F2464" s="291" t="s">
        <v>1167</v>
      </c>
      <c r="G2464" s="291" t="s">
        <v>1170</v>
      </c>
      <c r="H2464" s="294">
        <v>18.23</v>
      </c>
      <c r="I2464" s="294">
        <v>36.456</v>
      </c>
      <c r="J2464" s="291" t="s">
        <v>1169</v>
      </c>
      <c r="K2464" s="294">
        <v>227.85</v>
      </c>
      <c r="L2464" s="294">
        <v>3473.25</v>
      </c>
      <c r="M2464" s="294">
        <v>3245.4</v>
      </c>
      <c r="N2464" s="291" t="s">
        <v>42</v>
      </c>
    </row>
    <row r="2465" s="291" customFormat="1" hidden="1" outlineLevel="2" spans="1:14">
      <c r="A2465" s="291">
        <v>2249</v>
      </c>
      <c r="B2465" s="291" t="s">
        <v>1164</v>
      </c>
      <c r="C2465" s="291" t="s">
        <v>1609</v>
      </c>
      <c r="D2465" s="291" t="s">
        <v>532</v>
      </c>
      <c r="E2465" s="291" t="s">
        <v>1166</v>
      </c>
      <c r="F2465" s="291" t="s">
        <v>1167</v>
      </c>
      <c r="G2465" s="291" t="s">
        <v>1171</v>
      </c>
      <c r="H2465" s="294">
        <v>18.23</v>
      </c>
      <c r="I2465" s="294">
        <v>36.456</v>
      </c>
      <c r="J2465" s="291" t="s">
        <v>1169</v>
      </c>
      <c r="K2465" s="294">
        <v>227.85</v>
      </c>
      <c r="L2465" s="294">
        <v>3473.25</v>
      </c>
      <c r="M2465" s="294">
        <v>3245.4</v>
      </c>
      <c r="N2465" s="291" t="s">
        <v>42</v>
      </c>
    </row>
    <row r="2466" s="291" customFormat="1" hidden="1" outlineLevel="2" spans="1:14">
      <c r="A2466" s="291">
        <v>2250</v>
      </c>
      <c r="B2466" s="291" t="s">
        <v>1164</v>
      </c>
      <c r="C2466" s="291" t="s">
        <v>1609</v>
      </c>
      <c r="D2466" s="291" t="s">
        <v>532</v>
      </c>
      <c r="E2466" s="291" t="s">
        <v>1166</v>
      </c>
      <c r="F2466" s="291" t="s">
        <v>1167</v>
      </c>
      <c r="G2466" s="291" t="s">
        <v>1172</v>
      </c>
      <c r="H2466" s="294">
        <v>18.23</v>
      </c>
      <c r="I2466" s="294">
        <v>36.456</v>
      </c>
      <c r="J2466" s="291" t="s">
        <v>1169</v>
      </c>
      <c r="K2466" s="294">
        <v>227.85</v>
      </c>
      <c r="L2466" s="294">
        <v>3473.25</v>
      </c>
      <c r="M2466" s="294">
        <v>3245.4</v>
      </c>
      <c r="N2466" s="291" t="s">
        <v>42</v>
      </c>
    </row>
    <row r="2467" s="291" customFormat="1" hidden="1" outlineLevel="2" spans="1:14">
      <c r="A2467" s="291">
        <v>2251</v>
      </c>
      <c r="B2467" s="291" t="s">
        <v>1164</v>
      </c>
      <c r="C2467" s="291" t="s">
        <v>1609</v>
      </c>
      <c r="D2467" s="291" t="s">
        <v>532</v>
      </c>
      <c r="E2467" s="291" t="s">
        <v>1166</v>
      </c>
      <c r="F2467" s="291" t="s">
        <v>1167</v>
      </c>
      <c r="G2467" s="291" t="s">
        <v>1173</v>
      </c>
      <c r="H2467" s="294">
        <v>18.23</v>
      </c>
      <c r="I2467" s="294">
        <v>36.456</v>
      </c>
      <c r="J2467" s="291" t="s">
        <v>1169</v>
      </c>
      <c r="K2467" s="294">
        <v>227.85</v>
      </c>
      <c r="L2467" s="294">
        <v>3473.25</v>
      </c>
      <c r="M2467" s="294">
        <v>3245.4</v>
      </c>
      <c r="N2467" s="291" t="s">
        <v>42</v>
      </c>
    </row>
    <row r="2468" s="291" customFormat="1" hidden="1" outlineLevel="2" spans="1:14">
      <c r="A2468" s="291">
        <v>2252</v>
      </c>
      <c r="B2468" s="291" t="s">
        <v>1164</v>
      </c>
      <c r="C2468" s="291" t="s">
        <v>1609</v>
      </c>
      <c r="D2468" s="291" t="s">
        <v>532</v>
      </c>
      <c r="E2468" s="291" t="s">
        <v>1166</v>
      </c>
      <c r="F2468" s="291" t="s">
        <v>1167</v>
      </c>
      <c r="G2468" s="291" t="s">
        <v>1174</v>
      </c>
      <c r="H2468" s="294">
        <v>18.23</v>
      </c>
      <c r="I2468" s="294">
        <v>36.456</v>
      </c>
      <c r="J2468" s="291" t="s">
        <v>1169</v>
      </c>
      <c r="K2468" s="294">
        <v>227.85</v>
      </c>
      <c r="L2468" s="294">
        <v>3473.25</v>
      </c>
      <c r="M2468" s="294">
        <v>3245.4</v>
      </c>
      <c r="N2468" s="291" t="s">
        <v>42</v>
      </c>
    </row>
    <row r="2469" s="291" customFormat="1" hidden="1" outlineLevel="2" spans="1:14">
      <c r="A2469" s="291">
        <v>2253</v>
      </c>
      <c r="B2469" s="291" t="s">
        <v>1164</v>
      </c>
      <c r="C2469" s="291" t="s">
        <v>1609</v>
      </c>
      <c r="D2469" s="291" t="s">
        <v>532</v>
      </c>
      <c r="E2469" s="291" t="s">
        <v>1166</v>
      </c>
      <c r="F2469" s="291" t="s">
        <v>1167</v>
      </c>
      <c r="G2469" s="291" t="s">
        <v>1175</v>
      </c>
      <c r="H2469" s="294">
        <v>18.23</v>
      </c>
      <c r="I2469" s="294">
        <v>36.456</v>
      </c>
      <c r="J2469" s="291" t="s">
        <v>1169</v>
      </c>
      <c r="K2469" s="294">
        <v>227.85</v>
      </c>
      <c r="L2469" s="294">
        <v>3473.25</v>
      </c>
      <c r="M2469" s="294">
        <v>3245.4</v>
      </c>
      <c r="N2469" s="291" t="s">
        <v>42</v>
      </c>
    </row>
    <row r="2470" s="291" customFormat="1" outlineLevel="1" collapsed="1" spans="4:14">
      <c r="D2470" s="293" t="s">
        <v>1610</v>
      </c>
      <c r="H2470" s="294">
        <f>SUBTOTAL(9,H2459:H2469)</f>
        <v>200.53</v>
      </c>
      <c r="I2470" s="294">
        <f>SUBTOTAL(9,I2459:I2469)</f>
        <v>401.016</v>
      </c>
      <c r="K2470" s="294"/>
      <c r="L2470" s="294"/>
      <c r="M2470" s="294"/>
      <c r="N2470" s="291">
        <f>SUBTOTAL(9,N2459:N2469)</f>
        <v>0</v>
      </c>
    </row>
    <row r="2471" s="291" customFormat="1" hidden="1" outlineLevel="2" spans="1:14">
      <c r="A2471" s="291">
        <v>2254</v>
      </c>
      <c r="B2471" s="291" t="s">
        <v>1164</v>
      </c>
      <c r="C2471" s="291" t="s">
        <v>1611</v>
      </c>
      <c r="D2471" s="291" t="s">
        <v>359</v>
      </c>
      <c r="E2471" s="291" t="s">
        <v>1166</v>
      </c>
      <c r="F2471" s="291" t="s">
        <v>1167</v>
      </c>
      <c r="G2471" s="291" t="s">
        <v>1178</v>
      </c>
      <c r="H2471" s="294">
        <v>18.23</v>
      </c>
      <c r="I2471" s="294">
        <v>36.456</v>
      </c>
      <c r="J2471" s="291" t="s">
        <v>1169</v>
      </c>
      <c r="K2471" s="294">
        <v>227.85</v>
      </c>
      <c r="L2471" s="294">
        <v>3473.25</v>
      </c>
      <c r="M2471" s="294">
        <v>3245.4</v>
      </c>
      <c r="N2471" s="291" t="s">
        <v>42</v>
      </c>
    </row>
    <row r="2472" s="291" customFormat="1" hidden="1" outlineLevel="2" spans="1:14">
      <c r="A2472" s="291">
        <v>2255</v>
      </c>
      <c r="B2472" s="291" t="s">
        <v>1164</v>
      </c>
      <c r="C2472" s="291" t="s">
        <v>1611</v>
      </c>
      <c r="D2472" s="291" t="s">
        <v>359</v>
      </c>
      <c r="E2472" s="291" t="s">
        <v>1166</v>
      </c>
      <c r="F2472" s="291" t="s">
        <v>1167</v>
      </c>
      <c r="G2472" s="291" t="s">
        <v>1179</v>
      </c>
      <c r="H2472" s="294">
        <v>18.23</v>
      </c>
      <c r="I2472" s="294">
        <v>36.456</v>
      </c>
      <c r="J2472" s="291" t="s">
        <v>1169</v>
      </c>
      <c r="K2472" s="294">
        <v>227.85</v>
      </c>
      <c r="L2472" s="294">
        <v>3473.25</v>
      </c>
      <c r="M2472" s="294">
        <v>3245.4</v>
      </c>
      <c r="N2472" s="291" t="s">
        <v>42</v>
      </c>
    </row>
    <row r="2473" s="291" customFormat="1" hidden="1" outlineLevel="2" spans="1:14">
      <c r="A2473" s="291">
        <v>2256</v>
      </c>
      <c r="B2473" s="291" t="s">
        <v>1164</v>
      </c>
      <c r="C2473" s="291" t="s">
        <v>1611</v>
      </c>
      <c r="D2473" s="291" t="s">
        <v>359</v>
      </c>
      <c r="E2473" s="291" t="s">
        <v>1166</v>
      </c>
      <c r="F2473" s="291" t="s">
        <v>1167</v>
      </c>
      <c r="G2473" s="291" t="s">
        <v>1180</v>
      </c>
      <c r="H2473" s="294">
        <v>18.23</v>
      </c>
      <c r="I2473" s="294">
        <v>36.456</v>
      </c>
      <c r="J2473" s="291" t="s">
        <v>1169</v>
      </c>
      <c r="K2473" s="294">
        <v>227.85</v>
      </c>
      <c r="L2473" s="294">
        <v>3473.25</v>
      </c>
      <c r="M2473" s="294">
        <v>3245.4</v>
      </c>
      <c r="N2473" s="291" t="s">
        <v>42</v>
      </c>
    </row>
    <row r="2474" s="291" customFormat="1" hidden="1" outlineLevel="2" spans="1:14">
      <c r="A2474" s="291">
        <v>2257</v>
      </c>
      <c r="B2474" s="291" t="s">
        <v>1164</v>
      </c>
      <c r="C2474" s="291" t="s">
        <v>1611</v>
      </c>
      <c r="D2474" s="291" t="s">
        <v>359</v>
      </c>
      <c r="E2474" s="291" t="s">
        <v>1166</v>
      </c>
      <c r="F2474" s="291" t="s">
        <v>1167</v>
      </c>
      <c r="G2474" s="291" t="s">
        <v>1181</v>
      </c>
      <c r="H2474" s="294">
        <v>18.23</v>
      </c>
      <c r="I2474" s="294">
        <v>36.456</v>
      </c>
      <c r="J2474" s="291" t="s">
        <v>1169</v>
      </c>
      <c r="K2474" s="294">
        <v>227.85</v>
      </c>
      <c r="L2474" s="294">
        <v>3473.25</v>
      </c>
      <c r="M2474" s="294">
        <v>3245.4</v>
      </c>
      <c r="N2474" s="291" t="s">
        <v>42</v>
      </c>
    </row>
    <row r="2475" s="291" customFormat="1" hidden="1" outlineLevel="2" spans="1:14">
      <c r="A2475" s="291">
        <v>2258</v>
      </c>
      <c r="B2475" s="291" t="s">
        <v>1164</v>
      </c>
      <c r="C2475" s="291" t="s">
        <v>1611</v>
      </c>
      <c r="D2475" s="291" t="s">
        <v>359</v>
      </c>
      <c r="E2475" s="291" t="s">
        <v>1166</v>
      </c>
      <c r="F2475" s="291" t="s">
        <v>1167</v>
      </c>
      <c r="G2475" s="291" t="s">
        <v>1168</v>
      </c>
      <c r="H2475" s="294">
        <v>18.23</v>
      </c>
      <c r="I2475" s="294">
        <v>36.456</v>
      </c>
      <c r="J2475" s="291" t="s">
        <v>1169</v>
      </c>
      <c r="K2475" s="294">
        <v>227.85</v>
      </c>
      <c r="L2475" s="294">
        <v>3473.25</v>
      </c>
      <c r="M2475" s="294">
        <v>3245.4</v>
      </c>
      <c r="N2475" s="291" t="s">
        <v>42</v>
      </c>
    </row>
    <row r="2476" s="291" customFormat="1" hidden="1" outlineLevel="2" spans="1:14">
      <c r="A2476" s="291">
        <v>2259</v>
      </c>
      <c r="B2476" s="291" t="s">
        <v>1164</v>
      </c>
      <c r="C2476" s="291" t="s">
        <v>1611</v>
      </c>
      <c r="D2476" s="291" t="s">
        <v>359</v>
      </c>
      <c r="E2476" s="291" t="s">
        <v>1166</v>
      </c>
      <c r="F2476" s="291" t="s">
        <v>1167</v>
      </c>
      <c r="G2476" s="291" t="s">
        <v>1170</v>
      </c>
      <c r="H2476" s="294">
        <v>18.23</v>
      </c>
      <c r="I2476" s="294">
        <v>36.456</v>
      </c>
      <c r="J2476" s="291" t="s">
        <v>1169</v>
      </c>
      <c r="K2476" s="294">
        <v>227.85</v>
      </c>
      <c r="L2476" s="294">
        <v>3473.25</v>
      </c>
      <c r="M2476" s="294">
        <v>3245.4</v>
      </c>
      <c r="N2476" s="291" t="s">
        <v>42</v>
      </c>
    </row>
    <row r="2477" s="291" customFormat="1" hidden="1" outlineLevel="2" spans="1:14">
      <c r="A2477" s="291">
        <v>2260</v>
      </c>
      <c r="B2477" s="291" t="s">
        <v>1164</v>
      </c>
      <c r="C2477" s="291" t="s">
        <v>1611</v>
      </c>
      <c r="D2477" s="291" t="s">
        <v>359</v>
      </c>
      <c r="E2477" s="291" t="s">
        <v>1166</v>
      </c>
      <c r="F2477" s="291" t="s">
        <v>1167</v>
      </c>
      <c r="G2477" s="291" t="s">
        <v>1171</v>
      </c>
      <c r="H2477" s="294">
        <v>18.23</v>
      </c>
      <c r="I2477" s="294">
        <v>36.456</v>
      </c>
      <c r="J2477" s="291" t="s">
        <v>1169</v>
      </c>
      <c r="K2477" s="294">
        <v>227.85</v>
      </c>
      <c r="L2477" s="294">
        <v>3473.25</v>
      </c>
      <c r="M2477" s="294">
        <v>3245.4</v>
      </c>
      <c r="N2477" s="291" t="s">
        <v>42</v>
      </c>
    </row>
    <row r="2478" s="291" customFormat="1" hidden="1" outlineLevel="2" spans="1:14">
      <c r="A2478" s="291">
        <v>2261</v>
      </c>
      <c r="B2478" s="291" t="s">
        <v>1164</v>
      </c>
      <c r="C2478" s="291" t="s">
        <v>1611</v>
      </c>
      <c r="D2478" s="291" t="s">
        <v>359</v>
      </c>
      <c r="E2478" s="291" t="s">
        <v>1166</v>
      </c>
      <c r="F2478" s="291" t="s">
        <v>1167</v>
      </c>
      <c r="G2478" s="291" t="s">
        <v>1172</v>
      </c>
      <c r="H2478" s="294">
        <v>18.23</v>
      </c>
      <c r="I2478" s="294">
        <v>36.456</v>
      </c>
      <c r="J2478" s="291" t="s">
        <v>1169</v>
      </c>
      <c r="K2478" s="294">
        <v>227.85</v>
      </c>
      <c r="L2478" s="294">
        <v>3473.25</v>
      </c>
      <c r="M2478" s="294">
        <v>3245.4</v>
      </c>
      <c r="N2478" s="291" t="s">
        <v>42</v>
      </c>
    </row>
    <row r="2479" s="291" customFormat="1" hidden="1" outlineLevel="2" spans="1:14">
      <c r="A2479" s="291">
        <v>2262</v>
      </c>
      <c r="B2479" s="291" t="s">
        <v>1164</v>
      </c>
      <c r="C2479" s="291" t="s">
        <v>1611</v>
      </c>
      <c r="D2479" s="291" t="s">
        <v>359</v>
      </c>
      <c r="E2479" s="291" t="s">
        <v>1166</v>
      </c>
      <c r="F2479" s="291" t="s">
        <v>1167</v>
      </c>
      <c r="G2479" s="291" t="s">
        <v>1173</v>
      </c>
      <c r="H2479" s="294">
        <v>18.23</v>
      </c>
      <c r="I2479" s="294">
        <v>36.456</v>
      </c>
      <c r="J2479" s="291" t="s">
        <v>1169</v>
      </c>
      <c r="K2479" s="294">
        <v>227.85</v>
      </c>
      <c r="L2479" s="294">
        <v>3473.25</v>
      </c>
      <c r="M2479" s="294">
        <v>3245.4</v>
      </c>
      <c r="N2479" s="291" t="s">
        <v>42</v>
      </c>
    </row>
    <row r="2480" s="291" customFormat="1" hidden="1" outlineLevel="2" spans="1:14">
      <c r="A2480" s="291">
        <v>2263</v>
      </c>
      <c r="B2480" s="291" t="s">
        <v>1164</v>
      </c>
      <c r="C2480" s="291" t="s">
        <v>1611</v>
      </c>
      <c r="D2480" s="291" t="s">
        <v>359</v>
      </c>
      <c r="E2480" s="291" t="s">
        <v>1166</v>
      </c>
      <c r="F2480" s="291" t="s">
        <v>1167</v>
      </c>
      <c r="G2480" s="291" t="s">
        <v>1174</v>
      </c>
      <c r="H2480" s="294">
        <v>18.23</v>
      </c>
      <c r="I2480" s="294">
        <v>36.456</v>
      </c>
      <c r="J2480" s="291" t="s">
        <v>1169</v>
      </c>
      <c r="K2480" s="294">
        <v>227.85</v>
      </c>
      <c r="L2480" s="294">
        <v>3473.25</v>
      </c>
      <c r="M2480" s="294">
        <v>3245.4</v>
      </c>
      <c r="N2480" s="291" t="s">
        <v>42</v>
      </c>
    </row>
    <row r="2481" s="291" customFormat="1" hidden="1" outlineLevel="2" spans="1:14">
      <c r="A2481" s="291">
        <v>2264</v>
      </c>
      <c r="B2481" s="291" t="s">
        <v>1164</v>
      </c>
      <c r="C2481" s="291" t="s">
        <v>1611</v>
      </c>
      <c r="D2481" s="291" t="s">
        <v>359</v>
      </c>
      <c r="E2481" s="291" t="s">
        <v>1166</v>
      </c>
      <c r="F2481" s="291" t="s">
        <v>1167</v>
      </c>
      <c r="G2481" s="291" t="s">
        <v>1175</v>
      </c>
      <c r="H2481" s="294">
        <v>18.23</v>
      </c>
      <c r="I2481" s="294">
        <v>36.456</v>
      </c>
      <c r="J2481" s="291" t="s">
        <v>1169</v>
      </c>
      <c r="K2481" s="294">
        <v>227.85</v>
      </c>
      <c r="L2481" s="294">
        <v>3473.25</v>
      </c>
      <c r="M2481" s="294">
        <v>3245.4</v>
      </c>
      <c r="N2481" s="291" t="s">
        <v>42</v>
      </c>
    </row>
    <row r="2482" s="291" customFormat="1" outlineLevel="1" collapsed="1" spans="4:14">
      <c r="D2482" s="293" t="s">
        <v>1612</v>
      </c>
      <c r="H2482" s="294">
        <f>SUBTOTAL(9,H2471:H2481)</f>
        <v>200.53</v>
      </c>
      <c r="I2482" s="294">
        <f>SUBTOTAL(9,I2471:I2481)</f>
        <v>401.016</v>
      </c>
      <c r="K2482" s="294"/>
      <c r="L2482" s="294"/>
      <c r="M2482" s="294"/>
      <c r="N2482" s="291">
        <f>SUBTOTAL(9,N2471:N2481)</f>
        <v>0</v>
      </c>
    </row>
    <row r="2483" s="291" customFormat="1" hidden="1" outlineLevel="2" spans="1:14">
      <c r="A2483" s="291">
        <v>2265</v>
      </c>
      <c r="B2483" s="291" t="s">
        <v>1164</v>
      </c>
      <c r="C2483" s="291" t="s">
        <v>1613</v>
      </c>
      <c r="D2483" s="291" t="s">
        <v>690</v>
      </c>
      <c r="E2483" s="291" t="s">
        <v>1166</v>
      </c>
      <c r="F2483" s="291" t="s">
        <v>1167</v>
      </c>
      <c r="G2483" s="291" t="s">
        <v>1178</v>
      </c>
      <c r="H2483" s="294">
        <v>18.23</v>
      </c>
      <c r="I2483" s="294">
        <v>36.456</v>
      </c>
      <c r="J2483" s="291" t="s">
        <v>1169</v>
      </c>
      <c r="K2483" s="294">
        <v>227.85</v>
      </c>
      <c r="L2483" s="294">
        <v>3473.25</v>
      </c>
      <c r="M2483" s="294">
        <v>3245.4</v>
      </c>
      <c r="N2483" s="291" t="s">
        <v>42</v>
      </c>
    </row>
    <row r="2484" s="291" customFormat="1" hidden="1" outlineLevel="2" spans="1:14">
      <c r="A2484" s="291">
        <v>2266</v>
      </c>
      <c r="B2484" s="291" t="s">
        <v>1164</v>
      </c>
      <c r="C2484" s="291" t="s">
        <v>1613</v>
      </c>
      <c r="D2484" s="291" t="s">
        <v>690</v>
      </c>
      <c r="E2484" s="291" t="s">
        <v>1166</v>
      </c>
      <c r="F2484" s="291" t="s">
        <v>1167</v>
      </c>
      <c r="G2484" s="291" t="s">
        <v>1179</v>
      </c>
      <c r="H2484" s="294">
        <v>18.23</v>
      </c>
      <c r="I2484" s="294">
        <v>36.456</v>
      </c>
      <c r="J2484" s="291" t="s">
        <v>1169</v>
      </c>
      <c r="K2484" s="294">
        <v>227.85</v>
      </c>
      <c r="L2484" s="294">
        <v>3473.25</v>
      </c>
      <c r="M2484" s="294">
        <v>3245.4</v>
      </c>
      <c r="N2484" s="291" t="s">
        <v>42</v>
      </c>
    </row>
    <row r="2485" s="291" customFormat="1" hidden="1" outlineLevel="2" spans="1:14">
      <c r="A2485" s="291">
        <v>2267</v>
      </c>
      <c r="B2485" s="291" t="s">
        <v>1164</v>
      </c>
      <c r="C2485" s="291" t="s">
        <v>1613</v>
      </c>
      <c r="D2485" s="291" t="s">
        <v>690</v>
      </c>
      <c r="E2485" s="291" t="s">
        <v>1166</v>
      </c>
      <c r="F2485" s="291" t="s">
        <v>1167</v>
      </c>
      <c r="G2485" s="291" t="s">
        <v>1180</v>
      </c>
      <c r="H2485" s="294">
        <v>18.23</v>
      </c>
      <c r="I2485" s="294">
        <v>36.456</v>
      </c>
      <c r="J2485" s="291" t="s">
        <v>1169</v>
      </c>
      <c r="K2485" s="294">
        <v>227.85</v>
      </c>
      <c r="L2485" s="294">
        <v>3473.25</v>
      </c>
      <c r="M2485" s="294">
        <v>3245.4</v>
      </c>
      <c r="N2485" s="291" t="s">
        <v>42</v>
      </c>
    </row>
    <row r="2486" s="291" customFormat="1" hidden="1" outlineLevel="2" spans="1:14">
      <c r="A2486" s="291">
        <v>2268</v>
      </c>
      <c r="B2486" s="291" t="s">
        <v>1164</v>
      </c>
      <c r="C2486" s="291" t="s">
        <v>1613</v>
      </c>
      <c r="D2486" s="291" t="s">
        <v>690</v>
      </c>
      <c r="E2486" s="291" t="s">
        <v>1166</v>
      </c>
      <c r="F2486" s="291" t="s">
        <v>1167</v>
      </c>
      <c r="G2486" s="291" t="s">
        <v>1181</v>
      </c>
      <c r="H2486" s="294">
        <v>18.23</v>
      </c>
      <c r="I2486" s="294">
        <v>36.456</v>
      </c>
      <c r="J2486" s="291" t="s">
        <v>1169</v>
      </c>
      <c r="K2486" s="294">
        <v>227.85</v>
      </c>
      <c r="L2486" s="294">
        <v>3473.25</v>
      </c>
      <c r="M2486" s="294">
        <v>3245.4</v>
      </c>
      <c r="N2486" s="291" t="s">
        <v>42</v>
      </c>
    </row>
    <row r="2487" s="291" customFormat="1" hidden="1" outlineLevel="2" spans="1:14">
      <c r="A2487" s="291">
        <v>2269</v>
      </c>
      <c r="B2487" s="291" t="s">
        <v>1164</v>
      </c>
      <c r="C2487" s="291" t="s">
        <v>1613</v>
      </c>
      <c r="D2487" s="291" t="s">
        <v>690</v>
      </c>
      <c r="E2487" s="291" t="s">
        <v>1166</v>
      </c>
      <c r="F2487" s="291" t="s">
        <v>1167</v>
      </c>
      <c r="G2487" s="291" t="s">
        <v>1168</v>
      </c>
      <c r="H2487" s="294">
        <v>18.23</v>
      </c>
      <c r="I2487" s="294">
        <v>36.456</v>
      </c>
      <c r="J2487" s="291" t="s">
        <v>1169</v>
      </c>
      <c r="K2487" s="294">
        <v>227.85</v>
      </c>
      <c r="L2487" s="294">
        <v>3473.25</v>
      </c>
      <c r="M2487" s="294">
        <v>3245.4</v>
      </c>
      <c r="N2487" s="291" t="s">
        <v>42</v>
      </c>
    </row>
    <row r="2488" s="291" customFormat="1" hidden="1" outlineLevel="2" spans="1:14">
      <c r="A2488" s="291">
        <v>2270</v>
      </c>
      <c r="B2488" s="291" t="s">
        <v>1164</v>
      </c>
      <c r="C2488" s="291" t="s">
        <v>1613</v>
      </c>
      <c r="D2488" s="291" t="s">
        <v>690</v>
      </c>
      <c r="E2488" s="291" t="s">
        <v>1166</v>
      </c>
      <c r="F2488" s="291" t="s">
        <v>1167</v>
      </c>
      <c r="G2488" s="291" t="s">
        <v>1170</v>
      </c>
      <c r="H2488" s="294">
        <v>18.23</v>
      </c>
      <c r="I2488" s="294">
        <v>36.456</v>
      </c>
      <c r="J2488" s="291" t="s">
        <v>1169</v>
      </c>
      <c r="K2488" s="294">
        <v>227.85</v>
      </c>
      <c r="L2488" s="294">
        <v>3473.25</v>
      </c>
      <c r="M2488" s="294">
        <v>3245.4</v>
      </c>
      <c r="N2488" s="291" t="s">
        <v>42</v>
      </c>
    </row>
    <row r="2489" s="291" customFormat="1" hidden="1" outlineLevel="2" spans="1:14">
      <c r="A2489" s="291">
        <v>2271</v>
      </c>
      <c r="B2489" s="291" t="s">
        <v>1164</v>
      </c>
      <c r="C2489" s="291" t="s">
        <v>1613</v>
      </c>
      <c r="D2489" s="291" t="s">
        <v>690</v>
      </c>
      <c r="E2489" s="291" t="s">
        <v>1166</v>
      </c>
      <c r="F2489" s="291" t="s">
        <v>1167</v>
      </c>
      <c r="G2489" s="291" t="s">
        <v>1171</v>
      </c>
      <c r="H2489" s="294">
        <v>18.23</v>
      </c>
      <c r="I2489" s="294">
        <v>36.456</v>
      </c>
      <c r="J2489" s="291" t="s">
        <v>1169</v>
      </c>
      <c r="K2489" s="294">
        <v>227.85</v>
      </c>
      <c r="L2489" s="294">
        <v>3473.25</v>
      </c>
      <c r="M2489" s="294">
        <v>3245.4</v>
      </c>
      <c r="N2489" s="291" t="s">
        <v>42</v>
      </c>
    </row>
    <row r="2490" s="291" customFormat="1" hidden="1" outlineLevel="2" spans="1:14">
      <c r="A2490" s="291">
        <v>2272</v>
      </c>
      <c r="B2490" s="291" t="s">
        <v>1164</v>
      </c>
      <c r="C2490" s="291" t="s">
        <v>1613</v>
      </c>
      <c r="D2490" s="291" t="s">
        <v>690</v>
      </c>
      <c r="E2490" s="291" t="s">
        <v>1166</v>
      </c>
      <c r="F2490" s="291" t="s">
        <v>1167</v>
      </c>
      <c r="G2490" s="291" t="s">
        <v>1172</v>
      </c>
      <c r="H2490" s="294">
        <v>18.23</v>
      </c>
      <c r="I2490" s="294">
        <v>36.456</v>
      </c>
      <c r="J2490" s="291" t="s">
        <v>1169</v>
      </c>
      <c r="K2490" s="294">
        <v>227.85</v>
      </c>
      <c r="L2490" s="294">
        <v>3473.25</v>
      </c>
      <c r="M2490" s="294">
        <v>3245.4</v>
      </c>
      <c r="N2490" s="291" t="s">
        <v>42</v>
      </c>
    </row>
    <row r="2491" s="291" customFormat="1" hidden="1" outlineLevel="2" spans="1:14">
      <c r="A2491" s="291">
        <v>2273</v>
      </c>
      <c r="B2491" s="291" t="s">
        <v>1164</v>
      </c>
      <c r="C2491" s="291" t="s">
        <v>1613</v>
      </c>
      <c r="D2491" s="291" t="s">
        <v>690</v>
      </c>
      <c r="E2491" s="291" t="s">
        <v>1166</v>
      </c>
      <c r="F2491" s="291" t="s">
        <v>1167</v>
      </c>
      <c r="G2491" s="291" t="s">
        <v>1173</v>
      </c>
      <c r="H2491" s="294">
        <v>18.23</v>
      </c>
      <c r="I2491" s="294">
        <v>36.456</v>
      </c>
      <c r="J2491" s="291" t="s">
        <v>1169</v>
      </c>
      <c r="K2491" s="294">
        <v>227.85</v>
      </c>
      <c r="L2491" s="294">
        <v>3473.25</v>
      </c>
      <c r="M2491" s="294">
        <v>3245.4</v>
      </c>
      <c r="N2491" s="291" t="s">
        <v>42</v>
      </c>
    </row>
    <row r="2492" s="291" customFormat="1" hidden="1" outlineLevel="2" spans="1:14">
      <c r="A2492" s="291">
        <v>2274</v>
      </c>
      <c r="B2492" s="291" t="s">
        <v>1164</v>
      </c>
      <c r="C2492" s="291" t="s">
        <v>1613</v>
      </c>
      <c r="D2492" s="291" t="s">
        <v>690</v>
      </c>
      <c r="E2492" s="291" t="s">
        <v>1166</v>
      </c>
      <c r="F2492" s="291" t="s">
        <v>1167</v>
      </c>
      <c r="G2492" s="291" t="s">
        <v>1174</v>
      </c>
      <c r="H2492" s="294">
        <v>18.23</v>
      </c>
      <c r="I2492" s="294">
        <v>36.456</v>
      </c>
      <c r="J2492" s="291" t="s">
        <v>1169</v>
      </c>
      <c r="K2492" s="294">
        <v>227.85</v>
      </c>
      <c r="L2492" s="294">
        <v>3473.25</v>
      </c>
      <c r="M2492" s="294">
        <v>3245.4</v>
      </c>
      <c r="N2492" s="291" t="s">
        <v>42</v>
      </c>
    </row>
    <row r="2493" s="291" customFormat="1" hidden="1" outlineLevel="2" spans="1:14">
      <c r="A2493" s="291">
        <v>2275</v>
      </c>
      <c r="B2493" s="291" t="s">
        <v>1164</v>
      </c>
      <c r="C2493" s="291" t="s">
        <v>1613</v>
      </c>
      <c r="D2493" s="291" t="s">
        <v>690</v>
      </c>
      <c r="E2493" s="291" t="s">
        <v>1166</v>
      </c>
      <c r="F2493" s="291" t="s">
        <v>1167</v>
      </c>
      <c r="G2493" s="291" t="s">
        <v>1175</v>
      </c>
      <c r="H2493" s="294">
        <v>18.23</v>
      </c>
      <c r="I2493" s="294">
        <v>36.456</v>
      </c>
      <c r="J2493" s="291" t="s">
        <v>1169</v>
      </c>
      <c r="K2493" s="294">
        <v>227.85</v>
      </c>
      <c r="L2493" s="294">
        <v>3473.25</v>
      </c>
      <c r="M2493" s="294">
        <v>3245.4</v>
      </c>
      <c r="N2493" s="291" t="s">
        <v>42</v>
      </c>
    </row>
    <row r="2494" s="291" customFormat="1" outlineLevel="1" collapsed="1" spans="4:14">
      <c r="D2494" s="293" t="s">
        <v>1614</v>
      </c>
      <c r="H2494" s="294">
        <f>SUBTOTAL(9,H2483:H2493)</f>
        <v>200.53</v>
      </c>
      <c r="I2494" s="294">
        <f>SUBTOTAL(9,I2483:I2493)</f>
        <v>401.016</v>
      </c>
      <c r="K2494" s="294"/>
      <c r="L2494" s="294"/>
      <c r="M2494" s="294"/>
      <c r="N2494" s="291">
        <f>SUBTOTAL(9,N2483:N2493)</f>
        <v>0</v>
      </c>
    </row>
    <row r="2495" s="291" customFormat="1" hidden="1" outlineLevel="2" spans="1:14">
      <c r="A2495" s="291">
        <v>2276</v>
      </c>
      <c r="B2495" s="291" t="s">
        <v>1164</v>
      </c>
      <c r="C2495" s="291" t="s">
        <v>1615</v>
      </c>
      <c r="D2495" s="291" t="s">
        <v>559</v>
      </c>
      <c r="E2495" s="291" t="s">
        <v>1166</v>
      </c>
      <c r="F2495" s="291" t="s">
        <v>1167</v>
      </c>
      <c r="G2495" s="291" t="s">
        <v>1178</v>
      </c>
      <c r="H2495" s="294">
        <v>18.23</v>
      </c>
      <c r="I2495" s="294">
        <v>36.456</v>
      </c>
      <c r="J2495" s="291" t="s">
        <v>1169</v>
      </c>
      <c r="K2495" s="294">
        <v>227.85</v>
      </c>
      <c r="L2495" s="294">
        <v>3473.25</v>
      </c>
      <c r="M2495" s="294">
        <v>3245.4</v>
      </c>
      <c r="N2495" s="291" t="s">
        <v>42</v>
      </c>
    </row>
    <row r="2496" s="291" customFormat="1" hidden="1" outlineLevel="2" spans="1:14">
      <c r="A2496" s="291">
        <v>2277</v>
      </c>
      <c r="B2496" s="291" t="s">
        <v>1164</v>
      </c>
      <c r="C2496" s="291" t="s">
        <v>1615</v>
      </c>
      <c r="D2496" s="291" t="s">
        <v>559</v>
      </c>
      <c r="E2496" s="291" t="s">
        <v>1166</v>
      </c>
      <c r="F2496" s="291" t="s">
        <v>1167</v>
      </c>
      <c r="G2496" s="291" t="s">
        <v>1179</v>
      </c>
      <c r="H2496" s="294">
        <v>18.23</v>
      </c>
      <c r="I2496" s="294">
        <v>36.456</v>
      </c>
      <c r="J2496" s="291" t="s">
        <v>1169</v>
      </c>
      <c r="K2496" s="294">
        <v>227.85</v>
      </c>
      <c r="L2496" s="294">
        <v>3473.25</v>
      </c>
      <c r="M2496" s="294">
        <v>3245.4</v>
      </c>
      <c r="N2496" s="291" t="s">
        <v>42</v>
      </c>
    </row>
    <row r="2497" s="291" customFormat="1" hidden="1" outlineLevel="2" spans="1:14">
      <c r="A2497" s="291">
        <v>2278</v>
      </c>
      <c r="B2497" s="291" t="s">
        <v>1164</v>
      </c>
      <c r="C2497" s="291" t="s">
        <v>1615</v>
      </c>
      <c r="D2497" s="291" t="s">
        <v>559</v>
      </c>
      <c r="E2497" s="291" t="s">
        <v>1166</v>
      </c>
      <c r="F2497" s="291" t="s">
        <v>1167</v>
      </c>
      <c r="G2497" s="291" t="s">
        <v>1180</v>
      </c>
      <c r="H2497" s="294">
        <v>18.23</v>
      </c>
      <c r="I2497" s="294">
        <v>36.456</v>
      </c>
      <c r="J2497" s="291" t="s">
        <v>1169</v>
      </c>
      <c r="K2497" s="294">
        <v>227.85</v>
      </c>
      <c r="L2497" s="294">
        <v>3473.25</v>
      </c>
      <c r="M2497" s="294">
        <v>3245.4</v>
      </c>
      <c r="N2497" s="291" t="s">
        <v>42</v>
      </c>
    </row>
    <row r="2498" s="291" customFormat="1" hidden="1" outlineLevel="2" spans="1:14">
      <c r="A2498" s="291">
        <v>2279</v>
      </c>
      <c r="B2498" s="291" t="s">
        <v>1164</v>
      </c>
      <c r="C2498" s="291" t="s">
        <v>1615</v>
      </c>
      <c r="D2498" s="291" t="s">
        <v>559</v>
      </c>
      <c r="E2498" s="291" t="s">
        <v>1166</v>
      </c>
      <c r="F2498" s="291" t="s">
        <v>1167</v>
      </c>
      <c r="G2498" s="291" t="s">
        <v>1181</v>
      </c>
      <c r="H2498" s="294">
        <v>18.23</v>
      </c>
      <c r="I2498" s="294">
        <v>36.456</v>
      </c>
      <c r="J2498" s="291" t="s">
        <v>1169</v>
      </c>
      <c r="K2498" s="294">
        <v>227.85</v>
      </c>
      <c r="L2498" s="294">
        <v>3473.25</v>
      </c>
      <c r="M2498" s="294">
        <v>3245.4</v>
      </c>
      <c r="N2498" s="291" t="s">
        <v>42</v>
      </c>
    </row>
    <row r="2499" s="291" customFormat="1" hidden="1" outlineLevel="2" spans="1:14">
      <c r="A2499" s="291">
        <v>2280</v>
      </c>
      <c r="B2499" s="291" t="s">
        <v>1164</v>
      </c>
      <c r="C2499" s="291" t="s">
        <v>1615</v>
      </c>
      <c r="D2499" s="291" t="s">
        <v>559</v>
      </c>
      <c r="E2499" s="291" t="s">
        <v>1166</v>
      </c>
      <c r="F2499" s="291" t="s">
        <v>1167</v>
      </c>
      <c r="G2499" s="291" t="s">
        <v>1168</v>
      </c>
      <c r="H2499" s="294">
        <v>18.23</v>
      </c>
      <c r="I2499" s="294">
        <v>36.456</v>
      </c>
      <c r="J2499" s="291" t="s">
        <v>1169</v>
      </c>
      <c r="K2499" s="294">
        <v>227.85</v>
      </c>
      <c r="L2499" s="294">
        <v>3473.25</v>
      </c>
      <c r="M2499" s="294">
        <v>3245.4</v>
      </c>
      <c r="N2499" s="291" t="s">
        <v>42</v>
      </c>
    </row>
    <row r="2500" s="291" customFormat="1" hidden="1" outlineLevel="2" spans="1:14">
      <c r="A2500" s="291">
        <v>2281</v>
      </c>
      <c r="B2500" s="291" t="s">
        <v>1164</v>
      </c>
      <c r="C2500" s="291" t="s">
        <v>1615</v>
      </c>
      <c r="D2500" s="291" t="s">
        <v>559</v>
      </c>
      <c r="E2500" s="291" t="s">
        <v>1166</v>
      </c>
      <c r="F2500" s="291" t="s">
        <v>1167</v>
      </c>
      <c r="G2500" s="291" t="s">
        <v>1170</v>
      </c>
      <c r="H2500" s="294">
        <v>18.23</v>
      </c>
      <c r="I2500" s="294">
        <v>36.456</v>
      </c>
      <c r="J2500" s="291" t="s">
        <v>1169</v>
      </c>
      <c r="K2500" s="294">
        <v>227.85</v>
      </c>
      <c r="L2500" s="294">
        <v>3473.25</v>
      </c>
      <c r="M2500" s="294">
        <v>3245.4</v>
      </c>
      <c r="N2500" s="291" t="s">
        <v>42</v>
      </c>
    </row>
    <row r="2501" s="291" customFormat="1" hidden="1" outlineLevel="2" spans="1:14">
      <c r="A2501" s="291">
        <v>2282</v>
      </c>
      <c r="B2501" s="291" t="s">
        <v>1164</v>
      </c>
      <c r="C2501" s="291" t="s">
        <v>1615</v>
      </c>
      <c r="D2501" s="291" t="s">
        <v>559</v>
      </c>
      <c r="E2501" s="291" t="s">
        <v>1166</v>
      </c>
      <c r="F2501" s="291" t="s">
        <v>1167</v>
      </c>
      <c r="G2501" s="291" t="s">
        <v>1171</v>
      </c>
      <c r="H2501" s="294">
        <v>18.23</v>
      </c>
      <c r="I2501" s="294">
        <v>36.456</v>
      </c>
      <c r="J2501" s="291" t="s">
        <v>1169</v>
      </c>
      <c r="K2501" s="294">
        <v>227.85</v>
      </c>
      <c r="L2501" s="294">
        <v>3473.25</v>
      </c>
      <c r="M2501" s="294">
        <v>3245.4</v>
      </c>
      <c r="N2501" s="291" t="s">
        <v>42</v>
      </c>
    </row>
    <row r="2502" s="291" customFormat="1" hidden="1" outlineLevel="2" spans="1:14">
      <c r="A2502" s="291">
        <v>2283</v>
      </c>
      <c r="B2502" s="291" t="s">
        <v>1164</v>
      </c>
      <c r="C2502" s="291" t="s">
        <v>1615</v>
      </c>
      <c r="D2502" s="291" t="s">
        <v>559</v>
      </c>
      <c r="E2502" s="291" t="s">
        <v>1166</v>
      </c>
      <c r="F2502" s="291" t="s">
        <v>1167</v>
      </c>
      <c r="G2502" s="291" t="s">
        <v>1172</v>
      </c>
      <c r="H2502" s="294">
        <v>18.23</v>
      </c>
      <c r="I2502" s="294">
        <v>36.456</v>
      </c>
      <c r="J2502" s="291" t="s">
        <v>1169</v>
      </c>
      <c r="K2502" s="294">
        <v>227.85</v>
      </c>
      <c r="L2502" s="294">
        <v>3473.25</v>
      </c>
      <c r="M2502" s="294">
        <v>3245.4</v>
      </c>
      <c r="N2502" s="291" t="s">
        <v>42</v>
      </c>
    </row>
    <row r="2503" s="291" customFormat="1" hidden="1" outlineLevel="2" spans="1:14">
      <c r="A2503" s="291">
        <v>2284</v>
      </c>
      <c r="B2503" s="291" t="s">
        <v>1164</v>
      </c>
      <c r="C2503" s="291" t="s">
        <v>1615</v>
      </c>
      <c r="D2503" s="291" t="s">
        <v>559</v>
      </c>
      <c r="E2503" s="291" t="s">
        <v>1166</v>
      </c>
      <c r="F2503" s="291" t="s">
        <v>1167</v>
      </c>
      <c r="G2503" s="291" t="s">
        <v>1173</v>
      </c>
      <c r="H2503" s="294">
        <v>18.23</v>
      </c>
      <c r="I2503" s="294">
        <v>36.456</v>
      </c>
      <c r="J2503" s="291" t="s">
        <v>1169</v>
      </c>
      <c r="K2503" s="294">
        <v>227.85</v>
      </c>
      <c r="L2503" s="294">
        <v>3473.25</v>
      </c>
      <c r="M2503" s="294">
        <v>3245.4</v>
      </c>
      <c r="N2503" s="291" t="s">
        <v>42</v>
      </c>
    </row>
    <row r="2504" s="291" customFormat="1" hidden="1" outlineLevel="2" spans="1:14">
      <c r="A2504" s="291">
        <v>2285</v>
      </c>
      <c r="B2504" s="291" t="s">
        <v>1164</v>
      </c>
      <c r="C2504" s="291" t="s">
        <v>1615</v>
      </c>
      <c r="D2504" s="291" t="s">
        <v>559</v>
      </c>
      <c r="E2504" s="291" t="s">
        <v>1166</v>
      </c>
      <c r="F2504" s="291" t="s">
        <v>1167</v>
      </c>
      <c r="G2504" s="291" t="s">
        <v>1174</v>
      </c>
      <c r="H2504" s="294">
        <v>18.23</v>
      </c>
      <c r="I2504" s="294">
        <v>36.456</v>
      </c>
      <c r="J2504" s="291" t="s">
        <v>1169</v>
      </c>
      <c r="K2504" s="294">
        <v>227.85</v>
      </c>
      <c r="L2504" s="294">
        <v>3473.25</v>
      </c>
      <c r="M2504" s="294">
        <v>3245.4</v>
      </c>
      <c r="N2504" s="291" t="s">
        <v>42</v>
      </c>
    </row>
    <row r="2505" s="291" customFormat="1" hidden="1" outlineLevel="2" spans="1:14">
      <c r="A2505" s="291">
        <v>2286</v>
      </c>
      <c r="B2505" s="291" t="s">
        <v>1164</v>
      </c>
      <c r="C2505" s="291" t="s">
        <v>1615</v>
      </c>
      <c r="D2505" s="291" t="s">
        <v>559</v>
      </c>
      <c r="E2505" s="291" t="s">
        <v>1166</v>
      </c>
      <c r="F2505" s="291" t="s">
        <v>1167</v>
      </c>
      <c r="G2505" s="291" t="s">
        <v>1175</v>
      </c>
      <c r="H2505" s="294">
        <v>18.23</v>
      </c>
      <c r="I2505" s="294">
        <v>36.456</v>
      </c>
      <c r="J2505" s="291" t="s">
        <v>1169</v>
      </c>
      <c r="K2505" s="294">
        <v>227.85</v>
      </c>
      <c r="L2505" s="294">
        <v>3473.25</v>
      </c>
      <c r="M2505" s="294">
        <v>3245.4</v>
      </c>
      <c r="N2505" s="291" t="s">
        <v>42</v>
      </c>
    </row>
    <row r="2506" s="291" customFormat="1" outlineLevel="1" collapsed="1" spans="4:14">
      <c r="D2506" s="293" t="s">
        <v>1616</v>
      </c>
      <c r="H2506" s="294">
        <f>SUBTOTAL(9,H2495:H2505)</f>
        <v>200.53</v>
      </c>
      <c r="I2506" s="294">
        <f>SUBTOTAL(9,I2495:I2505)</f>
        <v>401.016</v>
      </c>
      <c r="K2506" s="294"/>
      <c r="L2506" s="294"/>
      <c r="M2506" s="294"/>
      <c r="N2506" s="291">
        <f>SUBTOTAL(9,N2495:N2505)</f>
        <v>0</v>
      </c>
    </row>
    <row r="2507" s="291" customFormat="1" hidden="1" outlineLevel="2" spans="1:14">
      <c r="A2507" s="291">
        <v>2287</v>
      </c>
      <c r="B2507" s="291" t="s">
        <v>1164</v>
      </c>
      <c r="C2507" s="291" t="s">
        <v>1617</v>
      </c>
      <c r="D2507" s="291" t="s">
        <v>390</v>
      </c>
      <c r="E2507" s="291" t="s">
        <v>1166</v>
      </c>
      <c r="F2507" s="291" t="s">
        <v>1167</v>
      </c>
      <c r="G2507" s="291" t="s">
        <v>1178</v>
      </c>
      <c r="H2507" s="294">
        <v>18.23</v>
      </c>
      <c r="I2507" s="294">
        <v>36.456</v>
      </c>
      <c r="J2507" s="291" t="s">
        <v>1169</v>
      </c>
      <c r="K2507" s="294">
        <v>227.85</v>
      </c>
      <c r="L2507" s="294">
        <v>3473.25</v>
      </c>
      <c r="M2507" s="294">
        <v>3245.4</v>
      </c>
      <c r="N2507" s="291" t="s">
        <v>42</v>
      </c>
    </row>
    <row r="2508" s="291" customFormat="1" hidden="1" outlineLevel="2" spans="1:14">
      <c r="A2508" s="291">
        <v>2288</v>
      </c>
      <c r="B2508" s="291" t="s">
        <v>1164</v>
      </c>
      <c r="C2508" s="291" t="s">
        <v>1617</v>
      </c>
      <c r="D2508" s="291" t="s">
        <v>390</v>
      </c>
      <c r="E2508" s="291" t="s">
        <v>1166</v>
      </c>
      <c r="F2508" s="291" t="s">
        <v>1167</v>
      </c>
      <c r="G2508" s="291" t="s">
        <v>1179</v>
      </c>
      <c r="H2508" s="294">
        <v>18.23</v>
      </c>
      <c r="I2508" s="294">
        <v>36.456</v>
      </c>
      <c r="J2508" s="291" t="s">
        <v>1169</v>
      </c>
      <c r="K2508" s="294">
        <v>227.85</v>
      </c>
      <c r="L2508" s="294">
        <v>3473.25</v>
      </c>
      <c r="M2508" s="294">
        <v>3245.4</v>
      </c>
      <c r="N2508" s="291" t="s">
        <v>42</v>
      </c>
    </row>
    <row r="2509" s="291" customFormat="1" hidden="1" outlineLevel="2" spans="1:14">
      <c r="A2509" s="291">
        <v>2289</v>
      </c>
      <c r="B2509" s="291" t="s">
        <v>1164</v>
      </c>
      <c r="C2509" s="291" t="s">
        <v>1617</v>
      </c>
      <c r="D2509" s="291" t="s">
        <v>390</v>
      </c>
      <c r="E2509" s="291" t="s">
        <v>1166</v>
      </c>
      <c r="F2509" s="291" t="s">
        <v>1167</v>
      </c>
      <c r="G2509" s="291" t="s">
        <v>1180</v>
      </c>
      <c r="H2509" s="294">
        <v>18.23</v>
      </c>
      <c r="I2509" s="294">
        <v>36.456</v>
      </c>
      <c r="J2509" s="291" t="s">
        <v>1169</v>
      </c>
      <c r="K2509" s="294">
        <v>227.85</v>
      </c>
      <c r="L2509" s="294">
        <v>3473.25</v>
      </c>
      <c r="M2509" s="294">
        <v>3245.4</v>
      </c>
      <c r="N2509" s="291" t="s">
        <v>42</v>
      </c>
    </row>
    <row r="2510" s="291" customFormat="1" hidden="1" outlineLevel="2" spans="1:14">
      <c r="A2510" s="291">
        <v>2290</v>
      </c>
      <c r="B2510" s="291" t="s">
        <v>1164</v>
      </c>
      <c r="C2510" s="291" t="s">
        <v>1617</v>
      </c>
      <c r="D2510" s="291" t="s">
        <v>390</v>
      </c>
      <c r="E2510" s="291" t="s">
        <v>1166</v>
      </c>
      <c r="F2510" s="291" t="s">
        <v>1167</v>
      </c>
      <c r="G2510" s="291" t="s">
        <v>1181</v>
      </c>
      <c r="H2510" s="294">
        <v>18.23</v>
      </c>
      <c r="I2510" s="294">
        <v>36.456</v>
      </c>
      <c r="J2510" s="291" t="s">
        <v>1169</v>
      </c>
      <c r="K2510" s="294">
        <v>227.85</v>
      </c>
      <c r="L2510" s="294">
        <v>3473.25</v>
      </c>
      <c r="M2510" s="294">
        <v>3245.4</v>
      </c>
      <c r="N2510" s="291" t="s">
        <v>42</v>
      </c>
    </row>
    <row r="2511" s="291" customFormat="1" hidden="1" outlineLevel="2" spans="1:14">
      <c r="A2511" s="291">
        <v>2291</v>
      </c>
      <c r="B2511" s="291" t="s">
        <v>1164</v>
      </c>
      <c r="C2511" s="291" t="s">
        <v>1617</v>
      </c>
      <c r="D2511" s="291" t="s">
        <v>390</v>
      </c>
      <c r="E2511" s="291" t="s">
        <v>1166</v>
      </c>
      <c r="F2511" s="291" t="s">
        <v>1167</v>
      </c>
      <c r="G2511" s="291" t="s">
        <v>1168</v>
      </c>
      <c r="H2511" s="294">
        <v>18.23</v>
      </c>
      <c r="I2511" s="294">
        <v>36.456</v>
      </c>
      <c r="J2511" s="291" t="s">
        <v>1169</v>
      </c>
      <c r="K2511" s="294">
        <v>227.85</v>
      </c>
      <c r="L2511" s="294">
        <v>3473.25</v>
      </c>
      <c r="M2511" s="294">
        <v>3245.4</v>
      </c>
      <c r="N2511" s="291" t="s">
        <v>42</v>
      </c>
    </row>
    <row r="2512" s="291" customFormat="1" hidden="1" outlineLevel="2" spans="1:14">
      <c r="A2512" s="291">
        <v>2292</v>
      </c>
      <c r="B2512" s="291" t="s">
        <v>1164</v>
      </c>
      <c r="C2512" s="291" t="s">
        <v>1617</v>
      </c>
      <c r="D2512" s="291" t="s">
        <v>390</v>
      </c>
      <c r="E2512" s="291" t="s">
        <v>1166</v>
      </c>
      <c r="F2512" s="291" t="s">
        <v>1167</v>
      </c>
      <c r="G2512" s="291" t="s">
        <v>1170</v>
      </c>
      <c r="H2512" s="294">
        <v>18.23</v>
      </c>
      <c r="I2512" s="294">
        <v>36.456</v>
      </c>
      <c r="J2512" s="291" t="s">
        <v>1169</v>
      </c>
      <c r="K2512" s="294">
        <v>227.85</v>
      </c>
      <c r="L2512" s="294">
        <v>3473.25</v>
      </c>
      <c r="M2512" s="294">
        <v>3245.4</v>
      </c>
      <c r="N2512" s="291" t="s">
        <v>42</v>
      </c>
    </row>
    <row r="2513" s="291" customFormat="1" hidden="1" outlineLevel="2" spans="1:14">
      <c r="A2513" s="291">
        <v>2293</v>
      </c>
      <c r="B2513" s="291" t="s">
        <v>1164</v>
      </c>
      <c r="C2513" s="291" t="s">
        <v>1617</v>
      </c>
      <c r="D2513" s="291" t="s">
        <v>390</v>
      </c>
      <c r="E2513" s="291" t="s">
        <v>1166</v>
      </c>
      <c r="F2513" s="291" t="s">
        <v>1167</v>
      </c>
      <c r="G2513" s="291" t="s">
        <v>1171</v>
      </c>
      <c r="H2513" s="294">
        <v>18.23</v>
      </c>
      <c r="I2513" s="294">
        <v>36.456</v>
      </c>
      <c r="J2513" s="291" t="s">
        <v>1169</v>
      </c>
      <c r="K2513" s="294">
        <v>227.85</v>
      </c>
      <c r="L2513" s="294">
        <v>3473.25</v>
      </c>
      <c r="M2513" s="294">
        <v>3245.4</v>
      </c>
      <c r="N2513" s="291" t="s">
        <v>42</v>
      </c>
    </row>
    <row r="2514" s="291" customFormat="1" hidden="1" outlineLevel="2" spans="1:14">
      <c r="A2514" s="291">
        <v>2294</v>
      </c>
      <c r="B2514" s="291" t="s">
        <v>1164</v>
      </c>
      <c r="C2514" s="291" t="s">
        <v>1617</v>
      </c>
      <c r="D2514" s="291" t="s">
        <v>390</v>
      </c>
      <c r="E2514" s="291" t="s">
        <v>1166</v>
      </c>
      <c r="F2514" s="291" t="s">
        <v>1167</v>
      </c>
      <c r="G2514" s="291" t="s">
        <v>1172</v>
      </c>
      <c r="H2514" s="294">
        <v>18.23</v>
      </c>
      <c r="I2514" s="294">
        <v>36.456</v>
      </c>
      <c r="J2514" s="291" t="s">
        <v>1169</v>
      </c>
      <c r="K2514" s="294">
        <v>227.85</v>
      </c>
      <c r="L2514" s="294">
        <v>3473.25</v>
      </c>
      <c r="M2514" s="294">
        <v>3245.4</v>
      </c>
      <c r="N2514" s="291" t="s">
        <v>42</v>
      </c>
    </row>
    <row r="2515" s="291" customFormat="1" hidden="1" outlineLevel="2" spans="1:14">
      <c r="A2515" s="291">
        <v>2295</v>
      </c>
      <c r="B2515" s="291" t="s">
        <v>1164</v>
      </c>
      <c r="C2515" s="291" t="s">
        <v>1617</v>
      </c>
      <c r="D2515" s="291" t="s">
        <v>390</v>
      </c>
      <c r="E2515" s="291" t="s">
        <v>1166</v>
      </c>
      <c r="F2515" s="291" t="s">
        <v>1167</v>
      </c>
      <c r="G2515" s="291" t="s">
        <v>1173</v>
      </c>
      <c r="H2515" s="294">
        <v>18.23</v>
      </c>
      <c r="I2515" s="294">
        <v>36.456</v>
      </c>
      <c r="J2515" s="291" t="s">
        <v>1169</v>
      </c>
      <c r="K2515" s="294">
        <v>227.85</v>
      </c>
      <c r="L2515" s="294">
        <v>3473.25</v>
      </c>
      <c r="M2515" s="294">
        <v>3245.4</v>
      </c>
      <c r="N2515" s="291" t="s">
        <v>42</v>
      </c>
    </row>
    <row r="2516" s="291" customFormat="1" hidden="1" outlineLevel="2" spans="1:14">
      <c r="A2516" s="291">
        <v>2296</v>
      </c>
      <c r="B2516" s="291" t="s">
        <v>1164</v>
      </c>
      <c r="C2516" s="291" t="s">
        <v>1617</v>
      </c>
      <c r="D2516" s="291" t="s">
        <v>390</v>
      </c>
      <c r="E2516" s="291" t="s">
        <v>1166</v>
      </c>
      <c r="F2516" s="291" t="s">
        <v>1167</v>
      </c>
      <c r="G2516" s="291" t="s">
        <v>1174</v>
      </c>
      <c r="H2516" s="294">
        <v>18.23</v>
      </c>
      <c r="I2516" s="294">
        <v>36.456</v>
      </c>
      <c r="J2516" s="291" t="s">
        <v>1169</v>
      </c>
      <c r="K2516" s="294">
        <v>227.85</v>
      </c>
      <c r="L2516" s="294">
        <v>3473.25</v>
      </c>
      <c r="M2516" s="294">
        <v>3245.4</v>
      </c>
      <c r="N2516" s="291" t="s">
        <v>42</v>
      </c>
    </row>
    <row r="2517" s="291" customFormat="1" hidden="1" outlineLevel="2" spans="1:14">
      <c r="A2517" s="291">
        <v>2297</v>
      </c>
      <c r="B2517" s="291" t="s">
        <v>1164</v>
      </c>
      <c r="C2517" s="291" t="s">
        <v>1617</v>
      </c>
      <c r="D2517" s="291" t="s">
        <v>390</v>
      </c>
      <c r="E2517" s="291" t="s">
        <v>1166</v>
      </c>
      <c r="F2517" s="291" t="s">
        <v>1167</v>
      </c>
      <c r="G2517" s="291" t="s">
        <v>1175</v>
      </c>
      <c r="H2517" s="294">
        <v>18.23</v>
      </c>
      <c r="I2517" s="294">
        <v>36.456</v>
      </c>
      <c r="J2517" s="291" t="s">
        <v>1169</v>
      </c>
      <c r="K2517" s="294">
        <v>227.85</v>
      </c>
      <c r="L2517" s="294">
        <v>3473.25</v>
      </c>
      <c r="M2517" s="294">
        <v>3245.4</v>
      </c>
      <c r="N2517" s="291" t="s">
        <v>42</v>
      </c>
    </row>
    <row r="2518" s="291" customFormat="1" outlineLevel="1" collapsed="1" spans="4:14">
      <c r="D2518" s="293" t="s">
        <v>1618</v>
      </c>
      <c r="H2518" s="294">
        <f>SUBTOTAL(9,H2507:H2517)</f>
        <v>200.53</v>
      </c>
      <c r="I2518" s="294">
        <f>SUBTOTAL(9,I2507:I2517)</f>
        <v>401.016</v>
      </c>
      <c r="K2518" s="294"/>
      <c r="L2518" s="294"/>
      <c r="M2518" s="294"/>
      <c r="N2518" s="291">
        <f>SUBTOTAL(9,N2507:N2517)</f>
        <v>0</v>
      </c>
    </row>
    <row r="2519" s="291" customFormat="1" hidden="1" outlineLevel="2" spans="1:14">
      <c r="A2519" s="291">
        <v>2298</v>
      </c>
      <c r="B2519" s="291" t="s">
        <v>1164</v>
      </c>
      <c r="C2519" s="291" t="s">
        <v>1619</v>
      </c>
      <c r="D2519" s="291" t="s">
        <v>396</v>
      </c>
      <c r="E2519" s="291" t="s">
        <v>1166</v>
      </c>
      <c r="F2519" s="291" t="s">
        <v>1167</v>
      </c>
      <c r="G2519" s="291" t="s">
        <v>1178</v>
      </c>
      <c r="H2519" s="294">
        <v>18.23</v>
      </c>
      <c r="I2519" s="294">
        <v>36.456</v>
      </c>
      <c r="J2519" s="291" t="s">
        <v>1169</v>
      </c>
      <c r="K2519" s="294">
        <v>227.85</v>
      </c>
      <c r="L2519" s="294">
        <v>3473.25</v>
      </c>
      <c r="M2519" s="294">
        <v>3245.4</v>
      </c>
      <c r="N2519" s="291" t="s">
        <v>42</v>
      </c>
    </row>
    <row r="2520" s="291" customFormat="1" hidden="1" outlineLevel="2" spans="1:14">
      <c r="A2520" s="291">
        <v>2299</v>
      </c>
      <c r="B2520" s="291" t="s">
        <v>1164</v>
      </c>
      <c r="C2520" s="291" t="s">
        <v>1619</v>
      </c>
      <c r="D2520" s="291" t="s">
        <v>396</v>
      </c>
      <c r="E2520" s="291" t="s">
        <v>1166</v>
      </c>
      <c r="F2520" s="291" t="s">
        <v>1167</v>
      </c>
      <c r="G2520" s="291" t="s">
        <v>1179</v>
      </c>
      <c r="H2520" s="294">
        <v>18.23</v>
      </c>
      <c r="I2520" s="294">
        <v>36.456</v>
      </c>
      <c r="J2520" s="291" t="s">
        <v>1169</v>
      </c>
      <c r="K2520" s="294">
        <v>227.85</v>
      </c>
      <c r="L2520" s="294">
        <v>3473.25</v>
      </c>
      <c r="M2520" s="294">
        <v>3245.4</v>
      </c>
      <c r="N2520" s="291" t="s">
        <v>42</v>
      </c>
    </row>
    <row r="2521" s="291" customFormat="1" hidden="1" outlineLevel="2" spans="1:14">
      <c r="A2521" s="291">
        <v>2300</v>
      </c>
      <c r="B2521" s="291" t="s">
        <v>1164</v>
      </c>
      <c r="C2521" s="291" t="s">
        <v>1619</v>
      </c>
      <c r="D2521" s="291" t="s">
        <v>396</v>
      </c>
      <c r="E2521" s="291" t="s">
        <v>1166</v>
      </c>
      <c r="F2521" s="291" t="s">
        <v>1167</v>
      </c>
      <c r="G2521" s="291" t="s">
        <v>1180</v>
      </c>
      <c r="H2521" s="294">
        <v>18.23</v>
      </c>
      <c r="I2521" s="294">
        <v>36.456</v>
      </c>
      <c r="J2521" s="291" t="s">
        <v>1169</v>
      </c>
      <c r="K2521" s="294">
        <v>227.85</v>
      </c>
      <c r="L2521" s="294">
        <v>3473.25</v>
      </c>
      <c r="M2521" s="294">
        <v>3245.4</v>
      </c>
      <c r="N2521" s="291" t="s">
        <v>42</v>
      </c>
    </row>
    <row r="2522" s="291" customFormat="1" hidden="1" outlineLevel="2" spans="1:14">
      <c r="A2522" s="291">
        <v>2301</v>
      </c>
      <c r="B2522" s="291" t="s">
        <v>1164</v>
      </c>
      <c r="C2522" s="291" t="s">
        <v>1619</v>
      </c>
      <c r="D2522" s="291" t="s">
        <v>396</v>
      </c>
      <c r="E2522" s="291" t="s">
        <v>1166</v>
      </c>
      <c r="F2522" s="291" t="s">
        <v>1167</v>
      </c>
      <c r="G2522" s="291" t="s">
        <v>1181</v>
      </c>
      <c r="H2522" s="294">
        <v>18.23</v>
      </c>
      <c r="I2522" s="294">
        <v>36.456</v>
      </c>
      <c r="J2522" s="291" t="s">
        <v>1169</v>
      </c>
      <c r="K2522" s="294">
        <v>227.85</v>
      </c>
      <c r="L2522" s="294">
        <v>3473.25</v>
      </c>
      <c r="M2522" s="294">
        <v>3245.4</v>
      </c>
      <c r="N2522" s="291" t="s">
        <v>42</v>
      </c>
    </row>
    <row r="2523" s="291" customFormat="1" hidden="1" outlineLevel="2" spans="1:14">
      <c r="A2523" s="291">
        <v>2302</v>
      </c>
      <c r="B2523" s="291" t="s">
        <v>1164</v>
      </c>
      <c r="C2523" s="291" t="s">
        <v>1619</v>
      </c>
      <c r="D2523" s="291" t="s">
        <v>396</v>
      </c>
      <c r="E2523" s="291" t="s">
        <v>1166</v>
      </c>
      <c r="F2523" s="291" t="s">
        <v>1167</v>
      </c>
      <c r="G2523" s="291" t="s">
        <v>1168</v>
      </c>
      <c r="H2523" s="294">
        <v>18.23</v>
      </c>
      <c r="I2523" s="294">
        <v>36.456</v>
      </c>
      <c r="J2523" s="291" t="s">
        <v>1169</v>
      </c>
      <c r="K2523" s="294">
        <v>227.85</v>
      </c>
      <c r="L2523" s="294">
        <v>3473.25</v>
      </c>
      <c r="M2523" s="294">
        <v>3245.4</v>
      </c>
      <c r="N2523" s="291" t="s">
        <v>42</v>
      </c>
    </row>
    <row r="2524" s="291" customFormat="1" hidden="1" outlineLevel="2" spans="1:14">
      <c r="A2524" s="291">
        <v>2303</v>
      </c>
      <c r="B2524" s="291" t="s">
        <v>1164</v>
      </c>
      <c r="C2524" s="291" t="s">
        <v>1619</v>
      </c>
      <c r="D2524" s="291" t="s">
        <v>396</v>
      </c>
      <c r="E2524" s="291" t="s">
        <v>1166</v>
      </c>
      <c r="F2524" s="291" t="s">
        <v>1167</v>
      </c>
      <c r="G2524" s="291" t="s">
        <v>1170</v>
      </c>
      <c r="H2524" s="294">
        <v>18.23</v>
      </c>
      <c r="I2524" s="294">
        <v>36.456</v>
      </c>
      <c r="J2524" s="291" t="s">
        <v>1169</v>
      </c>
      <c r="K2524" s="294">
        <v>227.85</v>
      </c>
      <c r="L2524" s="294">
        <v>3473.25</v>
      </c>
      <c r="M2524" s="294">
        <v>3245.4</v>
      </c>
      <c r="N2524" s="291" t="s">
        <v>42</v>
      </c>
    </row>
    <row r="2525" s="291" customFormat="1" hidden="1" outlineLevel="2" spans="1:14">
      <c r="A2525" s="291">
        <v>2304</v>
      </c>
      <c r="B2525" s="291" t="s">
        <v>1164</v>
      </c>
      <c r="C2525" s="291" t="s">
        <v>1619</v>
      </c>
      <c r="D2525" s="291" t="s">
        <v>396</v>
      </c>
      <c r="E2525" s="291" t="s">
        <v>1166</v>
      </c>
      <c r="F2525" s="291" t="s">
        <v>1167</v>
      </c>
      <c r="G2525" s="291" t="s">
        <v>1171</v>
      </c>
      <c r="H2525" s="294">
        <v>18.23</v>
      </c>
      <c r="I2525" s="294">
        <v>36.456</v>
      </c>
      <c r="J2525" s="291" t="s">
        <v>1169</v>
      </c>
      <c r="K2525" s="294">
        <v>227.85</v>
      </c>
      <c r="L2525" s="294">
        <v>3473.25</v>
      </c>
      <c r="M2525" s="294">
        <v>3245.4</v>
      </c>
      <c r="N2525" s="291" t="s">
        <v>42</v>
      </c>
    </row>
    <row r="2526" s="291" customFormat="1" hidden="1" outlineLevel="2" spans="1:14">
      <c r="A2526" s="291">
        <v>2305</v>
      </c>
      <c r="B2526" s="291" t="s">
        <v>1164</v>
      </c>
      <c r="C2526" s="291" t="s">
        <v>1619</v>
      </c>
      <c r="D2526" s="291" t="s">
        <v>396</v>
      </c>
      <c r="E2526" s="291" t="s">
        <v>1166</v>
      </c>
      <c r="F2526" s="291" t="s">
        <v>1167</v>
      </c>
      <c r="G2526" s="291" t="s">
        <v>1172</v>
      </c>
      <c r="H2526" s="294">
        <v>18.23</v>
      </c>
      <c r="I2526" s="294">
        <v>36.456</v>
      </c>
      <c r="J2526" s="291" t="s">
        <v>1169</v>
      </c>
      <c r="K2526" s="294">
        <v>227.85</v>
      </c>
      <c r="L2526" s="294">
        <v>3473.25</v>
      </c>
      <c r="M2526" s="294">
        <v>3245.4</v>
      </c>
      <c r="N2526" s="291" t="s">
        <v>42</v>
      </c>
    </row>
    <row r="2527" s="291" customFormat="1" hidden="1" outlineLevel="2" spans="1:14">
      <c r="A2527" s="291">
        <v>2306</v>
      </c>
      <c r="B2527" s="291" t="s">
        <v>1164</v>
      </c>
      <c r="C2527" s="291" t="s">
        <v>1619</v>
      </c>
      <c r="D2527" s="291" t="s">
        <v>396</v>
      </c>
      <c r="E2527" s="291" t="s">
        <v>1166</v>
      </c>
      <c r="F2527" s="291" t="s">
        <v>1167</v>
      </c>
      <c r="G2527" s="291" t="s">
        <v>1173</v>
      </c>
      <c r="H2527" s="294">
        <v>18.23</v>
      </c>
      <c r="I2527" s="294">
        <v>36.456</v>
      </c>
      <c r="J2527" s="291" t="s">
        <v>1169</v>
      </c>
      <c r="K2527" s="294">
        <v>227.85</v>
      </c>
      <c r="L2527" s="294">
        <v>3473.25</v>
      </c>
      <c r="M2527" s="294">
        <v>3245.4</v>
      </c>
      <c r="N2527" s="291" t="s">
        <v>42</v>
      </c>
    </row>
    <row r="2528" s="291" customFormat="1" hidden="1" outlineLevel="2" spans="1:14">
      <c r="A2528" s="291">
        <v>2307</v>
      </c>
      <c r="B2528" s="291" t="s">
        <v>1164</v>
      </c>
      <c r="C2528" s="291" t="s">
        <v>1619</v>
      </c>
      <c r="D2528" s="291" t="s">
        <v>396</v>
      </c>
      <c r="E2528" s="291" t="s">
        <v>1166</v>
      </c>
      <c r="F2528" s="291" t="s">
        <v>1167</v>
      </c>
      <c r="G2528" s="291" t="s">
        <v>1174</v>
      </c>
      <c r="H2528" s="294">
        <v>18.23</v>
      </c>
      <c r="I2528" s="294">
        <v>36.456</v>
      </c>
      <c r="J2528" s="291" t="s">
        <v>1169</v>
      </c>
      <c r="K2528" s="294">
        <v>227.85</v>
      </c>
      <c r="L2528" s="294">
        <v>3473.25</v>
      </c>
      <c r="M2528" s="294">
        <v>3245.4</v>
      </c>
      <c r="N2528" s="291" t="s">
        <v>42</v>
      </c>
    </row>
    <row r="2529" s="291" customFormat="1" hidden="1" outlineLevel="2" spans="1:14">
      <c r="A2529" s="291">
        <v>2308</v>
      </c>
      <c r="B2529" s="291" t="s">
        <v>1164</v>
      </c>
      <c r="C2529" s="291" t="s">
        <v>1619</v>
      </c>
      <c r="D2529" s="291" t="s">
        <v>396</v>
      </c>
      <c r="E2529" s="291" t="s">
        <v>1166</v>
      </c>
      <c r="F2529" s="291" t="s">
        <v>1167</v>
      </c>
      <c r="G2529" s="291" t="s">
        <v>1175</v>
      </c>
      <c r="H2529" s="294">
        <v>18.23</v>
      </c>
      <c r="I2529" s="294">
        <v>36.456</v>
      </c>
      <c r="J2529" s="291" t="s">
        <v>1169</v>
      </c>
      <c r="K2529" s="294">
        <v>227.85</v>
      </c>
      <c r="L2529" s="294">
        <v>3473.25</v>
      </c>
      <c r="M2529" s="294">
        <v>3245.4</v>
      </c>
      <c r="N2529" s="291" t="s">
        <v>42</v>
      </c>
    </row>
    <row r="2530" s="291" customFormat="1" outlineLevel="1" collapsed="1" spans="4:14">
      <c r="D2530" s="293" t="s">
        <v>1620</v>
      </c>
      <c r="H2530" s="294">
        <f>SUBTOTAL(9,H2519:H2529)</f>
        <v>200.53</v>
      </c>
      <c r="I2530" s="294">
        <f>SUBTOTAL(9,I2519:I2529)</f>
        <v>401.016</v>
      </c>
      <c r="K2530" s="294"/>
      <c r="L2530" s="294"/>
      <c r="M2530" s="294"/>
      <c r="N2530" s="291">
        <f>SUBTOTAL(9,N2519:N2529)</f>
        <v>0</v>
      </c>
    </row>
    <row r="2531" s="291" customFormat="1" hidden="1" outlineLevel="2" spans="1:14">
      <c r="A2531" s="291">
        <v>2309</v>
      </c>
      <c r="B2531" s="291" t="s">
        <v>1164</v>
      </c>
      <c r="C2531" s="291" t="s">
        <v>1621</v>
      </c>
      <c r="D2531" s="291" t="s">
        <v>561</v>
      </c>
      <c r="E2531" s="291" t="s">
        <v>1166</v>
      </c>
      <c r="F2531" s="291" t="s">
        <v>1167</v>
      </c>
      <c r="G2531" s="291" t="s">
        <v>1178</v>
      </c>
      <c r="H2531" s="294">
        <v>18.23</v>
      </c>
      <c r="I2531" s="294">
        <v>36.456</v>
      </c>
      <c r="J2531" s="291" t="s">
        <v>1169</v>
      </c>
      <c r="K2531" s="294">
        <v>227.85</v>
      </c>
      <c r="L2531" s="294">
        <v>3473.25</v>
      </c>
      <c r="M2531" s="294">
        <v>3245.4</v>
      </c>
      <c r="N2531" s="291" t="s">
        <v>42</v>
      </c>
    </row>
    <row r="2532" s="291" customFormat="1" hidden="1" outlineLevel="2" spans="1:14">
      <c r="A2532" s="291">
        <v>2310</v>
      </c>
      <c r="B2532" s="291" t="s">
        <v>1164</v>
      </c>
      <c r="C2532" s="291" t="s">
        <v>1621</v>
      </c>
      <c r="D2532" s="291" t="s">
        <v>561</v>
      </c>
      <c r="E2532" s="291" t="s">
        <v>1166</v>
      </c>
      <c r="F2532" s="291" t="s">
        <v>1167</v>
      </c>
      <c r="G2532" s="291" t="s">
        <v>1179</v>
      </c>
      <c r="H2532" s="294">
        <v>18.23</v>
      </c>
      <c r="I2532" s="294">
        <v>36.456</v>
      </c>
      <c r="J2532" s="291" t="s">
        <v>1169</v>
      </c>
      <c r="K2532" s="294">
        <v>227.85</v>
      </c>
      <c r="L2532" s="294">
        <v>3473.25</v>
      </c>
      <c r="M2532" s="294">
        <v>3245.4</v>
      </c>
      <c r="N2532" s="291" t="s">
        <v>42</v>
      </c>
    </row>
    <row r="2533" s="291" customFormat="1" hidden="1" outlineLevel="2" spans="1:14">
      <c r="A2533" s="291">
        <v>2311</v>
      </c>
      <c r="B2533" s="291" t="s">
        <v>1164</v>
      </c>
      <c r="C2533" s="291" t="s">
        <v>1621</v>
      </c>
      <c r="D2533" s="291" t="s">
        <v>561</v>
      </c>
      <c r="E2533" s="291" t="s">
        <v>1166</v>
      </c>
      <c r="F2533" s="291" t="s">
        <v>1167</v>
      </c>
      <c r="G2533" s="291" t="s">
        <v>1180</v>
      </c>
      <c r="H2533" s="294">
        <v>18.23</v>
      </c>
      <c r="I2533" s="294">
        <v>36.456</v>
      </c>
      <c r="J2533" s="291" t="s">
        <v>1169</v>
      </c>
      <c r="K2533" s="294">
        <v>227.85</v>
      </c>
      <c r="L2533" s="294">
        <v>3473.25</v>
      </c>
      <c r="M2533" s="294">
        <v>3245.4</v>
      </c>
      <c r="N2533" s="291" t="s">
        <v>42</v>
      </c>
    </row>
    <row r="2534" s="291" customFormat="1" hidden="1" outlineLevel="2" spans="1:14">
      <c r="A2534" s="291">
        <v>2312</v>
      </c>
      <c r="B2534" s="291" t="s">
        <v>1164</v>
      </c>
      <c r="C2534" s="291" t="s">
        <v>1621</v>
      </c>
      <c r="D2534" s="291" t="s">
        <v>561</v>
      </c>
      <c r="E2534" s="291" t="s">
        <v>1166</v>
      </c>
      <c r="F2534" s="291" t="s">
        <v>1167</v>
      </c>
      <c r="G2534" s="291" t="s">
        <v>1181</v>
      </c>
      <c r="H2534" s="294">
        <v>18.23</v>
      </c>
      <c r="I2534" s="294">
        <v>36.456</v>
      </c>
      <c r="J2534" s="291" t="s">
        <v>1169</v>
      </c>
      <c r="K2534" s="294">
        <v>227.85</v>
      </c>
      <c r="L2534" s="294">
        <v>3473.25</v>
      </c>
      <c r="M2534" s="294">
        <v>3245.4</v>
      </c>
      <c r="N2534" s="291" t="s">
        <v>42</v>
      </c>
    </row>
    <row r="2535" s="291" customFormat="1" hidden="1" outlineLevel="2" spans="1:14">
      <c r="A2535" s="291">
        <v>2313</v>
      </c>
      <c r="B2535" s="291" t="s">
        <v>1164</v>
      </c>
      <c r="C2535" s="291" t="s">
        <v>1621</v>
      </c>
      <c r="D2535" s="291" t="s">
        <v>561</v>
      </c>
      <c r="E2535" s="291" t="s">
        <v>1166</v>
      </c>
      <c r="F2535" s="291" t="s">
        <v>1167</v>
      </c>
      <c r="G2535" s="291" t="s">
        <v>1168</v>
      </c>
      <c r="H2535" s="294">
        <v>18.23</v>
      </c>
      <c r="I2535" s="294">
        <v>36.456</v>
      </c>
      <c r="J2535" s="291" t="s">
        <v>1169</v>
      </c>
      <c r="K2535" s="294">
        <v>227.85</v>
      </c>
      <c r="L2535" s="294">
        <v>3473.25</v>
      </c>
      <c r="M2535" s="294">
        <v>3245.4</v>
      </c>
      <c r="N2535" s="291" t="s">
        <v>42</v>
      </c>
    </row>
    <row r="2536" s="291" customFormat="1" hidden="1" outlineLevel="2" spans="1:14">
      <c r="A2536" s="291">
        <v>2314</v>
      </c>
      <c r="B2536" s="291" t="s">
        <v>1164</v>
      </c>
      <c r="C2536" s="291" t="s">
        <v>1621</v>
      </c>
      <c r="D2536" s="291" t="s">
        <v>561</v>
      </c>
      <c r="E2536" s="291" t="s">
        <v>1166</v>
      </c>
      <c r="F2536" s="291" t="s">
        <v>1167</v>
      </c>
      <c r="G2536" s="291" t="s">
        <v>1170</v>
      </c>
      <c r="H2536" s="294">
        <v>18.23</v>
      </c>
      <c r="I2536" s="294">
        <v>36.456</v>
      </c>
      <c r="J2536" s="291" t="s">
        <v>1169</v>
      </c>
      <c r="K2536" s="294">
        <v>227.85</v>
      </c>
      <c r="L2536" s="294">
        <v>3473.25</v>
      </c>
      <c r="M2536" s="294">
        <v>3245.4</v>
      </c>
      <c r="N2536" s="291" t="s">
        <v>42</v>
      </c>
    </row>
    <row r="2537" s="291" customFormat="1" hidden="1" outlineLevel="2" spans="1:14">
      <c r="A2537" s="291">
        <v>2315</v>
      </c>
      <c r="B2537" s="291" t="s">
        <v>1164</v>
      </c>
      <c r="C2537" s="291" t="s">
        <v>1621</v>
      </c>
      <c r="D2537" s="291" t="s">
        <v>561</v>
      </c>
      <c r="E2537" s="291" t="s">
        <v>1166</v>
      </c>
      <c r="F2537" s="291" t="s">
        <v>1167</v>
      </c>
      <c r="G2537" s="291" t="s">
        <v>1171</v>
      </c>
      <c r="H2537" s="294">
        <v>18.23</v>
      </c>
      <c r="I2537" s="294">
        <v>36.456</v>
      </c>
      <c r="J2537" s="291" t="s">
        <v>1169</v>
      </c>
      <c r="K2537" s="294">
        <v>227.85</v>
      </c>
      <c r="L2537" s="294">
        <v>3473.25</v>
      </c>
      <c r="M2537" s="294">
        <v>3245.4</v>
      </c>
      <c r="N2537" s="291" t="s">
        <v>42</v>
      </c>
    </row>
    <row r="2538" s="291" customFormat="1" hidden="1" outlineLevel="2" spans="1:14">
      <c r="A2538" s="291">
        <v>2316</v>
      </c>
      <c r="B2538" s="291" t="s">
        <v>1164</v>
      </c>
      <c r="C2538" s="291" t="s">
        <v>1621</v>
      </c>
      <c r="D2538" s="291" t="s">
        <v>561</v>
      </c>
      <c r="E2538" s="291" t="s">
        <v>1166</v>
      </c>
      <c r="F2538" s="291" t="s">
        <v>1167</v>
      </c>
      <c r="G2538" s="291" t="s">
        <v>1172</v>
      </c>
      <c r="H2538" s="294">
        <v>18.23</v>
      </c>
      <c r="I2538" s="294">
        <v>36.456</v>
      </c>
      <c r="J2538" s="291" t="s">
        <v>1169</v>
      </c>
      <c r="K2538" s="294">
        <v>227.85</v>
      </c>
      <c r="L2538" s="294">
        <v>3473.25</v>
      </c>
      <c r="M2538" s="294">
        <v>3245.4</v>
      </c>
      <c r="N2538" s="291" t="s">
        <v>42</v>
      </c>
    </row>
    <row r="2539" s="291" customFormat="1" hidden="1" outlineLevel="2" spans="1:14">
      <c r="A2539" s="291">
        <v>2317</v>
      </c>
      <c r="B2539" s="291" t="s">
        <v>1164</v>
      </c>
      <c r="C2539" s="291" t="s">
        <v>1621</v>
      </c>
      <c r="D2539" s="291" t="s">
        <v>561</v>
      </c>
      <c r="E2539" s="291" t="s">
        <v>1166</v>
      </c>
      <c r="F2539" s="291" t="s">
        <v>1167</v>
      </c>
      <c r="G2539" s="291" t="s">
        <v>1173</v>
      </c>
      <c r="H2539" s="294">
        <v>18.23</v>
      </c>
      <c r="I2539" s="294">
        <v>36.456</v>
      </c>
      <c r="J2539" s="291" t="s">
        <v>1169</v>
      </c>
      <c r="K2539" s="294">
        <v>227.85</v>
      </c>
      <c r="L2539" s="294">
        <v>3473.25</v>
      </c>
      <c r="M2539" s="294">
        <v>3245.4</v>
      </c>
      <c r="N2539" s="291" t="s">
        <v>42</v>
      </c>
    </row>
    <row r="2540" s="291" customFormat="1" hidden="1" outlineLevel="2" spans="1:14">
      <c r="A2540" s="291">
        <v>2318</v>
      </c>
      <c r="B2540" s="291" t="s">
        <v>1164</v>
      </c>
      <c r="C2540" s="291" t="s">
        <v>1621</v>
      </c>
      <c r="D2540" s="291" t="s">
        <v>561</v>
      </c>
      <c r="E2540" s="291" t="s">
        <v>1166</v>
      </c>
      <c r="F2540" s="291" t="s">
        <v>1167</v>
      </c>
      <c r="G2540" s="291" t="s">
        <v>1174</v>
      </c>
      <c r="H2540" s="294">
        <v>18.23</v>
      </c>
      <c r="I2540" s="294">
        <v>36.456</v>
      </c>
      <c r="J2540" s="291" t="s">
        <v>1169</v>
      </c>
      <c r="K2540" s="294">
        <v>227.85</v>
      </c>
      <c r="L2540" s="294">
        <v>3473.25</v>
      </c>
      <c r="M2540" s="294">
        <v>3245.4</v>
      </c>
      <c r="N2540" s="291" t="s">
        <v>42</v>
      </c>
    </row>
    <row r="2541" s="291" customFormat="1" hidden="1" outlineLevel="2" spans="1:14">
      <c r="A2541" s="291">
        <v>2319</v>
      </c>
      <c r="B2541" s="291" t="s">
        <v>1164</v>
      </c>
      <c r="C2541" s="291" t="s">
        <v>1621</v>
      </c>
      <c r="D2541" s="291" t="s">
        <v>561</v>
      </c>
      <c r="E2541" s="291" t="s">
        <v>1166</v>
      </c>
      <c r="F2541" s="291" t="s">
        <v>1167</v>
      </c>
      <c r="G2541" s="291" t="s">
        <v>1175</v>
      </c>
      <c r="H2541" s="294">
        <v>18.23</v>
      </c>
      <c r="I2541" s="294">
        <v>36.456</v>
      </c>
      <c r="J2541" s="291" t="s">
        <v>1169</v>
      </c>
      <c r="K2541" s="294">
        <v>227.85</v>
      </c>
      <c r="L2541" s="294">
        <v>3473.25</v>
      </c>
      <c r="M2541" s="294">
        <v>3245.4</v>
      </c>
      <c r="N2541" s="291" t="s">
        <v>42</v>
      </c>
    </row>
    <row r="2542" s="291" customFormat="1" outlineLevel="1" collapsed="1" spans="4:14">
      <c r="D2542" s="293" t="s">
        <v>1622</v>
      </c>
      <c r="H2542" s="294">
        <f>SUBTOTAL(9,H2531:H2541)</f>
        <v>200.53</v>
      </c>
      <c r="I2542" s="294">
        <f>SUBTOTAL(9,I2531:I2541)</f>
        <v>401.016</v>
      </c>
      <c r="K2542" s="294"/>
      <c r="L2542" s="294"/>
      <c r="M2542" s="294"/>
      <c r="N2542" s="291">
        <f>SUBTOTAL(9,N2531:N2541)</f>
        <v>0</v>
      </c>
    </row>
    <row r="2543" s="291" customFormat="1" hidden="1" outlineLevel="2" spans="1:14">
      <c r="A2543" s="291">
        <v>2320</v>
      </c>
      <c r="B2543" s="291" t="s">
        <v>1164</v>
      </c>
      <c r="C2543" s="291" t="s">
        <v>1623</v>
      </c>
      <c r="D2543" s="291" t="s">
        <v>404</v>
      </c>
      <c r="E2543" s="291" t="s">
        <v>1166</v>
      </c>
      <c r="F2543" s="291" t="s">
        <v>1167</v>
      </c>
      <c r="G2543" s="291" t="s">
        <v>1178</v>
      </c>
      <c r="H2543" s="294">
        <v>18.23</v>
      </c>
      <c r="I2543" s="294">
        <v>36.456</v>
      </c>
      <c r="J2543" s="291" t="s">
        <v>1169</v>
      </c>
      <c r="K2543" s="294">
        <v>227.85</v>
      </c>
      <c r="L2543" s="294">
        <v>3473.25</v>
      </c>
      <c r="M2543" s="294">
        <v>3245.4</v>
      </c>
      <c r="N2543" s="291" t="s">
        <v>42</v>
      </c>
    </row>
    <row r="2544" s="291" customFormat="1" hidden="1" outlineLevel="2" spans="1:14">
      <c r="A2544" s="291">
        <v>2321</v>
      </c>
      <c r="B2544" s="291" t="s">
        <v>1164</v>
      </c>
      <c r="C2544" s="291" t="s">
        <v>1623</v>
      </c>
      <c r="D2544" s="291" t="s">
        <v>404</v>
      </c>
      <c r="E2544" s="291" t="s">
        <v>1166</v>
      </c>
      <c r="F2544" s="291" t="s">
        <v>1167</v>
      </c>
      <c r="G2544" s="291" t="s">
        <v>1179</v>
      </c>
      <c r="H2544" s="294">
        <v>18.23</v>
      </c>
      <c r="I2544" s="294">
        <v>36.456</v>
      </c>
      <c r="J2544" s="291" t="s">
        <v>1169</v>
      </c>
      <c r="K2544" s="294">
        <v>227.85</v>
      </c>
      <c r="L2544" s="294">
        <v>3473.25</v>
      </c>
      <c r="M2544" s="294">
        <v>3245.4</v>
      </c>
      <c r="N2544" s="291" t="s">
        <v>42</v>
      </c>
    </row>
    <row r="2545" s="291" customFormat="1" hidden="1" outlineLevel="2" spans="1:14">
      <c r="A2545" s="291">
        <v>2322</v>
      </c>
      <c r="B2545" s="291" t="s">
        <v>1164</v>
      </c>
      <c r="C2545" s="291" t="s">
        <v>1623</v>
      </c>
      <c r="D2545" s="291" t="s">
        <v>404</v>
      </c>
      <c r="E2545" s="291" t="s">
        <v>1166</v>
      </c>
      <c r="F2545" s="291" t="s">
        <v>1167</v>
      </c>
      <c r="G2545" s="291" t="s">
        <v>1180</v>
      </c>
      <c r="H2545" s="294">
        <v>18.23</v>
      </c>
      <c r="I2545" s="294">
        <v>36.456</v>
      </c>
      <c r="J2545" s="291" t="s">
        <v>1169</v>
      </c>
      <c r="K2545" s="294">
        <v>227.85</v>
      </c>
      <c r="L2545" s="294">
        <v>3473.25</v>
      </c>
      <c r="M2545" s="294">
        <v>3245.4</v>
      </c>
      <c r="N2545" s="291" t="s">
        <v>42</v>
      </c>
    </row>
    <row r="2546" s="291" customFormat="1" hidden="1" outlineLevel="2" spans="1:14">
      <c r="A2546" s="291">
        <v>2323</v>
      </c>
      <c r="B2546" s="291" t="s">
        <v>1164</v>
      </c>
      <c r="C2546" s="291" t="s">
        <v>1623</v>
      </c>
      <c r="D2546" s="291" t="s">
        <v>404</v>
      </c>
      <c r="E2546" s="291" t="s">
        <v>1166</v>
      </c>
      <c r="F2546" s="291" t="s">
        <v>1167</v>
      </c>
      <c r="G2546" s="291" t="s">
        <v>1181</v>
      </c>
      <c r="H2546" s="294">
        <v>18.23</v>
      </c>
      <c r="I2546" s="294">
        <v>36.456</v>
      </c>
      <c r="J2546" s="291" t="s">
        <v>1169</v>
      </c>
      <c r="K2546" s="294">
        <v>227.85</v>
      </c>
      <c r="L2546" s="294">
        <v>3473.25</v>
      </c>
      <c r="M2546" s="294">
        <v>3245.4</v>
      </c>
      <c r="N2546" s="291" t="s">
        <v>42</v>
      </c>
    </row>
    <row r="2547" s="291" customFormat="1" hidden="1" outlineLevel="2" spans="1:14">
      <c r="A2547" s="291">
        <v>2324</v>
      </c>
      <c r="B2547" s="291" t="s">
        <v>1164</v>
      </c>
      <c r="C2547" s="291" t="s">
        <v>1623</v>
      </c>
      <c r="D2547" s="291" t="s">
        <v>404</v>
      </c>
      <c r="E2547" s="291" t="s">
        <v>1166</v>
      </c>
      <c r="F2547" s="291" t="s">
        <v>1167</v>
      </c>
      <c r="G2547" s="291" t="s">
        <v>1168</v>
      </c>
      <c r="H2547" s="294">
        <v>18.23</v>
      </c>
      <c r="I2547" s="294">
        <v>36.456</v>
      </c>
      <c r="J2547" s="291" t="s">
        <v>1169</v>
      </c>
      <c r="K2547" s="294">
        <v>227.85</v>
      </c>
      <c r="L2547" s="294">
        <v>3473.25</v>
      </c>
      <c r="M2547" s="294">
        <v>3245.4</v>
      </c>
      <c r="N2547" s="291" t="s">
        <v>42</v>
      </c>
    </row>
    <row r="2548" s="291" customFormat="1" hidden="1" outlineLevel="2" spans="1:14">
      <c r="A2548" s="291">
        <v>2325</v>
      </c>
      <c r="B2548" s="291" t="s">
        <v>1164</v>
      </c>
      <c r="C2548" s="291" t="s">
        <v>1623</v>
      </c>
      <c r="D2548" s="291" t="s">
        <v>404</v>
      </c>
      <c r="E2548" s="291" t="s">
        <v>1166</v>
      </c>
      <c r="F2548" s="291" t="s">
        <v>1167</v>
      </c>
      <c r="G2548" s="291" t="s">
        <v>1170</v>
      </c>
      <c r="H2548" s="294">
        <v>18.23</v>
      </c>
      <c r="I2548" s="294">
        <v>36.456</v>
      </c>
      <c r="J2548" s="291" t="s">
        <v>1169</v>
      </c>
      <c r="K2548" s="294">
        <v>227.85</v>
      </c>
      <c r="L2548" s="294">
        <v>3473.25</v>
      </c>
      <c r="M2548" s="294">
        <v>3245.4</v>
      </c>
      <c r="N2548" s="291" t="s">
        <v>42</v>
      </c>
    </row>
    <row r="2549" s="291" customFormat="1" hidden="1" outlineLevel="2" spans="1:14">
      <c r="A2549" s="291">
        <v>2326</v>
      </c>
      <c r="B2549" s="291" t="s">
        <v>1164</v>
      </c>
      <c r="C2549" s="291" t="s">
        <v>1623</v>
      </c>
      <c r="D2549" s="291" t="s">
        <v>404</v>
      </c>
      <c r="E2549" s="291" t="s">
        <v>1166</v>
      </c>
      <c r="F2549" s="291" t="s">
        <v>1167</v>
      </c>
      <c r="G2549" s="291" t="s">
        <v>1171</v>
      </c>
      <c r="H2549" s="294">
        <v>18.23</v>
      </c>
      <c r="I2549" s="294">
        <v>36.456</v>
      </c>
      <c r="J2549" s="291" t="s">
        <v>1169</v>
      </c>
      <c r="K2549" s="294">
        <v>227.85</v>
      </c>
      <c r="L2549" s="294">
        <v>3473.25</v>
      </c>
      <c r="M2549" s="294">
        <v>3245.4</v>
      </c>
      <c r="N2549" s="291" t="s">
        <v>42</v>
      </c>
    </row>
    <row r="2550" s="291" customFormat="1" hidden="1" outlineLevel="2" spans="1:14">
      <c r="A2550" s="291">
        <v>2327</v>
      </c>
      <c r="B2550" s="291" t="s">
        <v>1164</v>
      </c>
      <c r="C2550" s="291" t="s">
        <v>1623</v>
      </c>
      <c r="D2550" s="291" t="s">
        <v>404</v>
      </c>
      <c r="E2550" s="291" t="s">
        <v>1166</v>
      </c>
      <c r="F2550" s="291" t="s">
        <v>1167</v>
      </c>
      <c r="G2550" s="291" t="s">
        <v>1172</v>
      </c>
      <c r="H2550" s="294">
        <v>18.23</v>
      </c>
      <c r="I2550" s="294">
        <v>36.456</v>
      </c>
      <c r="J2550" s="291" t="s">
        <v>1169</v>
      </c>
      <c r="K2550" s="294">
        <v>227.85</v>
      </c>
      <c r="L2550" s="294">
        <v>3473.25</v>
      </c>
      <c r="M2550" s="294">
        <v>3245.4</v>
      </c>
      <c r="N2550" s="291" t="s">
        <v>42</v>
      </c>
    </row>
    <row r="2551" s="291" customFormat="1" hidden="1" outlineLevel="2" spans="1:14">
      <c r="A2551" s="291">
        <v>2328</v>
      </c>
      <c r="B2551" s="291" t="s">
        <v>1164</v>
      </c>
      <c r="C2551" s="291" t="s">
        <v>1623</v>
      </c>
      <c r="D2551" s="291" t="s">
        <v>404</v>
      </c>
      <c r="E2551" s="291" t="s">
        <v>1166</v>
      </c>
      <c r="F2551" s="291" t="s">
        <v>1167</v>
      </c>
      <c r="G2551" s="291" t="s">
        <v>1173</v>
      </c>
      <c r="H2551" s="294">
        <v>18.23</v>
      </c>
      <c r="I2551" s="294">
        <v>36.456</v>
      </c>
      <c r="J2551" s="291" t="s">
        <v>1169</v>
      </c>
      <c r="K2551" s="294">
        <v>227.85</v>
      </c>
      <c r="L2551" s="294">
        <v>3473.25</v>
      </c>
      <c r="M2551" s="294">
        <v>3245.4</v>
      </c>
      <c r="N2551" s="291" t="s">
        <v>42</v>
      </c>
    </row>
    <row r="2552" s="291" customFormat="1" hidden="1" outlineLevel="2" spans="1:14">
      <c r="A2552" s="291">
        <v>2329</v>
      </c>
      <c r="B2552" s="291" t="s">
        <v>1164</v>
      </c>
      <c r="C2552" s="291" t="s">
        <v>1623</v>
      </c>
      <c r="D2552" s="291" t="s">
        <v>404</v>
      </c>
      <c r="E2552" s="291" t="s">
        <v>1166</v>
      </c>
      <c r="F2552" s="291" t="s">
        <v>1167</v>
      </c>
      <c r="G2552" s="291" t="s">
        <v>1174</v>
      </c>
      <c r="H2552" s="294">
        <v>18.23</v>
      </c>
      <c r="I2552" s="294">
        <v>36.456</v>
      </c>
      <c r="J2552" s="291" t="s">
        <v>1169</v>
      </c>
      <c r="K2552" s="294">
        <v>227.85</v>
      </c>
      <c r="L2552" s="294">
        <v>3473.25</v>
      </c>
      <c r="M2552" s="294">
        <v>3245.4</v>
      </c>
      <c r="N2552" s="291" t="s">
        <v>42</v>
      </c>
    </row>
    <row r="2553" s="291" customFormat="1" hidden="1" outlineLevel="2" spans="1:14">
      <c r="A2553" s="291">
        <v>2330</v>
      </c>
      <c r="B2553" s="291" t="s">
        <v>1164</v>
      </c>
      <c r="C2553" s="291" t="s">
        <v>1623</v>
      </c>
      <c r="D2553" s="291" t="s">
        <v>404</v>
      </c>
      <c r="E2553" s="291" t="s">
        <v>1166</v>
      </c>
      <c r="F2553" s="291" t="s">
        <v>1167</v>
      </c>
      <c r="G2553" s="291" t="s">
        <v>1175</v>
      </c>
      <c r="H2553" s="294">
        <v>18.23</v>
      </c>
      <c r="I2553" s="294">
        <v>36.456</v>
      </c>
      <c r="J2553" s="291" t="s">
        <v>1169</v>
      </c>
      <c r="K2553" s="294">
        <v>227.85</v>
      </c>
      <c r="L2553" s="294">
        <v>3473.25</v>
      </c>
      <c r="M2553" s="294">
        <v>3245.4</v>
      </c>
      <c r="N2553" s="291" t="s">
        <v>42</v>
      </c>
    </row>
    <row r="2554" s="291" customFormat="1" outlineLevel="1" collapsed="1" spans="4:14">
      <c r="D2554" s="293" t="s">
        <v>1624</v>
      </c>
      <c r="H2554" s="294">
        <f>SUBTOTAL(9,H2543:H2553)</f>
        <v>200.53</v>
      </c>
      <c r="I2554" s="294">
        <f>SUBTOTAL(9,I2543:I2553)</f>
        <v>401.016</v>
      </c>
      <c r="K2554" s="294"/>
      <c r="L2554" s="294"/>
      <c r="M2554" s="294"/>
      <c r="N2554" s="291">
        <f>SUBTOTAL(9,N2543:N2553)</f>
        <v>0</v>
      </c>
    </row>
    <row r="2555" s="291" customFormat="1" hidden="1" outlineLevel="2" spans="1:14">
      <c r="A2555" s="291">
        <v>2331</v>
      </c>
      <c r="B2555" s="291" t="s">
        <v>1164</v>
      </c>
      <c r="C2555" s="291" t="s">
        <v>1625</v>
      </c>
      <c r="D2555" s="291" t="s">
        <v>499</v>
      </c>
      <c r="E2555" s="291" t="s">
        <v>1166</v>
      </c>
      <c r="F2555" s="291" t="s">
        <v>1167</v>
      </c>
      <c r="G2555" s="291" t="s">
        <v>1178</v>
      </c>
      <c r="H2555" s="294">
        <v>18.23</v>
      </c>
      <c r="I2555" s="294">
        <v>36.456</v>
      </c>
      <c r="J2555" s="291" t="s">
        <v>1169</v>
      </c>
      <c r="K2555" s="294">
        <v>227.85</v>
      </c>
      <c r="L2555" s="294">
        <v>3473.25</v>
      </c>
      <c r="M2555" s="294">
        <v>3245.4</v>
      </c>
      <c r="N2555" s="291" t="s">
        <v>42</v>
      </c>
    </row>
    <row r="2556" s="291" customFormat="1" hidden="1" outlineLevel="2" spans="1:14">
      <c r="A2556" s="291">
        <v>2332</v>
      </c>
      <c r="B2556" s="291" t="s">
        <v>1164</v>
      </c>
      <c r="C2556" s="291" t="s">
        <v>1625</v>
      </c>
      <c r="D2556" s="291" t="s">
        <v>499</v>
      </c>
      <c r="E2556" s="291" t="s">
        <v>1166</v>
      </c>
      <c r="F2556" s="291" t="s">
        <v>1167</v>
      </c>
      <c r="G2556" s="291" t="s">
        <v>1179</v>
      </c>
      <c r="H2556" s="294">
        <v>18.23</v>
      </c>
      <c r="I2556" s="294">
        <v>36.456</v>
      </c>
      <c r="J2556" s="291" t="s">
        <v>1169</v>
      </c>
      <c r="K2556" s="294">
        <v>227.85</v>
      </c>
      <c r="L2556" s="294">
        <v>3473.25</v>
      </c>
      <c r="M2556" s="294">
        <v>3245.4</v>
      </c>
      <c r="N2556" s="291" t="s">
        <v>42</v>
      </c>
    </row>
    <row r="2557" s="291" customFormat="1" hidden="1" outlineLevel="2" spans="1:14">
      <c r="A2557" s="291">
        <v>2333</v>
      </c>
      <c r="B2557" s="291" t="s">
        <v>1164</v>
      </c>
      <c r="C2557" s="291" t="s">
        <v>1625</v>
      </c>
      <c r="D2557" s="291" t="s">
        <v>499</v>
      </c>
      <c r="E2557" s="291" t="s">
        <v>1166</v>
      </c>
      <c r="F2557" s="291" t="s">
        <v>1167</v>
      </c>
      <c r="G2557" s="291" t="s">
        <v>1180</v>
      </c>
      <c r="H2557" s="294">
        <v>18.23</v>
      </c>
      <c r="I2557" s="294">
        <v>36.456</v>
      </c>
      <c r="J2557" s="291" t="s">
        <v>1169</v>
      </c>
      <c r="K2557" s="294">
        <v>227.85</v>
      </c>
      <c r="L2557" s="294">
        <v>3473.25</v>
      </c>
      <c r="M2557" s="294">
        <v>3245.4</v>
      </c>
      <c r="N2557" s="291" t="s">
        <v>42</v>
      </c>
    </row>
    <row r="2558" s="291" customFormat="1" hidden="1" outlineLevel="2" spans="1:14">
      <c r="A2558" s="291">
        <v>2334</v>
      </c>
      <c r="B2558" s="291" t="s">
        <v>1164</v>
      </c>
      <c r="C2558" s="291" t="s">
        <v>1625</v>
      </c>
      <c r="D2558" s="291" t="s">
        <v>499</v>
      </c>
      <c r="E2558" s="291" t="s">
        <v>1166</v>
      </c>
      <c r="F2558" s="291" t="s">
        <v>1167</v>
      </c>
      <c r="G2558" s="291" t="s">
        <v>1181</v>
      </c>
      <c r="H2558" s="294">
        <v>18.23</v>
      </c>
      <c r="I2558" s="294">
        <v>36.456</v>
      </c>
      <c r="J2558" s="291" t="s">
        <v>1169</v>
      </c>
      <c r="K2558" s="294">
        <v>227.85</v>
      </c>
      <c r="L2558" s="294">
        <v>3473.25</v>
      </c>
      <c r="M2558" s="294">
        <v>3245.4</v>
      </c>
      <c r="N2558" s="291" t="s">
        <v>42</v>
      </c>
    </row>
    <row r="2559" s="291" customFormat="1" hidden="1" outlineLevel="2" spans="1:14">
      <c r="A2559" s="291">
        <v>2335</v>
      </c>
      <c r="B2559" s="291" t="s">
        <v>1164</v>
      </c>
      <c r="C2559" s="291" t="s">
        <v>1625</v>
      </c>
      <c r="D2559" s="291" t="s">
        <v>499</v>
      </c>
      <c r="E2559" s="291" t="s">
        <v>1166</v>
      </c>
      <c r="F2559" s="291" t="s">
        <v>1167</v>
      </c>
      <c r="G2559" s="291" t="s">
        <v>1168</v>
      </c>
      <c r="H2559" s="294">
        <v>18.23</v>
      </c>
      <c r="I2559" s="294">
        <v>36.456</v>
      </c>
      <c r="J2559" s="291" t="s">
        <v>1169</v>
      </c>
      <c r="K2559" s="294">
        <v>227.85</v>
      </c>
      <c r="L2559" s="294">
        <v>3473.25</v>
      </c>
      <c r="M2559" s="294">
        <v>3245.4</v>
      </c>
      <c r="N2559" s="291" t="s">
        <v>42</v>
      </c>
    </row>
    <row r="2560" s="291" customFormat="1" hidden="1" outlineLevel="2" spans="1:14">
      <c r="A2560" s="291">
        <v>2336</v>
      </c>
      <c r="B2560" s="291" t="s">
        <v>1164</v>
      </c>
      <c r="C2560" s="291" t="s">
        <v>1625</v>
      </c>
      <c r="D2560" s="291" t="s">
        <v>499</v>
      </c>
      <c r="E2560" s="291" t="s">
        <v>1166</v>
      </c>
      <c r="F2560" s="291" t="s">
        <v>1167</v>
      </c>
      <c r="G2560" s="291" t="s">
        <v>1170</v>
      </c>
      <c r="H2560" s="294">
        <v>18.23</v>
      </c>
      <c r="I2560" s="294">
        <v>36.456</v>
      </c>
      <c r="J2560" s="291" t="s">
        <v>1169</v>
      </c>
      <c r="K2560" s="294">
        <v>227.85</v>
      </c>
      <c r="L2560" s="294">
        <v>3473.25</v>
      </c>
      <c r="M2560" s="294">
        <v>3245.4</v>
      </c>
      <c r="N2560" s="291" t="s">
        <v>42</v>
      </c>
    </row>
    <row r="2561" s="291" customFormat="1" hidden="1" outlineLevel="2" spans="1:14">
      <c r="A2561" s="291">
        <v>2337</v>
      </c>
      <c r="B2561" s="291" t="s">
        <v>1164</v>
      </c>
      <c r="C2561" s="291" t="s">
        <v>1625</v>
      </c>
      <c r="D2561" s="291" t="s">
        <v>499</v>
      </c>
      <c r="E2561" s="291" t="s">
        <v>1166</v>
      </c>
      <c r="F2561" s="291" t="s">
        <v>1167</v>
      </c>
      <c r="G2561" s="291" t="s">
        <v>1171</v>
      </c>
      <c r="H2561" s="294">
        <v>18.23</v>
      </c>
      <c r="I2561" s="294">
        <v>36.456</v>
      </c>
      <c r="J2561" s="291" t="s">
        <v>1169</v>
      </c>
      <c r="K2561" s="294">
        <v>227.85</v>
      </c>
      <c r="L2561" s="294">
        <v>3473.25</v>
      </c>
      <c r="M2561" s="294">
        <v>3245.4</v>
      </c>
      <c r="N2561" s="291" t="s">
        <v>42</v>
      </c>
    </row>
    <row r="2562" s="291" customFormat="1" hidden="1" outlineLevel="2" spans="1:14">
      <c r="A2562" s="291">
        <v>2338</v>
      </c>
      <c r="B2562" s="291" t="s">
        <v>1164</v>
      </c>
      <c r="C2562" s="291" t="s">
        <v>1625</v>
      </c>
      <c r="D2562" s="291" t="s">
        <v>499</v>
      </c>
      <c r="E2562" s="291" t="s">
        <v>1166</v>
      </c>
      <c r="F2562" s="291" t="s">
        <v>1167</v>
      </c>
      <c r="G2562" s="291" t="s">
        <v>1172</v>
      </c>
      <c r="H2562" s="294">
        <v>18.23</v>
      </c>
      <c r="I2562" s="294">
        <v>36.456</v>
      </c>
      <c r="J2562" s="291" t="s">
        <v>1169</v>
      </c>
      <c r="K2562" s="294">
        <v>227.85</v>
      </c>
      <c r="L2562" s="294">
        <v>3473.25</v>
      </c>
      <c r="M2562" s="294">
        <v>3245.4</v>
      </c>
      <c r="N2562" s="291" t="s">
        <v>42</v>
      </c>
    </row>
    <row r="2563" s="291" customFormat="1" hidden="1" outlineLevel="2" spans="1:14">
      <c r="A2563" s="291">
        <v>2339</v>
      </c>
      <c r="B2563" s="291" t="s">
        <v>1164</v>
      </c>
      <c r="C2563" s="291" t="s">
        <v>1625</v>
      </c>
      <c r="D2563" s="291" t="s">
        <v>499</v>
      </c>
      <c r="E2563" s="291" t="s">
        <v>1166</v>
      </c>
      <c r="F2563" s="291" t="s">
        <v>1167</v>
      </c>
      <c r="G2563" s="291" t="s">
        <v>1173</v>
      </c>
      <c r="H2563" s="294">
        <v>18.23</v>
      </c>
      <c r="I2563" s="294">
        <v>36.456</v>
      </c>
      <c r="J2563" s="291" t="s">
        <v>1169</v>
      </c>
      <c r="K2563" s="294">
        <v>227.85</v>
      </c>
      <c r="L2563" s="294">
        <v>3473.25</v>
      </c>
      <c r="M2563" s="294">
        <v>3245.4</v>
      </c>
      <c r="N2563" s="291" t="s">
        <v>42</v>
      </c>
    </row>
    <row r="2564" s="291" customFormat="1" hidden="1" outlineLevel="2" spans="1:14">
      <c r="A2564" s="291">
        <v>2340</v>
      </c>
      <c r="B2564" s="291" t="s">
        <v>1164</v>
      </c>
      <c r="C2564" s="291" t="s">
        <v>1625</v>
      </c>
      <c r="D2564" s="291" t="s">
        <v>499</v>
      </c>
      <c r="E2564" s="291" t="s">
        <v>1166</v>
      </c>
      <c r="F2564" s="291" t="s">
        <v>1167</v>
      </c>
      <c r="G2564" s="291" t="s">
        <v>1174</v>
      </c>
      <c r="H2564" s="294">
        <v>18.23</v>
      </c>
      <c r="I2564" s="294">
        <v>36.456</v>
      </c>
      <c r="J2564" s="291" t="s">
        <v>1169</v>
      </c>
      <c r="K2564" s="294">
        <v>227.85</v>
      </c>
      <c r="L2564" s="294">
        <v>3473.25</v>
      </c>
      <c r="M2564" s="294">
        <v>3245.4</v>
      </c>
      <c r="N2564" s="291" t="s">
        <v>42</v>
      </c>
    </row>
    <row r="2565" s="291" customFormat="1" hidden="1" outlineLevel="2" spans="1:14">
      <c r="A2565" s="291">
        <v>2341</v>
      </c>
      <c r="B2565" s="291" t="s">
        <v>1164</v>
      </c>
      <c r="C2565" s="291" t="s">
        <v>1625</v>
      </c>
      <c r="D2565" s="291" t="s">
        <v>499</v>
      </c>
      <c r="E2565" s="291" t="s">
        <v>1166</v>
      </c>
      <c r="F2565" s="291" t="s">
        <v>1167</v>
      </c>
      <c r="G2565" s="291" t="s">
        <v>1175</v>
      </c>
      <c r="H2565" s="294">
        <v>18.23</v>
      </c>
      <c r="I2565" s="294">
        <v>36.456</v>
      </c>
      <c r="J2565" s="291" t="s">
        <v>1169</v>
      </c>
      <c r="K2565" s="294">
        <v>227.85</v>
      </c>
      <c r="L2565" s="294">
        <v>3473.25</v>
      </c>
      <c r="M2565" s="294">
        <v>3245.4</v>
      </c>
      <c r="N2565" s="291" t="s">
        <v>42</v>
      </c>
    </row>
    <row r="2566" s="291" customFormat="1" outlineLevel="1" collapsed="1" spans="4:14">
      <c r="D2566" s="293" t="s">
        <v>1626</v>
      </c>
      <c r="H2566" s="294">
        <f>SUBTOTAL(9,H2555:H2565)</f>
        <v>200.53</v>
      </c>
      <c r="I2566" s="294">
        <f>SUBTOTAL(9,I2555:I2565)</f>
        <v>401.016</v>
      </c>
      <c r="K2566" s="294"/>
      <c r="L2566" s="294"/>
      <c r="M2566" s="294"/>
      <c r="N2566" s="291">
        <f>SUBTOTAL(9,N2555:N2565)</f>
        <v>0</v>
      </c>
    </row>
    <row r="2567" s="291" customFormat="1" hidden="1" outlineLevel="2" spans="1:14">
      <c r="A2567" s="291">
        <v>2342</v>
      </c>
      <c r="B2567" s="291" t="s">
        <v>1164</v>
      </c>
      <c r="C2567" s="291" t="s">
        <v>1627</v>
      </c>
      <c r="D2567" s="291" t="s">
        <v>430</v>
      </c>
      <c r="E2567" s="291" t="s">
        <v>1166</v>
      </c>
      <c r="F2567" s="291" t="s">
        <v>1167</v>
      </c>
      <c r="G2567" s="291" t="s">
        <v>1178</v>
      </c>
      <c r="H2567" s="294">
        <v>18.23</v>
      </c>
      <c r="I2567" s="294">
        <v>36.456</v>
      </c>
      <c r="J2567" s="291" t="s">
        <v>1169</v>
      </c>
      <c r="K2567" s="294">
        <v>227.85</v>
      </c>
      <c r="L2567" s="294">
        <v>3473.25</v>
      </c>
      <c r="M2567" s="294">
        <v>3245.4</v>
      </c>
      <c r="N2567" s="291" t="s">
        <v>42</v>
      </c>
    </row>
    <row r="2568" s="291" customFormat="1" hidden="1" outlineLevel="2" spans="1:14">
      <c r="A2568" s="291">
        <v>2343</v>
      </c>
      <c r="B2568" s="291" t="s">
        <v>1164</v>
      </c>
      <c r="C2568" s="291" t="s">
        <v>1627</v>
      </c>
      <c r="D2568" s="291" t="s">
        <v>430</v>
      </c>
      <c r="E2568" s="291" t="s">
        <v>1166</v>
      </c>
      <c r="F2568" s="291" t="s">
        <v>1167</v>
      </c>
      <c r="G2568" s="291" t="s">
        <v>1179</v>
      </c>
      <c r="H2568" s="294">
        <v>18.23</v>
      </c>
      <c r="I2568" s="294">
        <v>36.456</v>
      </c>
      <c r="J2568" s="291" t="s">
        <v>1169</v>
      </c>
      <c r="K2568" s="294">
        <v>227.85</v>
      </c>
      <c r="L2568" s="294">
        <v>3473.25</v>
      </c>
      <c r="M2568" s="294">
        <v>3245.4</v>
      </c>
      <c r="N2568" s="291" t="s">
        <v>42</v>
      </c>
    </row>
    <row r="2569" s="291" customFormat="1" hidden="1" outlineLevel="2" spans="1:14">
      <c r="A2569" s="291">
        <v>2344</v>
      </c>
      <c r="B2569" s="291" t="s">
        <v>1164</v>
      </c>
      <c r="C2569" s="291" t="s">
        <v>1627</v>
      </c>
      <c r="D2569" s="291" t="s">
        <v>430</v>
      </c>
      <c r="E2569" s="291" t="s">
        <v>1166</v>
      </c>
      <c r="F2569" s="291" t="s">
        <v>1167</v>
      </c>
      <c r="G2569" s="291" t="s">
        <v>1180</v>
      </c>
      <c r="H2569" s="294">
        <v>18.23</v>
      </c>
      <c r="I2569" s="294">
        <v>36.456</v>
      </c>
      <c r="J2569" s="291" t="s">
        <v>1169</v>
      </c>
      <c r="K2569" s="294">
        <v>227.85</v>
      </c>
      <c r="L2569" s="294">
        <v>3473.25</v>
      </c>
      <c r="M2569" s="294">
        <v>3245.4</v>
      </c>
      <c r="N2569" s="291" t="s">
        <v>42</v>
      </c>
    </row>
    <row r="2570" s="291" customFormat="1" hidden="1" outlineLevel="2" spans="1:14">
      <c r="A2570" s="291">
        <v>2345</v>
      </c>
      <c r="B2570" s="291" t="s">
        <v>1164</v>
      </c>
      <c r="C2570" s="291" t="s">
        <v>1627</v>
      </c>
      <c r="D2570" s="291" t="s">
        <v>430</v>
      </c>
      <c r="E2570" s="291" t="s">
        <v>1166</v>
      </c>
      <c r="F2570" s="291" t="s">
        <v>1167</v>
      </c>
      <c r="G2570" s="291" t="s">
        <v>1181</v>
      </c>
      <c r="H2570" s="294">
        <v>18.23</v>
      </c>
      <c r="I2570" s="294">
        <v>36.456</v>
      </c>
      <c r="J2570" s="291" t="s">
        <v>1169</v>
      </c>
      <c r="K2570" s="294">
        <v>227.85</v>
      </c>
      <c r="L2570" s="294">
        <v>3473.25</v>
      </c>
      <c r="M2570" s="294">
        <v>3245.4</v>
      </c>
      <c r="N2570" s="291" t="s">
        <v>42</v>
      </c>
    </row>
    <row r="2571" s="291" customFormat="1" hidden="1" outlineLevel="2" spans="1:14">
      <c r="A2571" s="291">
        <v>2346</v>
      </c>
      <c r="B2571" s="291" t="s">
        <v>1164</v>
      </c>
      <c r="C2571" s="291" t="s">
        <v>1627</v>
      </c>
      <c r="D2571" s="291" t="s">
        <v>430</v>
      </c>
      <c r="E2571" s="291" t="s">
        <v>1166</v>
      </c>
      <c r="F2571" s="291" t="s">
        <v>1167</v>
      </c>
      <c r="G2571" s="291" t="s">
        <v>1168</v>
      </c>
      <c r="H2571" s="294">
        <v>18.23</v>
      </c>
      <c r="I2571" s="294">
        <v>36.456</v>
      </c>
      <c r="J2571" s="291" t="s">
        <v>1169</v>
      </c>
      <c r="K2571" s="294">
        <v>227.85</v>
      </c>
      <c r="L2571" s="294">
        <v>3473.25</v>
      </c>
      <c r="M2571" s="294">
        <v>3245.4</v>
      </c>
      <c r="N2571" s="291" t="s">
        <v>42</v>
      </c>
    </row>
    <row r="2572" s="291" customFormat="1" hidden="1" outlineLevel="2" spans="1:14">
      <c r="A2572" s="291">
        <v>2347</v>
      </c>
      <c r="B2572" s="291" t="s">
        <v>1164</v>
      </c>
      <c r="C2572" s="291" t="s">
        <v>1627</v>
      </c>
      <c r="D2572" s="291" t="s">
        <v>430</v>
      </c>
      <c r="E2572" s="291" t="s">
        <v>1166</v>
      </c>
      <c r="F2572" s="291" t="s">
        <v>1167</v>
      </c>
      <c r="G2572" s="291" t="s">
        <v>1170</v>
      </c>
      <c r="H2572" s="294">
        <v>18.23</v>
      </c>
      <c r="I2572" s="294">
        <v>36.456</v>
      </c>
      <c r="J2572" s="291" t="s">
        <v>1169</v>
      </c>
      <c r="K2572" s="294">
        <v>227.85</v>
      </c>
      <c r="L2572" s="294">
        <v>3473.25</v>
      </c>
      <c r="M2572" s="294">
        <v>3245.4</v>
      </c>
      <c r="N2572" s="291" t="s">
        <v>42</v>
      </c>
    </row>
    <row r="2573" s="291" customFormat="1" hidden="1" outlineLevel="2" spans="1:14">
      <c r="A2573" s="291">
        <v>2348</v>
      </c>
      <c r="B2573" s="291" t="s">
        <v>1164</v>
      </c>
      <c r="C2573" s="291" t="s">
        <v>1627</v>
      </c>
      <c r="D2573" s="291" t="s">
        <v>430</v>
      </c>
      <c r="E2573" s="291" t="s">
        <v>1166</v>
      </c>
      <c r="F2573" s="291" t="s">
        <v>1167</v>
      </c>
      <c r="G2573" s="291" t="s">
        <v>1171</v>
      </c>
      <c r="H2573" s="294">
        <v>18.23</v>
      </c>
      <c r="I2573" s="294">
        <v>36.456</v>
      </c>
      <c r="J2573" s="291" t="s">
        <v>1169</v>
      </c>
      <c r="K2573" s="294">
        <v>227.85</v>
      </c>
      <c r="L2573" s="294">
        <v>3473.25</v>
      </c>
      <c r="M2573" s="294">
        <v>3245.4</v>
      </c>
      <c r="N2573" s="291" t="s">
        <v>42</v>
      </c>
    </row>
    <row r="2574" s="291" customFormat="1" hidden="1" outlineLevel="2" spans="1:14">
      <c r="A2574" s="291">
        <v>2349</v>
      </c>
      <c r="B2574" s="291" t="s">
        <v>1164</v>
      </c>
      <c r="C2574" s="291" t="s">
        <v>1627</v>
      </c>
      <c r="D2574" s="291" t="s">
        <v>430</v>
      </c>
      <c r="E2574" s="291" t="s">
        <v>1166</v>
      </c>
      <c r="F2574" s="291" t="s">
        <v>1167</v>
      </c>
      <c r="G2574" s="291" t="s">
        <v>1172</v>
      </c>
      <c r="H2574" s="294">
        <v>18.23</v>
      </c>
      <c r="I2574" s="294">
        <v>36.456</v>
      </c>
      <c r="J2574" s="291" t="s">
        <v>1169</v>
      </c>
      <c r="K2574" s="294">
        <v>227.85</v>
      </c>
      <c r="L2574" s="294">
        <v>3473.25</v>
      </c>
      <c r="M2574" s="294">
        <v>3245.4</v>
      </c>
      <c r="N2574" s="291" t="s">
        <v>42</v>
      </c>
    </row>
    <row r="2575" s="291" customFormat="1" hidden="1" outlineLevel="2" spans="1:14">
      <c r="A2575" s="291">
        <v>2350</v>
      </c>
      <c r="B2575" s="291" t="s">
        <v>1164</v>
      </c>
      <c r="C2575" s="291" t="s">
        <v>1627</v>
      </c>
      <c r="D2575" s="291" t="s">
        <v>430</v>
      </c>
      <c r="E2575" s="291" t="s">
        <v>1166</v>
      </c>
      <c r="F2575" s="291" t="s">
        <v>1167</v>
      </c>
      <c r="G2575" s="291" t="s">
        <v>1173</v>
      </c>
      <c r="H2575" s="294">
        <v>18.23</v>
      </c>
      <c r="I2575" s="294">
        <v>36.456</v>
      </c>
      <c r="J2575" s="291" t="s">
        <v>1169</v>
      </c>
      <c r="K2575" s="294">
        <v>227.85</v>
      </c>
      <c r="L2575" s="294">
        <v>3473.25</v>
      </c>
      <c r="M2575" s="294">
        <v>3245.4</v>
      </c>
      <c r="N2575" s="291" t="s">
        <v>42</v>
      </c>
    </row>
    <row r="2576" s="291" customFormat="1" hidden="1" outlineLevel="2" spans="1:14">
      <c r="A2576" s="291">
        <v>2351</v>
      </c>
      <c r="B2576" s="291" t="s">
        <v>1164</v>
      </c>
      <c r="C2576" s="291" t="s">
        <v>1627</v>
      </c>
      <c r="D2576" s="291" t="s">
        <v>430</v>
      </c>
      <c r="E2576" s="291" t="s">
        <v>1166</v>
      </c>
      <c r="F2576" s="291" t="s">
        <v>1167</v>
      </c>
      <c r="G2576" s="291" t="s">
        <v>1174</v>
      </c>
      <c r="H2576" s="294">
        <v>18.23</v>
      </c>
      <c r="I2576" s="294">
        <v>36.456</v>
      </c>
      <c r="J2576" s="291" t="s">
        <v>1169</v>
      </c>
      <c r="K2576" s="294">
        <v>227.85</v>
      </c>
      <c r="L2576" s="294">
        <v>3473.25</v>
      </c>
      <c r="M2576" s="294">
        <v>3245.4</v>
      </c>
      <c r="N2576" s="291" t="s">
        <v>42</v>
      </c>
    </row>
    <row r="2577" s="291" customFormat="1" hidden="1" outlineLevel="2" spans="1:14">
      <c r="A2577" s="291">
        <v>2352</v>
      </c>
      <c r="B2577" s="291" t="s">
        <v>1164</v>
      </c>
      <c r="C2577" s="291" t="s">
        <v>1627</v>
      </c>
      <c r="D2577" s="291" t="s">
        <v>430</v>
      </c>
      <c r="E2577" s="291" t="s">
        <v>1166</v>
      </c>
      <c r="F2577" s="291" t="s">
        <v>1167</v>
      </c>
      <c r="G2577" s="291" t="s">
        <v>1175</v>
      </c>
      <c r="H2577" s="294">
        <v>18.23</v>
      </c>
      <c r="I2577" s="294">
        <v>36.456</v>
      </c>
      <c r="J2577" s="291" t="s">
        <v>1169</v>
      </c>
      <c r="K2577" s="294">
        <v>227.85</v>
      </c>
      <c r="L2577" s="294">
        <v>3473.25</v>
      </c>
      <c r="M2577" s="294">
        <v>3245.4</v>
      </c>
      <c r="N2577" s="291" t="s">
        <v>42</v>
      </c>
    </row>
    <row r="2578" s="291" customFormat="1" outlineLevel="1" collapsed="1" spans="4:14">
      <c r="D2578" s="293" t="s">
        <v>1628</v>
      </c>
      <c r="H2578" s="294">
        <f>SUBTOTAL(9,H2567:H2577)</f>
        <v>200.53</v>
      </c>
      <c r="I2578" s="294">
        <f>SUBTOTAL(9,I2567:I2577)</f>
        <v>401.016</v>
      </c>
      <c r="K2578" s="294"/>
      <c r="L2578" s="294"/>
      <c r="M2578" s="294"/>
      <c r="N2578" s="291">
        <f>SUBTOTAL(9,N2567:N2577)</f>
        <v>0</v>
      </c>
    </row>
    <row r="2579" s="291" customFormat="1" hidden="1" outlineLevel="2" spans="1:14">
      <c r="A2579" s="291">
        <v>2353</v>
      </c>
      <c r="B2579" s="291" t="s">
        <v>1164</v>
      </c>
      <c r="C2579" s="291" t="s">
        <v>1629</v>
      </c>
      <c r="D2579" s="291" t="s">
        <v>434</v>
      </c>
      <c r="E2579" s="291" t="s">
        <v>1166</v>
      </c>
      <c r="F2579" s="291" t="s">
        <v>1167</v>
      </c>
      <c r="G2579" s="291" t="s">
        <v>1178</v>
      </c>
      <c r="H2579" s="294">
        <v>18.23</v>
      </c>
      <c r="I2579" s="294">
        <v>36.456</v>
      </c>
      <c r="J2579" s="291" t="s">
        <v>1169</v>
      </c>
      <c r="K2579" s="294">
        <v>227.85</v>
      </c>
      <c r="L2579" s="294">
        <v>3473.25</v>
      </c>
      <c r="M2579" s="294">
        <v>3245.4</v>
      </c>
      <c r="N2579" s="291" t="s">
        <v>42</v>
      </c>
    </row>
    <row r="2580" s="291" customFormat="1" hidden="1" outlineLevel="2" spans="1:14">
      <c r="A2580" s="291">
        <v>2354</v>
      </c>
      <c r="B2580" s="291" t="s">
        <v>1164</v>
      </c>
      <c r="C2580" s="291" t="s">
        <v>1629</v>
      </c>
      <c r="D2580" s="291" t="s">
        <v>434</v>
      </c>
      <c r="E2580" s="291" t="s">
        <v>1166</v>
      </c>
      <c r="F2580" s="291" t="s">
        <v>1167</v>
      </c>
      <c r="G2580" s="291" t="s">
        <v>1179</v>
      </c>
      <c r="H2580" s="294">
        <v>18.23</v>
      </c>
      <c r="I2580" s="294">
        <v>36.456</v>
      </c>
      <c r="J2580" s="291" t="s">
        <v>1169</v>
      </c>
      <c r="K2580" s="294">
        <v>227.85</v>
      </c>
      <c r="L2580" s="294">
        <v>3473.25</v>
      </c>
      <c r="M2580" s="294">
        <v>3245.4</v>
      </c>
      <c r="N2580" s="291" t="s">
        <v>42</v>
      </c>
    </row>
    <row r="2581" s="291" customFormat="1" hidden="1" outlineLevel="2" spans="1:14">
      <c r="A2581" s="291">
        <v>2355</v>
      </c>
      <c r="B2581" s="291" t="s">
        <v>1164</v>
      </c>
      <c r="C2581" s="291" t="s">
        <v>1629</v>
      </c>
      <c r="D2581" s="291" t="s">
        <v>434</v>
      </c>
      <c r="E2581" s="291" t="s">
        <v>1166</v>
      </c>
      <c r="F2581" s="291" t="s">
        <v>1167</v>
      </c>
      <c r="G2581" s="291" t="s">
        <v>1180</v>
      </c>
      <c r="H2581" s="294">
        <v>18.23</v>
      </c>
      <c r="I2581" s="294">
        <v>36.456</v>
      </c>
      <c r="J2581" s="291" t="s">
        <v>1169</v>
      </c>
      <c r="K2581" s="294">
        <v>227.85</v>
      </c>
      <c r="L2581" s="294">
        <v>3473.25</v>
      </c>
      <c r="M2581" s="294">
        <v>3245.4</v>
      </c>
      <c r="N2581" s="291" t="s">
        <v>42</v>
      </c>
    </row>
    <row r="2582" s="291" customFormat="1" hidden="1" outlineLevel="2" spans="1:14">
      <c r="A2582" s="291">
        <v>2356</v>
      </c>
      <c r="B2582" s="291" t="s">
        <v>1164</v>
      </c>
      <c r="C2582" s="291" t="s">
        <v>1629</v>
      </c>
      <c r="D2582" s="291" t="s">
        <v>434</v>
      </c>
      <c r="E2582" s="291" t="s">
        <v>1166</v>
      </c>
      <c r="F2582" s="291" t="s">
        <v>1167</v>
      </c>
      <c r="G2582" s="291" t="s">
        <v>1181</v>
      </c>
      <c r="H2582" s="294">
        <v>18.23</v>
      </c>
      <c r="I2582" s="294">
        <v>36.456</v>
      </c>
      <c r="J2582" s="291" t="s">
        <v>1169</v>
      </c>
      <c r="K2582" s="294">
        <v>227.85</v>
      </c>
      <c r="L2582" s="294">
        <v>3473.25</v>
      </c>
      <c r="M2582" s="294">
        <v>3245.4</v>
      </c>
      <c r="N2582" s="291" t="s">
        <v>42</v>
      </c>
    </row>
    <row r="2583" s="291" customFormat="1" hidden="1" outlineLevel="2" spans="1:14">
      <c r="A2583" s="291">
        <v>2357</v>
      </c>
      <c r="B2583" s="291" t="s">
        <v>1164</v>
      </c>
      <c r="C2583" s="291" t="s">
        <v>1629</v>
      </c>
      <c r="D2583" s="291" t="s">
        <v>434</v>
      </c>
      <c r="E2583" s="291" t="s">
        <v>1166</v>
      </c>
      <c r="F2583" s="291" t="s">
        <v>1167</v>
      </c>
      <c r="G2583" s="291" t="s">
        <v>1168</v>
      </c>
      <c r="H2583" s="294">
        <v>18.23</v>
      </c>
      <c r="I2583" s="294">
        <v>36.456</v>
      </c>
      <c r="J2583" s="291" t="s">
        <v>1169</v>
      </c>
      <c r="K2583" s="294">
        <v>227.85</v>
      </c>
      <c r="L2583" s="294">
        <v>3473.25</v>
      </c>
      <c r="M2583" s="294">
        <v>3245.4</v>
      </c>
      <c r="N2583" s="291" t="s">
        <v>42</v>
      </c>
    </row>
    <row r="2584" s="291" customFormat="1" hidden="1" outlineLevel="2" spans="1:14">
      <c r="A2584" s="291">
        <v>2358</v>
      </c>
      <c r="B2584" s="291" t="s">
        <v>1164</v>
      </c>
      <c r="C2584" s="291" t="s">
        <v>1629</v>
      </c>
      <c r="D2584" s="291" t="s">
        <v>434</v>
      </c>
      <c r="E2584" s="291" t="s">
        <v>1166</v>
      </c>
      <c r="F2584" s="291" t="s">
        <v>1167</v>
      </c>
      <c r="G2584" s="291" t="s">
        <v>1170</v>
      </c>
      <c r="H2584" s="294">
        <v>18.23</v>
      </c>
      <c r="I2584" s="294">
        <v>36.456</v>
      </c>
      <c r="J2584" s="291" t="s">
        <v>1169</v>
      </c>
      <c r="K2584" s="294">
        <v>227.85</v>
      </c>
      <c r="L2584" s="294">
        <v>3473.25</v>
      </c>
      <c r="M2584" s="294">
        <v>3245.4</v>
      </c>
      <c r="N2584" s="291" t="s">
        <v>42</v>
      </c>
    </row>
    <row r="2585" s="291" customFormat="1" hidden="1" outlineLevel="2" spans="1:14">
      <c r="A2585" s="291">
        <v>2359</v>
      </c>
      <c r="B2585" s="291" t="s">
        <v>1164</v>
      </c>
      <c r="C2585" s="291" t="s">
        <v>1629</v>
      </c>
      <c r="D2585" s="291" t="s">
        <v>434</v>
      </c>
      <c r="E2585" s="291" t="s">
        <v>1166</v>
      </c>
      <c r="F2585" s="291" t="s">
        <v>1167</v>
      </c>
      <c r="G2585" s="291" t="s">
        <v>1171</v>
      </c>
      <c r="H2585" s="294">
        <v>18.23</v>
      </c>
      <c r="I2585" s="294">
        <v>36.456</v>
      </c>
      <c r="J2585" s="291" t="s">
        <v>1169</v>
      </c>
      <c r="K2585" s="294">
        <v>227.85</v>
      </c>
      <c r="L2585" s="294">
        <v>3473.25</v>
      </c>
      <c r="M2585" s="294">
        <v>3245.4</v>
      </c>
      <c r="N2585" s="291" t="s">
        <v>42</v>
      </c>
    </row>
    <row r="2586" s="291" customFormat="1" hidden="1" outlineLevel="2" spans="1:14">
      <c r="A2586" s="291">
        <v>2360</v>
      </c>
      <c r="B2586" s="291" t="s">
        <v>1164</v>
      </c>
      <c r="C2586" s="291" t="s">
        <v>1629</v>
      </c>
      <c r="D2586" s="291" t="s">
        <v>434</v>
      </c>
      <c r="E2586" s="291" t="s">
        <v>1166</v>
      </c>
      <c r="F2586" s="291" t="s">
        <v>1167</v>
      </c>
      <c r="G2586" s="291" t="s">
        <v>1172</v>
      </c>
      <c r="H2586" s="294">
        <v>18.23</v>
      </c>
      <c r="I2586" s="294">
        <v>36.456</v>
      </c>
      <c r="J2586" s="291" t="s">
        <v>1169</v>
      </c>
      <c r="K2586" s="294">
        <v>227.85</v>
      </c>
      <c r="L2586" s="294">
        <v>3473.25</v>
      </c>
      <c r="M2586" s="294">
        <v>3245.4</v>
      </c>
      <c r="N2586" s="291" t="s">
        <v>42</v>
      </c>
    </row>
    <row r="2587" s="291" customFormat="1" hidden="1" outlineLevel="2" spans="1:14">
      <c r="A2587" s="291">
        <v>2361</v>
      </c>
      <c r="B2587" s="291" t="s">
        <v>1164</v>
      </c>
      <c r="C2587" s="291" t="s">
        <v>1629</v>
      </c>
      <c r="D2587" s="291" t="s">
        <v>434</v>
      </c>
      <c r="E2587" s="291" t="s">
        <v>1166</v>
      </c>
      <c r="F2587" s="291" t="s">
        <v>1167</v>
      </c>
      <c r="G2587" s="291" t="s">
        <v>1173</v>
      </c>
      <c r="H2587" s="294">
        <v>18.23</v>
      </c>
      <c r="I2587" s="294">
        <v>36.456</v>
      </c>
      <c r="J2587" s="291" t="s">
        <v>1169</v>
      </c>
      <c r="K2587" s="294">
        <v>227.85</v>
      </c>
      <c r="L2587" s="294">
        <v>3473.25</v>
      </c>
      <c r="M2587" s="294">
        <v>3245.4</v>
      </c>
      <c r="N2587" s="291" t="s">
        <v>42</v>
      </c>
    </row>
    <row r="2588" s="291" customFormat="1" hidden="1" outlineLevel="2" spans="1:14">
      <c r="A2588" s="291">
        <v>2362</v>
      </c>
      <c r="B2588" s="291" t="s">
        <v>1164</v>
      </c>
      <c r="C2588" s="291" t="s">
        <v>1629</v>
      </c>
      <c r="D2588" s="291" t="s">
        <v>434</v>
      </c>
      <c r="E2588" s="291" t="s">
        <v>1166</v>
      </c>
      <c r="F2588" s="291" t="s">
        <v>1167</v>
      </c>
      <c r="G2588" s="291" t="s">
        <v>1174</v>
      </c>
      <c r="H2588" s="294">
        <v>18.23</v>
      </c>
      <c r="I2588" s="294">
        <v>36.456</v>
      </c>
      <c r="J2588" s="291" t="s">
        <v>1169</v>
      </c>
      <c r="K2588" s="294">
        <v>227.85</v>
      </c>
      <c r="L2588" s="294">
        <v>3473.25</v>
      </c>
      <c r="M2588" s="294">
        <v>3245.4</v>
      </c>
      <c r="N2588" s="291" t="s">
        <v>42</v>
      </c>
    </row>
    <row r="2589" s="291" customFormat="1" hidden="1" outlineLevel="2" spans="1:14">
      <c r="A2589" s="291">
        <v>2363</v>
      </c>
      <c r="B2589" s="291" t="s">
        <v>1164</v>
      </c>
      <c r="C2589" s="291" t="s">
        <v>1629</v>
      </c>
      <c r="D2589" s="291" t="s">
        <v>434</v>
      </c>
      <c r="E2589" s="291" t="s">
        <v>1166</v>
      </c>
      <c r="F2589" s="291" t="s">
        <v>1167</v>
      </c>
      <c r="G2589" s="291" t="s">
        <v>1175</v>
      </c>
      <c r="H2589" s="294">
        <v>18.23</v>
      </c>
      <c r="I2589" s="294">
        <v>36.456</v>
      </c>
      <c r="J2589" s="291" t="s">
        <v>1169</v>
      </c>
      <c r="K2589" s="294">
        <v>227.85</v>
      </c>
      <c r="L2589" s="294">
        <v>3473.25</v>
      </c>
      <c r="M2589" s="294">
        <v>3245.4</v>
      </c>
      <c r="N2589" s="291" t="s">
        <v>42</v>
      </c>
    </row>
    <row r="2590" s="291" customFormat="1" outlineLevel="1" collapsed="1" spans="4:14">
      <c r="D2590" s="293" t="s">
        <v>1630</v>
      </c>
      <c r="H2590" s="294">
        <f>SUBTOTAL(9,H2579:H2589)</f>
        <v>200.53</v>
      </c>
      <c r="I2590" s="294">
        <f>SUBTOTAL(9,I2579:I2589)</f>
        <v>401.016</v>
      </c>
      <c r="K2590" s="294"/>
      <c r="L2590" s="294"/>
      <c r="M2590" s="294"/>
      <c r="N2590" s="291">
        <f>SUBTOTAL(9,N2579:N2589)</f>
        <v>0</v>
      </c>
    </row>
    <row r="2591" s="291" customFormat="1" hidden="1" outlineLevel="2" spans="1:14">
      <c r="A2591" s="291">
        <v>2364</v>
      </c>
      <c r="B2591" s="291" t="s">
        <v>1164</v>
      </c>
      <c r="C2591" s="291" t="s">
        <v>1631</v>
      </c>
      <c r="D2591" s="291" t="s">
        <v>501</v>
      </c>
      <c r="E2591" s="291" t="s">
        <v>1166</v>
      </c>
      <c r="F2591" s="291" t="s">
        <v>1167</v>
      </c>
      <c r="G2591" s="291" t="s">
        <v>1178</v>
      </c>
      <c r="H2591" s="294">
        <v>18.23</v>
      </c>
      <c r="I2591" s="294">
        <v>36.456</v>
      </c>
      <c r="J2591" s="291" t="s">
        <v>1169</v>
      </c>
      <c r="K2591" s="294">
        <v>227.85</v>
      </c>
      <c r="L2591" s="294">
        <v>3473.25</v>
      </c>
      <c r="M2591" s="294">
        <v>3245.4</v>
      </c>
      <c r="N2591" s="291" t="s">
        <v>42</v>
      </c>
    </row>
    <row r="2592" s="291" customFormat="1" hidden="1" outlineLevel="2" spans="1:14">
      <c r="A2592" s="291">
        <v>2365</v>
      </c>
      <c r="B2592" s="291" t="s">
        <v>1164</v>
      </c>
      <c r="C2592" s="291" t="s">
        <v>1631</v>
      </c>
      <c r="D2592" s="291" t="s">
        <v>501</v>
      </c>
      <c r="E2592" s="291" t="s">
        <v>1166</v>
      </c>
      <c r="F2592" s="291" t="s">
        <v>1167</v>
      </c>
      <c r="G2592" s="291" t="s">
        <v>1179</v>
      </c>
      <c r="H2592" s="294">
        <v>18.23</v>
      </c>
      <c r="I2592" s="294">
        <v>36.456</v>
      </c>
      <c r="J2592" s="291" t="s">
        <v>1169</v>
      </c>
      <c r="K2592" s="294">
        <v>227.85</v>
      </c>
      <c r="L2592" s="294">
        <v>3473.25</v>
      </c>
      <c r="M2592" s="294">
        <v>3245.4</v>
      </c>
      <c r="N2592" s="291" t="s">
        <v>42</v>
      </c>
    </row>
    <row r="2593" s="291" customFormat="1" hidden="1" outlineLevel="2" spans="1:14">
      <c r="A2593" s="291">
        <v>2366</v>
      </c>
      <c r="B2593" s="291" t="s">
        <v>1164</v>
      </c>
      <c r="C2593" s="291" t="s">
        <v>1631</v>
      </c>
      <c r="D2593" s="291" t="s">
        <v>501</v>
      </c>
      <c r="E2593" s="291" t="s">
        <v>1166</v>
      </c>
      <c r="F2593" s="291" t="s">
        <v>1167</v>
      </c>
      <c r="G2593" s="291" t="s">
        <v>1180</v>
      </c>
      <c r="H2593" s="294">
        <v>18.23</v>
      </c>
      <c r="I2593" s="294">
        <v>36.456</v>
      </c>
      <c r="J2593" s="291" t="s">
        <v>1169</v>
      </c>
      <c r="K2593" s="294">
        <v>227.85</v>
      </c>
      <c r="L2593" s="294">
        <v>3473.25</v>
      </c>
      <c r="M2593" s="294">
        <v>3245.4</v>
      </c>
      <c r="N2593" s="291" t="s">
        <v>42</v>
      </c>
    </row>
    <row r="2594" s="291" customFormat="1" hidden="1" outlineLevel="2" spans="1:14">
      <c r="A2594" s="291">
        <v>2367</v>
      </c>
      <c r="B2594" s="291" t="s">
        <v>1164</v>
      </c>
      <c r="C2594" s="291" t="s">
        <v>1631</v>
      </c>
      <c r="D2594" s="291" t="s">
        <v>501</v>
      </c>
      <c r="E2594" s="291" t="s">
        <v>1166</v>
      </c>
      <c r="F2594" s="291" t="s">
        <v>1167</v>
      </c>
      <c r="G2594" s="291" t="s">
        <v>1181</v>
      </c>
      <c r="H2594" s="294">
        <v>18.23</v>
      </c>
      <c r="I2594" s="294">
        <v>36.456</v>
      </c>
      <c r="J2594" s="291" t="s">
        <v>1169</v>
      </c>
      <c r="K2594" s="294">
        <v>227.85</v>
      </c>
      <c r="L2594" s="294">
        <v>3473.25</v>
      </c>
      <c r="M2594" s="294">
        <v>3245.4</v>
      </c>
      <c r="N2594" s="291" t="s">
        <v>42</v>
      </c>
    </row>
    <row r="2595" s="291" customFormat="1" hidden="1" outlineLevel="2" spans="1:14">
      <c r="A2595" s="291">
        <v>2368</v>
      </c>
      <c r="B2595" s="291" t="s">
        <v>1164</v>
      </c>
      <c r="C2595" s="291" t="s">
        <v>1631</v>
      </c>
      <c r="D2595" s="291" t="s">
        <v>501</v>
      </c>
      <c r="E2595" s="291" t="s">
        <v>1166</v>
      </c>
      <c r="F2595" s="291" t="s">
        <v>1167</v>
      </c>
      <c r="G2595" s="291" t="s">
        <v>1168</v>
      </c>
      <c r="H2595" s="294">
        <v>18.23</v>
      </c>
      <c r="I2595" s="294">
        <v>36.456</v>
      </c>
      <c r="J2595" s="291" t="s">
        <v>1169</v>
      </c>
      <c r="K2595" s="294">
        <v>227.85</v>
      </c>
      <c r="L2595" s="294">
        <v>3473.25</v>
      </c>
      <c r="M2595" s="294">
        <v>3245.4</v>
      </c>
      <c r="N2595" s="291" t="s">
        <v>42</v>
      </c>
    </row>
    <row r="2596" s="291" customFormat="1" hidden="1" outlineLevel="2" spans="1:14">
      <c r="A2596" s="291">
        <v>2369</v>
      </c>
      <c r="B2596" s="291" t="s">
        <v>1164</v>
      </c>
      <c r="C2596" s="291" t="s">
        <v>1631</v>
      </c>
      <c r="D2596" s="291" t="s">
        <v>501</v>
      </c>
      <c r="E2596" s="291" t="s">
        <v>1166</v>
      </c>
      <c r="F2596" s="291" t="s">
        <v>1167</v>
      </c>
      <c r="G2596" s="291" t="s">
        <v>1170</v>
      </c>
      <c r="H2596" s="294">
        <v>18.23</v>
      </c>
      <c r="I2596" s="294">
        <v>36.456</v>
      </c>
      <c r="J2596" s="291" t="s">
        <v>1169</v>
      </c>
      <c r="K2596" s="294">
        <v>227.85</v>
      </c>
      <c r="L2596" s="294">
        <v>3473.25</v>
      </c>
      <c r="M2596" s="294">
        <v>3245.4</v>
      </c>
      <c r="N2596" s="291" t="s">
        <v>42</v>
      </c>
    </row>
    <row r="2597" s="291" customFormat="1" hidden="1" outlineLevel="2" spans="1:14">
      <c r="A2597" s="291">
        <v>2370</v>
      </c>
      <c r="B2597" s="291" t="s">
        <v>1164</v>
      </c>
      <c r="C2597" s="291" t="s">
        <v>1631</v>
      </c>
      <c r="D2597" s="291" t="s">
        <v>501</v>
      </c>
      <c r="E2597" s="291" t="s">
        <v>1166</v>
      </c>
      <c r="F2597" s="291" t="s">
        <v>1167</v>
      </c>
      <c r="G2597" s="291" t="s">
        <v>1171</v>
      </c>
      <c r="H2597" s="294">
        <v>18.23</v>
      </c>
      <c r="I2597" s="294">
        <v>36.456</v>
      </c>
      <c r="J2597" s="291" t="s">
        <v>1169</v>
      </c>
      <c r="K2597" s="294">
        <v>227.85</v>
      </c>
      <c r="L2597" s="294">
        <v>3473.25</v>
      </c>
      <c r="M2597" s="294">
        <v>3245.4</v>
      </c>
      <c r="N2597" s="291" t="s">
        <v>42</v>
      </c>
    </row>
    <row r="2598" s="291" customFormat="1" hidden="1" outlineLevel="2" spans="1:14">
      <c r="A2598" s="291">
        <v>2371</v>
      </c>
      <c r="B2598" s="291" t="s">
        <v>1164</v>
      </c>
      <c r="C2598" s="291" t="s">
        <v>1631</v>
      </c>
      <c r="D2598" s="291" t="s">
        <v>501</v>
      </c>
      <c r="E2598" s="291" t="s">
        <v>1166</v>
      </c>
      <c r="F2598" s="291" t="s">
        <v>1167</v>
      </c>
      <c r="G2598" s="291" t="s">
        <v>1172</v>
      </c>
      <c r="H2598" s="294">
        <v>18.23</v>
      </c>
      <c r="I2598" s="294">
        <v>36.456</v>
      </c>
      <c r="J2598" s="291" t="s">
        <v>1169</v>
      </c>
      <c r="K2598" s="294">
        <v>227.85</v>
      </c>
      <c r="L2598" s="294">
        <v>3473.25</v>
      </c>
      <c r="M2598" s="294">
        <v>3245.4</v>
      </c>
      <c r="N2598" s="291" t="s">
        <v>42</v>
      </c>
    </row>
    <row r="2599" s="291" customFormat="1" hidden="1" outlineLevel="2" spans="1:14">
      <c r="A2599" s="291">
        <v>2372</v>
      </c>
      <c r="B2599" s="291" t="s">
        <v>1164</v>
      </c>
      <c r="C2599" s="291" t="s">
        <v>1631</v>
      </c>
      <c r="D2599" s="291" t="s">
        <v>501</v>
      </c>
      <c r="E2599" s="291" t="s">
        <v>1166</v>
      </c>
      <c r="F2599" s="291" t="s">
        <v>1167</v>
      </c>
      <c r="G2599" s="291" t="s">
        <v>1173</v>
      </c>
      <c r="H2599" s="294">
        <v>18.23</v>
      </c>
      <c r="I2599" s="294">
        <v>36.456</v>
      </c>
      <c r="J2599" s="291" t="s">
        <v>1169</v>
      </c>
      <c r="K2599" s="294">
        <v>227.85</v>
      </c>
      <c r="L2599" s="294">
        <v>3473.25</v>
      </c>
      <c r="M2599" s="294">
        <v>3245.4</v>
      </c>
      <c r="N2599" s="291" t="s">
        <v>42</v>
      </c>
    </row>
    <row r="2600" s="291" customFormat="1" hidden="1" outlineLevel="2" spans="1:14">
      <c r="A2600" s="291">
        <v>2373</v>
      </c>
      <c r="B2600" s="291" t="s">
        <v>1164</v>
      </c>
      <c r="C2600" s="291" t="s">
        <v>1631</v>
      </c>
      <c r="D2600" s="291" t="s">
        <v>501</v>
      </c>
      <c r="E2600" s="291" t="s">
        <v>1166</v>
      </c>
      <c r="F2600" s="291" t="s">
        <v>1167</v>
      </c>
      <c r="G2600" s="291" t="s">
        <v>1174</v>
      </c>
      <c r="H2600" s="294">
        <v>18.23</v>
      </c>
      <c r="I2600" s="294">
        <v>36.456</v>
      </c>
      <c r="J2600" s="291" t="s">
        <v>1169</v>
      </c>
      <c r="K2600" s="294">
        <v>227.85</v>
      </c>
      <c r="L2600" s="294">
        <v>3473.25</v>
      </c>
      <c r="M2600" s="294">
        <v>3245.4</v>
      </c>
      <c r="N2600" s="291" t="s">
        <v>42</v>
      </c>
    </row>
    <row r="2601" s="291" customFormat="1" hidden="1" outlineLevel="2" spans="1:14">
      <c r="A2601" s="291">
        <v>2374</v>
      </c>
      <c r="B2601" s="291" t="s">
        <v>1164</v>
      </c>
      <c r="C2601" s="291" t="s">
        <v>1631</v>
      </c>
      <c r="D2601" s="291" t="s">
        <v>501</v>
      </c>
      <c r="E2601" s="291" t="s">
        <v>1166</v>
      </c>
      <c r="F2601" s="291" t="s">
        <v>1167</v>
      </c>
      <c r="G2601" s="291" t="s">
        <v>1175</v>
      </c>
      <c r="H2601" s="294">
        <v>18.23</v>
      </c>
      <c r="I2601" s="294">
        <v>36.456</v>
      </c>
      <c r="J2601" s="291" t="s">
        <v>1169</v>
      </c>
      <c r="K2601" s="294">
        <v>227.85</v>
      </c>
      <c r="L2601" s="294">
        <v>3473.25</v>
      </c>
      <c r="M2601" s="294">
        <v>3245.4</v>
      </c>
      <c r="N2601" s="291" t="s">
        <v>42</v>
      </c>
    </row>
    <row r="2602" s="291" customFormat="1" outlineLevel="1" collapsed="1" spans="4:14">
      <c r="D2602" s="293" t="s">
        <v>1632</v>
      </c>
      <c r="H2602" s="294">
        <f>SUBTOTAL(9,H2591:H2601)</f>
        <v>200.53</v>
      </c>
      <c r="I2602" s="294">
        <f>SUBTOTAL(9,I2591:I2601)</f>
        <v>401.016</v>
      </c>
      <c r="K2602" s="294"/>
      <c r="L2602" s="294"/>
      <c r="M2602" s="294"/>
      <c r="N2602" s="291">
        <f>SUBTOTAL(9,N2591:N2601)</f>
        <v>0</v>
      </c>
    </row>
    <row r="2603" s="291" customFormat="1" hidden="1" outlineLevel="2" spans="1:14">
      <c r="A2603" s="291">
        <v>2375</v>
      </c>
      <c r="B2603" s="291" t="s">
        <v>1164</v>
      </c>
      <c r="C2603" s="291" t="s">
        <v>1633</v>
      </c>
      <c r="D2603" s="291" t="s">
        <v>406</v>
      </c>
      <c r="E2603" s="291" t="s">
        <v>1166</v>
      </c>
      <c r="F2603" s="291" t="s">
        <v>1167</v>
      </c>
      <c r="G2603" s="291" t="s">
        <v>1178</v>
      </c>
      <c r="H2603" s="294">
        <v>18.23</v>
      </c>
      <c r="I2603" s="294">
        <v>36.456</v>
      </c>
      <c r="J2603" s="291" t="s">
        <v>1169</v>
      </c>
      <c r="K2603" s="294">
        <v>227.85</v>
      </c>
      <c r="L2603" s="294">
        <v>3473.25</v>
      </c>
      <c r="M2603" s="294">
        <v>3245.4</v>
      </c>
      <c r="N2603" s="291" t="s">
        <v>42</v>
      </c>
    </row>
    <row r="2604" s="291" customFormat="1" hidden="1" outlineLevel="2" spans="1:14">
      <c r="A2604" s="291">
        <v>2376</v>
      </c>
      <c r="B2604" s="291" t="s">
        <v>1164</v>
      </c>
      <c r="C2604" s="291" t="s">
        <v>1633</v>
      </c>
      <c r="D2604" s="291" t="s">
        <v>406</v>
      </c>
      <c r="E2604" s="291" t="s">
        <v>1166</v>
      </c>
      <c r="F2604" s="291" t="s">
        <v>1167</v>
      </c>
      <c r="G2604" s="291" t="s">
        <v>1179</v>
      </c>
      <c r="H2604" s="294">
        <v>18.23</v>
      </c>
      <c r="I2604" s="294">
        <v>36.456</v>
      </c>
      <c r="J2604" s="291" t="s">
        <v>1169</v>
      </c>
      <c r="K2604" s="294">
        <v>227.85</v>
      </c>
      <c r="L2604" s="294">
        <v>3473.25</v>
      </c>
      <c r="M2604" s="294">
        <v>3245.4</v>
      </c>
      <c r="N2604" s="291" t="s">
        <v>42</v>
      </c>
    </row>
    <row r="2605" s="291" customFormat="1" hidden="1" outlineLevel="2" spans="1:14">
      <c r="A2605" s="291">
        <v>2377</v>
      </c>
      <c r="B2605" s="291" t="s">
        <v>1164</v>
      </c>
      <c r="C2605" s="291" t="s">
        <v>1633</v>
      </c>
      <c r="D2605" s="291" t="s">
        <v>406</v>
      </c>
      <c r="E2605" s="291" t="s">
        <v>1166</v>
      </c>
      <c r="F2605" s="291" t="s">
        <v>1167</v>
      </c>
      <c r="G2605" s="291" t="s">
        <v>1180</v>
      </c>
      <c r="H2605" s="294">
        <v>18.23</v>
      </c>
      <c r="I2605" s="294">
        <v>36.456</v>
      </c>
      <c r="J2605" s="291" t="s">
        <v>1169</v>
      </c>
      <c r="K2605" s="294">
        <v>227.85</v>
      </c>
      <c r="L2605" s="294">
        <v>3473.25</v>
      </c>
      <c r="M2605" s="294">
        <v>3245.4</v>
      </c>
      <c r="N2605" s="291" t="s">
        <v>42</v>
      </c>
    </row>
    <row r="2606" s="291" customFormat="1" hidden="1" outlineLevel="2" spans="1:14">
      <c r="A2606" s="291">
        <v>2378</v>
      </c>
      <c r="B2606" s="291" t="s">
        <v>1164</v>
      </c>
      <c r="C2606" s="291" t="s">
        <v>1633</v>
      </c>
      <c r="D2606" s="291" t="s">
        <v>406</v>
      </c>
      <c r="E2606" s="291" t="s">
        <v>1166</v>
      </c>
      <c r="F2606" s="291" t="s">
        <v>1167</v>
      </c>
      <c r="G2606" s="291" t="s">
        <v>1181</v>
      </c>
      <c r="H2606" s="294">
        <v>18.23</v>
      </c>
      <c r="I2606" s="294">
        <v>36.456</v>
      </c>
      <c r="J2606" s="291" t="s">
        <v>1169</v>
      </c>
      <c r="K2606" s="294">
        <v>227.85</v>
      </c>
      <c r="L2606" s="294">
        <v>3473.25</v>
      </c>
      <c r="M2606" s="294">
        <v>3245.4</v>
      </c>
      <c r="N2606" s="291" t="s">
        <v>42</v>
      </c>
    </row>
    <row r="2607" s="291" customFormat="1" hidden="1" outlineLevel="2" spans="1:14">
      <c r="A2607" s="291">
        <v>2379</v>
      </c>
      <c r="B2607" s="291" t="s">
        <v>1164</v>
      </c>
      <c r="C2607" s="291" t="s">
        <v>1633</v>
      </c>
      <c r="D2607" s="291" t="s">
        <v>406</v>
      </c>
      <c r="E2607" s="291" t="s">
        <v>1166</v>
      </c>
      <c r="F2607" s="291" t="s">
        <v>1167</v>
      </c>
      <c r="G2607" s="291" t="s">
        <v>1168</v>
      </c>
      <c r="H2607" s="294">
        <v>18.23</v>
      </c>
      <c r="I2607" s="294">
        <v>36.456</v>
      </c>
      <c r="J2607" s="291" t="s">
        <v>1169</v>
      </c>
      <c r="K2607" s="294">
        <v>227.85</v>
      </c>
      <c r="L2607" s="294">
        <v>3473.25</v>
      </c>
      <c r="M2607" s="294">
        <v>3245.4</v>
      </c>
      <c r="N2607" s="291" t="s">
        <v>42</v>
      </c>
    </row>
    <row r="2608" s="291" customFormat="1" hidden="1" outlineLevel="2" spans="1:14">
      <c r="A2608" s="291">
        <v>2380</v>
      </c>
      <c r="B2608" s="291" t="s">
        <v>1164</v>
      </c>
      <c r="C2608" s="291" t="s">
        <v>1633</v>
      </c>
      <c r="D2608" s="291" t="s">
        <v>406</v>
      </c>
      <c r="E2608" s="291" t="s">
        <v>1166</v>
      </c>
      <c r="F2608" s="291" t="s">
        <v>1167</v>
      </c>
      <c r="G2608" s="291" t="s">
        <v>1170</v>
      </c>
      <c r="H2608" s="294">
        <v>18.23</v>
      </c>
      <c r="I2608" s="294">
        <v>36.456</v>
      </c>
      <c r="J2608" s="291" t="s">
        <v>1169</v>
      </c>
      <c r="K2608" s="294">
        <v>227.85</v>
      </c>
      <c r="L2608" s="294">
        <v>3473.25</v>
      </c>
      <c r="M2608" s="294">
        <v>3245.4</v>
      </c>
      <c r="N2608" s="291" t="s">
        <v>42</v>
      </c>
    </row>
    <row r="2609" s="291" customFormat="1" hidden="1" outlineLevel="2" spans="1:14">
      <c r="A2609" s="291">
        <v>2381</v>
      </c>
      <c r="B2609" s="291" t="s">
        <v>1164</v>
      </c>
      <c r="C2609" s="291" t="s">
        <v>1633</v>
      </c>
      <c r="D2609" s="291" t="s">
        <v>406</v>
      </c>
      <c r="E2609" s="291" t="s">
        <v>1166</v>
      </c>
      <c r="F2609" s="291" t="s">
        <v>1167</v>
      </c>
      <c r="G2609" s="291" t="s">
        <v>1171</v>
      </c>
      <c r="H2609" s="294">
        <v>18.23</v>
      </c>
      <c r="I2609" s="294">
        <v>36.456</v>
      </c>
      <c r="J2609" s="291" t="s">
        <v>1169</v>
      </c>
      <c r="K2609" s="294">
        <v>227.85</v>
      </c>
      <c r="L2609" s="294">
        <v>3473.25</v>
      </c>
      <c r="M2609" s="294">
        <v>3245.4</v>
      </c>
      <c r="N2609" s="291" t="s">
        <v>42</v>
      </c>
    </row>
    <row r="2610" s="291" customFormat="1" hidden="1" outlineLevel="2" spans="1:14">
      <c r="A2610" s="291">
        <v>2382</v>
      </c>
      <c r="B2610" s="291" t="s">
        <v>1164</v>
      </c>
      <c r="C2610" s="291" t="s">
        <v>1633</v>
      </c>
      <c r="D2610" s="291" t="s">
        <v>406</v>
      </c>
      <c r="E2610" s="291" t="s">
        <v>1166</v>
      </c>
      <c r="F2610" s="291" t="s">
        <v>1167</v>
      </c>
      <c r="G2610" s="291" t="s">
        <v>1172</v>
      </c>
      <c r="H2610" s="294">
        <v>18.23</v>
      </c>
      <c r="I2610" s="294">
        <v>36.456</v>
      </c>
      <c r="J2610" s="291" t="s">
        <v>1169</v>
      </c>
      <c r="K2610" s="294">
        <v>227.85</v>
      </c>
      <c r="L2610" s="294">
        <v>3473.25</v>
      </c>
      <c r="M2610" s="294">
        <v>3245.4</v>
      </c>
      <c r="N2610" s="291" t="s">
        <v>42</v>
      </c>
    </row>
    <row r="2611" s="291" customFormat="1" hidden="1" outlineLevel="2" spans="1:14">
      <c r="A2611" s="291">
        <v>2383</v>
      </c>
      <c r="B2611" s="291" t="s">
        <v>1164</v>
      </c>
      <c r="C2611" s="291" t="s">
        <v>1633</v>
      </c>
      <c r="D2611" s="291" t="s">
        <v>406</v>
      </c>
      <c r="E2611" s="291" t="s">
        <v>1166</v>
      </c>
      <c r="F2611" s="291" t="s">
        <v>1167</v>
      </c>
      <c r="G2611" s="291" t="s">
        <v>1173</v>
      </c>
      <c r="H2611" s="294">
        <v>18.23</v>
      </c>
      <c r="I2611" s="294">
        <v>36.456</v>
      </c>
      <c r="J2611" s="291" t="s">
        <v>1169</v>
      </c>
      <c r="K2611" s="294">
        <v>227.85</v>
      </c>
      <c r="L2611" s="294">
        <v>3473.25</v>
      </c>
      <c r="M2611" s="294">
        <v>3245.4</v>
      </c>
      <c r="N2611" s="291" t="s">
        <v>42</v>
      </c>
    </row>
    <row r="2612" s="291" customFormat="1" hidden="1" outlineLevel="2" spans="1:14">
      <c r="A2612" s="291">
        <v>2384</v>
      </c>
      <c r="B2612" s="291" t="s">
        <v>1164</v>
      </c>
      <c r="C2612" s="291" t="s">
        <v>1633</v>
      </c>
      <c r="D2612" s="291" t="s">
        <v>406</v>
      </c>
      <c r="E2612" s="291" t="s">
        <v>1166</v>
      </c>
      <c r="F2612" s="291" t="s">
        <v>1167</v>
      </c>
      <c r="G2612" s="291" t="s">
        <v>1174</v>
      </c>
      <c r="H2612" s="294">
        <v>18.23</v>
      </c>
      <c r="I2612" s="294">
        <v>36.456</v>
      </c>
      <c r="J2612" s="291" t="s">
        <v>1169</v>
      </c>
      <c r="K2612" s="294">
        <v>227.85</v>
      </c>
      <c r="L2612" s="294">
        <v>3473.25</v>
      </c>
      <c r="M2612" s="294">
        <v>3245.4</v>
      </c>
      <c r="N2612" s="291" t="s">
        <v>42</v>
      </c>
    </row>
    <row r="2613" s="291" customFormat="1" hidden="1" outlineLevel="2" spans="1:14">
      <c r="A2613" s="291">
        <v>2385</v>
      </c>
      <c r="B2613" s="291" t="s">
        <v>1164</v>
      </c>
      <c r="C2613" s="291" t="s">
        <v>1633</v>
      </c>
      <c r="D2613" s="291" t="s">
        <v>406</v>
      </c>
      <c r="E2613" s="291" t="s">
        <v>1166</v>
      </c>
      <c r="F2613" s="291" t="s">
        <v>1167</v>
      </c>
      <c r="G2613" s="291" t="s">
        <v>1175</v>
      </c>
      <c r="H2613" s="294">
        <v>18.23</v>
      </c>
      <c r="I2613" s="294">
        <v>36.456</v>
      </c>
      <c r="J2613" s="291" t="s">
        <v>1169</v>
      </c>
      <c r="K2613" s="294">
        <v>227.85</v>
      </c>
      <c r="L2613" s="294">
        <v>3473.25</v>
      </c>
      <c r="M2613" s="294">
        <v>3245.4</v>
      </c>
      <c r="N2613" s="291" t="s">
        <v>42</v>
      </c>
    </row>
    <row r="2614" s="291" customFormat="1" outlineLevel="1" collapsed="1" spans="4:14">
      <c r="D2614" s="293" t="s">
        <v>1634</v>
      </c>
      <c r="H2614" s="294">
        <f>SUBTOTAL(9,H2603:H2613)</f>
        <v>200.53</v>
      </c>
      <c r="I2614" s="294">
        <f>SUBTOTAL(9,I2603:I2613)</f>
        <v>401.016</v>
      </c>
      <c r="K2614" s="294"/>
      <c r="L2614" s="294"/>
      <c r="M2614" s="294"/>
      <c r="N2614" s="291">
        <f>SUBTOTAL(9,N2603:N2613)</f>
        <v>0</v>
      </c>
    </row>
    <row r="2615" s="291" customFormat="1" hidden="1" outlineLevel="2" spans="1:14">
      <c r="A2615" s="291">
        <v>2386</v>
      </c>
      <c r="B2615" s="291" t="s">
        <v>1164</v>
      </c>
      <c r="C2615" s="291" t="s">
        <v>1635</v>
      </c>
      <c r="D2615" s="291" t="s">
        <v>645</v>
      </c>
      <c r="E2615" s="291" t="s">
        <v>1166</v>
      </c>
      <c r="F2615" s="291" t="s">
        <v>1167</v>
      </c>
      <c r="G2615" s="291" t="s">
        <v>1178</v>
      </c>
      <c r="H2615" s="294">
        <v>18.23</v>
      </c>
      <c r="I2615" s="294">
        <v>36.456</v>
      </c>
      <c r="J2615" s="291" t="s">
        <v>1169</v>
      </c>
      <c r="K2615" s="294">
        <v>227.85</v>
      </c>
      <c r="L2615" s="294">
        <v>3473.25</v>
      </c>
      <c r="M2615" s="294">
        <v>3245.4</v>
      </c>
      <c r="N2615" s="291" t="s">
        <v>42</v>
      </c>
    </row>
    <row r="2616" s="291" customFormat="1" hidden="1" outlineLevel="2" spans="1:14">
      <c r="A2616" s="291">
        <v>2387</v>
      </c>
      <c r="B2616" s="291" t="s">
        <v>1164</v>
      </c>
      <c r="C2616" s="291" t="s">
        <v>1635</v>
      </c>
      <c r="D2616" s="291" t="s">
        <v>645</v>
      </c>
      <c r="E2616" s="291" t="s">
        <v>1166</v>
      </c>
      <c r="F2616" s="291" t="s">
        <v>1167</v>
      </c>
      <c r="G2616" s="291" t="s">
        <v>1179</v>
      </c>
      <c r="H2616" s="294">
        <v>18.23</v>
      </c>
      <c r="I2616" s="294">
        <v>36.456</v>
      </c>
      <c r="J2616" s="291" t="s">
        <v>1169</v>
      </c>
      <c r="K2616" s="294">
        <v>227.85</v>
      </c>
      <c r="L2616" s="294">
        <v>3473.25</v>
      </c>
      <c r="M2616" s="294">
        <v>3245.4</v>
      </c>
      <c r="N2616" s="291" t="s">
        <v>42</v>
      </c>
    </row>
    <row r="2617" s="291" customFormat="1" hidden="1" outlineLevel="2" spans="1:14">
      <c r="A2617" s="291">
        <v>2388</v>
      </c>
      <c r="B2617" s="291" t="s">
        <v>1164</v>
      </c>
      <c r="C2617" s="291" t="s">
        <v>1635</v>
      </c>
      <c r="D2617" s="291" t="s">
        <v>645</v>
      </c>
      <c r="E2617" s="291" t="s">
        <v>1166</v>
      </c>
      <c r="F2617" s="291" t="s">
        <v>1167</v>
      </c>
      <c r="G2617" s="291" t="s">
        <v>1180</v>
      </c>
      <c r="H2617" s="294">
        <v>18.23</v>
      </c>
      <c r="I2617" s="294">
        <v>36.456</v>
      </c>
      <c r="J2617" s="291" t="s">
        <v>1169</v>
      </c>
      <c r="K2617" s="294">
        <v>227.85</v>
      </c>
      <c r="L2617" s="294">
        <v>3473.25</v>
      </c>
      <c r="M2617" s="294">
        <v>3245.4</v>
      </c>
      <c r="N2617" s="291" t="s">
        <v>42</v>
      </c>
    </row>
    <row r="2618" s="291" customFormat="1" hidden="1" outlineLevel="2" spans="1:14">
      <c r="A2618" s="291">
        <v>2389</v>
      </c>
      <c r="B2618" s="291" t="s">
        <v>1164</v>
      </c>
      <c r="C2618" s="291" t="s">
        <v>1635</v>
      </c>
      <c r="D2618" s="291" t="s">
        <v>645</v>
      </c>
      <c r="E2618" s="291" t="s">
        <v>1166</v>
      </c>
      <c r="F2618" s="291" t="s">
        <v>1167</v>
      </c>
      <c r="G2618" s="291" t="s">
        <v>1181</v>
      </c>
      <c r="H2618" s="294">
        <v>18.23</v>
      </c>
      <c r="I2618" s="294">
        <v>36.456</v>
      </c>
      <c r="J2618" s="291" t="s">
        <v>1169</v>
      </c>
      <c r="K2618" s="294">
        <v>227.85</v>
      </c>
      <c r="L2618" s="294">
        <v>3473.25</v>
      </c>
      <c r="M2618" s="294">
        <v>3245.4</v>
      </c>
      <c r="N2618" s="291" t="s">
        <v>42</v>
      </c>
    </row>
    <row r="2619" s="291" customFormat="1" hidden="1" outlineLevel="2" spans="1:14">
      <c r="A2619" s="291">
        <v>2390</v>
      </c>
      <c r="B2619" s="291" t="s">
        <v>1164</v>
      </c>
      <c r="C2619" s="291" t="s">
        <v>1635</v>
      </c>
      <c r="D2619" s="291" t="s">
        <v>645</v>
      </c>
      <c r="E2619" s="291" t="s">
        <v>1166</v>
      </c>
      <c r="F2619" s="291" t="s">
        <v>1167</v>
      </c>
      <c r="G2619" s="291" t="s">
        <v>1168</v>
      </c>
      <c r="H2619" s="294">
        <v>18.23</v>
      </c>
      <c r="I2619" s="294">
        <v>36.456</v>
      </c>
      <c r="J2619" s="291" t="s">
        <v>1169</v>
      </c>
      <c r="K2619" s="294">
        <v>227.85</v>
      </c>
      <c r="L2619" s="294">
        <v>3473.25</v>
      </c>
      <c r="M2619" s="294">
        <v>3245.4</v>
      </c>
      <c r="N2619" s="291" t="s">
        <v>42</v>
      </c>
    </row>
    <row r="2620" s="291" customFormat="1" hidden="1" outlineLevel="2" spans="1:14">
      <c r="A2620" s="291">
        <v>2391</v>
      </c>
      <c r="B2620" s="291" t="s">
        <v>1164</v>
      </c>
      <c r="C2620" s="291" t="s">
        <v>1635</v>
      </c>
      <c r="D2620" s="291" t="s">
        <v>645</v>
      </c>
      <c r="E2620" s="291" t="s">
        <v>1166</v>
      </c>
      <c r="F2620" s="291" t="s">
        <v>1167</v>
      </c>
      <c r="G2620" s="291" t="s">
        <v>1170</v>
      </c>
      <c r="H2620" s="294">
        <v>18.23</v>
      </c>
      <c r="I2620" s="294">
        <v>36.456</v>
      </c>
      <c r="J2620" s="291" t="s">
        <v>1169</v>
      </c>
      <c r="K2620" s="294">
        <v>227.85</v>
      </c>
      <c r="L2620" s="294">
        <v>3473.25</v>
      </c>
      <c r="M2620" s="294">
        <v>3245.4</v>
      </c>
      <c r="N2620" s="291" t="s">
        <v>42</v>
      </c>
    </row>
    <row r="2621" s="291" customFormat="1" hidden="1" outlineLevel="2" spans="1:14">
      <c r="A2621" s="291">
        <v>2392</v>
      </c>
      <c r="B2621" s="291" t="s">
        <v>1164</v>
      </c>
      <c r="C2621" s="291" t="s">
        <v>1635</v>
      </c>
      <c r="D2621" s="291" t="s">
        <v>645</v>
      </c>
      <c r="E2621" s="291" t="s">
        <v>1166</v>
      </c>
      <c r="F2621" s="291" t="s">
        <v>1167</v>
      </c>
      <c r="G2621" s="291" t="s">
        <v>1171</v>
      </c>
      <c r="H2621" s="294">
        <v>18.23</v>
      </c>
      <c r="I2621" s="294">
        <v>36.456</v>
      </c>
      <c r="J2621" s="291" t="s">
        <v>1169</v>
      </c>
      <c r="K2621" s="294">
        <v>227.85</v>
      </c>
      <c r="L2621" s="294">
        <v>3473.25</v>
      </c>
      <c r="M2621" s="294">
        <v>3245.4</v>
      </c>
      <c r="N2621" s="291" t="s">
        <v>42</v>
      </c>
    </row>
    <row r="2622" s="291" customFormat="1" hidden="1" outlineLevel="2" spans="1:14">
      <c r="A2622" s="291">
        <v>2393</v>
      </c>
      <c r="B2622" s="291" t="s">
        <v>1164</v>
      </c>
      <c r="C2622" s="291" t="s">
        <v>1635</v>
      </c>
      <c r="D2622" s="291" t="s">
        <v>645</v>
      </c>
      <c r="E2622" s="291" t="s">
        <v>1166</v>
      </c>
      <c r="F2622" s="291" t="s">
        <v>1167</v>
      </c>
      <c r="G2622" s="291" t="s">
        <v>1172</v>
      </c>
      <c r="H2622" s="294">
        <v>18.23</v>
      </c>
      <c r="I2622" s="294">
        <v>36.456</v>
      </c>
      <c r="J2622" s="291" t="s">
        <v>1169</v>
      </c>
      <c r="K2622" s="294">
        <v>227.85</v>
      </c>
      <c r="L2622" s="294">
        <v>3473.25</v>
      </c>
      <c r="M2622" s="294">
        <v>3245.4</v>
      </c>
      <c r="N2622" s="291" t="s">
        <v>42</v>
      </c>
    </row>
    <row r="2623" s="291" customFormat="1" hidden="1" outlineLevel="2" spans="1:14">
      <c r="A2623" s="291">
        <v>2394</v>
      </c>
      <c r="B2623" s="291" t="s">
        <v>1164</v>
      </c>
      <c r="C2623" s="291" t="s">
        <v>1635</v>
      </c>
      <c r="D2623" s="291" t="s">
        <v>645</v>
      </c>
      <c r="E2623" s="291" t="s">
        <v>1166</v>
      </c>
      <c r="F2623" s="291" t="s">
        <v>1167</v>
      </c>
      <c r="G2623" s="291" t="s">
        <v>1173</v>
      </c>
      <c r="H2623" s="294">
        <v>18.23</v>
      </c>
      <c r="I2623" s="294">
        <v>36.456</v>
      </c>
      <c r="J2623" s="291" t="s">
        <v>1169</v>
      </c>
      <c r="K2623" s="294">
        <v>227.85</v>
      </c>
      <c r="L2623" s="294">
        <v>3473.25</v>
      </c>
      <c r="M2623" s="294">
        <v>3245.4</v>
      </c>
      <c r="N2623" s="291" t="s">
        <v>42</v>
      </c>
    </row>
    <row r="2624" s="291" customFormat="1" hidden="1" outlineLevel="2" spans="1:14">
      <c r="A2624" s="291">
        <v>2395</v>
      </c>
      <c r="B2624" s="291" t="s">
        <v>1164</v>
      </c>
      <c r="C2624" s="291" t="s">
        <v>1635</v>
      </c>
      <c r="D2624" s="291" t="s">
        <v>645</v>
      </c>
      <c r="E2624" s="291" t="s">
        <v>1166</v>
      </c>
      <c r="F2624" s="291" t="s">
        <v>1167</v>
      </c>
      <c r="G2624" s="291" t="s">
        <v>1174</v>
      </c>
      <c r="H2624" s="294">
        <v>18.23</v>
      </c>
      <c r="I2624" s="294">
        <v>36.456</v>
      </c>
      <c r="J2624" s="291" t="s">
        <v>1169</v>
      </c>
      <c r="K2624" s="294">
        <v>227.85</v>
      </c>
      <c r="L2624" s="294">
        <v>3473.25</v>
      </c>
      <c r="M2624" s="294">
        <v>3245.4</v>
      </c>
      <c r="N2624" s="291" t="s">
        <v>42</v>
      </c>
    </row>
    <row r="2625" s="291" customFormat="1" hidden="1" outlineLevel="2" spans="1:14">
      <c r="A2625" s="291">
        <v>2396</v>
      </c>
      <c r="B2625" s="291" t="s">
        <v>1164</v>
      </c>
      <c r="C2625" s="291" t="s">
        <v>1635</v>
      </c>
      <c r="D2625" s="291" t="s">
        <v>645</v>
      </c>
      <c r="E2625" s="291" t="s">
        <v>1166</v>
      </c>
      <c r="F2625" s="291" t="s">
        <v>1167</v>
      </c>
      <c r="G2625" s="291" t="s">
        <v>1175</v>
      </c>
      <c r="H2625" s="294">
        <v>18.23</v>
      </c>
      <c r="I2625" s="294">
        <v>36.456</v>
      </c>
      <c r="J2625" s="291" t="s">
        <v>1169</v>
      </c>
      <c r="K2625" s="294">
        <v>227.85</v>
      </c>
      <c r="L2625" s="294">
        <v>3473.25</v>
      </c>
      <c r="M2625" s="294">
        <v>3245.4</v>
      </c>
      <c r="N2625" s="291" t="s">
        <v>42</v>
      </c>
    </row>
    <row r="2626" s="291" customFormat="1" outlineLevel="1" collapsed="1" spans="4:14">
      <c r="D2626" s="293" t="s">
        <v>1636</v>
      </c>
      <c r="H2626" s="294">
        <f>SUBTOTAL(9,H2615:H2625)</f>
        <v>200.53</v>
      </c>
      <c r="I2626" s="294">
        <f>SUBTOTAL(9,I2615:I2625)</f>
        <v>401.016</v>
      </c>
      <c r="K2626" s="294"/>
      <c r="L2626" s="294"/>
      <c r="M2626" s="294"/>
      <c r="N2626" s="291">
        <f>SUBTOTAL(9,N2615:N2625)</f>
        <v>0</v>
      </c>
    </row>
    <row r="2627" s="291" customFormat="1" hidden="1" outlineLevel="2" spans="1:14">
      <c r="A2627" s="291">
        <v>2397</v>
      </c>
      <c r="B2627" s="291" t="s">
        <v>1164</v>
      </c>
      <c r="C2627" s="291" t="s">
        <v>1637</v>
      </c>
      <c r="D2627" s="291" t="s">
        <v>372</v>
      </c>
      <c r="E2627" s="291" t="s">
        <v>1166</v>
      </c>
      <c r="F2627" s="291" t="s">
        <v>1167</v>
      </c>
      <c r="G2627" s="291" t="s">
        <v>1178</v>
      </c>
      <c r="H2627" s="294">
        <v>18.23</v>
      </c>
      <c r="I2627" s="294">
        <v>36.456</v>
      </c>
      <c r="J2627" s="291" t="s">
        <v>1169</v>
      </c>
      <c r="K2627" s="294">
        <v>227.85</v>
      </c>
      <c r="L2627" s="294">
        <v>3473.25</v>
      </c>
      <c r="M2627" s="294">
        <v>3245.4</v>
      </c>
      <c r="N2627" s="291" t="s">
        <v>42</v>
      </c>
    </row>
    <row r="2628" s="291" customFormat="1" hidden="1" outlineLevel="2" spans="1:14">
      <c r="A2628" s="291">
        <v>2398</v>
      </c>
      <c r="B2628" s="291" t="s">
        <v>1164</v>
      </c>
      <c r="C2628" s="291" t="s">
        <v>1637</v>
      </c>
      <c r="D2628" s="291" t="s">
        <v>372</v>
      </c>
      <c r="E2628" s="291" t="s">
        <v>1166</v>
      </c>
      <c r="F2628" s="291" t="s">
        <v>1167</v>
      </c>
      <c r="G2628" s="291" t="s">
        <v>1179</v>
      </c>
      <c r="H2628" s="294">
        <v>18.23</v>
      </c>
      <c r="I2628" s="294">
        <v>36.456</v>
      </c>
      <c r="J2628" s="291" t="s">
        <v>1169</v>
      </c>
      <c r="K2628" s="294">
        <v>227.85</v>
      </c>
      <c r="L2628" s="294">
        <v>3473.25</v>
      </c>
      <c r="M2628" s="294">
        <v>3245.4</v>
      </c>
      <c r="N2628" s="291" t="s">
        <v>42</v>
      </c>
    </row>
    <row r="2629" s="291" customFormat="1" hidden="1" outlineLevel="2" spans="1:14">
      <c r="A2629" s="291">
        <v>2399</v>
      </c>
      <c r="B2629" s="291" t="s">
        <v>1164</v>
      </c>
      <c r="C2629" s="291" t="s">
        <v>1637</v>
      </c>
      <c r="D2629" s="291" t="s">
        <v>372</v>
      </c>
      <c r="E2629" s="291" t="s">
        <v>1166</v>
      </c>
      <c r="F2629" s="291" t="s">
        <v>1167</v>
      </c>
      <c r="G2629" s="291" t="s">
        <v>1180</v>
      </c>
      <c r="H2629" s="294">
        <v>18.23</v>
      </c>
      <c r="I2629" s="294">
        <v>36.456</v>
      </c>
      <c r="J2629" s="291" t="s">
        <v>1169</v>
      </c>
      <c r="K2629" s="294">
        <v>227.85</v>
      </c>
      <c r="L2629" s="294">
        <v>3473.25</v>
      </c>
      <c r="M2629" s="294">
        <v>3245.4</v>
      </c>
      <c r="N2629" s="291" t="s">
        <v>42</v>
      </c>
    </row>
    <row r="2630" s="291" customFormat="1" hidden="1" outlineLevel="2" spans="1:14">
      <c r="A2630" s="291">
        <v>2400</v>
      </c>
      <c r="B2630" s="291" t="s">
        <v>1164</v>
      </c>
      <c r="C2630" s="291" t="s">
        <v>1637</v>
      </c>
      <c r="D2630" s="291" t="s">
        <v>372</v>
      </c>
      <c r="E2630" s="291" t="s">
        <v>1166</v>
      </c>
      <c r="F2630" s="291" t="s">
        <v>1167</v>
      </c>
      <c r="G2630" s="291" t="s">
        <v>1181</v>
      </c>
      <c r="H2630" s="294">
        <v>18.23</v>
      </c>
      <c r="I2630" s="294">
        <v>36.456</v>
      </c>
      <c r="J2630" s="291" t="s">
        <v>1169</v>
      </c>
      <c r="K2630" s="294">
        <v>227.85</v>
      </c>
      <c r="L2630" s="294">
        <v>3473.25</v>
      </c>
      <c r="M2630" s="294">
        <v>3245.4</v>
      </c>
      <c r="N2630" s="291" t="s">
        <v>42</v>
      </c>
    </row>
    <row r="2631" s="291" customFormat="1" hidden="1" outlineLevel="2" spans="1:14">
      <c r="A2631" s="291">
        <v>2401</v>
      </c>
      <c r="B2631" s="291" t="s">
        <v>1164</v>
      </c>
      <c r="C2631" s="291" t="s">
        <v>1637</v>
      </c>
      <c r="D2631" s="291" t="s">
        <v>372</v>
      </c>
      <c r="E2631" s="291" t="s">
        <v>1166</v>
      </c>
      <c r="F2631" s="291" t="s">
        <v>1167</v>
      </c>
      <c r="G2631" s="291" t="s">
        <v>1168</v>
      </c>
      <c r="H2631" s="294">
        <v>18.23</v>
      </c>
      <c r="I2631" s="294">
        <v>36.456</v>
      </c>
      <c r="J2631" s="291" t="s">
        <v>1169</v>
      </c>
      <c r="K2631" s="294">
        <v>227.85</v>
      </c>
      <c r="L2631" s="294">
        <v>3473.25</v>
      </c>
      <c r="M2631" s="294">
        <v>3245.4</v>
      </c>
      <c r="N2631" s="291" t="s">
        <v>42</v>
      </c>
    </row>
    <row r="2632" s="291" customFormat="1" hidden="1" outlineLevel="2" spans="1:14">
      <c r="A2632" s="291">
        <v>2402</v>
      </c>
      <c r="B2632" s="291" t="s">
        <v>1164</v>
      </c>
      <c r="C2632" s="291" t="s">
        <v>1637</v>
      </c>
      <c r="D2632" s="291" t="s">
        <v>372</v>
      </c>
      <c r="E2632" s="291" t="s">
        <v>1166</v>
      </c>
      <c r="F2632" s="291" t="s">
        <v>1167</v>
      </c>
      <c r="G2632" s="291" t="s">
        <v>1170</v>
      </c>
      <c r="H2632" s="294">
        <v>18.23</v>
      </c>
      <c r="I2632" s="294">
        <v>36.456</v>
      </c>
      <c r="J2632" s="291" t="s">
        <v>1169</v>
      </c>
      <c r="K2632" s="294">
        <v>227.85</v>
      </c>
      <c r="L2632" s="294">
        <v>3473.25</v>
      </c>
      <c r="M2632" s="294">
        <v>3245.4</v>
      </c>
      <c r="N2632" s="291" t="s">
        <v>42</v>
      </c>
    </row>
    <row r="2633" s="291" customFormat="1" hidden="1" outlineLevel="2" spans="1:14">
      <c r="A2633" s="291">
        <v>2403</v>
      </c>
      <c r="B2633" s="291" t="s">
        <v>1164</v>
      </c>
      <c r="C2633" s="291" t="s">
        <v>1637</v>
      </c>
      <c r="D2633" s="291" t="s">
        <v>372</v>
      </c>
      <c r="E2633" s="291" t="s">
        <v>1166</v>
      </c>
      <c r="F2633" s="291" t="s">
        <v>1167</v>
      </c>
      <c r="G2633" s="291" t="s">
        <v>1171</v>
      </c>
      <c r="H2633" s="294">
        <v>18.23</v>
      </c>
      <c r="I2633" s="294">
        <v>36.456</v>
      </c>
      <c r="J2633" s="291" t="s">
        <v>1169</v>
      </c>
      <c r="K2633" s="294">
        <v>227.85</v>
      </c>
      <c r="L2633" s="294">
        <v>3473.25</v>
      </c>
      <c r="M2633" s="294">
        <v>3245.4</v>
      </c>
      <c r="N2633" s="291" t="s">
        <v>42</v>
      </c>
    </row>
    <row r="2634" s="291" customFormat="1" hidden="1" outlineLevel="2" spans="1:14">
      <c r="A2634" s="291">
        <v>2404</v>
      </c>
      <c r="B2634" s="291" t="s">
        <v>1164</v>
      </c>
      <c r="C2634" s="291" t="s">
        <v>1637</v>
      </c>
      <c r="D2634" s="291" t="s">
        <v>372</v>
      </c>
      <c r="E2634" s="291" t="s">
        <v>1166</v>
      </c>
      <c r="F2634" s="291" t="s">
        <v>1167</v>
      </c>
      <c r="G2634" s="291" t="s">
        <v>1172</v>
      </c>
      <c r="H2634" s="294">
        <v>18.23</v>
      </c>
      <c r="I2634" s="294">
        <v>36.456</v>
      </c>
      <c r="J2634" s="291" t="s">
        <v>1169</v>
      </c>
      <c r="K2634" s="294">
        <v>227.85</v>
      </c>
      <c r="L2634" s="294">
        <v>3473.25</v>
      </c>
      <c r="M2634" s="294">
        <v>3245.4</v>
      </c>
      <c r="N2634" s="291" t="s">
        <v>42</v>
      </c>
    </row>
    <row r="2635" s="291" customFormat="1" hidden="1" outlineLevel="2" spans="1:14">
      <c r="A2635" s="291">
        <v>2405</v>
      </c>
      <c r="B2635" s="291" t="s">
        <v>1164</v>
      </c>
      <c r="C2635" s="291" t="s">
        <v>1637</v>
      </c>
      <c r="D2635" s="291" t="s">
        <v>372</v>
      </c>
      <c r="E2635" s="291" t="s">
        <v>1166</v>
      </c>
      <c r="F2635" s="291" t="s">
        <v>1167</v>
      </c>
      <c r="G2635" s="291" t="s">
        <v>1173</v>
      </c>
      <c r="H2635" s="294">
        <v>18.23</v>
      </c>
      <c r="I2635" s="294">
        <v>36.456</v>
      </c>
      <c r="J2635" s="291" t="s">
        <v>1169</v>
      </c>
      <c r="K2635" s="294">
        <v>227.85</v>
      </c>
      <c r="L2635" s="294">
        <v>3473.25</v>
      </c>
      <c r="M2635" s="294">
        <v>3245.4</v>
      </c>
      <c r="N2635" s="291" t="s">
        <v>42</v>
      </c>
    </row>
    <row r="2636" s="291" customFormat="1" hidden="1" outlineLevel="2" spans="1:14">
      <c r="A2636" s="291">
        <v>2406</v>
      </c>
      <c r="B2636" s="291" t="s">
        <v>1164</v>
      </c>
      <c r="C2636" s="291" t="s">
        <v>1637</v>
      </c>
      <c r="D2636" s="291" t="s">
        <v>372</v>
      </c>
      <c r="E2636" s="291" t="s">
        <v>1166</v>
      </c>
      <c r="F2636" s="291" t="s">
        <v>1167</v>
      </c>
      <c r="G2636" s="291" t="s">
        <v>1174</v>
      </c>
      <c r="H2636" s="294">
        <v>18.23</v>
      </c>
      <c r="I2636" s="294">
        <v>36.456</v>
      </c>
      <c r="J2636" s="291" t="s">
        <v>1169</v>
      </c>
      <c r="K2636" s="294">
        <v>227.85</v>
      </c>
      <c r="L2636" s="294">
        <v>3473.25</v>
      </c>
      <c r="M2636" s="294">
        <v>3245.4</v>
      </c>
      <c r="N2636" s="291" t="s">
        <v>42</v>
      </c>
    </row>
    <row r="2637" s="291" customFormat="1" hidden="1" outlineLevel="2" spans="1:14">
      <c r="A2637" s="291">
        <v>2407</v>
      </c>
      <c r="B2637" s="291" t="s">
        <v>1164</v>
      </c>
      <c r="C2637" s="291" t="s">
        <v>1637</v>
      </c>
      <c r="D2637" s="291" t="s">
        <v>372</v>
      </c>
      <c r="E2637" s="291" t="s">
        <v>1166</v>
      </c>
      <c r="F2637" s="291" t="s">
        <v>1167</v>
      </c>
      <c r="G2637" s="291" t="s">
        <v>1175</v>
      </c>
      <c r="H2637" s="294">
        <v>18.23</v>
      </c>
      <c r="I2637" s="294">
        <v>36.456</v>
      </c>
      <c r="J2637" s="291" t="s">
        <v>1169</v>
      </c>
      <c r="K2637" s="294">
        <v>227.85</v>
      </c>
      <c r="L2637" s="294">
        <v>3473.25</v>
      </c>
      <c r="M2637" s="294">
        <v>3245.4</v>
      </c>
      <c r="N2637" s="291" t="s">
        <v>42</v>
      </c>
    </row>
    <row r="2638" s="291" customFormat="1" outlineLevel="1" collapsed="1" spans="4:14">
      <c r="D2638" s="293" t="s">
        <v>1638</v>
      </c>
      <c r="H2638" s="294">
        <f>SUBTOTAL(9,H2627:H2637)</f>
        <v>200.53</v>
      </c>
      <c r="I2638" s="294">
        <f>SUBTOTAL(9,I2627:I2637)</f>
        <v>401.016</v>
      </c>
      <c r="K2638" s="294"/>
      <c r="L2638" s="294"/>
      <c r="M2638" s="294"/>
      <c r="N2638" s="291">
        <f>SUBTOTAL(9,N2627:N2637)</f>
        <v>0</v>
      </c>
    </row>
    <row r="2639" s="291" customFormat="1" hidden="1" outlineLevel="2" spans="1:14">
      <c r="A2639" s="291">
        <v>2408</v>
      </c>
      <c r="B2639" s="291" t="s">
        <v>1164</v>
      </c>
      <c r="C2639" s="291" t="s">
        <v>1639</v>
      </c>
      <c r="D2639" s="291" t="s">
        <v>366</v>
      </c>
      <c r="E2639" s="291" t="s">
        <v>1166</v>
      </c>
      <c r="F2639" s="291" t="s">
        <v>1167</v>
      </c>
      <c r="G2639" s="291" t="s">
        <v>1178</v>
      </c>
      <c r="H2639" s="294">
        <v>18.23</v>
      </c>
      <c r="I2639" s="294">
        <v>36.456</v>
      </c>
      <c r="J2639" s="291" t="s">
        <v>1169</v>
      </c>
      <c r="K2639" s="294">
        <v>227.85</v>
      </c>
      <c r="L2639" s="294">
        <v>3473.25</v>
      </c>
      <c r="M2639" s="294">
        <v>3245.4</v>
      </c>
      <c r="N2639" s="291" t="s">
        <v>42</v>
      </c>
    </row>
    <row r="2640" s="291" customFormat="1" hidden="1" outlineLevel="2" spans="1:14">
      <c r="A2640" s="291">
        <v>2409</v>
      </c>
      <c r="B2640" s="291" t="s">
        <v>1164</v>
      </c>
      <c r="C2640" s="291" t="s">
        <v>1639</v>
      </c>
      <c r="D2640" s="291" t="s">
        <v>366</v>
      </c>
      <c r="E2640" s="291" t="s">
        <v>1166</v>
      </c>
      <c r="F2640" s="291" t="s">
        <v>1167</v>
      </c>
      <c r="G2640" s="291" t="s">
        <v>1179</v>
      </c>
      <c r="H2640" s="294">
        <v>18.23</v>
      </c>
      <c r="I2640" s="294">
        <v>36.456</v>
      </c>
      <c r="J2640" s="291" t="s">
        <v>1169</v>
      </c>
      <c r="K2640" s="294">
        <v>227.85</v>
      </c>
      <c r="L2640" s="294">
        <v>3473.25</v>
      </c>
      <c r="M2640" s="294">
        <v>3245.4</v>
      </c>
      <c r="N2640" s="291" t="s">
        <v>42</v>
      </c>
    </row>
    <row r="2641" s="291" customFormat="1" hidden="1" outlineLevel="2" spans="1:14">
      <c r="A2641" s="291">
        <v>2410</v>
      </c>
      <c r="B2641" s="291" t="s">
        <v>1164</v>
      </c>
      <c r="C2641" s="291" t="s">
        <v>1639</v>
      </c>
      <c r="D2641" s="291" t="s">
        <v>366</v>
      </c>
      <c r="E2641" s="291" t="s">
        <v>1166</v>
      </c>
      <c r="F2641" s="291" t="s">
        <v>1167</v>
      </c>
      <c r="G2641" s="291" t="s">
        <v>1180</v>
      </c>
      <c r="H2641" s="294">
        <v>18.23</v>
      </c>
      <c r="I2641" s="294">
        <v>36.456</v>
      </c>
      <c r="J2641" s="291" t="s">
        <v>1169</v>
      </c>
      <c r="K2641" s="294">
        <v>227.85</v>
      </c>
      <c r="L2641" s="294">
        <v>3473.25</v>
      </c>
      <c r="M2641" s="294">
        <v>3245.4</v>
      </c>
      <c r="N2641" s="291" t="s">
        <v>42</v>
      </c>
    </row>
    <row r="2642" s="291" customFormat="1" hidden="1" outlineLevel="2" spans="1:14">
      <c r="A2642" s="291">
        <v>2411</v>
      </c>
      <c r="B2642" s="291" t="s">
        <v>1164</v>
      </c>
      <c r="C2642" s="291" t="s">
        <v>1639</v>
      </c>
      <c r="D2642" s="291" t="s">
        <v>366</v>
      </c>
      <c r="E2642" s="291" t="s">
        <v>1166</v>
      </c>
      <c r="F2642" s="291" t="s">
        <v>1167</v>
      </c>
      <c r="G2642" s="291" t="s">
        <v>1181</v>
      </c>
      <c r="H2642" s="294">
        <v>18.23</v>
      </c>
      <c r="I2642" s="294">
        <v>36.456</v>
      </c>
      <c r="J2642" s="291" t="s">
        <v>1169</v>
      </c>
      <c r="K2642" s="294">
        <v>227.85</v>
      </c>
      <c r="L2642" s="294">
        <v>3473.25</v>
      </c>
      <c r="M2642" s="294">
        <v>3245.4</v>
      </c>
      <c r="N2642" s="291" t="s">
        <v>42</v>
      </c>
    </row>
    <row r="2643" s="291" customFormat="1" hidden="1" outlineLevel="2" spans="1:14">
      <c r="A2643" s="291">
        <v>2412</v>
      </c>
      <c r="B2643" s="291" t="s">
        <v>1164</v>
      </c>
      <c r="C2643" s="291" t="s">
        <v>1639</v>
      </c>
      <c r="D2643" s="291" t="s">
        <v>366</v>
      </c>
      <c r="E2643" s="291" t="s">
        <v>1166</v>
      </c>
      <c r="F2643" s="291" t="s">
        <v>1167</v>
      </c>
      <c r="G2643" s="291" t="s">
        <v>1168</v>
      </c>
      <c r="H2643" s="294">
        <v>18.23</v>
      </c>
      <c r="I2643" s="294">
        <v>36.456</v>
      </c>
      <c r="J2643" s="291" t="s">
        <v>1169</v>
      </c>
      <c r="K2643" s="294">
        <v>227.85</v>
      </c>
      <c r="L2643" s="294">
        <v>3473.25</v>
      </c>
      <c r="M2643" s="294">
        <v>3245.4</v>
      </c>
      <c r="N2643" s="291" t="s">
        <v>42</v>
      </c>
    </row>
    <row r="2644" s="291" customFormat="1" hidden="1" outlineLevel="2" spans="1:14">
      <c r="A2644" s="291">
        <v>2413</v>
      </c>
      <c r="B2644" s="291" t="s">
        <v>1164</v>
      </c>
      <c r="C2644" s="291" t="s">
        <v>1639</v>
      </c>
      <c r="D2644" s="291" t="s">
        <v>366</v>
      </c>
      <c r="E2644" s="291" t="s">
        <v>1166</v>
      </c>
      <c r="F2644" s="291" t="s">
        <v>1167</v>
      </c>
      <c r="G2644" s="291" t="s">
        <v>1170</v>
      </c>
      <c r="H2644" s="294">
        <v>18.23</v>
      </c>
      <c r="I2644" s="294">
        <v>36.456</v>
      </c>
      <c r="J2644" s="291" t="s">
        <v>1169</v>
      </c>
      <c r="K2644" s="294">
        <v>227.85</v>
      </c>
      <c r="L2644" s="294">
        <v>3473.25</v>
      </c>
      <c r="M2644" s="294">
        <v>3245.4</v>
      </c>
      <c r="N2644" s="291" t="s">
        <v>42</v>
      </c>
    </row>
    <row r="2645" s="291" customFormat="1" hidden="1" outlineLevel="2" spans="1:14">
      <c r="A2645" s="291">
        <v>2414</v>
      </c>
      <c r="B2645" s="291" t="s">
        <v>1164</v>
      </c>
      <c r="C2645" s="291" t="s">
        <v>1639</v>
      </c>
      <c r="D2645" s="291" t="s">
        <v>366</v>
      </c>
      <c r="E2645" s="291" t="s">
        <v>1166</v>
      </c>
      <c r="F2645" s="291" t="s">
        <v>1167</v>
      </c>
      <c r="G2645" s="291" t="s">
        <v>1171</v>
      </c>
      <c r="H2645" s="294">
        <v>18.23</v>
      </c>
      <c r="I2645" s="294">
        <v>36.456</v>
      </c>
      <c r="J2645" s="291" t="s">
        <v>1169</v>
      </c>
      <c r="K2645" s="294">
        <v>227.85</v>
      </c>
      <c r="L2645" s="294">
        <v>3473.25</v>
      </c>
      <c r="M2645" s="294">
        <v>3245.4</v>
      </c>
      <c r="N2645" s="291" t="s">
        <v>42</v>
      </c>
    </row>
    <row r="2646" s="291" customFormat="1" hidden="1" outlineLevel="2" spans="1:14">
      <c r="A2646" s="291">
        <v>2415</v>
      </c>
      <c r="B2646" s="291" t="s">
        <v>1164</v>
      </c>
      <c r="C2646" s="291" t="s">
        <v>1639</v>
      </c>
      <c r="D2646" s="291" t="s">
        <v>366</v>
      </c>
      <c r="E2646" s="291" t="s">
        <v>1166</v>
      </c>
      <c r="F2646" s="291" t="s">
        <v>1167</v>
      </c>
      <c r="G2646" s="291" t="s">
        <v>1172</v>
      </c>
      <c r="H2646" s="294">
        <v>18.23</v>
      </c>
      <c r="I2646" s="294">
        <v>36.456</v>
      </c>
      <c r="J2646" s="291" t="s">
        <v>1169</v>
      </c>
      <c r="K2646" s="294">
        <v>227.85</v>
      </c>
      <c r="L2646" s="294">
        <v>3473.25</v>
      </c>
      <c r="M2646" s="294">
        <v>3245.4</v>
      </c>
      <c r="N2646" s="291" t="s">
        <v>42</v>
      </c>
    </row>
    <row r="2647" s="291" customFormat="1" hidden="1" outlineLevel="2" spans="1:14">
      <c r="A2647" s="291">
        <v>2416</v>
      </c>
      <c r="B2647" s="291" t="s">
        <v>1164</v>
      </c>
      <c r="C2647" s="291" t="s">
        <v>1639</v>
      </c>
      <c r="D2647" s="291" t="s">
        <v>366</v>
      </c>
      <c r="E2647" s="291" t="s">
        <v>1166</v>
      </c>
      <c r="F2647" s="291" t="s">
        <v>1167</v>
      </c>
      <c r="G2647" s="291" t="s">
        <v>1173</v>
      </c>
      <c r="H2647" s="294">
        <v>18.23</v>
      </c>
      <c r="I2647" s="294">
        <v>36.456</v>
      </c>
      <c r="J2647" s="291" t="s">
        <v>1169</v>
      </c>
      <c r="K2647" s="294">
        <v>227.85</v>
      </c>
      <c r="L2647" s="294">
        <v>3473.25</v>
      </c>
      <c r="M2647" s="294">
        <v>3245.4</v>
      </c>
      <c r="N2647" s="291" t="s">
        <v>42</v>
      </c>
    </row>
    <row r="2648" s="291" customFormat="1" hidden="1" outlineLevel="2" spans="1:14">
      <c r="A2648" s="291">
        <v>2417</v>
      </c>
      <c r="B2648" s="291" t="s">
        <v>1164</v>
      </c>
      <c r="C2648" s="291" t="s">
        <v>1639</v>
      </c>
      <c r="D2648" s="291" t="s">
        <v>366</v>
      </c>
      <c r="E2648" s="291" t="s">
        <v>1166</v>
      </c>
      <c r="F2648" s="291" t="s">
        <v>1167</v>
      </c>
      <c r="G2648" s="291" t="s">
        <v>1174</v>
      </c>
      <c r="H2648" s="294">
        <v>18.23</v>
      </c>
      <c r="I2648" s="294">
        <v>36.456</v>
      </c>
      <c r="J2648" s="291" t="s">
        <v>1169</v>
      </c>
      <c r="K2648" s="294">
        <v>227.85</v>
      </c>
      <c r="L2648" s="294">
        <v>3473.25</v>
      </c>
      <c r="M2648" s="294">
        <v>3245.4</v>
      </c>
      <c r="N2648" s="291" t="s">
        <v>42</v>
      </c>
    </row>
    <row r="2649" s="291" customFormat="1" hidden="1" outlineLevel="2" spans="1:14">
      <c r="A2649" s="291">
        <v>2418</v>
      </c>
      <c r="B2649" s="291" t="s">
        <v>1164</v>
      </c>
      <c r="C2649" s="291" t="s">
        <v>1639</v>
      </c>
      <c r="D2649" s="291" t="s">
        <v>366</v>
      </c>
      <c r="E2649" s="291" t="s">
        <v>1166</v>
      </c>
      <c r="F2649" s="291" t="s">
        <v>1167</v>
      </c>
      <c r="G2649" s="291" t="s">
        <v>1175</v>
      </c>
      <c r="H2649" s="294">
        <v>18.23</v>
      </c>
      <c r="I2649" s="294">
        <v>36.456</v>
      </c>
      <c r="J2649" s="291" t="s">
        <v>1169</v>
      </c>
      <c r="K2649" s="294">
        <v>227.85</v>
      </c>
      <c r="L2649" s="294">
        <v>3473.25</v>
      </c>
      <c r="M2649" s="294">
        <v>3245.4</v>
      </c>
      <c r="N2649" s="291" t="s">
        <v>42</v>
      </c>
    </row>
    <row r="2650" s="291" customFormat="1" outlineLevel="1" collapsed="1" spans="4:14">
      <c r="D2650" s="293" t="s">
        <v>1640</v>
      </c>
      <c r="H2650" s="294">
        <f>SUBTOTAL(9,H2639:H2649)</f>
        <v>200.53</v>
      </c>
      <c r="I2650" s="294">
        <f>SUBTOTAL(9,I2639:I2649)</f>
        <v>401.016</v>
      </c>
      <c r="K2650" s="294"/>
      <c r="L2650" s="294"/>
      <c r="M2650" s="294"/>
      <c r="N2650" s="291">
        <f>SUBTOTAL(9,N2639:N2649)</f>
        <v>0</v>
      </c>
    </row>
    <row r="2651" s="291" customFormat="1" hidden="1" outlineLevel="2" spans="1:14">
      <c r="A2651" s="291">
        <v>2419</v>
      </c>
      <c r="B2651" s="291" t="s">
        <v>1164</v>
      </c>
      <c r="C2651" s="291" t="s">
        <v>1641</v>
      </c>
      <c r="D2651" s="291" t="s">
        <v>376</v>
      </c>
      <c r="E2651" s="291" t="s">
        <v>1166</v>
      </c>
      <c r="F2651" s="291" t="s">
        <v>1167</v>
      </c>
      <c r="G2651" s="291" t="s">
        <v>1178</v>
      </c>
      <c r="H2651" s="294">
        <v>18.23</v>
      </c>
      <c r="I2651" s="294">
        <v>36.456</v>
      </c>
      <c r="J2651" s="291" t="s">
        <v>1169</v>
      </c>
      <c r="K2651" s="294">
        <v>227.85</v>
      </c>
      <c r="L2651" s="294">
        <v>3473.25</v>
      </c>
      <c r="M2651" s="294">
        <v>3245.4</v>
      </c>
      <c r="N2651" s="291" t="s">
        <v>42</v>
      </c>
    </row>
    <row r="2652" s="291" customFormat="1" hidden="1" outlineLevel="2" spans="1:14">
      <c r="A2652" s="291">
        <v>2420</v>
      </c>
      <c r="B2652" s="291" t="s">
        <v>1164</v>
      </c>
      <c r="C2652" s="291" t="s">
        <v>1641</v>
      </c>
      <c r="D2652" s="291" t="s">
        <v>376</v>
      </c>
      <c r="E2652" s="291" t="s">
        <v>1166</v>
      </c>
      <c r="F2652" s="291" t="s">
        <v>1167</v>
      </c>
      <c r="G2652" s="291" t="s">
        <v>1179</v>
      </c>
      <c r="H2652" s="294">
        <v>18.23</v>
      </c>
      <c r="I2652" s="294">
        <v>36.456</v>
      </c>
      <c r="J2652" s="291" t="s">
        <v>1169</v>
      </c>
      <c r="K2652" s="294">
        <v>227.85</v>
      </c>
      <c r="L2652" s="294">
        <v>3473.25</v>
      </c>
      <c r="M2652" s="294">
        <v>3245.4</v>
      </c>
      <c r="N2652" s="291" t="s">
        <v>42</v>
      </c>
    </row>
    <row r="2653" s="291" customFormat="1" hidden="1" outlineLevel="2" spans="1:14">
      <c r="A2653" s="291">
        <v>2421</v>
      </c>
      <c r="B2653" s="291" t="s">
        <v>1164</v>
      </c>
      <c r="C2653" s="291" t="s">
        <v>1641</v>
      </c>
      <c r="D2653" s="291" t="s">
        <v>376</v>
      </c>
      <c r="E2653" s="291" t="s">
        <v>1166</v>
      </c>
      <c r="F2653" s="291" t="s">
        <v>1167</v>
      </c>
      <c r="G2653" s="291" t="s">
        <v>1180</v>
      </c>
      <c r="H2653" s="294">
        <v>18.23</v>
      </c>
      <c r="I2653" s="294">
        <v>36.456</v>
      </c>
      <c r="J2653" s="291" t="s">
        <v>1169</v>
      </c>
      <c r="K2653" s="294">
        <v>227.85</v>
      </c>
      <c r="L2653" s="294">
        <v>3473.25</v>
      </c>
      <c r="M2653" s="294">
        <v>3245.4</v>
      </c>
      <c r="N2653" s="291" t="s">
        <v>42</v>
      </c>
    </row>
    <row r="2654" s="291" customFormat="1" hidden="1" outlineLevel="2" spans="1:14">
      <c r="A2654" s="291">
        <v>2422</v>
      </c>
      <c r="B2654" s="291" t="s">
        <v>1164</v>
      </c>
      <c r="C2654" s="291" t="s">
        <v>1641</v>
      </c>
      <c r="D2654" s="291" t="s">
        <v>376</v>
      </c>
      <c r="E2654" s="291" t="s">
        <v>1166</v>
      </c>
      <c r="F2654" s="291" t="s">
        <v>1167</v>
      </c>
      <c r="G2654" s="291" t="s">
        <v>1181</v>
      </c>
      <c r="H2654" s="294">
        <v>18.23</v>
      </c>
      <c r="I2654" s="294">
        <v>36.456</v>
      </c>
      <c r="J2654" s="291" t="s">
        <v>1169</v>
      </c>
      <c r="K2654" s="294">
        <v>227.85</v>
      </c>
      <c r="L2654" s="294">
        <v>3473.25</v>
      </c>
      <c r="M2654" s="294">
        <v>3245.4</v>
      </c>
      <c r="N2654" s="291" t="s">
        <v>42</v>
      </c>
    </row>
    <row r="2655" s="291" customFormat="1" hidden="1" outlineLevel="2" spans="1:14">
      <c r="A2655" s="291">
        <v>2423</v>
      </c>
      <c r="B2655" s="291" t="s">
        <v>1164</v>
      </c>
      <c r="C2655" s="291" t="s">
        <v>1641</v>
      </c>
      <c r="D2655" s="291" t="s">
        <v>376</v>
      </c>
      <c r="E2655" s="291" t="s">
        <v>1166</v>
      </c>
      <c r="F2655" s="291" t="s">
        <v>1167</v>
      </c>
      <c r="G2655" s="291" t="s">
        <v>1168</v>
      </c>
      <c r="H2655" s="294">
        <v>18.23</v>
      </c>
      <c r="I2655" s="294">
        <v>36.456</v>
      </c>
      <c r="J2655" s="291" t="s">
        <v>1169</v>
      </c>
      <c r="K2655" s="294">
        <v>227.85</v>
      </c>
      <c r="L2655" s="294">
        <v>3473.25</v>
      </c>
      <c r="M2655" s="294">
        <v>3245.4</v>
      </c>
      <c r="N2655" s="291" t="s">
        <v>42</v>
      </c>
    </row>
    <row r="2656" s="291" customFormat="1" hidden="1" outlineLevel="2" spans="1:14">
      <c r="A2656" s="291">
        <v>2424</v>
      </c>
      <c r="B2656" s="291" t="s">
        <v>1164</v>
      </c>
      <c r="C2656" s="291" t="s">
        <v>1641</v>
      </c>
      <c r="D2656" s="291" t="s">
        <v>376</v>
      </c>
      <c r="E2656" s="291" t="s">
        <v>1166</v>
      </c>
      <c r="F2656" s="291" t="s">
        <v>1167</v>
      </c>
      <c r="G2656" s="291" t="s">
        <v>1170</v>
      </c>
      <c r="H2656" s="294">
        <v>18.23</v>
      </c>
      <c r="I2656" s="294">
        <v>36.456</v>
      </c>
      <c r="J2656" s="291" t="s">
        <v>1169</v>
      </c>
      <c r="K2656" s="294">
        <v>227.85</v>
      </c>
      <c r="L2656" s="294">
        <v>3473.25</v>
      </c>
      <c r="M2656" s="294">
        <v>3245.4</v>
      </c>
      <c r="N2656" s="291" t="s">
        <v>42</v>
      </c>
    </row>
    <row r="2657" s="291" customFormat="1" hidden="1" outlineLevel="2" spans="1:14">
      <c r="A2657" s="291">
        <v>2425</v>
      </c>
      <c r="B2657" s="291" t="s">
        <v>1164</v>
      </c>
      <c r="C2657" s="291" t="s">
        <v>1641</v>
      </c>
      <c r="D2657" s="291" t="s">
        <v>376</v>
      </c>
      <c r="E2657" s="291" t="s">
        <v>1166</v>
      </c>
      <c r="F2657" s="291" t="s">
        <v>1167</v>
      </c>
      <c r="G2657" s="291" t="s">
        <v>1171</v>
      </c>
      <c r="H2657" s="294">
        <v>18.23</v>
      </c>
      <c r="I2657" s="294">
        <v>36.456</v>
      </c>
      <c r="J2657" s="291" t="s">
        <v>1169</v>
      </c>
      <c r="K2657" s="294">
        <v>227.85</v>
      </c>
      <c r="L2657" s="294">
        <v>3473.25</v>
      </c>
      <c r="M2657" s="294">
        <v>3245.4</v>
      </c>
      <c r="N2657" s="291" t="s">
        <v>42</v>
      </c>
    </row>
    <row r="2658" s="291" customFormat="1" hidden="1" outlineLevel="2" spans="1:14">
      <c r="A2658" s="291">
        <v>2426</v>
      </c>
      <c r="B2658" s="291" t="s">
        <v>1164</v>
      </c>
      <c r="C2658" s="291" t="s">
        <v>1641</v>
      </c>
      <c r="D2658" s="291" t="s">
        <v>376</v>
      </c>
      <c r="E2658" s="291" t="s">
        <v>1166</v>
      </c>
      <c r="F2658" s="291" t="s">
        <v>1167</v>
      </c>
      <c r="G2658" s="291" t="s">
        <v>1172</v>
      </c>
      <c r="H2658" s="294">
        <v>18.23</v>
      </c>
      <c r="I2658" s="294">
        <v>36.456</v>
      </c>
      <c r="J2658" s="291" t="s">
        <v>1169</v>
      </c>
      <c r="K2658" s="294">
        <v>227.85</v>
      </c>
      <c r="L2658" s="294">
        <v>3473.25</v>
      </c>
      <c r="M2658" s="294">
        <v>3245.4</v>
      </c>
      <c r="N2658" s="291" t="s">
        <v>42</v>
      </c>
    </row>
    <row r="2659" s="291" customFormat="1" hidden="1" outlineLevel="2" spans="1:14">
      <c r="A2659" s="291">
        <v>2427</v>
      </c>
      <c r="B2659" s="291" t="s">
        <v>1164</v>
      </c>
      <c r="C2659" s="291" t="s">
        <v>1641</v>
      </c>
      <c r="D2659" s="291" t="s">
        <v>376</v>
      </c>
      <c r="E2659" s="291" t="s">
        <v>1166</v>
      </c>
      <c r="F2659" s="291" t="s">
        <v>1167</v>
      </c>
      <c r="G2659" s="291" t="s">
        <v>1173</v>
      </c>
      <c r="H2659" s="294">
        <v>18.23</v>
      </c>
      <c r="I2659" s="294">
        <v>36.456</v>
      </c>
      <c r="J2659" s="291" t="s">
        <v>1169</v>
      </c>
      <c r="K2659" s="294">
        <v>227.85</v>
      </c>
      <c r="L2659" s="294">
        <v>3473.25</v>
      </c>
      <c r="M2659" s="294">
        <v>3245.4</v>
      </c>
      <c r="N2659" s="291" t="s">
        <v>42</v>
      </c>
    </row>
    <row r="2660" s="291" customFormat="1" hidden="1" outlineLevel="2" spans="1:14">
      <c r="A2660" s="291">
        <v>2428</v>
      </c>
      <c r="B2660" s="291" t="s">
        <v>1164</v>
      </c>
      <c r="C2660" s="291" t="s">
        <v>1641</v>
      </c>
      <c r="D2660" s="291" t="s">
        <v>376</v>
      </c>
      <c r="E2660" s="291" t="s">
        <v>1166</v>
      </c>
      <c r="F2660" s="291" t="s">
        <v>1167</v>
      </c>
      <c r="G2660" s="291" t="s">
        <v>1174</v>
      </c>
      <c r="H2660" s="294">
        <v>18.23</v>
      </c>
      <c r="I2660" s="294">
        <v>36.456</v>
      </c>
      <c r="J2660" s="291" t="s">
        <v>1169</v>
      </c>
      <c r="K2660" s="294">
        <v>227.85</v>
      </c>
      <c r="L2660" s="294">
        <v>3473.25</v>
      </c>
      <c r="M2660" s="294">
        <v>3245.4</v>
      </c>
      <c r="N2660" s="291" t="s">
        <v>42</v>
      </c>
    </row>
    <row r="2661" s="291" customFormat="1" hidden="1" outlineLevel="2" spans="1:14">
      <c r="A2661" s="291">
        <v>2429</v>
      </c>
      <c r="B2661" s="291" t="s">
        <v>1164</v>
      </c>
      <c r="C2661" s="291" t="s">
        <v>1641</v>
      </c>
      <c r="D2661" s="291" t="s">
        <v>376</v>
      </c>
      <c r="E2661" s="291" t="s">
        <v>1166</v>
      </c>
      <c r="F2661" s="291" t="s">
        <v>1167</v>
      </c>
      <c r="G2661" s="291" t="s">
        <v>1175</v>
      </c>
      <c r="H2661" s="294">
        <v>18.23</v>
      </c>
      <c r="I2661" s="294">
        <v>36.456</v>
      </c>
      <c r="J2661" s="291" t="s">
        <v>1169</v>
      </c>
      <c r="K2661" s="294">
        <v>227.85</v>
      </c>
      <c r="L2661" s="294">
        <v>3473.25</v>
      </c>
      <c r="M2661" s="294">
        <v>3245.4</v>
      </c>
      <c r="N2661" s="291" t="s">
        <v>42</v>
      </c>
    </row>
    <row r="2662" s="291" customFormat="1" outlineLevel="1" collapsed="1" spans="4:14">
      <c r="D2662" s="293" t="s">
        <v>1642</v>
      </c>
      <c r="H2662" s="294">
        <f>SUBTOTAL(9,H2651:H2661)</f>
        <v>200.53</v>
      </c>
      <c r="I2662" s="294">
        <f>SUBTOTAL(9,I2651:I2661)</f>
        <v>401.016</v>
      </c>
      <c r="K2662" s="294"/>
      <c r="L2662" s="294"/>
      <c r="M2662" s="294"/>
      <c r="N2662" s="291">
        <f>SUBTOTAL(9,N2651:N2661)</f>
        <v>0</v>
      </c>
    </row>
    <row r="2663" s="291" customFormat="1" hidden="1" outlineLevel="2" spans="1:14">
      <c r="A2663" s="291">
        <v>2430</v>
      </c>
      <c r="B2663" s="291" t="s">
        <v>1164</v>
      </c>
      <c r="C2663" s="291" t="s">
        <v>1643</v>
      </c>
      <c r="D2663" s="291" t="s">
        <v>368</v>
      </c>
      <c r="E2663" s="291" t="s">
        <v>1166</v>
      </c>
      <c r="F2663" s="291" t="s">
        <v>1167</v>
      </c>
      <c r="G2663" s="291" t="s">
        <v>1178</v>
      </c>
      <c r="H2663" s="294">
        <v>18.23</v>
      </c>
      <c r="I2663" s="294">
        <v>36.456</v>
      </c>
      <c r="J2663" s="291" t="s">
        <v>1169</v>
      </c>
      <c r="K2663" s="294">
        <v>227.85</v>
      </c>
      <c r="L2663" s="294">
        <v>3473.25</v>
      </c>
      <c r="M2663" s="294">
        <v>3245.4</v>
      </c>
      <c r="N2663" s="291" t="s">
        <v>42</v>
      </c>
    </row>
    <row r="2664" s="291" customFormat="1" hidden="1" outlineLevel="2" spans="1:14">
      <c r="A2664" s="291">
        <v>2431</v>
      </c>
      <c r="B2664" s="291" t="s">
        <v>1164</v>
      </c>
      <c r="C2664" s="291" t="s">
        <v>1643</v>
      </c>
      <c r="D2664" s="291" t="s">
        <v>368</v>
      </c>
      <c r="E2664" s="291" t="s">
        <v>1166</v>
      </c>
      <c r="F2664" s="291" t="s">
        <v>1167</v>
      </c>
      <c r="G2664" s="291" t="s">
        <v>1179</v>
      </c>
      <c r="H2664" s="294">
        <v>18.23</v>
      </c>
      <c r="I2664" s="294">
        <v>36.456</v>
      </c>
      <c r="J2664" s="291" t="s">
        <v>1169</v>
      </c>
      <c r="K2664" s="294">
        <v>227.85</v>
      </c>
      <c r="L2664" s="294">
        <v>3473.25</v>
      </c>
      <c r="M2664" s="294">
        <v>3245.4</v>
      </c>
      <c r="N2664" s="291" t="s">
        <v>42</v>
      </c>
    </row>
    <row r="2665" s="291" customFormat="1" hidden="1" outlineLevel="2" spans="1:14">
      <c r="A2665" s="291">
        <v>2432</v>
      </c>
      <c r="B2665" s="291" t="s">
        <v>1164</v>
      </c>
      <c r="C2665" s="291" t="s">
        <v>1643</v>
      </c>
      <c r="D2665" s="291" t="s">
        <v>368</v>
      </c>
      <c r="E2665" s="291" t="s">
        <v>1166</v>
      </c>
      <c r="F2665" s="291" t="s">
        <v>1167</v>
      </c>
      <c r="G2665" s="291" t="s">
        <v>1180</v>
      </c>
      <c r="H2665" s="294">
        <v>18.23</v>
      </c>
      <c r="I2665" s="294">
        <v>36.456</v>
      </c>
      <c r="J2665" s="291" t="s">
        <v>1169</v>
      </c>
      <c r="K2665" s="294">
        <v>227.85</v>
      </c>
      <c r="L2665" s="294">
        <v>3473.25</v>
      </c>
      <c r="M2665" s="294">
        <v>3245.4</v>
      </c>
      <c r="N2665" s="291" t="s">
        <v>42</v>
      </c>
    </row>
    <row r="2666" s="291" customFormat="1" hidden="1" outlineLevel="2" spans="1:14">
      <c r="A2666" s="291">
        <v>2433</v>
      </c>
      <c r="B2666" s="291" t="s">
        <v>1164</v>
      </c>
      <c r="C2666" s="291" t="s">
        <v>1643</v>
      </c>
      <c r="D2666" s="291" t="s">
        <v>368</v>
      </c>
      <c r="E2666" s="291" t="s">
        <v>1166</v>
      </c>
      <c r="F2666" s="291" t="s">
        <v>1167</v>
      </c>
      <c r="G2666" s="291" t="s">
        <v>1181</v>
      </c>
      <c r="H2666" s="294">
        <v>18.23</v>
      </c>
      <c r="I2666" s="294">
        <v>36.456</v>
      </c>
      <c r="J2666" s="291" t="s">
        <v>1169</v>
      </c>
      <c r="K2666" s="294">
        <v>227.85</v>
      </c>
      <c r="L2666" s="294">
        <v>3473.25</v>
      </c>
      <c r="M2666" s="294">
        <v>3245.4</v>
      </c>
      <c r="N2666" s="291" t="s">
        <v>42</v>
      </c>
    </row>
    <row r="2667" s="291" customFormat="1" hidden="1" outlineLevel="2" spans="1:14">
      <c r="A2667" s="291">
        <v>2434</v>
      </c>
      <c r="B2667" s="291" t="s">
        <v>1164</v>
      </c>
      <c r="C2667" s="291" t="s">
        <v>1643</v>
      </c>
      <c r="D2667" s="291" t="s">
        <v>368</v>
      </c>
      <c r="E2667" s="291" t="s">
        <v>1166</v>
      </c>
      <c r="F2667" s="291" t="s">
        <v>1167</v>
      </c>
      <c r="G2667" s="291" t="s">
        <v>1168</v>
      </c>
      <c r="H2667" s="294">
        <v>18.23</v>
      </c>
      <c r="I2667" s="294">
        <v>36.456</v>
      </c>
      <c r="J2667" s="291" t="s">
        <v>1169</v>
      </c>
      <c r="K2667" s="294">
        <v>227.85</v>
      </c>
      <c r="L2667" s="294">
        <v>3473.25</v>
      </c>
      <c r="M2667" s="294">
        <v>3245.4</v>
      </c>
      <c r="N2667" s="291" t="s">
        <v>42</v>
      </c>
    </row>
    <row r="2668" s="291" customFormat="1" hidden="1" outlineLevel="2" spans="1:14">
      <c r="A2668" s="291">
        <v>2435</v>
      </c>
      <c r="B2668" s="291" t="s">
        <v>1164</v>
      </c>
      <c r="C2668" s="291" t="s">
        <v>1643</v>
      </c>
      <c r="D2668" s="291" t="s">
        <v>368</v>
      </c>
      <c r="E2668" s="291" t="s">
        <v>1166</v>
      </c>
      <c r="F2668" s="291" t="s">
        <v>1167</v>
      </c>
      <c r="G2668" s="291" t="s">
        <v>1170</v>
      </c>
      <c r="H2668" s="294">
        <v>18.23</v>
      </c>
      <c r="I2668" s="294">
        <v>36.456</v>
      </c>
      <c r="J2668" s="291" t="s">
        <v>1169</v>
      </c>
      <c r="K2668" s="294">
        <v>227.85</v>
      </c>
      <c r="L2668" s="294">
        <v>3473.25</v>
      </c>
      <c r="M2668" s="294">
        <v>3245.4</v>
      </c>
      <c r="N2668" s="291" t="s">
        <v>42</v>
      </c>
    </row>
    <row r="2669" s="291" customFormat="1" hidden="1" outlineLevel="2" spans="1:14">
      <c r="A2669" s="291">
        <v>2436</v>
      </c>
      <c r="B2669" s="291" t="s">
        <v>1164</v>
      </c>
      <c r="C2669" s="291" t="s">
        <v>1643</v>
      </c>
      <c r="D2669" s="291" t="s">
        <v>368</v>
      </c>
      <c r="E2669" s="291" t="s">
        <v>1166</v>
      </c>
      <c r="F2669" s="291" t="s">
        <v>1167</v>
      </c>
      <c r="G2669" s="291" t="s">
        <v>1171</v>
      </c>
      <c r="H2669" s="294">
        <v>18.23</v>
      </c>
      <c r="I2669" s="294">
        <v>36.456</v>
      </c>
      <c r="J2669" s="291" t="s">
        <v>1169</v>
      </c>
      <c r="K2669" s="294">
        <v>227.85</v>
      </c>
      <c r="L2669" s="294">
        <v>3473.25</v>
      </c>
      <c r="M2669" s="294">
        <v>3245.4</v>
      </c>
      <c r="N2669" s="291" t="s">
        <v>42</v>
      </c>
    </row>
    <row r="2670" s="291" customFormat="1" hidden="1" outlineLevel="2" spans="1:14">
      <c r="A2670" s="291">
        <v>2437</v>
      </c>
      <c r="B2670" s="291" t="s">
        <v>1164</v>
      </c>
      <c r="C2670" s="291" t="s">
        <v>1643</v>
      </c>
      <c r="D2670" s="291" t="s">
        <v>368</v>
      </c>
      <c r="E2670" s="291" t="s">
        <v>1166</v>
      </c>
      <c r="F2670" s="291" t="s">
        <v>1167</v>
      </c>
      <c r="G2670" s="291" t="s">
        <v>1172</v>
      </c>
      <c r="H2670" s="294">
        <v>18.23</v>
      </c>
      <c r="I2670" s="294">
        <v>36.456</v>
      </c>
      <c r="J2670" s="291" t="s">
        <v>1169</v>
      </c>
      <c r="K2670" s="294">
        <v>227.85</v>
      </c>
      <c r="L2670" s="294">
        <v>3473.25</v>
      </c>
      <c r="M2670" s="294">
        <v>3245.4</v>
      </c>
      <c r="N2670" s="291" t="s">
        <v>42</v>
      </c>
    </row>
    <row r="2671" s="291" customFormat="1" hidden="1" outlineLevel="2" spans="1:14">
      <c r="A2671" s="291">
        <v>2438</v>
      </c>
      <c r="B2671" s="291" t="s">
        <v>1164</v>
      </c>
      <c r="C2671" s="291" t="s">
        <v>1643</v>
      </c>
      <c r="D2671" s="291" t="s">
        <v>368</v>
      </c>
      <c r="E2671" s="291" t="s">
        <v>1166</v>
      </c>
      <c r="F2671" s="291" t="s">
        <v>1167</v>
      </c>
      <c r="G2671" s="291" t="s">
        <v>1173</v>
      </c>
      <c r="H2671" s="294">
        <v>18.23</v>
      </c>
      <c r="I2671" s="294">
        <v>36.456</v>
      </c>
      <c r="J2671" s="291" t="s">
        <v>1169</v>
      </c>
      <c r="K2671" s="294">
        <v>227.85</v>
      </c>
      <c r="L2671" s="294">
        <v>3473.25</v>
      </c>
      <c r="M2671" s="294">
        <v>3245.4</v>
      </c>
      <c r="N2671" s="291" t="s">
        <v>42</v>
      </c>
    </row>
    <row r="2672" s="291" customFormat="1" hidden="1" outlineLevel="2" spans="1:14">
      <c r="A2672" s="291">
        <v>2439</v>
      </c>
      <c r="B2672" s="291" t="s">
        <v>1164</v>
      </c>
      <c r="C2672" s="291" t="s">
        <v>1643</v>
      </c>
      <c r="D2672" s="291" t="s">
        <v>368</v>
      </c>
      <c r="E2672" s="291" t="s">
        <v>1166</v>
      </c>
      <c r="F2672" s="291" t="s">
        <v>1167</v>
      </c>
      <c r="G2672" s="291" t="s">
        <v>1174</v>
      </c>
      <c r="H2672" s="294">
        <v>18.23</v>
      </c>
      <c r="I2672" s="294">
        <v>36.456</v>
      </c>
      <c r="J2672" s="291" t="s">
        <v>1169</v>
      </c>
      <c r="K2672" s="294">
        <v>227.85</v>
      </c>
      <c r="L2672" s="294">
        <v>3473.25</v>
      </c>
      <c r="M2672" s="294">
        <v>3245.4</v>
      </c>
      <c r="N2672" s="291" t="s">
        <v>42</v>
      </c>
    </row>
    <row r="2673" s="291" customFormat="1" hidden="1" outlineLevel="2" spans="1:14">
      <c r="A2673" s="291">
        <v>2440</v>
      </c>
      <c r="B2673" s="291" t="s">
        <v>1164</v>
      </c>
      <c r="C2673" s="291" t="s">
        <v>1643</v>
      </c>
      <c r="D2673" s="291" t="s">
        <v>368</v>
      </c>
      <c r="E2673" s="291" t="s">
        <v>1166</v>
      </c>
      <c r="F2673" s="291" t="s">
        <v>1167</v>
      </c>
      <c r="G2673" s="291" t="s">
        <v>1175</v>
      </c>
      <c r="H2673" s="294">
        <v>18.23</v>
      </c>
      <c r="I2673" s="294">
        <v>36.456</v>
      </c>
      <c r="J2673" s="291" t="s">
        <v>1169</v>
      </c>
      <c r="K2673" s="294">
        <v>227.85</v>
      </c>
      <c r="L2673" s="294">
        <v>3473.25</v>
      </c>
      <c r="M2673" s="294">
        <v>3245.4</v>
      </c>
      <c r="N2673" s="291" t="s">
        <v>42</v>
      </c>
    </row>
    <row r="2674" s="291" customFormat="1" outlineLevel="1" collapsed="1" spans="4:14">
      <c r="D2674" s="293" t="s">
        <v>1644</v>
      </c>
      <c r="H2674" s="294">
        <f>SUBTOTAL(9,H2663:H2673)</f>
        <v>200.53</v>
      </c>
      <c r="I2674" s="294">
        <f>SUBTOTAL(9,I2663:I2673)</f>
        <v>401.016</v>
      </c>
      <c r="K2674" s="294"/>
      <c r="L2674" s="294"/>
      <c r="M2674" s="294"/>
      <c r="N2674" s="291">
        <f>SUBTOTAL(9,N2663:N2673)</f>
        <v>0</v>
      </c>
    </row>
    <row r="2675" s="291" customFormat="1" hidden="1" outlineLevel="2" spans="1:14">
      <c r="A2675" s="291">
        <v>2441</v>
      </c>
      <c r="B2675" s="291" t="s">
        <v>1164</v>
      </c>
      <c r="C2675" s="291" t="s">
        <v>1645</v>
      </c>
      <c r="D2675" s="291" t="s">
        <v>398</v>
      </c>
      <c r="E2675" s="291" t="s">
        <v>1166</v>
      </c>
      <c r="F2675" s="291" t="s">
        <v>1167</v>
      </c>
      <c r="G2675" s="291" t="s">
        <v>1178</v>
      </c>
      <c r="H2675" s="294">
        <v>18.23</v>
      </c>
      <c r="I2675" s="294">
        <v>36.456</v>
      </c>
      <c r="J2675" s="291" t="s">
        <v>1169</v>
      </c>
      <c r="K2675" s="294">
        <v>227.85</v>
      </c>
      <c r="L2675" s="294">
        <v>3473.25</v>
      </c>
      <c r="M2675" s="294">
        <v>3245.4</v>
      </c>
      <c r="N2675" s="291" t="s">
        <v>42</v>
      </c>
    </row>
    <row r="2676" s="291" customFormat="1" hidden="1" outlineLevel="2" spans="1:14">
      <c r="A2676" s="291">
        <v>2442</v>
      </c>
      <c r="B2676" s="291" t="s">
        <v>1164</v>
      </c>
      <c r="C2676" s="291" t="s">
        <v>1645</v>
      </c>
      <c r="D2676" s="291" t="s">
        <v>398</v>
      </c>
      <c r="E2676" s="291" t="s">
        <v>1166</v>
      </c>
      <c r="F2676" s="291" t="s">
        <v>1167</v>
      </c>
      <c r="G2676" s="291" t="s">
        <v>1179</v>
      </c>
      <c r="H2676" s="294">
        <v>18.23</v>
      </c>
      <c r="I2676" s="294">
        <v>36.456</v>
      </c>
      <c r="J2676" s="291" t="s">
        <v>1169</v>
      </c>
      <c r="K2676" s="294">
        <v>227.85</v>
      </c>
      <c r="L2676" s="294">
        <v>3473.25</v>
      </c>
      <c r="M2676" s="294">
        <v>3245.4</v>
      </c>
      <c r="N2676" s="291" t="s">
        <v>42</v>
      </c>
    </row>
    <row r="2677" s="291" customFormat="1" hidden="1" outlineLevel="2" spans="1:14">
      <c r="A2677" s="291">
        <v>2443</v>
      </c>
      <c r="B2677" s="291" t="s">
        <v>1164</v>
      </c>
      <c r="C2677" s="291" t="s">
        <v>1645</v>
      </c>
      <c r="D2677" s="291" t="s">
        <v>398</v>
      </c>
      <c r="E2677" s="291" t="s">
        <v>1166</v>
      </c>
      <c r="F2677" s="291" t="s">
        <v>1167</v>
      </c>
      <c r="G2677" s="291" t="s">
        <v>1180</v>
      </c>
      <c r="H2677" s="294">
        <v>18.23</v>
      </c>
      <c r="I2677" s="294">
        <v>36.456</v>
      </c>
      <c r="J2677" s="291" t="s">
        <v>1169</v>
      </c>
      <c r="K2677" s="294">
        <v>227.85</v>
      </c>
      <c r="L2677" s="294">
        <v>3473.25</v>
      </c>
      <c r="M2677" s="294">
        <v>3245.4</v>
      </c>
      <c r="N2677" s="291" t="s">
        <v>42</v>
      </c>
    </row>
    <row r="2678" s="291" customFormat="1" hidden="1" outlineLevel="2" spans="1:14">
      <c r="A2678" s="291">
        <v>2444</v>
      </c>
      <c r="B2678" s="291" t="s">
        <v>1164</v>
      </c>
      <c r="C2678" s="291" t="s">
        <v>1645</v>
      </c>
      <c r="D2678" s="291" t="s">
        <v>398</v>
      </c>
      <c r="E2678" s="291" t="s">
        <v>1166</v>
      </c>
      <c r="F2678" s="291" t="s">
        <v>1167</v>
      </c>
      <c r="G2678" s="291" t="s">
        <v>1181</v>
      </c>
      <c r="H2678" s="294">
        <v>18.23</v>
      </c>
      <c r="I2678" s="294">
        <v>36.456</v>
      </c>
      <c r="J2678" s="291" t="s">
        <v>1169</v>
      </c>
      <c r="K2678" s="294">
        <v>227.85</v>
      </c>
      <c r="L2678" s="294">
        <v>3473.25</v>
      </c>
      <c r="M2678" s="294">
        <v>3245.4</v>
      </c>
      <c r="N2678" s="291" t="s">
        <v>42</v>
      </c>
    </row>
    <row r="2679" s="291" customFormat="1" hidden="1" outlineLevel="2" spans="1:14">
      <c r="A2679" s="291">
        <v>2445</v>
      </c>
      <c r="B2679" s="291" t="s">
        <v>1164</v>
      </c>
      <c r="C2679" s="291" t="s">
        <v>1645</v>
      </c>
      <c r="D2679" s="291" t="s">
        <v>398</v>
      </c>
      <c r="E2679" s="291" t="s">
        <v>1166</v>
      </c>
      <c r="F2679" s="291" t="s">
        <v>1167</v>
      </c>
      <c r="G2679" s="291" t="s">
        <v>1168</v>
      </c>
      <c r="H2679" s="294">
        <v>18.23</v>
      </c>
      <c r="I2679" s="294">
        <v>36.456</v>
      </c>
      <c r="J2679" s="291" t="s">
        <v>1169</v>
      </c>
      <c r="K2679" s="294">
        <v>227.85</v>
      </c>
      <c r="L2679" s="294">
        <v>3473.25</v>
      </c>
      <c r="M2679" s="294">
        <v>3245.4</v>
      </c>
      <c r="N2679" s="291" t="s">
        <v>42</v>
      </c>
    </row>
    <row r="2680" s="291" customFormat="1" hidden="1" outlineLevel="2" spans="1:14">
      <c r="A2680" s="291">
        <v>2446</v>
      </c>
      <c r="B2680" s="291" t="s">
        <v>1164</v>
      </c>
      <c r="C2680" s="291" t="s">
        <v>1645</v>
      </c>
      <c r="D2680" s="291" t="s">
        <v>398</v>
      </c>
      <c r="E2680" s="291" t="s">
        <v>1166</v>
      </c>
      <c r="F2680" s="291" t="s">
        <v>1167</v>
      </c>
      <c r="G2680" s="291" t="s">
        <v>1170</v>
      </c>
      <c r="H2680" s="294">
        <v>18.23</v>
      </c>
      <c r="I2680" s="294">
        <v>36.456</v>
      </c>
      <c r="J2680" s="291" t="s">
        <v>1169</v>
      </c>
      <c r="K2680" s="294">
        <v>227.85</v>
      </c>
      <c r="L2680" s="294">
        <v>3473.25</v>
      </c>
      <c r="M2680" s="294">
        <v>3245.4</v>
      </c>
      <c r="N2680" s="291" t="s">
        <v>42</v>
      </c>
    </row>
    <row r="2681" s="291" customFormat="1" hidden="1" outlineLevel="2" spans="1:14">
      <c r="A2681" s="291">
        <v>2447</v>
      </c>
      <c r="B2681" s="291" t="s">
        <v>1164</v>
      </c>
      <c r="C2681" s="291" t="s">
        <v>1645</v>
      </c>
      <c r="D2681" s="291" t="s">
        <v>398</v>
      </c>
      <c r="E2681" s="291" t="s">
        <v>1166</v>
      </c>
      <c r="F2681" s="291" t="s">
        <v>1167</v>
      </c>
      <c r="G2681" s="291" t="s">
        <v>1171</v>
      </c>
      <c r="H2681" s="294">
        <v>18.23</v>
      </c>
      <c r="I2681" s="294">
        <v>36.456</v>
      </c>
      <c r="J2681" s="291" t="s">
        <v>1169</v>
      </c>
      <c r="K2681" s="294">
        <v>227.85</v>
      </c>
      <c r="L2681" s="294">
        <v>3473.25</v>
      </c>
      <c r="M2681" s="294">
        <v>3245.4</v>
      </c>
      <c r="N2681" s="291" t="s">
        <v>42</v>
      </c>
    </row>
    <row r="2682" s="291" customFormat="1" hidden="1" outlineLevel="2" spans="1:14">
      <c r="A2682" s="291">
        <v>2448</v>
      </c>
      <c r="B2682" s="291" t="s">
        <v>1164</v>
      </c>
      <c r="C2682" s="291" t="s">
        <v>1645</v>
      </c>
      <c r="D2682" s="291" t="s">
        <v>398</v>
      </c>
      <c r="E2682" s="291" t="s">
        <v>1166</v>
      </c>
      <c r="F2682" s="291" t="s">
        <v>1167</v>
      </c>
      <c r="G2682" s="291" t="s">
        <v>1172</v>
      </c>
      <c r="H2682" s="294">
        <v>18.23</v>
      </c>
      <c r="I2682" s="294">
        <v>36.456</v>
      </c>
      <c r="J2682" s="291" t="s">
        <v>1169</v>
      </c>
      <c r="K2682" s="294">
        <v>227.85</v>
      </c>
      <c r="L2682" s="294">
        <v>3473.25</v>
      </c>
      <c r="M2682" s="294">
        <v>3245.4</v>
      </c>
      <c r="N2682" s="291" t="s">
        <v>42</v>
      </c>
    </row>
    <row r="2683" s="291" customFormat="1" hidden="1" outlineLevel="2" spans="1:14">
      <c r="A2683" s="291">
        <v>2449</v>
      </c>
      <c r="B2683" s="291" t="s">
        <v>1164</v>
      </c>
      <c r="C2683" s="291" t="s">
        <v>1645</v>
      </c>
      <c r="D2683" s="291" t="s">
        <v>398</v>
      </c>
      <c r="E2683" s="291" t="s">
        <v>1166</v>
      </c>
      <c r="F2683" s="291" t="s">
        <v>1167</v>
      </c>
      <c r="G2683" s="291" t="s">
        <v>1173</v>
      </c>
      <c r="H2683" s="294">
        <v>18.23</v>
      </c>
      <c r="I2683" s="294">
        <v>36.456</v>
      </c>
      <c r="J2683" s="291" t="s">
        <v>1169</v>
      </c>
      <c r="K2683" s="294">
        <v>227.85</v>
      </c>
      <c r="L2683" s="294">
        <v>3473.25</v>
      </c>
      <c r="M2683" s="294">
        <v>3245.4</v>
      </c>
      <c r="N2683" s="291" t="s">
        <v>42</v>
      </c>
    </row>
    <row r="2684" s="291" customFormat="1" hidden="1" outlineLevel="2" spans="1:14">
      <c r="A2684" s="291">
        <v>2450</v>
      </c>
      <c r="B2684" s="291" t="s">
        <v>1164</v>
      </c>
      <c r="C2684" s="291" t="s">
        <v>1645</v>
      </c>
      <c r="D2684" s="291" t="s">
        <v>398</v>
      </c>
      <c r="E2684" s="291" t="s">
        <v>1166</v>
      </c>
      <c r="F2684" s="291" t="s">
        <v>1167</v>
      </c>
      <c r="G2684" s="291" t="s">
        <v>1174</v>
      </c>
      <c r="H2684" s="294">
        <v>18.23</v>
      </c>
      <c r="I2684" s="294">
        <v>36.456</v>
      </c>
      <c r="J2684" s="291" t="s">
        <v>1169</v>
      </c>
      <c r="K2684" s="294">
        <v>227.85</v>
      </c>
      <c r="L2684" s="294">
        <v>3473.25</v>
      </c>
      <c r="M2684" s="294">
        <v>3245.4</v>
      </c>
      <c r="N2684" s="291" t="s">
        <v>42</v>
      </c>
    </row>
    <row r="2685" s="291" customFormat="1" hidden="1" outlineLevel="2" spans="1:14">
      <c r="A2685" s="291">
        <v>2451</v>
      </c>
      <c r="B2685" s="291" t="s">
        <v>1164</v>
      </c>
      <c r="C2685" s="291" t="s">
        <v>1645</v>
      </c>
      <c r="D2685" s="291" t="s">
        <v>398</v>
      </c>
      <c r="E2685" s="291" t="s">
        <v>1166</v>
      </c>
      <c r="F2685" s="291" t="s">
        <v>1167</v>
      </c>
      <c r="G2685" s="291" t="s">
        <v>1175</v>
      </c>
      <c r="H2685" s="294">
        <v>18.23</v>
      </c>
      <c r="I2685" s="294">
        <v>36.456</v>
      </c>
      <c r="J2685" s="291" t="s">
        <v>1169</v>
      </c>
      <c r="K2685" s="294">
        <v>227.85</v>
      </c>
      <c r="L2685" s="294">
        <v>3473.25</v>
      </c>
      <c r="M2685" s="294">
        <v>3245.4</v>
      </c>
      <c r="N2685" s="291" t="s">
        <v>42</v>
      </c>
    </row>
    <row r="2686" s="291" customFormat="1" outlineLevel="1" collapsed="1" spans="4:14">
      <c r="D2686" s="293" t="s">
        <v>1646</v>
      </c>
      <c r="H2686" s="294">
        <f>SUBTOTAL(9,H2675:H2685)</f>
        <v>200.53</v>
      </c>
      <c r="I2686" s="294">
        <f>SUBTOTAL(9,I2675:I2685)</f>
        <v>401.016</v>
      </c>
      <c r="K2686" s="294"/>
      <c r="L2686" s="294"/>
      <c r="M2686" s="294"/>
      <c r="N2686" s="291">
        <f>SUBTOTAL(9,N2675:N2685)</f>
        <v>0</v>
      </c>
    </row>
    <row r="2687" s="291" customFormat="1" hidden="1" outlineLevel="2" spans="1:14">
      <c r="A2687" s="291">
        <v>2452</v>
      </c>
      <c r="B2687" s="291" t="s">
        <v>1164</v>
      </c>
      <c r="C2687" s="291" t="s">
        <v>1647</v>
      </c>
      <c r="D2687" s="291" t="s">
        <v>386</v>
      </c>
      <c r="E2687" s="291" t="s">
        <v>1166</v>
      </c>
      <c r="F2687" s="291" t="s">
        <v>1167</v>
      </c>
      <c r="G2687" s="291" t="s">
        <v>1178</v>
      </c>
      <c r="H2687" s="294">
        <v>18.23</v>
      </c>
      <c r="I2687" s="294">
        <v>36.456</v>
      </c>
      <c r="J2687" s="291" t="s">
        <v>1169</v>
      </c>
      <c r="K2687" s="294">
        <v>227.85</v>
      </c>
      <c r="L2687" s="294">
        <v>3473.25</v>
      </c>
      <c r="M2687" s="294">
        <v>3245.4</v>
      </c>
      <c r="N2687" s="291" t="s">
        <v>42</v>
      </c>
    </row>
    <row r="2688" s="291" customFormat="1" hidden="1" outlineLevel="2" spans="1:14">
      <c r="A2688" s="291">
        <v>2453</v>
      </c>
      <c r="B2688" s="291" t="s">
        <v>1164</v>
      </c>
      <c r="C2688" s="291" t="s">
        <v>1647</v>
      </c>
      <c r="D2688" s="291" t="s">
        <v>386</v>
      </c>
      <c r="E2688" s="291" t="s">
        <v>1166</v>
      </c>
      <c r="F2688" s="291" t="s">
        <v>1167</v>
      </c>
      <c r="G2688" s="291" t="s">
        <v>1179</v>
      </c>
      <c r="H2688" s="294">
        <v>18.23</v>
      </c>
      <c r="I2688" s="294">
        <v>36.456</v>
      </c>
      <c r="J2688" s="291" t="s">
        <v>1169</v>
      </c>
      <c r="K2688" s="294">
        <v>227.85</v>
      </c>
      <c r="L2688" s="294">
        <v>3473.25</v>
      </c>
      <c r="M2688" s="294">
        <v>3245.4</v>
      </c>
      <c r="N2688" s="291" t="s">
        <v>42</v>
      </c>
    </row>
    <row r="2689" s="291" customFormat="1" hidden="1" outlineLevel="2" spans="1:14">
      <c r="A2689" s="291">
        <v>2454</v>
      </c>
      <c r="B2689" s="291" t="s">
        <v>1164</v>
      </c>
      <c r="C2689" s="291" t="s">
        <v>1647</v>
      </c>
      <c r="D2689" s="291" t="s">
        <v>386</v>
      </c>
      <c r="E2689" s="291" t="s">
        <v>1166</v>
      </c>
      <c r="F2689" s="291" t="s">
        <v>1167</v>
      </c>
      <c r="G2689" s="291" t="s">
        <v>1180</v>
      </c>
      <c r="H2689" s="294">
        <v>18.23</v>
      </c>
      <c r="I2689" s="294">
        <v>36.456</v>
      </c>
      <c r="J2689" s="291" t="s">
        <v>1169</v>
      </c>
      <c r="K2689" s="294">
        <v>227.85</v>
      </c>
      <c r="L2689" s="294">
        <v>3473.25</v>
      </c>
      <c r="M2689" s="294">
        <v>3245.4</v>
      </c>
      <c r="N2689" s="291" t="s">
        <v>42</v>
      </c>
    </row>
    <row r="2690" s="291" customFormat="1" hidden="1" outlineLevel="2" spans="1:14">
      <c r="A2690" s="291">
        <v>2455</v>
      </c>
      <c r="B2690" s="291" t="s">
        <v>1164</v>
      </c>
      <c r="C2690" s="291" t="s">
        <v>1647</v>
      </c>
      <c r="D2690" s="291" t="s">
        <v>386</v>
      </c>
      <c r="E2690" s="291" t="s">
        <v>1166</v>
      </c>
      <c r="F2690" s="291" t="s">
        <v>1167</v>
      </c>
      <c r="G2690" s="291" t="s">
        <v>1181</v>
      </c>
      <c r="H2690" s="294">
        <v>18.23</v>
      </c>
      <c r="I2690" s="294">
        <v>36.456</v>
      </c>
      <c r="J2690" s="291" t="s">
        <v>1169</v>
      </c>
      <c r="K2690" s="294">
        <v>227.85</v>
      </c>
      <c r="L2690" s="294">
        <v>3473.25</v>
      </c>
      <c r="M2690" s="294">
        <v>3245.4</v>
      </c>
      <c r="N2690" s="291" t="s">
        <v>42</v>
      </c>
    </row>
    <row r="2691" s="291" customFormat="1" hidden="1" outlineLevel="2" spans="1:14">
      <c r="A2691" s="291">
        <v>2456</v>
      </c>
      <c r="B2691" s="291" t="s">
        <v>1164</v>
      </c>
      <c r="C2691" s="291" t="s">
        <v>1647</v>
      </c>
      <c r="D2691" s="291" t="s">
        <v>386</v>
      </c>
      <c r="E2691" s="291" t="s">
        <v>1166</v>
      </c>
      <c r="F2691" s="291" t="s">
        <v>1167</v>
      </c>
      <c r="G2691" s="291" t="s">
        <v>1168</v>
      </c>
      <c r="H2691" s="294">
        <v>18.23</v>
      </c>
      <c r="I2691" s="294">
        <v>36.456</v>
      </c>
      <c r="J2691" s="291" t="s">
        <v>1169</v>
      </c>
      <c r="K2691" s="294">
        <v>227.85</v>
      </c>
      <c r="L2691" s="294">
        <v>3473.25</v>
      </c>
      <c r="M2691" s="294">
        <v>3245.4</v>
      </c>
      <c r="N2691" s="291" t="s">
        <v>42</v>
      </c>
    </row>
    <row r="2692" s="291" customFormat="1" hidden="1" outlineLevel="2" spans="1:14">
      <c r="A2692" s="291">
        <v>2457</v>
      </c>
      <c r="B2692" s="291" t="s">
        <v>1164</v>
      </c>
      <c r="C2692" s="291" t="s">
        <v>1647</v>
      </c>
      <c r="D2692" s="291" t="s">
        <v>386</v>
      </c>
      <c r="E2692" s="291" t="s">
        <v>1166</v>
      </c>
      <c r="F2692" s="291" t="s">
        <v>1167</v>
      </c>
      <c r="G2692" s="291" t="s">
        <v>1170</v>
      </c>
      <c r="H2692" s="294">
        <v>18.23</v>
      </c>
      <c r="I2692" s="294">
        <v>36.456</v>
      </c>
      <c r="J2692" s="291" t="s">
        <v>1169</v>
      </c>
      <c r="K2692" s="294">
        <v>227.85</v>
      </c>
      <c r="L2692" s="294">
        <v>3473.25</v>
      </c>
      <c r="M2692" s="294">
        <v>3245.4</v>
      </c>
      <c r="N2692" s="291" t="s">
        <v>42</v>
      </c>
    </row>
    <row r="2693" s="291" customFormat="1" hidden="1" outlineLevel="2" spans="1:14">
      <c r="A2693" s="291">
        <v>2458</v>
      </c>
      <c r="B2693" s="291" t="s">
        <v>1164</v>
      </c>
      <c r="C2693" s="291" t="s">
        <v>1647</v>
      </c>
      <c r="D2693" s="291" t="s">
        <v>386</v>
      </c>
      <c r="E2693" s="291" t="s">
        <v>1166</v>
      </c>
      <c r="F2693" s="291" t="s">
        <v>1167</v>
      </c>
      <c r="G2693" s="291" t="s">
        <v>1171</v>
      </c>
      <c r="H2693" s="294">
        <v>18.23</v>
      </c>
      <c r="I2693" s="294">
        <v>36.456</v>
      </c>
      <c r="J2693" s="291" t="s">
        <v>1169</v>
      </c>
      <c r="K2693" s="294">
        <v>227.85</v>
      </c>
      <c r="L2693" s="294">
        <v>3473.25</v>
      </c>
      <c r="M2693" s="294">
        <v>3245.4</v>
      </c>
      <c r="N2693" s="291" t="s">
        <v>42</v>
      </c>
    </row>
    <row r="2694" s="291" customFormat="1" hidden="1" outlineLevel="2" spans="1:14">
      <c r="A2694" s="291">
        <v>2459</v>
      </c>
      <c r="B2694" s="291" t="s">
        <v>1164</v>
      </c>
      <c r="C2694" s="291" t="s">
        <v>1647</v>
      </c>
      <c r="D2694" s="291" t="s">
        <v>386</v>
      </c>
      <c r="E2694" s="291" t="s">
        <v>1166</v>
      </c>
      <c r="F2694" s="291" t="s">
        <v>1167</v>
      </c>
      <c r="G2694" s="291" t="s">
        <v>1172</v>
      </c>
      <c r="H2694" s="294">
        <v>18.23</v>
      </c>
      <c r="I2694" s="294">
        <v>36.456</v>
      </c>
      <c r="J2694" s="291" t="s">
        <v>1169</v>
      </c>
      <c r="K2694" s="294">
        <v>227.85</v>
      </c>
      <c r="L2694" s="294">
        <v>3473.25</v>
      </c>
      <c r="M2694" s="294">
        <v>3245.4</v>
      </c>
      <c r="N2694" s="291" t="s">
        <v>42</v>
      </c>
    </row>
    <row r="2695" s="291" customFormat="1" hidden="1" outlineLevel="2" spans="1:14">
      <c r="A2695" s="291">
        <v>2460</v>
      </c>
      <c r="B2695" s="291" t="s">
        <v>1164</v>
      </c>
      <c r="C2695" s="291" t="s">
        <v>1647</v>
      </c>
      <c r="D2695" s="291" t="s">
        <v>386</v>
      </c>
      <c r="E2695" s="291" t="s">
        <v>1166</v>
      </c>
      <c r="F2695" s="291" t="s">
        <v>1167</v>
      </c>
      <c r="G2695" s="291" t="s">
        <v>1173</v>
      </c>
      <c r="H2695" s="294">
        <v>18.23</v>
      </c>
      <c r="I2695" s="294">
        <v>36.456</v>
      </c>
      <c r="J2695" s="291" t="s">
        <v>1169</v>
      </c>
      <c r="K2695" s="294">
        <v>227.85</v>
      </c>
      <c r="L2695" s="294">
        <v>3473.25</v>
      </c>
      <c r="M2695" s="294">
        <v>3245.4</v>
      </c>
      <c r="N2695" s="291" t="s">
        <v>42</v>
      </c>
    </row>
    <row r="2696" s="291" customFormat="1" hidden="1" outlineLevel="2" spans="1:14">
      <c r="A2696" s="291">
        <v>2461</v>
      </c>
      <c r="B2696" s="291" t="s">
        <v>1164</v>
      </c>
      <c r="C2696" s="291" t="s">
        <v>1647</v>
      </c>
      <c r="D2696" s="291" t="s">
        <v>386</v>
      </c>
      <c r="E2696" s="291" t="s">
        <v>1166</v>
      </c>
      <c r="F2696" s="291" t="s">
        <v>1167</v>
      </c>
      <c r="G2696" s="291" t="s">
        <v>1174</v>
      </c>
      <c r="H2696" s="294">
        <v>18.23</v>
      </c>
      <c r="I2696" s="294">
        <v>36.456</v>
      </c>
      <c r="J2696" s="291" t="s">
        <v>1169</v>
      </c>
      <c r="K2696" s="294">
        <v>227.85</v>
      </c>
      <c r="L2696" s="294">
        <v>3473.25</v>
      </c>
      <c r="M2696" s="294">
        <v>3245.4</v>
      </c>
      <c r="N2696" s="291" t="s">
        <v>42</v>
      </c>
    </row>
    <row r="2697" s="291" customFormat="1" hidden="1" outlineLevel="2" spans="1:14">
      <c r="A2697" s="291">
        <v>2462</v>
      </c>
      <c r="B2697" s="291" t="s">
        <v>1164</v>
      </c>
      <c r="C2697" s="291" t="s">
        <v>1647</v>
      </c>
      <c r="D2697" s="291" t="s">
        <v>386</v>
      </c>
      <c r="E2697" s="291" t="s">
        <v>1166</v>
      </c>
      <c r="F2697" s="291" t="s">
        <v>1167</v>
      </c>
      <c r="G2697" s="291" t="s">
        <v>1175</v>
      </c>
      <c r="H2697" s="294">
        <v>18.23</v>
      </c>
      <c r="I2697" s="294">
        <v>36.456</v>
      </c>
      <c r="J2697" s="291" t="s">
        <v>1169</v>
      </c>
      <c r="K2697" s="294">
        <v>227.85</v>
      </c>
      <c r="L2697" s="294">
        <v>3473.25</v>
      </c>
      <c r="M2697" s="294">
        <v>3245.4</v>
      </c>
      <c r="N2697" s="291" t="s">
        <v>42</v>
      </c>
    </row>
    <row r="2698" s="291" customFormat="1" outlineLevel="1" collapsed="1" spans="4:14">
      <c r="D2698" s="293" t="s">
        <v>1648</v>
      </c>
      <c r="H2698" s="294">
        <f>SUBTOTAL(9,H2687:H2697)</f>
        <v>200.53</v>
      </c>
      <c r="I2698" s="294">
        <f>SUBTOTAL(9,I2687:I2697)</f>
        <v>401.016</v>
      </c>
      <c r="K2698" s="294"/>
      <c r="L2698" s="294"/>
      <c r="M2698" s="294"/>
      <c r="N2698" s="291">
        <f>SUBTOTAL(9,N2687:N2697)</f>
        <v>0</v>
      </c>
    </row>
    <row r="2699" s="291" customFormat="1" hidden="1" outlineLevel="2" spans="1:14">
      <c r="A2699" s="291">
        <v>2463</v>
      </c>
      <c r="B2699" s="291" t="s">
        <v>1164</v>
      </c>
      <c r="C2699" s="291" t="s">
        <v>1649</v>
      </c>
      <c r="D2699" s="291" t="s">
        <v>402</v>
      </c>
      <c r="E2699" s="291" t="s">
        <v>1166</v>
      </c>
      <c r="F2699" s="291" t="s">
        <v>1167</v>
      </c>
      <c r="G2699" s="291" t="s">
        <v>1178</v>
      </c>
      <c r="H2699" s="294">
        <v>18.23</v>
      </c>
      <c r="I2699" s="294">
        <v>36.456</v>
      </c>
      <c r="J2699" s="291" t="s">
        <v>1169</v>
      </c>
      <c r="K2699" s="294">
        <v>227.85</v>
      </c>
      <c r="L2699" s="294">
        <v>3473.25</v>
      </c>
      <c r="M2699" s="294">
        <v>3245.4</v>
      </c>
      <c r="N2699" s="291" t="s">
        <v>42</v>
      </c>
    </row>
    <row r="2700" s="291" customFormat="1" hidden="1" outlineLevel="2" spans="1:14">
      <c r="A2700" s="291">
        <v>2464</v>
      </c>
      <c r="B2700" s="291" t="s">
        <v>1164</v>
      </c>
      <c r="C2700" s="291" t="s">
        <v>1649</v>
      </c>
      <c r="D2700" s="291" t="s">
        <v>402</v>
      </c>
      <c r="E2700" s="291" t="s">
        <v>1166</v>
      </c>
      <c r="F2700" s="291" t="s">
        <v>1167</v>
      </c>
      <c r="G2700" s="291" t="s">
        <v>1179</v>
      </c>
      <c r="H2700" s="294">
        <v>18.23</v>
      </c>
      <c r="I2700" s="294">
        <v>36.456</v>
      </c>
      <c r="J2700" s="291" t="s">
        <v>1169</v>
      </c>
      <c r="K2700" s="294">
        <v>227.85</v>
      </c>
      <c r="L2700" s="294">
        <v>3473.25</v>
      </c>
      <c r="M2700" s="294">
        <v>3245.4</v>
      </c>
      <c r="N2700" s="291" t="s">
        <v>42</v>
      </c>
    </row>
    <row r="2701" s="291" customFormat="1" hidden="1" outlineLevel="2" spans="1:14">
      <c r="A2701" s="291">
        <v>2465</v>
      </c>
      <c r="B2701" s="291" t="s">
        <v>1164</v>
      </c>
      <c r="C2701" s="291" t="s">
        <v>1649</v>
      </c>
      <c r="D2701" s="291" t="s">
        <v>402</v>
      </c>
      <c r="E2701" s="291" t="s">
        <v>1166</v>
      </c>
      <c r="F2701" s="291" t="s">
        <v>1167</v>
      </c>
      <c r="G2701" s="291" t="s">
        <v>1180</v>
      </c>
      <c r="H2701" s="294">
        <v>18.23</v>
      </c>
      <c r="I2701" s="294">
        <v>36.456</v>
      </c>
      <c r="J2701" s="291" t="s">
        <v>1169</v>
      </c>
      <c r="K2701" s="294">
        <v>227.85</v>
      </c>
      <c r="L2701" s="294">
        <v>3473.25</v>
      </c>
      <c r="M2701" s="294">
        <v>3245.4</v>
      </c>
      <c r="N2701" s="291" t="s">
        <v>42</v>
      </c>
    </row>
    <row r="2702" s="291" customFormat="1" hidden="1" outlineLevel="2" spans="1:14">
      <c r="A2702" s="291">
        <v>2466</v>
      </c>
      <c r="B2702" s="291" t="s">
        <v>1164</v>
      </c>
      <c r="C2702" s="291" t="s">
        <v>1649</v>
      </c>
      <c r="D2702" s="291" t="s">
        <v>402</v>
      </c>
      <c r="E2702" s="291" t="s">
        <v>1166</v>
      </c>
      <c r="F2702" s="291" t="s">
        <v>1167</v>
      </c>
      <c r="G2702" s="291" t="s">
        <v>1181</v>
      </c>
      <c r="H2702" s="294">
        <v>18.23</v>
      </c>
      <c r="I2702" s="294">
        <v>36.456</v>
      </c>
      <c r="J2702" s="291" t="s">
        <v>1169</v>
      </c>
      <c r="K2702" s="294">
        <v>227.85</v>
      </c>
      <c r="L2702" s="294">
        <v>3473.25</v>
      </c>
      <c r="M2702" s="294">
        <v>3245.4</v>
      </c>
      <c r="N2702" s="291" t="s">
        <v>42</v>
      </c>
    </row>
    <row r="2703" s="291" customFormat="1" hidden="1" outlineLevel="2" spans="1:14">
      <c r="A2703" s="291">
        <v>2467</v>
      </c>
      <c r="B2703" s="291" t="s">
        <v>1164</v>
      </c>
      <c r="C2703" s="291" t="s">
        <v>1649</v>
      </c>
      <c r="D2703" s="291" t="s">
        <v>402</v>
      </c>
      <c r="E2703" s="291" t="s">
        <v>1166</v>
      </c>
      <c r="F2703" s="291" t="s">
        <v>1167</v>
      </c>
      <c r="G2703" s="291" t="s">
        <v>1168</v>
      </c>
      <c r="H2703" s="294">
        <v>18.23</v>
      </c>
      <c r="I2703" s="294">
        <v>36.456</v>
      </c>
      <c r="J2703" s="291" t="s">
        <v>1169</v>
      </c>
      <c r="K2703" s="294">
        <v>227.85</v>
      </c>
      <c r="L2703" s="294">
        <v>3473.25</v>
      </c>
      <c r="M2703" s="294">
        <v>3245.4</v>
      </c>
      <c r="N2703" s="291" t="s">
        <v>42</v>
      </c>
    </row>
    <row r="2704" s="291" customFormat="1" hidden="1" outlineLevel="2" spans="1:14">
      <c r="A2704" s="291">
        <v>2468</v>
      </c>
      <c r="B2704" s="291" t="s">
        <v>1164</v>
      </c>
      <c r="C2704" s="291" t="s">
        <v>1649</v>
      </c>
      <c r="D2704" s="291" t="s">
        <v>402</v>
      </c>
      <c r="E2704" s="291" t="s">
        <v>1166</v>
      </c>
      <c r="F2704" s="291" t="s">
        <v>1167</v>
      </c>
      <c r="G2704" s="291" t="s">
        <v>1170</v>
      </c>
      <c r="H2704" s="294">
        <v>18.23</v>
      </c>
      <c r="I2704" s="294">
        <v>36.456</v>
      </c>
      <c r="J2704" s="291" t="s">
        <v>1169</v>
      </c>
      <c r="K2704" s="294">
        <v>227.85</v>
      </c>
      <c r="L2704" s="294">
        <v>3473.25</v>
      </c>
      <c r="M2704" s="294">
        <v>3245.4</v>
      </c>
      <c r="N2704" s="291" t="s">
        <v>42</v>
      </c>
    </row>
    <row r="2705" s="291" customFormat="1" hidden="1" outlineLevel="2" spans="1:14">
      <c r="A2705" s="291">
        <v>2469</v>
      </c>
      <c r="B2705" s="291" t="s">
        <v>1164</v>
      </c>
      <c r="C2705" s="291" t="s">
        <v>1649</v>
      </c>
      <c r="D2705" s="291" t="s">
        <v>402</v>
      </c>
      <c r="E2705" s="291" t="s">
        <v>1166</v>
      </c>
      <c r="F2705" s="291" t="s">
        <v>1167</v>
      </c>
      <c r="G2705" s="291" t="s">
        <v>1171</v>
      </c>
      <c r="H2705" s="294">
        <v>18.23</v>
      </c>
      <c r="I2705" s="294">
        <v>36.456</v>
      </c>
      <c r="J2705" s="291" t="s">
        <v>1169</v>
      </c>
      <c r="K2705" s="294">
        <v>227.85</v>
      </c>
      <c r="L2705" s="294">
        <v>3473.25</v>
      </c>
      <c r="M2705" s="294">
        <v>3245.4</v>
      </c>
      <c r="N2705" s="291" t="s">
        <v>42</v>
      </c>
    </row>
    <row r="2706" s="291" customFormat="1" hidden="1" outlineLevel="2" spans="1:14">
      <c r="A2706" s="291">
        <v>2470</v>
      </c>
      <c r="B2706" s="291" t="s">
        <v>1164</v>
      </c>
      <c r="C2706" s="291" t="s">
        <v>1649</v>
      </c>
      <c r="D2706" s="291" t="s">
        <v>402</v>
      </c>
      <c r="E2706" s="291" t="s">
        <v>1166</v>
      </c>
      <c r="F2706" s="291" t="s">
        <v>1167</v>
      </c>
      <c r="G2706" s="291" t="s">
        <v>1172</v>
      </c>
      <c r="H2706" s="294">
        <v>18.23</v>
      </c>
      <c r="I2706" s="294">
        <v>36.456</v>
      </c>
      <c r="J2706" s="291" t="s">
        <v>1169</v>
      </c>
      <c r="K2706" s="294">
        <v>227.85</v>
      </c>
      <c r="L2706" s="294">
        <v>3473.25</v>
      </c>
      <c r="M2706" s="294">
        <v>3245.4</v>
      </c>
      <c r="N2706" s="291" t="s">
        <v>42</v>
      </c>
    </row>
    <row r="2707" s="291" customFormat="1" hidden="1" outlineLevel="2" spans="1:14">
      <c r="A2707" s="291">
        <v>2471</v>
      </c>
      <c r="B2707" s="291" t="s">
        <v>1164</v>
      </c>
      <c r="C2707" s="291" t="s">
        <v>1649</v>
      </c>
      <c r="D2707" s="291" t="s">
        <v>402</v>
      </c>
      <c r="E2707" s="291" t="s">
        <v>1166</v>
      </c>
      <c r="F2707" s="291" t="s">
        <v>1167</v>
      </c>
      <c r="G2707" s="291" t="s">
        <v>1173</v>
      </c>
      <c r="H2707" s="294">
        <v>18.23</v>
      </c>
      <c r="I2707" s="294">
        <v>36.456</v>
      </c>
      <c r="J2707" s="291" t="s">
        <v>1169</v>
      </c>
      <c r="K2707" s="294">
        <v>227.85</v>
      </c>
      <c r="L2707" s="294">
        <v>3473.25</v>
      </c>
      <c r="M2707" s="294">
        <v>3245.4</v>
      </c>
      <c r="N2707" s="291" t="s">
        <v>42</v>
      </c>
    </row>
    <row r="2708" s="291" customFormat="1" hidden="1" outlineLevel="2" spans="1:14">
      <c r="A2708" s="291">
        <v>2472</v>
      </c>
      <c r="B2708" s="291" t="s">
        <v>1164</v>
      </c>
      <c r="C2708" s="291" t="s">
        <v>1649</v>
      </c>
      <c r="D2708" s="291" t="s">
        <v>402</v>
      </c>
      <c r="E2708" s="291" t="s">
        <v>1166</v>
      </c>
      <c r="F2708" s="291" t="s">
        <v>1167</v>
      </c>
      <c r="G2708" s="291" t="s">
        <v>1174</v>
      </c>
      <c r="H2708" s="294">
        <v>18.23</v>
      </c>
      <c r="I2708" s="294">
        <v>36.456</v>
      </c>
      <c r="J2708" s="291" t="s">
        <v>1169</v>
      </c>
      <c r="K2708" s="294">
        <v>227.85</v>
      </c>
      <c r="L2708" s="294">
        <v>3473.25</v>
      </c>
      <c r="M2708" s="294">
        <v>3245.4</v>
      </c>
      <c r="N2708" s="291" t="s">
        <v>42</v>
      </c>
    </row>
    <row r="2709" s="291" customFormat="1" hidden="1" outlineLevel="2" spans="1:14">
      <c r="A2709" s="291">
        <v>2473</v>
      </c>
      <c r="B2709" s="291" t="s">
        <v>1164</v>
      </c>
      <c r="C2709" s="291" t="s">
        <v>1649</v>
      </c>
      <c r="D2709" s="291" t="s">
        <v>402</v>
      </c>
      <c r="E2709" s="291" t="s">
        <v>1166</v>
      </c>
      <c r="F2709" s="291" t="s">
        <v>1167</v>
      </c>
      <c r="G2709" s="291" t="s">
        <v>1175</v>
      </c>
      <c r="H2709" s="294">
        <v>18.23</v>
      </c>
      <c r="I2709" s="294">
        <v>36.456</v>
      </c>
      <c r="J2709" s="291" t="s">
        <v>1169</v>
      </c>
      <c r="K2709" s="294">
        <v>227.85</v>
      </c>
      <c r="L2709" s="294">
        <v>3473.25</v>
      </c>
      <c r="M2709" s="294">
        <v>3245.4</v>
      </c>
      <c r="N2709" s="291" t="s">
        <v>42</v>
      </c>
    </row>
    <row r="2710" s="291" customFormat="1" outlineLevel="1" collapsed="1" spans="4:14">
      <c r="D2710" s="293" t="s">
        <v>1650</v>
      </c>
      <c r="H2710" s="294">
        <f>SUBTOTAL(9,H2699:H2709)</f>
        <v>200.53</v>
      </c>
      <c r="I2710" s="294">
        <f>SUBTOTAL(9,I2699:I2709)</f>
        <v>401.016</v>
      </c>
      <c r="K2710" s="294"/>
      <c r="L2710" s="294"/>
      <c r="M2710" s="294"/>
      <c r="N2710" s="291">
        <f>SUBTOTAL(9,N2699:N2709)</f>
        <v>0</v>
      </c>
    </row>
    <row r="2711" s="291" customFormat="1" hidden="1" outlineLevel="2" spans="1:14">
      <c r="A2711" s="291">
        <v>2474</v>
      </c>
      <c r="B2711" s="291" t="s">
        <v>1164</v>
      </c>
      <c r="C2711" s="291" t="s">
        <v>1651</v>
      </c>
      <c r="D2711" s="291" t="s">
        <v>414</v>
      </c>
      <c r="E2711" s="291" t="s">
        <v>1166</v>
      </c>
      <c r="F2711" s="291" t="s">
        <v>1167</v>
      </c>
      <c r="G2711" s="291" t="s">
        <v>1178</v>
      </c>
      <c r="H2711" s="294">
        <v>18.23</v>
      </c>
      <c r="I2711" s="294">
        <v>36.456</v>
      </c>
      <c r="J2711" s="291" t="s">
        <v>1169</v>
      </c>
      <c r="K2711" s="294">
        <v>227.85</v>
      </c>
      <c r="L2711" s="294">
        <v>3473.25</v>
      </c>
      <c r="M2711" s="294">
        <v>3245.4</v>
      </c>
      <c r="N2711" s="291" t="s">
        <v>42</v>
      </c>
    </row>
    <row r="2712" s="291" customFormat="1" hidden="1" outlineLevel="2" spans="1:14">
      <c r="A2712" s="291">
        <v>2475</v>
      </c>
      <c r="B2712" s="291" t="s">
        <v>1164</v>
      </c>
      <c r="C2712" s="291" t="s">
        <v>1651</v>
      </c>
      <c r="D2712" s="291" t="s">
        <v>414</v>
      </c>
      <c r="E2712" s="291" t="s">
        <v>1166</v>
      </c>
      <c r="F2712" s="291" t="s">
        <v>1167</v>
      </c>
      <c r="G2712" s="291" t="s">
        <v>1179</v>
      </c>
      <c r="H2712" s="294">
        <v>18.23</v>
      </c>
      <c r="I2712" s="294">
        <v>36.456</v>
      </c>
      <c r="J2712" s="291" t="s">
        <v>1169</v>
      </c>
      <c r="K2712" s="294">
        <v>227.85</v>
      </c>
      <c r="L2712" s="294">
        <v>3473.25</v>
      </c>
      <c r="M2712" s="294">
        <v>3245.4</v>
      </c>
      <c r="N2712" s="291" t="s">
        <v>42</v>
      </c>
    </row>
    <row r="2713" s="291" customFormat="1" hidden="1" outlineLevel="2" spans="1:14">
      <c r="A2713" s="291">
        <v>2476</v>
      </c>
      <c r="B2713" s="291" t="s">
        <v>1164</v>
      </c>
      <c r="C2713" s="291" t="s">
        <v>1651</v>
      </c>
      <c r="D2713" s="291" t="s">
        <v>414</v>
      </c>
      <c r="E2713" s="291" t="s">
        <v>1166</v>
      </c>
      <c r="F2713" s="291" t="s">
        <v>1167</v>
      </c>
      <c r="G2713" s="291" t="s">
        <v>1180</v>
      </c>
      <c r="H2713" s="294">
        <v>18.23</v>
      </c>
      <c r="I2713" s="294">
        <v>36.456</v>
      </c>
      <c r="J2713" s="291" t="s">
        <v>1169</v>
      </c>
      <c r="K2713" s="294">
        <v>227.85</v>
      </c>
      <c r="L2713" s="294">
        <v>3473.25</v>
      </c>
      <c r="M2713" s="294">
        <v>3245.4</v>
      </c>
      <c r="N2713" s="291" t="s">
        <v>42</v>
      </c>
    </row>
    <row r="2714" s="291" customFormat="1" hidden="1" outlineLevel="2" spans="1:14">
      <c r="A2714" s="291">
        <v>2477</v>
      </c>
      <c r="B2714" s="291" t="s">
        <v>1164</v>
      </c>
      <c r="C2714" s="291" t="s">
        <v>1651</v>
      </c>
      <c r="D2714" s="291" t="s">
        <v>414</v>
      </c>
      <c r="E2714" s="291" t="s">
        <v>1166</v>
      </c>
      <c r="F2714" s="291" t="s">
        <v>1167</v>
      </c>
      <c r="G2714" s="291" t="s">
        <v>1181</v>
      </c>
      <c r="H2714" s="294">
        <v>18.23</v>
      </c>
      <c r="I2714" s="294">
        <v>36.456</v>
      </c>
      <c r="J2714" s="291" t="s">
        <v>1169</v>
      </c>
      <c r="K2714" s="294">
        <v>227.85</v>
      </c>
      <c r="L2714" s="294">
        <v>3473.25</v>
      </c>
      <c r="M2714" s="294">
        <v>3245.4</v>
      </c>
      <c r="N2714" s="291" t="s">
        <v>42</v>
      </c>
    </row>
    <row r="2715" s="291" customFormat="1" hidden="1" outlineLevel="2" spans="1:14">
      <c r="A2715" s="291">
        <v>2478</v>
      </c>
      <c r="B2715" s="291" t="s">
        <v>1164</v>
      </c>
      <c r="C2715" s="291" t="s">
        <v>1651</v>
      </c>
      <c r="D2715" s="291" t="s">
        <v>414</v>
      </c>
      <c r="E2715" s="291" t="s">
        <v>1166</v>
      </c>
      <c r="F2715" s="291" t="s">
        <v>1167</v>
      </c>
      <c r="G2715" s="291" t="s">
        <v>1168</v>
      </c>
      <c r="H2715" s="294">
        <v>18.23</v>
      </c>
      <c r="I2715" s="294">
        <v>36.456</v>
      </c>
      <c r="J2715" s="291" t="s">
        <v>1169</v>
      </c>
      <c r="K2715" s="294">
        <v>227.85</v>
      </c>
      <c r="L2715" s="294">
        <v>3473.25</v>
      </c>
      <c r="M2715" s="294">
        <v>3245.4</v>
      </c>
      <c r="N2715" s="291" t="s">
        <v>42</v>
      </c>
    </row>
    <row r="2716" s="291" customFormat="1" hidden="1" outlineLevel="2" spans="1:14">
      <c r="A2716" s="291">
        <v>2479</v>
      </c>
      <c r="B2716" s="291" t="s">
        <v>1164</v>
      </c>
      <c r="C2716" s="291" t="s">
        <v>1651</v>
      </c>
      <c r="D2716" s="291" t="s">
        <v>414</v>
      </c>
      <c r="E2716" s="291" t="s">
        <v>1166</v>
      </c>
      <c r="F2716" s="291" t="s">
        <v>1167</v>
      </c>
      <c r="G2716" s="291" t="s">
        <v>1170</v>
      </c>
      <c r="H2716" s="294">
        <v>18.23</v>
      </c>
      <c r="I2716" s="294">
        <v>36.456</v>
      </c>
      <c r="J2716" s="291" t="s">
        <v>1169</v>
      </c>
      <c r="K2716" s="294">
        <v>227.85</v>
      </c>
      <c r="L2716" s="294">
        <v>3473.25</v>
      </c>
      <c r="M2716" s="294">
        <v>3245.4</v>
      </c>
      <c r="N2716" s="291" t="s">
        <v>42</v>
      </c>
    </row>
    <row r="2717" s="291" customFormat="1" hidden="1" outlineLevel="2" spans="1:14">
      <c r="A2717" s="291">
        <v>2480</v>
      </c>
      <c r="B2717" s="291" t="s">
        <v>1164</v>
      </c>
      <c r="C2717" s="291" t="s">
        <v>1651</v>
      </c>
      <c r="D2717" s="291" t="s">
        <v>414</v>
      </c>
      <c r="E2717" s="291" t="s">
        <v>1166</v>
      </c>
      <c r="F2717" s="291" t="s">
        <v>1167</v>
      </c>
      <c r="G2717" s="291" t="s">
        <v>1171</v>
      </c>
      <c r="H2717" s="294">
        <v>18.23</v>
      </c>
      <c r="I2717" s="294">
        <v>36.456</v>
      </c>
      <c r="J2717" s="291" t="s">
        <v>1169</v>
      </c>
      <c r="K2717" s="294">
        <v>227.85</v>
      </c>
      <c r="L2717" s="294">
        <v>3473.25</v>
      </c>
      <c r="M2717" s="294">
        <v>3245.4</v>
      </c>
      <c r="N2717" s="291" t="s">
        <v>42</v>
      </c>
    </row>
    <row r="2718" s="291" customFormat="1" hidden="1" outlineLevel="2" spans="1:14">
      <c r="A2718" s="291">
        <v>2481</v>
      </c>
      <c r="B2718" s="291" t="s">
        <v>1164</v>
      </c>
      <c r="C2718" s="291" t="s">
        <v>1651</v>
      </c>
      <c r="D2718" s="291" t="s">
        <v>414</v>
      </c>
      <c r="E2718" s="291" t="s">
        <v>1166</v>
      </c>
      <c r="F2718" s="291" t="s">
        <v>1167</v>
      </c>
      <c r="G2718" s="291" t="s">
        <v>1172</v>
      </c>
      <c r="H2718" s="294">
        <v>18.23</v>
      </c>
      <c r="I2718" s="294">
        <v>36.456</v>
      </c>
      <c r="J2718" s="291" t="s">
        <v>1169</v>
      </c>
      <c r="K2718" s="294">
        <v>227.85</v>
      </c>
      <c r="L2718" s="294">
        <v>3473.25</v>
      </c>
      <c r="M2718" s="294">
        <v>3245.4</v>
      </c>
      <c r="N2718" s="291" t="s">
        <v>42</v>
      </c>
    </row>
    <row r="2719" s="291" customFormat="1" hidden="1" outlineLevel="2" spans="1:14">
      <c r="A2719" s="291">
        <v>2482</v>
      </c>
      <c r="B2719" s="291" t="s">
        <v>1164</v>
      </c>
      <c r="C2719" s="291" t="s">
        <v>1651</v>
      </c>
      <c r="D2719" s="291" t="s">
        <v>414</v>
      </c>
      <c r="E2719" s="291" t="s">
        <v>1166</v>
      </c>
      <c r="F2719" s="291" t="s">
        <v>1167</v>
      </c>
      <c r="G2719" s="291" t="s">
        <v>1173</v>
      </c>
      <c r="H2719" s="294">
        <v>18.23</v>
      </c>
      <c r="I2719" s="294">
        <v>36.456</v>
      </c>
      <c r="J2719" s="291" t="s">
        <v>1169</v>
      </c>
      <c r="K2719" s="294">
        <v>227.85</v>
      </c>
      <c r="L2719" s="294">
        <v>3473.25</v>
      </c>
      <c r="M2719" s="294">
        <v>3245.4</v>
      </c>
      <c r="N2719" s="291" t="s">
        <v>42</v>
      </c>
    </row>
    <row r="2720" s="291" customFormat="1" hidden="1" outlineLevel="2" spans="1:14">
      <c r="A2720" s="291">
        <v>2483</v>
      </c>
      <c r="B2720" s="291" t="s">
        <v>1164</v>
      </c>
      <c r="C2720" s="291" t="s">
        <v>1651</v>
      </c>
      <c r="D2720" s="291" t="s">
        <v>414</v>
      </c>
      <c r="E2720" s="291" t="s">
        <v>1166</v>
      </c>
      <c r="F2720" s="291" t="s">
        <v>1167</v>
      </c>
      <c r="G2720" s="291" t="s">
        <v>1174</v>
      </c>
      <c r="H2720" s="294">
        <v>18.23</v>
      </c>
      <c r="I2720" s="294">
        <v>36.456</v>
      </c>
      <c r="J2720" s="291" t="s">
        <v>1169</v>
      </c>
      <c r="K2720" s="294">
        <v>227.85</v>
      </c>
      <c r="L2720" s="294">
        <v>3473.25</v>
      </c>
      <c r="M2720" s="294">
        <v>3245.4</v>
      </c>
      <c r="N2720" s="291" t="s">
        <v>42</v>
      </c>
    </row>
    <row r="2721" s="291" customFormat="1" hidden="1" outlineLevel="2" spans="1:14">
      <c r="A2721" s="291">
        <v>2484</v>
      </c>
      <c r="B2721" s="291" t="s">
        <v>1164</v>
      </c>
      <c r="C2721" s="291" t="s">
        <v>1651</v>
      </c>
      <c r="D2721" s="291" t="s">
        <v>414</v>
      </c>
      <c r="E2721" s="291" t="s">
        <v>1166</v>
      </c>
      <c r="F2721" s="291" t="s">
        <v>1167</v>
      </c>
      <c r="G2721" s="291" t="s">
        <v>1175</v>
      </c>
      <c r="H2721" s="294">
        <v>18.23</v>
      </c>
      <c r="I2721" s="294">
        <v>36.456</v>
      </c>
      <c r="J2721" s="291" t="s">
        <v>1169</v>
      </c>
      <c r="K2721" s="294">
        <v>227.85</v>
      </c>
      <c r="L2721" s="294">
        <v>3473.25</v>
      </c>
      <c r="M2721" s="294">
        <v>3245.4</v>
      </c>
      <c r="N2721" s="291" t="s">
        <v>42</v>
      </c>
    </row>
    <row r="2722" s="291" customFormat="1" outlineLevel="1" collapsed="1" spans="4:14">
      <c r="D2722" s="293" t="s">
        <v>1652</v>
      </c>
      <c r="H2722" s="294">
        <f>SUBTOTAL(9,H2711:H2721)</f>
        <v>200.53</v>
      </c>
      <c r="I2722" s="294">
        <f>SUBTOTAL(9,I2711:I2721)</f>
        <v>401.016</v>
      </c>
      <c r="K2722" s="294"/>
      <c r="L2722" s="294"/>
      <c r="M2722" s="294"/>
      <c r="N2722" s="291">
        <f>SUBTOTAL(9,N2711:N2721)</f>
        <v>0</v>
      </c>
    </row>
    <row r="2723" s="291" customFormat="1" hidden="1" outlineLevel="2" spans="1:14">
      <c r="A2723" s="291">
        <v>2485</v>
      </c>
      <c r="B2723" s="291" t="s">
        <v>1164</v>
      </c>
      <c r="C2723" s="291" t="s">
        <v>1653</v>
      </c>
      <c r="D2723" s="291" t="s">
        <v>450</v>
      </c>
      <c r="E2723" s="291" t="s">
        <v>1166</v>
      </c>
      <c r="F2723" s="291" t="s">
        <v>1167</v>
      </c>
      <c r="G2723" s="291" t="s">
        <v>1178</v>
      </c>
      <c r="H2723" s="294">
        <v>18.23</v>
      </c>
      <c r="I2723" s="294">
        <v>36.456</v>
      </c>
      <c r="J2723" s="291" t="s">
        <v>1169</v>
      </c>
      <c r="K2723" s="294">
        <v>227.85</v>
      </c>
      <c r="L2723" s="294">
        <v>3473.25</v>
      </c>
      <c r="M2723" s="294">
        <v>3245.4</v>
      </c>
      <c r="N2723" s="291" t="s">
        <v>42</v>
      </c>
    </row>
    <row r="2724" s="291" customFormat="1" hidden="1" outlineLevel="2" spans="1:14">
      <c r="A2724" s="291">
        <v>2486</v>
      </c>
      <c r="B2724" s="291" t="s">
        <v>1164</v>
      </c>
      <c r="C2724" s="291" t="s">
        <v>1653</v>
      </c>
      <c r="D2724" s="291" t="s">
        <v>450</v>
      </c>
      <c r="E2724" s="291" t="s">
        <v>1166</v>
      </c>
      <c r="F2724" s="291" t="s">
        <v>1167</v>
      </c>
      <c r="G2724" s="291" t="s">
        <v>1179</v>
      </c>
      <c r="H2724" s="294">
        <v>18.23</v>
      </c>
      <c r="I2724" s="294">
        <v>36.456</v>
      </c>
      <c r="J2724" s="291" t="s">
        <v>1169</v>
      </c>
      <c r="K2724" s="294">
        <v>227.85</v>
      </c>
      <c r="L2724" s="294">
        <v>3473.25</v>
      </c>
      <c r="M2724" s="294">
        <v>3245.4</v>
      </c>
      <c r="N2724" s="291" t="s">
        <v>42</v>
      </c>
    </row>
    <row r="2725" s="291" customFormat="1" hidden="1" outlineLevel="2" spans="1:14">
      <c r="A2725" s="291">
        <v>2487</v>
      </c>
      <c r="B2725" s="291" t="s">
        <v>1164</v>
      </c>
      <c r="C2725" s="291" t="s">
        <v>1653</v>
      </c>
      <c r="D2725" s="291" t="s">
        <v>450</v>
      </c>
      <c r="E2725" s="291" t="s">
        <v>1166</v>
      </c>
      <c r="F2725" s="291" t="s">
        <v>1167</v>
      </c>
      <c r="G2725" s="291" t="s">
        <v>1180</v>
      </c>
      <c r="H2725" s="294">
        <v>18.23</v>
      </c>
      <c r="I2725" s="294">
        <v>36.456</v>
      </c>
      <c r="J2725" s="291" t="s">
        <v>1169</v>
      </c>
      <c r="K2725" s="294">
        <v>227.85</v>
      </c>
      <c r="L2725" s="294">
        <v>3473.25</v>
      </c>
      <c r="M2725" s="294">
        <v>3245.4</v>
      </c>
      <c r="N2725" s="291" t="s">
        <v>42</v>
      </c>
    </row>
    <row r="2726" s="291" customFormat="1" hidden="1" outlineLevel="2" spans="1:14">
      <c r="A2726" s="291">
        <v>2488</v>
      </c>
      <c r="B2726" s="291" t="s">
        <v>1164</v>
      </c>
      <c r="C2726" s="291" t="s">
        <v>1653</v>
      </c>
      <c r="D2726" s="291" t="s">
        <v>450</v>
      </c>
      <c r="E2726" s="291" t="s">
        <v>1166</v>
      </c>
      <c r="F2726" s="291" t="s">
        <v>1167</v>
      </c>
      <c r="G2726" s="291" t="s">
        <v>1181</v>
      </c>
      <c r="H2726" s="294">
        <v>18.23</v>
      </c>
      <c r="I2726" s="294">
        <v>36.456</v>
      </c>
      <c r="J2726" s="291" t="s">
        <v>1169</v>
      </c>
      <c r="K2726" s="294">
        <v>227.85</v>
      </c>
      <c r="L2726" s="294">
        <v>3473.25</v>
      </c>
      <c r="M2726" s="294">
        <v>3245.4</v>
      </c>
      <c r="N2726" s="291" t="s">
        <v>42</v>
      </c>
    </row>
    <row r="2727" s="291" customFormat="1" hidden="1" outlineLevel="2" spans="1:14">
      <c r="A2727" s="291">
        <v>2489</v>
      </c>
      <c r="B2727" s="291" t="s">
        <v>1164</v>
      </c>
      <c r="C2727" s="291" t="s">
        <v>1653</v>
      </c>
      <c r="D2727" s="291" t="s">
        <v>450</v>
      </c>
      <c r="E2727" s="291" t="s">
        <v>1166</v>
      </c>
      <c r="F2727" s="291" t="s">
        <v>1167</v>
      </c>
      <c r="G2727" s="291" t="s">
        <v>1168</v>
      </c>
      <c r="H2727" s="294">
        <v>18.23</v>
      </c>
      <c r="I2727" s="294">
        <v>36.456</v>
      </c>
      <c r="J2727" s="291" t="s">
        <v>1169</v>
      </c>
      <c r="K2727" s="294">
        <v>227.85</v>
      </c>
      <c r="L2727" s="294">
        <v>3473.25</v>
      </c>
      <c r="M2727" s="294">
        <v>3245.4</v>
      </c>
      <c r="N2727" s="291" t="s">
        <v>42</v>
      </c>
    </row>
    <row r="2728" s="291" customFormat="1" hidden="1" outlineLevel="2" spans="1:14">
      <c r="A2728" s="291">
        <v>2490</v>
      </c>
      <c r="B2728" s="291" t="s">
        <v>1164</v>
      </c>
      <c r="C2728" s="291" t="s">
        <v>1653</v>
      </c>
      <c r="D2728" s="291" t="s">
        <v>450</v>
      </c>
      <c r="E2728" s="291" t="s">
        <v>1166</v>
      </c>
      <c r="F2728" s="291" t="s">
        <v>1167</v>
      </c>
      <c r="G2728" s="291" t="s">
        <v>1170</v>
      </c>
      <c r="H2728" s="294">
        <v>18.23</v>
      </c>
      <c r="I2728" s="294">
        <v>36.456</v>
      </c>
      <c r="J2728" s="291" t="s">
        <v>1169</v>
      </c>
      <c r="K2728" s="294">
        <v>227.85</v>
      </c>
      <c r="L2728" s="294">
        <v>3473.25</v>
      </c>
      <c r="M2728" s="294">
        <v>3245.4</v>
      </c>
      <c r="N2728" s="291" t="s">
        <v>42</v>
      </c>
    </row>
    <row r="2729" s="291" customFormat="1" hidden="1" outlineLevel="2" spans="1:14">
      <c r="A2729" s="291">
        <v>2491</v>
      </c>
      <c r="B2729" s="291" t="s">
        <v>1164</v>
      </c>
      <c r="C2729" s="291" t="s">
        <v>1653</v>
      </c>
      <c r="D2729" s="291" t="s">
        <v>450</v>
      </c>
      <c r="E2729" s="291" t="s">
        <v>1166</v>
      </c>
      <c r="F2729" s="291" t="s">
        <v>1167</v>
      </c>
      <c r="G2729" s="291" t="s">
        <v>1171</v>
      </c>
      <c r="H2729" s="294">
        <v>18.23</v>
      </c>
      <c r="I2729" s="294">
        <v>36.456</v>
      </c>
      <c r="J2729" s="291" t="s">
        <v>1169</v>
      </c>
      <c r="K2729" s="294">
        <v>227.85</v>
      </c>
      <c r="L2729" s="294">
        <v>3473.25</v>
      </c>
      <c r="M2729" s="294">
        <v>3245.4</v>
      </c>
      <c r="N2729" s="291" t="s">
        <v>42</v>
      </c>
    </row>
    <row r="2730" s="291" customFormat="1" hidden="1" outlineLevel="2" spans="1:14">
      <c r="A2730" s="291">
        <v>2492</v>
      </c>
      <c r="B2730" s="291" t="s">
        <v>1164</v>
      </c>
      <c r="C2730" s="291" t="s">
        <v>1653</v>
      </c>
      <c r="D2730" s="291" t="s">
        <v>450</v>
      </c>
      <c r="E2730" s="291" t="s">
        <v>1166</v>
      </c>
      <c r="F2730" s="291" t="s">
        <v>1167</v>
      </c>
      <c r="G2730" s="291" t="s">
        <v>1172</v>
      </c>
      <c r="H2730" s="294">
        <v>18.23</v>
      </c>
      <c r="I2730" s="294">
        <v>36.456</v>
      </c>
      <c r="J2730" s="291" t="s">
        <v>1169</v>
      </c>
      <c r="K2730" s="294">
        <v>227.85</v>
      </c>
      <c r="L2730" s="294">
        <v>3473.25</v>
      </c>
      <c r="M2730" s="294">
        <v>3245.4</v>
      </c>
      <c r="N2730" s="291" t="s">
        <v>42</v>
      </c>
    </row>
    <row r="2731" s="291" customFormat="1" hidden="1" outlineLevel="2" spans="1:14">
      <c r="A2731" s="291">
        <v>2493</v>
      </c>
      <c r="B2731" s="291" t="s">
        <v>1164</v>
      </c>
      <c r="C2731" s="291" t="s">
        <v>1653</v>
      </c>
      <c r="D2731" s="291" t="s">
        <v>450</v>
      </c>
      <c r="E2731" s="291" t="s">
        <v>1166</v>
      </c>
      <c r="F2731" s="291" t="s">
        <v>1167</v>
      </c>
      <c r="G2731" s="291" t="s">
        <v>1173</v>
      </c>
      <c r="H2731" s="294">
        <v>18.23</v>
      </c>
      <c r="I2731" s="294">
        <v>36.456</v>
      </c>
      <c r="J2731" s="291" t="s">
        <v>1169</v>
      </c>
      <c r="K2731" s="294">
        <v>227.85</v>
      </c>
      <c r="L2731" s="294">
        <v>3473.25</v>
      </c>
      <c r="M2731" s="294">
        <v>3245.4</v>
      </c>
      <c r="N2731" s="291" t="s">
        <v>42</v>
      </c>
    </row>
    <row r="2732" s="291" customFormat="1" hidden="1" outlineLevel="2" spans="1:14">
      <c r="A2732" s="291">
        <v>2494</v>
      </c>
      <c r="B2732" s="291" t="s">
        <v>1164</v>
      </c>
      <c r="C2732" s="291" t="s">
        <v>1653</v>
      </c>
      <c r="D2732" s="291" t="s">
        <v>450</v>
      </c>
      <c r="E2732" s="291" t="s">
        <v>1166</v>
      </c>
      <c r="F2732" s="291" t="s">
        <v>1167</v>
      </c>
      <c r="G2732" s="291" t="s">
        <v>1174</v>
      </c>
      <c r="H2732" s="294">
        <v>18.23</v>
      </c>
      <c r="I2732" s="294">
        <v>36.456</v>
      </c>
      <c r="J2732" s="291" t="s">
        <v>1169</v>
      </c>
      <c r="K2732" s="294">
        <v>227.85</v>
      </c>
      <c r="L2732" s="294">
        <v>3473.25</v>
      </c>
      <c r="M2732" s="294">
        <v>3245.4</v>
      </c>
      <c r="N2732" s="291" t="s">
        <v>42</v>
      </c>
    </row>
    <row r="2733" s="291" customFormat="1" hidden="1" outlineLevel="2" spans="1:14">
      <c r="A2733" s="291">
        <v>2495</v>
      </c>
      <c r="B2733" s="291" t="s">
        <v>1164</v>
      </c>
      <c r="C2733" s="291" t="s">
        <v>1653</v>
      </c>
      <c r="D2733" s="291" t="s">
        <v>450</v>
      </c>
      <c r="E2733" s="291" t="s">
        <v>1166</v>
      </c>
      <c r="F2733" s="291" t="s">
        <v>1167</v>
      </c>
      <c r="G2733" s="291" t="s">
        <v>1175</v>
      </c>
      <c r="H2733" s="294">
        <v>18.23</v>
      </c>
      <c r="I2733" s="294">
        <v>36.456</v>
      </c>
      <c r="J2733" s="291" t="s">
        <v>1169</v>
      </c>
      <c r="K2733" s="294">
        <v>227.85</v>
      </c>
      <c r="L2733" s="294">
        <v>3473.25</v>
      </c>
      <c r="M2733" s="294">
        <v>3245.4</v>
      </c>
      <c r="N2733" s="291" t="s">
        <v>42</v>
      </c>
    </row>
    <row r="2734" s="291" customFormat="1" outlineLevel="1" collapsed="1" spans="4:14">
      <c r="D2734" s="293" t="s">
        <v>1654</v>
      </c>
      <c r="H2734" s="294">
        <f>SUBTOTAL(9,H2723:H2733)</f>
        <v>200.53</v>
      </c>
      <c r="I2734" s="294">
        <f>SUBTOTAL(9,I2723:I2733)</f>
        <v>401.016</v>
      </c>
      <c r="K2734" s="294"/>
      <c r="L2734" s="294"/>
      <c r="M2734" s="294"/>
      <c r="N2734" s="291">
        <f>SUBTOTAL(9,N2723:N2733)</f>
        <v>0</v>
      </c>
    </row>
    <row r="2735" s="291" customFormat="1" hidden="1" outlineLevel="2" spans="1:14">
      <c r="A2735" s="291">
        <v>2496</v>
      </c>
      <c r="B2735" s="291" t="s">
        <v>1164</v>
      </c>
      <c r="C2735" s="291" t="s">
        <v>1655</v>
      </c>
      <c r="D2735" s="291" t="s">
        <v>428</v>
      </c>
      <c r="E2735" s="291" t="s">
        <v>1166</v>
      </c>
      <c r="F2735" s="291" t="s">
        <v>1167</v>
      </c>
      <c r="G2735" s="291" t="s">
        <v>1178</v>
      </c>
      <c r="H2735" s="294">
        <v>18.23</v>
      </c>
      <c r="I2735" s="294">
        <v>36.456</v>
      </c>
      <c r="J2735" s="291" t="s">
        <v>1169</v>
      </c>
      <c r="K2735" s="294">
        <v>227.85</v>
      </c>
      <c r="L2735" s="294">
        <v>3473.25</v>
      </c>
      <c r="M2735" s="294">
        <v>3245.4</v>
      </c>
      <c r="N2735" s="291" t="s">
        <v>42</v>
      </c>
    </row>
    <row r="2736" s="291" customFormat="1" hidden="1" outlineLevel="2" spans="1:14">
      <c r="A2736" s="291">
        <v>2497</v>
      </c>
      <c r="B2736" s="291" t="s">
        <v>1164</v>
      </c>
      <c r="C2736" s="291" t="s">
        <v>1655</v>
      </c>
      <c r="D2736" s="291" t="s">
        <v>428</v>
      </c>
      <c r="E2736" s="291" t="s">
        <v>1166</v>
      </c>
      <c r="F2736" s="291" t="s">
        <v>1167</v>
      </c>
      <c r="G2736" s="291" t="s">
        <v>1179</v>
      </c>
      <c r="H2736" s="294">
        <v>18.23</v>
      </c>
      <c r="I2736" s="294">
        <v>36.456</v>
      </c>
      <c r="J2736" s="291" t="s">
        <v>1169</v>
      </c>
      <c r="K2736" s="294">
        <v>227.85</v>
      </c>
      <c r="L2736" s="294">
        <v>3473.25</v>
      </c>
      <c r="M2736" s="294">
        <v>3245.4</v>
      </c>
      <c r="N2736" s="291" t="s">
        <v>42</v>
      </c>
    </row>
    <row r="2737" s="291" customFormat="1" hidden="1" outlineLevel="2" spans="1:14">
      <c r="A2737" s="291">
        <v>2498</v>
      </c>
      <c r="B2737" s="291" t="s">
        <v>1164</v>
      </c>
      <c r="C2737" s="291" t="s">
        <v>1655</v>
      </c>
      <c r="D2737" s="291" t="s">
        <v>428</v>
      </c>
      <c r="E2737" s="291" t="s">
        <v>1166</v>
      </c>
      <c r="F2737" s="291" t="s">
        <v>1167</v>
      </c>
      <c r="G2737" s="291" t="s">
        <v>1180</v>
      </c>
      <c r="H2737" s="294">
        <v>18.23</v>
      </c>
      <c r="I2737" s="294">
        <v>36.456</v>
      </c>
      <c r="J2737" s="291" t="s">
        <v>1169</v>
      </c>
      <c r="K2737" s="294">
        <v>227.85</v>
      </c>
      <c r="L2737" s="294">
        <v>3473.25</v>
      </c>
      <c r="M2737" s="294">
        <v>3245.4</v>
      </c>
      <c r="N2737" s="291" t="s">
        <v>42</v>
      </c>
    </row>
    <row r="2738" s="291" customFormat="1" hidden="1" outlineLevel="2" spans="1:14">
      <c r="A2738" s="291">
        <v>2499</v>
      </c>
      <c r="B2738" s="291" t="s">
        <v>1164</v>
      </c>
      <c r="C2738" s="291" t="s">
        <v>1655</v>
      </c>
      <c r="D2738" s="291" t="s">
        <v>428</v>
      </c>
      <c r="E2738" s="291" t="s">
        <v>1166</v>
      </c>
      <c r="F2738" s="291" t="s">
        <v>1167</v>
      </c>
      <c r="G2738" s="291" t="s">
        <v>1181</v>
      </c>
      <c r="H2738" s="294">
        <v>18.23</v>
      </c>
      <c r="I2738" s="294">
        <v>36.456</v>
      </c>
      <c r="J2738" s="291" t="s">
        <v>1169</v>
      </c>
      <c r="K2738" s="294">
        <v>227.85</v>
      </c>
      <c r="L2738" s="294">
        <v>3473.25</v>
      </c>
      <c r="M2738" s="294">
        <v>3245.4</v>
      </c>
      <c r="N2738" s="291" t="s">
        <v>42</v>
      </c>
    </row>
    <row r="2739" s="291" customFormat="1" hidden="1" outlineLevel="2" spans="1:14">
      <c r="A2739" s="291">
        <v>2500</v>
      </c>
      <c r="B2739" s="291" t="s">
        <v>1164</v>
      </c>
      <c r="C2739" s="291" t="s">
        <v>1655</v>
      </c>
      <c r="D2739" s="291" t="s">
        <v>428</v>
      </c>
      <c r="E2739" s="291" t="s">
        <v>1166</v>
      </c>
      <c r="F2739" s="291" t="s">
        <v>1167</v>
      </c>
      <c r="G2739" s="291" t="s">
        <v>1168</v>
      </c>
      <c r="H2739" s="294">
        <v>18.23</v>
      </c>
      <c r="I2739" s="294">
        <v>36.456</v>
      </c>
      <c r="J2739" s="291" t="s">
        <v>1169</v>
      </c>
      <c r="K2739" s="294">
        <v>227.85</v>
      </c>
      <c r="L2739" s="294">
        <v>3473.25</v>
      </c>
      <c r="M2739" s="294">
        <v>3245.4</v>
      </c>
      <c r="N2739" s="291" t="s">
        <v>42</v>
      </c>
    </row>
    <row r="2740" s="291" customFormat="1" hidden="1" outlineLevel="2" spans="1:14">
      <c r="A2740" s="291">
        <v>2501</v>
      </c>
      <c r="B2740" s="291" t="s">
        <v>1164</v>
      </c>
      <c r="C2740" s="291" t="s">
        <v>1655</v>
      </c>
      <c r="D2740" s="291" t="s">
        <v>428</v>
      </c>
      <c r="E2740" s="291" t="s">
        <v>1166</v>
      </c>
      <c r="F2740" s="291" t="s">
        <v>1167</v>
      </c>
      <c r="G2740" s="291" t="s">
        <v>1170</v>
      </c>
      <c r="H2740" s="294">
        <v>18.23</v>
      </c>
      <c r="I2740" s="294">
        <v>36.456</v>
      </c>
      <c r="J2740" s="291" t="s">
        <v>1169</v>
      </c>
      <c r="K2740" s="294">
        <v>227.85</v>
      </c>
      <c r="L2740" s="294">
        <v>3473.25</v>
      </c>
      <c r="M2740" s="294">
        <v>3245.4</v>
      </c>
      <c r="N2740" s="291" t="s">
        <v>42</v>
      </c>
    </row>
    <row r="2741" s="291" customFormat="1" hidden="1" outlineLevel="2" spans="1:14">
      <c r="A2741" s="291">
        <v>2502</v>
      </c>
      <c r="B2741" s="291" t="s">
        <v>1164</v>
      </c>
      <c r="C2741" s="291" t="s">
        <v>1655</v>
      </c>
      <c r="D2741" s="291" t="s">
        <v>428</v>
      </c>
      <c r="E2741" s="291" t="s">
        <v>1166</v>
      </c>
      <c r="F2741" s="291" t="s">
        <v>1167</v>
      </c>
      <c r="G2741" s="291" t="s">
        <v>1171</v>
      </c>
      <c r="H2741" s="294">
        <v>18.23</v>
      </c>
      <c r="I2741" s="294">
        <v>36.456</v>
      </c>
      <c r="J2741" s="291" t="s">
        <v>1169</v>
      </c>
      <c r="K2741" s="294">
        <v>227.85</v>
      </c>
      <c r="L2741" s="294">
        <v>3473.25</v>
      </c>
      <c r="M2741" s="294">
        <v>3245.4</v>
      </c>
      <c r="N2741" s="291" t="s">
        <v>42</v>
      </c>
    </row>
    <row r="2742" s="291" customFormat="1" hidden="1" outlineLevel="2" spans="1:14">
      <c r="A2742" s="291">
        <v>2503</v>
      </c>
      <c r="B2742" s="291" t="s">
        <v>1164</v>
      </c>
      <c r="C2742" s="291" t="s">
        <v>1655</v>
      </c>
      <c r="D2742" s="291" t="s">
        <v>428</v>
      </c>
      <c r="E2742" s="291" t="s">
        <v>1166</v>
      </c>
      <c r="F2742" s="291" t="s">
        <v>1167</v>
      </c>
      <c r="G2742" s="291" t="s">
        <v>1172</v>
      </c>
      <c r="H2742" s="294">
        <v>18.23</v>
      </c>
      <c r="I2742" s="294">
        <v>36.456</v>
      </c>
      <c r="J2742" s="291" t="s">
        <v>1169</v>
      </c>
      <c r="K2742" s="294">
        <v>227.85</v>
      </c>
      <c r="L2742" s="294">
        <v>3473.25</v>
      </c>
      <c r="M2742" s="294">
        <v>3245.4</v>
      </c>
      <c r="N2742" s="291" t="s">
        <v>42</v>
      </c>
    </row>
    <row r="2743" s="291" customFormat="1" hidden="1" outlineLevel="2" spans="1:14">
      <c r="A2743" s="291">
        <v>2504</v>
      </c>
      <c r="B2743" s="291" t="s">
        <v>1164</v>
      </c>
      <c r="C2743" s="291" t="s">
        <v>1655</v>
      </c>
      <c r="D2743" s="291" t="s">
        <v>428</v>
      </c>
      <c r="E2743" s="291" t="s">
        <v>1166</v>
      </c>
      <c r="F2743" s="291" t="s">
        <v>1167</v>
      </c>
      <c r="G2743" s="291" t="s">
        <v>1173</v>
      </c>
      <c r="H2743" s="294">
        <v>18.23</v>
      </c>
      <c r="I2743" s="294">
        <v>36.456</v>
      </c>
      <c r="J2743" s="291" t="s">
        <v>1169</v>
      </c>
      <c r="K2743" s="294">
        <v>227.85</v>
      </c>
      <c r="L2743" s="294">
        <v>3473.25</v>
      </c>
      <c r="M2743" s="294">
        <v>3245.4</v>
      </c>
      <c r="N2743" s="291" t="s">
        <v>42</v>
      </c>
    </row>
    <row r="2744" s="291" customFormat="1" hidden="1" outlineLevel="2" spans="1:14">
      <c r="A2744" s="291">
        <v>2505</v>
      </c>
      <c r="B2744" s="291" t="s">
        <v>1164</v>
      </c>
      <c r="C2744" s="291" t="s">
        <v>1655</v>
      </c>
      <c r="D2744" s="291" t="s">
        <v>428</v>
      </c>
      <c r="E2744" s="291" t="s">
        <v>1166</v>
      </c>
      <c r="F2744" s="291" t="s">
        <v>1167</v>
      </c>
      <c r="G2744" s="291" t="s">
        <v>1174</v>
      </c>
      <c r="H2744" s="294">
        <v>18.23</v>
      </c>
      <c r="I2744" s="294">
        <v>36.456</v>
      </c>
      <c r="J2744" s="291" t="s">
        <v>1169</v>
      </c>
      <c r="K2744" s="294">
        <v>227.85</v>
      </c>
      <c r="L2744" s="294">
        <v>3473.25</v>
      </c>
      <c r="M2744" s="294">
        <v>3245.4</v>
      </c>
      <c r="N2744" s="291" t="s">
        <v>42</v>
      </c>
    </row>
    <row r="2745" s="291" customFormat="1" hidden="1" outlineLevel="2" spans="1:14">
      <c r="A2745" s="291">
        <v>2506</v>
      </c>
      <c r="B2745" s="291" t="s">
        <v>1164</v>
      </c>
      <c r="C2745" s="291" t="s">
        <v>1655</v>
      </c>
      <c r="D2745" s="291" t="s">
        <v>428</v>
      </c>
      <c r="E2745" s="291" t="s">
        <v>1166</v>
      </c>
      <c r="F2745" s="291" t="s">
        <v>1167</v>
      </c>
      <c r="G2745" s="291" t="s">
        <v>1175</v>
      </c>
      <c r="H2745" s="294">
        <v>18.23</v>
      </c>
      <c r="I2745" s="294">
        <v>36.456</v>
      </c>
      <c r="J2745" s="291" t="s">
        <v>1169</v>
      </c>
      <c r="K2745" s="294">
        <v>227.85</v>
      </c>
      <c r="L2745" s="294">
        <v>3473.25</v>
      </c>
      <c r="M2745" s="294">
        <v>3245.4</v>
      </c>
      <c r="N2745" s="291" t="s">
        <v>42</v>
      </c>
    </row>
    <row r="2746" s="291" customFormat="1" outlineLevel="1" collapsed="1" spans="4:14">
      <c r="D2746" s="293" t="s">
        <v>1656</v>
      </c>
      <c r="H2746" s="294">
        <f>SUBTOTAL(9,H2735:H2745)</f>
        <v>200.53</v>
      </c>
      <c r="I2746" s="294">
        <f>SUBTOTAL(9,I2735:I2745)</f>
        <v>401.016</v>
      </c>
      <c r="K2746" s="294"/>
      <c r="L2746" s="294"/>
      <c r="M2746" s="294"/>
      <c r="N2746" s="291">
        <f>SUBTOTAL(9,N2735:N2745)</f>
        <v>0</v>
      </c>
    </row>
    <row r="2747" s="291" customFormat="1" hidden="1" outlineLevel="2" spans="1:14">
      <c r="A2747" s="291">
        <v>2507</v>
      </c>
      <c r="B2747" s="291" t="s">
        <v>1164</v>
      </c>
      <c r="C2747" s="291" t="s">
        <v>1657</v>
      </c>
      <c r="D2747" s="291" t="s">
        <v>374</v>
      </c>
      <c r="E2747" s="291" t="s">
        <v>1166</v>
      </c>
      <c r="F2747" s="291" t="s">
        <v>1167</v>
      </c>
      <c r="G2747" s="291" t="s">
        <v>1178</v>
      </c>
      <c r="H2747" s="294">
        <v>18.23</v>
      </c>
      <c r="I2747" s="294">
        <v>36.456</v>
      </c>
      <c r="J2747" s="291" t="s">
        <v>1169</v>
      </c>
      <c r="K2747" s="294">
        <v>227.85</v>
      </c>
      <c r="L2747" s="294">
        <v>3473.25</v>
      </c>
      <c r="M2747" s="294">
        <v>3245.4</v>
      </c>
      <c r="N2747" s="291" t="s">
        <v>42</v>
      </c>
    </row>
    <row r="2748" s="291" customFormat="1" hidden="1" outlineLevel="2" spans="1:14">
      <c r="A2748" s="291">
        <v>2508</v>
      </c>
      <c r="B2748" s="291" t="s">
        <v>1164</v>
      </c>
      <c r="C2748" s="291" t="s">
        <v>1657</v>
      </c>
      <c r="D2748" s="291" t="s">
        <v>374</v>
      </c>
      <c r="E2748" s="291" t="s">
        <v>1166</v>
      </c>
      <c r="F2748" s="291" t="s">
        <v>1167</v>
      </c>
      <c r="G2748" s="291" t="s">
        <v>1179</v>
      </c>
      <c r="H2748" s="294">
        <v>18.23</v>
      </c>
      <c r="I2748" s="294">
        <v>36.456</v>
      </c>
      <c r="J2748" s="291" t="s">
        <v>1169</v>
      </c>
      <c r="K2748" s="294">
        <v>227.85</v>
      </c>
      <c r="L2748" s="294">
        <v>3473.25</v>
      </c>
      <c r="M2748" s="294">
        <v>3245.4</v>
      </c>
      <c r="N2748" s="291" t="s">
        <v>42</v>
      </c>
    </row>
    <row r="2749" s="291" customFormat="1" hidden="1" outlineLevel="2" spans="1:14">
      <c r="A2749" s="291">
        <v>2509</v>
      </c>
      <c r="B2749" s="291" t="s">
        <v>1164</v>
      </c>
      <c r="C2749" s="291" t="s">
        <v>1657</v>
      </c>
      <c r="D2749" s="291" t="s">
        <v>374</v>
      </c>
      <c r="E2749" s="291" t="s">
        <v>1166</v>
      </c>
      <c r="F2749" s="291" t="s">
        <v>1167</v>
      </c>
      <c r="G2749" s="291" t="s">
        <v>1180</v>
      </c>
      <c r="H2749" s="294">
        <v>18.23</v>
      </c>
      <c r="I2749" s="294">
        <v>36.456</v>
      </c>
      <c r="J2749" s="291" t="s">
        <v>1169</v>
      </c>
      <c r="K2749" s="294">
        <v>227.85</v>
      </c>
      <c r="L2749" s="294">
        <v>3473.25</v>
      </c>
      <c r="M2749" s="294">
        <v>3245.4</v>
      </c>
      <c r="N2749" s="291" t="s">
        <v>42</v>
      </c>
    </row>
    <row r="2750" s="291" customFormat="1" hidden="1" outlineLevel="2" spans="1:14">
      <c r="A2750" s="291">
        <v>2510</v>
      </c>
      <c r="B2750" s="291" t="s">
        <v>1164</v>
      </c>
      <c r="C2750" s="291" t="s">
        <v>1657</v>
      </c>
      <c r="D2750" s="291" t="s">
        <v>374</v>
      </c>
      <c r="E2750" s="291" t="s">
        <v>1166</v>
      </c>
      <c r="F2750" s="291" t="s">
        <v>1167</v>
      </c>
      <c r="G2750" s="291" t="s">
        <v>1181</v>
      </c>
      <c r="H2750" s="294">
        <v>18.23</v>
      </c>
      <c r="I2750" s="294">
        <v>36.456</v>
      </c>
      <c r="J2750" s="291" t="s">
        <v>1169</v>
      </c>
      <c r="K2750" s="294">
        <v>227.85</v>
      </c>
      <c r="L2750" s="294">
        <v>3473.25</v>
      </c>
      <c r="M2750" s="294">
        <v>3245.4</v>
      </c>
      <c r="N2750" s="291" t="s">
        <v>42</v>
      </c>
    </row>
    <row r="2751" s="291" customFormat="1" hidden="1" outlineLevel="2" spans="1:14">
      <c r="A2751" s="291">
        <v>2511</v>
      </c>
      <c r="B2751" s="291" t="s">
        <v>1164</v>
      </c>
      <c r="C2751" s="291" t="s">
        <v>1657</v>
      </c>
      <c r="D2751" s="291" t="s">
        <v>374</v>
      </c>
      <c r="E2751" s="291" t="s">
        <v>1166</v>
      </c>
      <c r="F2751" s="291" t="s">
        <v>1167</v>
      </c>
      <c r="G2751" s="291" t="s">
        <v>1168</v>
      </c>
      <c r="H2751" s="294">
        <v>18.23</v>
      </c>
      <c r="I2751" s="294">
        <v>36.456</v>
      </c>
      <c r="J2751" s="291" t="s">
        <v>1169</v>
      </c>
      <c r="K2751" s="294">
        <v>227.85</v>
      </c>
      <c r="L2751" s="294">
        <v>3473.25</v>
      </c>
      <c r="M2751" s="294">
        <v>3245.4</v>
      </c>
      <c r="N2751" s="291" t="s">
        <v>42</v>
      </c>
    </row>
    <row r="2752" s="291" customFormat="1" hidden="1" outlineLevel="2" spans="1:14">
      <c r="A2752" s="291">
        <v>2512</v>
      </c>
      <c r="B2752" s="291" t="s">
        <v>1164</v>
      </c>
      <c r="C2752" s="291" t="s">
        <v>1657</v>
      </c>
      <c r="D2752" s="291" t="s">
        <v>374</v>
      </c>
      <c r="E2752" s="291" t="s">
        <v>1166</v>
      </c>
      <c r="F2752" s="291" t="s">
        <v>1167</v>
      </c>
      <c r="G2752" s="291" t="s">
        <v>1170</v>
      </c>
      <c r="H2752" s="294">
        <v>18.23</v>
      </c>
      <c r="I2752" s="294">
        <v>36.456</v>
      </c>
      <c r="J2752" s="291" t="s">
        <v>1169</v>
      </c>
      <c r="K2752" s="294">
        <v>227.85</v>
      </c>
      <c r="L2752" s="294">
        <v>3473.25</v>
      </c>
      <c r="M2752" s="294">
        <v>3245.4</v>
      </c>
      <c r="N2752" s="291" t="s">
        <v>42</v>
      </c>
    </row>
    <row r="2753" s="291" customFormat="1" hidden="1" outlineLevel="2" spans="1:14">
      <c r="A2753" s="291">
        <v>2513</v>
      </c>
      <c r="B2753" s="291" t="s">
        <v>1164</v>
      </c>
      <c r="C2753" s="291" t="s">
        <v>1657</v>
      </c>
      <c r="D2753" s="291" t="s">
        <v>374</v>
      </c>
      <c r="E2753" s="291" t="s">
        <v>1166</v>
      </c>
      <c r="F2753" s="291" t="s">
        <v>1167</v>
      </c>
      <c r="G2753" s="291" t="s">
        <v>1171</v>
      </c>
      <c r="H2753" s="294">
        <v>18.23</v>
      </c>
      <c r="I2753" s="294">
        <v>36.456</v>
      </c>
      <c r="J2753" s="291" t="s">
        <v>1169</v>
      </c>
      <c r="K2753" s="294">
        <v>227.85</v>
      </c>
      <c r="L2753" s="294">
        <v>3473.25</v>
      </c>
      <c r="M2753" s="294">
        <v>3245.4</v>
      </c>
      <c r="N2753" s="291" t="s">
        <v>42</v>
      </c>
    </row>
    <row r="2754" s="291" customFormat="1" hidden="1" outlineLevel="2" spans="1:14">
      <c r="A2754" s="291">
        <v>2514</v>
      </c>
      <c r="B2754" s="291" t="s">
        <v>1164</v>
      </c>
      <c r="C2754" s="291" t="s">
        <v>1657</v>
      </c>
      <c r="D2754" s="291" t="s">
        <v>374</v>
      </c>
      <c r="E2754" s="291" t="s">
        <v>1166</v>
      </c>
      <c r="F2754" s="291" t="s">
        <v>1167</v>
      </c>
      <c r="G2754" s="291" t="s">
        <v>1172</v>
      </c>
      <c r="H2754" s="294">
        <v>18.23</v>
      </c>
      <c r="I2754" s="294">
        <v>36.456</v>
      </c>
      <c r="J2754" s="291" t="s">
        <v>1169</v>
      </c>
      <c r="K2754" s="294">
        <v>227.85</v>
      </c>
      <c r="L2754" s="294">
        <v>3473.25</v>
      </c>
      <c r="M2754" s="294">
        <v>3245.4</v>
      </c>
      <c r="N2754" s="291" t="s">
        <v>42</v>
      </c>
    </row>
    <row r="2755" s="291" customFormat="1" hidden="1" outlineLevel="2" spans="1:14">
      <c r="A2755" s="291">
        <v>2515</v>
      </c>
      <c r="B2755" s="291" t="s">
        <v>1164</v>
      </c>
      <c r="C2755" s="291" t="s">
        <v>1657</v>
      </c>
      <c r="D2755" s="291" t="s">
        <v>374</v>
      </c>
      <c r="E2755" s="291" t="s">
        <v>1166</v>
      </c>
      <c r="F2755" s="291" t="s">
        <v>1167</v>
      </c>
      <c r="G2755" s="291" t="s">
        <v>1173</v>
      </c>
      <c r="H2755" s="294">
        <v>18.23</v>
      </c>
      <c r="I2755" s="294">
        <v>36.456</v>
      </c>
      <c r="J2755" s="291" t="s">
        <v>1169</v>
      </c>
      <c r="K2755" s="294">
        <v>227.85</v>
      </c>
      <c r="L2755" s="294">
        <v>3473.25</v>
      </c>
      <c r="M2755" s="294">
        <v>3245.4</v>
      </c>
      <c r="N2755" s="291" t="s">
        <v>42</v>
      </c>
    </row>
    <row r="2756" s="291" customFormat="1" hidden="1" outlineLevel="2" spans="1:14">
      <c r="A2756" s="291">
        <v>2516</v>
      </c>
      <c r="B2756" s="291" t="s">
        <v>1164</v>
      </c>
      <c r="C2756" s="291" t="s">
        <v>1657</v>
      </c>
      <c r="D2756" s="291" t="s">
        <v>374</v>
      </c>
      <c r="E2756" s="291" t="s">
        <v>1166</v>
      </c>
      <c r="F2756" s="291" t="s">
        <v>1167</v>
      </c>
      <c r="G2756" s="291" t="s">
        <v>1174</v>
      </c>
      <c r="H2756" s="294">
        <v>18.23</v>
      </c>
      <c r="I2756" s="294">
        <v>36.456</v>
      </c>
      <c r="J2756" s="291" t="s">
        <v>1169</v>
      </c>
      <c r="K2756" s="294">
        <v>227.85</v>
      </c>
      <c r="L2756" s="294">
        <v>3473.25</v>
      </c>
      <c r="M2756" s="294">
        <v>3245.4</v>
      </c>
      <c r="N2756" s="291" t="s">
        <v>42</v>
      </c>
    </row>
    <row r="2757" s="291" customFormat="1" hidden="1" outlineLevel="2" spans="1:14">
      <c r="A2757" s="291">
        <v>2517</v>
      </c>
      <c r="B2757" s="291" t="s">
        <v>1164</v>
      </c>
      <c r="C2757" s="291" t="s">
        <v>1657</v>
      </c>
      <c r="D2757" s="291" t="s">
        <v>374</v>
      </c>
      <c r="E2757" s="291" t="s">
        <v>1166</v>
      </c>
      <c r="F2757" s="291" t="s">
        <v>1167</v>
      </c>
      <c r="G2757" s="291" t="s">
        <v>1175</v>
      </c>
      <c r="H2757" s="294">
        <v>18.23</v>
      </c>
      <c r="I2757" s="294">
        <v>36.456</v>
      </c>
      <c r="J2757" s="291" t="s">
        <v>1169</v>
      </c>
      <c r="K2757" s="294">
        <v>227.85</v>
      </c>
      <c r="L2757" s="294">
        <v>3473.25</v>
      </c>
      <c r="M2757" s="294">
        <v>3245.4</v>
      </c>
      <c r="N2757" s="291" t="s">
        <v>42</v>
      </c>
    </row>
    <row r="2758" s="291" customFormat="1" outlineLevel="1" collapsed="1" spans="4:14">
      <c r="D2758" s="293" t="s">
        <v>1658</v>
      </c>
      <c r="H2758" s="294">
        <f>SUBTOTAL(9,H2747:H2757)</f>
        <v>200.53</v>
      </c>
      <c r="I2758" s="294">
        <f>SUBTOTAL(9,I2747:I2757)</f>
        <v>401.016</v>
      </c>
      <c r="K2758" s="294"/>
      <c r="L2758" s="294"/>
      <c r="M2758" s="294"/>
      <c r="N2758" s="291">
        <f>SUBTOTAL(9,N2747:N2757)</f>
        <v>0</v>
      </c>
    </row>
    <row r="2759" s="291" customFormat="1" hidden="1" outlineLevel="2" spans="1:14">
      <c r="A2759" s="291">
        <v>2518</v>
      </c>
      <c r="B2759" s="291" t="s">
        <v>1164</v>
      </c>
      <c r="C2759" s="291" t="s">
        <v>1659</v>
      </c>
      <c r="D2759" s="291" t="s">
        <v>869</v>
      </c>
      <c r="E2759" s="291" t="s">
        <v>1166</v>
      </c>
      <c r="F2759" s="291" t="s">
        <v>1167</v>
      </c>
      <c r="G2759" s="291" t="s">
        <v>1181</v>
      </c>
      <c r="H2759" s="294">
        <v>18.22</v>
      </c>
      <c r="I2759" s="294">
        <v>36.44</v>
      </c>
      <c r="J2759" s="291" t="s">
        <v>1169</v>
      </c>
      <c r="K2759" s="294">
        <v>227.75</v>
      </c>
      <c r="L2759" s="294">
        <v>3473.25</v>
      </c>
      <c r="M2759" s="294">
        <v>3245.5</v>
      </c>
      <c r="N2759" s="291" t="s">
        <v>42</v>
      </c>
    </row>
    <row r="2760" s="291" customFormat="1" hidden="1" outlineLevel="2" spans="1:14">
      <c r="A2760" s="291">
        <v>2519</v>
      </c>
      <c r="B2760" s="291" t="s">
        <v>1164</v>
      </c>
      <c r="C2760" s="291" t="s">
        <v>1659</v>
      </c>
      <c r="D2760" s="291" t="s">
        <v>869</v>
      </c>
      <c r="E2760" s="291" t="s">
        <v>1166</v>
      </c>
      <c r="F2760" s="291" t="s">
        <v>1167</v>
      </c>
      <c r="G2760" s="291" t="s">
        <v>1168</v>
      </c>
      <c r="H2760" s="294">
        <v>18.22</v>
      </c>
      <c r="I2760" s="294">
        <v>36.44</v>
      </c>
      <c r="J2760" s="291" t="s">
        <v>1169</v>
      </c>
      <c r="K2760" s="294">
        <v>227.75</v>
      </c>
      <c r="L2760" s="294">
        <v>3473.25</v>
      </c>
      <c r="M2760" s="294">
        <v>3245.5</v>
      </c>
      <c r="N2760" s="291" t="s">
        <v>42</v>
      </c>
    </row>
    <row r="2761" s="291" customFormat="1" hidden="1" outlineLevel="2" spans="1:14">
      <c r="A2761" s="291">
        <v>2520</v>
      </c>
      <c r="B2761" s="291" t="s">
        <v>1164</v>
      </c>
      <c r="C2761" s="291" t="s">
        <v>1659</v>
      </c>
      <c r="D2761" s="291" t="s">
        <v>869</v>
      </c>
      <c r="E2761" s="291" t="s">
        <v>1166</v>
      </c>
      <c r="F2761" s="291" t="s">
        <v>1167</v>
      </c>
      <c r="G2761" s="291" t="s">
        <v>1170</v>
      </c>
      <c r="H2761" s="294">
        <v>18.22</v>
      </c>
      <c r="I2761" s="294">
        <v>36.44</v>
      </c>
      <c r="J2761" s="291" t="s">
        <v>1169</v>
      </c>
      <c r="K2761" s="294">
        <v>227.75</v>
      </c>
      <c r="L2761" s="294">
        <v>3473.25</v>
      </c>
      <c r="M2761" s="294">
        <v>3245.5</v>
      </c>
      <c r="N2761" s="291" t="s">
        <v>42</v>
      </c>
    </row>
    <row r="2762" s="291" customFormat="1" hidden="1" outlineLevel="2" spans="1:14">
      <c r="A2762" s="291">
        <v>2521</v>
      </c>
      <c r="B2762" s="291" t="s">
        <v>1164</v>
      </c>
      <c r="C2762" s="291" t="s">
        <v>1659</v>
      </c>
      <c r="D2762" s="291" t="s">
        <v>869</v>
      </c>
      <c r="E2762" s="291" t="s">
        <v>1166</v>
      </c>
      <c r="F2762" s="291" t="s">
        <v>1167</v>
      </c>
      <c r="G2762" s="291" t="s">
        <v>1171</v>
      </c>
      <c r="H2762" s="294">
        <v>18.22</v>
      </c>
      <c r="I2762" s="294">
        <v>36.44</v>
      </c>
      <c r="J2762" s="291" t="s">
        <v>1169</v>
      </c>
      <c r="K2762" s="294">
        <v>227.75</v>
      </c>
      <c r="L2762" s="294">
        <v>3473.25</v>
      </c>
      <c r="M2762" s="294">
        <v>3245.5</v>
      </c>
      <c r="N2762" s="291" t="s">
        <v>42</v>
      </c>
    </row>
    <row r="2763" s="291" customFormat="1" hidden="1" outlineLevel="2" spans="1:14">
      <c r="A2763" s="291">
        <v>2522</v>
      </c>
      <c r="B2763" s="291" t="s">
        <v>1164</v>
      </c>
      <c r="C2763" s="291" t="s">
        <v>1659</v>
      </c>
      <c r="D2763" s="291" t="s">
        <v>869</v>
      </c>
      <c r="E2763" s="291" t="s">
        <v>1166</v>
      </c>
      <c r="F2763" s="291" t="s">
        <v>1167</v>
      </c>
      <c r="G2763" s="291" t="s">
        <v>1172</v>
      </c>
      <c r="H2763" s="294">
        <v>18.22</v>
      </c>
      <c r="I2763" s="294">
        <v>36.44</v>
      </c>
      <c r="J2763" s="291" t="s">
        <v>1169</v>
      </c>
      <c r="K2763" s="294">
        <v>227.75</v>
      </c>
      <c r="L2763" s="294">
        <v>3473.25</v>
      </c>
      <c r="M2763" s="294">
        <v>3245.5</v>
      </c>
      <c r="N2763" s="291" t="s">
        <v>42</v>
      </c>
    </row>
    <row r="2764" s="291" customFormat="1" hidden="1" outlineLevel="2" spans="1:14">
      <c r="A2764" s="291">
        <v>2523</v>
      </c>
      <c r="B2764" s="291" t="s">
        <v>1164</v>
      </c>
      <c r="C2764" s="291" t="s">
        <v>1659</v>
      </c>
      <c r="D2764" s="291" t="s">
        <v>869</v>
      </c>
      <c r="E2764" s="291" t="s">
        <v>1166</v>
      </c>
      <c r="F2764" s="291" t="s">
        <v>1167</v>
      </c>
      <c r="G2764" s="291" t="s">
        <v>1173</v>
      </c>
      <c r="H2764" s="294">
        <v>18.22</v>
      </c>
      <c r="I2764" s="294">
        <v>36.44</v>
      </c>
      <c r="J2764" s="291" t="s">
        <v>1169</v>
      </c>
      <c r="K2764" s="294">
        <v>227.75</v>
      </c>
      <c r="L2764" s="294">
        <v>3473.25</v>
      </c>
      <c r="M2764" s="294">
        <v>3245.5</v>
      </c>
      <c r="N2764" s="291" t="s">
        <v>42</v>
      </c>
    </row>
    <row r="2765" s="291" customFormat="1" hidden="1" outlineLevel="2" spans="1:14">
      <c r="A2765" s="291">
        <v>2524</v>
      </c>
      <c r="B2765" s="291" t="s">
        <v>1164</v>
      </c>
      <c r="C2765" s="291" t="s">
        <v>1659</v>
      </c>
      <c r="D2765" s="291" t="s">
        <v>869</v>
      </c>
      <c r="E2765" s="291" t="s">
        <v>1166</v>
      </c>
      <c r="F2765" s="291" t="s">
        <v>1167</v>
      </c>
      <c r="G2765" s="291" t="s">
        <v>1174</v>
      </c>
      <c r="H2765" s="294">
        <v>18.22</v>
      </c>
      <c r="I2765" s="294">
        <v>36.44</v>
      </c>
      <c r="J2765" s="291" t="s">
        <v>1169</v>
      </c>
      <c r="K2765" s="294">
        <v>227.75</v>
      </c>
      <c r="L2765" s="294">
        <v>3473.25</v>
      </c>
      <c r="M2765" s="294">
        <v>3245.5</v>
      </c>
      <c r="N2765" s="291" t="s">
        <v>42</v>
      </c>
    </row>
    <row r="2766" s="291" customFormat="1" hidden="1" outlineLevel="2" spans="1:14">
      <c r="A2766" s="291">
        <v>2525</v>
      </c>
      <c r="B2766" s="291" t="s">
        <v>1164</v>
      </c>
      <c r="C2766" s="291" t="s">
        <v>1659</v>
      </c>
      <c r="D2766" s="291" t="s">
        <v>869</v>
      </c>
      <c r="E2766" s="291" t="s">
        <v>1166</v>
      </c>
      <c r="F2766" s="291" t="s">
        <v>1167</v>
      </c>
      <c r="G2766" s="291" t="s">
        <v>1175</v>
      </c>
      <c r="H2766" s="294">
        <v>18.22</v>
      </c>
      <c r="I2766" s="294">
        <v>36.44</v>
      </c>
      <c r="J2766" s="291" t="s">
        <v>1169</v>
      </c>
      <c r="K2766" s="294">
        <v>227.75</v>
      </c>
      <c r="L2766" s="294">
        <v>3473.25</v>
      </c>
      <c r="M2766" s="294">
        <v>3245.5</v>
      </c>
      <c r="N2766" s="291" t="s">
        <v>42</v>
      </c>
    </row>
    <row r="2767" s="291" customFormat="1" outlineLevel="1" collapsed="1" spans="4:14">
      <c r="D2767" s="293" t="s">
        <v>1660</v>
      </c>
      <c r="H2767" s="294">
        <f>SUBTOTAL(9,H2759:H2766)</f>
        <v>145.76</v>
      </c>
      <c r="I2767" s="294">
        <f>SUBTOTAL(9,I2759:I2766)</f>
        <v>291.52</v>
      </c>
      <c r="K2767" s="294"/>
      <c r="L2767" s="294"/>
      <c r="M2767" s="294"/>
      <c r="N2767" s="291">
        <f>SUBTOTAL(9,N2759:N2766)</f>
        <v>0</v>
      </c>
    </row>
    <row r="2768" s="291" customFormat="1" hidden="1" outlineLevel="2" spans="1:14">
      <c r="A2768" s="291">
        <v>2526</v>
      </c>
      <c r="B2768" s="291" t="s">
        <v>1164</v>
      </c>
      <c r="C2768" s="291" t="s">
        <v>1661</v>
      </c>
      <c r="D2768" s="291" t="s">
        <v>364</v>
      </c>
      <c r="E2768" s="291" t="s">
        <v>1166</v>
      </c>
      <c r="F2768" s="291" t="s">
        <v>1167</v>
      </c>
      <c r="G2768" s="291" t="s">
        <v>1178</v>
      </c>
      <c r="H2768" s="294">
        <v>18.23</v>
      </c>
      <c r="I2768" s="294">
        <v>36.456</v>
      </c>
      <c r="J2768" s="291" t="s">
        <v>1169</v>
      </c>
      <c r="K2768" s="294">
        <v>227.85</v>
      </c>
      <c r="L2768" s="294">
        <v>3473.25</v>
      </c>
      <c r="M2768" s="294">
        <v>3245.4</v>
      </c>
      <c r="N2768" s="291" t="s">
        <v>42</v>
      </c>
    </row>
    <row r="2769" s="291" customFormat="1" hidden="1" outlineLevel="2" spans="1:14">
      <c r="A2769" s="291">
        <v>2527</v>
      </c>
      <c r="B2769" s="291" t="s">
        <v>1164</v>
      </c>
      <c r="C2769" s="291" t="s">
        <v>1661</v>
      </c>
      <c r="D2769" s="291" t="s">
        <v>364</v>
      </c>
      <c r="E2769" s="291" t="s">
        <v>1166</v>
      </c>
      <c r="F2769" s="291" t="s">
        <v>1167</v>
      </c>
      <c r="G2769" s="291" t="s">
        <v>1179</v>
      </c>
      <c r="H2769" s="294">
        <v>18.23</v>
      </c>
      <c r="I2769" s="294">
        <v>36.456</v>
      </c>
      <c r="J2769" s="291" t="s">
        <v>1169</v>
      </c>
      <c r="K2769" s="294">
        <v>227.85</v>
      </c>
      <c r="L2769" s="294">
        <v>3473.25</v>
      </c>
      <c r="M2769" s="294">
        <v>3245.4</v>
      </c>
      <c r="N2769" s="291" t="s">
        <v>42</v>
      </c>
    </row>
    <row r="2770" s="291" customFormat="1" hidden="1" outlineLevel="2" spans="1:14">
      <c r="A2770" s="291">
        <v>2528</v>
      </c>
      <c r="B2770" s="291" t="s">
        <v>1164</v>
      </c>
      <c r="C2770" s="291" t="s">
        <v>1661</v>
      </c>
      <c r="D2770" s="291" t="s">
        <v>364</v>
      </c>
      <c r="E2770" s="291" t="s">
        <v>1166</v>
      </c>
      <c r="F2770" s="291" t="s">
        <v>1167</v>
      </c>
      <c r="G2770" s="291" t="s">
        <v>1180</v>
      </c>
      <c r="H2770" s="294">
        <v>18.23</v>
      </c>
      <c r="I2770" s="294">
        <v>36.456</v>
      </c>
      <c r="J2770" s="291" t="s">
        <v>1169</v>
      </c>
      <c r="K2770" s="294">
        <v>227.85</v>
      </c>
      <c r="L2770" s="294">
        <v>3473.25</v>
      </c>
      <c r="M2770" s="294">
        <v>3245.4</v>
      </c>
      <c r="N2770" s="291" t="s">
        <v>42</v>
      </c>
    </row>
    <row r="2771" s="291" customFormat="1" hidden="1" outlineLevel="2" spans="1:14">
      <c r="A2771" s="291">
        <v>2529</v>
      </c>
      <c r="B2771" s="291" t="s">
        <v>1164</v>
      </c>
      <c r="C2771" s="291" t="s">
        <v>1661</v>
      </c>
      <c r="D2771" s="291" t="s">
        <v>364</v>
      </c>
      <c r="E2771" s="291" t="s">
        <v>1166</v>
      </c>
      <c r="F2771" s="291" t="s">
        <v>1167</v>
      </c>
      <c r="G2771" s="291" t="s">
        <v>1181</v>
      </c>
      <c r="H2771" s="294">
        <v>18.23</v>
      </c>
      <c r="I2771" s="294">
        <v>36.456</v>
      </c>
      <c r="J2771" s="291" t="s">
        <v>1169</v>
      </c>
      <c r="K2771" s="294">
        <v>227.85</v>
      </c>
      <c r="L2771" s="294">
        <v>3473.25</v>
      </c>
      <c r="M2771" s="294">
        <v>3245.4</v>
      </c>
      <c r="N2771" s="291" t="s">
        <v>42</v>
      </c>
    </row>
    <row r="2772" s="291" customFormat="1" hidden="1" outlineLevel="2" spans="1:14">
      <c r="A2772" s="291">
        <v>2530</v>
      </c>
      <c r="B2772" s="291" t="s">
        <v>1164</v>
      </c>
      <c r="C2772" s="291" t="s">
        <v>1661</v>
      </c>
      <c r="D2772" s="291" t="s">
        <v>364</v>
      </c>
      <c r="E2772" s="291" t="s">
        <v>1166</v>
      </c>
      <c r="F2772" s="291" t="s">
        <v>1167</v>
      </c>
      <c r="G2772" s="291" t="s">
        <v>1168</v>
      </c>
      <c r="H2772" s="294">
        <v>18.23</v>
      </c>
      <c r="I2772" s="294">
        <v>36.456</v>
      </c>
      <c r="J2772" s="291" t="s">
        <v>1169</v>
      </c>
      <c r="K2772" s="294">
        <v>227.85</v>
      </c>
      <c r="L2772" s="294">
        <v>3473.25</v>
      </c>
      <c r="M2772" s="294">
        <v>3245.4</v>
      </c>
      <c r="N2772" s="291" t="s">
        <v>42</v>
      </c>
    </row>
    <row r="2773" s="291" customFormat="1" hidden="1" outlineLevel="2" spans="1:14">
      <c r="A2773" s="291">
        <v>2531</v>
      </c>
      <c r="B2773" s="291" t="s">
        <v>1164</v>
      </c>
      <c r="C2773" s="291" t="s">
        <v>1661</v>
      </c>
      <c r="D2773" s="291" t="s">
        <v>364</v>
      </c>
      <c r="E2773" s="291" t="s">
        <v>1166</v>
      </c>
      <c r="F2773" s="291" t="s">
        <v>1167</v>
      </c>
      <c r="G2773" s="291" t="s">
        <v>1170</v>
      </c>
      <c r="H2773" s="294">
        <v>18.23</v>
      </c>
      <c r="I2773" s="294">
        <v>36.456</v>
      </c>
      <c r="J2773" s="291" t="s">
        <v>1169</v>
      </c>
      <c r="K2773" s="294">
        <v>227.85</v>
      </c>
      <c r="L2773" s="294">
        <v>3473.25</v>
      </c>
      <c r="M2773" s="294">
        <v>3245.4</v>
      </c>
      <c r="N2773" s="291" t="s">
        <v>42</v>
      </c>
    </row>
    <row r="2774" s="291" customFormat="1" hidden="1" outlineLevel="2" spans="1:14">
      <c r="A2774" s="291">
        <v>2532</v>
      </c>
      <c r="B2774" s="291" t="s">
        <v>1164</v>
      </c>
      <c r="C2774" s="291" t="s">
        <v>1661</v>
      </c>
      <c r="D2774" s="291" t="s">
        <v>364</v>
      </c>
      <c r="E2774" s="291" t="s">
        <v>1166</v>
      </c>
      <c r="F2774" s="291" t="s">
        <v>1167</v>
      </c>
      <c r="G2774" s="291" t="s">
        <v>1171</v>
      </c>
      <c r="H2774" s="294">
        <v>18.23</v>
      </c>
      <c r="I2774" s="294">
        <v>36.456</v>
      </c>
      <c r="J2774" s="291" t="s">
        <v>1169</v>
      </c>
      <c r="K2774" s="294">
        <v>227.85</v>
      </c>
      <c r="L2774" s="294">
        <v>3473.25</v>
      </c>
      <c r="M2774" s="294">
        <v>3245.4</v>
      </c>
      <c r="N2774" s="291" t="s">
        <v>42</v>
      </c>
    </row>
    <row r="2775" s="291" customFormat="1" hidden="1" outlineLevel="2" spans="1:14">
      <c r="A2775" s="291">
        <v>2533</v>
      </c>
      <c r="B2775" s="291" t="s">
        <v>1164</v>
      </c>
      <c r="C2775" s="291" t="s">
        <v>1661</v>
      </c>
      <c r="D2775" s="291" t="s">
        <v>364</v>
      </c>
      <c r="E2775" s="291" t="s">
        <v>1166</v>
      </c>
      <c r="F2775" s="291" t="s">
        <v>1167</v>
      </c>
      <c r="G2775" s="291" t="s">
        <v>1172</v>
      </c>
      <c r="H2775" s="294">
        <v>18.23</v>
      </c>
      <c r="I2775" s="294">
        <v>36.456</v>
      </c>
      <c r="J2775" s="291" t="s">
        <v>1169</v>
      </c>
      <c r="K2775" s="294">
        <v>227.85</v>
      </c>
      <c r="L2775" s="294">
        <v>3473.25</v>
      </c>
      <c r="M2775" s="294">
        <v>3245.4</v>
      </c>
      <c r="N2775" s="291" t="s">
        <v>42</v>
      </c>
    </row>
    <row r="2776" s="291" customFormat="1" hidden="1" outlineLevel="2" spans="1:14">
      <c r="A2776" s="291">
        <v>2534</v>
      </c>
      <c r="B2776" s="291" t="s">
        <v>1164</v>
      </c>
      <c r="C2776" s="291" t="s">
        <v>1661</v>
      </c>
      <c r="D2776" s="291" t="s">
        <v>364</v>
      </c>
      <c r="E2776" s="291" t="s">
        <v>1166</v>
      </c>
      <c r="F2776" s="291" t="s">
        <v>1167</v>
      </c>
      <c r="G2776" s="291" t="s">
        <v>1173</v>
      </c>
      <c r="H2776" s="294">
        <v>18.23</v>
      </c>
      <c r="I2776" s="294">
        <v>36.456</v>
      </c>
      <c r="J2776" s="291" t="s">
        <v>1169</v>
      </c>
      <c r="K2776" s="294">
        <v>227.85</v>
      </c>
      <c r="L2776" s="294">
        <v>3473.25</v>
      </c>
      <c r="M2776" s="294">
        <v>3245.4</v>
      </c>
      <c r="N2776" s="291" t="s">
        <v>42</v>
      </c>
    </row>
    <row r="2777" s="291" customFormat="1" hidden="1" outlineLevel="2" spans="1:14">
      <c r="A2777" s="291">
        <v>2535</v>
      </c>
      <c r="B2777" s="291" t="s">
        <v>1164</v>
      </c>
      <c r="C2777" s="291" t="s">
        <v>1661</v>
      </c>
      <c r="D2777" s="291" t="s">
        <v>364</v>
      </c>
      <c r="E2777" s="291" t="s">
        <v>1166</v>
      </c>
      <c r="F2777" s="291" t="s">
        <v>1167</v>
      </c>
      <c r="G2777" s="291" t="s">
        <v>1174</v>
      </c>
      <c r="H2777" s="294">
        <v>18.23</v>
      </c>
      <c r="I2777" s="294">
        <v>36.456</v>
      </c>
      <c r="J2777" s="291" t="s">
        <v>1169</v>
      </c>
      <c r="K2777" s="294">
        <v>227.85</v>
      </c>
      <c r="L2777" s="294">
        <v>3473.25</v>
      </c>
      <c r="M2777" s="294">
        <v>3245.4</v>
      </c>
      <c r="N2777" s="291" t="s">
        <v>42</v>
      </c>
    </row>
    <row r="2778" s="291" customFormat="1" hidden="1" outlineLevel="2" spans="1:14">
      <c r="A2778" s="291">
        <v>2536</v>
      </c>
      <c r="B2778" s="291" t="s">
        <v>1164</v>
      </c>
      <c r="C2778" s="291" t="s">
        <v>1661</v>
      </c>
      <c r="D2778" s="291" t="s">
        <v>364</v>
      </c>
      <c r="E2778" s="291" t="s">
        <v>1166</v>
      </c>
      <c r="F2778" s="291" t="s">
        <v>1167</v>
      </c>
      <c r="G2778" s="291" t="s">
        <v>1175</v>
      </c>
      <c r="H2778" s="294">
        <v>18.23</v>
      </c>
      <c r="I2778" s="294">
        <v>36.456</v>
      </c>
      <c r="J2778" s="291" t="s">
        <v>1169</v>
      </c>
      <c r="K2778" s="294">
        <v>227.85</v>
      </c>
      <c r="L2778" s="294">
        <v>3473.25</v>
      </c>
      <c r="M2778" s="294">
        <v>3245.4</v>
      </c>
      <c r="N2778" s="291" t="s">
        <v>42</v>
      </c>
    </row>
    <row r="2779" s="291" customFormat="1" outlineLevel="1" collapsed="1" spans="4:14">
      <c r="D2779" s="293" t="s">
        <v>1662</v>
      </c>
      <c r="H2779" s="294">
        <f>SUBTOTAL(9,H2768:H2778)</f>
        <v>200.53</v>
      </c>
      <c r="I2779" s="294">
        <f>SUBTOTAL(9,I2768:I2778)</f>
        <v>401.016</v>
      </c>
      <c r="K2779" s="294"/>
      <c r="L2779" s="294"/>
      <c r="M2779" s="294"/>
      <c r="N2779" s="291">
        <f>SUBTOTAL(9,N2768:N2778)</f>
        <v>0</v>
      </c>
    </row>
    <row r="2780" s="291" customFormat="1" hidden="1" outlineLevel="2" spans="1:14">
      <c r="A2780" s="291">
        <v>2537</v>
      </c>
      <c r="B2780" s="291" t="s">
        <v>1164</v>
      </c>
      <c r="C2780" s="291" t="s">
        <v>1663</v>
      </c>
      <c r="D2780" s="291" t="s">
        <v>660</v>
      </c>
      <c r="E2780" s="291" t="s">
        <v>1166</v>
      </c>
      <c r="F2780" s="291" t="s">
        <v>1167</v>
      </c>
      <c r="G2780" s="291" t="s">
        <v>1178</v>
      </c>
      <c r="H2780" s="294">
        <v>18.23</v>
      </c>
      <c r="I2780" s="294">
        <v>36.456</v>
      </c>
      <c r="J2780" s="291" t="s">
        <v>1169</v>
      </c>
      <c r="K2780" s="294">
        <v>227.85</v>
      </c>
      <c r="L2780" s="294">
        <v>3473.25</v>
      </c>
      <c r="M2780" s="294">
        <v>3245.4</v>
      </c>
      <c r="N2780" s="291" t="s">
        <v>42</v>
      </c>
    </row>
    <row r="2781" s="291" customFormat="1" hidden="1" outlineLevel="2" spans="1:14">
      <c r="A2781" s="291">
        <v>2538</v>
      </c>
      <c r="B2781" s="291" t="s">
        <v>1164</v>
      </c>
      <c r="C2781" s="291" t="s">
        <v>1663</v>
      </c>
      <c r="D2781" s="291" t="s">
        <v>660</v>
      </c>
      <c r="E2781" s="291" t="s">
        <v>1166</v>
      </c>
      <c r="F2781" s="291" t="s">
        <v>1167</v>
      </c>
      <c r="G2781" s="291" t="s">
        <v>1179</v>
      </c>
      <c r="H2781" s="294">
        <v>18.23</v>
      </c>
      <c r="I2781" s="294">
        <v>36.456</v>
      </c>
      <c r="J2781" s="291" t="s">
        <v>1169</v>
      </c>
      <c r="K2781" s="294">
        <v>227.85</v>
      </c>
      <c r="L2781" s="294">
        <v>3473.25</v>
      </c>
      <c r="M2781" s="294">
        <v>3245.4</v>
      </c>
      <c r="N2781" s="291" t="s">
        <v>42</v>
      </c>
    </row>
    <row r="2782" s="291" customFormat="1" hidden="1" outlineLevel="2" spans="1:14">
      <c r="A2782" s="291">
        <v>2539</v>
      </c>
      <c r="B2782" s="291" t="s">
        <v>1164</v>
      </c>
      <c r="C2782" s="291" t="s">
        <v>1663</v>
      </c>
      <c r="D2782" s="291" t="s">
        <v>660</v>
      </c>
      <c r="E2782" s="291" t="s">
        <v>1166</v>
      </c>
      <c r="F2782" s="291" t="s">
        <v>1167</v>
      </c>
      <c r="G2782" s="291" t="s">
        <v>1180</v>
      </c>
      <c r="H2782" s="294">
        <v>18.23</v>
      </c>
      <c r="I2782" s="294">
        <v>36.456</v>
      </c>
      <c r="J2782" s="291" t="s">
        <v>1169</v>
      </c>
      <c r="K2782" s="294">
        <v>227.85</v>
      </c>
      <c r="L2782" s="294">
        <v>3473.25</v>
      </c>
      <c r="M2782" s="294">
        <v>3245.4</v>
      </c>
      <c r="N2782" s="291" t="s">
        <v>42</v>
      </c>
    </row>
    <row r="2783" s="291" customFormat="1" hidden="1" outlineLevel="2" spans="1:14">
      <c r="A2783" s="291">
        <v>2540</v>
      </c>
      <c r="B2783" s="291" t="s">
        <v>1164</v>
      </c>
      <c r="C2783" s="291" t="s">
        <v>1663</v>
      </c>
      <c r="D2783" s="291" t="s">
        <v>660</v>
      </c>
      <c r="E2783" s="291" t="s">
        <v>1166</v>
      </c>
      <c r="F2783" s="291" t="s">
        <v>1167</v>
      </c>
      <c r="G2783" s="291" t="s">
        <v>1181</v>
      </c>
      <c r="H2783" s="294">
        <v>18.23</v>
      </c>
      <c r="I2783" s="294">
        <v>36.456</v>
      </c>
      <c r="J2783" s="291" t="s">
        <v>1169</v>
      </c>
      <c r="K2783" s="294">
        <v>227.85</v>
      </c>
      <c r="L2783" s="294">
        <v>3473.25</v>
      </c>
      <c r="M2783" s="294">
        <v>3245.4</v>
      </c>
      <c r="N2783" s="291" t="s">
        <v>42</v>
      </c>
    </row>
    <row r="2784" s="291" customFormat="1" hidden="1" outlineLevel="2" spans="1:14">
      <c r="A2784" s="291">
        <v>2541</v>
      </c>
      <c r="B2784" s="291" t="s">
        <v>1164</v>
      </c>
      <c r="C2784" s="291" t="s">
        <v>1663</v>
      </c>
      <c r="D2784" s="291" t="s">
        <v>660</v>
      </c>
      <c r="E2784" s="291" t="s">
        <v>1166</v>
      </c>
      <c r="F2784" s="291" t="s">
        <v>1167</v>
      </c>
      <c r="G2784" s="291" t="s">
        <v>1168</v>
      </c>
      <c r="H2784" s="294">
        <v>18.23</v>
      </c>
      <c r="I2784" s="294">
        <v>36.456</v>
      </c>
      <c r="J2784" s="291" t="s">
        <v>1169</v>
      </c>
      <c r="K2784" s="294">
        <v>227.85</v>
      </c>
      <c r="L2784" s="294">
        <v>3473.25</v>
      </c>
      <c r="M2784" s="294">
        <v>3245.4</v>
      </c>
      <c r="N2784" s="291" t="s">
        <v>42</v>
      </c>
    </row>
    <row r="2785" s="291" customFormat="1" hidden="1" outlineLevel="2" spans="1:14">
      <c r="A2785" s="291">
        <v>2542</v>
      </c>
      <c r="B2785" s="291" t="s">
        <v>1164</v>
      </c>
      <c r="C2785" s="291" t="s">
        <v>1663</v>
      </c>
      <c r="D2785" s="291" t="s">
        <v>660</v>
      </c>
      <c r="E2785" s="291" t="s">
        <v>1166</v>
      </c>
      <c r="F2785" s="291" t="s">
        <v>1167</v>
      </c>
      <c r="G2785" s="291" t="s">
        <v>1170</v>
      </c>
      <c r="H2785" s="294">
        <v>18.23</v>
      </c>
      <c r="I2785" s="294">
        <v>36.456</v>
      </c>
      <c r="J2785" s="291" t="s">
        <v>1169</v>
      </c>
      <c r="K2785" s="294">
        <v>227.85</v>
      </c>
      <c r="L2785" s="294">
        <v>3473.25</v>
      </c>
      <c r="M2785" s="294">
        <v>3245.4</v>
      </c>
      <c r="N2785" s="291" t="s">
        <v>42</v>
      </c>
    </row>
    <row r="2786" s="291" customFormat="1" hidden="1" outlineLevel="2" spans="1:14">
      <c r="A2786" s="291">
        <v>2543</v>
      </c>
      <c r="B2786" s="291" t="s">
        <v>1164</v>
      </c>
      <c r="C2786" s="291" t="s">
        <v>1663</v>
      </c>
      <c r="D2786" s="291" t="s">
        <v>660</v>
      </c>
      <c r="E2786" s="291" t="s">
        <v>1166</v>
      </c>
      <c r="F2786" s="291" t="s">
        <v>1167</v>
      </c>
      <c r="G2786" s="291" t="s">
        <v>1171</v>
      </c>
      <c r="H2786" s="294">
        <v>18.23</v>
      </c>
      <c r="I2786" s="294">
        <v>36.456</v>
      </c>
      <c r="J2786" s="291" t="s">
        <v>1169</v>
      </c>
      <c r="K2786" s="294">
        <v>227.85</v>
      </c>
      <c r="L2786" s="294">
        <v>3473.25</v>
      </c>
      <c r="M2786" s="294">
        <v>3245.4</v>
      </c>
      <c r="N2786" s="291" t="s">
        <v>42</v>
      </c>
    </row>
    <row r="2787" s="291" customFormat="1" hidden="1" outlineLevel="2" spans="1:14">
      <c r="A2787" s="291">
        <v>2544</v>
      </c>
      <c r="B2787" s="291" t="s">
        <v>1164</v>
      </c>
      <c r="C2787" s="291" t="s">
        <v>1663</v>
      </c>
      <c r="D2787" s="291" t="s">
        <v>660</v>
      </c>
      <c r="E2787" s="291" t="s">
        <v>1166</v>
      </c>
      <c r="F2787" s="291" t="s">
        <v>1167</v>
      </c>
      <c r="G2787" s="291" t="s">
        <v>1172</v>
      </c>
      <c r="H2787" s="294">
        <v>18.23</v>
      </c>
      <c r="I2787" s="294">
        <v>36.456</v>
      </c>
      <c r="J2787" s="291" t="s">
        <v>1169</v>
      </c>
      <c r="K2787" s="294">
        <v>227.85</v>
      </c>
      <c r="L2787" s="294">
        <v>3473.25</v>
      </c>
      <c r="M2787" s="294">
        <v>3245.4</v>
      </c>
      <c r="N2787" s="291" t="s">
        <v>42</v>
      </c>
    </row>
    <row r="2788" s="291" customFormat="1" hidden="1" outlineLevel="2" spans="1:14">
      <c r="A2788" s="291">
        <v>2545</v>
      </c>
      <c r="B2788" s="291" t="s">
        <v>1164</v>
      </c>
      <c r="C2788" s="291" t="s">
        <v>1663</v>
      </c>
      <c r="D2788" s="291" t="s">
        <v>660</v>
      </c>
      <c r="E2788" s="291" t="s">
        <v>1166</v>
      </c>
      <c r="F2788" s="291" t="s">
        <v>1167</v>
      </c>
      <c r="G2788" s="291" t="s">
        <v>1173</v>
      </c>
      <c r="H2788" s="294">
        <v>18.23</v>
      </c>
      <c r="I2788" s="294">
        <v>36.456</v>
      </c>
      <c r="J2788" s="291" t="s">
        <v>1169</v>
      </c>
      <c r="K2788" s="294">
        <v>227.85</v>
      </c>
      <c r="L2788" s="294">
        <v>3473.25</v>
      </c>
      <c r="M2788" s="294">
        <v>3245.4</v>
      </c>
      <c r="N2788" s="291" t="s">
        <v>42</v>
      </c>
    </row>
    <row r="2789" s="291" customFormat="1" hidden="1" outlineLevel="2" spans="1:14">
      <c r="A2789" s="291">
        <v>2546</v>
      </c>
      <c r="B2789" s="291" t="s">
        <v>1164</v>
      </c>
      <c r="C2789" s="291" t="s">
        <v>1663</v>
      </c>
      <c r="D2789" s="291" t="s">
        <v>660</v>
      </c>
      <c r="E2789" s="291" t="s">
        <v>1166</v>
      </c>
      <c r="F2789" s="291" t="s">
        <v>1167</v>
      </c>
      <c r="G2789" s="291" t="s">
        <v>1174</v>
      </c>
      <c r="H2789" s="294">
        <v>18.23</v>
      </c>
      <c r="I2789" s="294">
        <v>36.456</v>
      </c>
      <c r="J2789" s="291" t="s">
        <v>1169</v>
      </c>
      <c r="K2789" s="294">
        <v>227.85</v>
      </c>
      <c r="L2789" s="294">
        <v>3473.25</v>
      </c>
      <c r="M2789" s="294">
        <v>3245.4</v>
      </c>
      <c r="N2789" s="291" t="s">
        <v>42</v>
      </c>
    </row>
    <row r="2790" s="291" customFormat="1" hidden="1" outlineLevel="2" spans="1:14">
      <c r="A2790" s="291">
        <v>2547</v>
      </c>
      <c r="B2790" s="291" t="s">
        <v>1164</v>
      </c>
      <c r="C2790" s="291" t="s">
        <v>1663</v>
      </c>
      <c r="D2790" s="291" t="s">
        <v>660</v>
      </c>
      <c r="E2790" s="291" t="s">
        <v>1166</v>
      </c>
      <c r="F2790" s="291" t="s">
        <v>1167</v>
      </c>
      <c r="G2790" s="291" t="s">
        <v>1175</v>
      </c>
      <c r="H2790" s="294">
        <v>18.23</v>
      </c>
      <c r="I2790" s="294">
        <v>36.456</v>
      </c>
      <c r="J2790" s="291" t="s">
        <v>1169</v>
      </c>
      <c r="K2790" s="294">
        <v>227.85</v>
      </c>
      <c r="L2790" s="294">
        <v>3473.25</v>
      </c>
      <c r="M2790" s="294">
        <v>3245.4</v>
      </c>
      <c r="N2790" s="291" t="s">
        <v>42</v>
      </c>
    </row>
    <row r="2791" s="291" customFormat="1" outlineLevel="1" collapsed="1" spans="4:14">
      <c r="D2791" s="293" t="s">
        <v>1664</v>
      </c>
      <c r="H2791" s="294">
        <f>SUBTOTAL(9,H2780:H2790)</f>
        <v>200.53</v>
      </c>
      <c r="I2791" s="294">
        <f>SUBTOTAL(9,I2780:I2790)</f>
        <v>401.016</v>
      </c>
      <c r="K2791" s="294"/>
      <c r="L2791" s="294"/>
      <c r="M2791" s="294"/>
      <c r="N2791" s="291">
        <f>SUBTOTAL(9,N2780:N2790)</f>
        <v>0</v>
      </c>
    </row>
    <row r="2792" s="291" customFormat="1" hidden="1" outlineLevel="2" spans="1:14">
      <c r="A2792" s="291">
        <v>2548</v>
      </c>
      <c r="B2792" s="291" t="s">
        <v>1164</v>
      </c>
      <c r="C2792" s="291" t="s">
        <v>1665</v>
      </c>
      <c r="D2792" s="291" t="s">
        <v>474</v>
      </c>
      <c r="E2792" s="291" t="s">
        <v>1166</v>
      </c>
      <c r="F2792" s="291" t="s">
        <v>1167</v>
      </c>
      <c r="G2792" s="291" t="s">
        <v>1178</v>
      </c>
      <c r="H2792" s="294">
        <v>18.23</v>
      </c>
      <c r="I2792" s="294">
        <v>36.456</v>
      </c>
      <c r="J2792" s="291" t="s">
        <v>1169</v>
      </c>
      <c r="K2792" s="294">
        <v>227.85</v>
      </c>
      <c r="L2792" s="294">
        <v>3473.25</v>
      </c>
      <c r="M2792" s="294">
        <v>3245.4</v>
      </c>
      <c r="N2792" s="291" t="s">
        <v>42</v>
      </c>
    </row>
    <row r="2793" s="291" customFormat="1" hidden="1" outlineLevel="2" spans="1:14">
      <c r="A2793" s="291">
        <v>2549</v>
      </c>
      <c r="B2793" s="291" t="s">
        <v>1164</v>
      </c>
      <c r="C2793" s="291" t="s">
        <v>1665</v>
      </c>
      <c r="D2793" s="291" t="s">
        <v>474</v>
      </c>
      <c r="E2793" s="291" t="s">
        <v>1166</v>
      </c>
      <c r="F2793" s="291" t="s">
        <v>1167</v>
      </c>
      <c r="G2793" s="291" t="s">
        <v>1179</v>
      </c>
      <c r="H2793" s="294">
        <v>18.23</v>
      </c>
      <c r="I2793" s="294">
        <v>36.456</v>
      </c>
      <c r="J2793" s="291" t="s">
        <v>1169</v>
      </c>
      <c r="K2793" s="294">
        <v>227.85</v>
      </c>
      <c r="L2793" s="294">
        <v>3473.25</v>
      </c>
      <c r="M2793" s="294">
        <v>3245.4</v>
      </c>
      <c r="N2793" s="291" t="s">
        <v>42</v>
      </c>
    </row>
    <row r="2794" s="291" customFormat="1" hidden="1" outlineLevel="2" spans="1:14">
      <c r="A2794" s="291">
        <v>2550</v>
      </c>
      <c r="B2794" s="291" t="s">
        <v>1164</v>
      </c>
      <c r="C2794" s="291" t="s">
        <v>1665</v>
      </c>
      <c r="D2794" s="291" t="s">
        <v>474</v>
      </c>
      <c r="E2794" s="291" t="s">
        <v>1166</v>
      </c>
      <c r="F2794" s="291" t="s">
        <v>1167</v>
      </c>
      <c r="G2794" s="291" t="s">
        <v>1180</v>
      </c>
      <c r="H2794" s="294">
        <v>18.23</v>
      </c>
      <c r="I2794" s="294">
        <v>36.456</v>
      </c>
      <c r="J2794" s="291" t="s">
        <v>1169</v>
      </c>
      <c r="K2794" s="294">
        <v>227.85</v>
      </c>
      <c r="L2794" s="294">
        <v>3473.25</v>
      </c>
      <c r="M2794" s="294">
        <v>3245.4</v>
      </c>
      <c r="N2794" s="291" t="s">
        <v>42</v>
      </c>
    </row>
    <row r="2795" s="291" customFormat="1" hidden="1" outlineLevel="2" spans="1:14">
      <c r="A2795" s="291">
        <v>2551</v>
      </c>
      <c r="B2795" s="291" t="s">
        <v>1164</v>
      </c>
      <c r="C2795" s="291" t="s">
        <v>1665</v>
      </c>
      <c r="D2795" s="291" t="s">
        <v>474</v>
      </c>
      <c r="E2795" s="291" t="s">
        <v>1166</v>
      </c>
      <c r="F2795" s="291" t="s">
        <v>1167</v>
      </c>
      <c r="G2795" s="291" t="s">
        <v>1181</v>
      </c>
      <c r="H2795" s="294">
        <v>18.23</v>
      </c>
      <c r="I2795" s="294">
        <v>36.456</v>
      </c>
      <c r="J2795" s="291" t="s">
        <v>1169</v>
      </c>
      <c r="K2795" s="294">
        <v>227.85</v>
      </c>
      <c r="L2795" s="294">
        <v>3473.25</v>
      </c>
      <c r="M2795" s="294">
        <v>3245.4</v>
      </c>
      <c r="N2795" s="291" t="s">
        <v>42</v>
      </c>
    </row>
    <row r="2796" s="291" customFormat="1" hidden="1" outlineLevel="2" spans="1:14">
      <c r="A2796" s="291">
        <v>2552</v>
      </c>
      <c r="B2796" s="291" t="s">
        <v>1164</v>
      </c>
      <c r="C2796" s="291" t="s">
        <v>1665</v>
      </c>
      <c r="D2796" s="291" t="s">
        <v>474</v>
      </c>
      <c r="E2796" s="291" t="s">
        <v>1166</v>
      </c>
      <c r="F2796" s="291" t="s">
        <v>1167</v>
      </c>
      <c r="G2796" s="291" t="s">
        <v>1168</v>
      </c>
      <c r="H2796" s="294">
        <v>18.23</v>
      </c>
      <c r="I2796" s="294">
        <v>36.456</v>
      </c>
      <c r="J2796" s="291" t="s">
        <v>1169</v>
      </c>
      <c r="K2796" s="294">
        <v>227.85</v>
      </c>
      <c r="L2796" s="294">
        <v>3473.25</v>
      </c>
      <c r="M2796" s="294">
        <v>3245.4</v>
      </c>
      <c r="N2796" s="291" t="s">
        <v>42</v>
      </c>
    </row>
    <row r="2797" s="291" customFormat="1" hidden="1" outlineLevel="2" spans="1:14">
      <c r="A2797" s="291">
        <v>2553</v>
      </c>
      <c r="B2797" s="291" t="s">
        <v>1164</v>
      </c>
      <c r="C2797" s="291" t="s">
        <v>1665</v>
      </c>
      <c r="D2797" s="291" t="s">
        <v>474</v>
      </c>
      <c r="E2797" s="291" t="s">
        <v>1166</v>
      </c>
      <c r="F2797" s="291" t="s">
        <v>1167</v>
      </c>
      <c r="G2797" s="291" t="s">
        <v>1170</v>
      </c>
      <c r="H2797" s="294">
        <v>18.23</v>
      </c>
      <c r="I2797" s="294">
        <v>36.456</v>
      </c>
      <c r="J2797" s="291" t="s">
        <v>1169</v>
      </c>
      <c r="K2797" s="294">
        <v>227.85</v>
      </c>
      <c r="L2797" s="294">
        <v>3473.25</v>
      </c>
      <c r="M2797" s="294">
        <v>3245.4</v>
      </c>
      <c r="N2797" s="291" t="s">
        <v>42</v>
      </c>
    </row>
    <row r="2798" s="291" customFormat="1" hidden="1" outlineLevel="2" spans="1:14">
      <c r="A2798" s="291">
        <v>2554</v>
      </c>
      <c r="B2798" s="291" t="s">
        <v>1164</v>
      </c>
      <c r="C2798" s="291" t="s">
        <v>1665</v>
      </c>
      <c r="D2798" s="291" t="s">
        <v>474</v>
      </c>
      <c r="E2798" s="291" t="s">
        <v>1166</v>
      </c>
      <c r="F2798" s="291" t="s">
        <v>1167</v>
      </c>
      <c r="G2798" s="291" t="s">
        <v>1171</v>
      </c>
      <c r="H2798" s="294">
        <v>18.23</v>
      </c>
      <c r="I2798" s="294">
        <v>36.456</v>
      </c>
      <c r="J2798" s="291" t="s">
        <v>1169</v>
      </c>
      <c r="K2798" s="294">
        <v>227.85</v>
      </c>
      <c r="L2798" s="294">
        <v>3473.25</v>
      </c>
      <c r="M2798" s="294">
        <v>3245.4</v>
      </c>
      <c r="N2798" s="291" t="s">
        <v>42</v>
      </c>
    </row>
    <row r="2799" s="291" customFormat="1" hidden="1" outlineLevel="2" spans="1:14">
      <c r="A2799" s="291">
        <v>2555</v>
      </c>
      <c r="B2799" s="291" t="s">
        <v>1164</v>
      </c>
      <c r="C2799" s="291" t="s">
        <v>1665</v>
      </c>
      <c r="D2799" s="291" t="s">
        <v>474</v>
      </c>
      <c r="E2799" s="291" t="s">
        <v>1166</v>
      </c>
      <c r="F2799" s="291" t="s">
        <v>1167</v>
      </c>
      <c r="G2799" s="291" t="s">
        <v>1172</v>
      </c>
      <c r="H2799" s="294">
        <v>18.23</v>
      </c>
      <c r="I2799" s="294">
        <v>36.456</v>
      </c>
      <c r="J2799" s="291" t="s">
        <v>1169</v>
      </c>
      <c r="K2799" s="294">
        <v>227.85</v>
      </c>
      <c r="L2799" s="294">
        <v>3473.25</v>
      </c>
      <c r="M2799" s="294">
        <v>3245.4</v>
      </c>
      <c r="N2799" s="291" t="s">
        <v>42</v>
      </c>
    </row>
    <row r="2800" s="291" customFormat="1" hidden="1" outlineLevel="2" spans="1:14">
      <c r="A2800" s="291">
        <v>2556</v>
      </c>
      <c r="B2800" s="291" t="s">
        <v>1164</v>
      </c>
      <c r="C2800" s="291" t="s">
        <v>1665</v>
      </c>
      <c r="D2800" s="291" t="s">
        <v>474</v>
      </c>
      <c r="E2800" s="291" t="s">
        <v>1166</v>
      </c>
      <c r="F2800" s="291" t="s">
        <v>1167</v>
      </c>
      <c r="G2800" s="291" t="s">
        <v>1173</v>
      </c>
      <c r="H2800" s="294">
        <v>18.23</v>
      </c>
      <c r="I2800" s="294">
        <v>36.456</v>
      </c>
      <c r="J2800" s="291" t="s">
        <v>1169</v>
      </c>
      <c r="K2800" s="294">
        <v>227.85</v>
      </c>
      <c r="L2800" s="294">
        <v>3473.25</v>
      </c>
      <c r="M2800" s="294">
        <v>3245.4</v>
      </c>
      <c r="N2800" s="291" t="s">
        <v>42</v>
      </c>
    </row>
    <row r="2801" s="291" customFormat="1" hidden="1" outlineLevel="2" spans="1:14">
      <c r="A2801" s="291">
        <v>2557</v>
      </c>
      <c r="B2801" s="291" t="s">
        <v>1164</v>
      </c>
      <c r="C2801" s="291" t="s">
        <v>1665</v>
      </c>
      <c r="D2801" s="291" t="s">
        <v>474</v>
      </c>
      <c r="E2801" s="291" t="s">
        <v>1166</v>
      </c>
      <c r="F2801" s="291" t="s">
        <v>1167</v>
      </c>
      <c r="G2801" s="291" t="s">
        <v>1174</v>
      </c>
      <c r="H2801" s="294">
        <v>18.23</v>
      </c>
      <c r="I2801" s="294">
        <v>36.456</v>
      </c>
      <c r="J2801" s="291" t="s">
        <v>1169</v>
      </c>
      <c r="K2801" s="294">
        <v>227.85</v>
      </c>
      <c r="L2801" s="294">
        <v>3473.25</v>
      </c>
      <c r="M2801" s="294">
        <v>3245.4</v>
      </c>
      <c r="N2801" s="291" t="s">
        <v>42</v>
      </c>
    </row>
    <row r="2802" s="291" customFormat="1" hidden="1" outlineLevel="2" spans="1:14">
      <c r="A2802" s="291">
        <v>2558</v>
      </c>
      <c r="B2802" s="291" t="s">
        <v>1164</v>
      </c>
      <c r="C2802" s="291" t="s">
        <v>1665</v>
      </c>
      <c r="D2802" s="291" t="s">
        <v>474</v>
      </c>
      <c r="E2802" s="291" t="s">
        <v>1166</v>
      </c>
      <c r="F2802" s="291" t="s">
        <v>1167</v>
      </c>
      <c r="G2802" s="291" t="s">
        <v>1175</v>
      </c>
      <c r="H2802" s="294">
        <v>18.23</v>
      </c>
      <c r="I2802" s="294">
        <v>36.456</v>
      </c>
      <c r="J2802" s="291" t="s">
        <v>1169</v>
      </c>
      <c r="K2802" s="294">
        <v>227.85</v>
      </c>
      <c r="L2802" s="294">
        <v>3473.25</v>
      </c>
      <c r="M2802" s="294">
        <v>3245.4</v>
      </c>
      <c r="N2802" s="291" t="s">
        <v>42</v>
      </c>
    </row>
    <row r="2803" s="291" customFormat="1" outlineLevel="1" collapsed="1" spans="4:14">
      <c r="D2803" s="293" t="s">
        <v>1666</v>
      </c>
      <c r="H2803" s="294">
        <f>SUBTOTAL(9,H2792:H2802)</f>
        <v>200.53</v>
      </c>
      <c r="I2803" s="294">
        <f>SUBTOTAL(9,I2792:I2802)</f>
        <v>401.016</v>
      </c>
      <c r="K2803" s="294"/>
      <c r="L2803" s="294"/>
      <c r="M2803" s="294"/>
      <c r="N2803" s="291">
        <f>SUBTOTAL(9,N2792:N2802)</f>
        <v>0</v>
      </c>
    </row>
    <row r="2804" s="291" customFormat="1" hidden="1" outlineLevel="2" spans="1:14">
      <c r="A2804" s="291">
        <v>2559</v>
      </c>
      <c r="B2804" s="291" t="s">
        <v>1164</v>
      </c>
      <c r="C2804" s="291" t="s">
        <v>1667</v>
      </c>
      <c r="D2804" s="291" t="s">
        <v>460</v>
      </c>
      <c r="E2804" s="291" t="s">
        <v>1166</v>
      </c>
      <c r="F2804" s="291" t="s">
        <v>1167</v>
      </c>
      <c r="G2804" s="291" t="s">
        <v>1178</v>
      </c>
      <c r="H2804" s="294">
        <v>18.23</v>
      </c>
      <c r="I2804" s="294">
        <v>36.456</v>
      </c>
      <c r="J2804" s="291" t="s">
        <v>1169</v>
      </c>
      <c r="K2804" s="294">
        <v>227.85</v>
      </c>
      <c r="L2804" s="294">
        <v>3473.25</v>
      </c>
      <c r="M2804" s="294">
        <v>3245.4</v>
      </c>
      <c r="N2804" s="291" t="s">
        <v>42</v>
      </c>
    </row>
    <row r="2805" s="291" customFormat="1" hidden="1" outlineLevel="2" spans="1:14">
      <c r="A2805" s="291">
        <v>2560</v>
      </c>
      <c r="B2805" s="291" t="s">
        <v>1164</v>
      </c>
      <c r="C2805" s="291" t="s">
        <v>1667</v>
      </c>
      <c r="D2805" s="291" t="s">
        <v>460</v>
      </c>
      <c r="E2805" s="291" t="s">
        <v>1166</v>
      </c>
      <c r="F2805" s="291" t="s">
        <v>1167</v>
      </c>
      <c r="G2805" s="291" t="s">
        <v>1179</v>
      </c>
      <c r="H2805" s="294">
        <v>18.23</v>
      </c>
      <c r="I2805" s="294">
        <v>36.456</v>
      </c>
      <c r="J2805" s="291" t="s">
        <v>1169</v>
      </c>
      <c r="K2805" s="294">
        <v>227.85</v>
      </c>
      <c r="L2805" s="294">
        <v>3473.25</v>
      </c>
      <c r="M2805" s="294">
        <v>3245.4</v>
      </c>
      <c r="N2805" s="291" t="s">
        <v>42</v>
      </c>
    </row>
    <row r="2806" s="291" customFormat="1" hidden="1" outlineLevel="2" spans="1:14">
      <c r="A2806" s="291">
        <v>2561</v>
      </c>
      <c r="B2806" s="291" t="s">
        <v>1164</v>
      </c>
      <c r="C2806" s="291" t="s">
        <v>1667</v>
      </c>
      <c r="D2806" s="291" t="s">
        <v>460</v>
      </c>
      <c r="E2806" s="291" t="s">
        <v>1166</v>
      </c>
      <c r="F2806" s="291" t="s">
        <v>1167</v>
      </c>
      <c r="G2806" s="291" t="s">
        <v>1180</v>
      </c>
      <c r="H2806" s="294">
        <v>18.23</v>
      </c>
      <c r="I2806" s="294">
        <v>36.456</v>
      </c>
      <c r="J2806" s="291" t="s">
        <v>1169</v>
      </c>
      <c r="K2806" s="294">
        <v>227.85</v>
      </c>
      <c r="L2806" s="294">
        <v>3473.25</v>
      </c>
      <c r="M2806" s="294">
        <v>3245.4</v>
      </c>
      <c r="N2806" s="291" t="s">
        <v>42</v>
      </c>
    </row>
    <row r="2807" s="291" customFormat="1" hidden="1" outlineLevel="2" spans="1:14">
      <c r="A2807" s="291">
        <v>2562</v>
      </c>
      <c r="B2807" s="291" t="s">
        <v>1164</v>
      </c>
      <c r="C2807" s="291" t="s">
        <v>1667</v>
      </c>
      <c r="D2807" s="291" t="s">
        <v>460</v>
      </c>
      <c r="E2807" s="291" t="s">
        <v>1166</v>
      </c>
      <c r="F2807" s="291" t="s">
        <v>1167</v>
      </c>
      <c r="G2807" s="291" t="s">
        <v>1181</v>
      </c>
      <c r="H2807" s="294">
        <v>18.23</v>
      </c>
      <c r="I2807" s="294">
        <v>36.456</v>
      </c>
      <c r="J2807" s="291" t="s">
        <v>1169</v>
      </c>
      <c r="K2807" s="294">
        <v>227.85</v>
      </c>
      <c r="L2807" s="294">
        <v>3473.25</v>
      </c>
      <c r="M2807" s="294">
        <v>3245.4</v>
      </c>
      <c r="N2807" s="291" t="s">
        <v>42</v>
      </c>
    </row>
    <row r="2808" s="291" customFormat="1" hidden="1" outlineLevel="2" spans="1:14">
      <c r="A2808" s="291">
        <v>2563</v>
      </c>
      <c r="B2808" s="291" t="s">
        <v>1164</v>
      </c>
      <c r="C2808" s="291" t="s">
        <v>1667</v>
      </c>
      <c r="D2808" s="291" t="s">
        <v>460</v>
      </c>
      <c r="E2808" s="291" t="s">
        <v>1166</v>
      </c>
      <c r="F2808" s="291" t="s">
        <v>1167</v>
      </c>
      <c r="G2808" s="291" t="s">
        <v>1168</v>
      </c>
      <c r="H2808" s="294">
        <v>18.23</v>
      </c>
      <c r="I2808" s="294">
        <v>36.456</v>
      </c>
      <c r="J2808" s="291" t="s">
        <v>1169</v>
      </c>
      <c r="K2808" s="294">
        <v>227.85</v>
      </c>
      <c r="L2808" s="294">
        <v>3473.25</v>
      </c>
      <c r="M2808" s="294">
        <v>3245.4</v>
      </c>
      <c r="N2808" s="291" t="s">
        <v>42</v>
      </c>
    </row>
    <row r="2809" s="291" customFormat="1" hidden="1" outlineLevel="2" spans="1:14">
      <c r="A2809" s="291">
        <v>2564</v>
      </c>
      <c r="B2809" s="291" t="s">
        <v>1164</v>
      </c>
      <c r="C2809" s="291" t="s">
        <v>1667</v>
      </c>
      <c r="D2809" s="291" t="s">
        <v>460</v>
      </c>
      <c r="E2809" s="291" t="s">
        <v>1166</v>
      </c>
      <c r="F2809" s="291" t="s">
        <v>1167</v>
      </c>
      <c r="G2809" s="291" t="s">
        <v>1170</v>
      </c>
      <c r="H2809" s="294">
        <v>18.23</v>
      </c>
      <c r="I2809" s="294">
        <v>36.456</v>
      </c>
      <c r="J2809" s="291" t="s">
        <v>1169</v>
      </c>
      <c r="K2809" s="294">
        <v>227.85</v>
      </c>
      <c r="L2809" s="294">
        <v>3473.25</v>
      </c>
      <c r="M2809" s="294">
        <v>3245.4</v>
      </c>
      <c r="N2809" s="291" t="s">
        <v>42</v>
      </c>
    </row>
    <row r="2810" s="291" customFormat="1" hidden="1" outlineLevel="2" spans="1:14">
      <c r="A2810" s="291">
        <v>2565</v>
      </c>
      <c r="B2810" s="291" t="s">
        <v>1164</v>
      </c>
      <c r="C2810" s="291" t="s">
        <v>1667</v>
      </c>
      <c r="D2810" s="291" t="s">
        <v>460</v>
      </c>
      <c r="E2810" s="291" t="s">
        <v>1166</v>
      </c>
      <c r="F2810" s="291" t="s">
        <v>1167</v>
      </c>
      <c r="G2810" s="291" t="s">
        <v>1171</v>
      </c>
      <c r="H2810" s="294">
        <v>18.23</v>
      </c>
      <c r="I2810" s="294">
        <v>36.456</v>
      </c>
      <c r="J2810" s="291" t="s">
        <v>1169</v>
      </c>
      <c r="K2810" s="294">
        <v>227.85</v>
      </c>
      <c r="L2810" s="294">
        <v>3473.25</v>
      </c>
      <c r="M2810" s="294">
        <v>3245.4</v>
      </c>
      <c r="N2810" s="291" t="s">
        <v>42</v>
      </c>
    </row>
    <row r="2811" s="291" customFormat="1" hidden="1" outlineLevel="2" spans="1:14">
      <c r="A2811" s="291">
        <v>2566</v>
      </c>
      <c r="B2811" s="291" t="s">
        <v>1164</v>
      </c>
      <c r="C2811" s="291" t="s">
        <v>1667</v>
      </c>
      <c r="D2811" s="291" t="s">
        <v>460</v>
      </c>
      <c r="E2811" s="291" t="s">
        <v>1166</v>
      </c>
      <c r="F2811" s="291" t="s">
        <v>1167</v>
      </c>
      <c r="G2811" s="291" t="s">
        <v>1172</v>
      </c>
      <c r="H2811" s="294">
        <v>18.23</v>
      </c>
      <c r="I2811" s="294">
        <v>36.456</v>
      </c>
      <c r="J2811" s="291" t="s">
        <v>1169</v>
      </c>
      <c r="K2811" s="294">
        <v>227.85</v>
      </c>
      <c r="L2811" s="294">
        <v>3473.25</v>
      </c>
      <c r="M2811" s="294">
        <v>3245.4</v>
      </c>
      <c r="N2811" s="291" t="s">
        <v>42</v>
      </c>
    </row>
    <row r="2812" s="291" customFormat="1" hidden="1" outlineLevel="2" spans="1:14">
      <c r="A2812" s="291">
        <v>2567</v>
      </c>
      <c r="B2812" s="291" t="s">
        <v>1164</v>
      </c>
      <c r="C2812" s="291" t="s">
        <v>1667</v>
      </c>
      <c r="D2812" s="291" t="s">
        <v>460</v>
      </c>
      <c r="E2812" s="291" t="s">
        <v>1166</v>
      </c>
      <c r="F2812" s="291" t="s">
        <v>1167</v>
      </c>
      <c r="G2812" s="291" t="s">
        <v>1173</v>
      </c>
      <c r="H2812" s="294">
        <v>18.23</v>
      </c>
      <c r="I2812" s="294">
        <v>36.456</v>
      </c>
      <c r="J2812" s="291" t="s">
        <v>1169</v>
      </c>
      <c r="K2812" s="294">
        <v>227.85</v>
      </c>
      <c r="L2812" s="294">
        <v>3473.25</v>
      </c>
      <c r="M2812" s="294">
        <v>3245.4</v>
      </c>
      <c r="N2812" s="291" t="s">
        <v>42</v>
      </c>
    </row>
    <row r="2813" s="291" customFormat="1" hidden="1" outlineLevel="2" spans="1:14">
      <c r="A2813" s="291">
        <v>2568</v>
      </c>
      <c r="B2813" s="291" t="s">
        <v>1164</v>
      </c>
      <c r="C2813" s="291" t="s">
        <v>1667</v>
      </c>
      <c r="D2813" s="291" t="s">
        <v>460</v>
      </c>
      <c r="E2813" s="291" t="s">
        <v>1166</v>
      </c>
      <c r="F2813" s="291" t="s">
        <v>1167</v>
      </c>
      <c r="G2813" s="291" t="s">
        <v>1174</v>
      </c>
      <c r="H2813" s="294">
        <v>18.23</v>
      </c>
      <c r="I2813" s="294">
        <v>36.456</v>
      </c>
      <c r="J2813" s="291" t="s">
        <v>1169</v>
      </c>
      <c r="K2813" s="294">
        <v>227.85</v>
      </c>
      <c r="L2813" s="294">
        <v>3473.25</v>
      </c>
      <c r="M2813" s="294">
        <v>3245.4</v>
      </c>
      <c r="N2813" s="291" t="s">
        <v>42</v>
      </c>
    </row>
    <row r="2814" s="291" customFormat="1" hidden="1" outlineLevel="2" spans="1:14">
      <c r="A2814" s="291">
        <v>2569</v>
      </c>
      <c r="B2814" s="291" t="s">
        <v>1164</v>
      </c>
      <c r="C2814" s="291" t="s">
        <v>1667</v>
      </c>
      <c r="D2814" s="291" t="s">
        <v>460</v>
      </c>
      <c r="E2814" s="291" t="s">
        <v>1166</v>
      </c>
      <c r="F2814" s="291" t="s">
        <v>1167</v>
      </c>
      <c r="G2814" s="291" t="s">
        <v>1175</v>
      </c>
      <c r="H2814" s="294">
        <v>18.23</v>
      </c>
      <c r="I2814" s="294">
        <v>36.456</v>
      </c>
      <c r="J2814" s="291" t="s">
        <v>1169</v>
      </c>
      <c r="K2814" s="294">
        <v>227.85</v>
      </c>
      <c r="L2814" s="294">
        <v>3473.25</v>
      </c>
      <c r="M2814" s="294">
        <v>3245.4</v>
      </c>
      <c r="N2814" s="291" t="s">
        <v>42</v>
      </c>
    </row>
    <row r="2815" s="291" customFormat="1" outlineLevel="1" collapsed="1" spans="4:14">
      <c r="D2815" s="293" t="s">
        <v>1668</v>
      </c>
      <c r="H2815" s="294">
        <f>SUBTOTAL(9,H2804:H2814)</f>
        <v>200.53</v>
      </c>
      <c r="I2815" s="294">
        <f>SUBTOTAL(9,I2804:I2814)</f>
        <v>401.016</v>
      </c>
      <c r="K2815" s="294"/>
      <c r="L2815" s="294"/>
      <c r="M2815" s="294"/>
      <c r="N2815" s="291">
        <f>SUBTOTAL(9,N2804:N2814)</f>
        <v>0</v>
      </c>
    </row>
    <row r="2816" s="291" customFormat="1" hidden="1" outlineLevel="2" spans="1:14">
      <c r="A2816" s="291">
        <v>2570</v>
      </c>
      <c r="B2816" s="291" t="s">
        <v>1164</v>
      </c>
      <c r="C2816" s="291" t="s">
        <v>1669</v>
      </c>
      <c r="D2816" s="291" t="s">
        <v>476</v>
      </c>
      <c r="E2816" s="291" t="s">
        <v>1166</v>
      </c>
      <c r="F2816" s="291" t="s">
        <v>1167</v>
      </c>
      <c r="G2816" s="291" t="s">
        <v>1178</v>
      </c>
      <c r="H2816" s="294">
        <v>18.23</v>
      </c>
      <c r="I2816" s="294">
        <v>36.456</v>
      </c>
      <c r="J2816" s="291" t="s">
        <v>1169</v>
      </c>
      <c r="K2816" s="294">
        <v>227.85</v>
      </c>
      <c r="L2816" s="294">
        <v>3473.25</v>
      </c>
      <c r="M2816" s="294">
        <v>3245.4</v>
      </c>
      <c r="N2816" s="291" t="s">
        <v>42</v>
      </c>
    </row>
    <row r="2817" s="291" customFormat="1" hidden="1" outlineLevel="2" spans="1:14">
      <c r="A2817" s="291">
        <v>2571</v>
      </c>
      <c r="B2817" s="291" t="s">
        <v>1164</v>
      </c>
      <c r="C2817" s="291" t="s">
        <v>1669</v>
      </c>
      <c r="D2817" s="291" t="s">
        <v>476</v>
      </c>
      <c r="E2817" s="291" t="s">
        <v>1166</v>
      </c>
      <c r="F2817" s="291" t="s">
        <v>1167</v>
      </c>
      <c r="G2817" s="291" t="s">
        <v>1179</v>
      </c>
      <c r="H2817" s="294">
        <v>18.23</v>
      </c>
      <c r="I2817" s="294">
        <v>36.456</v>
      </c>
      <c r="J2817" s="291" t="s">
        <v>1169</v>
      </c>
      <c r="K2817" s="294">
        <v>227.85</v>
      </c>
      <c r="L2817" s="294">
        <v>3473.25</v>
      </c>
      <c r="M2817" s="294">
        <v>3245.4</v>
      </c>
      <c r="N2817" s="291" t="s">
        <v>42</v>
      </c>
    </row>
    <row r="2818" s="291" customFormat="1" hidden="1" outlineLevel="2" spans="1:14">
      <c r="A2818" s="291">
        <v>2572</v>
      </c>
      <c r="B2818" s="291" t="s">
        <v>1164</v>
      </c>
      <c r="C2818" s="291" t="s">
        <v>1669</v>
      </c>
      <c r="D2818" s="291" t="s">
        <v>476</v>
      </c>
      <c r="E2818" s="291" t="s">
        <v>1166</v>
      </c>
      <c r="F2818" s="291" t="s">
        <v>1167</v>
      </c>
      <c r="G2818" s="291" t="s">
        <v>1180</v>
      </c>
      <c r="H2818" s="294">
        <v>18.23</v>
      </c>
      <c r="I2818" s="294">
        <v>36.456</v>
      </c>
      <c r="J2818" s="291" t="s">
        <v>1169</v>
      </c>
      <c r="K2818" s="294">
        <v>227.85</v>
      </c>
      <c r="L2818" s="294">
        <v>3473.25</v>
      </c>
      <c r="M2818" s="294">
        <v>3245.4</v>
      </c>
      <c r="N2818" s="291" t="s">
        <v>42</v>
      </c>
    </row>
    <row r="2819" s="291" customFormat="1" hidden="1" outlineLevel="2" spans="1:14">
      <c r="A2819" s="291">
        <v>2573</v>
      </c>
      <c r="B2819" s="291" t="s">
        <v>1164</v>
      </c>
      <c r="C2819" s="291" t="s">
        <v>1669</v>
      </c>
      <c r="D2819" s="291" t="s">
        <v>476</v>
      </c>
      <c r="E2819" s="291" t="s">
        <v>1166</v>
      </c>
      <c r="F2819" s="291" t="s">
        <v>1167</v>
      </c>
      <c r="G2819" s="291" t="s">
        <v>1181</v>
      </c>
      <c r="H2819" s="294">
        <v>18.23</v>
      </c>
      <c r="I2819" s="294">
        <v>36.456</v>
      </c>
      <c r="J2819" s="291" t="s">
        <v>1169</v>
      </c>
      <c r="K2819" s="294">
        <v>227.85</v>
      </c>
      <c r="L2819" s="294">
        <v>3473.25</v>
      </c>
      <c r="M2819" s="294">
        <v>3245.4</v>
      </c>
      <c r="N2819" s="291" t="s">
        <v>42</v>
      </c>
    </row>
    <row r="2820" s="291" customFormat="1" hidden="1" outlineLevel="2" spans="1:14">
      <c r="A2820" s="291">
        <v>2574</v>
      </c>
      <c r="B2820" s="291" t="s">
        <v>1164</v>
      </c>
      <c r="C2820" s="291" t="s">
        <v>1669</v>
      </c>
      <c r="D2820" s="291" t="s">
        <v>476</v>
      </c>
      <c r="E2820" s="291" t="s">
        <v>1166</v>
      </c>
      <c r="F2820" s="291" t="s">
        <v>1167</v>
      </c>
      <c r="G2820" s="291" t="s">
        <v>1168</v>
      </c>
      <c r="H2820" s="294">
        <v>18.23</v>
      </c>
      <c r="I2820" s="294">
        <v>36.456</v>
      </c>
      <c r="J2820" s="291" t="s">
        <v>1169</v>
      </c>
      <c r="K2820" s="294">
        <v>227.85</v>
      </c>
      <c r="L2820" s="294">
        <v>3473.25</v>
      </c>
      <c r="M2820" s="294">
        <v>3245.4</v>
      </c>
      <c r="N2820" s="291" t="s">
        <v>42</v>
      </c>
    </row>
    <row r="2821" s="291" customFormat="1" hidden="1" outlineLevel="2" spans="1:14">
      <c r="A2821" s="291">
        <v>2575</v>
      </c>
      <c r="B2821" s="291" t="s">
        <v>1164</v>
      </c>
      <c r="C2821" s="291" t="s">
        <v>1669</v>
      </c>
      <c r="D2821" s="291" t="s">
        <v>476</v>
      </c>
      <c r="E2821" s="291" t="s">
        <v>1166</v>
      </c>
      <c r="F2821" s="291" t="s">
        <v>1167</v>
      </c>
      <c r="G2821" s="291" t="s">
        <v>1170</v>
      </c>
      <c r="H2821" s="294">
        <v>18.23</v>
      </c>
      <c r="I2821" s="294">
        <v>36.456</v>
      </c>
      <c r="J2821" s="291" t="s">
        <v>1169</v>
      </c>
      <c r="K2821" s="294">
        <v>227.85</v>
      </c>
      <c r="L2821" s="294">
        <v>3473.25</v>
      </c>
      <c r="M2821" s="294">
        <v>3245.4</v>
      </c>
      <c r="N2821" s="291" t="s">
        <v>42</v>
      </c>
    </row>
    <row r="2822" s="291" customFormat="1" hidden="1" outlineLevel="2" spans="1:14">
      <c r="A2822" s="291">
        <v>2576</v>
      </c>
      <c r="B2822" s="291" t="s">
        <v>1164</v>
      </c>
      <c r="C2822" s="291" t="s">
        <v>1669</v>
      </c>
      <c r="D2822" s="291" t="s">
        <v>476</v>
      </c>
      <c r="E2822" s="291" t="s">
        <v>1166</v>
      </c>
      <c r="F2822" s="291" t="s">
        <v>1167</v>
      </c>
      <c r="G2822" s="291" t="s">
        <v>1171</v>
      </c>
      <c r="H2822" s="294">
        <v>18.23</v>
      </c>
      <c r="I2822" s="294">
        <v>36.456</v>
      </c>
      <c r="J2822" s="291" t="s">
        <v>1169</v>
      </c>
      <c r="K2822" s="294">
        <v>227.85</v>
      </c>
      <c r="L2822" s="294">
        <v>3473.25</v>
      </c>
      <c r="M2822" s="294">
        <v>3245.4</v>
      </c>
      <c r="N2822" s="291" t="s">
        <v>42</v>
      </c>
    </row>
    <row r="2823" s="291" customFormat="1" hidden="1" outlineLevel="2" spans="1:14">
      <c r="A2823" s="291">
        <v>2577</v>
      </c>
      <c r="B2823" s="291" t="s">
        <v>1164</v>
      </c>
      <c r="C2823" s="291" t="s">
        <v>1669</v>
      </c>
      <c r="D2823" s="291" t="s">
        <v>476</v>
      </c>
      <c r="E2823" s="291" t="s">
        <v>1166</v>
      </c>
      <c r="F2823" s="291" t="s">
        <v>1167</v>
      </c>
      <c r="G2823" s="291" t="s">
        <v>1172</v>
      </c>
      <c r="H2823" s="294">
        <v>18.23</v>
      </c>
      <c r="I2823" s="294">
        <v>36.456</v>
      </c>
      <c r="J2823" s="291" t="s">
        <v>1169</v>
      </c>
      <c r="K2823" s="294">
        <v>227.85</v>
      </c>
      <c r="L2823" s="294">
        <v>3473.25</v>
      </c>
      <c r="M2823" s="294">
        <v>3245.4</v>
      </c>
      <c r="N2823" s="291" t="s">
        <v>42</v>
      </c>
    </row>
    <row r="2824" s="291" customFormat="1" hidden="1" outlineLevel="2" spans="1:14">
      <c r="A2824" s="291">
        <v>2578</v>
      </c>
      <c r="B2824" s="291" t="s">
        <v>1164</v>
      </c>
      <c r="C2824" s="291" t="s">
        <v>1669</v>
      </c>
      <c r="D2824" s="291" t="s">
        <v>476</v>
      </c>
      <c r="E2824" s="291" t="s">
        <v>1166</v>
      </c>
      <c r="F2824" s="291" t="s">
        <v>1167</v>
      </c>
      <c r="G2824" s="291" t="s">
        <v>1173</v>
      </c>
      <c r="H2824" s="294">
        <v>18.23</v>
      </c>
      <c r="I2824" s="294">
        <v>36.456</v>
      </c>
      <c r="J2824" s="291" t="s">
        <v>1169</v>
      </c>
      <c r="K2824" s="294">
        <v>227.85</v>
      </c>
      <c r="L2824" s="294">
        <v>3473.25</v>
      </c>
      <c r="M2824" s="294">
        <v>3245.4</v>
      </c>
      <c r="N2824" s="291" t="s">
        <v>42</v>
      </c>
    </row>
    <row r="2825" s="291" customFormat="1" hidden="1" outlineLevel="2" spans="1:14">
      <c r="A2825" s="291">
        <v>2579</v>
      </c>
      <c r="B2825" s="291" t="s">
        <v>1164</v>
      </c>
      <c r="C2825" s="291" t="s">
        <v>1669</v>
      </c>
      <c r="D2825" s="291" t="s">
        <v>476</v>
      </c>
      <c r="E2825" s="291" t="s">
        <v>1166</v>
      </c>
      <c r="F2825" s="291" t="s">
        <v>1167</v>
      </c>
      <c r="G2825" s="291" t="s">
        <v>1174</v>
      </c>
      <c r="H2825" s="294">
        <v>18.23</v>
      </c>
      <c r="I2825" s="294">
        <v>36.456</v>
      </c>
      <c r="J2825" s="291" t="s">
        <v>1169</v>
      </c>
      <c r="K2825" s="294">
        <v>227.85</v>
      </c>
      <c r="L2825" s="294">
        <v>3473.25</v>
      </c>
      <c r="M2825" s="294">
        <v>3245.4</v>
      </c>
      <c r="N2825" s="291" t="s">
        <v>42</v>
      </c>
    </row>
    <row r="2826" s="291" customFormat="1" hidden="1" outlineLevel="2" spans="1:14">
      <c r="A2826" s="291">
        <v>2580</v>
      </c>
      <c r="B2826" s="291" t="s">
        <v>1164</v>
      </c>
      <c r="C2826" s="291" t="s">
        <v>1669</v>
      </c>
      <c r="D2826" s="291" t="s">
        <v>476</v>
      </c>
      <c r="E2826" s="291" t="s">
        <v>1166</v>
      </c>
      <c r="F2826" s="291" t="s">
        <v>1167</v>
      </c>
      <c r="G2826" s="291" t="s">
        <v>1175</v>
      </c>
      <c r="H2826" s="294">
        <v>18.23</v>
      </c>
      <c r="I2826" s="294">
        <v>36.456</v>
      </c>
      <c r="J2826" s="291" t="s">
        <v>1169</v>
      </c>
      <c r="K2826" s="294">
        <v>227.85</v>
      </c>
      <c r="L2826" s="294">
        <v>3473.25</v>
      </c>
      <c r="M2826" s="294">
        <v>3245.4</v>
      </c>
      <c r="N2826" s="291" t="s">
        <v>42</v>
      </c>
    </row>
    <row r="2827" s="291" customFormat="1" outlineLevel="1" collapsed="1" spans="4:14">
      <c r="D2827" s="293" t="s">
        <v>1670</v>
      </c>
      <c r="H2827" s="294">
        <f>SUBTOTAL(9,H2816:H2826)</f>
        <v>200.53</v>
      </c>
      <c r="I2827" s="294">
        <f>SUBTOTAL(9,I2816:I2826)</f>
        <v>401.016</v>
      </c>
      <c r="K2827" s="294"/>
      <c r="L2827" s="294"/>
      <c r="M2827" s="294"/>
      <c r="N2827" s="291">
        <f>SUBTOTAL(9,N2816:N2826)</f>
        <v>0</v>
      </c>
    </row>
    <row r="2828" s="291" customFormat="1" hidden="1" outlineLevel="2" spans="1:14">
      <c r="A2828" s="291">
        <v>2581</v>
      </c>
      <c r="B2828" s="291" t="s">
        <v>1164</v>
      </c>
      <c r="C2828" s="291" t="s">
        <v>1671</v>
      </c>
      <c r="D2828" s="291" t="s">
        <v>480</v>
      </c>
      <c r="E2828" s="291" t="s">
        <v>1166</v>
      </c>
      <c r="F2828" s="291" t="s">
        <v>1167</v>
      </c>
      <c r="G2828" s="291" t="s">
        <v>1178</v>
      </c>
      <c r="H2828" s="294">
        <v>18.23</v>
      </c>
      <c r="I2828" s="294">
        <v>36.456</v>
      </c>
      <c r="J2828" s="291" t="s">
        <v>1169</v>
      </c>
      <c r="K2828" s="294">
        <v>227.85</v>
      </c>
      <c r="L2828" s="294">
        <v>3473.25</v>
      </c>
      <c r="M2828" s="294">
        <v>3245.4</v>
      </c>
      <c r="N2828" s="291" t="s">
        <v>42</v>
      </c>
    </row>
    <row r="2829" s="291" customFormat="1" hidden="1" outlineLevel="2" spans="1:14">
      <c r="A2829" s="291">
        <v>2582</v>
      </c>
      <c r="B2829" s="291" t="s">
        <v>1164</v>
      </c>
      <c r="C2829" s="291" t="s">
        <v>1671</v>
      </c>
      <c r="D2829" s="291" t="s">
        <v>480</v>
      </c>
      <c r="E2829" s="291" t="s">
        <v>1166</v>
      </c>
      <c r="F2829" s="291" t="s">
        <v>1167</v>
      </c>
      <c r="G2829" s="291" t="s">
        <v>1179</v>
      </c>
      <c r="H2829" s="294">
        <v>18.23</v>
      </c>
      <c r="I2829" s="294">
        <v>36.456</v>
      </c>
      <c r="J2829" s="291" t="s">
        <v>1169</v>
      </c>
      <c r="K2829" s="294">
        <v>227.85</v>
      </c>
      <c r="L2829" s="294">
        <v>3473.25</v>
      </c>
      <c r="M2829" s="294">
        <v>3245.4</v>
      </c>
      <c r="N2829" s="291" t="s">
        <v>42</v>
      </c>
    </row>
    <row r="2830" s="291" customFormat="1" hidden="1" outlineLevel="2" spans="1:14">
      <c r="A2830" s="291">
        <v>2583</v>
      </c>
      <c r="B2830" s="291" t="s">
        <v>1164</v>
      </c>
      <c r="C2830" s="291" t="s">
        <v>1671</v>
      </c>
      <c r="D2830" s="291" t="s">
        <v>480</v>
      </c>
      <c r="E2830" s="291" t="s">
        <v>1166</v>
      </c>
      <c r="F2830" s="291" t="s">
        <v>1167</v>
      </c>
      <c r="G2830" s="291" t="s">
        <v>1180</v>
      </c>
      <c r="H2830" s="294">
        <v>18.23</v>
      </c>
      <c r="I2830" s="294">
        <v>36.456</v>
      </c>
      <c r="J2830" s="291" t="s">
        <v>1169</v>
      </c>
      <c r="K2830" s="294">
        <v>227.85</v>
      </c>
      <c r="L2830" s="294">
        <v>3473.25</v>
      </c>
      <c r="M2830" s="294">
        <v>3245.4</v>
      </c>
      <c r="N2830" s="291" t="s">
        <v>42</v>
      </c>
    </row>
    <row r="2831" s="291" customFormat="1" hidden="1" outlineLevel="2" spans="1:14">
      <c r="A2831" s="291">
        <v>2584</v>
      </c>
      <c r="B2831" s="291" t="s">
        <v>1164</v>
      </c>
      <c r="C2831" s="291" t="s">
        <v>1671</v>
      </c>
      <c r="D2831" s="291" t="s">
        <v>480</v>
      </c>
      <c r="E2831" s="291" t="s">
        <v>1166</v>
      </c>
      <c r="F2831" s="291" t="s">
        <v>1167</v>
      </c>
      <c r="G2831" s="291" t="s">
        <v>1181</v>
      </c>
      <c r="H2831" s="294">
        <v>18.23</v>
      </c>
      <c r="I2831" s="294">
        <v>36.456</v>
      </c>
      <c r="J2831" s="291" t="s">
        <v>1169</v>
      </c>
      <c r="K2831" s="294">
        <v>227.85</v>
      </c>
      <c r="L2831" s="294">
        <v>3473.25</v>
      </c>
      <c r="M2831" s="294">
        <v>3245.4</v>
      </c>
      <c r="N2831" s="291" t="s">
        <v>42</v>
      </c>
    </row>
    <row r="2832" s="291" customFormat="1" hidden="1" outlineLevel="2" spans="1:14">
      <c r="A2832" s="291">
        <v>2585</v>
      </c>
      <c r="B2832" s="291" t="s">
        <v>1164</v>
      </c>
      <c r="C2832" s="291" t="s">
        <v>1671</v>
      </c>
      <c r="D2832" s="291" t="s">
        <v>480</v>
      </c>
      <c r="E2832" s="291" t="s">
        <v>1166</v>
      </c>
      <c r="F2832" s="291" t="s">
        <v>1167</v>
      </c>
      <c r="G2832" s="291" t="s">
        <v>1168</v>
      </c>
      <c r="H2832" s="294">
        <v>18.23</v>
      </c>
      <c r="I2832" s="294">
        <v>36.456</v>
      </c>
      <c r="J2832" s="291" t="s">
        <v>1169</v>
      </c>
      <c r="K2832" s="294">
        <v>227.85</v>
      </c>
      <c r="L2832" s="294">
        <v>3473.25</v>
      </c>
      <c r="M2832" s="294">
        <v>3245.4</v>
      </c>
      <c r="N2832" s="291" t="s">
        <v>42</v>
      </c>
    </row>
    <row r="2833" s="291" customFormat="1" hidden="1" outlineLevel="2" spans="1:14">
      <c r="A2833" s="291">
        <v>2586</v>
      </c>
      <c r="B2833" s="291" t="s">
        <v>1164</v>
      </c>
      <c r="C2833" s="291" t="s">
        <v>1671</v>
      </c>
      <c r="D2833" s="291" t="s">
        <v>480</v>
      </c>
      <c r="E2833" s="291" t="s">
        <v>1166</v>
      </c>
      <c r="F2833" s="291" t="s">
        <v>1167</v>
      </c>
      <c r="G2833" s="291" t="s">
        <v>1170</v>
      </c>
      <c r="H2833" s="294">
        <v>18.23</v>
      </c>
      <c r="I2833" s="294">
        <v>36.456</v>
      </c>
      <c r="J2833" s="291" t="s">
        <v>1169</v>
      </c>
      <c r="K2833" s="294">
        <v>227.85</v>
      </c>
      <c r="L2833" s="294">
        <v>3473.25</v>
      </c>
      <c r="M2833" s="294">
        <v>3245.4</v>
      </c>
      <c r="N2833" s="291" t="s">
        <v>42</v>
      </c>
    </row>
    <row r="2834" s="291" customFormat="1" hidden="1" outlineLevel="2" spans="1:14">
      <c r="A2834" s="291">
        <v>2587</v>
      </c>
      <c r="B2834" s="291" t="s">
        <v>1164</v>
      </c>
      <c r="C2834" s="291" t="s">
        <v>1671</v>
      </c>
      <c r="D2834" s="291" t="s">
        <v>480</v>
      </c>
      <c r="E2834" s="291" t="s">
        <v>1166</v>
      </c>
      <c r="F2834" s="291" t="s">
        <v>1167</v>
      </c>
      <c r="G2834" s="291" t="s">
        <v>1171</v>
      </c>
      <c r="H2834" s="294">
        <v>18.23</v>
      </c>
      <c r="I2834" s="294">
        <v>36.456</v>
      </c>
      <c r="J2834" s="291" t="s">
        <v>1169</v>
      </c>
      <c r="K2834" s="294">
        <v>227.85</v>
      </c>
      <c r="L2834" s="294">
        <v>3473.25</v>
      </c>
      <c r="M2834" s="294">
        <v>3245.4</v>
      </c>
      <c r="N2834" s="291" t="s">
        <v>42</v>
      </c>
    </row>
    <row r="2835" s="291" customFormat="1" hidden="1" outlineLevel="2" spans="1:14">
      <c r="A2835" s="291">
        <v>2588</v>
      </c>
      <c r="B2835" s="291" t="s">
        <v>1164</v>
      </c>
      <c r="C2835" s="291" t="s">
        <v>1671</v>
      </c>
      <c r="D2835" s="291" t="s">
        <v>480</v>
      </c>
      <c r="E2835" s="291" t="s">
        <v>1166</v>
      </c>
      <c r="F2835" s="291" t="s">
        <v>1167</v>
      </c>
      <c r="G2835" s="291" t="s">
        <v>1172</v>
      </c>
      <c r="H2835" s="294">
        <v>18.23</v>
      </c>
      <c r="I2835" s="294">
        <v>36.456</v>
      </c>
      <c r="J2835" s="291" t="s">
        <v>1169</v>
      </c>
      <c r="K2835" s="294">
        <v>227.85</v>
      </c>
      <c r="L2835" s="294">
        <v>3473.25</v>
      </c>
      <c r="M2835" s="294">
        <v>3245.4</v>
      </c>
      <c r="N2835" s="291" t="s">
        <v>42</v>
      </c>
    </row>
    <row r="2836" s="291" customFormat="1" hidden="1" outlineLevel="2" spans="1:14">
      <c r="A2836" s="291">
        <v>2589</v>
      </c>
      <c r="B2836" s="291" t="s">
        <v>1164</v>
      </c>
      <c r="C2836" s="291" t="s">
        <v>1671</v>
      </c>
      <c r="D2836" s="291" t="s">
        <v>480</v>
      </c>
      <c r="E2836" s="291" t="s">
        <v>1166</v>
      </c>
      <c r="F2836" s="291" t="s">
        <v>1167</v>
      </c>
      <c r="G2836" s="291" t="s">
        <v>1173</v>
      </c>
      <c r="H2836" s="294">
        <v>18.23</v>
      </c>
      <c r="I2836" s="294">
        <v>36.456</v>
      </c>
      <c r="J2836" s="291" t="s">
        <v>1169</v>
      </c>
      <c r="K2836" s="294">
        <v>227.85</v>
      </c>
      <c r="L2836" s="294">
        <v>3473.25</v>
      </c>
      <c r="M2836" s="294">
        <v>3245.4</v>
      </c>
      <c r="N2836" s="291" t="s">
        <v>42</v>
      </c>
    </row>
    <row r="2837" s="291" customFormat="1" hidden="1" outlineLevel="2" spans="1:14">
      <c r="A2837" s="291">
        <v>2590</v>
      </c>
      <c r="B2837" s="291" t="s">
        <v>1164</v>
      </c>
      <c r="C2837" s="291" t="s">
        <v>1671</v>
      </c>
      <c r="D2837" s="291" t="s">
        <v>480</v>
      </c>
      <c r="E2837" s="291" t="s">
        <v>1166</v>
      </c>
      <c r="F2837" s="291" t="s">
        <v>1167</v>
      </c>
      <c r="G2837" s="291" t="s">
        <v>1174</v>
      </c>
      <c r="H2837" s="294">
        <v>18.23</v>
      </c>
      <c r="I2837" s="294">
        <v>36.456</v>
      </c>
      <c r="J2837" s="291" t="s">
        <v>1169</v>
      </c>
      <c r="K2837" s="294">
        <v>227.85</v>
      </c>
      <c r="L2837" s="294">
        <v>3473.25</v>
      </c>
      <c r="M2837" s="294">
        <v>3245.4</v>
      </c>
      <c r="N2837" s="291" t="s">
        <v>42</v>
      </c>
    </row>
    <row r="2838" s="291" customFormat="1" hidden="1" outlineLevel="2" spans="1:14">
      <c r="A2838" s="291">
        <v>2591</v>
      </c>
      <c r="B2838" s="291" t="s">
        <v>1164</v>
      </c>
      <c r="C2838" s="291" t="s">
        <v>1671</v>
      </c>
      <c r="D2838" s="291" t="s">
        <v>480</v>
      </c>
      <c r="E2838" s="291" t="s">
        <v>1166</v>
      </c>
      <c r="F2838" s="291" t="s">
        <v>1167</v>
      </c>
      <c r="G2838" s="291" t="s">
        <v>1175</v>
      </c>
      <c r="H2838" s="294">
        <v>18.23</v>
      </c>
      <c r="I2838" s="294">
        <v>36.456</v>
      </c>
      <c r="J2838" s="291" t="s">
        <v>1169</v>
      </c>
      <c r="K2838" s="294">
        <v>227.85</v>
      </c>
      <c r="L2838" s="294">
        <v>3473.25</v>
      </c>
      <c r="M2838" s="294">
        <v>3245.4</v>
      </c>
      <c r="N2838" s="291" t="s">
        <v>42</v>
      </c>
    </row>
    <row r="2839" s="291" customFormat="1" outlineLevel="1" collapsed="1" spans="4:14">
      <c r="D2839" s="293" t="s">
        <v>1672</v>
      </c>
      <c r="H2839" s="294">
        <f>SUBTOTAL(9,H2828:H2838)</f>
        <v>200.53</v>
      </c>
      <c r="I2839" s="294">
        <f>SUBTOTAL(9,I2828:I2838)</f>
        <v>401.016</v>
      </c>
      <c r="K2839" s="294"/>
      <c r="L2839" s="294"/>
      <c r="M2839" s="294"/>
      <c r="N2839" s="291">
        <f>SUBTOTAL(9,N2828:N2838)</f>
        <v>0</v>
      </c>
    </row>
    <row r="2840" s="291" customFormat="1" hidden="1" outlineLevel="2" spans="1:14">
      <c r="A2840" s="291">
        <v>2592</v>
      </c>
      <c r="B2840" s="291" t="s">
        <v>1164</v>
      </c>
      <c r="C2840" s="291" t="s">
        <v>1673</v>
      </c>
      <c r="D2840" s="291" t="s">
        <v>432</v>
      </c>
      <c r="E2840" s="291" t="s">
        <v>1166</v>
      </c>
      <c r="F2840" s="291" t="s">
        <v>1167</v>
      </c>
      <c r="G2840" s="291" t="s">
        <v>1178</v>
      </c>
      <c r="H2840" s="294">
        <v>18.23</v>
      </c>
      <c r="I2840" s="294">
        <v>36.456</v>
      </c>
      <c r="J2840" s="291" t="s">
        <v>1169</v>
      </c>
      <c r="K2840" s="294">
        <v>227.85</v>
      </c>
      <c r="L2840" s="294">
        <v>3473.25</v>
      </c>
      <c r="M2840" s="294">
        <v>3245.4</v>
      </c>
      <c r="N2840" s="291" t="s">
        <v>42</v>
      </c>
    </row>
    <row r="2841" s="291" customFormat="1" hidden="1" outlineLevel="2" spans="1:14">
      <c r="A2841" s="291">
        <v>2593</v>
      </c>
      <c r="B2841" s="291" t="s">
        <v>1164</v>
      </c>
      <c r="C2841" s="291" t="s">
        <v>1673</v>
      </c>
      <c r="D2841" s="291" t="s">
        <v>432</v>
      </c>
      <c r="E2841" s="291" t="s">
        <v>1166</v>
      </c>
      <c r="F2841" s="291" t="s">
        <v>1167</v>
      </c>
      <c r="G2841" s="291" t="s">
        <v>1179</v>
      </c>
      <c r="H2841" s="294">
        <v>18.23</v>
      </c>
      <c r="I2841" s="294">
        <v>36.456</v>
      </c>
      <c r="J2841" s="291" t="s">
        <v>1169</v>
      </c>
      <c r="K2841" s="294">
        <v>227.85</v>
      </c>
      <c r="L2841" s="294">
        <v>3473.25</v>
      </c>
      <c r="M2841" s="294">
        <v>3245.4</v>
      </c>
      <c r="N2841" s="291" t="s">
        <v>42</v>
      </c>
    </row>
    <row r="2842" s="291" customFormat="1" hidden="1" outlineLevel="2" spans="1:14">
      <c r="A2842" s="291">
        <v>2594</v>
      </c>
      <c r="B2842" s="291" t="s">
        <v>1164</v>
      </c>
      <c r="C2842" s="291" t="s">
        <v>1673</v>
      </c>
      <c r="D2842" s="291" t="s">
        <v>432</v>
      </c>
      <c r="E2842" s="291" t="s">
        <v>1166</v>
      </c>
      <c r="F2842" s="291" t="s">
        <v>1167</v>
      </c>
      <c r="G2842" s="291" t="s">
        <v>1180</v>
      </c>
      <c r="H2842" s="294">
        <v>18.23</v>
      </c>
      <c r="I2842" s="294">
        <v>36.456</v>
      </c>
      <c r="J2842" s="291" t="s">
        <v>1169</v>
      </c>
      <c r="K2842" s="294">
        <v>227.85</v>
      </c>
      <c r="L2842" s="294">
        <v>3473.25</v>
      </c>
      <c r="M2842" s="294">
        <v>3245.4</v>
      </c>
      <c r="N2842" s="291" t="s">
        <v>42</v>
      </c>
    </row>
    <row r="2843" s="291" customFormat="1" hidden="1" outlineLevel="2" spans="1:14">
      <c r="A2843" s="291">
        <v>2595</v>
      </c>
      <c r="B2843" s="291" t="s">
        <v>1164</v>
      </c>
      <c r="C2843" s="291" t="s">
        <v>1673</v>
      </c>
      <c r="D2843" s="291" t="s">
        <v>432</v>
      </c>
      <c r="E2843" s="291" t="s">
        <v>1166</v>
      </c>
      <c r="F2843" s="291" t="s">
        <v>1167</v>
      </c>
      <c r="G2843" s="291" t="s">
        <v>1181</v>
      </c>
      <c r="H2843" s="294">
        <v>18.23</v>
      </c>
      <c r="I2843" s="294">
        <v>36.456</v>
      </c>
      <c r="J2843" s="291" t="s">
        <v>1169</v>
      </c>
      <c r="K2843" s="294">
        <v>227.85</v>
      </c>
      <c r="L2843" s="294">
        <v>3473.25</v>
      </c>
      <c r="M2843" s="294">
        <v>3245.4</v>
      </c>
      <c r="N2843" s="291" t="s">
        <v>42</v>
      </c>
    </row>
    <row r="2844" s="291" customFormat="1" hidden="1" outlineLevel="2" spans="1:14">
      <c r="A2844" s="291">
        <v>2596</v>
      </c>
      <c r="B2844" s="291" t="s">
        <v>1164</v>
      </c>
      <c r="C2844" s="291" t="s">
        <v>1673</v>
      </c>
      <c r="D2844" s="291" t="s">
        <v>432</v>
      </c>
      <c r="E2844" s="291" t="s">
        <v>1166</v>
      </c>
      <c r="F2844" s="291" t="s">
        <v>1167</v>
      </c>
      <c r="G2844" s="291" t="s">
        <v>1168</v>
      </c>
      <c r="H2844" s="294">
        <v>18.23</v>
      </c>
      <c r="I2844" s="294">
        <v>36.456</v>
      </c>
      <c r="J2844" s="291" t="s">
        <v>1169</v>
      </c>
      <c r="K2844" s="294">
        <v>227.85</v>
      </c>
      <c r="L2844" s="294">
        <v>3473.25</v>
      </c>
      <c r="M2844" s="294">
        <v>3245.4</v>
      </c>
      <c r="N2844" s="291" t="s">
        <v>42</v>
      </c>
    </row>
    <row r="2845" s="291" customFormat="1" hidden="1" outlineLevel="2" spans="1:14">
      <c r="A2845" s="291">
        <v>2597</v>
      </c>
      <c r="B2845" s="291" t="s">
        <v>1164</v>
      </c>
      <c r="C2845" s="291" t="s">
        <v>1673</v>
      </c>
      <c r="D2845" s="291" t="s">
        <v>432</v>
      </c>
      <c r="E2845" s="291" t="s">
        <v>1166</v>
      </c>
      <c r="F2845" s="291" t="s">
        <v>1167</v>
      </c>
      <c r="G2845" s="291" t="s">
        <v>1170</v>
      </c>
      <c r="H2845" s="294">
        <v>18.23</v>
      </c>
      <c r="I2845" s="294">
        <v>36.456</v>
      </c>
      <c r="J2845" s="291" t="s">
        <v>1169</v>
      </c>
      <c r="K2845" s="294">
        <v>227.85</v>
      </c>
      <c r="L2845" s="294">
        <v>3473.25</v>
      </c>
      <c r="M2845" s="294">
        <v>3245.4</v>
      </c>
      <c r="N2845" s="291" t="s">
        <v>42</v>
      </c>
    </row>
    <row r="2846" s="291" customFormat="1" hidden="1" outlineLevel="2" spans="1:14">
      <c r="A2846" s="291">
        <v>2598</v>
      </c>
      <c r="B2846" s="291" t="s">
        <v>1164</v>
      </c>
      <c r="C2846" s="291" t="s">
        <v>1673</v>
      </c>
      <c r="D2846" s="291" t="s">
        <v>432</v>
      </c>
      <c r="E2846" s="291" t="s">
        <v>1166</v>
      </c>
      <c r="F2846" s="291" t="s">
        <v>1167</v>
      </c>
      <c r="G2846" s="291" t="s">
        <v>1171</v>
      </c>
      <c r="H2846" s="294">
        <v>18.23</v>
      </c>
      <c r="I2846" s="294">
        <v>36.456</v>
      </c>
      <c r="J2846" s="291" t="s">
        <v>1169</v>
      </c>
      <c r="K2846" s="294">
        <v>227.85</v>
      </c>
      <c r="L2846" s="294">
        <v>3473.25</v>
      </c>
      <c r="M2846" s="294">
        <v>3245.4</v>
      </c>
      <c r="N2846" s="291" t="s">
        <v>42</v>
      </c>
    </row>
    <row r="2847" s="291" customFormat="1" hidden="1" outlineLevel="2" spans="1:14">
      <c r="A2847" s="291">
        <v>2599</v>
      </c>
      <c r="B2847" s="291" t="s">
        <v>1164</v>
      </c>
      <c r="C2847" s="291" t="s">
        <v>1673</v>
      </c>
      <c r="D2847" s="291" t="s">
        <v>432</v>
      </c>
      <c r="E2847" s="291" t="s">
        <v>1166</v>
      </c>
      <c r="F2847" s="291" t="s">
        <v>1167</v>
      </c>
      <c r="G2847" s="291" t="s">
        <v>1172</v>
      </c>
      <c r="H2847" s="294">
        <v>18.23</v>
      </c>
      <c r="I2847" s="294">
        <v>36.456</v>
      </c>
      <c r="J2847" s="291" t="s">
        <v>1169</v>
      </c>
      <c r="K2847" s="294">
        <v>227.85</v>
      </c>
      <c r="L2847" s="294">
        <v>3473.25</v>
      </c>
      <c r="M2847" s="294">
        <v>3245.4</v>
      </c>
      <c r="N2847" s="291" t="s">
        <v>42</v>
      </c>
    </row>
    <row r="2848" s="291" customFormat="1" hidden="1" outlineLevel="2" spans="1:14">
      <c r="A2848" s="291">
        <v>2600</v>
      </c>
      <c r="B2848" s="291" t="s">
        <v>1164</v>
      </c>
      <c r="C2848" s="291" t="s">
        <v>1673</v>
      </c>
      <c r="D2848" s="291" t="s">
        <v>432</v>
      </c>
      <c r="E2848" s="291" t="s">
        <v>1166</v>
      </c>
      <c r="F2848" s="291" t="s">
        <v>1167</v>
      </c>
      <c r="G2848" s="291" t="s">
        <v>1173</v>
      </c>
      <c r="H2848" s="294">
        <v>18.23</v>
      </c>
      <c r="I2848" s="294">
        <v>36.456</v>
      </c>
      <c r="J2848" s="291" t="s">
        <v>1169</v>
      </c>
      <c r="K2848" s="294">
        <v>227.85</v>
      </c>
      <c r="L2848" s="294">
        <v>3473.25</v>
      </c>
      <c r="M2848" s="294">
        <v>3245.4</v>
      </c>
      <c r="N2848" s="291" t="s">
        <v>42</v>
      </c>
    </row>
    <row r="2849" s="291" customFormat="1" hidden="1" outlineLevel="2" spans="1:14">
      <c r="A2849" s="291">
        <v>2601</v>
      </c>
      <c r="B2849" s="291" t="s">
        <v>1164</v>
      </c>
      <c r="C2849" s="291" t="s">
        <v>1673</v>
      </c>
      <c r="D2849" s="291" t="s">
        <v>432</v>
      </c>
      <c r="E2849" s="291" t="s">
        <v>1166</v>
      </c>
      <c r="F2849" s="291" t="s">
        <v>1167</v>
      </c>
      <c r="G2849" s="291" t="s">
        <v>1174</v>
      </c>
      <c r="H2849" s="294">
        <v>18.23</v>
      </c>
      <c r="I2849" s="294">
        <v>36.456</v>
      </c>
      <c r="J2849" s="291" t="s">
        <v>1169</v>
      </c>
      <c r="K2849" s="294">
        <v>227.85</v>
      </c>
      <c r="L2849" s="294">
        <v>3473.25</v>
      </c>
      <c r="M2849" s="294">
        <v>3245.4</v>
      </c>
      <c r="N2849" s="291" t="s">
        <v>42</v>
      </c>
    </row>
    <row r="2850" s="291" customFormat="1" hidden="1" outlineLevel="2" spans="1:14">
      <c r="A2850" s="291">
        <v>2602</v>
      </c>
      <c r="B2850" s="291" t="s">
        <v>1164</v>
      </c>
      <c r="C2850" s="291" t="s">
        <v>1673</v>
      </c>
      <c r="D2850" s="291" t="s">
        <v>432</v>
      </c>
      <c r="E2850" s="291" t="s">
        <v>1166</v>
      </c>
      <c r="F2850" s="291" t="s">
        <v>1167</v>
      </c>
      <c r="G2850" s="291" t="s">
        <v>1175</v>
      </c>
      <c r="H2850" s="294">
        <v>18.23</v>
      </c>
      <c r="I2850" s="294">
        <v>36.456</v>
      </c>
      <c r="J2850" s="291" t="s">
        <v>1169</v>
      </c>
      <c r="K2850" s="294">
        <v>227.85</v>
      </c>
      <c r="L2850" s="294">
        <v>3473.25</v>
      </c>
      <c r="M2850" s="294">
        <v>3245.4</v>
      </c>
      <c r="N2850" s="291" t="s">
        <v>42</v>
      </c>
    </row>
    <row r="2851" s="291" customFormat="1" outlineLevel="1" collapsed="1" spans="4:14">
      <c r="D2851" s="293" t="s">
        <v>1674</v>
      </c>
      <c r="H2851" s="294">
        <f>SUBTOTAL(9,H2840:H2850)</f>
        <v>200.53</v>
      </c>
      <c r="I2851" s="294">
        <f>SUBTOTAL(9,I2840:I2850)</f>
        <v>401.016</v>
      </c>
      <c r="K2851" s="294"/>
      <c r="L2851" s="294"/>
      <c r="M2851" s="294"/>
      <c r="N2851" s="291">
        <f>SUBTOTAL(9,N2840:N2850)</f>
        <v>0</v>
      </c>
    </row>
    <row r="2852" s="291" customFormat="1" hidden="1" outlineLevel="2" spans="1:14">
      <c r="A2852" s="291">
        <v>2603</v>
      </c>
      <c r="B2852" s="291" t="s">
        <v>1164</v>
      </c>
      <c r="C2852" s="291" t="s">
        <v>1675</v>
      </c>
      <c r="D2852" s="291" t="s">
        <v>426</v>
      </c>
      <c r="E2852" s="291" t="s">
        <v>1166</v>
      </c>
      <c r="F2852" s="291" t="s">
        <v>1167</v>
      </c>
      <c r="G2852" s="291" t="s">
        <v>1178</v>
      </c>
      <c r="H2852" s="294">
        <v>18.23</v>
      </c>
      <c r="I2852" s="294">
        <v>36.456</v>
      </c>
      <c r="J2852" s="291" t="s">
        <v>1169</v>
      </c>
      <c r="K2852" s="294">
        <v>227.85</v>
      </c>
      <c r="L2852" s="294">
        <v>3473.25</v>
      </c>
      <c r="M2852" s="294">
        <v>3245.4</v>
      </c>
      <c r="N2852" s="291" t="s">
        <v>42</v>
      </c>
    </row>
    <row r="2853" s="291" customFormat="1" hidden="1" outlineLevel="2" spans="1:14">
      <c r="A2853" s="291">
        <v>2604</v>
      </c>
      <c r="B2853" s="291" t="s">
        <v>1164</v>
      </c>
      <c r="C2853" s="291" t="s">
        <v>1675</v>
      </c>
      <c r="D2853" s="291" t="s">
        <v>426</v>
      </c>
      <c r="E2853" s="291" t="s">
        <v>1166</v>
      </c>
      <c r="F2853" s="291" t="s">
        <v>1167</v>
      </c>
      <c r="G2853" s="291" t="s">
        <v>1179</v>
      </c>
      <c r="H2853" s="294">
        <v>18.23</v>
      </c>
      <c r="I2853" s="294">
        <v>36.456</v>
      </c>
      <c r="J2853" s="291" t="s">
        <v>1169</v>
      </c>
      <c r="K2853" s="294">
        <v>227.85</v>
      </c>
      <c r="L2853" s="294">
        <v>3473.25</v>
      </c>
      <c r="M2853" s="294">
        <v>3245.4</v>
      </c>
      <c r="N2853" s="291" t="s">
        <v>42</v>
      </c>
    </row>
    <row r="2854" s="291" customFormat="1" hidden="1" outlineLevel="2" spans="1:14">
      <c r="A2854" s="291">
        <v>2605</v>
      </c>
      <c r="B2854" s="291" t="s">
        <v>1164</v>
      </c>
      <c r="C2854" s="291" t="s">
        <v>1675</v>
      </c>
      <c r="D2854" s="291" t="s">
        <v>426</v>
      </c>
      <c r="E2854" s="291" t="s">
        <v>1166</v>
      </c>
      <c r="F2854" s="291" t="s">
        <v>1167</v>
      </c>
      <c r="G2854" s="291" t="s">
        <v>1180</v>
      </c>
      <c r="H2854" s="294">
        <v>18.23</v>
      </c>
      <c r="I2854" s="294">
        <v>36.456</v>
      </c>
      <c r="J2854" s="291" t="s">
        <v>1169</v>
      </c>
      <c r="K2854" s="294">
        <v>227.85</v>
      </c>
      <c r="L2854" s="294">
        <v>3473.25</v>
      </c>
      <c r="M2854" s="294">
        <v>3245.4</v>
      </c>
      <c r="N2854" s="291" t="s">
        <v>42</v>
      </c>
    </row>
    <row r="2855" s="291" customFormat="1" hidden="1" outlineLevel="2" spans="1:14">
      <c r="A2855" s="291">
        <v>2606</v>
      </c>
      <c r="B2855" s="291" t="s">
        <v>1164</v>
      </c>
      <c r="C2855" s="291" t="s">
        <v>1675</v>
      </c>
      <c r="D2855" s="291" t="s">
        <v>426</v>
      </c>
      <c r="E2855" s="291" t="s">
        <v>1166</v>
      </c>
      <c r="F2855" s="291" t="s">
        <v>1167</v>
      </c>
      <c r="G2855" s="291" t="s">
        <v>1181</v>
      </c>
      <c r="H2855" s="294">
        <v>18.23</v>
      </c>
      <c r="I2855" s="294">
        <v>36.456</v>
      </c>
      <c r="J2855" s="291" t="s">
        <v>1169</v>
      </c>
      <c r="K2855" s="294">
        <v>227.85</v>
      </c>
      <c r="L2855" s="294">
        <v>3473.25</v>
      </c>
      <c r="M2855" s="294">
        <v>3245.4</v>
      </c>
      <c r="N2855" s="291" t="s">
        <v>42</v>
      </c>
    </row>
    <row r="2856" s="291" customFormat="1" hidden="1" outlineLevel="2" spans="1:14">
      <c r="A2856" s="291">
        <v>2607</v>
      </c>
      <c r="B2856" s="291" t="s">
        <v>1164</v>
      </c>
      <c r="C2856" s="291" t="s">
        <v>1675</v>
      </c>
      <c r="D2856" s="291" t="s">
        <v>426</v>
      </c>
      <c r="E2856" s="291" t="s">
        <v>1166</v>
      </c>
      <c r="F2856" s="291" t="s">
        <v>1167</v>
      </c>
      <c r="G2856" s="291" t="s">
        <v>1168</v>
      </c>
      <c r="H2856" s="294">
        <v>18.23</v>
      </c>
      <c r="I2856" s="294">
        <v>36.456</v>
      </c>
      <c r="J2856" s="291" t="s">
        <v>1169</v>
      </c>
      <c r="K2856" s="294">
        <v>227.85</v>
      </c>
      <c r="L2856" s="294">
        <v>3473.25</v>
      </c>
      <c r="M2856" s="294">
        <v>3245.4</v>
      </c>
      <c r="N2856" s="291" t="s">
        <v>42</v>
      </c>
    </row>
    <row r="2857" s="291" customFormat="1" hidden="1" outlineLevel="2" spans="1:14">
      <c r="A2857" s="291">
        <v>2608</v>
      </c>
      <c r="B2857" s="291" t="s">
        <v>1164</v>
      </c>
      <c r="C2857" s="291" t="s">
        <v>1675</v>
      </c>
      <c r="D2857" s="291" t="s">
        <v>426</v>
      </c>
      <c r="E2857" s="291" t="s">
        <v>1166</v>
      </c>
      <c r="F2857" s="291" t="s">
        <v>1167</v>
      </c>
      <c r="G2857" s="291" t="s">
        <v>1170</v>
      </c>
      <c r="H2857" s="294">
        <v>18.23</v>
      </c>
      <c r="I2857" s="294">
        <v>36.456</v>
      </c>
      <c r="J2857" s="291" t="s">
        <v>1169</v>
      </c>
      <c r="K2857" s="294">
        <v>227.85</v>
      </c>
      <c r="L2857" s="294">
        <v>3473.25</v>
      </c>
      <c r="M2857" s="294">
        <v>3245.4</v>
      </c>
      <c r="N2857" s="291" t="s">
        <v>42</v>
      </c>
    </row>
    <row r="2858" s="291" customFormat="1" hidden="1" outlineLevel="2" spans="1:14">
      <c r="A2858" s="291">
        <v>2609</v>
      </c>
      <c r="B2858" s="291" t="s">
        <v>1164</v>
      </c>
      <c r="C2858" s="291" t="s">
        <v>1675</v>
      </c>
      <c r="D2858" s="291" t="s">
        <v>426</v>
      </c>
      <c r="E2858" s="291" t="s">
        <v>1166</v>
      </c>
      <c r="F2858" s="291" t="s">
        <v>1167</v>
      </c>
      <c r="G2858" s="291" t="s">
        <v>1171</v>
      </c>
      <c r="H2858" s="294">
        <v>18.23</v>
      </c>
      <c r="I2858" s="294">
        <v>36.456</v>
      </c>
      <c r="J2858" s="291" t="s">
        <v>1169</v>
      </c>
      <c r="K2858" s="294">
        <v>227.85</v>
      </c>
      <c r="L2858" s="294">
        <v>3473.25</v>
      </c>
      <c r="M2858" s="294">
        <v>3245.4</v>
      </c>
      <c r="N2858" s="291" t="s">
        <v>42</v>
      </c>
    </row>
    <row r="2859" s="291" customFormat="1" hidden="1" outlineLevel="2" spans="1:14">
      <c r="A2859" s="291">
        <v>2610</v>
      </c>
      <c r="B2859" s="291" t="s">
        <v>1164</v>
      </c>
      <c r="C2859" s="291" t="s">
        <v>1675</v>
      </c>
      <c r="D2859" s="291" t="s">
        <v>426</v>
      </c>
      <c r="E2859" s="291" t="s">
        <v>1166</v>
      </c>
      <c r="F2859" s="291" t="s">
        <v>1167</v>
      </c>
      <c r="G2859" s="291" t="s">
        <v>1172</v>
      </c>
      <c r="H2859" s="294">
        <v>18.23</v>
      </c>
      <c r="I2859" s="294">
        <v>36.456</v>
      </c>
      <c r="J2859" s="291" t="s">
        <v>1169</v>
      </c>
      <c r="K2859" s="294">
        <v>227.85</v>
      </c>
      <c r="L2859" s="294">
        <v>3473.25</v>
      </c>
      <c r="M2859" s="294">
        <v>3245.4</v>
      </c>
      <c r="N2859" s="291" t="s">
        <v>42</v>
      </c>
    </row>
    <row r="2860" s="291" customFormat="1" hidden="1" outlineLevel="2" spans="1:14">
      <c r="A2860" s="291">
        <v>2611</v>
      </c>
      <c r="B2860" s="291" t="s">
        <v>1164</v>
      </c>
      <c r="C2860" s="291" t="s">
        <v>1675</v>
      </c>
      <c r="D2860" s="291" t="s">
        <v>426</v>
      </c>
      <c r="E2860" s="291" t="s">
        <v>1166</v>
      </c>
      <c r="F2860" s="291" t="s">
        <v>1167</v>
      </c>
      <c r="G2860" s="291" t="s">
        <v>1173</v>
      </c>
      <c r="H2860" s="294">
        <v>18.23</v>
      </c>
      <c r="I2860" s="294">
        <v>36.456</v>
      </c>
      <c r="J2860" s="291" t="s">
        <v>1169</v>
      </c>
      <c r="K2860" s="294">
        <v>227.85</v>
      </c>
      <c r="L2860" s="294">
        <v>3473.25</v>
      </c>
      <c r="M2860" s="294">
        <v>3245.4</v>
      </c>
      <c r="N2860" s="291" t="s">
        <v>42</v>
      </c>
    </row>
    <row r="2861" s="291" customFormat="1" hidden="1" outlineLevel="2" spans="1:14">
      <c r="A2861" s="291">
        <v>2612</v>
      </c>
      <c r="B2861" s="291" t="s">
        <v>1164</v>
      </c>
      <c r="C2861" s="291" t="s">
        <v>1675</v>
      </c>
      <c r="D2861" s="291" t="s">
        <v>426</v>
      </c>
      <c r="E2861" s="291" t="s">
        <v>1166</v>
      </c>
      <c r="F2861" s="291" t="s">
        <v>1167</v>
      </c>
      <c r="G2861" s="291" t="s">
        <v>1174</v>
      </c>
      <c r="H2861" s="294">
        <v>18.23</v>
      </c>
      <c r="I2861" s="294">
        <v>36.456</v>
      </c>
      <c r="J2861" s="291" t="s">
        <v>1169</v>
      </c>
      <c r="K2861" s="294">
        <v>227.85</v>
      </c>
      <c r="L2861" s="294">
        <v>3473.25</v>
      </c>
      <c r="M2861" s="294">
        <v>3245.4</v>
      </c>
      <c r="N2861" s="291" t="s">
        <v>42</v>
      </c>
    </row>
    <row r="2862" s="291" customFormat="1" hidden="1" outlineLevel="2" spans="1:14">
      <c r="A2862" s="291">
        <v>2613</v>
      </c>
      <c r="B2862" s="291" t="s">
        <v>1164</v>
      </c>
      <c r="C2862" s="291" t="s">
        <v>1675</v>
      </c>
      <c r="D2862" s="291" t="s">
        <v>426</v>
      </c>
      <c r="E2862" s="291" t="s">
        <v>1166</v>
      </c>
      <c r="F2862" s="291" t="s">
        <v>1167</v>
      </c>
      <c r="G2862" s="291" t="s">
        <v>1175</v>
      </c>
      <c r="H2862" s="294">
        <v>18.23</v>
      </c>
      <c r="I2862" s="294">
        <v>36.456</v>
      </c>
      <c r="J2862" s="291" t="s">
        <v>1169</v>
      </c>
      <c r="K2862" s="294">
        <v>227.85</v>
      </c>
      <c r="L2862" s="294">
        <v>3473.25</v>
      </c>
      <c r="M2862" s="294">
        <v>3245.4</v>
      </c>
      <c r="N2862" s="291" t="s">
        <v>42</v>
      </c>
    </row>
    <row r="2863" s="291" customFormat="1" outlineLevel="1" collapsed="1" spans="4:14">
      <c r="D2863" s="293" t="s">
        <v>1676</v>
      </c>
      <c r="H2863" s="294">
        <f>SUBTOTAL(9,H2852:H2862)</f>
        <v>200.53</v>
      </c>
      <c r="I2863" s="294">
        <f>SUBTOTAL(9,I2852:I2862)</f>
        <v>401.016</v>
      </c>
      <c r="K2863" s="294"/>
      <c r="L2863" s="294"/>
      <c r="M2863" s="294"/>
      <c r="N2863" s="291">
        <f>SUBTOTAL(9,N2852:N2862)</f>
        <v>0</v>
      </c>
    </row>
    <row r="2864" s="291" customFormat="1" hidden="1" outlineLevel="2" spans="1:14">
      <c r="A2864" s="291">
        <v>2614</v>
      </c>
      <c r="B2864" s="291" t="s">
        <v>1164</v>
      </c>
      <c r="C2864" s="291" t="s">
        <v>1677</v>
      </c>
      <c r="D2864" s="291" t="s">
        <v>424</v>
      </c>
      <c r="E2864" s="291" t="s">
        <v>1166</v>
      </c>
      <c r="F2864" s="291" t="s">
        <v>1167</v>
      </c>
      <c r="G2864" s="291" t="s">
        <v>1178</v>
      </c>
      <c r="H2864" s="294">
        <v>18.23</v>
      </c>
      <c r="I2864" s="294">
        <v>36.456</v>
      </c>
      <c r="J2864" s="291" t="s">
        <v>1169</v>
      </c>
      <c r="K2864" s="294">
        <v>227.85</v>
      </c>
      <c r="L2864" s="294">
        <v>3473.25</v>
      </c>
      <c r="M2864" s="294">
        <v>3245.4</v>
      </c>
      <c r="N2864" s="291" t="s">
        <v>42</v>
      </c>
    </row>
    <row r="2865" s="291" customFormat="1" hidden="1" outlineLevel="2" spans="1:14">
      <c r="A2865" s="291">
        <v>2615</v>
      </c>
      <c r="B2865" s="291" t="s">
        <v>1164</v>
      </c>
      <c r="C2865" s="291" t="s">
        <v>1677</v>
      </c>
      <c r="D2865" s="291" t="s">
        <v>424</v>
      </c>
      <c r="E2865" s="291" t="s">
        <v>1166</v>
      </c>
      <c r="F2865" s="291" t="s">
        <v>1167</v>
      </c>
      <c r="G2865" s="291" t="s">
        <v>1179</v>
      </c>
      <c r="H2865" s="294">
        <v>18.23</v>
      </c>
      <c r="I2865" s="294">
        <v>36.456</v>
      </c>
      <c r="J2865" s="291" t="s">
        <v>1169</v>
      </c>
      <c r="K2865" s="294">
        <v>227.85</v>
      </c>
      <c r="L2865" s="294">
        <v>3473.25</v>
      </c>
      <c r="M2865" s="294">
        <v>3245.4</v>
      </c>
      <c r="N2865" s="291" t="s">
        <v>42</v>
      </c>
    </row>
    <row r="2866" s="291" customFormat="1" hidden="1" outlineLevel="2" spans="1:14">
      <c r="A2866" s="291">
        <v>2616</v>
      </c>
      <c r="B2866" s="291" t="s">
        <v>1164</v>
      </c>
      <c r="C2866" s="291" t="s">
        <v>1677</v>
      </c>
      <c r="D2866" s="291" t="s">
        <v>424</v>
      </c>
      <c r="E2866" s="291" t="s">
        <v>1166</v>
      </c>
      <c r="F2866" s="291" t="s">
        <v>1167</v>
      </c>
      <c r="G2866" s="291" t="s">
        <v>1180</v>
      </c>
      <c r="H2866" s="294">
        <v>18.23</v>
      </c>
      <c r="I2866" s="294">
        <v>36.456</v>
      </c>
      <c r="J2866" s="291" t="s">
        <v>1169</v>
      </c>
      <c r="K2866" s="294">
        <v>227.85</v>
      </c>
      <c r="L2866" s="294">
        <v>3473.25</v>
      </c>
      <c r="M2866" s="294">
        <v>3245.4</v>
      </c>
      <c r="N2866" s="291" t="s">
        <v>42</v>
      </c>
    </row>
    <row r="2867" s="291" customFormat="1" hidden="1" outlineLevel="2" spans="1:14">
      <c r="A2867" s="291">
        <v>2617</v>
      </c>
      <c r="B2867" s="291" t="s">
        <v>1164</v>
      </c>
      <c r="C2867" s="291" t="s">
        <v>1677</v>
      </c>
      <c r="D2867" s="291" t="s">
        <v>424</v>
      </c>
      <c r="E2867" s="291" t="s">
        <v>1166</v>
      </c>
      <c r="F2867" s="291" t="s">
        <v>1167</v>
      </c>
      <c r="G2867" s="291" t="s">
        <v>1181</v>
      </c>
      <c r="H2867" s="294">
        <v>18.23</v>
      </c>
      <c r="I2867" s="294">
        <v>36.456</v>
      </c>
      <c r="J2867" s="291" t="s">
        <v>1169</v>
      </c>
      <c r="K2867" s="294">
        <v>227.85</v>
      </c>
      <c r="L2867" s="294">
        <v>3473.25</v>
      </c>
      <c r="M2867" s="294">
        <v>3245.4</v>
      </c>
      <c r="N2867" s="291" t="s">
        <v>42</v>
      </c>
    </row>
    <row r="2868" s="291" customFormat="1" hidden="1" outlineLevel="2" spans="1:14">
      <c r="A2868" s="291">
        <v>2618</v>
      </c>
      <c r="B2868" s="291" t="s">
        <v>1164</v>
      </c>
      <c r="C2868" s="291" t="s">
        <v>1677</v>
      </c>
      <c r="D2868" s="291" t="s">
        <v>424</v>
      </c>
      <c r="E2868" s="291" t="s">
        <v>1166</v>
      </c>
      <c r="F2868" s="291" t="s">
        <v>1167</v>
      </c>
      <c r="G2868" s="291" t="s">
        <v>1168</v>
      </c>
      <c r="H2868" s="294">
        <v>18.23</v>
      </c>
      <c r="I2868" s="294">
        <v>36.456</v>
      </c>
      <c r="J2868" s="291" t="s">
        <v>1169</v>
      </c>
      <c r="K2868" s="294">
        <v>227.85</v>
      </c>
      <c r="L2868" s="294">
        <v>3473.25</v>
      </c>
      <c r="M2868" s="294">
        <v>3245.4</v>
      </c>
      <c r="N2868" s="291" t="s">
        <v>42</v>
      </c>
    </row>
    <row r="2869" s="291" customFormat="1" hidden="1" outlineLevel="2" spans="1:14">
      <c r="A2869" s="291">
        <v>2619</v>
      </c>
      <c r="B2869" s="291" t="s">
        <v>1164</v>
      </c>
      <c r="C2869" s="291" t="s">
        <v>1677</v>
      </c>
      <c r="D2869" s="291" t="s">
        <v>424</v>
      </c>
      <c r="E2869" s="291" t="s">
        <v>1166</v>
      </c>
      <c r="F2869" s="291" t="s">
        <v>1167</v>
      </c>
      <c r="G2869" s="291" t="s">
        <v>1170</v>
      </c>
      <c r="H2869" s="294">
        <v>18.23</v>
      </c>
      <c r="I2869" s="294">
        <v>36.456</v>
      </c>
      <c r="J2869" s="291" t="s">
        <v>1169</v>
      </c>
      <c r="K2869" s="294">
        <v>227.85</v>
      </c>
      <c r="L2869" s="294">
        <v>3473.25</v>
      </c>
      <c r="M2869" s="294">
        <v>3245.4</v>
      </c>
      <c r="N2869" s="291" t="s">
        <v>42</v>
      </c>
    </row>
    <row r="2870" s="291" customFormat="1" hidden="1" outlineLevel="2" spans="1:14">
      <c r="A2870" s="291">
        <v>2620</v>
      </c>
      <c r="B2870" s="291" t="s">
        <v>1164</v>
      </c>
      <c r="C2870" s="291" t="s">
        <v>1677</v>
      </c>
      <c r="D2870" s="291" t="s">
        <v>424</v>
      </c>
      <c r="E2870" s="291" t="s">
        <v>1166</v>
      </c>
      <c r="F2870" s="291" t="s">
        <v>1167</v>
      </c>
      <c r="G2870" s="291" t="s">
        <v>1171</v>
      </c>
      <c r="H2870" s="294">
        <v>18.23</v>
      </c>
      <c r="I2870" s="294">
        <v>36.456</v>
      </c>
      <c r="J2870" s="291" t="s">
        <v>1169</v>
      </c>
      <c r="K2870" s="294">
        <v>227.85</v>
      </c>
      <c r="L2870" s="294">
        <v>3473.25</v>
      </c>
      <c r="M2870" s="294">
        <v>3245.4</v>
      </c>
      <c r="N2870" s="291" t="s">
        <v>42</v>
      </c>
    </row>
    <row r="2871" s="291" customFormat="1" hidden="1" outlineLevel="2" spans="1:14">
      <c r="A2871" s="291">
        <v>2621</v>
      </c>
      <c r="B2871" s="291" t="s">
        <v>1164</v>
      </c>
      <c r="C2871" s="291" t="s">
        <v>1677</v>
      </c>
      <c r="D2871" s="291" t="s">
        <v>424</v>
      </c>
      <c r="E2871" s="291" t="s">
        <v>1166</v>
      </c>
      <c r="F2871" s="291" t="s">
        <v>1167</v>
      </c>
      <c r="G2871" s="291" t="s">
        <v>1172</v>
      </c>
      <c r="H2871" s="294">
        <v>18.23</v>
      </c>
      <c r="I2871" s="294">
        <v>36.456</v>
      </c>
      <c r="J2871" s="291" t="s">
        <v>1169</v>
      </c>
      <c r="K2871" s="294">
        <v>227.85</v>
      </c>
      <c r="L2871" s="294">
        <v>3473.25</v>
      </c>
      <c r="M2871" s="294">
        <v>3245.4</v>
      </c>
      <c r="N2871" s="291" t="s">
        <v>42</v>
      </c>
    </row>
    <row r="2872" s="291" customFormat="1" hidden="1" outlineLevel="2" spans="1:14">
      <c r="A2872" s="291">
        <v>2622</v>
      </c>
      <c r="B2872" s="291" t="s">
        <v>1164</v>
      </c>
      <c r="C2872" s="291" t="s">
        <v>1677</v>
      </c>
      <c r="D2872" s="291" t="s">
        <v>424</v>
      </c>
      <c r="E2872" s="291" t="s">
        <v>1166</v>
      </c>
      <c r="F2872" s="291" t="s">
        <v>1167</v>
      </c>
      <c r="G2872" s="291" t="s">
        <v>1173</v>
      </c>
      <c r="H2872" s="294">
        <v>18.23</v>
      </c>
      <c r="I2872" s="294">
        <v>36.456</v>
      </c>
      <c r="J2872" s="291" t="s">
        <v>1169</v>
      </c>
      <c r="K2872" s="294">
        <v>227.85</v>
      </c>
      <c r="L2872" s="294">
        <v>3473.25</v>
      </c>
      <c r="M2872" s="294">
        <v>3245.4</v>
      </c>
      <c r="N2872" s="291" t="s">
        <v>42</v>
      </c>
    </row>
    <row r="2873" s="291" customFormat="1" hidden="1" outlineLevel="2" spans="1:14">
      <c r="A2873" s="291">
        <v>2623</v>
      </c>
      <c r="B2873" s="291" t="s">
        <v>1164</v>
      </c>
      <c r="C2873" s="291" t="s">
        <v>1677</v>
      </c>
      <c r="D2873" s="291" t="s">
        <v>424</v>
      </c>
      <c r="E2873" s="291" t="s">
        <v>1166</v>
      </c>
      <c r="F2873" s="291" t="s">
        <v>1167</v>
      </c>
      <c r="G2873" s="291" t="s">
        <v>1174</v>
      </c>
      <c r="H2873" s="294">
        <v>18.23</v>
      </c>
      <c r="I2873" s="294">
        <v>36.456</v>
      </c>
      <c r="J2873" s="291" t="s">
        <v>1169</v>
      </c>
      <c r="K2873" s="294">
        <v>227.85</v>
      </c>
      <c r="L2873" s="294">
        <v>3473.25</v>
      </c>
      <c r="M2873" s="294">
        <v>3245.4</v>
      </c>
      <c r="N2873" s="291" t="s">
        <v>42</v>
      </c>
    </row>
    <row r="2874" s="291" customFormat="1" hidden="1" outlineLevel="2" spans="1:14">
      <c r="A2874" s="291">
        <v>2624</v>
      </c>
      <c r="B2874" s="291" t="s">
        <v>1164</v>
      </c>
      <c r="C2874" s="291" t="s">
        <v>1677</v>
      </c>
      <c r="D2874" s="291" t="s">
        <v>424</v>
      </c>
      <c r="E2874" s="291" t="s">
        <v>1166</v>
      </c>
      <c r="F2874" s="291" t="s">
        <v>1167</v>
      </c>
      <c r="G2874" s="291" t="s">
        <v>1175</v>
      </c>
      <c r="H2874" s="294">
        <v>18.23</v>
      </c>
      <c r="I2874" s="294">
        <v>36.456</v>
      </c>
      <c r="J2874" s="291" t="s">
        <v>1169</v>
      </c>
      <c r="K2874" s="294">
        <v>227.85</v>
      </c>
      <c r="L2874" s="294">
        <v>3473.25</v>
      </c>
      <c r="M2874" s="294">
        <v>3245.4</v>
      </c>
      <c r="N2874" s="291" t="s">
        <v>42</v>
      </c>
    </row>
    <row r="2875" s="291" customFormat="1" outlineLevel="1" collapsed="1" spans="4:14">
      <c r="D2875" s="293" t="s">
        <v>1678</v>
      </c>
      <c r="H2875" s="294">
        <f>SUBTOTAL(9,H2864:H2874)</f>
        <v>200.53</v>
      </c>
      <c r="I2875" s="294">
        <f>SUBTOTAL(9,I2864:I2874)</f>
        <v>401.016</v>
      </c>
      <c r="K2875" s="294"/>
      <c r="L2875" s="294"/>
      <c r="M2875" s="294"/>
      <c r="N2875" s="291">
        <f>SUBTOTAL(9,N2864:N2874)</f>
        <v>0</v>
      </c>
    </row>
    <row r="2876" s="291" customFormat="1" hidden="1" outlineLevel="2" spans="1:14">
      <c r="A2876" s="291">
        <v>2625</v>
      </c>
      <c r="B2876" s="291" t="s">
        <v>1164</v>
      </c>
      <c r="C2876" s="291" t="s">
        <v>1679</v>
      </c>
      <c r="D2876" s="291" t="s">
        <v>198</v>
      </c>
      <c r="E2876" s="291" t="s">
        <v>1166</v>
      </c>
      <c r="F2876" s="291" t="s">
        <v>1167</v>
      </c>
      <c r="G2876" s="291" t="s">
        <v>1178</v>
      </c>
      <c r="H2876" s="294">
        <v>18.23</v>
      </c>
      <c r="I2876" s="294">
        <v>36.456</v>
      </c>
      <c r="J2876" s="291" t="s">
        <v>1169</v>
      </c>
      <c r="K2876" s="294">
        <v>227.85</v>
      </c>
      <c r="L2876" s="294">
        <v>3473.25</v>
      </c>
      <c r="M2876" s="294">
        <v>3245.4</v>
      </c>
      <c r="N2876" s="291" t="s">
        <v>42</v>
      </c>
    </row>
    <row r="2877" s="291" customFormat="1" hidden="1" outlineLevel="2" spans="1:14">
      <c r="A2877" s="291">
        <v>2626</v>
      </c>
      <c r="B2877" s="291" t="s">
        <v>1164</v>
      </c>
      <c r="C2877" s="291" t="s">
        <v>1679</v>
      </c>
      <c r="D2877" s="291" t="s">
        <v>198</v>
      </c>
      <c r="E2877" s="291" t="s">
        <v>1166</v>
      </c>
      <c r="F2877" s="291" t="s">
        <v>1167</v>
      </c>
      <c r="G2877" s="291" t="s">
        <v>1179</v>
      </c>
      <c r="H2877" s="294">
        <v>18.23</v>
      </c>
      <c r="I2877" s="294">
        <v>36.456</v>
      </c>
      <c r="J2877" s="291" t="s">
        <v>1169</v>
      </c>
      <c r="K2877" s="294">
        <v>227.85</v>
      </c>
      <c r="L2877" s="294">
        <v>3473.25</v>
      </c>
      <c r="M2877" s="294">
        <v>3245.4</v>
      </c>
      <c r="N2877" s="291" t="s">
        <v>42</v>
      </c>
    </row>
    <row r="2878" s="291" customFormat="1" hidden="1" outlineLevel="2" spans="1:14">
      <c r="A2878" s="291">
        <v>2627</v>
      </c>
      <c r="B2878" s="291" t="s">
        <v>1164</v>
      </c>
      <c r="C2878" s="291" t="s">
        <v>1679</v>
      </c>
      <c r="D2878" s="291" t="s">
        <v>198</v>
      </c>
      <c r="E2878" s="291" t="s">
        <v>1166</v>
      </c>
      <c r="F2878" s="291" t="s">
        <v>1167</v>
      </c>
      <c r="G2878" s="291" t="s">
        <v>1180</v>
      </c>
      <c r="H2878" s="294">
        <v>18.23</v>
      </c>
      <c r="I2878" s="294">
        <v>36.456</v>
      </c>
      <c r="J2878" s="291" t="s">
        <v>1169</v>
      </c>
      <c r="K2878" s="294">
        <v>227.85</v>
      </c>
      <c r="L2878" s="294">
        <v>3473.25</v>
      </c>
      <c r="M2878" s="294">
        <v>3245.4</v>
      </c>
      <c r="N2878" s="291" t="s">
        <v>42</v>
      </c>
    </row>
    <row r="2879" s="291" customFormat="1" hidden="1" outlineLevel="2" spans="1:14">
      <c r="A2879" s="291">
        <v>2628</v>
      </c>
      <c r="B2879" s="291" t="s">
        <v>1164</v>
      </c>
      <c r="C2879" s="291" t="s">
        <v>1679</v>
      </c>
      <c r="D2879" s="291" t="s">
        <v>198</v>
      </c>
      <c r="E2879" s="291" t="s">
        <v>1166</v>
      </c>
      <c r="F2879" s="291" t="s">
        <v>1167</v>
      </c>
      <c r="G2879" s="291" t="s">
        <v>1181</v>
      </c>
      <c r="H2879" s="294">
        <v>18.23</v>
      </c>
      <c r="I2879" s="294">
        <v>36.456</v>
      </c>
      <c r="J2879" s="291" t="s">
        <v>1169</v>
      </c>
      <c r="K2879" s="294">
        <v>227.85</v>
      </c>
      <c r="L2879" s="294">
        <v>3473.25</v>
      </c>
      <c r="M2879" s="294">
        <v>3245.4</v>
      </c>
      <c r="N2879" s="291" t="s">
        <v>42</v>
      </c>
    </row>
    <row r="2880" s="291" customFormat="1" hidden="1" outlineLevel="2" spans="1:14">
      <c r="A2880" s="291">
        <v>2629</v>
      </c>
      <c r="B2880" s="291" t="s">
        <v>1164</v>
      </c>
      <c r="C2880" s="291" t="s">
        <v>1679</v>
      </c>
      <c r="D2880" s="291" t="s">
        <v>198</v>
      </c>
      <c r="E2880" s="291" t="s">
        <v>1166</v>
      </c>
      <c r="F2880" s="291" t="s">
        <v>1167</v>
      </c>
      <c r="G2880" s="291" t="s">
        <v>1168</v>
      </c>
      <c r="H2880" s="294">
        <v>18.23</v>
      </c>
      <c r="I2880" s="294">
        <v>36.456</v>
      </c>
      <c r="J2880" s="291" t="s">
        <v>1169</v>
      </c>
      <c r="K2880" s="294">
        <v>227.85</v>
      </c>
      <c r="L2880" s="294">
        <v>3473.25</v>
      </c>
      <c r="M2880" s="294">
        <v>3245.4</v>
      </c>
      <c r="N2880" s="291" t="s">
        <v>42</v>
      </c>
    </row>
    <row r="2881" s="291" customFormat="1" hidden="1" outlineLevel="2" spans="1:14">
      <c r="A2881" s="291">
        <v>2630</v>
      </c>
      <c r="B2881" s="291" t="s">
        <v>1164</v>
      </c>
      <c r="C2881" s="291" t="s">
        <v>1679</v>
      </c>
      <c r="D2881" s="291" t="s">
        <v>198</v>
      </c>
      <c r="E2881" s="291" t="s">
        <v>1166</v>
      </c>
      <c r="F2881" s="291" t="s">
        <v>1167</v>
      </c>
      <c r="G2881" s="291" t="s">
        <v>1170</v>
      </c>
      <c r="H2881" s="294">
        <v>18.23</v>
      </c>
      <c r="I2881" s="294">
        <v>36.456</v>
      </c>
      <c r="J2881" s="291" t="s">
        <v>1169</v>
      </c>
      <c r="K2881" s="294">
        <v>227.85</v>
      </c>
      <c r="L2881" s="294">
        <v>3473.25</v>
      </c>
      <c r="M2881" s="294">
        <v>3245.4</v>
      </c>
      <c r="N2881" s="291" t="s">
        <v>42</v>
      </c>
    </row>
    <row r="2882" s="291" customFormat="1" hidden="1" outlineLevel="2" spans="1:14">
      <c r="A2882" s="291">
        <v>2631</v>
      </c>
      <c r="B2882" s="291" t="s">
        <v>1164</v>
      </c>
      <c r="C2882" s="291" t="s">
        <v>1679</v>
      </c>
      <c r="D2882" s="291" t="s">
        <v>198</v>
      </c>
      <c r="E2882" s="291" t="s">
        <v>1166</v>
      </c>
      <c r="F2882" s="291" t="s">
        <v>1167</v>
      </c>
      <c r="G2882" s="291" t="s">
        <v>1171</v>
      </c>
      <c r="H2882" s="294">
        <v>18.23</v>
      </c>
      <c r="I2882" s="294">
        <v>36.456</v>
      </c>
      <c r="J2882" s="291" t="s">
        <v>1169</v>
      </c>
      <c r="K2882" s="294">
        <v>227.85</v>
      </c>
      <c r="L2882" s="294">
        <v>3473.25</v>
      </c>
      <c r="M2882" s="294">
        <v>3245.4</v>
      </c>
      <c r="N2882" s="291" t="s">
        <v>42</v>
      </c>
    </row>
    <row r="2883" s="291" customFormat="1" hidden="1" outlineLevel="2" spans="1:14">
      <c r="A2883" s="291">
        <v>2632</v>
      </c>
      <c r="B2883" s="291" t="s">
        <v>1164</v>
      </c>
      <c r="C2883" s="291" t="s">
        <v>1679</v>
      </c>
      <c r="D2883" s="291" t="s">
        <v>198</v>
      </c>
      <c r="E2883" s="291" t="s">
        <v>1166</v>
      </c>
      <c r="F2883" s="291" t="s">
        <v>1167</v>
      </c>
      <c r="G2883" s="291" t="s">
        <v>1172</v>
      </c>
      <c r="H2883" s="294">
        <v>18.23</v>
      </c>
      <c r="I2883" s="294">
        <v>36.456</v>
      </c>
      <c r="J2883" s="291" t="s">
        <v>1169</v>
      </c>
      <c r="K2883" s="294">
        <v>227.85</v>
      </c>
      <c r="L2883" s="294">
        <v>3473.25</v>
      </c>
      <c r="M2883" s="294">
        <v>3245.4</v>
      </c>
      <c r="N2883" s="291" t="s">
        <v>42</v>
      </c>
    </row>
    <row r="2884" s="291" customFormat="1" hidden="1" outlineLevel="2" spans="1:14">
      <c r="A2884" s="291">
        <v>2633</v>
      </c>
      <c r="B2884" s="291" t="s">
        <v>1164</v>
      </c>
      <c r="C2884" s="291" t="s">
        <v>1679</v>
      </c>
      <c r="D2884" s="291" t="s">
        <v>198</v>
      </c>
      <c r="E2884" s="291" t="s">
        <v>1166</v>
      </c>
      <c r="F2884" s="291" t="s">
        <v>1167</v>
      </c>
      <c r="G2884" s="291" t="s">
        <v>1173</v>
      </c>
      <c r="H2884" s="294">
        <v>18.23</v>
      </c>
      <c r="I2884" s="294">
        <v>36.456</v>
      </c>
      <c r="J2884" s="291" t="s">
        <v>1169</v>
      </c>
      <c r="K2884" s="294">
        <v>227.85</v>
      </c>
      <c r="L2884" s="294">
        <v>3473.25</v>
      </c>
      <c r="M2884" s="294">
        <v>3245.4</v>
      </c>
      <c r="N2884" s="291" t="s">
        <v>42</v>
      </c>
    </row>
    <row r="2885" s="291" customFormat="1" hidden="1" outlineLevel="2" spans="1:14">
      <c r="A2885" s="291">
        <v>2634</v>
      </c>
      <c r="B2885" s="291" t="s">
        <v>1164</v>
      </c>
      <c r="C2885" s="291" t="s">
        <v>1679</v>
      </c>
      <c r="D2885" s="291" t="s">
        <v>198</v>
      </c>
      <c r="E2885" s="291" t="s">
        <v>1166</v>
      </c>
      <c r="F2885" s="291" t="s">
        <v>1167</v>
      </c>
      <c r="G2885" s="291" t="s">
        <v>1174</v>
      </c>
      <c r="H2885" s="294">
        <v>18.23</v>
      </c>
      <c r="I2885" s="294">
        <v>36.456</v>
      </c>
      <c r="J2885" s="291" t="s">
        <v>1169</v>
      </c>
      <c r="K2885" s="294">
        <v>227.85</v>
      </c>
      <c r="L2885" s="294">
        <v>3473.25</v>
      </c>
      <c r="M2885" s="294">
        <v>3245.4</v>
      </c>
      <c r="N2885" s="291" t="s">
        <v>42</v>
      </c>
    </row>
    <row r="2886" s="291" customFormat="1" hidden="1" outlineLevel="2" spans="1:14">
      <c r="A2886" s="291">
        <v>2635</v>
      </c>
      <c r="B2886" s="291" t="s">
        <v>1164</v>
      </c>
      <c r="C2886" s="291" t="s">
        <v>1679</v>
      </c>
      <c r="D2886" s="291" t="s">
        <v>198</v>
      </c>
      <c r="E2886" s="291" t="s">
        <v>1166</v>
      </c>
      <c r="F2886" s="291" t="s">
        <v>1167</v>
      </c>
      <c r="G2886" s="291" t="s">
        <v>1175</v>
      </c>
      <c r="H2886" s="294">
        <v>18.23</v>
      </c>
      <c r="I2886" s="294">
        <v>36.456</v>
      </c>
      <c r="J2886" s="291" t="s">
        <v>1169</v>
      </c>
      <c r="K2886" s="294">
        <v>227.85</v>
      </c>
      <c r="L2886" s="294">
        <v>3473.25</v>
      </c>
      <c r="M2886" s="294">
        <v>3245.4</v>
      </c>
      <c r="N2886" s="291" t="s">
        <v>42</v>
      </c>
    </row>
    <row r="2887" s="291" customFormat="1" outlineLevel="1" collapsed="1" spans="4:14">
      <c r="D2887" s="293" t="s">
        <v>1680</v>
      </c>
      <c r="H2887" s="294">
        <f>SUBTOTAL(9,H2876:H2886)</f>
        <v>200.53</v>
      </c>
      <c r="I2887" s="294">
        <f>SUBTOTAL(9,I2876:I2886)</f>
        <v>401.016</v>
      </c>
      <c r="K2887" s="294"/>
      <c r="L2887" s="294"/>
      <c r="M2887" s="294"/>
      <c r="N2887" s="291">
        <f>SUBTOTAL(9,N2876:N2886)</f>
        <v>0</v>
      </c>
    </row>
    <row r="2888" s="291" customFormat="1" hidden="1" outlineLevel="2" spans="1:14">
      <c r="A2888" s="291">
        <v>2636</v>
      </c>
      <c r="B2888" s="291" t="s">
        <v>1164</v>
      </c>
      <c r="C2888" s="291" t="s">
        <v>1681</v>
      </c>
      <c r="D2888" s="291" t="s">
        <v>310</v>
      </c>
      <c r="E2888" s="291" t="s">
        <v>1166</v>
      </c>
      <c r="F2888" s="291" t="s">
        <v>1167</v>
      </c>
      <c r="G2888" s="291" t="s">
        <v>1178</v>
      </c>
      <c r="H2888" s="294">
        <v>18.23</v>
      </c>
      <c r="I2888" s="294">
        <v>36.456</v>
      </c>
      <c r="J2888" s="291" t="s">
        <v>1169</v>
      </c>
      <c r="K2888" s="294">
        <v>227.85</v>
      </c>
      <c r="L2888" s="294">
        <v>3473.25</v>
      </c>
      <c r="M2888" s="294">
        <v>3245.4</v>
      </c>
      <c r="N2888" s="291" t="s">
        <v>42</v>
      </c>
    </row>
    <row r="2889" s="291" customFormat="1" hidden="1" outlineLevel="2" spans="1:14">
      <c r="A2889" s="291">
        <v>2637</v>
      </c>
      <c r="B2889" s="291" t="s">
        <v>1164</v>
      </c>
      <c r="C2889" s="291" t="s">
        <v>1681</v>
      </c>
      <c r="D2889" s="291" t="s">
        <v>310</v>
      </c>
      <c r="E2889" s="291" t="s">
        <v>1166</v>
      </c>
      <c r="F2889" s="291" t="s">
        <v>1167</v>
      </c>
      <c r="G2889" s="291" t="s">
        <v>1179</v>
      </c>
      <c r="H2889" s="294">
        <v>18.23</v>
      </c>
      <c r="I2889" s="294">
        <v>36.456</v>
      </c>
      <c r="J2889" s="291" t="s">
        <v>1169</v>
      </c>
      <c r="K2889" s="294">
        <v>227.85</v>
      </c>
      <c r="L2889" s="294">
        <v>3473.25</v>
      </c>
      <c r="M2889" s="294">
        <v>3245.4</v>
      </c>
      <c r="N2889" s="291" t="s">
        <v>42</v>
      </c>
    </row>
    <row r="2890" s="291" customFormat="1" hidden="1" outlineLevel="2" spans="1:14">
      <c r="A2890" s="291">
        <v>2638</v>
      </c>
      <c r="B2890" s="291" t="s">
        <v>1164</v>
      </c>
      <c r="C2890" s="291" t="s">
        <v>1681</v>
      </c>
      <c r="D2890" s="291" t="s">
        <v>310</v>
      </c>
      <c r="E2890" s="291" t="s">
        <v>1166</v>
      </c>
      <c r="F2890" s="291" t="s">
        <v>1167</v>
      </c>
      <c r="G2890" s="291" t="s">
        <v>1180</v>
      </c>
      <c r="H2890" s="294">
        <v>18.23</v>
      </c>
      <c r="I2890" s="294">
        <v>36.456</v>
      </c>
      <c r="J2890" s="291" t="s">
        <v>1169</v>
      </c>
      <c r="K2890" s="294">
        <v>227.85</v>
      </c>
      <c r="L2890" s="294">
        <v>3473.25</v>
      </c>
      <c r="M2890" s="294">
        <v>3245.4</v>
      </c>
      <c r="N2890" s="291" t="s">
        <v>42</v>
      </c>
    </row>
    <row r="2891" s="291" customFormat="1" hidden="1" outlineLevel="2" spans="1:14">
      <c r="A2891" s="291">
        <v>2639</v>
      </c>
      <c r="B2891" s="291" t="s">
        <v>1164</v>
      </c>
      <c r="C2891" s="291" t="s">
        <v>1681</v>
      </c>
      <c r="D2891" s="291" t="s">
        <v>310</v>
      </c>
      <c r="E2891" s="291" t="s">
        <v>1166</v>
      </c>
      <c r="F2891" s="291" t="s">
        <v>1167</v>
      </c>
      <c r="G2891" s="291" t="s">
        <v>1181</v>
      </c>
      <c r="H2891" s="294">
        <v>18.23</v>
      </c>
      <c r="I2891" s="294">
        <v>36.456</v>
      </c>
      <c r="J2891" s="291" t="s">
        <v>1169</v>
      </c>
      <c r="K2891" s="294">
        <v>227.85</v>
      </c>
      <c r="L2891" s="294">
        <v>3473.25</v>
      </c>
      <c r="M2891" s="294">
        <v>3245.4</v>
      </c>
      <c r="N2891" s="291" t="s">
        <v>42</v>
      </c>
    </row>
    <row r="2892" s="291" customFormat="1" hidden="1" outlineLevel="2" spans="1:14">
      <c r="A2892" s="291">
        <v>2640</v>
      </c>
      <c r="B2892" s="291" t="s">
        <v>1164</v>
      </c>
      <c r="C2892" s="291" t="s">
        <v>1681</v>
      </c>
      <c r="D2892" s="291" t="s">
        <v>310</v>
      </c>
      <c r="E2892" s="291" t="s">
        <v>1166</v>
      </c>
      <c r="F2892" s="291" t="s">
        <v>1167</v>
      </c>
      <c r="G2892" s="291" t="s">
        <v>1168</v>
      </c>
      <c r="H2892" s="294">
        <v>18.23</v>
      </c>
      <c r="I2892" s="294">
        <v>36.456</v>
      </c>
      <c r="J2892" s="291" t="s">
        <v>1169</v>
      </c>
      <c r="K2892" s="294">
        <v>227.85</v>
      </c>
      <c r="L2892" s="294">
        <v>3473.25</v>
      </c>
      <c r="M2892" s="294">
        <v>3245.4</v>
      </c>
      <c r="N2892" s="291" t="s">
        <v>42</v>
      </c>
    </row>
    <row r="2893" s="291" customFormat="1" hidden="1" outlineLevel="2" spans="1:14">
      <c r="A2893" s="291">
        <v>2641</v>
      </c>
      <c r="B2893" s="291" t="s">
        <v>1164</v>
      </c>
      <c r="C2893" s="291" t="s">
        <v>1681</v>
      </c>
      <c r="D2893" s="291" t="s">
        <v>310</v>
      </c>
      <c r="E2893" s="291" t="s">
        <v>1166</v>
      </c>
      <c r="F2893" s="291" t="s">
        <v>1167</v>
      </c>
      <c r="G2893" s="291" t="s">
        <v>1170</v>
      </c>
      <c r="H2893" s="294">
        <v>18.23</v>
      </c>
      <c r="I2893" s="294">
        <v>36.456</v>
      </c>
      <c r="J2893" s="291" t="s">
        <v>1169</v>
      </c>
      <c r="K2893" s="294">
        <v>227.85</v>
      </c>
      <c r="L2893" s="294">
        <v>3473.25</v>
      </c>
      <c r="M2893" s="294">
        <v>3245.4</v>
      </c>
      <c r="N2893" s="291" t="s">
        <v>42</v>
      </c>
    </row>
    <row r="2894" s="291" customFormat="1" hidden="1" outlineLevel="2" spans="1:14">
      <c r="A2894" s="291">
        <v>2642</v>
      </c>
      <c r="B2894" s="291" t="s">
        <v>1164</v>
      </c>
      <c r="C2894" s="291" t="s">
        <v>1681</v>
      </c>
      <c r="D2894" s="291" t="s">
        <v>310</v>
      </c>
      <c r="E2894" s="291" t="s">
        <v>1166</v>
      </c>
      <c r="F2894" s="291" t="s">
        <v>1167</v>
      </c>
      <c r="G2894" s="291" t="s">
        <v>1171</v>
      </c>
      <c r="H2894" s="294">
        <v>18.23</v>
      </c>
      <c r="I2894" s="294">
        <v>36.456</v>
      </c>
      <c r="J2894" s="291" t="s">
        <v>1169</v>
      </c>
      <c r="K2894" s="294">
        <v>227.85</v>
      </c>
      <c r="L2894" s="294">
        <v>3473.25</v>
      </c>
      <c r="M2894" s="294">
        <v>3245.4</v>
      </c>
      <c r="N2894" s="291" t="s">
        <v>42</v>
      </c>
    </row>
    <row r="2895" s="291" customFormat="1" hidden="1" outlineLevel="2" spans="1:14">
      <c r="A2895" s="291">
        <v>2643</v>
      </c>
      <c r="B2895" s="291" t="s">
        <v>1164</v>
      </c>
      <c r="C2895" s="291" t="s">
        <v>1681</v>
      </c>
      <c r="D2895" s="291" t="s">
        <v>310</v>
      </c>
      <c r="E2895" s="291" t="s">
        <v>1166</v>
      </c>
      <c r="F2895" s="291" t="s">
        <v>1167</v>
      </c>
      <c r="G2895" s="291" t="s">
        <v>1172</v>
      </c>
      <c r="H2895" s="294">
        <v>18.23</v>
      </c>
      <c r="I2895" s="294">
        <v>36.456</v>
      </c>
      <c r="J2895" s="291" t="s">
        <v>1169</v>
      </c>
      <c r="K2895" s="294">
        <v>227.85</v>
      </c>
      <c r="L2895" s="294">
        <v>3473.25</v>
      </c>
      <c r="M2895" s="294">
        <v>3245.4</v>
      </c>
      <c r="N2895" s="291" t="s">
        <v>42</v>
      </c>
    </row>
    <row r="2896" s="291" customFormat="1" hidden="1" outlineLevel="2" spans="1:14">
      <c r="A2896" s="291">
        <v>2644</v>
      </c>
      <c r="B2896" s="291" t="s">
        <v>1164</v>
      </c>
      <c r="C2896" s="291" t="s">
        <v>1681</v>
      </c>
      <c r="D2896" s="291" t="s">
        <v>310</v>
      </c>
      <c r="E2896" s="291" t="s">
        <v>1166</v>
      </c>
      <c r="F2896" s="291" t="s">
        <v>1167</v>
      </c>
      <c r="G2896" s="291" t="s">
        <v>1173</v>
      </c>
      <c r="H2896" s="294">
        <v>18.23</v>
      </c>
      <c r="I2896" s="294">
        <v>36.456</v>
      </c>
      <c r="J2896" s="291" t="s">
        <v>1169</v>
      </c>
      <c r="K2896" s="294">
        <v>227.85</v>
      </c>
      <c r="L2896" s="294">
        <v>3473.25</v>
      </c>
      <c r="M2896" s="294">
        <v>3245.4</v>
      </c>
      <c r="N2896" s="291" t="s">
        <v>42</v>
      </c>
    </row>
    <row r="2897" s="291" customFormat="1" hidden="1" outlineLevel="2" spans="1:14">
      <c r="A2897" s="291">
        <v>2645</v>
      </c>
      <c r="B2897" s="291" t="s">
        <v>1164</v>
      </c>
      <c r="C2897" s="291" t="s">
        <v>1681</v>
      </c>
      <c r="D2897" s="291" t="s">
        <v>310</v>
      </c>
      <c r="E2897" s="291" t="s">
        <v>1166</v>
      </c>
      <c r="F2897" s="291" t="s">
        <v>1167</v>
      </c>
      <c r="G2897" s="291" t="s">
        <v>1174</v>
      </c>
      <c r="H2897" s="294">
        <v>18.23</v>
      </c>
      <c r="I2897" s="294">
        <v>36.456</v>
      </c>
      <c r="J2897" s="291" t="s">
        <v>1169</v>
      </c>
      <c r="K2897" s="294">
        <v>227.85</v>
      </c>
      <c r="L2897" s="294">
        <v>3473.25</v>
      </c>
      <c r="M2897" s="294">
        <v>3245.4</v>
      </c>
      <c r="N2897" s="291" t="s">
        <v>42</v>
      </c>
    </row>
    <row r="2898" s="291" customFormat="1" hidden="1" outlineLevel="2" spans="1:14">
      <c r="A2898" s="291">
        <v>2646</v>
      </c>
      <c r="B2898" s="291" t="s">
        <v>1164</v>
      </c>
      <c r="C2898" s="291" t="s">
        <v>1681</v>
      </c>
      <c r="D2898" s="291" t="s">
        <v>310</v>
      </c>
      <c r="E2898" s="291" t="s">
        <v>1166</v>
      </c>
      <c r="F2898" s="291" t="s">
        <v>1167</v>
      </c>
      <c r="G2898" s="291" t="s">
        <v>1175</v>
      </c>
      <c r="H2898" s="294">
        <v>18.23</v>
      </c>
      <c r="I2898" s="294">
        <v>36.456</v>
      </c>
      <c r="J2898" s="291" t="s">
        <v>1169</v>
      </c>
      <c r="K2898" s="294">
        <v>227.85</v>
      </c>
      <c r="L2898" s="294">
        <v>3473.25</v>
      </c>
      <c r="M2898" s="294">
        <v>3245.4</v>
      </c>
      <c r="N2898" s="291" t="s">
        <v>42</v>
      </c>
    </row>
    <row r="2899" s="291" customFormat="1" outlineLevel="1" collapsed="1" spans="4:14">
      <c r="D2899" s="293" t="s">
        <v>1682</v>
      </c>
      <c r="H2899" s="294">
        <f>SUBTOTAL(9,H2888:H2898)</f>
        <v>200.53</v>
      </c>
      <c r="I2899" s="294">
        <f>SUBTOTAL(9,I2888:I2898)</f>
        <v>401.016</v>
      </c>
      <c r="K2899" s="294"/>
      <c r="L2899" s="294"/>
      <c r="M2899" s="294"/>
      <c r="N2899" s="291">
        <f>SUBTOTAL(9,N2888:N2898)</f>
        <v>0</v>
      </c>
    </row>
    <row r="2900" s="291" customFormat="1" hidden="1" outlineLevel="2" spans="1:14">
      <c r="A2900" s="291">
        <v>2647</v>
      </c>
      <c r="B2900" s="291" t="s">
        <v>1164</v>
      </c>
      <c r="C2900" s="291" t="s">
        <v>1683</v>
      </c>
      <c r="D2900" s="291" t="s">
        <v>698</v>
      </c>
      <c r="E2900" s="291" t="s">
        <v>1166</v>
      </c>
      <c r="F2900" s="291" t="s">
        <v>1167</v>
      </c>
      <c r="G2900" s="291" t="s">
        <v>1178</v>
      </c>
      <c r="H2900" s="294">
        <v>18.23</v>
      </c>
      <c r="I2900" s="294">
        <v>36.456</v>
      </c>
      <c r="J2900" s="291" t="s">
        <v>1169</v>
      </c>
      <c r="K2900" s="294">
        <v>227.85</v>
      </c>
      <c r="L2900" s="294">
        <v>3473.25</v>
      </c>
      <c r="M2900" s="294">
        <v>3245.4</v>
      </c>
      <c r="N2900" s="291" t="s">
        <v>42</v>
      </c>
    </row>
    <row r="2901" s="291" customFormat="1" hidden="1" outlineLevel="2" spans="1:14">
      <c r="A2901" s="291">
        <v>2648</v>
      </c>
      <c r="B2901" s="291" t="s">
        <v>1164</v>
      </c>
      <c r="C2901" s="291" t="s">
        <v>1683</v>
      </c>
      <c r="D2901" s="291" t="s">
        <v>698</v>
      </c>
      <c r="E2901" s="291" t="s">
        <v>1166</v>
      </c>
      <c r="F2901" s="291" t="s">
        <v>1167</v>
      </c>
      <c r="G2901" s="291" t="s">
        <v>1179</v>
      </c>
      <c r="H2901" s="294">
        <v>18.23</v>
      </c>
      <c r="I2901" s="294">
        <v>36.456</v>
      </c>
      <c r="J2901" s="291" t="s">
        <v>1169</v>
      </c>
      <c r="K2901" s="294">
        <v>227.85</v>
      </c>
      <c r="L2901" s="294">
        <v>3473.25</v>
      </c>
      <c r="M2901" s="294">
        <v>3245.4</v>
      </c>
      <c r="N2901" s="291" t="s">
        <v>42</v>
      </c>
    </row>
    <row r="2902" s="291" customFormat="1" hidden="1" outlineLevel="2" spans="1:14">
      <c r="A2902" s="291">
        <v>2649</v>
      </c>
      <c r="B2902" s="291" t="s">
        <v>1164</v>
      </c>
      <c r="C2902" s="291" t="s">
        <v>1683</v>
      </c>
      <c r="D2902" s="291" t="s">
        <v>698</v>
      </c>
      <c r="E2902" s="291" t="s">
        <v>1166</v>
      </c>
      <c r="F2902" s="291" t="s">
        <v>1167</v>
      </c>
      <c r="G2902" s="291" t="s">
        <v>1180</v>
      </c>
      <c r="H2902" s="294">
        <v>18.23</v>
      </c>
      <c r="I2902" s="294">
        <v>36.456</v>
      </c>
      <c r="J2902" s="291" t="s">
        <v>1169</v>
      </c>
      <c r="K2902" s="294">
        <v>227.85</v>
      </c>
      <c r="L2902" s="294">
        <v>3473.25</v>
      </c>
      <c r="M2902" s="294">
        <v>3245.4</v>
      </c>
      <c r="N2902" s="291" t="s">
        <v>42</v>
      </c>
    </row>
    <row r="2903" s="291" customFormat="1" hidden="1" outlineLevel="2" spans="1:14">
      <c r="A2903" s="291">
        <v>2650</v>
      </c>
      <c r="B2903" s="291" t="s">
        <v>1164</v>
      </c>
      <c r="C2903" s="291" t="s">
        <v>1683</v>
      </c>
      <c r="D2903" s="291" t="s">
        <v>698</v>
      </c>
      <c r="E2903" s="291" t="s">
        <v>1166</v>
      </c>
      <c r="F2903" s="291" t="s">
        <v>1167</v>
      </c>
      <c r="G2903" s="291" t="s">
        <v>1181</v>
      </c>
      <c r="H2903" s="294">
        <v>18.23</v>
      </c>
      <c r="I2903" s="294">
        <v>36.456</v>
      </c>
      <c r="J2903" s="291" t="s">
        <v>1169</v>
      </c>
      <c r="K2903" s="294">
        <v>227.85</v>
      </c>
      <c r="L2903" s="294">
        <v>3473.25</v>
      </c>
      <c r="M2903" s="294">
        <v>3245.4</v>
      </c>
      <c r="N2903" s="291" t="s">
        <v>42</v>
      </c>
    </row>
    <row r="2904" s="291" customFormat="1" hidden="1" outlineLevel="2" spans="1:14">
      <c r="A2904" s="291">
        <v>2651</v>
      </c>
      <c r="B2904" s="291" t="s">
        <v>1164</v>
      </c>
      <c r="C2904" s="291" t="s">
        <v>1683</v>
      </c>
      <c r="D2904" s="291" t="s">
        <v>698</v>
      </c>
      <c r="E2904" s="291" t="s">
        <v>1166</v>
      </c>
      <c r="F2904" s="291" t="s">
        <v>1167</v>
      </c>
      <c r="G2904" s="291" t="s">
        <v>1168</v>
      </c>
      <c r="H2904" s="294">
        <v>18.23</v>
      </c>
      <c r="I2904" s="294">
        <v>36.456</v>
      </c>
      <c r="J2904" s="291" t="s">
        <v>1169</v>
      </c>
      <c r="K2904" s="294">
        <v>227.85</v>
      </c>
      <c r="L2904" s="294">
        <v>3473.25</v>
      </c>
      <c r="M2904" s="294">
        <v>3245.4</v>
      </c>
      <c r="N2904" s="291" t="s">
        <v>42</v>
      </c>
    </row>
    <row r="2905" s="291" customFormat="1" hidden="1" outlineLevel="2" spans="1:14">
      <c r="A2905" s="291">
        <v>2652</v>
      </c>
      <c r="B2905" s="291" t="s">
        <v>1164</v>
      </c>
      <c r="C2905" s="291" t="s">
        <v>1683</v>
      </c>
      <c r="D2905" s="291" t="s">
        <v>698</v>
      </c>
      <c r="E2905" s="291" t="s">
        <v>1166</v>
      </c>
      <c r="F2905" s="291" t="s">
        <v>1167</v>
      </c>
      <c r="G2905" s="291" t="s">
        <v>1170</v>
      </c>
      <c r="H2905" s="294">
        <v>18.23</v>
      </c>
      <c r="I2905" s="294">
        <v>36.456</v>
      </c>
      <c r="J2905" s="291" t="s">
        <v>1169</v>
      </c>
      <c r="K2905" s="294">
        <v>227.85</v>
      </c>
      <c r="L2905" s="294">
        <v>3473.25</v>
      </c>
      <c r="M2905" s="294">
        <v>3245.4</v>
      </c>
      <c r="N2905" s="291" t="s">
        <v>42</v>
      </c>
    </row>
    <row r="2906" s="291" customFormat="1" hidden="1" outlineLevel="2" spans="1:14">
      <c r="A2906" s="291">
        <v>2653</v>
      </c>
      <c r="B2906" s="291" t="s">
        <v>1164</v>
      </c>
      <c r="C2906" s="291" t="s">
        <v>1683</v>
      </c>
      <c r="D2906" s="291" t="s">
        <v>698</v>
      </c>
      <c r="E2906" s="291" t="s">
        <v>1166</v>
      </c>
      <c r="F2906" s="291" t="s">
        <v>1167</v>
      </c>
      <c r="G2906" s="291" t="s">
        <v>1171</v>
      </c>
      <c r="H2906" s="294">
        <v>18.23</v>
      </c>
      <c r="I2906" s="294">
        <v>36.456</v>
      </c>
      <c r="J2906" s="291" t="s">
        <v>1169</v>
      </c>
      <c r="K2906" s="294">
        <v>227.85</v>
      </c>
      <c r="L2906" s="294">
        <v>3473.25</v>
      </c>
      <c r="M2906" s="294">
        <v>3245.4</v>
      </c>
      <c r="N2906" s="291" t="s">
        <v>42</v>
      </c>
    </row>
    <row r="2907" s="291" customFormat="1" hidden="1" outlineLevel="2" spans="1:14">
      <c r="A2907" s="291">
        <v>2654</v>
      </c>
      <c r="B2907" s="291" t="s">
        <v>1164</v>
      </c>
      <c r="C2907" s="291" t="s">
        <v>1683</v>
      </c>
      <c r="D2907" s="291" t="s">
        <v>698</v>
      </c>
      <c r="E2907" s="291" t="s">
        <v>1166</v>
      </c>
      <c r="F2907" s="291" t="s">
        <v>1167</v>
      </c>
      <c r="G2907" s="291" t="s">
        <v>1172</v>
      </c>
      <c r="H2907" s="294">
        <v>18.23</v>
      </c>
      <c r="I2907" s="294">
        <v>36.456</v>
      </c>
      <c r="J2907" s="291" t="s">
        <v>1169</v>
      </c>
      <c r="K2907" s="294">
        <v>227.85</v>
      </c>
      <c r="L2907" s="294">
        <v>3473.25</v>
      </c>
      <c r="M2907" s="294">
        <v>3245.4</v>
      </c>
      <c r="N2907" s="291" t="s">
        <v>42</v>
      </c>
    </row>
    <row r="2908" s="291" customFormat="1" hidden="1" outlineLevel="2" spans="1:14">
      <c r="A2908" s="291">
        <v>2655</v>
      </c>
      <c r="B2908" s="291" t="s">
        <v>1164</v>
      </c>
      <c r="C2908" s="291" t="s">
        <v>1683</v>
      </c>
      <c r="D2908" s="291" t="s">
        <v>698</v>
      </c>
      <c r="E2908" s="291" t="s">
        <v>1166</v>
      </c>
      <c r="F2908" s="291" t="s">
        <v>1167</v>
      </c>
      <c r="G2908" s="291" t="s">
        <v>1173</v>
      </c>
      <c r="H2908" s="294">
        <v>18.23</v>
      </c>
      <c r="I2908" s="294">
        <v>36.456</v>
      </c>
      <c r="J2908" s="291" t="s">
        <v>1169</v>
      </c>
      <c r="K2908" s="294">
        <v>227.85</v>
      </c>
      <c r="L2908" s="294">
        <v>3473.25</v>
      </c>
      <c r="M2908" s="294">
        <v>3245.4</v>
      </c>
      <c r="N2908" s="291" t="s">
        <v>42</v>
      </c>
    </row>
    <row r="2909" s="291" customFormat="1" hidden="1" outlineLevel="2" spans="1:14">
      <c r="A2909" s="291">
        <v>2656</v>
      </c>
      <c r="B2909" s="291" t="s">
        <v>1164</v>
      </c>
      <c r="C2909" s="291" t="s">
        <v>1683</v>
      </c>
      <c r="D2909" s="291" t="s">
        <v>698</v>
      </c>
      <c r="E2909" s="291" t="s">
        <v>1166</v>
      </c>
      <c r="F2909" s="291" t="s">
        <v>1167</v>
      </c>
      <c r="G2909" s="291" t="s">
        <v>1174</v>
      </c>
      <c r="H2909" s="294">
        <v>18.23</v>
      </c>
      <c r="I2909" s="294">
        <v>36.456</v>
      </c>
      <c r="J2909" s="291" t="s">
        <v>1169</v>
      </c>
      <c r="K2909" s="294">
        <v>227.85</v>
      </c>
      <c r="L2909" s="294">
        <v>3473.25</v>
      </c>
      <c r="M2909" s="294">
        <v>3245.4</v>
      </c>
      <c r="N2909" s="291" t="s">
        <v>42</v>
      </c>
    </row>
    <row r="2910" s="291" customFormat="1" hidden="1" outlineLevel="2" spans="1:14">
      <c r="A2910" s="291">
        <v>2657</v>
      </c>
      <c r="B2910" s="291" t="s">
        <v>1164</v>
      </c>
      <c r="C2910" s="291" t="s">
        <v>1683</v>
      </c>
      <c r="D2910" s="291" t="s">
        <v>698</v>
      </c>
      <c r="E2910" s="291" t="s">
        <v>1166</v>
      </c>
      <c r="F2910" s="291" t="s">
        <v>1167</v>
      </c>
      <c r="G2910" s="291" t="s">
        <v>1175</v>
      </c>
      <c r="H2910" s="294">
        <v>18.23</v>
      </c>
      <c r="I2910" s="294">
        <v>36.456</v>
      </c>
      <c r="J2910" s="291" t="s">
        <v>1169</v>
      </c>
      <c r="K2910" s="294">
        <v>227.85</v>
      </c>
      <c r="L2910" s="294">
        <v>3473.25</v>
      </c>
      <c r="M2910" s="294">
        <v>3245.4</v>
      </c>
      <c r="N2910" s="291" t="s">
        <v>42</v>
      </c>
    </row>
    <row r="2911" s="291" customFormat="1" outlineLevel="1" collapsed="1" spans="4:14">
      <c r="D2911" s="293" t="s">
        <v>1684</v>
      </c>
      <c r="H2911" s="294">
        <f>SUBTOTAL(9,H2900:H2910)</f>
        <v>200.53</v>
      </c>
      <c r="I2911" s="294">
        <f>SUBTOTAL(9,I2900:I2910)</f>
        <v>401.016</v>
      </c>
      <c r="K2911" s="294"/>
      <c r="L2911" s="294"/>
      <c r="M2911" s="294"/>
      <c r="N2911" s="291">
        <f>SUBTOTAL(9,N2900:N2910)</f>
        <v>0</v>
      </c>
    </row>
    <row r="2912" s="291" customFormat="1" hidden="1" outlineLevel="2" spans="1:14">
      <c r="A2912" s="291">
        <v>2658</v>
      </c>
      <c r="B2912" s="291" t="s">
        <v>1164</v>
      </c>
      <c r="C2912" s="291" t="s">
        <v>1685</v>
      </c>
      <c r="D2912" s="291" t="s">
        <v>370</v>
      </c>
      <c r="E2912" s="291" t="s">
        <v>1166</v>
      </c>
      <c r="F2912" s="291" t="s">
        <v>1167</v>
      </c>
      <c r="G2912" s="291" t="s">
        <v>1178</v>
      </c>
      <c r="H2912" s="294">
        <v>18.23</v>
      </c>
      <c r="I2912" s="294">
        <v>36.456</v>
      </c>
      <c r="J2912" s="291" t="s">
        <v>1169</v>
      </c>
      <c r="K2912" s="294">
        <v>227.85</v>
      </c>
      <c r="L2912" s="294">
        <v>3473.25</v>
      </c>
      <c r="M2912" s="294">
        <v>3245.4</v>
      </c>
      <c r="N2912" s="291" t="s">
        <v>42</v>
      </c>
    </row>
    <row r="2913" s="291" customFormat="1" hidden="1" outlineLevel="2" spans="1:14">
      <c r="A2913" s="291">
        <v>2659</v>
      </c>
      <c r="B2913" s="291" t="s">
        <v>1164</v>
      </c>
      <c r="C2913" s="291" t="s">
        <v>1685</v>
      </c>
      <c r="D2913" s="291" t="s">
        <v>370</v>
      </c>
      <c r="E2913" s="291" t="s">
        <v>1166</v>
      </c>
      <c r="F2913" s="291" t="s">
        <v>1167</v>
      </c>
      <c r="G2913" s="291" t="s">
        <v>1179</v>
      </c>
      <c r="H2913" s="294">
        <v>18.23</v>
      </c>
      <c r="I2913" s="294">
        <v>36.456</v>
      </c>
      <c r="J2913" s="291" t="s">
        <v>1169</v>
      </c>
      <c r="K2913" s="294">
        <v>227.85</v>
      </c>
      <c r="L2913" s="294">
        <v>3473.25</v>
      </c>
      <c r="M2913" s="294">
        <v>3245.4</v>
      </c>
      <c r="N2913" s="291" t="s">
        <v>42</v>
      </c>
    </row>
    <row r="2914" s="291" customFormat="1" hidden="1" outlineLevel="2" spans="1:14">
      <c r="A2914" s="291">
        <v>2660</v>
      </c>
      <c r="B2914" s="291" t="s">
        <v>1164</v>
      </c>
      <c r="C2914" s="291" t="s">
        <v>1685</v>
      </c>
      <c r="D2914" s="291" t="s">
        <v>370</v>
      </c>
      <c r="E2914" s="291" t="s">
        <v>1166</v>
      </c>
      <c r="F2914" s="291" t="s">
        <v>1167</v>
      </c>
      <c r="G2914" s="291" t="s">
        <v>1180</v>
      </c>
      <c r="H2914" s="294">
        <v>18.23</v>
      </c>
      <c r="I2914" s="294">
        <v>36.456</v>
      </c>
      <c r="J2914" s="291" t="s">
        <v>1169</v>
      </c>
      <c r="K2914" s="294">
        <v>227.85</v>
      </c>
      <c r="L2914" s="294">
        <v>3473.25</v>
      </c>
      <c r="M2914" s="294">
        <v>3245.4</v>
      </c>
      <c r="N2914" s="291" t="s">
        <v>42</v>
      </c>
    </row>
    <row r="2915" s="291" customFormat="1" hidden="1" outlineLevel="2" spans="1:14">
      <c r="A2915" s="291">
        <v>2661</v>
      </c>
      <c r="B2915" s="291" t="s">
        <v>1164</v>
      </c>
      <c r="C2915" s="291" t="s">
        <v>1685</v>
      </c>
      <c r="D2915" s="291" t="s">
        <v>370</v>
      </c>
      <c r="E2915" s="291" t="s">
        <v>1166</v>
      </c>
      <c r="F2915" s="291" t="s">
        <v>1167</v>
      </c>
      <c r="G2915" s="291" t="s">
        <v>1181</v>
      </c>
      <c r="H2915" s="294">
        <v>18.23</v>
      </c>
      <c r="I2915" s="294">
        <v>36.456</v>
      </c>
      <c r="J2915" s="291" t="s">
        <v>1169</v>
      </c>
      <c r="K2915" s="294">
        <v>227.85</v>
      </c>
      <c r="L2915" s="294">
        <v>3473.25</v>
      </c>
      <c r="M2915" s="294">
        <v>3245.4</v>
      </c>
      <c r="N2915" s="291" t="s">
        <v>42</v>
      </c>
    </row>
    <row r="2916" s="291" customFormat="1" hidden="1" outlineLevel="2" spans="1:14">
      <c r="A2916" s="291">
        <v>2662</v>
      </c>
      <c r="B2916" s="291" t="s">
        <v>1164</v>
      </c>
      <c r="C2916" s="291" t="s">
        <v>1685</v>
      </c>
      <c r="D2916" s="291" t="s">
        <v>370</v>
      </c>
      <c r="E2916" s="291" t="s">
        <v>1166</v>
      </c>
      <c r="F2916" s="291" t="s">
        <v>1167</v>
      </c>
      <c r="G2916" s="291" t="s">
        <v>1168</v>
      </c>
      <c r="H2916" s="294">
        <v>18.23</v>
      </c>
      <c r="I2916" s="294">
        <v>36.456</v>
      </c>
      <c r="J2916" s="291" t="s">
        <v>1169</v>
      </c>
      <c r="K2916" s="294">
        <v>227.85</v>
      </c>
      <c r="L2916" s="294">
        <v>3473.25</v>
      </c>
      <c r="M2916" s="294">
        <v>3245.4</v>
      </c>
      <c r="N2916" s="291" t="s">
        <v>42</v>
      </c>
    </row>
    <row r="2917" s="291" customFormat="1" hidden="1" outlineLevel="2" spans="1:14">
      <c r="A2917" s="291">
        <v>2663</v>
      </c>
      <c r="B2917" s="291" t="s">
        <v>1164</v>
      </c>
      <c r="C2917" s="291" t="s">
        <v>1685</v>
      </c>
      <c r="D2917" s="291" t="s">
        <v>370</v>
      </c>
      <c r="E2917" s="291" t="s">
        <v>1166</v>
      </c>
      <c r="F2917" s="291" t="s">
        <v>1167</v>
      </c>
      <c r="G2917" s="291" t="s">
        <v>1170</v>
      </c>
      <c r="H2917" s="294">
        <v>18.23</v>
      </c>
      <c r="I2917" s="294">
        <v>36.456</v>
      </c>
      <c r="J2917" s="291" t="s">
        <v>1169</v>
      </c>
      <c r="K2917" s="294">
        <v>227.85</v>
      </c>
      <c r="L2917" s="294">
        <v>3473.25</v>
      </c>
      <c r="M2917" s="294">
        <v>3245.4</v>
      </c>
      <c r="N2917" s="291" t="s">
        <v>42</v>
      </c>
    </row>
    <row r="2918" s="291" customFormat="1" hidden="1" outlineLevel="2" spans="1:14">
      <c r="A2918" s="291">
        <v>2664</v>
      </c>
      <c r="B2918" s="291" t="s">
        <v>1164</v>
      </c>
      <c r="C2918" s="291" t="s">
        <v>1685</v>
      </c>
      <c r="D2918" s="291" t="s">
        <v>370</v>
      </c>
      <c r="E2918" s="291" t="s">
        <v>1166</v>
      </c>
      <c r="F2918" s="291" t="s">
        <v>1167</v>
      </c>
      <c r="G2918" s="291" t="s">
        <v>1171</v>
      </c>
      <c r="H2918" s="294">
        <v>18.23</v>
      </c>
      <c r="I2918" s="294">
        <v>36.456</v>
      </c>
      <c r="J2918" s="291" t="s">
        <v>1169</v>
      </c>
      <c r="K2918" s="294">
        <v>227.85</v>
      </c>
      <c r="L2918" s="294">
        <v>3473.25</v>
      </c>
      <c r="M2918" s="294">
        <v>3245.4</v>
      </c>
      <c r="N2918" s="291" t="s">
        <v>42</v>
      </c>
    </row>
    <row r="2919" s="291" customFormat="1" hidden="1" outlineLevel="2" spans="1:14">
      <c r="A2919" s="291">
        <v>2665</v>
      </c>
      <c r="B2919" s="291" t="s">
        <v>1164</v>
      </c>
      <c r="C2919" s="291" t="s">
        <v>1685</v>
      </c>
      <c r="D2919" s="291" t="s">
        <v>370</v>
      </c>
      <c r="E2919" s="291" t="s">
        <v>1166</v>
      </c>
      <c r="F2919" s="291" t="s">
        <v>1167</v>
      </c>
      <c r="G2919" s="291" t="s">
        <v>1172</v>
      </c>
      <c r="H2919" s="294">
        <v>18.23</v>
      </c>
      <c r="I2919" s="294">
        <v>36.456</v>
      </c>
      <c r="J2919" s="291" t="s">
        <v>1169</v>
      </c>
      <c r="K2919" s="294">
        <v>227.85</v>
      </c>
      <c r="L2919" s="294">
        <v>3473.25</v>
      </c>
      <c r="M2919" s="294">
        <v>3245.4</v>
      </c>
      <c r="N2919" s="291" t="s">
        <v>42</v>
      </c>
    </row>
    <row r="2920" s="291" customFormat="1" hidden="1" outlineLevel="2" spans="1:14">
      <c r="A2920" s="291">
        <v>2666</v>
      </c>
      <c r="B2920" s="291" t="s">
        <v>1164</v>
      </c>
      <c r="C2920" s="291" t="s">
        <v>1685</v>
      </c>
      <c r="D2920" s="291" t="s">
        <v>370</v>
      </c>
      <c r="E2920" s="291" t="s">
        <v>1166</v>
      </c>
      <c r="F2920" s="291" t="s">
        <v>1167</v>
      </c>
      <c r="G2920" s="291" t="s">
        <v>1173</v>
      </c>
      <c r="H2920" s="294">
        <v>18.23</v>
      </c>
      <c r="I2920" s="294">
        <v>36.456</v>
      </c>
      <c r="J2920" s="291" t="s">
        <v>1169</v>
      </c>
      <c r="K2920" s="294">
        <v>227.85</v>
      </c>
      <c r="L2920" s="294">
        <v>3473.25</v>
      </c>
      <c r="M2920" s="294">
        <v>3245.4</v>
      </c>
      <c r="N2920" s="291" t="s">
        <v>42</v>
      </c>
    </row>
    <row r="2921" s="291" customFormat="1" hidden="1" outlineLevel="2" spans="1:14">
      <c r="A2921" s="291">
        <v>2667</v>
      </c>
      <c r="B2921" s="291" t="s">
        <v>1164</v>
      </c>
      <c r="C2921" s="291" t="s">
        <v>1685</v>
      </c>
      <c r="D2921" s="291" t="s">
        <v>370</v>
      </c>
      <c r="E2921" s="291" t="s">
        <v>1166</v>
      </c>
      <c r="F2921" s="291" t="s">
        <v>1167</v>
      </c>
      <c r="G2921" s="291" t="s">
        <v>1174</v>
      </c>
      <c r="H2921" s="294">
        <v>18.23</v>
      </c>
      <c r="I2921" s="294">
        <v>36.456</v>
      </c>
      <c r="J2921" s="291" t="s">
        <v>1169</v>
      </c>
      <c r="K2921" s="294">
        <v>227.85</v>
      </c>
      <c r="L2921" s="294">
        <v>3473.25</v>
      </c>
      <c r="M2921" s="294">
        <v>3245.4</v>
      </c>
      <c r="N2921" s="291" t="s">
        <v>42</v>
      </c>
    </row>
    <row r="2922" s="291" customFormat="1" hidden="1" outlineLevel="2" spans="1:14">
      <c r="A2922" s="291">
        <v>2668</v>
      </c>
      <c r="B2922" s="291" t="s">
        <v>1164</v>
      </c>
      <c r="C2922" s="291" t="s">
        <v>1685</v>
      </c>
      <c r="D2922" s="291" t="s">
        <v>370</v>
      </c>
      <c r="E2922" s="291" t="s">
        <v>1166</v>
      </c>
      <c r="F2922" s="291" t="s">
        <v>1167</v>
      </c>
      <c r="G2922" s="291" t="s">
        <v>1175</v>
      </c>
      <c r="H2922" s="294">
        <v>18.23</v>
      </c>
      <c r="I2922" s="294">
        <v>36.456</v>
      </c>
      <c r="J2922" s="291" t="s">
        <v>1169</v>
      </c>
      <c r="K2922" s="294">
        <v>227.85</v>
      </c>
      <c r="L2922" s="294">
        <v>3473.25</v>
      </c>
      <c r="M2922" s="294">
        <v>3245.4</v>
      </c>
      <c r="N2922" s="291" t="s">
        <v>42</v>
      </c>
    </row>
    <row r="2923" s="291" customFormat="1" outlineLevel="1" collapsed="1" spans="4:14">
      <c r="D2923" s="293" t="s">
        <v>1686</v>
      </c>
      <c r="H2923" s="294">
        <f>SUBTOTAL(9,H2912:H2922)</f>
        <v>200.53</v>
      </c>
      <c r="I2923" s="294">
        <f>SUBTOTAL(9,I2912:I2922)</f>
        <v>401.016</v>
      </c>
      <c r="K2923" s="294"/>
      <c r="L2923" s="294"/>
      <c r="M2923" s="294"/>
      <c r="N2923" s="291">
        <f>SUBTOTAL(9,N2912:N2922)</f>
        <v>0</v>
      </c>
    </row>
    <row r="2924" s="291" customFormat="1" hidden="1" outlineLevel="2" spans="1:14">
      <c r="A2924" s="291">
        <v>2669</v>
      </c>
      <c r="B2924" s="291" t="s">
        <v>1164</v>
      </c>
      <c r="C2924" s="291" t="s">
        <v>1687</v>
      </c>
      <c r="D2924" s="291" t="s">
        <v>853</v>
      </c>
      <c r="E2924" s="291" t="s">
        <v>1166</v>
      </c>
      <c r="F2924" s="291" t="s">
        <v>1167</v>
      </c>
      <c r="G2924" s="291" t="s">
        <v>1181</v>
      </c>
      <c r="H2924" s="294">
        <v>18.22</v>
      </c>
      <c r="I2924" s="294">
        <v>36.44</v>
      </c>
      <c r="J2924" s="291" t="s">
        <v>1169</v>
      </c>
      <c r="K2924" s="294">
        <v>227.75</v>
      </c>
      <c r="L2924" s="294">
        <v>3473.25</v>
      </c>
      <c r="M2924" s="294">
        <v>3245.5</v>
      </c>
      <c r="N2924" s="291" t="s">
        <v>42</v>
      </c>
    </row>
    <row r="2925" s="291" customFormat="1" hidden="1" outlineLevel="2" spans="1:14">
      <c r="A2925" s="291">
        <v>2670</v>
      </c>
      <c r="B2925" s="291" t="s">
        <v>1164</v>
      </c>
      <c r="C2925" s="291" t="s">
        <v>1687</v>
      </c>
      <c r="D2925" s="291" t="s">
        <v>853</v>
      </c>
      <c r="E2925" s="291" t="s">
        <v>1166</v>
      </c>
      <c r="F2925" s="291" t="s">
        <v>1167</v>
      </c>
      <c r="G2925" s="291" t="s">
        <v>1168</v>
      </c>
      <c r="H2925" s="294">
        <v>18.22</v>
      </c>
      <c r="I2925" s="294">
        <v>36.44</v>
      </c>
      <c r="J2925" s="291" t="s">
        <v>1169</v>
      </c>
      <c r="K2925" s="294">
        <v>227.75</v>
      </c>
      <c r="L2925" s="294">
        <v>3473.25</v>
      </c>
      <c r="M2925" s="294">
        <v>3245.5</v>
      </c>
      <c r="N2925" s="291" t="s">
        <v>42</v>
      </c>
    </row>
    <row r="2926" s="291" customFormat="1" hidden="1" outlineLevel="2" spans="1:14">
      <c r="A2926" s="291">
        <v>2671</v>
      </c>
      <c r="B2926" s="291" t="s">
        <v>1164</v>
      </c>
      <c r="C2926" s="291" t="s">
        <v>1687</v>
      </c>
      <c r="D2926" s="291" t="s">
        <v>853</v>
      </c>
      <c r="E2926" s="291" t="s">
        <v>1166</v>
      </c>
      <c r="F2926" s="291" t="s">
        <v>1167</v>
      </c>
      <c r="G2926" s="291" t="s">
        <v>1170</v>
      </c>
      <c r="H2926" s="294">
        <v>18.22</v>
      </c>
      <c r="I2926" s="294">
        <v>36.44</v>
      </c>
      <c r="J2926" s="291" t="s">
        <v>1169</v>
      </c>
      <c r="K2926" s="294">
        <v>227.75</v>
      </c>
      <c r="L2926" s="294">
        <v>3473.25</v>
      </c>
      <c r="M2926" s="294">
        <v>3245.5</v>
      </c>
      <c r="N2926" s="291" t="s">
        <v>42</v>
      </c>
    </row>
    <row r="2927" s="291" customFormat="1" hidden="1" outlineLevel="2" spans="1:14">
      <c r="A2927" s="291">
        <v>2672</v>
      </c>
      <c r="B2927" s="291" t="s">
        <v>1164</v>
      </c>
      <c r="C2927" s="291" t="s">
        <v>1687</v>
      </c>
      <c r="D2927" s="291" t="s">
        <v>853</v>
      </c>
      <c r="E2927" s="291" t="s">
        <v>1166</v>
      </c>
      <c r="F2927" s="291" t="s">
        <v>1167</v>
      </c>
      <c r="G2927" s="291" t="s">
        <v>1171</v>
      </c>
      <c r="H2927" s="294">
        <v>18.22</v>
      </c>
      <c r="I2927" s="294">
        <v>36.44</v>
      </c>
      <c r="J2927" s="291" t="s">
        <v>1169</v>
      </c>
      <c r="K2927" s="294">
        <v>227.75</v>
      </c>
      <c r="L2927" s="294">
        <v>3473.25</v>
      </c>
      <c r="M2927" s="294">
        <v>3245.5</v>
      </c>
      <c r="N2927" s="291" t="s">
        <v>42</v>
      </c>
    </row>
    <row r="2928" s="291" customFormat="1" hidden="1" outlineLevel="2" spans="1:14">
      <c r="A2928" s="291">
        <v>2673</v>
      </c>
      <c r="B2928" s="291" t="s">
        <v>1164</v>
      </c>
      <c r="C2928" s="291" t="s">
        <v>1687</v>
      </c>
      <c r="D2928" s="291" t="s">
        <v>853</v>
      </c>
      <c r="E2928" s="291" t="s">
        <v>1166</v>
      </c>
      <c r="F2928" s="291" t="s">
        <v>1167</v>
      </c>
      <c r="G2928" s="291" t="s">
        <v>1172</v>
      </c>
      <c r="H2928" s="294">
        <v>18.22</v>
      </c>
      <c r="I2928" s="294">
        <v>36.44</v>
      </c>
      <c r="J2928" s="291" t="s">
        <v>1169</v>
      </c>
      <c r="K2928" s="294">
        <v>227.75</v>
      </c>
      <c r="L2928" s="294">
        <v>3473.25</v>
      </c>
      <c r="M2928" s="294">
        <v>3245.5</v>
      </c>
      <c r="N2928" s="291" t="s">
        <v>42</v>
      </c>
    </row>
    <row r="2929" s="291" customFormat="1" hidden="1" outlineLevel="2" spans="1:14">
      <c r="A2929" s="291">
        <v>2674</v>
      </c>
      <c r="B2929" s="291" t="s">
        <v>1164</v>
      </c>
      <c r="C2929" s="291" t="s">
        <v>1687</v>
      </c>
      <c r="D2929" s="291" t="s">
        <v>853</v>
      </c>
      <c r="E2929" s="291" t="s">
        <v>1166</v>
      </c>
      <c r="F2929" s="291" t="s">
        <v>1167</v>
      </c>
      <c r="G2929" s="291" t="s">
        <v>1173</v>
      </c>
      <c r="H2929" s="294">
        <v>18.22</v>
      </c>
      <c r="I2929" s="294">
        <v>36.44</v>
      </c>
      <c r="J2929" s="291" t="s">
        <v>1169</v>
      </c>
      <c r="K2929" s="294">
        <v>227.75</v>
      </c>
      <c r="L2929" s="294">
        <v>3473.25</v>
      </c>
      <c r="M2929" s="294">
        <v>3245.5</v>
      </c>
      <c r="N2929" s="291" t="s">
        <v>42</v>
      </c>
    </row>
    <row r="2930" s="291" customFormat="1" hidden="1" outlineLevel="2" spans="1:14">
      <c r="A2930" s="291">
        <v>2675</v>
      </c>
      <c r="B2930" s="291" t="s">
        <v>1164</v>
      </c>
      <c r="C2930" s="291" t="s">
        <v>1687</v>
      </c>
      <c r="D2930" s="291" t="s">
        <v>853</v>
      </c>
      <c r="E2930" s="291" t="s">
        <v>1166</v>
      </c>
      <c r="F2930" s="291" t="s">
        <v>1167</v>
      </c>
      <c r="G2930" s="291" t="s">
        <v>1174</v>
      </c>
      <c r="H2930" s="294">
        <v>18.22</v>
      </c>
      <c r="I2930" s="294">
        <v>36.44</v>
      </c>
      <c r="J2930" s="291" t="s">
        <v>1169</v>
      </c>
      <c r="K2930" s="294">
        <v>227.75</v>
      </c>
      <c r="L2930" s="294">
        <v>3473.25</v>
      </c>
      <c r="M2930" s="294">
        <v>3245.5</v>
      </c>
      <c r="N2930" s="291" t="s">
        <v>42</v>
      </c>
    </row>
    <row r="2931" s="291" customFormat="1" hidden="1" outlineLevel="2" spans="1:14">
      <c r="A2931" s="291">
        <v>2676</v>
      </c>
      <c r="B2931" s="291" t="s">
        <v>1164</v>
      </c>
      <c r="C2931" s="291" t="s">
        <v>1687</v>
      </c>
      <c r="D2931" s="291" t="s">
        <v>853</v>
      </c>
      <c r="E2931" s="291" t="s">
        <v>1166</v>
      </c>
      <c r="F2931" s="291" t="s">
        <v>1167</v>
      </c>
      <c r="G2931" s="291" t="s">
        <v>1175</v>
      </c>
      <c r="H2931" s="294">
        <v>18.22</v>
      </c>
      <c r="I2931" s="294">
        <v>36.44</v>
      </c>
      <c r="J2931" s="291" t="s">
        <v>1169</v>
      </c>
      <c r="K2931" s="294">
        <v>227.75</v>
      </c>
      <c r="L2931" s="294">
        <v>3473.25</v>
      </c>
      <c r="M2931" s="294">
        <v>3245.5</v>
      </c>
      <c r="N2931" s="291" t="s">
        <v>42</v>
      </c>
    </row>
    <row r="2932" s="291" customFormat="1" outlineLevel="1" collapsed="1" spans="4:14">
      <c r="D2932" s="293" t="s">
        <v>1688</v>
      </c>
      <c r="H2932" s="294">
        <f>SUBTOTAL(9,H2924:H2931)</f>
        <v>145.76</v>
      </c>
      <c r="I2932" s="294">
        <f>SUBTOTAL(9,I2924:I2931)</f>
        <v>291.52</v>
      </c>
      <c r="K2932" s="294"/>
      <c r="L2932" s="294"/>
      <c r="M2932" s="294"/>
      <c r="N2932" s="291">
        <f>SUBTOTAL(9,N2924:N2931)</f>
        <v>0</v>
      </c>
    </row>
    <row r="2933" s="291" customFormat="1" hidden="1" outlineLevel="2" spans="1:14">
      <c r="A2933" s="291">
        <v>2677</v>
      </c>
      <c r="B2933" s="291" t="s">
        <v>1164</v>
      </c>
      <c r="C2933" s="291" t="s">
        <v>1689</v>
      </c>
      <c r="D2933" s="291" t="s">
        <v>418</v>
      </c>
      <c r="E2933" s="291" t="s">
        <v>1166</v>
      </c>
      <c r="F2933" s="291" t="s">
        <v>1167</v>
      </c>
      <c r="G2933" s="291" t="s">
        <v>1178</v>
      </c>
      <c r="H2933" s="294">
        <v>18.23</v>
      </c>
      <c r="I2933" s="294">
        <v>36.456</v>
      </c>
      <c r="J2933" s="291" t="s">
        <v>1169</v>
      </c>
      <c r="K2933" s="294">
        <v>227.85</v>
      </c>
      <c r="L2933" s="294">
        <v>3473.25</v>
      </c>
      <c r="M2933" s="294">
        <v>3245.4</v>
      </c>
      <c r="N2933" s="291" t="s">
        <v>42</v>
      </c>
    </row>
    <row r="2934" s="291" customFormat="1" hidden="1" outlineLevel="2" spans="1:14">
      <c r="A2934" s="291">
        <v>2678</v>
      </c>
      <c r="B2934" s="291" t="s">
        <v>1164</v>
      </c>
      <c r="C2934" s="291" t="s">
        <v>1689</v>
      </c>
      <c r="D2934" s="291" t="s">
        <v>418</v>
      </c>
      <c r="E2934" s="291" t="s">
        <v>1166</v>
      </c>
      <c r="F2934" s="291" t="s">
        <v>1167</v>
      </c>
      <c r="G2934" s="291" t="s">
        <v>1179</v>
      </c>
      <c r="H2934" s="294">
        <v>18.23</v>
      </c>
      <c r="I2934" s="294">
        <v>36.456</v>
      </c>
      <c r="J2934" s="291" t="s">
        <v>1169</v>
      </c>
      <c r="K2934" s="294">
        <v>227.85</v>
      </c>
      <c r="L2934" s="294">
        <v>3473.25</v>
      </c>
      <c r="M2934" s="294">
        <v>3245.4</v>
      </c>
      <c r="N2934" s="291" t="s">
        <v>42</v>
      </c>
    </row>
    <row r="2935" s="291" customFormat="1" hidden="1" outlineLevel="2" spans="1:14">
      <c r="A2935" s="291">
        <v>2679</v>
      </c>
      <c r="B2935" s="291" t="s">
        <v>1164</v>
      </c>
      <c r="C2935" s="291" t="s">
        <v>1689</v>
      </c>
      <c r="D2935" s="291" t="s">
        <v>418</v>
      </c>
      <c r="E2935" s="291" t="s">
        <v>1166</v>
      </c>
      <c r="F2935" s="291" t="s">
        <v>1167</v>
      </c>
      <c r="G2935" s="291" t="s">
        <v>1180</v>
      </c>
      <c r="H2935" s="294">
        <v>18.23</v>
      </c>
      <c r="I2935" s="294">
        <v>36.456</v>
      </c>
      <c r="J2935" s="291" t="s">
        <v>1169</v>
      </c>
      <c r="K2935" s="294">
        <v>227.85</v>
      </c>
      <c r="L2935" s="294">
        <v>3473.25</v>
      </c>
      <c r="M2935" s="294">
        <v>3245.4</v>
      </c>
      <c r="N2935" s="291" t="s">
        <v>42</v>
      </c>
    </row>
    <row r="2936" s="291" customFormat="1" hidden="1" outlineLevel="2" spans="1:14">
      <c r="A2936" s="291">
        <v>2680</v>
      </c>
      <c r="B2936" s="291" t="s">
        <v>1164</v>
      </c>
      <c r="C2936" s="291" t="s">
        <v>1689</v>
      </c>
      <c r="D2936" s="291" t="s">
        <v>418</v>
      </c>
      <c r="E2936" s="291" t="s">
        <v>1166</v>
      </c>
      <c r="F2936" s="291" t="s">
        <v>1167</v>
      </c>
      <c r="G2936" s="291" t="s">
        <v>1181</v>
      </c>
      <c r="H2936" s="294">
        <v>18.23</v>
      </c>
      <c r="I2936" s="294">
        <v>36.456</v>
      </c>
      <c r="J2936" s="291" t="s">
        <v>1169</v>
      </c>
      <c r="K2936" s="294">
        <v>227.85</v>
      </c>
      <c r="L2936" s="294">
        <v>3473.25</v>
      </c>
      <c r="M2936" s="294">
        <v>3245.4</v>
      </c>
      <c r="N2936" s="291" t="s">
        <v>42</v>
      </c>
    </row>
    <row r="2937" s="291" customFormat="1" hidden="1" outlineLevel="2" spans="1:14">
      <c r="A2937" s="291">
        <v>2681</v>
      </c>
      <c r="B2937" s="291" t="s">
        <v>1164</v>
      </c>
      <c r="C2937" s="291" t="s">
        <v>1689</v>
      </c>
      <c r="D2937" s="291" t="s">
        <v>418</v>
      </c>
      <c r="E2937" s="291" t="s">
        <v>1166</v>
      </c>
      <c r="F2937" s="291" t="s">
        <v>1167</v>
      </c>
      <c r="G2937" s="291" t="s">
        <v>1168</v>
      </c>
      <c r="H2937" s="294">
        <v>18.23</v>
      </c>
      <c r="I2937" s="294">
        <v>36.456</v>
      </c>
      <c r="J2937" s="291" t="s">
        <v>1169</v>
      </c>
      <c r="K2937" s="294">
        <v>227.85</v>
      </c>
      <c r="L2937" s="294">
        <v>3473.25</v>
      </c>
      <c r="M2937" s="294">
        <v>3245.4</v>
      </c>
      <c r="N2937" s="291" t="s">
        <v>42</v>
      </c>
    </row>
    <row r="2938" s="291" customFormat="1" hidden="1" outlineLevel="2" spans="1:14">
      <c r="A2938" s="291">
        <v>2682</v>
      </c>
      <c r="B2938" s="291" t="s">
        <v>1164</v>
      </c>
      <c r="C2938" s="291" t="s">
        <v>1689</v>
      </c>
      <c r="D2938" s="291" t="s">
        <v>418</v>
      </c>
      <c r="E2938" s="291" t="s">
        <v>1166</v>
      </c>
      <c r="F2938" s="291" t="s">
        <v>1167</v>
      </c>
      <c r="G2938" s="291" t="s">
        <v>1170</v>
      </c>
      <c r="H2938" s="294">
        <v>18.23</v>
      </c>
      <c r="I2938" s="294">
        <v>36.456</v>
      </c>
      <c r="J2938" s="291" t="s">
        <v>1169</v>
      </c>
      <c r="K2938" s="294">
        <v>227.85</v>
      </c>
      <c r="L2938" s="294">
        <v>3473.25</v>
      </c>
      <c r="M2938" s="294">
        <v>3245.4</v>
      </c>
      <c r="N2938" s="291" t="s">
        <v>42</v>
      </c>
    </row>
    <row r="2939" s="291" customFormat="1" hidden="1" outlineLevel="2" spans="1:14">
      <c r="A2939" s="291">
        <v>2683</v>
      </c>
      <c r="B2939" s="291" t="s">
        <v>1164</v>
      </c>
      <c r="C2939" s="291" t="s">
        <v>1689</v>
      </c>
      <c r="D2939" s="291" t="s">
        <v>418</v>
      </c>
      <c r="E2939" s="291" t="s">
        <v>1166</v>
      </c>
      <c r="F2939" s="291" t="s">
        <v>1167</v>
      </c>
      <c r="G2939" s="291" t="s">
        <v>1171</v>
      </c>
      <c r="H2939" s="294">
        <v>18.23</v>
      </c>
      <c r="I2939" s="294">
        <v>36.456</v>
      </c>
      <c r="J2939" s="291" t="s">
        <v>1169</v>
      </c>
      <c r="K2939" s="294">
        <v>227.85</v>
      </c>
      <c r="L2939" s="294">
        <v>3473.25</v>
      </c>
      <c r="M2939" s="294">
        <v>3245.4</v>
      </c>
      <c r="N2939" s="291" t="s">
        <v>42</v>
      </c>
    </row>
    <row r="2940" s="291" customFormat="1" hidden="1" outlineLevel="2" spans="1:14">
      <c r="A2940" s="291">
        <v>2684</v>
      </c>
      <c r="B2940" s="291" t="s">
        <v>1164</v>
      </c>
      <c r="C2940" s="291" t="s">
        <v>1689</v>
      </c>
      <c r="D2940" s="291" t="s">
        <v>418</v>
      </c>
      <c r="E2940" s="291" t="s">
        <v>1166</v>
      </c>
      <c r="F2940" s="291" t="s">
        <v>1167</v>
      </c>
      <c r="G2940" s="291" t="s">
        <v>1172</v>
      </c>
      <c r="H2940" s="294">
        <v>18.23</v>
      </c>
      <c r="I2940" s="294">
        <v>36.456</v>
      </c>
      <c r="J2940" s="291" t="s">
        <v>1169</v>
      </c>
      <c r="K2940" s="294">
        <v>227.85</v>
      </c>
      <c r="L2940" s="294">
        <v>3473.25</v>
      </c>
      <c r="M2940" s="294">
        <v>3245.4</v>
      </c>
      <c r="N2940" s="291" t="s">
        <v>42</v>
      </c>
    </row>
    <row r="2941" s="291" customFormat="1" hidden="1" outlineLevel="2" spans="1:14">
      <c r="A2941" s="291">
        <v>2685</v>
      </c>
      <c r="B2941" s="291" t="s">
        <v>1164</v>
      </c>
      <c r="C2941" s="291" t="s">
        <v>1689</v>
      </c>
      <c r="D2941" s="291" t="s">
        <v>418</v>
      </c>
      <c r="E2941" s="291" t="s">
        <v>1166</v>
      </c>
      <c r="F2941" s="291" t="s">
        <v>1167</v>
      </c>
      <c r="G2941" s="291" t="s">
        <v>1173</v>
      </c>
      <c r="H2941" s="294">
        <v>18.23</v>
      </c>
      <c r="I2941" s="294">
        <v>36.456</v>
      </c>
      <c r="J2941" s="291" t="s">
        <v>1169</v>
      </c>
      <c r="K2941" s="294">
        <v>227.85</v>
      </c>
      <c r="L2941" s="294">
        <v>3473.25</v>
      </c>
      <c r="M2941" s="294">
        <v>3245.4</v>
      </c>
      <c r="N2941" s="291" t="s">
        <v>42</v>
      </c>
    </row>
    <row r="2942" s="291" customFormat="1" hidden="1" outlineLevel="2" spans="1:14">
      <c r="A2942" s="291">
        <v>2686</v>
      </c>
      <c r="B2942" s="291" t="s">
        <v>1164</v>
      </c>
      <c r="C2942" s="291" t="s">
        <v>1689</v>
      </c>
      <c r="D2942" s="291" t="s">
        <v>418</v>
      </c>
      <c r="E2942" s="291" t="s">
        <v>1166</v>
      </c>
      <c r="F2942" s="291" t="s">
        <v>1167</v>
      </c>
      <c r="G2942" s="291" t="s">
        <v>1174</v>
      </c>
      <c r="H2942" s="294">
        <v>18.23</v>
      </c>
      <c r="I2942" s="294">
        <v>36.456</v>
      </c>
      <c r="J2942" s="291" t="s">
        <v>1169</v>
      </c>
      <c r="K2942" s="294">
        <v>227.85</v>
      </c>
      <c r="L2942" s="294">
        <v>3473.25</v>
      </c>
      <c r="M2942" s="294">
        <v>3245.4</v>
      </c>
      <c r="N2942" s="291" t="s">
        <v>42</v>
      </c>
    </row>
    <row r="2943" s="291" customFormat="1" hidden="1" outlineLevel="2" spans="1:14">
      <c r="A2943" s="291">
        <v>2687</v>
      </c>
      <c r="B2943" s="291" t="s">
        <v>1164</v>
      </c>
      <c r="C2943" s="291" t="s">
        <v>1689</v>
      </c>
      <c r="D2943" s="291" t="s">
        <v>418</v>
      </c>
      <c r="E2943" s="291" t="s">
        <v>1166</v>
      </c>
      <c r="F2943" s="291" t="s">
        <v>1167</v>
      </c>
      <c r="G2943" s="291" t="s">
        <v>1175</v>
      </c>
      <c r="H2943" s="294">
        <v>18.23</v>
      </c>
      <c r="I2943" s="294">
        <v>36.456</v>
      </c>
      <c r="J2943" s="291" t="s">
        <v>1169</v>
      </c>
      <c r="K2943" s="294">
        <v>227.85</v>
      </c>
      <c r="L2943" s="294">
        <v>3473.25</v>
      </c>
      <c r="M2943" s="294">
        <v>3245.4</v>
      </c>
      <c r="N2943" s="291" t="s">
        <v>42</v>
      </c>
    </row>
    <row r="2944" s="291" customFormat="1" outlineLevel="1" collapsed="1" spans="4:14">
      <c r="D2944" s="293" t="s">
        <v>1690</v>
      </c>
      <c r="H2944" s="294">
        <f>SUBTOTAL(9,H2933:H2943)</f>
        <v>200.53</v>
      </c>
      <c r="I2944" s="294">
        <f>SUBTOTAL(9,I2933:I2943)</f>
        <v>401.016</v>
      </c>
      <c r="K2944" s="294"/>
      <c r="L2944" s="294"/>
      <c r="M2944" s="294"/>
      <c r="N2944" s="291">
        <f>SUBTOTAL(9,N2933:N2943)</f>
        <v>0</v>
      </c>
    </row>
    <row r="2945" s="291" customFormat="1" hidden="1" outlineLevel="2" spans="1:14">
      <c r="A2945" s="291">
        <v>2688</v>
      </c>
      <c r="B2945" s="291" t="s">
        <v>1164</v>
      </c>
      <c r="C2945" s="291" t="s">
        <v>1691</v>
      </c>
      <c r="D2945" s="291" t="s">
        <v>647</v>
      </c>
      <c r="E2945" s="291" t="s">
        <v>1166</v>
      </c>
      <c r="F2945" s="291" t="s">
        <v>1167</v>
      </c>
      <c r="G2945" s="291" t="s">
        <v>1178</v>
      </c>
      <c r="H2945" s="294">
        <v>18.23</v>
      </c>
      <c r="I2945" s="294">
        <v>36.456</v>
      </c>
      <c r="J2945" s="291" t="s">
        <v>1169</v>
      </c>
      <c r="K2945" s="294">
        <v>227.85</v>
      </c>
      <c r="L2945" s="294">
        <v>3473.25</v>
      </c>
      <c r="M2945" s="294">
        <v>3245.4</v>
      </c>
      <c r="N2945" s="291" t="s">
        <v>42</v>
      </c>
    </row>
    <row r="2946" s="291" customFormat="1" hidden="1" outlineLevel="2" spans="1:14">
      <c r="A2946" s="291">
        <v>2689</v>
      </c>
      <c r="B2946" s="291" t="s">
        <v>1164</v>
      </c>
      <c r="C2946" s="291" t="s">
        <v>1691</v>
      </c>
      <c r="D2946" s="291" t="s">
        <v>647</v>
      </c>
      <c r="E2946" s="291" t="s">
        <v>1166</v>
      </c>
      <c r="F2946" s="291" t="s">
        <v>1167</v>
      </c>
      <c r="G2946" s="291" t="s">
        <v>1179</v>
      </c>
      <c r="H2946" s="294">
        <v>18.23</v>
      </c>
      <c r="I2946" s="294">
        <v>36.456</v>
      </c>
      <c r="J2946" s="291" t="s">
        <v>1169</v>
      </c>
      <c r="K2946" s="294">
        <v>227.85</v>
      </c>
      <c r="L2946" s="294">
        <v>3473.25</v>
      </c>
      <c r="M2946" s="294">
        <v>3245.4</v>
      </c>
      <c r="N2946" s="291" t="s">
        <v>42</v>
      </c>
    </row>
    <row r="2947" s="291" customFormat="1" hidden="1" outlineLevel="2" spans="1:14">
      <c r="A2947" s="291">
        <v>2690</v>
      </c>
      <c r="B2947" s="291" t="s">
        <v>1164</v>
      </c>
      <c r="C2947" s="291" t="s">
        <v>1691</v>
      </c>
      <c r="D2947" s="291" t="s">
        <v>647</v>
      </c>
      <c r="E2947" s="291" t="s">
        <v>1166</v>
      </c>
      <c r="F2947" s="291" t="s">
        <v>1167</v>
      </c>
      <c r="G2947" s="291" t="s">
        <v>1180</v>
      </c>
      <c r="H2947" s="294">
        <v>18.23</v>
      </c>
      <c r="I2947" s="294">
        <v>36.456</v>
      </c>
      <c r="J2947" s="291" t="s">
        <v>1169</v>
      </c>
      <c r="K2947" s="294">
        <v>227.85</v>
      </c>
      <c r="L2947" s="294">
        <v>3473.25</v>
      </c>
      <c r="M2947" s="294">
        <v>3245.4</v>
      </c>
      <c r="N2947" s="291" t="s">
        <v>42</v>
      </c>
    </row>
    <row r="2948" s="291" customFormat="1" hidden="1" outlineLevel="2" spans="1:14">
      <c r="A2948" s="291">
        <v>2691</v>
      </c>
      <c r="B2948" s="291" t="s">
        <v>1164</v>
      </c>
      <c r="C2948" s="291" t="s">
        <v>1691</v>
      </c>
      <c r="D2948" s="291" t="s">
        <v>647</v>
      </c>
      <c r="E2948" s="291" t="s">
        <v>1166</v>
      </c>
      <c r="F2948" s="291" t="s">
        <v>1167</v>
      </c>
      <c r="G2948" s="291" t="s">
        <v>1181</v>
      </c>
      <c r="H2948" s="294">
        <v>18.23</v>
      </c>
      <c r="I2948" s="294">
        <v>36.456</v>
      </c>
      <c r="J2948" s="291" t="s">
        <v>1169</v>
      </c>
      <c r="K2948" s="294">
        <v>227.85</v>
      </c>
      <c r="L2948" s="294">
        <v>3473.25</v>
      </c>
      <c r="M2948" s="294">
        <v>3245.4</v>
      </c>
      <c r="N2948" s="291" t="s">
        <v>42</v>
      </c>
    </row>
    <row r="2949" s="291" customFormat="1" hidden="1" outlineLevel="2" spans="1:14">
      <c r="A2949" s="291">
        <v>2692</v>
      </c>
      <c r="B2949" s="291" t="s">
        <v>1164</v>
      </c>
      <c r="C2949" s="291" t="s">
        <v>1691</v>
      </c>
      <c r="D2949" s="291" t="s">
        <v>647</v>
      </c>
      <c r="E2949" s="291" t="s">
        <v>1166</v>
      </c>
      <c r="F2949" s="291" t="s">
        <v>1167</v>
      </c>
      <c r="G2949" s="291" t="s">
        <v>1168</v>
      </c>
      <c r="H2949" s="294">
        <v>18.23</v>
      </c>
      <c r="I2949" s="294">
        <v>36.456</v>
      </c>
      <c r="J2949" s="291" t="s">
        <v>1169</v>
      </c>
      <c r="K2949" s="294">
        <v>227.85</v>
      </c>
      <c r="L2949" s="294">
        <v>3473.25</v>
      </c>
      <c r="M2949" s="294">
        <v>3245.4</v>
      </c>
      <c r="N2949" s="291" t="s">
        <v>42</v>
      </c>
    </row>
    <row r="2950" s="291" customFormat="1" hidden="1" outlineLevel="2" spans="1:14">
      <c r="A2950" s="291">
        <v>2693</v>
      </c>
      <c r="B2950" s="291" t="s">
        <v>1164</v>
      </c>
      <c r="C2950" s="291" t="s">
        <v>1691</v>
      </c>
      <c r="D2950" s="291" t="s">
        <v>647</v>
      </c>
      <c r="E2950" s="291" t="s">
        <v>1166</v>
      </c>
      <c r="F2950" s="291" t="s">
        <v>1167</v>
      </c>
      <c r="G2950" s="291" t="s">
        <v>1170</v>
      </c>
      <c r="H2950" s="294">
        <v>18.23</v>
      </c>
      <c r="I2950" s="294">
        <v>36.456</v>
      </c>
      <c r="J2950" s="291" t="s">
        <v>1169</v>
      </c>
      <c r="K2950" s="294">
        <v>227.85</v>
      </c>
      <c r="L2950" s="294">
        <v>3473.25</v>
      </c>
      <c r="M2950" s="294">
        <v>3245.4</v>
      </c>
      <c r="N2950" s="291" t="s">
        <v>42</v>
      </c>
    </row>
    <row r="2951" s="291" customFormat="1" hidden="1" outlineLevel="2" spans="1:14">
      <c r="A2951" s="291">
        <v>2694</v>
      </c>
      <c r="B2951" s="291" t="s">
        <v>1164</v>
      </c>
      <c r="C2951" s="291" t="s">
        <v>1691</v>
      </c>
      <c r="D2951" s="291" t="s">
        <v>647</v>
      </c>
      <c r="E2951" s="291" t="s">
        <v>1166</v>
      </c>
      <c r="F2951" s="291" t="s">
        <v>1167</v>
      </c>
      <c r="G2951" s="291" t="s">
        <v>1171</v>
      </c>
      <c r="H2951" s="294">
        <v>18.23</v>
      </c>
      <c r="I2951" s="294">
        <v>36.456</v>
      </c>
      <c r="J2951" s="291" t="s">
        <v>1169</v>
      </c>
      <c r="K2951" s="294">
        <v>227.85</v>
      </c>
      <c r="L2951" s="294">
        <v>3473.25</v>
      </c>
      <c r="M2951" s="294">
        <v>3245.4</v>
      </c>
      <c r="N2951" s="291" t="s">
        <v>42</v>
      </c>
    </row>
    <row r="2952" s="291" customFormat="1" hidden="1" outlineLevel="2" spans="1:14">
      <c r="A2952" s="291">
        <v>2695</v>
      </c>
      <c r="B2952" s="291" t="s">
        <v>1164</v>
      </c>
      <c r="C2952" s="291" t="s">
        <v>1691</v>
      </c>
      <c r="D2952" s="291" t="s">
        <v>647</v>
      </c>
      <c r="E2952" s="291" t="s">
        <v>1166</v>
      </c>
      <c r="F2952" s="291" t="s">
        <v>1167</v>
      </c>
      <c r="G2952" s="291" t="s">
        <v>1172</v>
      </c>
      <c r="H2952" s="294">
        <v>18.23</v>
      </c>
      <c r="I2952" s="294">
        <v>36.456</v>
      </c>
      <c r="J2952" s="291" t="s">
        <v>1169</v>
      </c>
      <c r="K2952" s="294">
        <v>227.85</v>
      </c>
      <c r="L2952" s="294">
        <v>3473.25</v>
      </c>
      <c r="M2952" s="294">
        <v>3245.4</v>
      </c>
      <c r="N2952" s="291" t="s">
        <v>42</v>
      </c>
    </row>
    <row r="2953" s="291" customFormat="1" hidden="1" outlineLevel="2" spans="1:14">
      <c r="A2953" s="291">
        <v>2696</v>
      </c>
      <c r="B2953" s="291" t="s">
        <v>1164</v>
      </c>
      <c r="C2953" s="291" t="s">
        <v>1691</v>
      </c>
      <c r="D2953" s="291" t="s">
        <v>647</v>
      </c>
      <c r="E2953" s="291" t="s">
        <v>1166</v>
      </c>
      <c r="F2953" s="291" t="s">
        <v>1167</v>
      </c>
      <c r="G2953" s="291" t="s">
        <v>1173</v>
      </c>
      <c r="H2953" s="294">
        <v>18.23</v>
      </c>
      <c r="I2953" s="294">
        <v>36.456</v>
      </c>
      <c r="J2953" s="291" t="s">
        <v>1169</v>
      </c>
      <c r="K2953" s="294">
        <v>227.85</v>
      </c>
      <c r="L2953" s="294">
        <v>3473.25</v>
      </c>
      <c r="M2953" s="294">
        <v>3245.4</v>
      </c>
      <c r="N2953" s="291" t="s">
        <v>42</v>
      </c>
    </row>
    <row r="2954" s="291" customFormat="1" hidden="1" outlineLevel="2" spans="1:14">
      <c r="A2954" s="291">
        <v>2697</v>
      </c>
      <c r="B2954" s="291" t="s">
        <v>1164</v>
      </c>
      <c r="C2954" s="291" t="s">
        <v>1691</v>
      </c>
      <c r="D2954" s="291" t="s">
        <v>647</v>
      </c>
      <c r="E2954" s="291" t="s">
        <v>1166</v>
      </c>
      <c r="F2954" s="291" t="s">
        <v>1167</v>
      </c>
      <c r="G2954" s="291" t="s">
        <v>1174</v>
      </c>
      <c r="H2954" s="294">
        <v>18.23</v>
      </c>
      <c r="I2954" s="294">
        <v>36.456</v>
      </c>
      <c r="J2954" s="291" t="s">
        <v>1169</v>
      </c>
      <c r="K2954" s="294">
        <v>227.85</v>
      </c>
      <c r="L2954" s="294">
        <v>3473.25</v>
      </c>
      <c r="M2954" s="294">
        <v>3245.4</v>
      </c>
      <c r="N2954" s="291" t="s">
        <v>42</v>
      </c>
    </row>
    <row r="2955" s="291" customFormat="1" hidden="1" outlineLevel="2" spans="1:14">
      <c r="A2955" s="291">
        <v>2698</v>
      </c>
      <c r="B2955" s="291" t="s">
        <v>1164</v>
      </c>
      <c r="C2955" s="291" t="s">
        <v>1691</v>
      </c>
      <c r="D2955" s="291" t="s">
        <v>647</v>
      </c>
      <c r="E2955" s="291" t="s">
        <v>1166</v>
      </c>
      <c r="F2955" s="291" t="s">
        <v>1167</v>
      </c>
      <c r="G2955" s="291" t="s">
        <v>1175</v>
      </c>
      <c r="H2955" s="294">
        <v>18.23</v>
      </c>
      <c r="I2955" s="294">
        <v>36.456</v>
      </c>
      <c r="J2955" s="291" t="s">
        <v>1169</v>
      </c>
      <c r="K2955" s="294">
        <v>227.85</v>
      </c>
      <c r="L2955" s="294">
        <v>3473.25</v>
      </c>
      <c r="M2955" s="294">
        <v>3245.4</v>
      </c>
      <c r="N2955" s="291" t="s">
        <v>42</v>
      </c>
    </row>
    <row r="2956" s="291" customFormat="1" outlineLevel="1" collapsed="1" spans="4:14">
      <c r="D2956" s="293" t="s">
        <v>1692</v>
      </c>
      <c r="H2956" s="294">
        <f>SUBTOTAL(9,H2945:H2955)</f>
        <v>200.53</v>
      </c>
      <c r="I2956" s="294">
        <f>SUBTOTAL(9,I2945:I2955)</f>
        <v>401.016</v>
      </c>
      <c r="K2956" s="294"/>
      <c r="L2956" s="294"/>
      <c r="M2956" s="294"/>
      <c r="N2956" s="291">
        <f>SUBTOTAL(9,N2945:N2955)</f>
        <v>0</v>
      </c>
    </row>
    <row r="2957" s="291" customFormat="1" hidden="1" outlineLevel="2" spans="1:14">
      <c r="A2957" s="291">
        <v>2699</v>
      </c>
      <c r="B2957" s="291" t="s">
        <v>1164</v>
      </c>
      <c r="C2957" s="291" t="s">
        <v>1693</v>
      </c>
      <c r="D2957" s="291" t="s">
        <v>658</v>
      </c>
      <c r="E2957" s="291" t="s">
        <v>1166</v>
      </c>
      <c r="F2957" s="291" t="s">
        <v>1167</v>
      </c>
      <c r="G2957" s="291" t="s">
        <v>1178</v>
      </c>
      <c r="H2957" s="294">
        <v>18.23</v>
      </c>
      <c r="I2957" s="294">
        <v>36.456</v>
      </c>
      <c r="J2957" s="291" t="s">
        <v>1169</v>
      </c>
      <c r="K2957" s="294">
        <v>227.85</v>
      </c>
      <c r="L2957" s="294">
        <v>3473.25</v>
      </c>
      <c r="M2957" s="294">
        <v>3245.4</v>
      </c>
      <c r="N2957" s="291" t="s">
        <v>42</v>
      </c>
    </row>
    <row r="2958" s="291" customFormat="1" hidden="1" outlineLevel="2" spans="1:14">
      <c r="A2958" s="291">
        <v>2700</v>
      </c>
      <c r="B2958" s="291" t="s">
        <v>1164</v>
      </c>
      <c r="C2958" s="291" t="s">
        <v>1693</v>
      </c>
      <c r="D2958" s="291" t="s">
        <v>658</v>
      </c>
      <c r="E2958" s="291" t="s">
        <v>1166</v>
      </c>
      <c r="F2958" s="291" t="s">
        <v>1167</v>
      </c>
      <c r="G2958" s="291" t="s">
        <v>1179</v>
      </c>
      <c r="H2958" s="294">
        <v>18.23</v>
      </c>
      <c r="I2958" s="294">
        <v>36.456</v>
      </c>
      <c r="J2958" s="291" t="s">
        <v>1169</v>
      </c>
      <c r="K2958" s="294">
        <v>227.85</v>
      </c>
      <c r="L2958" s="294">
        <v>3473.25</v>
      </c>
      <c r="M2958" s="294">
        <v>3245.4</v>
      </c>
      <c r="N2958" s="291" t="s">
        <v>42</v>
      </c>
    </row>
    <row r="2959" s="291" customFormat="1" hidden="1" outlineLevel="2" spans="1:14">
      <c r="A2959" s="291">
        <v>2701</v>
      </c>
      <c r="B2959" s="291" t="s">
        <v>1164</v>
      </c>
      <c r="C2959" s="291" t="s">
        <v>1693</v>
      </c>
      <c r="D2959" s="291" t="s">
        <v>658</v>
      </c>
      <c r="E2959" s="291" t="s">
        <v>1166</v>
      </c>
      <c r="F2959" s="291" t="s">
        <v>1167</v>
      </c>
      <c r="G2959" s="291" t="s">
        <v>1180</v>
      </c>
      <c r="H2959" s="294">
        <v>18.23</v>
      </c>
      <c r="I2959" s="294">
        <v>36.456</v>
      </c>
      <c r="J2959" s="291" t="s">
        <v>1169</v>
      </c>
      <c r="K2959" s="294">
        <v>227.85</v>
      </c>
      <c r="L2959" s="294">
        <v>3473.25</v>
      </c>
      <c r="M2959" s="294">
        <v>3245.4</v>
      </c>
      <c r="N2959" s="291" t="s">
        <v>42</v>
      </c>
    </row>
    <row r="2960" s="291" customFormat="1" hidden="1" outlineLevel="2" spans="1:14">
      <c r="A2960" s="291">
        <v>2702</v>
      </c>
      <c r="B2960" s="291" t="s">
        <v>1164</v>
      </c>
      <c r="C2960" s="291" t="s">
        <v>1693</v>
      </c>
      <c r="D2960" s="291" t="s">
        <v>658</v>
      </c>
      <c r="E2960" s="291" t="s">
        <v>1166</v>
      </c>
      <c r="F2960" s="291" t="s">
        <v>1167</v>
      </c>
      <c r="G2960" s="291" t="s">
        <v>1181</v>
      </c>
      <c r="H2960" s="294">
        <v>18.23</v>
      </c>
      <c r="I2960" s="294">
        <v>36.456</v>
      </c>
      <c r="J2960" s="291" t="s">
        <v>1169</v>
      </c>
      <c r="K2960" s="294">
        <v>227.85</v>
      </c>
      <c r="L2960" s="294">
        <v>3473.25</v>
      </c>
      <c r="M2960" s="294">
        <v>3245.4</v>
      </c>
      <c r="N2960" s="291" t="s">
        <v>42</v>
      </c>
    </row>
    <row r="2961" s="291" customFormat="1" hidden="1" outlineLevel="2" spans="1:14">
      <c r="A2961" s="291">
        <v>2703</v>
      </c>
      <c r="B2961" s="291" t="s">
        <v>1164</v>
      </c>
      <c r="C2961" s="291" t="s">
        <v>1693</v>
      </c>
      <c r="D2961" s="291" t="s">
        <v>658</v>
      </c>
      <c r="E2961" s="291" t="s">
        <v>1166</v>
      </c>
      <c r="F2961" s="291" t="s">
        <v>1167</v>
      </c>
      <c r="G2961" s="291" t="s">
        <v>1168</v>
      </c>
      <c r="H2961" s="294">
        <v>18.23</v>
      </c>
      <c r="I2961" s="294">
        <v>36.456</v>
      </c>
      <c r="J2961" s="291" t="s">
        <v>1169</v>
      </c>
      <c r="K2961" s="294">
        <v>227.85</v>
      </c>
      <c r="L2961" s="294">
        <v>3473.25</v>
      </c>
      <c r="M2961" s="294">
        <v>3245.4</v>
      </c>
      <c r="N2961" s="291" t="s">
        <v>42</v>
      </c>
    </row>
    <row r="2962" s="291" customFormat="1" hidden="1" outlineLevel="2" spans="1:14">
      <c r="A2962" s="291">
        <v>2704</v>
      </c>
      <c r="B2962" s="291" t="s">
        <v>1164</v>
      </c>
      <c r="C2962" s="291" t="s">
        <v>1693</v>
      </c>
      <c r="D2962" s="291" t="s">
        <v>658</v>
      </c>
      <c r="E2962" s="291" t="s">
        <v>1166</v>
      </c>
      <c r="F2962" s="291" t="s">
        <v>1167</v>
      </c>
      <c r="G2962" s="291" t="s">
        <v>1170</v>
      </c>
      <c r="H2962" s="294">
        <v>18.23</v>
      </c>
      <c r="I2962" s="294">
        <v>36.456</v>
      </c>
      <c r="J2962" s="291" t="s">
        <v>1169</v>
      </c>
      <c r="K2962" s="294">
        <v>227.85</v>
      </c>
      <c r="L2962" s="294">
        <v>3473.25</v>
      </c>
      <c r="M2962" s="294">
        <v>3245.4</v>
      </c>
      <c r="N2962" s="291" t="s">
        <v>42</v>
      </c>
    </row>
    <row r="2963" s="291" customFormat="1" hidden="1" outlineLevel="2" spans="1:14">
      <c r="A2963" s="291">
        <v>2705</v>
      </c>
      <c r="B2963" s="291" t="s">
        <v>1164</v>
      </c>
      <c r="C2963" s="291" t="s">
        <v>1693</v>
      </c>
      <c r="D2963" s="291" t="s">
        <v>658</v>
      </c>
      <c r="E2963" s="291" t="s">
        <v>1166</v>
      </c>
      <c r="F2963" s="291" t="s">
        <v>1167</v>
      </c>
      <c r="G2963" s="291" t="s">
        <v>1171</v>
      </c>
      <c r="H2963" s="294">
        <v>18.23</v>
      </c>
      <c r="I2963" s="294">
        <v>36.456</v>
      </c>
      <c r="J2963" s="291" t="s">
        <v>1169</v>
      </c>
      <c r="K2963" s="294">
        <v>227.85</v>
      </c>
      <c r="L2963" s="294">
        <v>3473.25</v>
      </c>
      <c r="M2963" s="294">
        <v>3245.4</v>
      </c>
      <c r="N2963" s="291" t="s">
        <v>42</v>
      </c>
    </row>
    <row r="2964" s="291" customFormat="1" hidden="1" outlineLevel="2" spans="1:14">
      <c r="A2964" s="291">
        <v>2706</v>
      </c>
      <c r="B2964" s="291" t="s">
        <v>1164</v>
      </c>
      <c r="C2964" s="291" t="s">
        <v>1693</v>
      </c>
      <c r="D2964" s="291" t="s">
        <v>658</v>
      </c>
      <c r="E2964" s="291" t="s">
        <v>1166</v>
      </c>
      <c r="F2964" s="291" t="s">
        <v>1167</v>
      </c>
      <c r="G2964" s="291" t="s">
        <v>1172</v>
      </c>
      <c r="H2964" s="294">
        <v>18.23</v>
      </c>
      <c r="I2964" s="294">
        <v>36.456</v>
      </c>
      <c r="J2964" s="291" t="s">
        <v>1169</v>
      </c>
      <c r="K2964" s="294">
        <v>227.85</v>
      </c>
      <c r="L2964" s="294">
        <v>3473.25</v>
      </c>
      <c r="M2964" s="294">
        <v>3245.4</v>
      </c>
      <c r="N2964" s="291" t="s">
        <v>42</v>
      </c>
    </row>
    <row r="2965" s="291" customFormat="1" hidden="1" outlineLevel="2" spans="1:14">
      <c r="A2965" s="291">
        <v>2707</v>
      </c>
      <c r="B2965" s="291" t="s">
        <v>1164</v>
      </c>
      <c r="C2965" s="291" t="s">
        <v>1693</v>
      </c>
      <c r="D2965" s="291" t="s">
        <v>658</v>
      </c>
      <c r="E2965" s="291" t="s">
        <v>1166</v>
      </c>
      <c r="F2965" s="291" t="s">
        <v>1167</v>
      </c>
      <c r="G2965" s="291" t="s">
        <v>1173</v>
      </c>
      <c r="H2965" s="294">
        <v>18.23</v>
      </c>
      <c r="I2965" s="294">
        <v>36.456</v>
      </c>
      <c r="J2965" s="291" t="s">
        <v>1169</v>
      </c>
      <c r="K2965" s="294">
        <v>227.85</v>
      </c>
      <c r="L2965" s="294">
        <v>3473.25</v>
      </c>
      <c r="M2965" s="294">
        <v>3245.4</v>
      </c>
      <c r="N2965" s="291" t="s">
        <v>42</v>
      </c>
    </row>
    <row r="2966" s="291" customFormat="1" hidden="1" outlineLevel="2" spans="1:14">
      <c r="A2966" s="291">
        <v>2708</v>
      </c>
      <c r="B2966" s="291" t="s">
        <v>1164</v>
      </c>
      <c r="C2966" s="291" t="s">
        <v>1693</v>
      </c>
      <c r="D2966" s="291" t="s">
        <v>658</v>
      </c>
      <c r="E2966" s="291" t="s">
        <v>1166</v>
      </c>
      <c r="F2966" s="291" t="s">
        <v>1167</v>
      </c>
      <c r="G2966" s="291" t="s">
        <v>1174</v>
      </c>
      <c r="H2966" s="294">
        <v>18.23</v>
      </c>
      <c r="I2966" s="294">
        <v>36.456</v>
      </c>
      <c r="J2966" s="291" t="s">
        <v>1169</v>
      </c>
      <c r="K2966" s="294">
        <v>227.85</v>
      </c>
      <c r="L2966" s="294">
        <v>3473.25</v>
      </c>
      <c r="M2966" s="294">
        <v>3245.4</v>
      </c>
      <c r="N2966" s="291" t="s">
        <v>42</v>
      </c>
    </row>
    <row r="2967" s="291" customFormat="1" hidden="1" outlineLevel="2" spans="1:14">
      <c r="A2967" s="291">
        <v>2709</v>
      </c>
      <c r="B2967" s="291" t="s">
        <v>1164</v>
      </c>
      <c r="C2967" s="291" t="s">
        <v>1693</v>
      </c>
      <c r="D2967" s="291" t="s">
        <v>658</v>
      </c>
      <c r="E2967" s="291" t="s">
        <v>1166</v>
      </c>
      <c r="F2967" s="291" t="s">
        <v>1167</v>
      </c>
      <c r="G2967" s="291" t="s">
        <v>1175</v>
      </c>
      <c r="H2967" s="294">
        <v>18.23</v>
      </c>
      <c r="I2967" s="294">
        <v>36.456</v>
      </c>
      <c r="J2967" s="291" t="s">
        <v>1169</v>
      </c>
      <c r="K2967" s="294">
        <v>227.85</v>
      </c>
      <c r="L2967" s="294">
        <v>3473.25</v>
      </c>
      <c r="M2967" s="294">
        <v>3245.4</v>
      </c>
      <c r="N2967" s="291" t="s">
        <v>42</v>
      </c>
    </row>
    <row r="2968" s="291" customFormat="1" outlineLevel="1" collapsed="1" spans="4:14">
      <c r="D2968" s="293" t="s">
        <v>1694</v>
      </c>
      <c r="H2968" s="294">
        <f>SUBTOTAL(9,H2957:H2967)</f>
        <v>200.53</v>
      </c>
      <c r="I2968" s="294">
        <f>SUBTOTAL(9,I2957:I2967)</f>
        <v>401.016</v>
      </c>
      <c r="K2968" s="294"/>
      <c r="L2968" s="294"/>
      <c r="M2968" s="294"/>
      <c r="N2968" s="291">
        <f>SUBTOTAL(9,N2957:N2967)</f>
        <v>0</v>
      </c>
    </row>
    <row r="2969" s="291" customFormat="1" hidden="1" outlineLevel="2" spans="1:14">
      <c r="A2969" s="291">
        <v>2710</v>
      </c>
      <c r="B2969" s="291" t="s">
        <v>1164</v>
      </c>
      <c r="C2969" s="291" t="s">
        <v>1695</v>
      </c>
      <c r="D2969" s="291" t="s">
        <v>318</v>
      </c>
      <c r="E2969" s="291" t="s">
        <v>1166</v>
      </c>
      <c r="F2969" s="291" t="s">
        <v>1167</v>
      </c>
      <c r="G2969" s="291" t="s">
        <v>1178</v>
      </c>
      <c r="H2969" s="294">
        <v>18.23</v>
      </c>
      <c r="I2969" s="294">
        <v>36.456</v>
      </c>
      <c r="J2969" s="291" t="s">
        <v>1169</v>
      </c>
      <c r="K2969" s="294">
        <v>227.85</v>
      </c>
      <c r="L2969" s="294">
        <v>3473.25</v>
      </c>
      <c r="M2969" s="294">
        <v>3245.4</v>
      </c>
      <c r="N2969" s="291" t="s">
        <v>42</v>
      </c>
    </row>
    <row r="2970" s="291" customFormat="1" hidden="1" outlineLevel="2" spans="1:14">
      <c r="A2970" s="291">
        <v>2711</v>
      </c>
      <c r="B2970" s="291" t="s">
        <v>1164</v>
      </c>
      <c r="C2970" s="291" t="s">
        <v>1695</v>
      </c>
      <c r="D2970" s="291" t="s">
        <v>318</v>
      </c>
      <c r="E2970" s="291" t="s">
        <v>1166</v>
      </c>
      <c r="F2970" s="291" t="s">
        <v>1167</v>
      </c>
      <c r="G2970" s="291" t="s">
        <v>1179</v>
      </c>
      <c r="H2970" s="294">
        <v>18.23</v>
      </c>
      <c r="I2970" s="294">
        <v>36.456</v>
      </c>
      <c r="J2970" s="291" t="s">
        <v>1169</v>
      </c>
      <c r="K2970" s="294">
        <v>227.85</v>
      </c>
      <c r="L2970" s="294">
        <v>3473.25</v>
      </c>
      <c r="M2970" s="294">
        <v>3245.4</v>
      </c>
      <c r="N2970" s="291" t="s">
        <v>42</v>
      </c>
    </row>
    <row r="2971" s="291" customFormat="1" hidden="1" outlineLevel="2" spans="1:14">
      <c r="A2971" s="291">
        <v>2712</v>
      </c>
      <c r="B2971" s="291" t="s">
        <v>1164</v>
      </c>
      <c r="C2971" s="291" t="s">
        <v>1695</v>
      </c>
      <c r="D2971" s="291" t="s">
        <v>318</v>
      </c>
      <c r="E2971" s="291" t="s">
        <v>1166</v>
      </c>
      <c r="F2971" s="291" t="s">
        <v>1167</v>
      </c>
      <c r="G2971" s="291" t="s">
        <v>1180</v>
      </c>
      <c r="H2971" s="294">
        <v>18.23</v>
      </c>
      <c r="I2971" s="294">
        <v>36.456</v>
      </c>
      <c r="J2971" s="291" t="s">
        <v>1169</v>
      </c>
      <c r="K2971" s="294">
        <v>227.85</v>
      </c>
      <c r="L2971" s="294">
        <v>3473.25</v>
      </c>
      <c r="M2971" s="294">
        <v>3245.4</v>
      </c>
      <c r="N2971" s="291" t="s">
        <v>42</v>
      </c>
    </row>
    <row r="2972" s="291" customFormat="1" hidden="1" outlineLevel="2" spans="1:14">
      <c r="A2972" s="291">
        <v>2713</v>
      </c>
      <c r="B2972" s="291" t="s">
        <v>1164</v>
      </c>
      <c r="C2972" s="291" t="s">
        <v>1695</v>
      </c>
      <c r="D2972" s="291" t="s">
        <v>318</v>
      </c>
      <c r="E2972" s="291" t="s">
        <v>1166</v>
      </c>
      <c r="F2972" s="291" t="s">
        <v>1167</v>
      </c>
      <c r="G2972" s="291" t="s">
        <v>1181</v>
      </c>
      <c r="H2972" s="294">
        <v>18.23</v>
      </c>
      <c r="I2972" s="294">
        <v>36.456</v>
      </c>
      <c r="J2972" s="291" t="s">
        <v>1169</v>
      </c>
      <c r="K2972" s="294">
        <v>227.85</v>
      </c>
      <c r="L2972" s="294">
        <v>3473.25</v>
      </c>
      <c r="M2972" s="294">
        <v>3245.4</v>
      </c>
      <c r="N2972" s="291" t="s">
        <v>42</v>
      </c>
    </row>
    <row r="2973" s="291" customFormat="1" hidden="1" outlineLevel="2" spans="1:14">
      <c r="A2973" s="291">
        <v>2714</v>
      </c>
      <c r="B2973" s="291" t="s">
        <v>1164</v>
      </c>
      <c r="C2973" s="291" t="s">
        <v>1695</v>
      </c>
      <c r="D2973" s="291" t="s">
        <v>318</v>
      </c>
      <c r="E2973" s="291" t="s">
        <v>1166</v>
      </c>
      <c r="F2973" s="291" t="s">
        <v>1167</v>
      </c>
      <c r="G2973" s="291" t="s">
        <v>1168</v>
      </c>
      <c r="H2973" s="294">
        <v>18.23</v>
      </c>
      <c r="I2973" s="294">
        <v>36.456</v>
      </c>
      <c r="J2973" s="291" t="s">
        <v>1169</v>
      </c>
      <c r="K2973" s="294">
        <v>227.85</v>
      </c>
      <c r="L2973" s="294">
        <v>3473.25</v>
      </c>
      <c r="M2973" s="294">
        <v>3245.4</v>
      </c>
      <c r="N2973" s="291" t="s">
        <v>42</v>
      </c>
    </row>
    <row r="2974" s="291" customFormat="1" hidden="1" outlineLevel="2" spans="1:14">
      <c r="A2974" s="291">
        <v>2715</v>
      </c>
      <c r="B2974" s="291" t="s">
        <v>1164</v>
      </c>
      <c r="C2974" s="291" t="s">
        <v>1695</v>
      </c>
      <c r="D2974" s="291" t="s">
        <v>318</v>
      </c>
      <c r="E2974" s="291" t="s">
        <v>1166</v>
      </c>
      <c r="F2974" s="291" t="s">
        <v>1167</v>
      </c>
      <c r="G2974" s="291" t="s">
        <v>1170</v>
      </c>
      <c r="H2974" s="294">
        <v>18.23</v>
      </c>
      <c r="I2974" s="294">
        <v>36.456</v>
      </c>
      <c r="J2974" s="291" t="s">
        <v>1169</v>
      </c>
      <c r="K2974" s="294">
        <v>227.85</v>
      </c>
      <c r="L2974" s="294">
        <v>3473.25</v>
      </c>
      <c r="M2974" s="294">
        <v>3245.4</v>
      </c>
      <c r="N2974" s="291" t="s">
        <v>42</v>
      </c>
    </row>
    <row r="2975" s="291" customFormat="1" hidden="1" outlineLevel="2" spans="1:14">
      <c r="A2975" s="291">
        <v>2716</v>
      </c>
      <c r="B2975" s="291" t="s">
        <v>1164</v>
      </c>
      <c r="C2975" s="291" t="s">
        <v>1695</v>
      </c>
      <c r="D2975" s="291" t="s">
        <v>318</v>
      </c>
      <c r="E2975" s="291" t="s">
        <v>1166</v>
      </c>
      <c r="F2975" s="291" t="s">
        <v>1167</v>
      </c>
      <c r="G2975" s="291" t="s">
        <v>1171</v>
      </c>
      <c r="H2975" s="294">
        <v>18.23</v>
      </c>
      <c r="I2975" s="294">
        <v>36.456</v>
      </c>
      <c r="J2975" s="291" t="s">
        <v>1169</v>
      </c>
      <c r="K2975" s="294">
        <v>227.85</v>
      </c>
      <c r="L2975" s="294">
        <v>3473.25</v>
      </c>
      <c r="M2975" s="294">
        <v>3245.4</v>
      </c>
      <c r="N2975" s="291" t="s">
        <v>42</v>
      </c>
    </row>
    <row r="2976" s="291" customFormat="1" hidden="1" outlineLevel="2" spans="1:14">
      <c r="A2976" s="291">
        <v>2717</v>
      </c>
      <c r="B2976" s="291" t="s">
        <v>1164</v>
      </c>
      <c r="C2976" s="291" t="s">
        <v>1695</v>
      </c>
      <c r="D2976" s="291" t="s">
        <v>318</v>
      </c>
      <c r="E2976" s="291" t="s">
        <v>1166</v>
      </c>
      <c r="F2976" s="291" t="s">
        <v>1167</v>
      </c>
      <c r="G2976" s="291" t="s">
        <v>1172</v>
      </c>
      <c r="H2976" s="294">
        <v>18.23</v>
      </c>
      <c r="I2976" s="294">
        <v>36.456</v>
      </c>
      <c r="J2976" s="291" t="s">
        <v>1169</v>
      </c>
      <c r="K2976" s="294">
        <v>227.85</v>
      </c>
      <c r="L2976" s="294">
        <v>3473.25</v>
      </c>
      <c r="M2976" s="294">
        <v>3245.4</v>
      </c>
      <c r="N2976" s="291" t="s">
        <v>42</v>
      </c>
    </row>
    <row r="2977" s="291" customFormat="1" hidden="1" outlineLevel="2" spans="1:14">
      <c r="A2977" s="291">
        <v>2718</v>
      </c>
      <c r="B2977" s="291" t="s">
        <v>1164</v>
      </c>
      <c r="C2977" s="291" t="s">
        <v>1695</v>
      </c>
      <c r="D2977" s="291" t="s">
        <v>318</v>
      </c>
      <c r="E2977" s="291" t="s">
        <v>1166</v>
      </c>
      <c r="F2977" s="291" t="s">
        <v>1167</v>
      </c>
      <c r="G2977" s="291" t="s">
        <v>1173</v>
      </c>
      <c r="H2977" s="294">
        <v>18.23</v>
      </c>
      <c r="I2977" s="294">
        <v>36.456</v>
      </c>
      <c r="J2977" s="291" t="s">
        <v>1169</v>
      </c>
      <c r="K2977" s="294">
        <v>227.85</v>
      </c>
      <c r="L2977" s="294">
        <v>3473.25</v>
      </c>
      <c r="M2977" s="294">
        <v>3245.4</v>
      </c>
      <c r="N2977" s="291" t="s">
        <v>42</v>
      </c>
    </row>
    <row r="2978" s="291" customFormat="1" hidden="1" outlineLevel="2" spans="1:14">
      <c r="A2978" s="291">
        <v>2719</v>
      </c>
      <c r="B2978" s="291" t="s">
        <v>1164</v>
      </c>
      <c r="C2978" s="291" t="s">
        <v>1695</v>
      </c>
      <c r="D2978" s="291" t="s">
        <v>318</v>
      </c>
      <c r="E2978" s="291" t="s">
        <v>1166</v>
      </c>
      <c r="F2978" s="291" t="s">
        <v>1167</v>
      </c>
      <c r="G2978" s="291" t="s">
        <v>1174</v>
      </c>
      <c r="H2978" s="294">
        <v>18.23</v>
      </c>
      <c r="I2978" s="294">
        <v>36.456</v>
      </c>
      <c r="J2978" s="291" t="s">
        <v>1169</v>
      </c>
      <c r="K2978" s="294">
        <v>227.85</v>
      </c>
      <c r="L2978" s="294">
        <v>3473.25</v>
      </c>
      <c r="M2978" s="294">
        <v>3245.4</v>
      </c>
      <c r="N2978" s="291" t="s">
        <v>42</v>
      </c>
    </row>
    <row r="2979" s="291" customFormat="1" hidden="1" outlineLevel="2" spans="1:14">
      <c r="A2979" s="291">
        <v>2720</v>
      </c>
      <c r="B2979" s="291" t="s">
        <v>1164</v>
      </c>
      <c r="C2979" s="291" t="s">
        <v>1695</v>
      </c>
      <c r="D2979" s="291" t="s">
        <v>318</v>
      </c>
      <c r="E2979" s="291" t="s">
        <v>1166</v>
      </c>
      <c r="F2979" s="291" t="s">
        <v>1167</v>
      </c>
      <c r="G2979" s="291" t="s">
        <v>1175</v>
      </c>
      <c r="H2979" s="294">
        <v>18.23</v>
      </c>
      <c r="I2979" s="294">
        <v>36.456</v>
      </c>
      <c r="J2979" s="291" t="s">
        <v>1169</v>
      </c>
      <c r="K2979" s="294">
        <v>227.85</v>
      </c>
      <c r="L2979" s="294">
        <v>3473.25</v>
      </c>
      <c r="M2979" s="294">
        <v>3245.4</v>
      </c>
      <c r="N2979" s="291" t="s">
        <v>42</v>
      </c>
    </row>
    <row r="2980" s="291" customFormat="1" outlineLevel="1" collapsed="1" spans="4:14">
      <c r="D2980" s="293" t="s">
        <v>1696</v>
      </c>
      <c r="H2980" s="294">
        <f>SUBTOTAL(9,H2969:H2979)</f>
        <v>200.53</v>
      </c>
      <c r="I2980" s="294">
        <f>SUBTOTAL(9,I2969:I2979)</f>
        <v>401.016</v>
      </c>
      <c r="K2980" s="294"/>
      <c r="L2980" s="294"/>
      <c r="M2980" s="294"/>
      <c r="N2980" s="291">
        <f>SUBTOTAL(9,N2969:N2979)</f>
        <v>0</v>
      </c>
    </row>
    <row r="2981" s="291" customFormat="1" hidden="1" outlineLevel="2" spans="1:14">
      <c r="A2981" s="291">
        <v>2721</v>
      </c>
      <c r="B2981" s="291" t="s">
        <v>1164</v>
      </c>
      <c r="C2981" s="291" t="s">
        <v>1697</v>
      </c>
      <c r="D2981" s="291" t="s">
        <v>294</v>
      </c>
      <c r="E2981" s="291" t="s">
        <v>1166</v>
      </c>
      <c r="F2981" s="291" t="s">
        <v>1167</v>
      </c>
      <c r="G2981" s="291" t="s">
        <v>1178</v>
      </c>
      <c r="H2981" s="294">
        <v>18.23</v>
      </c>
      <c r="I2981" s="294">
        <v>36.456</v>
      </c>
      <c r="J2981" s="291" t="s">
        <v>1169</v>
      </c>
      <c r="K2981" s="294">
        <v>227.85</v>
      </c>
      <c r="L2981" s="294">
        <v>3473.25</v>
      </c>
      <c r="M2981" s="294">
        <v>3245.4</v>
      </c>
      <c r="N2981" s="291" t="s">
        <v>42</v>
      </c>
    </row>
    <row r="2982" s="291" customFormat="1" hidden="1" outlineLevel="2" spans="1:14">
      <c r="A2982" s="291">
        <v>2722</v>
      </c>
      <c r="B2982" s="291" t="s">
        <v>1164</v>
      </c>
      <c r="C2982" s="291" t="s">
        <v>1697</v>
      </c>
      <c r="D2982" s="291" t="s">
        <v>294</v>
      </c>
      <c r="E2982" s="291" t="s">
        <v>1166</v>
      </c>
      <c r="F2982" s="291" t="s">
        <v>1167</v>
      </c>
      <c r="G2982" s="291" t="s">
        <v>1179</v>
      </c>
      <c r="H2982" s="294">
        <v>18.23</v>
      </c>
      <c r="I2982" s="294">
        <v>36.456</v>
      </c>
      <c r="J2982" s="291" t="s">
        <v>1169</v>
      </c>
      <c r="K2982" s="294">
        <v>227.85</v>
      </c>
      <c r="L2982" s="294">
        <v>3473.25</v>
      </c>
      <c r="M2982" s="294">
        <v>3245.4</v>
      </c>
      <c r="N2982" s="291" t="s">
        <v>42</v>
      </c>
    </row>
    <row r="2983" s="291" customFormat="1" hidden="1" outlineLevel="2" spans="1:14">
      <c r="A2983" s="291">
        <v>2723</v>
      </c>
      <c r="B2983" s="291" t="s">
        <v>1164</v>
      </c>
      <c r="C2983" s="291" t="s">
        <v>1697</v>
      </c>
      <c r="D2983" s="291" t="s">
        <v>294</v>
      </c>
      <c r="E2983" s="291" t="s">
        <v>1166</v>
      </c>
      <c r="F2983" s="291" t="s">
        <v>1167</v>
      </c>
      <c r="G2983" s="291" t="s">
        <v>1180</v>
      </c>
      <c r="H2983" s="294">
        <v>18.23</v>
      </c>
      <c r="I2983" s="294">
        <v>36.456</v>
      </c>
      <c r="J2983" s="291" t="s">
        <v>1169</v>
      </c>
      <c r="K2983" s="294">
        <v>227.85</v>
      </c>
      <c r="L2983" s="294">
        <v>3473.25</v>
      </c>
      <c r="M2983" s="294">
        <v>3245.4</v>
      </c>
      <c r="N2983" s="291" t="s">
        <v>42</v>
      </c>
    </row>
    <row r="2984" s="291" customFormat="1" hidden="1" outlineLevel="2" spans="1:14">
      <c r="A2984" s="291">
        <v>2724</v>
      </c>
      <c r="B2984" s="291" t="s">
        <v>1164</v>
      </c>
      <c r="C2984" s="291" t="s">
        <v>1697</v>
      </c>
      <c r="D2984" s="291" t="s">
        <v>294</v>
      </c>
      <c r="E2984" s="291" t="s">
        <v>1166</v>
      </c>
      <c r="F2984" s="291" t="s">
        <v>1167</v>
      </c>
      <c r="G2984" s="291" t="s">
        <v>1181</v>
      </c>
      <c r="H2984" s="294">
        <v>18.23</v>
      </c>
      <c r="I2984" s="294">
        <v>36.456</v>
      </c>
      <c r="J2984" s="291" t="s">
        <v>1169</v>
      </c>
      <c r="K2984" s="294">
        <v>227.85</v>
      </c>
      <c r="L2984" s="294">
        <v>3473.25</v>
      </c>
      <c r="M2984" s="294">
        <v>3245.4</v>
      </c>
      <c r="N2984" s="291" t="s">
        <v>42</v>
      </c>
    </row>
    <row r="2985" s="291" customFormat="1" hidden="1" outlineLevel="2" spans="1:14">
      <c r="A2985" s="291">
        <v>2725</v>
      </c>
      <c r="B2985" s="291" t="s">
        <v>1164</v>
      </c>
      <c r="C2985" s="291" t="s">
        <v>1697</v>
      </c>
      <c r="D2985" s="291" t="s">
        <v>294</v>
      </c>
      <c r="E2985" s="291" t="s">
        <v>1166</v>
      </c>
      <c r="F2985" s="291" t="s">
        <v>1167</v>
      </c>
      <c r="G2985" s="291" t="s">
        <v>1168</v>
      </c>
      <c r="H2985" s="294">
        <v>18.23</v>
      </c>
      <c r="I2985" s="294">
        <v>36.456</v>
      </c>
      <c r="J2985" s="291" t="s">
        <v>1169</v>
      </c>
      <c r="K2985" s="294">
        <v>227.85</v>
      </c>
      <c r="L2985" s="294">
        <v>3473.25</v>
      </c>
      <c r="M2985" s="294">
        <v>3245.4</v>
      </c>
      <c r="N2985" s="291" t="s">
        <v>42</v>
      </c>
    </row>
    <row r="2986" s="291" customFormat="1" hidden="1" outlineLevel="2" spans="1:14">
      <c r="A2986" s="291">
        <v>2726</v>
      </c>
      <c r="B2986" s="291" t="s">
        <v>1164</v>
      </c>
      <c r="C2986" s="291" t="s">
        <v>1697</v>
      </c>
      <c r="D2986" s="291" t="s">
        <v>294</v>
      </c>
      <c r="E2986" s="291" t="s">
        <v>1166</v>
      </c>
      <c r="F2986" s="291" t="s">
        <v>1167</v>
      </c>
      <c r="G2986" s="291" t="s">
        <v>1170</v>
      </c>
      <c r="H2986" s="294">
        <v>18.23</v>
      </c>
      <c r="I2986" s="294">
        <v>36.456</v>
      </c>
      <c r="J2986" s="291" t="s">
        <v>1169</v>
      </c>
      <c r="K2986" s="294">
        <v>227.85</v>
      </c>
      <c r="L2986" s="294">
        <v>3473.25</v>
      </c>
      <c r="M2986" s="294">
        <v>3245.4</v>
      </c>
      <c r="N2986" s="291" t="s">
        <v>42</v>
      </c>
    </row>
    <row r="2987" s="291" customFormat="1" hidden="1" outlineLevel="2" spans="1:14">
      <c r="A2987" s="291">
        <v>2727</v>
      </c>
      <c r="B2987" s="291" t="s">
        <v>1164</v>
      </c>
      <c r="C2987" s="291" t="s">
        <v>1697</v>
      </c>
      <c r="D2987" s="291" t="s">
        <v>294</v>
      </c>
      <c r="E2987" s="291" t="s">
        <v>1166</v>
      </c>
      <c r="F2987" s="291" t="s">
        <v>1167</v>
      </c>
      <c r="G2987" s="291" t="s">
        <v>1171</v>
      </c>
      <c r="H2987" s="294">
        <v>18.23</v>
      </c>
      <c r="I2987" s="294">
        <v>36.456</v>
      </c>
      <c r="J2987" s="291" t="s">
        <v>1169</v>
      </c>
      <c r="K2987" s="294">
        <v>227.85</v>
      </c>
      <c r="L2987" s="294">
        <v>3473.25</v>
      </c>
      <c r="M2987" s="294">
        <v>3245.4</v>
      </c>
      <c r="N2987" s="291" t="s">
        <v>42</v>
      </c>
    </row>
    <row r="2988" s="291" customFormat="1" hidden="1" outlineLevel="2" spans="1:14">
      <c r="A2988" s="291">
        <v>2728</v>
      </c>
      <c r="B2988" s="291" t="s">
        <v>1164</v>
      </c>
      <c r="C2988" s="291" t="s">
        <v>1697</v>
      </c>
      <c r="D2988" s="291" t="s">
        <v>294</v>
      </c>
      <c r="E2988" s="291" t="s">
        <v>1166</v>
      </c>
      <c r="F2988" s="291" t="s">
        <v>1167</v>
      </c>
      <c r="G2988" s="291" t="s">
        <v>1172</v>
      </c>
      <c r="H2988" s="294">
        <v>18.23</v>
      </c>
      <c r="I2988" s="294">
        <v>36.456</v>
      </c>
      <c r="J2988" s="291" t="s">
        <v>1169</v>
      </c>
      <c r="K2988" s="294">
        <v>227.85</v>
      </c>
      <c r="L2988" s="294">
        <v>3473.25</v>
      </c>
      <c r="M2988" s="294">
        <v>3245.4</v>
      </c>
      <c r="N2988" s="291" t="s">
        <v>42</v>
      </c>
    </row>
    <row r="2989" s="291" customFormat="1" hidden="1" outlineLevel="2" spans="1:14">
      <c r="A2989" s="291">
        <v>2729</v>
      </c>
      <c r="B2989" s="291" t="s">
        <v>1164</v>
      </c>
      <c r="C2989" s="291" t="s">
        <v>1697</v>
      </c>
      <c r="D2989" s="291" t="s">
        <v>294</v>
      </c>
      <c r="E2989" s="291" t="s">
        <v>1166</v>
      </c>
      <c r="F2989" s="291" t="s">
        <v>1167</v>
      </c>
      <c r="G2989" s="291" t="s">
        <v>1173</v>
      </c>
      <c r="H2989" s="294">
        <v>18.23</v>
      </c>
      <c r="I2989" s="294">
        <v>36.456</v>
      </c>
      <c r="J2989" s="291" t="s">
        <v>1169</v>
      </c>
      <c r="K2989" s="294">
        <v>227.85</v>
      </c>
      <c r="L2989" s="294">
        <v>3473.25</v>
      </c>
      <c r="M2989" s="294">
        <v>3245.4</v>
      </c>
      <c r="N2989" s="291" t="s">
        <v>42</v>
      </c>
    </row>
    <row r="2990" s="291" customFormat="1" hidden="1" outlineLevel="2" spans="1:14">
      <c r="A2990" s="291">
        <v>2730</v>
      </c>
      <c r="B2990" s="291" t="s">
        <v>1164</v>
      </c>
      <c r="C2990" s="291" t="s">
        <v>1697</v>
      </c>
      <c r="D2990" s="291" t="s">
        <v>294</v>
      </c>
      <c r="E2990" s="291" t="s">
        <v>1166</v>
      </c>
      <c r="F2990" s="291" t="s">
        <v>1167</v>
      </c>
      <c r="G2990" s="291" t="s">
        <v>1174</v>
      </c>
      <c r="H2990" s="294">
        <v>18.23</v>
      </c>
      <c r="I2990" s="294">
        <v>36.456</v>
      </c>
      <c r="J2990" s="291" t="s">
        <v>1169</v>
      </c>
      <c r="K2990" s="294">
        <v>227.85</v>
      </c>
      <c r="L2990" s="294">
        <v>3473.25</v>
      </c>
      <c r="M2990" s="294">
        <v>3245.4</v>
      </c>
      <c r="N2990" s="291" t="s">
        <v>42</v>
      </c>
    </row>
    <row r="2991" s="291" customFormat="1" hidden="1" outlineLevel="2" spans="1:14">
      <c r="A2991" s="291">
        <v>2731</v>
      </c>
      <c r="B2991" s="291" t="s">
        <v>1164</v>
      </c>
      <c r="C2991" s="291" t="s">
        <v>1697</v>
      </c>
      <c r="D2991" s="291" t="s">
        <v>294</v>
      </c>
      <c r="E2991" s="291" t="s">
        <v>1166</v>
      </c>
      <c r="F2991" s="291" t="s">
        <v>1167</v>
      </c>
      <c r="G2991" s="291" t="s">
        <v>1175</v>
      </c>
      <c r="H2991" s="294">
        <v>18.23</v>
      </c>
      <c r="I2991" s="294">
        <v>36.456</v>
      </c>
      <c r="J2991" s="291" t="s">
        <v>1169</v>
      </c>
      <c r="K2991" s="294">
        <v>227.85</v>
      </c>
      <c r="L2991" s="294">
        <v>3473.25</v>
      </c>
      <c r="M2991" s="294">
        <v>3245.4</v>
      </c>
      <c r="N2991" s="291" t="s">
        <v>42</v>
      </c>
    </row>
    <row r="2992" s="291" customFormat="1" outlineLevel="1" collapsed="1" spans="4:14">
      <c r="D2992" s="293" t="s">
        <v>1698</v>
      </c>
      <c r="H2992" s="294">
        <f>SUBTOTAL(9,H2981:H2991)</f>
        <v>200.53</v>
      </c>
      <c r="I2992" s="294">
        <f>SUBTOTAL(9,I2981:I2991)</f>
        <v>401.016</v>
      </c>
      <c r="K2992" s="294"/>
      <c r="L2992" s="294"/>
      <c r="M2992" s="294"/>
      <c r="N2992" s="291">
        <f>SUBTOTAL(9,N2981:N2991)</f>
        <v>0</v>
      </c>
    </row>
    <row r="2993" s="291" customFormat="1" hidden="1" outlineLevel="2" spans="1:14">
      <c r="A2993" s="291">
        <v>2732</v>
      </c>
      <c r="B2993" s="291" t="s">
        <v>1164</v>
      </c>
      <c r="C2993" s="291" t="s">
        <v>1699</v>
      </c>
      <c r="D2993" s="291" t="s">
        <v>472</v>
      </c>
      <c r="E2993" s="291" t="s">
        <v>1166</v>
      </c>
      <c r="F2993" s="291" t="s">
        <v>1167</v>
      </c>
      <c r="G2993" s="291" t="s">
        <v>1178</v>
      </c>
      <c r="H2993" s="294">
        <v>18.23</v>
      </c>
      <c r="I2993" s="294">
        <v>36.456</v>
      </c>
      <c r="J2993" s="291" t="s">
        <v>1169</v>
      </c>
      <c r="K2993" s="294">
        <v>227.85</v>
      </c>
      <c r="L2993" s="294">
        <v>3473.25</v>
      </c>
      <c r="M2993" s="294">
        <v>3245.4</v>
      </c>
      <c r="N2993" s="291" t="s">
        <v>42</v>
      </c>
    </row>
    <row r="2994" s="291" customFormat="1" hidden="1" outlineLevel="2" spans="1:14">
      <c r="A2994" s="291">
        <v>2733</v>
      </c>
      <c r="B2994" s="291" t="s">
        <v>1164</v>
      </c>
      <c r="C2994" s="291" t="s">
        <v>1699</v>
      </c>
      <c r="D2994" s="291" t="s">
        <v>472</v>
      </c>
      <c r="E2994" s="291" t="s">
        <v>1166</v>
      </c>
      <c r="F2994" s="291" t="s">
        <v>1167</v>
      </c>
      <c r="G2994" s="291" t="s">
        <v>1179</v>
      </c>
      <c r="H2994" s="294">
        <v>18.23</v>
      </c>
      <c r="I2994" s="294">
        <v>36.456</v>
      </c>
      <c r="J2994" s="291" t="s">
        <v>1169</v>
      </c>
      <c r="K2994" s="294">
        <v>227.85</v>
      </c>
      <c r="L2994" s="294">
        <v>3473.25</v>
      </c>
      <c r="M2994" s="294">
        <v>3245.4</v>
      </c>
      <c r="N2994" s="291" t="s">
        <v>42</v>
      </c>
    </row>
    <row r="2995" s="291" customFormat="1" hidden="1" outlineLevel="2" spans="1:14">
      <c r="A2995" s="291">
        <v>2734</v>
      </c>
      <c r="B2995" s="291" t="s">
        <v>1164</v>
      </c>
      <c r="C2995" s="291" t="s">
        <v>1699</v>
      </c>
      <c r="D2995" s="291" t="s">
        <v>472</v>
      </c>
      <c r="E2995" s="291" t="s">
        <v>1166</v>
      </c>
      <c r="F2995" s="291" t="s">
        <v>1167</v>
      </c>
      <c r="G2995" s="291" t="s">
        <v>1180</v>
      </c>
      <c r="H2995" s="294">
        <v>18.23</v>
      </c>
      <c r="I2995" s="294">
        <v>36.456</v>
      </c>
      <c r="J2995" s="291" t="s">
        <v>1169</v>
      </c>
      <c r="K2995" s="294">
        <v>227.85</v>
      </c>
      <c r="L2995" s="294">
        <v>3473.25</v>
      </c>
      <c r="M2995" s="294">
        <v>3245.4</v>
      </c>
      <c r="N2995" s="291" t="s">
        <v>42</v>
      </c>
    </row>
    <row r="2996" s="291" customFormat="1" hidden="1" outlineLevel="2" spans="1:14">
      <c r="A2996" s="291">
        <v>2735</v>
      </c>
      <c r="B2996" s="291" t="s">
        <v>1164</v>
      </c>
      <c r="C2996" s="291" t="s">
        <v>1699</v>
      </c>
      <c r="D2996" s="291" t="s">
        <v>472</v>
      </c>
      <c r="E2996" s="291" t="s">
        <v>1166</v>
      </c>
      <c r="F2996" s="291" t="s">
        <v>1167</v>
      </c>
      <c r="G2996" s="291" t="s">
        <v>1181</v>
      </c>
      <c r="H2996" s="294">
        <v>18.23</v>
      </c>
      <c r="I2996" s="294">
        <v>36.456</v>
      </c>
      <c r="J2996" s="291" t="s">
        <v>1169</v>
      </c>
      <c r="K2996" s="294">
        <v>227.85</v>
      </c>
      <c r="L2996" s="294">
        <v>3473.25</v>
      </c>
      <c r="M2996" s="294">
        <v>3245.4</v>
      </c>
      <c r="N2996" s="291" t="s">
        <v>42</v>
      </c>
    </row>
    <row r="2997" s="291" customFormat="1" hidden="1" outlineLevel="2" spans="1:14">
      <c r="A2997" s="291">
        <v>2736</v>
      </c>
      <c r="B2997" s="291" t="s">
        <v>1164</v>
      </c>
      <c r="C2997" s="291" t="s">
        <v>1699</v>
      </c>
      <c r="D2997" s="291" t="s">
        <v>472</v>
      </c>
      <c r="E2997" s="291" t="s">
        <v>1166</v>
      </c>
      <c r="F2997" s="291" t="s">
        <v>1167</v>
      </c>
      <c r="G2997" s="291" t="s">
        <v>1168</v>
      </c>
      <c r="H2997" s="294">
        <v>18.23</v>
      </c>
      <c r="I2997" s="294">
        <v>36.456</v>
      </c>
      <c r="J2997" s="291" t="s">
        <v>1169</v>
      </c>
      <c r="K2997" s="294">
        <v>227.85</v>
      </c>
      <c r="L2997" s="294">
        <v>3473.25</v>
      </c>
      <c r="M2997" s="294">
        <v>3245.4</v>
      </c>
      <c r="N2997" s="291" t="s">
        <v>42</v>
      </c>
    </row>
    <row r="2998" s="291" customFormat="1" hidden="1" outlineLevel="2" spans="1:14">
      <c r="A2998" s="291">
        <v>2737</v>
      </c>
      <c r="B2998" s="291" t="s">
        <v>1164</v>
      </c>
      <c r="C2998" s="291" t="s">
        <v>1699</v>
      </c>
      <c r="D2998" s="291" t="s">
        <v>472</v>
      </c>
      <c r="E2998" s="291" t="s">
        <v>1166</v>
      </c>
      <c r="F2998" s="291" t="s">
        <v>1167</v>
      </c>
      <c r="G2998" s="291" t="s">
        <v>1170</v>
      </c>
      <c r="H2998" s="294">
        <v>18.23</v>
      </c>
      <c r="I2998" s="294">
        <v>36.456</v>
      </c>
      <c r="J2998" s="291" t="s">
        <v>1169</v>
      </c>
      <c r="K2998" s="294">
        <v>227.85</v>
      </c>
      <c r="L2998" s="294">
        <v>3473.25</v>
      </c>
      <c r="M2998" s="294">
        <v>3245.4</v>
      </c>
      <c r="N2998" s="291" t="s">
        <v>42</v>
      </c>
    </row>
    <row r="2999" s="291" customFormat="1" hidden="1" outlineLevel="2" spans="1:14">
      <c r="A2999" s="291">
        <v>2738</v>
      </c>
      <c r="B2999" s="291" t="s">
        <v>1164</v>
      </c>
      <c r="C2999" s="291" t="s">
        <v>1699</v>
      </c>
      <c r="D2999" s="291" t="s">
        <v>472</v>
      </c>
      <c r="E2999" s="291" t="s">
        <v>1166</v>
      </c>
      <c r="F2999" s="291" t="s">
        <v>1167</v>
      </c>
      <c r="G2999" s="291" t="s">
        <v>1171</v>
      </c>
      <c r="H2999" s="294">
        <v>18.23</v>
      </c>
      <c r="I2999" s="294">
        <v>36.456</v>
      </c>
      <c r="J2999" s="291" t="s">
        <v>1169</v>
      </c>
      <c r="K2999" s="294">
        <v>227.85</v>
      </c>
      <c r="L2999" s="294">
        <v>3473.25</v>
      </c>
      <c r="M2999" s="294">
        <v>3245.4</v>
      </c>
      <c r="N2999" s="291" t="s">
        <v>42</v>
      </c>
    </row>
    <row r="3000" s="291" customFormat="1" hidden="1" outlineLevel="2" spans="1:14">
      <c r="A3000" s="291">
        <v>2739</v>
      </c>
      <c r="B3000" s="291" t="s">
        <v>1164</v>
      </c>
      <c r="C3000" s="291" t="s">
        <v>1699</v>
      </c>
      <c r="D3000" s="291" t="s">
        <v>472</v>
      </c>
      <c r="E3000" s="291" t="s">
        <v>1166</v>
      </c>
      <c r="F3000" s="291" t="s">
        <v>1167</v>
      </c>
      <c r="G3000" s="291" t="s">
        <v>1172</v>
      </c>
      <c r="H3000" s="294">
        <v>18.23</v>
      </c>
      <c r="I3000" s="294">
        <v>36.456</v>
      </c>
      <c r="J3000" s="291" t="s">
        <v>1169</v>
      </c>
      <c r="K3000" s="294">
        <v>227.85</v>
      </c>
      <c r="L3000" s="294">
        <v>3473.25</v>
      </c>
      <c r="M3000" s="294">
        <v>3245.4</v>
      </c>
      <c r="N3000" s="291" t="s">
        <v>42</v>
      </c>
    </row>
    <row r="3001" s="291" customFormat="1" hidden="1" outlineLevel="2" spans="1:14">
      <c r="A3001" s="291">
        <v>2740</v>
      </c>
      <c r="B3001" s="291" t="s">
        <v>1164</v>
      </c>
      <c r="C3001" s="291" t="s">
        <v>1699</v>
      </c>
      <c r="D3001" s="291" t="s">
        <v>472</v>
      </c>
      <c r="E3001" s="291" t="s">
        <v>1166</v>
      </c>
      <c r="F3001" s="291" t="s">
        <v>1167</v>
      </c>
      <c r="G3001" s="291" t="s">
        <v>1173</v>
      </c>
      <c r="H3001" s="294">
        <v>18.23</v>
      </c>
      <c r="I3001" s="294">
        <v>36.456</v>
      </c>
      <c r="J3001" s="291" t="s">
        <v>1169</v>
      </c>
      <c r="K3001" s="294">
        <v>227.85</v>
      </c>
      <c r="L3001" s="294">
        <v>3473.25</v>
      </c>
      <c r="M3001" s="294">
        <v>3245.4</v>
      </c>
      <c r="N3001" s="291" t="s">
        <v>42</v>
      </c>
    </row>
    <row r="3002" s="291" customFormat="1" hidden="1" outlineLevel="2" spans="1:14">
      <c r="A3002" s="291">
        <v>2741</v>
      </c>
      <c r="B3002" s="291" t="s">
        <v>1164</v>
      </c>
      <c r="C3002" s="291" t="s">
        <v>1699</v>
      </c>
      <c r="D3002" s="291" t="s">
        <v>472</v>
      </c>
      <c r="E3002" s="291" t="s">
        <v>1166</v>
      </c>
      <c r="F3002" s="291" t="s">
        <v>1167</v>
      </c>
      <c r="G3002" s="291" t="s">
        <v>1174</v>
      </c>
      <c r="H3002" s="294">
        <v>18.23</v>
      </c>
      <c r="I3002" s="294">
        <v>36.456</v>
      </c>
      <c r="J3002" s="291" t="s">
        <v>1169</v>
      </c>
      <c r="K3002" s="294">
        <v>227.85</v>
      </c>
      <c r="L3002" s="294">
        <v>3473.25</v>
      </c>
      <c r="M3002" s="294">
        <v>3245.4</v>
      </c>
      <c r="N3002" s="291" t="s">
        <v>42</v>
      </c>
    </row>
    <row r="3003" s="291" customFormat="1" hidden="1" outlineLevel="2" spans="1:14">
      <c r="A3003" s="291">
        <v>2742</v>
      </c>
      <c r="B3003" s="291" t="s">
        <v>1164</v>
      </c>
      <c r="C3003" s="291" t="s">
        <v>1699</v>
      </c>
      <c r="D3003" s="291" t="s">
        <v>472</v>
      </c>
      <c r="E3003" s="291" t="s">
        <v>1166</v>
      </c>
      <c r="F3003" s="291" t="s">
        <v>1167</v>
      </c>
      <c r="G3003" s="291" t="s">
        <v>1175</v>
      </c>
      <c r="H3003" s="294">
        <v>18.23</v>
      </c>
      <c r="I3003" s="294">
        <v>36.456</v>
      </c>
      <c r="J3003" s="291" t="s">
        <v>1169</v>
      </c>
      <c r="K3003" s="294">
        <v>227.85</v>
      </c>
      <c r="L3003" s="294">
        <v>3473.25</v>
      </c>
      <c r="M3003" s="294">
        <v>3245.4</v>
      </c>
      <c r="N3003" s="291" t="s">
        <v>42</v>
      </c>
    </row>
    <row r="3004" s="291" customFormat="1" outlineLevel="1" collapsed="1" spans="4:14">
      <c r="D3004" s="293" t="s">
        <v>1700</v>
      </c>
      <c r="H3004" s="294">
        <f>SUBTOTAL(9,H2993:H3003)</f>
        <v>200.53</v>
      </c>
      <c r="I3004" s="294">
        <f>SUBTOTAL(9,I2993:I3003)</f>
        <v>401.016</v>
      </c>
      <c r="K3004" s="294"/>
      <c r="L3004" s="294"/>
      <c r="M3004" s="294"/>
      <c r="N3004" s="291">
        <f>SUBTOTAL(9,N2993:N3003)</f>
        <v>0</v>
      </c>
    </row>
    <row r="3005" s="291" customFormat="1" hidden="1" outlineLevel="2" spans="1:14">
      <c r="A3005" s="291">
        <v>2743</v>
      </c>
      <c r="B3005" s="291" t="s">
        <v>1164</v>
      </c>
      <c r="C3005" s="291" t="s">
        <v>1701</v>
      </c>
      <c r="D3005" s="291" t="s">
        <v>400</v>
      </c>
      <c r="E3005" s="291" t="s">
        <v>1166</v>
      </c>
      <c r="F3005" s="291" t="s">
        <v>1167</v>
      </c>
      <c r="G3005" s="291" t="s">
        <v>1178</v>
      </c>
      <c r="H3005" s="294">
        <v>18.23</v>
      </c>
      <c r="I3005" s="294">
        <v>36.456</v>
      </c>
      <c r="J3005" s="291" t="s">
        <v>1169</v>
      </c>
      <c r="K3005" s="294">
        <v>227.85</v>
      </c>
      <c r="L3005" s="294">
        <v>3473.25</v>
      </c>
      <c r="M3005" s="294">
        <v>3245.4</v>
      </c>
      <c r="N3005" s="291" t="s">
        <v>42</v>
      </c>
    </row>
    <row r="3006" s="291" customFormat="1" hidden="1" outlineLevel="2" spans="1:14">
      <c r="A3006" s="291">
        <v>2744</v>
      </c>
      <c r="B3006" s="291" t="s">
        <v>1164</v>
      </c>
      <c r="C3006" s="291" t="s">
        <v>1701</v>
      </c>
      <c r="D3006" s="291" t="s">
        <v>400</v>
      </c>
      <c r="E3006" s="291" t="s">
        <v>1166</v>
      </c>
      <c r="F3006" s="291" t="s">
        <v>1167</v>
      </c>
      <c r="G3006" s="291" t="s">
        <v>1179</v>
      </c>
      <c r="H3006" s="294">
        <v>18.23</v>
      </c>
      <c r="I3006" s="294">
        <v>36.456</v>
      </c>
      <c r="J3006" s="291" t="s">
        <v>1169</v>
      </c>
      <c r="K3006" s="294">
        <v>227.85</v>
      </c>
      <c r="L3006" s="294">
        <v>3473.25</v>
      </c>
      <c r="M3006" s="294">
        <v>3245.4</v>
      </c>
      <c r="N3006" s="291" t="s">
        <v>42</v>
      </c>
    </row>
    <row r="3007" s="291" customFormat="1" hidden="1" outlineLevel="2" spans="1:14">
      <c r="A3007" s="291">
        <v>2745</v>
      </c>
      <c r="B3007" s="291" t="s">
        <v>1164</v>
      </c>
      <c r="C3007" s="291" t="s">
        <v>1701</v>
      </c>
      <c r="D3007" s="291" t="s">
        <v>400</v>
      </c>
      <c r="E3007" s="291" t="s">
        <v>1166</v>
      </c>
      <c r="F3007" s="291" t="s">
        <v>1167</v>
      </c>
      <c r="G3007" s="291" t="s">
        <v>1180</v>
      </c>
      <c r="H3007" s="294">
        <v>18.23</v>
      </c>
      <c r="I3007" s="294">
        <v>36.456</v>
      </c>
      <c r="J3007" s="291" t="s">
        <v>1169</v>
      </c>
      <c r="K3007" s="294">
        <v>227.85</v>
      </c>
      <c r="L3007" s="294">
        <v>3473.25</v>
      </c>
      <c r="M3007" s="294">
        <v>3245.4</v>
      </c>
      <c r="N3007" s="291" t="s">
        <v>42</v>
      </c>
    </row>
    <row r="3008" s="291" customFormat="1" hidden="1" outlineLevel="2" spans="1:14">
      <c r="A3008" s="291">
        <v>2746</v>
      </c>
      <c r="B3008" s="291" t="s">
        <v>1164</v>
      </c>
      <c r="C3008" s="291" t="s">
        <v>1701</v>
      </c>
      <c r="D3008" s="291" t="s">
        <v>400</v>
      </c>
      <c r="E3008" s="291" t="s">
        <v>1166</v>
      </c>
      <c r="F3008" s="291" t="s">
        <v>1167</v>
      </c>
      <c r="G3008" s="291" t="s">
        <v>1181</v>
      </c>
      <c r="H3008" s="294">
        <v>18.23</v>
      </c>
      <c r="I3008" s="294">
        <v>36.456</v>
      </c>
      <c r="J3008" s="291" t="s">
        <v>1169</v>
      </c>
      <c r="K3008" s="294">
        <v>227.85</v>
      </c>
      <c r="L3008" s="294">
        <v>3473.25</v>
      </c>
      <c r="M3008" s="294">
        <v>3245.4</v>
      </c>
      <c r="N3008" s="291" t="s">
        <v>42</v>
      </c>
    </row>
    <row r="3009" s="291" customFormat="1" hidden="1" outlineLevel="2" spans="1:14">
      <c r="A3009" s="291">
        <v>2747</v>
      </c>
      <c r="B3009" s="291" t="s">
        <v>1164</v>
      </c>
      <c r="C3009" s="291" t="s">
        <v>1701</v>
      </c>
      <c r="D3009" s="291" t="s">
        <v>400</v>
      </c>
      <c r="E3009" s="291" t="s">
        <v>1166</v>
      </c>
      <c r="F3009" s="291" t="s">
        <v>1167</v>
      </c>
      <c r="G3009" s="291" t="s">
        <v>1168</v>
      </c>
      <c r="H3009" s="294">
        <v>18.23</v>
      </c>
      <c r="I3009" s="294">
        <v>36.456</v>
      </c>
      <c r="J3009" s="291" t="s">
        <v>1169</v>
      </c>
      <c r="K3009" s="294">
        <v>227.85</v>
      </c>
      <c r="L3009" s="294">
        <v>3473.25</v>
      </c>
      <c r="M3009" s="294">
        <v>3245.4</v>
      </c>
      <c r="N3009" s="291" t="s">
        <v>42</v>
      </c>
    </row>
    <row r="3010" s="291" customFormat="1" hidden="1" outlineLevel="2" spans="1:14">
      <c r="A3010" s="291">
        <v>2748</v>
      </c>
      <c r="B3010" s="291" t="s">
        <v>1164</v>
      </c>
      <c r="C3010" s="291" t="s">
        <v>1701</v>
      </c>
      <c r="D3010" s="291" t="s">
        <v>400</v>
      </c>
      <c r="E3010" s="291" t="s">
        <v>1166</v>
      </c>
      <c r="F3010" s="291" t="s">
        <v>1167</v>
      </c>
      <c r="G3010" s="291" t="s">
        <v>1170</v>
      </c>
      <c r="H3010" s="294">
        <v>18.23</v>
      </c>
      <c r="I3010" s="294">
        <v>36.456</v>
      </c>
      <c r="J3010" s="291" t="s">
        <v>1169</v>
      </c>
      <c r="K3010" s="294">
        <v>227.85</v>
      </c>
      <c r="L3010" s="294">
        <v>3473.25</v>
      </c>
      <c r="M3010" s="294">
        <v>3245.4</v>
      </c>
      <c r="N3010" s="291" t="s">
        <v>42</v>
      </c>
    </row>
    <row r="3011" s="291" customFormat="1" hidden="1" outlineLevel="2" spans="1:14">
      <c r="A3011" s="291">
        <v>2749</v>
      </c>
      <c r="B3011" s="291" t="s">
        <v>1164</v>
      </c>
      <c r="C3011" s="291" t="s">
        <v>1701</v>
      </c>
      <c r="D3011" s="291" t="s">
        <v>400</v>
      </c>
      <c r="E3011" s="291" t="s">
        <v>1166</v>
      </c>
      <c r="F3011" s="291" t="s">
        <v>1167</v>
      </c>
      <c r="G3011" s="291" t="s">
        <v>1171</v>
      </c>
      <c r="H3011" s="294">
        <v>18.23</v>
      </c>
      <c r="I3011" s="294">
        <v>36.456</v>
      </c>
      <c r="J3011" s="291" t="s">
        <v>1169</v>
      </c>
      <c r="K3011" s="294">
        <v>227.85</v>
      </c>
      <c r="L3011" s="294">
        <v>3473.25</v>
      </c>
      <c r="M3011" s="294">
        <v>3245.4</v>
      </c>
      <c r="N3011" s="291" t="s">
        <v>42</v>
      </c>
    </row>
    <row r="3012" s="291" customFormat="1" hidden="1" outlineLevel="2" spans="1:14">
      <c r="A3012" s="291">
        <v>2750</v>
      </c>
      <c r="B3012" s="291" t="s">
        <v>1164</v>
      </c>
      <c r="C3012" s="291" t="s">
        <v>1701</v>
      </c>
      <c r="D3012" s="291" t="s">
        <v>400</v>
      </c>
      <c r="E3012" s="291" t="s">
        <v>1166</v>
      </c>
      <c r="F3012" s="291" t="s">
        <v>1167</v>
      </c>
      <c r="G3012" s="291" t="s">
        <v>1172</v>
      </c>
      <c r="H3012" s="294">
        <v>18.23</v>
      </c>
      <c r="I3012" s="294">
        <v>36.456</v>
      </c>
      <c r="J3012" s="291" t="s">
        <v>1169</v>
      </c>
      <c r="K3012" s="294">
        <v>227.85</v>
      </c>
      <c r="L3012" s="294">
        <v>3473.25</v>
      </c>
      <c r="M3012" s="294">
        <v>3245.4</v>
      </c>
      <c r="N3012" s="291" t="s">
        <v>42</v>
      </c>
    </row>
    <row r="3013" s="291" customFormat="1" hidden="1" outlineLevel="2" spans="1:14">
      <c r="A3013" s="291">
        <v>2751</v>
      </c>
      <c r="B3013" s="291" t="s">
        <v>1164</v>
      </c>
      <c r="C3013" s="291" t="s">
        <v>1701</v>
      </c>
      <c r="D3013" s="291" t="s">
        <v>400</v>
      </c>
      <c r="E3013" s="291" t="s">
        <v>1166</v>
      </c>
      <c r="F3013" s="291" t="s">
        <v>1167</v>
      </c>
      <c r="G3013" s="291" t="s">
        <v>1173</v>
      </c>
      <c r="H3013" s="294">
        <v>18.23</v>
      </c>
      <c r="I3013" s="294">
        <v>36.456</v>
      </c>
      <c r="J3013" s="291" t="s">
        <v>1169</v>
      </c>
      <c r="K3013" s="294">
        <v>227.85</v>
      </c>
      <c r="L3013" s="294">
        <v>3473.25</v>
      </c>
      <c r="M3013" s="294">
        <v>3245.4</v>
      </c>
      <c r="N3013" s="291" t="s">
        <v>42</v>
      </c>
    </row>
    <row r="3014" s="291" customFormat="1" hidden="1" outlineLevel="2" spans="1:14">
      <c r="A3014" s="291">
        <v>2752</v>
      </c>
      <c r="B3014" s="291" t="s">
        <v>1164</v>
      </c>
      <c r="C3014" s="291" t="s">
        <v>1701</v>
      </c>
      <c r="D3014" s="291" t="s">
        <v>400</v>
      </c>
      <c r="E3014" s="291" t="s">
        <v>1166</v>
      </c>
      <c r="F3014" s="291" t="s">
        <v>1167</v>
      </c>
      <c r="G3014" s="291" t="s">
        <v>1174</v>
      </c>
      <c r="H3014" s="294">
        <v>18.23</v>
      </c>
      <c r="I3014" s="294">
        <v>36.456</v>
      </c>
      <c r="J3014" s="291" t="s">
        <v>1169</v>
      </c>
      <c r="K3014" s="294">
        <v>227.85</v>
      </c>
      <c r="L3014" s="294">
        <v>3473.25</v>
      </c>
      <c r="M3014" s="294">
        <v>3245.4</v>
      </c>
      <c r="N3014" s="291" t="s">
        <v>42</v>
      </c>
    </row>
    <row r="3015" s="291" customFormat="1" hidden="1" outlineLevel="2" spans="1:14">
      <c r="A3015" s="291">
        <v>2753</v>
      </c>
      <c r="B3015" s="291" t="s">
        <v>1164</v>
      </c>
      <c r="C3015" s="291" t="s">
        <v>1701</v>
      </c>
      <c r="D3015" s="291" t="s">
        <v>400</v>
      </c>
      <c r="E3015" s="291" t="s">
        <v>1166</v>
      </c>
      <c r="F3015" s="291" t="s">
        <v>1167</v>
      </c>
      <c r="G3015" s="291" t="s">
        <v>1175</v>
      </c>
      <c r="H3015" s="294">
        <v>18.23</v>
      </c>
      <c r="I3015" s="294">
        <v>36.456</v>
      </c>
      <c r="J3015" s="291" t="s">
        <v>1169</v>
      </c>
      <c r="K3015" s="294">
        <v>227.85</v>
      </c>
      <c r="L3015" s="294">
        <v>3473.25</v>
      </c>
      <c r="M3015" s="294">
        <v>3245.4</v>
      </c>
      <c r="N3015" s="291" t="s">
        <v>42</v>
      </c>
    </row>
    <row r="3016" s="291" customFormat="1" outlineLevel="1" collapsed="1" spans="4:14">
      <c r="D3016" s="293" t="s">
        <v>1702</v>
      </c>
      <c r="H3016" s="294">
        <f>SUBTOTAL(9,H3005:H3015)</f>
        <v>200.53</v>
      </c>
      <c r="I3016" s="294">
        <f>SUBTOTAL(9,I3005:I3015)</f>
        <v>401.016</v>
      </c>
      <c r="K3016" s="294"/>
      <c r="L3016" s="294"/>
      <c r="M3016" s="294"/>
      <c r="N3016" s="291">
        <f>SUBTOTAL(9,N3005:N3015)</f>
        <v>0</v>
      </c>
    </row>
    <row r="3017" s="291" customFormat="1" hidden="1" outlineLevel="2" spans="1:14">
      <c r="A3017" s="291">
        <v>2754</v>
      </c>
      <c r="B3017" s="291" t="s">
        <v>1164</v>
      </c>
      <c r="C3017" s="291" t="s">
        <v>1703</v>
      </c>
      <c r="D3017" s="291" t="s">
        <v>420</v>
      </c>
      <c r="E3017" s="291" t="s">
        <v>1166</v>
      </c>
      <c r="F3017" s="291" t="s">
        <v>1167</v>
      </c>
      <c r="G3017" s="291" t="s">
        <v>1178</v>
      </c>
      <c r="H3017" s="294">
        <v>18.23</v>
      </c>
      <c r="I3017" s="294">
        <v>36.456</v>
      </c>
      <c r="J3017" s="291" t="s">
        <v>1169</v>
      </c>
      <c r="K3017" s="294">
        <v>227.85</v>
      </c>
      <c r="L3017" s="294">
        <v>3473.25</v>
      </c>
      <c r="M3017" s="294">
        <v>3245.4</v>
      </c>
      <c r="N3017" s="291" t="s">
        <v>42</v>
      </c>
    </row>
    <row r="3018" s="291" customFormat="1" hidden="1" outlineLevel="2" spans="1:14">
      <c r="A3018" s="291">
        <v>2755</v>
      </c>
      <c r="B3018" s="291" t="s">
        <v>1164</v>
      </c>
      <c r="C3018" s="291" t="s">
        <v>1703</v>
      </c>
      <c r="D3018" s="291" t="s">
        <v>420</v>
      </c>
      <c r="E3018" s="291" t="s">
        <v>1166</v>
      </c>
      <c r="F3018" s="291" t="s">
        <v>1167</v>
      </c>
      <c r="G3018" s="291" t="s">
        <v>1179</v>
      </c>
      <c r="H3018" s="294">
        <v>18.23</v>
      </c>
      <c r="I3018" s="294">
        <v>36.456</v>
      </c>
      <c r="J3018" s="291" t="s">
        <v>1169</v>
      </c>
      <c r="K3018" s="294">
        <v>227.85</v>
      </c>
      <c r="L3018" s="294">
        <v>3473.25</v>
      </c>
      <c r="M3018" s="294">
        <v>3245.4</v>
      </c>
      <c r="N3018" s="291" t="s">
        <v>42</v>
      </c>
    </row>
    <row r="3019" s="291" customFormat="1" hidden="1" outlineLevel="2" spans="1:14">
      <c r="A3019" s="291">
        <v>2756</v>
      </c>
      <c r="B3019" s="291" t="s">
        <v>1164</v>
      </c>
      <c r="C3019" s="291" t="s">
        <v>1703</v>
      </c>
      <c r="D3019" s="291" t="s">
        <v>420</v>
      </c>
      <c r="E3019" s="291" t="s">
        <v>1166</v>
      </c>
      <c r="F3019" s="291" t="s">
        <v>1167</v>
      </c>
      <c r="G3019" s="291" t="s">
        <v>1180</v>
      </c>
      <c r="H3019" s="294">
        <v>18.23</v>
      </c>
      <c r="I3019" s="294">
        <v>36.456</v>
      </c>
      <c r="J3019" s="291" t="s">
        <v>1169</v>
      </c>
      <c r="K3019" s="294">
        <v>227.85</v>
      </c>
      <c r="L3019" s="294">
        <v>3473.25</v>
      </c>
      <c r="M3019" s="294">
        <v>3245.4</v>
      </c>
      <c r="N3019" s="291" t="s">
        <v>42</v>
      </c>
    </row>
    <row r="3020" s="291" customFormat="1" hidden="1" outlineLevel="2" spans="1:14">
      <c r="A3020" s="291">
        <v>2757</v>
      </c>
      <c r="B3020" s="291" t="s">
        <v>1164</v>
      </c>
      <c r="C3020" s="291" t="s">
        <v>1703</v>
      </c>
      <c r="D3020" s="291" t="s">
        <v>420</v>
      </c>
      <c r="E3020" s="291" t="s">
        <v>1166</v>
      </c>
      <c r="F3020" s="291" t="s">
        <v>1167</v>
      </c>
      <c r="G3020" s="291" t="s">
        <v>1181</v>
      </c>
      <c r="H3020" s="294">
        <v>18.23</v>
      </c>
      <c r="I3020" s="294">
        <v>36.456</v>
      </c>
      <c r="J3020" s="291" t="s">
        <v>1169</v>
      </c>
      <c r="K3020" s="294">
        <v>227.85</v>
      </c>
      <c r="L3020" s="294">
        <v>3473.25</v>
      </c>
      <c r="M3020" s="294">
        <v>3245.4</v>
      </c>
      <c r="N3020" s="291" t="s">
        <v>42</v>
      </c>
    </row>
    <row r="3021" s="291" customFormat="1" hidden="1" outlineLevel="2" spans="1:14">
      <c r="A3021" s="291">
        <v>2758</v>
      </c>
      <c r="B3021" s="291" t="s">
        <v>1164</v>
      </c>
      <c r="C3021" s="291" t="s">
        <v>1703</v>
      </c>
      <c r="D3021" s="291" t="s">
        <v>420</v>
      </c>
      <c r="E3021" s="291" t="s">
        <v>1166</v>
      </c>
      <c r="F3021" s="291" t="s">
        <v>1167</v>
      </c>
      <c r="G3021" s="291" t="s">
        <v>1168</v>
      </c>
      <c r="H3021" s="294">
        <v>18.23</v>
      </c>
      <c r="I3021" s="294">
        <v>36.456</v>
      </c>
      <c r="J3021" s="291" t="s">
        <v>1169</v>
      </c>
      <c r="K3021" s="294">
        <v>227.85</v>
      </c>
      <c r="L3021" s="294">
        <v>3473.25</v>
      </c>
      <c r="M3021" s="294">
        <v>3245.4</v>
      </c>
      <c r="N3021" s="291" t="s">
        <v>42</v>
      </c>
    </row>
    <row r="3022" s="291" customFormat="1" hidden="1" outlineLevel="2" spans="1:14">
      <c r="A3022" s="291">
        <v>2759</v>
      </c>
      <c r="B3022" s="291" t="s">
        <v>1164</v>
      </c>
      <c r="C3022" s="291" t="s">
        <v>1703</v>
      </c>
      <c r="D3022" s="291" t="s">
        <v>420</v>
      </c>
      <c r="E3022" s="291" t="s">
        <v>1166</v>
      </c>
      <c r="F3022" s="291" t="s">
        <v>1167</v>
      </c>
      <c r="G3022" s="291" t="s">
        <v>1170</v>
      </c>
      <c r="H3022" s="294">
        <v>18.23</v>
      </c>
      <c r="I3022" s="294">
        <v>36.456</v>
      </c>
      <c r="J3022" s="291" t="s">
        <v>1169</v>
      </c>
      <c r="K3022" s="294">
        <v>227.85</v>
      </c>
      <c r="L3022" s="294">
        <v>3473.25</v>
      </c>
      <c r="M3022" s="294">
        <v>3245.4</v>
      </c>
      <c r="N3022" s="291" t="s">
        <v>42</v>
      </c>
    </row>
    <row r="3023" s="291" customFormat="1" hidden="1" outlineLevel="2" spans="1:14">
      <c r="A3023" s="291">
        <v>2760</v>
      </c>
      <c r="B3023" s="291" t="s">
        <v>1164</v>
      </c>
      <c r="C3023" s="291" t="s">
        <v>1703</v>
      </c>
      <c r="D3023" s="291" t="s">
        <v>420</v>
      </c>
      <c r="E3023" s="291" t="s">
        <v>1166</v>
      </c>
      <c r="F3023" s="291" t="s">
        <v>1167</v>
      </c>
      <c r="G3023" s="291" t="s">
        <v>1171</v>
      </c>
      <c r="H3023" s="294">
        <v>18.23</v>
      </c>
      <c r="I3023" s="294">
        <v>36.456</v>
      </c>
      <c r="J3023" s="291" t="s">
        <v>1169</v>
      </c>
      <c r="K3023" s="294">
        <v>227.85</v>
      </c>
      <c r="L3023" s="294">
        <v>3473.25</v>
      </c>
      <c r="M3023" s="294">
        <v>3245.4</v>
      </c>
      <c r="N3023" s="291" t="s">
        <v>42</v>
      </c>
    </row>
    <row r="3024" s="291" customFormat="1" hidden="1" outlineLevel="2" spans="1:14">
      <c r="A3024" s="291">
        <v>2761</v>
      </c>
      <c r="B3024" s="291" t="s">
        <v>1164</v>
      </c>
      <c r="C3024" s="291" t="s">
        <v>1703</v>
      </c>
      <c r="D3024" s="291" t="s">
        <v>420</v>
      </c>
      <c r="E3024" s="291" t="s">
        <v>1166</v>
      </c>
      <c r="F3024" s="291" t="s">
        <v>1167</v>
      </c>
      <c r="G3024" s="291" t="s">
        <v>1172</v>
      </c>
      <c r="H3024" s="294">
        <v>18.23</v>
      </c>
      <c r="I3024" s="294">
        <v>36.456</v>
      </c>
      <c r="J3024" s="291" t="s">
        <v>1169</v>
      </c>
      <c r="K3024" s="294">
        <v>227.85</v>
      </c>
      <c r="L3024" s="294">
        <v>3473.25</v>
      </c>
      <c r="M3024" s="294">
        <v>3245.4</v>
      </c>
      <c r="N3024" s="291" t="s">
        <v>42</v>
      </c>
    </row>
    <row r="3025" s="291" customFormat="1" hidden="1" outlineLevel="2" spans="1:14">
      <c r="A3025" s="291">
        <v>2762</v>
      </c>
      <c r="B3025" s="291" t="s">
        <v>1164</v>
      </c>
      <c r="C3025" s="291" t="s">
        <v>1703</v>
      </c>
      <c r="D3025" s="291" t="s">
        <v>420</v>
      </c>
      <c r="E3025" s="291" t="s">
        <v>1166</v>
      </c>
      <c r="F3025" s="291" t="s">
        <v>1167</v>
      </c>
      <c r="G3025" s="291" t="s">
        <v>1173</v>
      </c>
      <c r="H3025" s="294">
        <v>18.23</v>
      </c>
      <c r="I3025" s="294">
        <v>36.456</v>
      </c>
      <c r="J3025" s="291" t="s">
        <v>1169</v>
      </c>
      <c r="K3025" s="294">
        <v>227.85</v>
      </c>
      <c r="L3025" s="294">
        <v>3473.25</v>
      </c>
      <c r="M3025" s="294">
        <v>3245.4</v>
      </c>
      <c r="N3025" s="291" t="s">
        <v>42</v>
      </c>
    </row>
    <row r="3026" s="291" customFormat="1" hidden="1" outlineLevel="2" spans="1:14">
      <c r="A3026" s="291">
        <v>2763</v>
      </c>
      <c r="B3026" s="291" t="s">
        <v>1164</v>
      </c>
      <c r="C3026" s="291" t="s">
        <v>1703</v>
      </c>
      <c r="D3026" s="291" t="s">
        <v>420</v>
      </c>
      <c r="E3026" s="291" t="s">
        <v>1166</v>
      </c>
      <c r="F3026" s="291" t="s">
        <v>1167</v>
      </c>
      <c r="G3026" s="291" t="s">
        <v>1174</v>
      </c>
      <c r="H3026" s="294">
        <v>18.23</v>
      </c>
      <c r="I3026" s="294">
        <v>36.456</v>
      </c>
      <c r="J3026" s="291" t="s">
        <v>1169</v>
      </c>
      <c r="K3026" s="294">
        <v>227.85</v>
      </c>
      <c r="L3026" s="294">
        <v>3473.25</v>
      </c>
      <c r="M3026" s="294">
        <v>3245.4</v>
      </c>
      <c r="N3026" s="291" t="s">
        <v>42</v>
      </c>
    </row>
    <row r="3027" s="291" customFormat="1" hidden="1" outlineLevel="2" spans="1:14">
      <c r="A3027" s="291">
        <v>2764</v>
      </c>
      <c r="B3027" s="291" t="s">
        <v>1164</v>
      </c>
      <c r="C3027" s="291" t="s">
        <v>1703</v>
      </c>
      <c r="D3027" s="291" t="s">
        <v>420</v>
      </c>
      <c r="E3027" s="291" t="s">
        <v>1166</v>
      </c>
      <c r="F3027" s="291" t="s">
        <v>1167</v>
      </c>
      <c r="G3027" s="291" t="s">
        <v>1175</v>
      </c>
      <c r="H3027" s="294">
        <v>18.23</v>
      </c>
      <c r="I3027" s="294">
        <v>36.456</v>
      </c>
      <c r="J3027" s="291" t="s">
        <v>1169</v>
      </c>
      <c r="K3027" s="294">
        <v>227.85</v>
      </c>
      <c r="L3027" s="294">
        <v>3473.25</v>
      </c>
      <c r="M3027" s="294">
        <v>3245.4</v>
      </c>
      <c r="N3027" s="291" t="s">
        <v>42</v>
      </c>
    </row>
    <row r="3028" s="291" customFormat="1" outlineLevel="1" collapsed="1" spans="4:14">
      <c r="D3028" s="293" t="s">
        <v>1704</v>
      </c>
      <c r="H3028" s="294">
        <f>SUBTOTAL(9,H3017:H3027)</f>
        <v>200.53</v>
      </c>
      <c r="I3028" s="294">
        <f>SUBTOTAL(9,I3017:I3027)</f>
        <v>401.016</v>
      </c>
      <c r="K3028" s="294"/>
      <c r="L3028" s="294"/>
      <c r="M3028" s="294"/>
      <c r="N3028" s="291">
        <f>SUBTOTAL(9,N3017:N3027)</f>
        <v>0</v>
      </c>
    </row>
    <row r="3029" s="291" customFormat="1" hidden="1" outlineLevel="2" spans="1:14">
      <c r="A3029" s="291">
        <v>2765</v>
      </c>
      <c r="B3029" s="291" t="s">
        <v>1164</v>
      </c>
      <c r="C3029" s="291" t="s">
        <v>1705</v>
      </c>
      <c r="D3029" s="291" t="s">
        <v>219</v>
      </c>
      <c r="E3029" s="291" t="s">
        <v>1166</v>
      </c>
      <c r="F3029" s="291" t="s">
        <v>1167</v>
      </c>
      <c r="G3029" s="291" t="s">
        <v>1178</v>
      </c>
      <c r="H3029" s="294">
        <v>18.23</v>
      </c>
      <c r="I3029" s="294">
        <v>36.456</v>
      </c>
      <c r="J3029" s="291" t="s">
        <v>1169</v>
      </c>
      <c r="K3029" s="294">
        <v>227.85</v>
      </c>
      <c r="L3029" s="294">
        <v>3473.25</v>
      </c>
      <c r="M3029" s="294">
        <v>3245.4</v>
      </c>
      <c r="N3029" s="291" t="s">
        <v>42</v>
      </c>
    </row>
    <row r="3030" s="291" customFormat="1" hidden="1" outlineLevel="2" spans="1:14">
      <c r="A3030" s="291">
        <v>2766</v>
      </c>
      <c r="B3030" s="291" t="s">
        <v>1164</v>
      </c>
      <c r="C3030" s="291" t="s">
        <v>1705</v>
      </c>
      <c r="D3030" s="291" t="s">
        <v>219</v>
      </c>
      <c r="E3030" s="291" t="s">
        <v>1166</v>
      </c>
      <c r="F3030" s="291" t="s">
        <v>1167</v>
      </c>
      <c r="G3030" s="291" t="s">
        <v>1179</v>
      </c>
      <c r="H3030" s="294">
        <v>18.23</v>
      </c>
      <c r="I3030" s="294">
        <v>36.456</v>
      </c>
      <c r="J3030" s="291" t="s">
        <v>1169</v>
      </c>
      <c r="K3030" s="294">
        <v>227.85</v>
      </c>
      <c r="L3030" s="294">
        <v>3473.25</v>
      </c>
      <c r="M3030" s="294">
        <v>3245.4</v>
      </c>
      <c r="N3030" s="291" t="s">
        <v>42</v>
      </c>
    </row>
    <row r="3031" s="291" customFormat="1" hidden="1" outlineLevel="2" spans="1:14">
      <c r="A3031" s="291">
        <v>2767</v>
      </c>
      <c r="B3031" s="291" t="s">
        <v>1164</v>
      </c>
      <c r="C3031" s="291" t="s">
        <v>1705</v>
      </c>
      <c r="D3031" s="291" t="s">
        <v>219</v>
      </c>
      <c r="E3031" s="291" t="s">
        <v>1166</v>
      </c>
      <c r="F3031" s="291" t="s">
        <v>1167</v>
      </c>
      <c r="G3031" s="291" t="s">
        <v>1180</v>
      </c>
      <c r="H3031" s="294">
        <v>18.23</v>
      </c>
      <c r="I3031" s="294">
        <v>36.456</v>
      </c>
      <c r="J3031" s="291" t="s">
        <v>1169</v>
      </c>
      <c r="K3031" s="294">
        <v>227.85</v>
      </c>
      <c r="L3031" s="294">
        <v>3473.25</v>
      </c>
      <c r="M3031" s="294">
        <v>3245.4</v>
      </c>
      <c r="N3031" s="291" t="s">
        <v>42</v>
      </c>
    </row>
    <row r="3032" s="291" customFormat="1" hidden="1" outlineLevel="2" spans="1:14">
      <c r="A3032" s="291">
        <v>2768</v>
      </c>
      <c r="B3032" s="291" t="s">
        <v>1164</v>
      </c>
      <c r="C3032" s="291" t="s">
        <v>1705</v>
      </c>
      <c r="D3032" s="291" t="s">
        <v>219</v>
      </c>
      <c r="E3032" s="291" t="s">
        <v>1166</v>
      </c>
      <c r="F3032" s="291" t="s">
        <v>1167</v>
      </c>
      <c r="G3032" s="291" t="s">
        <v>1181</v>
      </c>
      <c r="H3032" s="294">
        <v>18.23</v>
      </c>
      <c r="I3032" s="294">
        <v>36.456</v>
      </c>
      <c r="J3032" s="291" t="s">
        <v>1169</v>
      </c>
      <c r="K3032" s="294">
        <v>227.85</v>
      </c>
      <c r="L3032" s="294">
        <v>3473.25</v>
      </c>
      <c r="M3032" s="294">
        <v>3245.4</v>
      </c>
      <c r="N3032" s="291" t="s">
        <v>42</v>
      </c>
    </row>
    <row r="3033" s="291" customFormat="1" hidden="1" outlineLevel="2" spans="1:14">
      <c r="A3033" s="291">
        <v>2769</v>
      </c>
      <c r="B3033" s="291" t="s">
        <v>1164</v>
      </c>
      <c r="C3033" s="291" t="s">
        <v>1705</v>
      </c>
      <c r="D3033" s="291" t="s">
        <v>219</v>
      </c>
      <c r="E3033" s="291" t="s">
        <v>1166</v>
      </c>
      <c r="F3033" s="291" t="s">
        <v>1167</v>
      </c>
      <c r="G3033" s="291" t="s">
        <v>1168</v>
      </c>
      <c r="H3033" s="294">
        <v>18.23</v>
      </c>
      <c r="I3033" s="294">
        <v>36.456</v>
      </c>
      <c r="J3033" s="291" t="s">
        <v>1169</v>
      </c>
      <c r="K3033" s="294">
        <v>227.85</v>
      </c>
      <c r="L3033" s="294">
        <v>3473.25</v>
      </c>
      <c r="M3033" s="294">
        <v>3245.4</v>
      </c>
      <c r="N3033" s="291" t="s">
        <v>42</v>
      </c>
    </row>
    <row r="3034" s="291" customFormat="1" hidden="1" outlineLevel="2" spans="1:14">
      <c r="A3034" s="291">
        <v>2770</v>
      </c>
      <c r="B3034" s="291" t="s">
        <v>1164</v>
      </c>
      <c r="C3034" s="291" t="s">
        <v>1705</v>
      </c>
      <c r="D3034" s="291" t="s">
        <v>219</v>
      </c>
      <c r="E3034" s="291" t="s">
        <v>1166</v>
      </c>
      <c r="F3034" s="291" t="s">
        <v>1167</v>
      </c>
      <c r="G3034" s="291" t="s">
        <v>1170</v>
      </c>
      <c r="H3034" s="294">
        <v>18.23</v>
      </c>
      <c r="I3034" s="294">
        <v>36.456</v>
      </c>
      <c r="J3034" s="291" t="s">
        <v>1169</v>
      </c>
      <c r="K3034" s="294">
        <v>227.85</v>
      </c>
      <c r="L3034" s="294">
        <v>3473.25</v>
      </c>
      <c r="M3034" s="294">
        <v>3245.4</v>
      </c>
      <c r="N3034" s="291" t="s">
        <v>42</v>
      </c>
    </row>
    <row r="3035" s="291" customFormat="1" hidden="1" outlineLevel="2" spans="1:14">
      <c r="A3035" s="291">
        <v>2771</v>
      </c>
      <c r="B3035" s="291" t="s">
        <v>1164</v>
      </c>
      <c r="C3035" s="291" t="s">
        <v>1705</v>
      </c>
      <c r="D3035" s="291" t="s">
        <v>219</v>
      </c>
      <c r="E3035" s="291" t="s">
        <v>1166</v>
      </c>
      <c r="F3035" s="291" t="s">
        <v>1167</v>
      </c>
      <c r="G3035" s="291" t="s">
        <v>1171</v>
      </c>
      <c r="H3035" s="294">
        <v>18.23</v>
      </c>
      <c r="I3035" s="294">
        <v>36.456</v>
      </c>
      <c r="J3035" s="291" t="s">
        <v>1169</v>
      </c>
      <c r="K3035" s="294">
        <v>227.85</v>
      </c>
      <c r="L3035" s="294">
        <v>3473.25</v>
      </c>
      <c r="M3035" s="294">
        <v>3245.4</v>
      </c>
      <c r="N3035" s="291" t="s">
        <v>42</v>
      </c>
    </row>
    <row r="3036" s="291" customFormat="1" hidden="1" outlineLevel="2" spans="1:14">
      <c r="A3036" s="291">
        <v>2772</v>
      </c>
      <c r="B3036" s="291" t="s">
        <v>1164</v>
      </c>
      <c r="C3036" s="291" t="s">
        <v>1705</v>
      </c>
      <c r="D3036" s="291" t="s">
        <v>219</v>
      </c>
      <c r="E3036" s="291" t="s">
        <v>1166</v>
      </c>
      <c r="F3036" s="291" t="s">
        <v>1167</v>
      </c>
      <c r="G3036" s="291" t="s">
        <v>1172</v>
      </c>
      <c r="H3036" s="294">
        <v>18.23</v>
      </c>
      <c r="I3036" s="294">
        <v>36.456</v>
      </c>
      <c r="J3036" s="291" t="s">
        <v>1169</v>
      </c>
      <c r="K3036" s="294">
        <v>227.85</v>
      </c>
      <c r="L3036" s="294">
        <v>3473.25</v>
      </c>
      <c r="M3036" s="294">
        <v>3245.4</v>
      </c>
      <c r="N3036" s="291" t="s">
        <v>42</v>
      </c>
    </row>
    <row r="3037" s="291" customFormat="1" hidden="1" outlineLevel="2" spans="1:14">
      <c r="A3037" s="291">
        <v>2773</v>
      </c>
      <c r="B3037" s="291" t="s">
        <v>1164</v>
      </c>
      <c r="C3037" s="291" t="s">
        <v>1705</v>
      </c>
      <c r="D3037" s="291" t="s">
        <v>219</v>
      </c>
      <c r="E3037" s="291" t="s">
        <v>1166</v>
      </c>
      <c r="F3037" s="291" t="s">
        <v>1167</v>
      </c>
      <c r="G3037" s="291" t="s">
        <v>1173</v>
      </c>
      <c r="H3037" s="294">
        <v>18.23</v>
      </c>
      <c r="I3037" s="294">
        <v>36.456</v>
      </c>
      <c r="J3037" s="291" t="s">
        <v>1169</v>
      </c>
      <c r="K3037" s="294">
        <v>227.85</v>
      </c>
      <c r="L3037" s="294">
        <v>3473.25</v>
      </c>
      <c r="M3037" s="294">
        <v>3245.4</v>
      </c>
      <c r="N3037" s="291" t="s">
        <v>42</v>
      </c>
    </row>
    <row r="3038" s="291" customFormat="1" hidden="1" outlineLevel="2" spans="1:14">
      <c r="A3038" s="291">
        <v>2774</v>
      </c>
      <c r="B3038" s="291" t="s">
        <v>1164</v>
      </c>
      <c r="C3038" s="291" t="s">
        <v>1705</v>
      </c>
      <c r="D3038" s="291" t="s">
        <v>219</v>
      </c>
      <c r="E3038" s="291" t="s">
        <v>1166</v>
      </c>
      <c r="F3038" s="291" t="s">
        <v>1167</v>
      </c>
      <c r="G3038" s="291" t="s">
        <v>1174</v>
      </c>
      <c r="H3038" s="294">
        <v>18.23</v>
      </c>
      <c r="I3038" s="294">
        <v>36.456</v>
      </c>
      <c r="J3038" s="291" t="s">
        <v>1169</v>
      </c>
      <c r="K3038" s="294">
        <v>227.85</v>
      </c>
      <c r="L3038" s="294">
        <v>3473.25</v>
      </c>
      <c r="M3038" s="294">
        <v>3245.4</v>
      </c>
      <c r="N3038" s="291" t="s">
        <v>42</v>
      </c>
    </row>
    <row r="3039" s="291" customFormat="1" hidden="1" outlineLevel="2" spans="1:14">
      <c r="A3039" s="291">
        <v>2775</v>
      </c>
      <c r="B3039" s="291" t="s">
        <v>1164</v>
      </c>
      <c r="C3039" s="291" t="s">
        <v>1705</v>
      </c>
      <c r="D3039" s="291" t="s">
        <v>219</v>
      </c>
      <c r="E3039" s="291" t="s">
        <v>1166</v>
      </c>
      <c r="F3039" s="291" t="s">
        <v>1167</v>
      </c>
      <c r="G3039" s="291" t="s">
        <v>1175</v>
      </c>
      <c r="H3039" s="294">
        <v>18.23</v>
      </c>
      <c r="I3039" s="294">
        <v>36.456</v>
      </c>
      <c r="J3039" s="291" t="s">
        <v>1169</v>
      </c>
      <c r="K3039" s="294">
        <v>227.85</v>
      </c>
      <c r="L3039" s="294">
        <v>3473.25</v>
      </c>
      <c r="M3039" s="294">
        <v>3245.4</v>
      </c>
      <c r="N3039" s="291" t="s">
        <v>42</v>
      </c>
    </row>
    <row r="3040" s="291" customFormat="1" outlineLevel="1" collapsed="1" spans="4:14">
      <c r="D3040" s="293" t="s">
        <v>1706</v>
      </c>
      <c r="H3040" s="294">
        <f>SUBTOTAL(9,H3029:H3039)</f>
        <v>200.53</v>
      </c>
      <c r="I3040" s="294">
        <f>SUBTOTAL(9,I3029:I3039)</f>
        <v>401.016</v>
      </c>
      <c r="K3040" s="294"/>
      <c r="L3040" s="294"/>
      <c r="M3040" s="294"/>
      <c r="N3040" s="291">
        <f>SUBTOTAL(9,N3029:N3039)</f>
        <v>0</v>
      </c>
    </row>
    <row r="3041" s="291" customFormat="1" hidden="1" outlineLevel="2" spans="1:14">
      <c r="A3041" s="291">
        <v>2776</v>
      </c>
      <c r="B3041" s="291" t="s">
        <v>1164</v>
      </c>
      <c r="C3041" s="291" t="s">
        <v>1707</v>
      </c>
      <c r="D3041" s="291" t="s">
        <v>801</v>
      </c>
      <c r="E3041" s="291" t="s">
        <v>1166</v>
      </c>
      <c r="F3041" s="291" t="s">
        <v>1167</v>
      </c>
      <c r="G3041" s="291" t="s">
        <v>1180</v>
      </c>
      <c r="H3041" s="294">
        <v>18.22</v>
      </c>
      <c r="I3041" s="294">
        <v>36.44</v>
      </c>
      <c r="J3041" s="291" t="s">
        <v>1169</v>
      </c>
      <c r="K3041" s="294">
        <v>227.75</v>
      </c>
      <c r="L3041" s="294">
        <v>3473.25</v>
      </c>
      <c r="M3041" s="294">
        <v>3245.5</v>
      </c>
      <c r="N3041" s="291" t="s">
        <v>42</v>
      </c>
    </row>
    <row r="3042" s="291" customFormat="1" hidden="1" outlineLevel="2" spans="1:14">
      <c r="A3042" s="291">
        <v>2777</v>
      </c>
      <c r="B3042" s="291" t="s">
        <v>1164</v>
      </c>
      <c r="C3042" s="291" t="s">
        <v>1707</v>
      </c>
      <c r="D3042" s="291" t="s">
        <v>801</v>
      </c>
      <c r="E3042" s="291" t="s">
        <v>1166</v>
      </c>
      <c r="F3042" s="291" t="s">
        <v>1167</v>
      </c>
      <c r="G3042" s="291" t="s">
        <v>1181</v>
      </c>
      <c r="H3042" s="294">
        <v>18.22</v>
      </c>
      <c r="I3042" s="294">
        <v>36.44</v>
      </c>
      <c r="J3042" s="291" t="s">
        <v>1169</v>
      </c>
      <c r="K3042" s="294">
        <v>227.75</v>
      </c>
      <c r="L3042" s="294">
        <v>3473.25</v>
      </c>
      <c r="M3042" s="294">
        <v>3245.5</v>
      </c>
      <c r="N3042" s="291" t="s">
        <v>42</v>
      </c>
    </row>
    <row r="3043" s="291" customFormat="1" hidden="1" outlineLevel="2" spans="1:14">
      <c r="A3043" s="291">
        <v>2778</v>
      </c>
      <c r="B3043" s="291" t="s">
        <v>1164</v>
      </c>
      <c r="C3043" s="291" t="s">
        <v>1707</v>
      </c>
      <c r="D3043" s="291" t="s">
        <v>801</v>
      </c>
      <c r="E3043" s="291" t="s">
        <v>1166</v>
      </c>
      <c r="F3043" s="291" t="s">
        <v>1167</v>
      </c>
      <c r="G3043" s="291" t="s">
        <v>1168</v>
      </c>
      <c r="H3043" s="294">
        <v>18.22</v>
      </c>
      <c r="I3043" s="294">
        <v>36.44</v>
      </c>
      <c r="J3043" s="291" t="s">
        <v>1169</v>
      </c>
      <c r="K3043" s="294">
        <v>227.75</v>
      </c>
      <c r="L3043" s="294">
        <v>3473.25</v>
      </c>
      <c r="M3043" s="294">
        <v>3245.5</v>
      </c>
      <c r="N3043" s="291" t="s">
        <v>42</v>
      </c>
    </row>
    <row r="3044" s="291" customFormat="1" hidden="1" outlineLevel="2" spans="1:14">
      <c r="A3044" s="291">
        <v>2779</v>
      </c>
      <c r="B3044" s="291" t="s">
        <v>1164</v>
      </c>
      <c r="C3044" s="291" t="s">
        <v>1707</v>
      </c>
      <c r="D3044" s="291" t="s">
        <v>801</v>
      </c>
      <c r="E3044" s="291" t="s">
        <v>1166</v>
      </c>
      <c r="F3044" s="291" t="s">
        <v>1167</v>
      </c>
      <c r="G3044" s="291" t="s">
        <v>1170</v>
      </c>
      <c r="H3044" s="294">
        <v>18.22</v>
      </c>
      <c r="I3044" s="294">
        <v>36.44</v>
      </c>
      <c r="J3044" s="291" t="s">
        <v>1169</v>
      </c>
      <c r="K3044" s="294">
        <v>227.75</v>
      </c>
      <c r="L3044" s="294">
        <v>3473.25</v>
      </c>
      <c r="M3044" s="294">
        <v>3245.5</v>
      </c>
      <c r="N3044" s="291" t="s">
        <v>42</v>
      </c>
    </row>
    <row r="3045" s="291" customFormat="1" hidden="1" outlineLevel="2" spans="1:14">
      <c r="A3045" s="291">
        <v>2780</v>
      </c>
      <c r="B3045" s="291" t="s">
        <v>1164</v>
      </c>
      <c r="C3045" s="291" t="s">
        <v>1707</v>
      </c>
      <c r="D3045" s="291" t="s">
        <v>801</v>
      </c>
      <c r="E3045" s="291" t="s">
        <v>1166</v>
      </c>
      <c r="F3045" s="291" t="s">
        <v>1167</v>
      </c>
      <c r="G3045" s="291" t="s">
        <v>1171</v>
      </c>
      <c r="H3045" s="294">
        <v>18.22</v>
      </c>
      <c r="I3045" s="294">
        <v>36.44</v>
      </c>
      <c r="J3045" s="291" t="s">
        <v>1169</v>
      </c>
      <c r="K3045" s="294">
        <v>227.75</v>
      </c>
      <c r="L3045" s="294">
        <v>3473.25</v>
      </c>
      <c r="M3045" s="294">
        <v>3245.5</v>
      </c>
      <c r="N3045" s="291" t="s">
        <v>42</v>
      </c>
    </row>
    <row r="3046" s="291" customFormat="1" hidden="1" outlineLevel="2" spans="1:14">
      <c r="A3046" s="291">
        <v>2781</v>
      </c>
      <c r="B3046" s="291" t="s">
        <v>1164</v>
      </c>
      <c r="C3046" s="291" t="s">
        <v>1707</v>
      </c>
      <c r="D3046" s="291" t="s">
        <v>801</v>
      </c>
      <c r="E3046" s="291" t="s">
        <v>1166</v>
      </c>
      <c r="F3046" s="291" t="s">
        <v>1167</v>
      </c>
      <c r="G3046" s="291" t="s">
        <v>1172</v>
      </c>
      <c r="H3046" s="294">
        <v>18.22</v>
      </c>
      <c r="I3046" s="294">
        <v>36.44</v>
      </c>
      <c r="J3046" s="291" t="s">
        <v>1169</v>
      </c>
      <c r="K3046" s="294">
        <v>227.75</v>
      </c>
      <c r="L3046" s="294">
        <v>3473.25</v>
      </c>
      <c r="M3046" s="294">
        <v>3245.5</v>
      </c>
      <c r="N3046" s="291" t="s">
        <v>42</v>
      </c>
    </row>
    <row r="3047" s="291" customFormat="1" hidden="1" outlineLevel="2" spans="1:14">
      <c r="A3047" s="291">
        <v>2782</v>
      </c>
      <c r="B3047" s="291" t="s">
        <v>1164</v>
      </c>
      <c r="C3047" s="291" t="s">
        <v>1707</v>
      </c>
      <c r="D3047" s="291" t="s">
        <v>801</v>
      </c>
      <c r="E3047" s="291" t="s">
        <v>1166</v>
      </c>
      <c r="F3047" s="291" t="s">
        <v>1167</v>
      </c>
      <c r="G3047" s="291" t="s">
        <v>1173</v>
      </c>
      <c r="H3047" s="294">
        <v>18.22</v>
      </c>
      <c r="I3047" s="294">
        <v>36.44</v>
      </c>
      <c r="J3047" s="291" t="s">
        <v>1169</v>
      </c>
      <c r="K3047" s="294">
        <v>227.75</v>
      </c>
      <c r="L3047" s="294">
        <v>3473.25</v>
      </c>
      <c r="M3047" s="294">
        <v>3245.5</v>
      </c>
      <c r="N3047" s="291" t="s">
        <v>42</v>
      </c>
    </row>
    <row r="3048" s="291" customFormat="1" hidden="1" outlineLevel="2" spans="1:14">
      <c r="A3048" s="291">
        <v>2783</v>
      </c>
      <c r="B3048" s="291" t="s">
        <v>1164</v>
      </c>
      <c r="C3048" s="291" t="s">
        <v>1707</v>
      </c>
      <c r="D3048" s="291" t="s">
        <v>801</v>
      </c>
      <c r="E3048" s="291" t="s">
        <v>1166</v>
      </c>
      <c r="F3048" s="291" t="s">
        <v>1167</v>
      </c>
      <c r="G3048" s="291" t="s">
        <v>1174</v>
      </c>
      <c r="H3048" s="294">
        <v>18.22</v>
      </c>
      <c r="I3048" s="294">
        <v>36.44</v>
      </c>
      <c r="J3048" s="291" t="s">
        <v>1169</v>
      </c>
      <c r="K3048" s="294">
        <v>227.75</v>
      </c>
      <c r="L3048" s="294">
        <v>3473.25</v>
      </c>
      <c r="M3048" s="294">
        <v>3245.5</v>
      </c>
      <c r="N3048" s="291" t="s">
        <v>42</v>
      </c>
    </row>
    <row r="3049" s="291" customFormat="1" hidden="1" outlineLevel="2" spans="1:14">
      <c r="A3049" s="291">
        <v>2784</v>
      </c>
      <c r="B3049" s="291" t="s">
        <v>1164</v>
      </c>
      <c r="C3049" s="291" t="s">
        <v>1707</v>
      </c>
      <c r="D3049" s="291" t="s">
        <v>801</v>
      </c>
      <c r="E3049" s="291" t="s">
        <v>1166</v>
      </c>
      <c r="F3049" s="291" t="s">
        <v>1167</v>
      </c>
      <c r="G3049" s="291" t="s">
        <v>1175</v>
      </c>
      <c r="H3049" s="294">
        <v>18.22</v>
      </c>
      <c r="I3049" s="294">
        <v>36.44</v>
      </c>
      <c r="J3049" s="291" t="s">
        <v>1169</v>
      </c>
      <c r="K3049" s="294">
        <v>227.75</v>
      </c>
      <c r="L3049" s="294">
        <v>3473.25</v>
      </c>
      <c r="M3049" s="294">
        <v>3245.5</v>
      </c>
      <c r="N3049" s="291" t="s">
        <v>42</v>
      </c>
    </row>
    <row r="3050" s="291" customFormat="1" outlineLevel="1" collapsed="1" spans="4:14">
      <c r="D3050" s="293" t="s">
        <v>1708</v>
      </c>
      <c r="H3050" s="294">
        <f>SUBTOTAL(9,H3041:H3049)</f>
        <v>163.98</v>
      </c>
      <c r="I3050" s="294">
        <f>SUBTOTAL(9,I3041:I3049)</f>
        <v>327.96</v>
      </c>
      <c r="K3050" s="294"/>
      <c r="L3050" s="294"/>
      <c r="M3050" s="294"/>
      <c r="N3050" s="291">
        <f>SUBTOTAL(9,N3041:N3049)</f>
        <v>0</v>
      </c>
    </row>
    <row r="3051" s="291" customFormat="1" hidden="1" outlineLevel="2" spans="1:14">
      <c r="A3051" s="291">
        <v>2785</v>
      </c>
      <c r="B3051" s="291" t="s">
        <v>1164</v>
      </c>
      <c r="C3051" s="291" t="s">
        <v>1709</v>
      </c>
      <c r="D3051" s="291" t="s">
        <v>641</v>
      </c>
      <c r="E3051" s="291" t="s">
        <v>1166</v>
      </c>
      <c r="F3051" s="291" t="s">
        <v>1167</v>
      </c>
      <c r="G3051" s="291" t="s">
        <v>1178</v>
      </c>
      <c r="H3051" s="294">
        <v>18.23</v>
      </c>
      <c r="I3051" s="294">
        <v>36.456</v>
      </c>
      <c r="J3051" s="291" t="s">
        <v>1169</v>
      </c>
      <c r="K3051" s="294">
        <v>227.85</v>
      </c>
      <c r="L3051" s="294">
        <v>3473.25</v>
      </c>
      <c r="M3051" s="294">
        <v>3245.4</v>
      </c>
      <c r="N3051" s="291" t="s">
        <v>42</v>
      </c>
    </row>
    <row r="3052" s="291" customFormat="1" hidden="1" outlineLevel="2" spans="1:14">
      <c r="A3052" s="291">
        <v>2786</v>
      </c>
      <c r="B3052" s="291" t="s">
        <v>1164</v>
      </c>
      <c r="C3052" s="291" t="s">
        <v>1709</v>
      </c>
      <c r="D3052" s="291" t="s">
        <v>641</v>
      </c>
      <c r="E3052" s="291" t="s">
        <v>1166</v>
      </c>
      <c r="F3052" s="291" t="s">
        <v>1167</v>
      </c>
      <c r="G3052" s="291" t="s">
        <v>1179</v>
      </c>
      <c r="H3052" s="294">
        <v>18.23</v>
      </c>
      <c r="I3052" s="294">
        <v>36.456</v>
      </c>
      <c r="J3052" s="291" t="s">
        <v>1169</v>
      </c>
      <c r="K3052" s="294">
        <v>227.85</v>
      </c>
      <c r="L3052" s="294">
        <v>3473.25</v>
      </c>
      <c r="M3052" s="294">
        <v>3245.4</v>
      </c>
      <c r="N3052" s="291" t="s">
        <v>42</v>
      </c>
    </row>
    <row r="3053" s="291" customFormat="1" hidden="1" outlineLevel="2" spans="1:14">
      <c r="A3053" s="291">
        <v>2787</v>
      </c>
      <c r="B3053" s="291" t="s">
        <v>1164</v>
      </c>
      <c r="C3053" s="291" t="s">
        <v>1709</v>
      </c>
      <c r="D3053" s="291" t="s">
        <v>641</v>
      </c>
      <c r="E3053" s="291" t="s">
        <v>1166</v>
      </c>
      <c r="F3053" s="291" t="s">
        <v>1167</v>
      </c>
      <c r="G3053" s="291" t="s">
        <v>1180</v>
      </c>
      <c r="H3053" s="294">
        <v>18.23</v>
      </c>
      <c r="I3053" s="294">
        <v>36.456</v>
      </c>
      <c r="J3053" s="291" t="s">
        <v>1169</v>
      </c>
      <c r="K3053" s="294">
        <v>227.85</v>
      </c>
      <c r="L3053" s="294">
        <v>3473.25</v>
      </c>
      <c r="M3053" s="294">
        <v>3245.4</v>
      </c>
      <c r="N3053" s="291" t="s">
        <v>42</v>
      </c>
    </row>
    <row r="3054" s="291" customFormat="1" hidden="1" outlineLevel="2" spans="1:14">
      <c r="A3054" s="291">
        <v>2788</v>
      </c>
      <c r="B3054" s="291" t="s">
        <v>1164</v>
      </c>
      <c r="C3054" s="291" t="s">
        <v>1709</v>
      </c>
      <c r="D3054" s="291" t="s">
        <v>641</v>
      </c>
      <c r="E3054" s="291" t="s">
        <v>1166</v>
      </c>
      <c r="F3054" s="291" t="s">
        <v>1167</v>
      </c>
      <c r="G3054" s="291" t="s">
        <v>1181</v>
      </c>
      <c r="H3054" s="294">
        <v>18.23</v>
      </c>
      <c r="I3054" s="294">
        <v>36.456</v>
      </c>
      <c r="J3054" s="291" t="s">
        <v>1169</v>
      </c>
      <c r="K3054" s="294">
        <v>227.85</v>
      </c>
      <c r="L3054" s="294">
        <v>3473.25</v>
      </c>
      <c r="M3054" s="294">
        <v>3245.4</v>
      </c>
      <c r="N3054" s="291" t="s">
        <v>42</v>
      </c>
    </row>
    <row r="3055" s="291" customFormat="1" hidden="1" outlineLevel="2" spans="1:14">
      <c r="A3055" s="291">
        <v>2789</v>
      </c>
      <c r="B3055" s="291" t="s">
        <v>1164</v>
      </c>
      <c r="C3055" s="291" t="s">
        <v>1709</v>
      </c>
      <c r="D3055" s="291" t="s">
        <v>641</v>
      </c>
      <c r="E3055" s="291" t="s">
        <v>1166</v>
      </c>
      <c r="F3055" s="291" t="s">
        <v>1167</v>
      </c>
      <c r="G3055" s="291" t="s">
        <v>1168</v>
      </c>
      <c r="H3055" s="294">
        <v>18.23</v>
      </c>
      <c r="I3055" s="294">
        <v>36.456</v>
      </c>
      <c r="J3055" s="291" t="s">
        <v>1169</v>
      </c>
      <c r="K3055" s="294">
        <v>227.85</v>
      </c>
      <c r="L3055" s="294">
        <v>3473.25</v>
      </c>
      <c r="M3055" s="294">
        <v>3245.4</v>
      </c>
      <c r="N3055" s="291" t="s">
        <v>42</v>
      </c>
    </row>
    <row r="3056" s="291" customFormat="1" hidden="1" outlineLevel="2" spans="1:14">
      <c r="A3056" s="291">
        <v>2790</v>
      </c>
      <c r="B3056" s="291" t="s">
        <v>1164</v>
      </c>
      <c r="C3056" s="291" t="s">
        <v>1709</v>
      </c>
      <c r="D3056" s="291" t="s">
        <v>641</v>
      </c>
      <c r="E3056" s="291" t="s">
        <v>1166</v>
      </c>
      <c r="F3056" s="291" t="s">
        <v>1167</v>
      </c>
      <c r="G3056" s="291" t="s">
        <v>1170</v>
      </c>
      <c r="H3056" s="294">
        <v>18.23</v>
      </c>
      <c r="I3056" s="294">
        <v>36.456</v>
      </c>
      <c r="J3056" s="291" t="s">
        <v>1169</v>
      </c>
      <c r="K3056" s="294">
        <v>227.85</v>
      </c>
      <c r="L3056" s="294">
        <v>3473.25</v>
      </c>
      <c r="M3056" s="294">
        <v>3245.4</v>
      </c>
      <c r="N3056" s="291" t="s">
        <v>42</v>
      </c>
    </row>
    <row r="3057" s="291" customFormat="1" hidden="1" outlineLevel="2" spans="1:14">
      <c r="A3057" s="291">
        <v>2791</v>
      </c>
      <c r="B3057" s="291" t="s">
        <v>1164</v>
      </c>
      <c r="C3057" s="291" t="s">
        <v>1709</v>
      </c>
      <c r="D3057" s="291" t="s">
        <v>641</v>
      </c>
      <c r="E3057" s="291" t="s">
        <v>1166</v>
      </c>
      <c r="F3057" s="291" t="s">
        <v>1167</v>
      </c>
      <c r="G3057" s="291" t="s">
        <v>1171</v>
      </c>
      <c r="H3057" s="294">
        <v>18.23</v>
      </c>
      <c r="I3057" s="294">
        <v>36.456</v>
      </c>
      <c r="J3057" s="291" t="s">
        <v>1169</v>
      </c>
      <c r="K3057" s="294">
        <v>227.85</v>
      </c>
      <c r="L3057" s="294">
        <v>3473.25</v>
      </c>
      <c r="M3057" s="294">
        <v>3245.4</v>
      </c>
      <c r="N3057" s="291" t="s">
        <v>42</v>
      </c>
    </row>
    <row r="3058" s="291" customFormat="1" hidden="1" outlineLevel="2" spans="1:14">
      <c r="A3058" s="291">
        <v>2792</v>
      </c>
      <c r="B3058" s="291" t="s">
        <v>1164</v>
      </c>
      <c r="C3058" s="291" t="s">
        <v>1709</v>
      </c>
      <c r="D3058" s="291" t="s">
        <v>641</v>
      </c>
      <c r="E3058" s="291" t="s">
        <v>1166</v>
      </c>
      <c r="F3058" s="291" t="s">
        <v>1167</v>
      </c>
      <c r="G3058" s="291" t="s">
        <v>1172</v>
      </c>
      <c r="H3058" s="294">
        <v>18.23</v>
      </c>
      <c r="I3058" s="294">
        <v>36.456</v>
      </c>
      <c r="J3058" s="291" t="s">
        <v>1169</v>
      </c>
      <c r="K3058" s="294">
        <v>227.85</v>
      </c>
      <c r="L3058" s="294">
        <v>3473.25</v>
      </c>
      <c r="M3058" s="294">
        <v>3245.4</v>
      </c>
      <c r="N3058" s="291" t="s">
        <v>42</v>
      </c>
    </row>
    <row r="3059" s="291" customFormat="1" hidden="1" outlineLevel="2" spans="1:14">
      <c r="A3059" s="291">
        <v>2793</v>
      </c>
      <c r="B3059" s="291" t="s">
        <v>1164</v>
      </c>
      <c r="C3059" s="291" t="s">
        <v>1709</v>
      </c>
      <c r="D3059" s="291" t="s">
        <v>641</v>
      </c>
      <c r="E3059" s="291" t="s">
        <v>1166</v>
      </c>
      <c r="F3059" s="291" t="s">
        <v>1167</v>
      </c>
      <c r="G3059" s="291" t="s">
        <v>1173</v>
      </c>
      <c r="H3059" s="294">
        <v>18.23</v>
      </c>
      <c r="I3059" s="294">
        <v>36.456</v>
      </c>
      <c r="J3059" s="291" t="s">
        <v>1169</v>
      </c>
      <c r="K3059" s="294">
        <v>227.85</v>
      </c>
      <c r="L3059" s="294">
        <v>3473.25</v>
      </c>
      <c r="M3059" s="294">
        <v>3245.4</v>
      </c>
      <c r="N3059" s="291" t="s">
        <v>42</v>
      </c>
    </row>
    <row r="3060" s="291" customFormat="1" hidden="1" outlineLevel="2" spans="1:14">
      <c r="A3060" s="291">
        <v>2794</v>
      </c>
      <c r="B3060" s="291" t="s">
        <v>1164</v>
      </c>
      <c r="C3060" s="291" t="s">
        <v>1709</v>
      </c>
      <c r="D3060" s="291" t="s">
        <v>641</v>
      </c>
      <c r="E3060" s="291" t="s">
        <v>1166</v>
      </c>
      <c r="F3060" s="291" t="s">
        <v>1167</v>
      </c>
      <c r="G3060" s="291" t="s">
        <v>1174</v>
      </c>
      <c r="H3060" s="294">
        <v>18.23</v>
      </c>
      <c r="I3060" s="294">
        <v>36.456</v>
      </c>
      <c r="J3060" s="291" t="s">
        <v>1169</v>
      </c>
      <c r="K3060" s="294">
        <v>227.85</v>
      </c>
      <c r="L3060" s="294">
        <v>3473.25</v>
      </c>
      <c r="M3060" s="294">
        <v>3245.4</v>
      </c>
      <c r="N3060" s="291" t="s">
        <v>42</v>
      </c>
    </row>
    <row r="3061" s="291" customFormat="1" hidden="1" outlineLevel="2" spans="1:14">
      <c r="A3061" s="291">
        <v>2795</v>
      </c>
      <c r="B3061" s="291" t="s">
        <v>1164</v>
      </c>
      <c r="C3061" s="291" t="s">
        <v>1709</v>
      </c>
      <c r="D3061" s="291" t="s">
        <v>641</v>
      </c>
      <c r="E3061" s="291" t="s">
        <v>1166</v>
      </c>
      <c r="F3061" s="291" t="s">
        <v>1167</v>
      </c>
      <c r="G3061" s="291" t="s">
        <v>1175</v>
      </c>
      <c r="H3061" s="294">
        <v>18.23</v>
      </c>
      <c r="I3061" s="294">
        <v>36.456</v>
      </c>
      <c r="J3061" s="291" t="s">
        <v>1169</v>
      </c>
      <c r="K3061" s="294">
        <v>227.85</v>
      </c>
      <c r="L3061" s="294">
        <v>3473.25</v>
      </c>
      <c r="M3061" s="294">
        <v>3245.4</v>
      </c>
      <c r="N3061" s="291" t="s">
        <v>42</v>
      </c>
    </row>
    <row r="3062" s="291" customFormat="1" outlineLevel="1" collapsed="1" spans="4:14">
      <c r="D3062" s="293" t="s">
        <v>1710</v>
      </c>
      <c r="H3062" s="294">
        <f>SUBTOTAL(9,H3051:H3061)</f>
        <v>200.53</v>
      </c>
      <c r="I3062" s="294">
        <f>SUBTOTAL(9,I3051:I3061)</f>
        <v>401.016</v>
      </c>
      <c r="K3062" s="294"/>
      <c r="L3062" s="294"/>
      <c r="M3062" s="294"/>
      <c r="N3062" s="291">
        <f>SUBTOTAL(9,N3051:N3061)</f>
        <v>0</v>
      </c>
    </row>
    <row r="3063" s="291" customFormat="1" hidden="1" outlineLevel="2" spans="1:14">
      <c r="A3063" s="291">
        <v>2796</v>
      </c>
      <c r="B3063" s="291" t="s">
        <v>1164</v>
      </c>
      <c r="C3063" s="291" t="s">
        <v>1711</v>
      </c>
      <c r="D3063" s="291" t="s">
        <v>702</v>
      </c>
      <c r="E3063" s="291" t="s">
        <v>1166</v>
      </c>
      <c r="F3063" s="291" t="s">
        <v>1167</v>
      </c>
      <c r="G3063" s="291" t="s">
        <v>1178</v>
      </c>
      <c r="H3063" s="294">
        <v>18.23</v>
      </c>
      <c r="I3063" s="294">
        <v>36.456</v>
      </c>
      <c r="J3063" s="291" t="s">
        <v>1169</v>
      </c>
      <c r="K3063" s="294">
        <v>227.85</v>
      </c>
      <c r="L3063" s="294">
        <v>3473.25</v>
      </c>
      <c r="M3063" s="294">
        <v>3245.4</v>
      </c>
      <c r="N3063" s="291" t="s">
        <v>42</v>
      </c>
    </row>
    <row r="3064" s="291" customFormat="1" hidden="1" outlineLevel="2" spans="1:14">
      <c r="A3064" s="291">
        <v>2797</v>
      </c>
      <c r="B3064" s="291" t="s">
        <v>1164</v>
      </c>
      <c r="C3064" s="291" t="s">
        <v>1711</v>
      </c>
      <c r="D3064" s="291" t="s">
        <v>702</v>
      </c>
      <c r="E3064" s="291" t="s">
        <v>1166</v>
      </c>
      <c r="F3064" s="291" t="s">
        <v>1167</v>
      </c>
      <c r="G3064" s="291" t="s">
        <v>1179</v>
      </c>
      <c r="H3064" s="294">
        <v>18.23</v>
      </c>
      <c r="I3064" s="294">
        <v>36.456</v>
      </c>
      <c r="J3064" s="291" t="s">
        <v>1169</v>
      </c>
      <c r="K3064" s="294">
        <v>227.85</v>
      </c>
      <c r="L3064" s="294">
        <v>3473.25</v>
      </c>
      <c r="M3064" s="294">
        <v>3245.4</v>
      </c>
      <c r="N3064" s="291" t="s">
        <v>42</v>
      </c>
    </row>
    <row r="3065" s="291" customFormat="1" hidden="1" outlineLevel="2" spans="1:14">
      <c r="A3065" s="291">
        <v>2798</v>
      </c>
      <c r="B3065" s="291" t="s">
        <v>1164</v>
      </c>
      <c r="C3065" s="291" t="s">
        <v>1711</v>
      </c>
      <c r="D3065" s="291" t="s">
        <v>702</v>
      </c>
      <c r="E3065" s="291" t="s">
        <v>1166</v>
      </c>
      <c r="F3065" s="291" t="s">
        <v>1167</v>
      </c>
      <c r="G3065" s="291" t="s">
        <v>1180</v>
      </c>
      <c r="H3065" s="294">
        <v>18.23</v>
      </c>
      <c r="I3065" s="294">
        <v>36.456</v>
      </c>
      <c r="J3065" s="291" t="s">
        <v>1169</v>
      </c>
      <c r="K3065" s="294">
        <v>227.85</v>
      </c>
      <c r="L3065" s="294">
        <v>3473.25</v>
      </c>
      <c r="M3065" s="294">
        <v>3245.4</v>
      </c>
      <c r="N3065" s="291" t="s">
        <v>42</v>
      </c>
    </row>
    <row r="3066" s="291" customFormat="1" hidden="1" outlineLevel="2" spans="1:14">
      <c r="A3066" s="291">
        <v>2799</v>
      </c>
      <c r="B3066" s="291" t="s">
        <v>1164</v>
      </c>
      <c r="C3066" s="291" t="s">
        <v>1711</v>
      </c>
      <c r="D3066" s="291" t="s">
        <v>702</v>
      </c>
      <c r="E3066" s="291" t="s">
        <v>1166</v>
      </c>
      <c r="F3066" s="291" t="s">
        <v>1167</v>
      </c>
      <c r="G3066" s="291" t="s">
        <v>1181</v>
      </c>
      <c r="H3066" s="294">
        <v>18.23</v>
      </c>
      <c r="I3066" s="294">
        <v>36.456</v>
      </c>
      <c r="J3066" s="291" t="s">
        <v>1169</v>
      </c>
      <c r="K3066" s="294">
        <v>227.85</v>
      </c>
      <c r="L3066" s="294">
        <v>3473.25</v>
      </c>
      <c r="M3066" s="294">
        <v>3245.4</v>
      </c>
      <c r="N3066" s="291" t="s">
        <v>42</v>
      </c>
    </row>
    <row r="3067" s="291" customFormat="1" hidden="1" outlineLevel="2" spans="1:14">
      <c r="A3067" s="291">
        <v>2800</v>
      </c>
      <c r="B3067" s="291" t="s">
        <v>1164</v>
      </c>
      <c r="C3067" s="291" t="s">
        <v>1711</v>
      </c>
      <c r="D3067" s="291" t="s">
        <v>702</v>
      </c>
      <c r="E3067" s="291" t="s">
        <v>1166</v>
      </c>
      <c r="F3067" s="291" t="s">
        <v>1167</v>
      </c>
      <c r="G3067" s="291" t="s">
        <v>1168</v>
      </c>
      <c r="H3067" s="294">
        <v>18.23</v>
      </c>
      <c r="I3067" s="294">
        <v>36.456</v>
      </c>
      <c r="J3067" s="291" t="s">
        <v>1169</v>
      </c>
      <c r="K3067" s="294">
        <v>227.85</v>
      </c>
      <c r="L3067" s="294">
        <v>3473.25</v>
      </c>
      <c r="M3067" s="294">
        <v>3245.4</v>
      </c>
      <c r="N3067" s="291" t="s">
        <v>42</v>
      </c>
    </row>
    <row r="3068" s="291" customFormat="1" hidden="1" outlineLevel="2" spans="1:14">
      <c r="A3068" s="291">
        <v>2801</v>
      </c>
      <c r="B3068" s="291" t="s">
        <v>1164</v>
      </c>
      <c r="C3068" s="291" t="s">
        <v>1711</v>
      </c>
      <c r="D3068" s="291" t="s">
        <v>702</v>
      </c>
      <c r="E3068" s="291" t="s">
        <v>1166</v>
      </c>
      <c r="F3068" s="291" t="s">
        <v>1167</v>
      </c>
      <c r="G3068" s="291" t="s">
        <v>1170</v>
      </c>
      <c r="H3068" s="294">
        <v>18.23</v>
      </c>
      <c r="I3068" s="294">
        <v>36.456</v>
      </c>
      <c r="J3068" s="291" t="s">
        <v>1169</v>
      </c>
      <c r="K3068" s="294">
        <v>227.85</v>
      </c>
      <c r="L3068" s="294">
        <v>3473.25</v>
      </c>
      <c r="M3068" s="294">
        <v>3245.4</v>
      </c>
      <c r="N3068" s="291" t="s">
        <v>42</v>
      </c>
    </row>
    <row r="3069" s="291" customFormat="1" hidden="1" outlineLevel="2" spans="1:14">
      <c r="A3069" s="291">
        <v>2802</v>
      </c>
      <c r="B3069" s="291" t="s">
        <v>1164</v>
      </c>
      <c r="C3069" s="291" t="s">
        <v>1711</v>
      </c>
      <c r="D3069" s="291" t="s">
        <v>702</v>
      </c>
      <c r="E3069" s="291" t="s">
        <v>1166</v>
      </c>
      <c r="F3069" s="291" t="s">
        <v>1167</v>
      </c>
      <c r="G3069" s="291" t="s">
        <v>1171</v>
      </c>
      <c r="H3069" s="294">
        <v>18.23</v>
      </c>
      <c r="I3069" s="294">
        <v>36.456</v>
      </c>
      <c r="J3069" s="291" t="s">
        <v>1169</v>
      </c>
      <c r="K3069" s="294">
        <v>227.85</v>
      </c>
      <c r="L3069" s="294">
        <v>3473.25</v>
      </c>
      <c r="M3069" s="294">
        <v>3245.4</v>
      </c>
      <c r="N3069" s="291" t="s">
        <v>42</v>
      </c>
    </row>
    <row r="3070" s="291" customFormat="1" hidden="1" outlineLevel="2" spans="1:14">
      <c r="A3070" s="291">
        <v>2803</v>
      </c>
      <c r="B3070" s="291" t="s">
        <v>1164</v>
      </c>
      <c r="C3070" s="291" t="s">
        <v>1711</v>
      </c>
      <c r="D3070" s="291" t="s">
        <v>702</v>
      </c>
      <c r="E3070" s="291" t="s">
        <v>1166</v>
      </c>
      <c r="F3070" s="291" t="s">
        <v>1167</v>
      </c>
      <c r="G3070" s="291" t="s">
        <v>1172</v>
      </c>
      <c r="H3070" s="294">
        <v>18.23</v>
      </c>
      <c r="I3070" s="294">
        <v>36.456</v>
      </c>
      <c r="J3070" s="291" t="s">
        <v>1169</v>
      </c>
      <c r="K3070" s="294">
        <v>227.85</v>
      </c>
      <c r="L3070" s="294">
        <v>3473.25</v>
      </c>
      <c r="M3070" s="294">
        <v>3245.4</v>
      </c>
      <c r="N3070" s="291" t="s">
        <v>42</v>
      </c>
    </row>
    <row r="3071" s="291" customFormat="1" hidden="1" outlineLevel="2" spans="1:14">
      <c r="A3071" s="291">
        <v>2804</v>
      </c>
      <c r="B3071" s="291" t="s">
        <v>1164</v>
      </c>
      <c r="C3071" s="291" t="s">
        <v>1711</v>
      </c>
      <c r="D3071" s="291" t="s">
        <v>702</v>
      </c>
      <c r="E3071" s="291" t="s">
        <v>1166</v>
      </c>
      <c r="F3071" s="291" t="s">
        <v>1167</v>
      </c>
      <c r="G3071" s="291" t="s">
        <v>1173</v>
      </c>
      <c r="H3071" s="294">
        <v>18.23</v>
      </c>
      <c r="I3071" s="294">
        <v>36.456</v>
      </c>
      <c r="J3071" s="291" t="s">
        <v>1169</v>
      </c>
      <c r="K3071" s="294">
        <v>227.85</v>
      </c>
      <c r="L3071" s="294">
        <v>3473.25</v>
      </c>
      <c r="M3071" s="294">
        <v>3245.4</v>
      </c>
      <c r="N3071" s="291" t="s">
        <v>42</v>
      </c>
    </row>
    <row r="3072" s="291" customFormat="1" hidden="1" outlineLevel="2" spans="1:14">
      <c r="A3072" s="291">
        <v>2805</v>
      </c>
      <c r="B3072" s="291" t="s">
        <v>1164</v>
      </c>
      <c r="C3072" s="291" t="s">
        <v>1711</v>
      </c>
      <c r="D3072" s="291" t="s">
        <v>702</v>
      </c>
      <c r="E3072" s="291" t="s">
        <v>1166</v>
      </c>
      <c r="F3072" s="291" t="s">
        <v>1167</v>
      </c>
      <c r="G3072" s="291" t="s">
        <v>1174</v>
      </c>
      <c r="H3072" s="294">
        <v>18.23</v>
      </c>
      <c r="I3072" s="294">
        <v>36.456</v>
      </c>
      <c r="J3072" s="291" t="s">
        <v>1169</v>
      </c>
      <c r="K3072" s="294">
        <v>227.85</v>
      </c>
      <c r="L3072" s="294">
        <v>3473.25</v>
      </c>
      <c r="M3072" s="294">
        <v>3245.4</v>
      </c>
      <c r="N3072" s="291" t="s">
        <v>42</v>
      </c>
    </row>
    <row r="3073" s="291" customFormat="1" hidden="1" outlineLevel="2" spans="1:14">
      <c r="A3073" s="291">
        <v>2806</v>
      </c>
      <c r="B3073" s="291" t="s">
        <v>1164</v>
      </c>
      <c r="C3073" s="291" t="s">
        <v>1711</v>
      </c>
      <c r="D3073" s="291" t="s">
        <v>702</v>
      </c>
      <c r="E3073" s="291" t="s">
        <v>1166</v>
      </c>
      <c r="F3073" s="291" t="s">
        <v>1167</v>
      </c>
      <c r="G3073" s="291" t="s">
        <v>1175</v>
      </c>
      <c r="H3073" s="294">
        <v>18.23</v>
      </c>
      <c r="I3073" s="294">
        <v>36.456</v>
      </c>
      <c r="J3073" s="291" t="s">
        <v>1169</v>
      </c>
      <c r="K3073" s="294">
        <v>227.85</v>
      </c>
      <c r="L3073" s="294">
        <v>3473.25</v>
      </c>
      <c r="M3073" s="294">
        <v>3245.4</v>
      </c>
      <c r="N3073" s="291" t="s">
        <v>42</v>
      </c>
    </row>
    <row r="3074" s="291" customFormat="1" outlineLevel="1" collapsed="1" spans="4:14">
      <c r="D3074" s="293" t="s">
        <v>1712</v>
      </c>
      <c r="H3074" s="294">
        <f>SUBTOTAL(9,H3063:H3073)</f>
        <v>200.53</v>
      </c>
      <c r="I3074" s="294">
        <f>SUBTOTAL(9,I3063:I3073)</f>
        <v>401.016</v>
      </c>
      <c r="K3074" s="294"/>
      <c r="L3074" s="294"/>
      <c r="M3074" s="294"/>
      <c r="N3074" s="291">
        <f>SUBTOTAL(9,N3063:N3073)</f>
        <v>0</v>
      </c>
    </row>
    <row r="3075" s="291" customFormat="1" hidden="1" outlineLevel="2" spans="1:14">
      <c r="A3075" s="291">
        <v>2807</v>
      </c>
      <c r="B3075" s="291" t="s">
        <v>1164</v>
      </c>
      <c r="C3075" s="291" t="s">
        <v>1713</v>
      </c>
      <c r="D3075" s="291" t="s">
        <v>520</v>
      </c>
      <c r="E3075" s="291" t="s">
        <v>1166</v>
      </c>
      <c r="F3075" s="291" t="s">
        <v>1167</v>
      </c>
      <c r="G3075" s="291" t="s">
        <v>1178</v>
      </c>
      <c r="H3075" s="294">
        <v>18.23</v>
      </c>
      <c r="I3075" s="294">
        <v>36.456</v>
      </c>
      <c r="J3075" s="291" t="s">
        <v>1169</v>
      </c>
      <c r="K3075" s="294">
        <v>227.85</v>
      </c>
      <c r="L3075" s="294">
        <v>3473.25</v>
      </c>
      <c r="M3075" s="294">
        <v>3245.4</v>
      </c>
      <c r="N3075" s="291" t="s">
        <v>42</v>
      </c>
    </row>
    <row r="3076" s="291" customFormat="1" hidden="1" outlineLevel="2" spans="1:14">
      <c r="A3076" s="291">
        <v>2808</v>
      </c>
      <c r="B3076" s="291" t="s">
        <v>1164</v>
      </c>
      <c r="C3076" s="291" t="s">
        <v>1713</v>
      </c>
      <c r="D3076" s="291" t="s">
        <v>520</v>
      </c>
      <c r="E3076" s="291" t="s">
        <v>1166</v>
      </c>
      <c r="F3076" s="291" t="s">
        <v>1167</v>
      </c>
      <c r="G3076" s="291" t="s">
        <v>1179</v>
      </c>
      <c r="H3076" s="294">
        <v>18.23</v>
      </c>
      <c r="I3076" s="294">
        <v>36.456</v>
      </c>
      <c r="J3076" s="291" t="s">
        <v>1169</v>
      </c>
      <c r="K3076" s="294">
        <v>227.85</v>
      </c>
      <c r="L3076" s="294">
        <v>3473.25</v>
      </c>
      <c r="M3076" s="294">
        <v>3245.4</v>
      </c>
      <c r="N3076" s="291" t="s">
        <v>42</v>
      </c>
    </row>
    <row r="3077" s="291" customFormat="1" hidden="1" outlineLevel="2" spans="1:14">
      <c r="A3077" s="291">
        <v>2809</v>
      </c>
      <c r="B3077" s="291" t="s">
        <v>1164</v>
      </c>
      <c r="C3077" s="291" t="s">
        <v>1713</v>
      </c>
      <c r="D3077" s="291" t="s">
        <v>520</v>
      </c>
      <c r="E3077" s="291" t="s">
        <v>1166</v>
      </c>
      <c r="F3077" s="291" t="s">
        <v>1167</v>
      </c>
      <c r="G3077" s="291" t="s">
        <v>1180</v>
      </c>
      <c r="H3077" s="294">
        <v>18.23</v>
      </c>
      <c r="I3077" s="294">
        <v>36.456</v>
      </c>
      <c r="J3077" s="291" t="s">
        <v>1169</v>
      </c>
      <c r="K3077" s="294">
        <v>227.85</v>
      </c>
      <c r="L3077" s="294">
        <v>3473.25</v>
      </c>
      <c r="M3077" s="294">
        <v>3245.4</v>
      </c>
      <c r="N3077" s="291" t="s">
        <v>42</v>
      </c>
    </row>
    <row r="3078" s="291" customFormat="1" hidden="1" outlineLevel="2" spans="1:14">
      <c r="A3078" s="291">
        <v>2810</v>
      </c>
      <c r="B3078" s="291" t="s">
        <v>1164</v>
      </c>
      <c r="C3078" s="291" t="s">
        <v>1713</v>
      </c>
      <c r="D3078" s="291" t="s">
        <v>520</v>
      </c>
      <c r="E3078" s="291" t="s">
        <v>1166</v>
      </c>
      <c r="F3078" s="291" t="s">
        <v>1167</v>
      </c>
      <c r="G3078" s="291" t="s">
        <v>1181</v>
      </c>
      <c r="H3078" s="294">
        <v>18.23</v>
      </c>
      <c r="I3078" s="294">
        <v>36.456</v>
      </c>
      <c r="J3078" s="291" t="s">
        <v>1169</v>
      </c>
      <c r="K3078" s="294">
        <v>227.85</v>
      </c>
      <c r="L3078" s="294">
        <v>3473.25</v>
      </c>
      <c r="M3078" s="294">
        <v>3245.4</v>
      </c>
      <c r="N3078" s="291" t="s">
        <v>42</v>
      </c>
    </row>
    <row r="3079" s="291" customFormat="1" hidden="1" outlineLevel="2" spans="1:14">
      <c r="A3079" s="291">
        <v>2811</v>
      </c>
      <c r="B3079" s="291" t="s">
        <v>1164</v>
      </c>
      <c r="C3079" s="291" t="s">
        <v>1713</v>
      </c>
      <c r="D3079" s="291" t="s">
        <v>520</v>
      </c>
      <c r="E3079" s="291" t="s">
        <v>1166</v>
      </c>
      <c r="F3079" s="291" t="s">
        <v>1167</v>
      </c>
      <c r="G3079" s="291" t="s">
        <v>1168</v>
      </c>
      <c r="H3079" s="294">
        <v>18.23</v>
      </c>
      <c r="I3079" s="294">
        <v>36.456</v>
      </c>
      <c r="J3079" s="291" t="s">
        <v>1169</v>
      </c>
      <c r="K3079" s="294">
        <v>227.85</v>
      </c>
      <c r="L3079" s="294">
        <v>3473.25</v>
      </c>
      <c r="M3079" s="294">
        <v>3245.4</v>
      </c>
      <c r="N3079" s="291" t="s">
        <v>42</v>
      </c>
    </row>
    <row r="3080" s="291" customFormat="1" hidden="1" outlineLevel="2" spans="1:14">
      <c r="A3080" s="291">
        <v>2812</v>
      </c>
      <c r="B3080" s="291" t="s">
        <v>1164</v>
      </c>
      <c r="C3080" s="291" t="s">
        <v>1713</v>
      </c>
      <c r="D3080" s="291" t="s">
        <v>520</v>
      </c>
      <c r="E3080" s="291" t="s">
        <v>1166</v>
      </c>
      <c r="F3080" s="291" t="s">
        <v>1167</v>
      </c>
      <c r="G3080" s="291" t="s">
        <v>1170</v>
      </c>
      <c r="H3080" s="294">
        <v>18.23</v>
      </c>
      <c r="I3080" s="294">
        <v>36.456</v>
      </c>
      <c r="J3080" s="291" t="s">
        <v>1169</v>
      </c>
      <c r="K3080" s="294">
        <v>227.85</v>
      </c>
      <c r="L3080" s="294">
        <v>3473.25</v>
      </c>
      <c r="M3080" s="294">
        <v>3245.4</v>
      </c>
      <c r="N3080" s="291" t="s">
        <v>42</v>
      </c>
    </row>
    <row r="3081" s="291" customFormat="1" hidden="1" outlineLevel="2" spans="1:14">
      <c r="A3081" s="291">
        <v>2813</v>
      </c>
      <c r="B3081" s="291" t="s">
        <v>1164</v>
      </c>
      <c r="C3081" s="291" t="s">
        <v>1713</v>
      </c>
      <c r="D3081" s="291" t="s">
        <v>520</v>
      </c>
      <c r="E3081" s="291" t="s">
        <v>1166</v>
      </c>
      <c r="F3081" s="291" t="s">
        <v>1167</v>
      </c>
      <c r="G3081" s="291" t="s">
        <v>1171</v>
      </c>
      <c r="H3081" s="294">
        <v>18.23</v>
      </c>
      <c r="I3081" s="294">
        <v>36.456</v>
      </c>
      <c r="J3081" s="291" t="s">
        <v>1169</v>
      </c>
      <c r="K3081" s="294">
        <v>227.85</v>
      </c>
      <c r="L3081" s="294">
        <v>3473.25</v>
      </c>
      <c r="M3081" s="294">
        <v>3245.4</v>
      </c>
      <c r="N3081" s="291" t="s">
        <v>42</v>
      </c>
    </row>
    <row r="3082" s="291" customFormat="1" hidden="1" outlineLevel="2" spans="1:14">
      <c r="A3082" s="291">
        <v>2814</v>
      </c>
      <c r="B3082" s="291" t="s">
        <v>1164</v>
      </c>
      <c r="C3082" s="291" t="s">
        <v>1713</v>
      </c>
      <c r="D3082" s="291" t="s">
        <v>520</v>
      </c>
      <c r="E3082" s="291" t="s">
        <v>1166</v>
      </c>
      <c r="F3082" s="291" t="s">
        <v>1167</v>
      </c>
      <c r="G3082" s="291" t="s">
        <v>1172</v>
      </c>
      <c r="H3082" s="294">
        <v>18.23</v>
      </c>
      <c r="I3082" s="294">
        <v>36.456</v>
      </c>
      <c r="J3082" s="291" t="s">
        <v>1169</v>
      </c>
      <c r="K3082" s="294">
        <v>227.85</v>
      </c>
      <c r="L3082" s="294">
        <v>3473.25</v>
      </c>
      <c r="M3082" s="294">
        <v>3245.4</v>
      </c>
      <c r="N3082" s="291" t="s">
        <v>42</v>
      </c>
    </row>
    <row r="3083" s="291" customFormat="1" hidden="1" outlineLevel="2" spans="1:14">
      <c r="A3083" s="291">
        <v>2815</v>
      </c>
      <c r="B3083" s="291" t="s">
        <v>1164</v>
      </c>
      <c r="C3083" s="291" t="s">
        <v>1713</v>
      </c>
      <c r="D3083" s="291" t="s">
        <v>520</v>
      </c>
      <c r="E3083" s="291" t="s">
        <v>1166</v>
      </c>
      <c r="F3083" s="291" t="s">
        <v>1167</v>
      </c>
      <c r="G3083" s="291" t="s">
        <v>1173</v>
      </c>
      <c r="H3083" s="294">
        <v>18.23</v>
      </c>
      <c r="I3083" s="294">
        <v>36.456</v>
      </c>
      <c r="J3083" s="291" t="s">
        <v>1169</v>
      </c>
      <c r="K3083" s="294">
        <v>227.85</v>
      </c>
      <c r="L3083" s="294">
        <v>3473.25</v>
      </c>
      <c r="M3083" s="294">
        <v>3245.4</v>
      </c>
      <c r="N3083" s="291" t="s">
        <v>42</v>
      </c>
    </row>
    <row r="3084" s="291" customFormat="1" hidden="1" outlineLevel="2" spans="1:14">
      <c r="A3084" s="291">
        <v>2816</v>
      </c>
      <c r="B3084" s="291" t="s">
        <v>1164</v>
      </c>
      <c r="C3084" s="291" t="s">
        <v>1713</v>
      </c>
      <c r="D3084" s="291" t="s">
        <v>520</v>
      </c>
      <c r="E3084" s="291" t="s">
        <v>1166</v>
      </c>
      <c r="F3084" s="291" t="s">
        <v>1167</v>
      </c>
      <c r="G3084" s="291" t="s">
        <v>1174</v>
      </c>
      <c r="H3084" s="294">
        <v>18.23</v>
      </c>
      <c r="I3084" s="294">
        <v>36.456</v>
      </c>
      <c r="J3084" s="291" t="s">
        <v>1169</v>
      </c>
      <c r="K3084" s="294">
        <v>227.85</v>
      </c>
      <c r="L3084" s="294">
        <v>3473.25</v>
      </c>
      <c r="M3084" s="294">
        <v>3245.4</v>
      </c>
      <c r="N3084" s="291" t="s">
        <v>42</v>
      </c>
    </row>
    <row r="3085" s="291" customFormat="1" hidden="1" outlineLevel="2" spans="1:14">
      <c r="A3085" s="291">
        <v>2817</v>
      </c>
      <c r="B3085" s="291" t="s">
        <v>1164</v>
      </c>
      <c r="C3085" s="291" t="s">
        <v>1713</v>
      </c>
      <c r="D3085" s="291" t="s">
        <v>520</v>
      </c>
      <c r="E3085" s="291" t="s">
        <v>1166</v>
      </c>
      <c r="F3085" s="291" t="s">
        <v>1167</v>
      </c>
      <c r="G3085" s="291" t="s">
        <v>1175</v>
      </c>
      <c r="H3085" s="294">
        <v>18.23</v>
      </c>
      <c r="I3085" s="294">
        <v>36.456</v>
      </c>
      <c r="J3085" s="291" t="s">
        <v>1169</v>
      </c>
      <c r="K3085" s="294">
        <v>227.85</v>
      </c>
      <c r="L3085" s="294">
        <v>3473.25</v>
      </c>
      <c r="M3085" s="294">
        <v>3245.4</v>
      </c>
      <c r="N3085" s="291" t="s">
        <v>42</v>
      </c>
    </row>
    <row r="3086" s="291" customFormat="1" outlineLevel="1" collapsed="1" spans="4:14">
      <c r="D3086" s="293" t="s">
        <v>1714</v>
      </c>
      <c r="H3086" s="294">
        <f>SUBTOTAL(9,H3075:H3085)</f>
        <v>200.53</v>
      </c>
      <c r="I3086" s="294">
        <f>SUBTOTAL(9,I3075:I3085)</f>
        <v>401.016</v>
      </c>
      <c r="K3086" s="294"/>
      <c r="L3086" s="294"/>
      <c r="M3086" s="294"/>
      <c r="N3086" s="291">
        <f>SUBTOTAL(9,N3075:N3085)</f>
        <v>0</v>
      </c>
    </row>
    <row r="3087" s="291" customFormat="1" hidden="1" outlineLevel="2" spans="1:14">
      <c r="A3087" s="291">
        <v>2818</v>
      </c>
      <c r="B3087" s="291" t="s">
        <v>1164</v>
      </c>
      <c r="C3087" s="291" t="s">
        <v>1715</v>
      </c>
      <c r="D3087" s="291" t="s">
        <v>540</v>
      </c>
      <c r="E3087" s="291" t="s">
        <v>1166</v>
      </c>
      <c r="F3087" s="291" t="s">
        <v>1167</v>
      </c>
      <c r="G3087" s="291" t="s">
        <v>1178</v>
      </c>
      <c r="H3087" s="294">
        <v>18.23</v>
      </c>
      <c r="I3087" s="294">
        <v>36.456</v>
      </c>
      <c r="J3087" s="291" t="s">
        <v>1169</v>
      </c>
      <c r="K3087" s="294">
        <v>227.85</v>
      </c>
      <c r="L3087" s="294">
        <v>3473.25</v>
      </c>
      <c r="M3087" s="294">
        <v>3245.4</v>
      </c>
      <c r="N3087" s="291" t="s">
        <v>42</v>
      </c>
    </row>
    <row r="3088" s="291" customFormat="1" hidden="1" outlineLevel="2" spans="1:14">
      <c r="A3088" s="291">
        <v>2819</v>
      </c>
      <c r="B3088" s="291" t="s">
        <v>1164</v>
      </c>
      <c r="C3088" s="291" t="s">
        <v>1715</v>
      </c>
      <c r="D3088" s="291" t="s">
        <v>540</v>
      </c>
      <c r="E3088" s="291" t="s">
        <v>1166</v>
      </c>
      <c r="F3088" s="291" t="s">
        <v>1167</v>
      </c>
      <c r="G3088" s="291" t="s">
        <v>1179</v>
      </c>
      <c r="H3088" s="294">
        <v>18.23</v>
      </c>
      <c r="I3088" s="294">
        <v>36.456</v>
      </c>
      <c r="J3088" s="291" t="s">
        <v>1169</v>
      </c>
      <c r="K3088" s="294">
        <v>227.85</v>
      </c>
      <c r="L3088" s="294">
        <v>3473.25</v>
      </c>
      <c r="M3088" s="294">
        <v>3245.4</v>
      </c>
      <c r="N3088" s="291" t="s">
        <v>42</v>
      </c>
    </row>
    <row r="3089" s="291" customFormat="1" hidden="1" outlineLevel="2" spans="1:14">
      <c r="A3089" s="291">
        <v>2820</v>
      </c>
      <c r="B3089" s="291" t="s">
        <v>1164</v>
      </c>
      <c r="C3089" s="291" t="s">
        <v>1715</v>
      </c>
      <c r="D3089" s="291" t="s">
        <v>540</v>
      </c>
      <c r="E3089" s="291" t="s">
        <v>1166</v>
      </c>
      <c r="F3089" s="291" t="s">
        <v>1167</v>
      </c>
      <c r="G3089" s="291" t="s">
        <v>1180</v>
      </c>
      <c r="H3089" s="294">
        <v>18.23</v>
      </c>
      <c r="I3089" s="294">
        <v>36.456</v>
      </c>
      <c r="J3089" s="291" t="s">
        <v>1169</v>
      </c>
      <c r="K3089" s="294">
        <v>227.85</v>
      </c>
      <c r="L3089" s="294">
        <v>3473.25</v>
      </c>
      <c r="M3089" s="294">
        <v>3245.4</v>
      </c>
      <c r="N3089" s="291" t="s">
        <v>42</v>
      </c>
    </row>
    <row r="3090" s="291" customFormat="1" hidden="1" outlineLevel="2" spans="1:14">
      <c r="A3090" s="291">
        <v>2821</v>
      </c>
      <c r="B3090" s="291" t="s">
        <v>1164</v>
      </c>
      <c r="C3090" s="291" t="s">
        <v>1715</v>
      </c>
      <c r="D3090" s="291" t="s">
        <v>540</v>
      </c>
      <c r="E3090" s="291" t="s">
        <v>1166</v>
      </c>
      <c r="F3090" s="291" t="s">
        <v>1167</v>
      </c>
      <c r="G3090" s="291" t="s">
        <v>1181</v>
      </c>
      <c r="H3090" s="294">
        <v>18.23</v>
      </c>
      <c r="I3090" s="294">
        <v>36.456</v>
      </c>
      <c r="J3090" s="291" t="s">
        <v>1169</v>
      </c>
      <c r="K3090" s="294">
        <v>227.85</v>
      </c>
      <c r="L3090" s="294">
        <v>3473.25</v>
      </c>
      <c r="M3090" s="294">
        <v>3245.4</v>
      </c>
      <c r="N3090" s="291" t="s">
        <v>42</v>
      </c>
    </row>
    <row r="3091" s="291" customFormat="1" hidden="1" outlineLevel="2" spans="1:14">
      <c r="A3091" s="291">
        <v>2822</v>
      </c>
      <c r="B3091" s="291" t="s">
        <v>1164</v>
      </c>
      <c r="C3091" s="291" t="s">
        <v>1715</v>
      </c>
      <c r="D3091" s="291" t="s">
        <v>540</v>
      </c>
      <c r="E3091" s="291" t="s">
        <v>1166</v>
      </c>
      <c r="F3091" s="291" t="s">
        <v>1167</v>
      </c>
      <c r="G3091" s="291" t="s">
        <v>1168</v>
      </c>
      <c r="H3091" s="294">
        <v>18.23</v>
      </c>
      <c r="I3091" s="294">
        <v>36.456</v>
      </c>
      <c r="J3091" s="291" t="s">
        <v>1169</v>
      </c>
      <c r="K3091" s="294">
        <v>227.85</v>
      </c>
      <c r="L3091" s="294">
        <v>3473.25</v>
      </c>
      <c r="M3091" s="294">
        <v>3245.4</v>
      </c>
      <c r="N3091" s="291" t="s">
        <v>42</v>
      </c>
    </row>
    <row r="3092" s="291" customFormat="1" hidden="1" outlineLevel="2" spans="1:14">
      <c r="A3092" s="291">
        <v>2823</v>
      </c>
      <c r="B3092" s="291" t="s">
        <v>1164</v>
      </c>
      <c r="C3092" s="291" t="s">
        <v>1715</v>
      </c>
      <c r="D3092" s="291" t="s">
        <v>540</v>
      </c>
      <c r="E3092" s="291" t="s">
        <v>1166</v>
      </c>
      <c r="F3092" s="291" t="s">
        <v>1167</v>
      </c>
      <c r="G3092" s="291" t="s">
        <v>1170</v>
      </c>
      <c r="H3092" s="294">
        <v>18.23</v>
      </c>
      <c r="I3092" s="294">
        <v>36.456</v>
      </c>
      <c r="J3092" s="291" t="s">
        <v>1169</v>
      </c>
      <c r="K3092" s="294">
        <v>227.85</v>
      </c>
      <c r="L3092" s="294">
        <v>3473.25</v>
      </c>
      <c r="M3092" s="294">
        <v>3245.4</v>
      </c>
      <c r="N3092" s="291" t="s">
        <v>42</v>
      </c>
    </row>
    <row r="3093" s="291" customFormat="1" hidden="1" outlineLevel="2" spans="1:14">
      <c r="A3093" s="291">
        <v>2824</v>
      </c>
      <c r="B3093" s="291" t="s">
        <v>1164</v>
      </c>
      <c r="C3093" s="291" t="s">
        <v>1715</v>
      </c>
      <c r="D3093" s="291" t="s">
        <v>540</v>
      </c>
      <c r="E3093" s="291" t="s">
        <v>1166</v>
      </c>
      <c r="F3093" s="291" t="s">
        <v>1167</v>
      </c>
      <c r="G3093" s="291" t="s">
        <v>1171</v>
      </c>
      <c r="H3093" s="294">
        <v>18.23</v>
      </c>
      <c r="I3093" s="294">
        <v>36.456</v>
      </c>
      <c r="J3093" s="291" t="s">
        <v>1169</v>
      </c>
      <c r="K3093" s="294">
        <v>227.85</v>
      </c>
      <c r="L3093" s="294">
        <v>3473.25</v>
      </c>
      <c r="M3093" s="294">
        <v>3245.4</v>
      </c>
      <c r="N3093" s="291" t="s">
        <v>42</v>
      </c>
    </row>
    <row r="3094" s="291" customFormat="1" hidden="1" outlineLevel="2" spans="1:14">
      <c r="A3094" s="291">
        <v>2825</v>
      </c>
      <c r="B3094" s="291" t="s">
        <v>1164</v>
      </c>
      <c r="C3094" s="291" t="s">
        <v>1715</v>
      </c>
      <c r="D3094" s="291" t="s">
        <v>540</v>
      </c>
      <c r="E3094" s="291" t="s">
        <v>1166</v>
      </c>
      <c r="F3094" s="291" t="s">
        <v>1167</v>
      </c>
      <c r="G3094" s="291" t="s">
        <v>1172</v>
      </c>
      <c r="H3094" s="294">
        <v>18.23</v>
      </c>
      <c r="I3094" s="294">
        <v>36.456</v>
      </c>
      <c r="J3094" s="291" t="s">
        <v>1169</v>
      </c>
      <c r="K3094" s="294">
        <v>227.85</v>
      </c>
      <c r="L3094" s="294">
        <v>3473.25</v>
      </c>
      <c r="M3094" s="294">
        <v>3245.4</v>
      </c>
      <c r="N3094" s="291" t="s">
        <v>42</v>
      </c>
    </row>
    <row r="3095" s="291" customFormat="1" hidden="1" outlineLevel="2" spans="1:14">
      <c r="A3095" s="291">
        <v>2826</v>
      </c>
      <c r="B3095" s="291" t="s">
        <v>1164</v>
      </c>
      <c r="C3095" s="291" t="s">
        <v>1715</v>
      </c>
      <c r="D3095" s="291" t="s">
        <v>540</v>
      </c>
      <c r="E3095" s="291" t="s">
        <v>1166</v>
      </c>
      <c r="F3095" s="291" t="s">
        <v>1167</v>
      </c>
      <c r="G3095" s="291" t="s">
        <v>1173</v>
      </c>
      <c r="H3095" s="294">
        <v>18.23</v>
      </c>
      <c r="I3095" s="294">
        <v>36.456</v>
      </c>
      <c r="J3095" s="291" t="s">
        <v>1169</v>
      </c>
      <c r="K3095" s="294">
        <v>227.85</v>
      </c>
      <c r="L3095" s="294">
        <v>3473.25</v>
      </c>
      <c r="M3095" s="294">
        <v>3245.4</v>
      </c>
      <c r="N3095" s="291" t="s">
        <v>42</v>
      </c>
    </row>
    <row r="3096" s="291" customFormat="1" hidden="1" outlineLevel="2" spans="1:14">
      <c r="A3096" s="291">
        <v>2827</v>
      </c>
      <c r="B3096" s="291" t="s">
        <v>1164</v>
      </c>
      <c r="C3096" s="291" t="s">
        <v>1715</v>
      </c>
      <c r="D3096" s="291" t="s">
        <v>540</v>
      </c>
      <c r="E3096" s="291" t="s">
        <v>1166</v>
      </c>
      <c r="F3096" s="291" t="s">
        <v>1167</v>
      </c>
      <c r="G3096" s="291" t="s">
        <v>1174</v>
      </c>
      <c r="H3096" s="294">
        <v>18.23</v>
      </c>
      <c r="I3096" s="294">
        <v>36.456</v>
      </c>
      <c r="J3096" s="291" t="s">
        <v>1169</v>
      </c>
      <c r="K3096" s="294">
        <v>227.85</v>
      </c>
      <c r="L3096" s="294">
        <v>3473.25</v>
      </c>
      <c r="M3096" s="294">
        <v>3245.4</v>
      </c>
      <c r="N3096" s="291" t="s">
        <v>42</v>
      </c>
    </row>
    <row r="3097" s="291" customFormat="1" hidden="1" outlineLevel="2" spans="1:14">
      <c r="A3097" s="291">
        <v>2828</v>
      </c>
      <c r="B3097" s="291" t="s">
        <v>1164</v>
      </c>
      <c r="C3097" s="291" t="s">
        <v>1715</v>
      </c>
      <c r="D3097" s="291" t="s">
        <v>540</v>
      </c>
      <c r="E3097" s="291" t="s">
        <v>1166</v>
      </c>
      <c r="F3097" s="291" t="s">
        <v>1167</v>
      </c>
      <c r="G3097" s="291" t="s">
        <v>1175</v>
      </c>
      <c r="H3097" s="294">
        <v>18.23</v>
      </c>
      <c r="I3097" s="294">
        <v>36.456</v>
      </c>
      <c r="J3097" s="291" t="s">
        <v>1169</v>
      </c>
      <c r="K3097" s="294">
        <v>227.85</v>
      </c>
      <c r="L3097" s="294">
        <v>3473.25</v>
      </c>
      <c r="M3097" s="294">
        <v>3245.4</v>
      </c>
      <c r="N3097" s="291" t="s">
        <v>42</v>
      </c>
    </row>
    <row r="3098" s="291" customFormat="1" outlineLevel="1" collapsed="1" spans="4:14">
      <c r="D3098" s="293" t="s">
        <v>1716</v>
      </c>
      <c r="H3098" s="294">
        <f>SUBTOTAL(9,H3087:H3097)</f>
        <v>200.53</v>
      </c>
      <c r="I3098" s="294">
        <f>SUBTOTAL(9,I3087:I3097)</f>
        <v>401.016</v>
      </c>
      <c r="K3098" s="294"/>
      <c r="L3098" s="294"/>
      <c r="M3098" s="294"/>
      <c r="N3098" s="291">
        <f>SUBTOTAL(9,N3087:N3097)</f>
        <v>0</v>
      </c>
    </row>
    <row r="3099" s="291" customFormat="1" hidden="1" outlineLevel="2" spans="1:14">
      <c r="A3099" s="291">
        <v>2829</v>
      </c>
      <c r="B3099" s="291" t="s">
        <v>1164</v>
      </c>
      <c r="C3099" s="291" t="s">
        <v>1717</v>
      </c>
      <c r="D3099" s="291" t="s">
        <v>505</v>
      </c>
      <c r="E3099" s="291" t="s">
        <v>1166</v>
      </c>
      <c r="F3099" s="291" t="s">
        <v>1167</v>
      </c>
      <c r="G3099" s="291" t="s">
        <v>1178</v>
      </c>
      <c r="H3099" s="294">
        <v>18.23</v>
      </c>
      <c r="I3099" s="294">
        <v>36.456</v>
      </c>
      <c r="J3099" s="291" t="s">
        <v>1169</v>
      </c>
      <c r="K3099" s="294">
        <v>227.85</v>
      </c>
      <c r="L3099" s="294">
        <v>3473.25</v>
      </c>
      <c r="M3099" s="294">
        <v>3245.4</v>
      </c>
      <c r="N3099" s="291" t="s">
        <v>42</v>
      </c>
    </row>
    <row r="3100" s="291" customFormat="1" hidden="1" outlineLevel="2" spans="1:14">
      <c r="A3100" s="291">
        <v>2830</v>
      </c>
      <c r="B3100" s="291" t="s">
        <v>1164</v>
      </c>
      <c r="C3100" s="291" t="s">
        <v>1717</v>
      </c>
      <c r="D3100" s="291" t="s">
        <v>505</v>
      </c>
      <c r="E3100" s="291" t="s">
        <v>1166</v>
      </c>
      <c r="F3100" s="291" t="s">
        <v>1167</v>
      </c>
      <c r="G3100" s="291" t="s">
        <v>1179</v>
      </c>
      <c r="H3100" s="294">
        <v>18.23</v>
      </c>
      <c r="I3100" s="294">
        <v>36.456</v>
      </c>
      <c r="J3100" s="291" t="s">
        <v>1169</v>
      </c>
      <c r="K3100" s="294">
        <v>227.85</v>
      </c>
      <c r="L3100" s="294">
        <v>3473.25</v>
      </c>
      <c r="M3100" s="294">
        <v>3245.4</v>
      </c>
      <c r="N3100" s="291" t="s">
        <v>42</v>
      </c>
    </row>
    <row r="3101" s="291" customFormat="1" hidden="1" outlineLevel="2" spans="1:14">
      <c r="A3101" s="291">
        <v>2831</v>
      </c>
      <c r="B3101" s="291" t="s">
        <v>1164</v>
      </c>
      <c r="C3101" s="291" t="s">
        <v>1717</v>
      </c>
      <c r="D3101" s="291" t="s">
        <v>505</v>
      </c>
      <c r="E3101" s="291" t="s">
        <v>1166</v>
      </c>
      <c r="F3101" s="291" t="s">
        <v>1167</v>
      </c>
      <c r="G3101" s="291" t="s">
        <v>1180</v>
      </c>
      <c r="H3101" s="294">
        <v>18.23</v>
      </c>
      <c r="I3101" s="294">
        <v>36.456</v>
      </c>
      <c r="J3101" s="291" t="s">
        <v>1169</v>
      </c>
      <c r="K3101" s="294">
        <v>227.85</v>
      </c>
      <c r="L3101" s="294">
        <v>3473.25</v>
      </c>
      <c r="M3101" s="294">
        <v>3245.4</v>
      </c>
      <c r="N3101" s="291" t="s">
        <v>42</v>
      </c>
    </row>
    <row r="3102" s="291" customFormat="1" hidden="1" outlineLevel="2" spans="1:14">
      <c r="A3102" s="291">
        <v>2832</v>
      </c>
      <c r="B3102" s="291" t="s">
        <v>1164</v>
      </c>
      <c r="C3102" s="291" t="s">
        <v>1717</v>
      </c>
      <c r="D3102" s="291" t="s">
        <v>505</v>
      </c>
      <c r="E3102" s="291" t="s">
        <v>1166</v>
      </c>
      <c r="F3102" s="291" t="s">
        <v>1167</v>
      </c>
      <c r="G3102" s="291" t="s">
        <v>1181</v>
      </c>
      <c r="H3102" s="294">
        <v>18.23</v>
      </c>
      <c r="I3102" s="294">
        <v>36.456</v>
      </c>
      <c r="J3102" s="291" t="s">
        <v>1169</v>
      </c>
      <c r="K3102" s="294">
        <v>227.85</v>
      </c>
      <c r="L3102" s="294">
        <v>3473.25</v>
      </c>
      <c r="M3102" s="294">
        <v>3245.4</v>
      </c>
      <c r="N3102" s="291" t="s">
        <v>42</v>
      </c>
    </row>
    <row r="3103" s="291" customFormat="1" hidden="1" outlineLevel="2" spans="1:14">
      <c r="A3103" s="291">
        <v>2833</v>
      </c>
      <c r="B3103" s="291" t="s">
        <v>1164</v>
      </c>
      <c r="C3103" s="291" t="s">
        <v>1717</v>
      </c>
      <c r="D3103" s="291" t="s">
        <v>505</v>
      </c>
      <c r="E3103" s="291" t="s">
        <v>1166</v>
      </c>
      <c r="F3103" s="291" t="s">
        <v>1167</v>
      </c>
      <c r="G3103" s="291" t="s">
        <v>1168</v>
      </c>
      <c r="H3103" s="294">
        <v>18.23</v>
      </c>
      <c r="I3103" s="294">
        <v>36.456</v>
      </c>
      <c r="J3103" s="291" t="s">
        <v>1169</v>
      </c>
      <c r="K3103" s="294">
        <v>227.85</v>
      </c>
      <c r="L3103" s="294">
        <v>3473.25</v>
      </c>
      <c r="M3103" s="294">
        <v>3245.4</v>
      </c>
      <c r="N3103" s="291" t="s">
        <v>42</v>
      </c>
    </row>
    <row r="3104" s="291" customFormat="1" hidden="1" outlineLevel="2" spans="1:14">
      <c r="A3104" s="291">
        <v>2834</v>
      </c>
      <c r="B3104" s="291" t="s">
        <v>1164</v>
      </c>
      <c r="C3104" s="291" t="s">
        <v>1717</v>
      </c>
      <c r="D3104" s="291" t="s">
        <v>505</v>
      </c>
      <c r="E3104" s="291" t="s">
        <v>1166</v>
      </c>
      <c r="F3104" s="291" t="s">
        <v>1167</v>
      </c>
      <c r="G3104" s="291" t="s">
        <v>1170</v>
      </c>
      <c r="H3104" s="294">
        <v>18.23</v>
      </c>
      <c r="I3104" s="294">
        <v>36.456</v>
      </c>
      <c r="J3104" s="291" t="s">
        <v>1169</v>
      </c>
      <c r="K3104" s="294">
        <v>227.85</v>
      </c>
      <c r="L3104" s="294">
        <v>3473.25</v>
      </c>
      <c r="M3104" s="294">
        <v>3245.4</v>
      </c>
      <c r="N3104" s="291" t="s">
        <v>42</v>
      </c>
    </row>
    <row r="3105" s="291" customFormat="1" hidden="1" outlineLevel="2" spans="1:14">
      <c r="A3105" s="291">
        <v>2835</v>
      </c>
      <c r="B3105" s="291" t="s">
        <v>1164</v>
      </c>
      <c r="C3105" s="291" t="s">
        <v>1717</v>
      </c>
      <c r="D3105" s="291" t="s">
        <v>505</v>
      </c>
      <c r="E3105" s="291" t="s">
        <v>1166</v>
      </c>
      <c r="F3105" s="291" t="s">
        <v>1167</v>
      </c>
      <c r="G3105" s="291" t="s">
        <v>1171</v>
      </c>
      <c r="H3105" s="294">
        <v>18.23</v>
      </c>
      <c r="I3105" s="294">
        <v>36.456</v>
      </c>
      <c r="J3105" s="291" t="s">
        <v>1169</v>
      </c>
      <c r="K3105" s="294">
        <v>227.85</v>
      </c>
      <c r="L3105" s="294">
        <v>3473.25</v>
      </c>
      <c r="M3105" s="294">
        <v>3245.4</v>
      </c>
      <c r="N3105" s="291" t="s">
        <v>42</v>
      </c>
    </row>
    <row r="3106" s="291" customFormat="1" hidden="1" outlineLevel="2" spans="1:14">
      <c r="A3106" s="291">
        <v>2836</v>
      </c>
      <c r="B3106" s="291" t="s">
        <v>1164</v>
      </c>
      <c r="C3106" s="291" t="s">
        <v>1717</v>
      </c>
      <c r="D3106" s="291" t="s">
        <v>505</v>
      </c>
      <c r="E3106" s="291" t="s">
        <v>1166</v>
      </c>
      <c r="F3106" s="291" t="s">
        <v>1167</v>
      </c>
      <c r="G3106" s="291" t="s">
        <v>1172</v>
      </c>
      <c r="H3106" s="294">
        <v>18.23</v>
      </c>
      <c r="I3106" s="294">
        <v>36.456</v>
      </c>
      <c r="J3106" s="291" t="s">
        <v>1169</v>
      </c>
      <c r="K3106" s="294">
        <v>227.85</v>
      </c>
      <c r="L3106" s="294">
        <v>3473.25</v>
      </c>
      <c r="M3106" s="294">
        <v>3245.4</v>
      </c>
      <c r="N3106" s="291" t="s">
        <v>42</v>
      </c>
    </row>
    <row r="3107" s="291" customFormat="1" hidden="1" outlineLevel="2" spans="1:14">
      <c r="A3107" s="291">
        <v>2837</v>
      </c>
      <c r="B3107" s="291" t="s">
        <v>1164</v>
      </c>
      <c r="C3107" s="291" t="s">
        <v>1717</v>
      </c>
      <c r="D3107" s="291" t="s">
        <v>505</v>
      </c>
      <c r="E3107" s="291" t="s">
        <v>1166</v>
      </c>
      <c r="F3107" s="291" t="s">
        <v>1167</v>
      </c>
      <c r="G3107" s="291" t="s">
        <v>1173</v>
      </c>
      <c r="H3107" s="294">
        <v>18.23</v>
      </c>
      <c r="I3107" s="294">
        <v>36.456</v>
      </c>
      <c r="J3107" s="291" t="s">
        <v>1169</v>
      </c>
      <c r="K3107" s="294">
        <v>227.85</v>
      </c>
      <c r="L3107" s="294">
        <v>3473.25</v>
      </c>
      <c r="M3107" s="294">
        <v>3245.4</v>
      </c>
      <c r="N3107" s="291" t="s">
        <v>42</v>
      </c>
    </row>
    <row r="3108" s="291" customFormat="1" hidden="1" outlineLevel="2" spans="1:14">
      <c r="A3108" s="291">
        <v>2838</v>
      </c>
      <c r="B3108" s="291" t="s">
        <v>1164</v>
      </c>
      <c r="C3108" s="291" t="s">
        <v>1717</v>
      </c>
      <c r="D3108" s="291" t="s">
        <v>505</v>
      </c>
      <c r="E3108" s="291" t="s">
        <v>1166</v>
      </c>
      <c r="F3108" s="291" t="s">
        <v>1167</v>
      </c>
      <c r="G3108" s="291" t="s">
        <v>1174</v>
      </c>
      <c r="H3108" s="294">
        <v>18.23</v>
      </c>
      <c r="I3108" s="294">
        <v>36.456</v>
      </c>
      <c r="J3108" s="291" t="s">
        <v>1169</v>
      </c>
      <c r="K3108" s="294">
        <v>227.85</v>
      </c>
      <c r="L3108" s="294">
        <v>3473.25</v>
      </c>
      <c r="M3108" s="294">
        <v>3245.4</v>
      </c>
      <c r="N3108" s="291" t="s">
        <v>42</v>
      </c>
    </row>
    <row r="3109" s="291" customFormat="1" hidden="1" outlineLevel="2" spans="1:14">
      <c r="A3109" s="291">
        <v>2839</v>
      </c>
      <c r="B3109" s="291" t="s">
        <v>1164</v>
      </c>
      <c r="C3109" s="291" t="s">
        <v>1717</v>
      </c>
      <c r="D3109" s="291" t="s">
        <v>505</v>
      </c>
      <c r="E3109" s="291" t="s">
        <v>1166</v>
      </c>
      <c r="F3109" s="291" t="s">
        <v>1167</v>
      </c>
      <c r="G3109" s="291" t="s">
        <v>1175</v>
      </c>
      <c r="H3109" s="294">
        <v>18.23</v>
      </c>
      <c r="I3109" s="294">
        <v>36.456</v>
      </c>
      <c r="J3109" s="291" t="s">
        <v>1169</v>
      </c>
      <c r="K3109" s="294">
        <v>227.85</v>
      </c>
      <c r="L3109" s="294">
        <v>3473.25</v>
      </c>
      <c r="M3109" s="294">
        <v>3245.4</v>
      </c>
      <c r="N3109" s="291" t="s">
        <v>42</v>
      </c>
    </row>
    <row r="3110" s="291" customFormat="1" outlineLevel="1" collapsed="1" spans="4:14">
      <c r="D3110" s="293" t="s">
        <v>1718</v>
      </c>
      <c r="H3110" s="294">
        <f>SUBTOTAL(9,H3099:H3109)</f>
        <v>200.53</v>
      </c>
      <c r="I3110" s="294">
        <f>SUBTOTAL(9,I3099:I3109)</f>
        <v>401.016</v>
      </c>
      <c r="K3110" s="294"/>
      <c r="L3110" s="294"/>
      <c r="M3110" s="294"/>
      <c r="N3110" s="291">
        <f>SUBTOTAL(9,N3099:N3109)</f>
        <v>0</v>
      </c>
    </row>
    <row r="3111" s="291" customFormat="1" hidden="1" outlineLevel="2" spans="1:14">
      <c r="A3111" s="291">
        <v>2840</v>
      </c>
      <c r="B3111" s="291" t="s">
        <v>1164</v>
      </c>
      <c r="C3111" s="291" t="s">
        <v>1719</v>
      </c>
      <c r="D3111" s="291" t="s">
        <v>677</v>
      </c>
      <c r="E3111" s="291" t="s">
        <v>1166</v>
      </c>
      <c r="F3111" s="291" t="s">
        <v>1167</v>
      </c>
      <c r="G3111" s="291" t="s">
        <v>1178</v>
      </c>
      <c r="H3111" s="294">
        <v>18.23</v>
      </c>
      <c r="I3111" s="294">
        <v>36.456</v>
      </c>
      <c r="J3111" s="291" t="s">
        <v>1169</v>
      </c>
      <c r="K3111" s="294">
        <v>227.85</v>
      </c>
      <c r="L3111" s="294">
        <v>3473.25</v>
      </c>
      <c r="M3111" s="294">
        <v>3245.4</v>
      </c>
      <c r="N3111" s="291" t="s">
        <v>42</v>
      </c>
    </row>
    <row r="3112" s="291" customFormat="1" hidden="1" outlineLevel="2" spans="1:14">
      <c r="A3112" s="291">
        <v>2841</v>
      </c>
      <c r="B3112" s="291" t="s">
        <v>1164</v>
      </c>
      <c r="C3112" s="291" t="s">
        <v>1719</v>
      </c>
      <c r="D3112" s="291" t="s">
        <v>677</v>
      </c>
      <c r="E3112" s="291" t="s">
        <v>1166</v>
      </c>
      <c r="F3112" s="291" t="s">
        <v>1167</v>
      </c>
      <c r="G3112" s="291" t="s">
        <v>1179</v>
      </c>
      <c r="H3112" s="294">
        <v>18.23</v>
      </c>
      <c r="I3112" s="294">
        <v>36.456</v>
      </c>
      <c r="J3112" s="291" t="s">
        <v>1169</v>
      </c>
      <c r="K3112" s="294">
        <v>227.85</v>
      </c>
      <c r="L3112" s="294">
        <v>3473.25</v>
      </c>
      <c r="M3112" s="294">
        <v>3245.4</v>
      </c>
      <c r="N3112" s="291" t="s">
        <v>42</v>
      </c>
    </row>
    <row r="3113" s="291" customFormat="1" hidden="1" outlineLevel="2" spans="1:14">
      <c r="A3113" s="291">
        <v>2842</v>
      </c>
      <c r="B3113" s="291" t="s">
        <v>1164</v>
      </c>
      <c r="C3113" s="291" t="s">
        <v>1719</v>
      </c>
      <c r="D3113" s="291" t="s">
        <v>677</v>
      </c>
      <c r="E3113" s="291" t="s">
        <v>1166</v>
      </c>
      <c r="F3113" s="291" t="s">
        <v>1167</v>
      </c>
      <c r="G3113" s="291" t="s">
        <v>1180</v>
      </c>
      <c r="H3113" s="294">
        <v>18.23</v>
      </c>
      <c r="I3113" s="294">
        <v>36.456</v>
      </c>
      <c r="J3113" s="291" t="s">
        <v>1169</v>
      </c>
      <c r="K3113" s="294">
        <v>227.85</v>
      </c>
      <c r="L3113" s="294">
        <v>3473.25</v>
      </c>
      <c r="M3113" s="294">
        <v>3245.4</v>
      </c>
      <c r="N3113" s="291" t="s">
        <v>42</v>
      </c>
    </row>
    <row r="3114" s="291" customFormat="1" hidden="1" outlineLevel="2" spans="1:14">
      <c r="A3114" s="291">
        <v>2843</v>
      </c>
      <c r="B3114" s="291" t="s">
        <v>1164</v>
      </c>
      <c r="C3114" s="291" t="s">
        <v>1719</v>
      </c>
      <c r="D3114" s="291" t="s">
        <v>677</v>
      </c>
      <c r="E3114" s="291" t="s">
        <v>1166</v>
      </c>
      <c r="F3114" s="291" t="s">
        <v>1167</v>
      </c>
      <c r="G3114" s="291" t="s">
        <v>1181</v>
      </c>
      <c r="H3114" s="294">
        <v>18.23</v>
      </c>
      <c r="I3114" s="294">
        <v>36.456</v>
      </c>
      <c r="J3114" s="291" t="s">
        <v>1169</v>
      </c>
      <c r="K3114" s="294">
        <v>227.85</v>
      </c>
      <c r="L3114" s="294">
        <v>3473.25</v>
      </c>
      <c r="M3114" s="294">
        <v>3245.4</v>
      </c>
      <c r="N3114" s="291" t="s">
        <v>42</v>
      </c>
    </row>
    <row r="3115" s="291" customFormat="1" hidden="1" outlineLevel="2" spans="1:14">
      <c r="A3115" s="291">
        <v>2844</v>
      </c>
      <c r="B3115" s="291" t="s">
        <v>1164</v>
      </c>
      <c r="C3115" s="291" t="s">
        <v>1719</v>
      </c>
      <c r="D3115" s="291" t="s">
        <v>677</v>
      </c>
      <c r="E3115" s="291" t="s">
        <v>1166</v>
      </c>
      <c r="F3115" s="291" t="s">
        <v>1167</v>
      </c>
      <c r="G3115" s="291" t="s">
        <v>1168</v>
      </c>
      <c r="H3115" s="294">
        <v>18.23</v>
      </c>
      <c r="I3115" s="294">
        <v>36.456</v>
      </c>
      <c r="J3115" s="291" t="s">
        <v>1169</v>
      </c>
      <c r="K3115" s="294">
        <v>227.85</v>
      </c>
      <c r="L3115" s="294">
        <v>3473.25</v>
      </c>
      <c r="M3115" s="294">
        <v>3245.4</v>
      </c>
      <c r="N3115" s="291" t="s">
        <v>42</v>
      </c>
    </row>
    <row r="3116" s="291" customFormat="1" hidden="1" outlineLevel="2" spans="1:14">
      <c r="A3116" s="291">
        <v>2845</v>
      </c>
      <c r="B3116" s="291" t="s">
        <v>1164</v>
      </c>
      <c r="C3116" s="291" t="s">
        <v>1719</v>
      </c>
      <c r="D3116" s="291" t="s">
        <v>677</v>
      </c>
      <c r="E3116" s="291" t="s">
        <v>1166</v>
      </c>
      <c r="F3116" s="291" t="s">
        <v>1167</v>
      </c>
      <c r="G3116" s="291" t="s">
        <v>1170</v>
      </c>
      <c r="H3116" s="294">
        <v>18.23</v>
      </c>
      <c r="I3116" s="294">
        <v>36.456</v>
      </c>
      <c r="J3116" s="291" t="s">
        <v>1169</v>
      </c>
      <c r="K3116" s="294">
        <v>227.85</v>
      </c>
      <c r="L3116" s="294">
        <v>3473.25</v>
      </c>
      <c r="M3116" s="294">
        <v>3245.4</v>
      </c>
      <c r="N3116" s="291" t="s">
        <v>42</v>
      </c>
    </row>
    <row r="3117" s="291" customFormat="1" hidden="1" outlineLevel="2" spans="1:14">
      <c r="A3117" s="291">
        <v>2846</v>
      </c>
      <c r="B3117" s="291" t="s">
        <v>1164</v>
      </c>
      <c r="C3117" s="291" t="s">
        <v>1719</v>
      </c>
      <c r="D3117" s="291" t="s">
        <v>677</v>
      </c>
      <c r="E3117" s="291" t="s">
        <v>1166</v>
      </c>
      <c r="F3117" s="291" t="s">
        <v>1167</v>
      </c>
      <c r="G3117" s="291" t="s">
        <v>1171</v>
      </c>
      <c r="H3117" s="294">
        <v>18.23</v>
      </c>
      <c r="I3117" s="294">
        <v>36.456</v>
      </c>
      <c r="J3117" s="291" t="s">
        <v>1169</v>
      </c>
      <c r="K3117" s="294">
        <v>227.85</v>
      </c>
      <c r="L3117" s="294">
        <v>3473.25</v>
      </c>
      <c r="M3117" s="294">
        <v>3245.4</v>
      </c>
      <c r="N3117" s="291" t="s">
        <v>42</v>
      </c>
    </row>
    <row r="3118" s="291" customFormat="1" hidden="1" outlineLevel="2" spans="1:14">
      <c r="A3118" s="291">
        <v>2847</v>
      </c>
      <c r="B3118" s="291" t="s">
        <v>1164</v>
      </c>
      <c r="C3118" s="291" t="s">
        <v>1719</v>
      </c>
      <c r="D3118" s="291" t="s">
        <v>677</v>
      </c>
      <c r="E3118" s="291" t="s">
        <v>1166</v>
      </c>
      <c r="F3118" s="291" t="s">
        <v>1167</v>
      </c>
      <c r="G3118" s="291" t="s">
        <v>1172</v>
      </c>
      <c r="H3118" s="294">
        <v>18.23</v>
      </c>
      <c r="I3118" s="294">
        <v>36.456</v>
      </c>
      <c r="J3118" s="291" t="s">
        <v>1169</v>
      </c>
      <c r="K3118" s="294">
        <v>227.85</v>
      </c>
      <c r="L3118" s="294">
        <v>3473.25</v>
      </c>
      <c r="M3118" s="294">
        <v>3245.4</v>
      </c>
      <c r="N3118" s="291" t="s">
        <v>42</v>
      </c>
    </row>
    <row r="3119" s="291" customFormat="1" hidden="1" outlineLevel="2" spans="1:14">
      <c r="A3119" s="291">
        <v>2848</v>
      </c>
      <c r="B3119" s="291" t="s">
        <v>1164</v>
      </c>
      <c r="C3119" s="291" t="s">
        <v>1719</v>
      </c>
      <c r="D3119" s="291" t="s">
        <v>677</v>
      </c>
      <c r="E3119" s="291" t="s">
        <v>1166</v>
      </c>
      <c r="F3119" s="291" t="s">
        <v>1167</v>
      </c>
      <c r="G3119" s="291" t="s">
        <v>1173</v>
      </c>
      <c r="H3119" s="294">
        <v>18.23</v>
      </c>
      <c r="I3119" s="294">
        <v>36.456</v>
      </c>
      <c r="J3119" s="291" t="s">
        <v>1169</v>
      </c>
      <c r="K3119" s="294">
        <v>227.85</v>
      </c>
      <c r="L3119" s="294">
        <v>3473.25</v>
      </c>
      <c r="M3119" s="294">
        <v>3245.4</v>
      </c>
      <c r="N3119" s="291" t="s">
        <v>42</v>
      </c>
    </row>
    <row r="3120" s="291" customFormat="1" hidden="1" outlineLevel="2" spans="1:14">
      <c r="A3120" s="291">
        <v>2849</v>
      </c>
      <c r="B3120" s="291" t="s">
        <v>1164</v>
      </c>
      <c r="C3120" s="291" t="s">
        <v>1719</v>
      </c>
      <c r="D3120" s="291" t="s">
        <v>677</v>
      </c>
      <c r="E3120" s="291" t="s">
        <v>1166</v>
      </c>
      <c r="F3120" s="291" t="s">
        <v>1167</v>
      </c>
      <c r="G3120" s="291" t="s">
        <v>1174</v>
      </c>
      <c r="H3120" s="294">
        <v>18.23</v>
      </c>
      <c r="I3120" s="294">
        <v>36.456</v>
      </c>
      <c r="J3120" s="291" t="s">
        <v>1169</v>
      </c>
      <c r="K3120" s="294">
        <v>227.85</v>
      </c>
      <c r="L3120" s="294">
        <v>3473.25</v>
      </c>
      <c r="M3120" s="294">
        <v>3245.4</v>
      </c>
      <c r="N3120" s="291" t="s">
        <v>42</v>
      </c>
    </row>
    <row r="3121" s="291" customFormat="1" hidden="1" outlineLevel="2" spans="1:14">
      <c r="A3121" s="291">
        <v>2850</v>
      </c>
      <c r="B3121" s="291" t="s">
        <v>1164</v>
      </c>
      <c r="C3121" s="291" t="s">
        <v>1719</v>
      </c>
      <c r="D3121" s="291" t="s">
        <v>677</v>
      </c>
      <c r="E3121" s="291" t="s">
        <v>1166</v>
      </c>
      <c r="F3121" s="291" t="s">
        <v>1167</v>
      </c>
      <c r="G3121" s="291" t="s">
        <v>1175</v>
      </c>
      <c r="H3121" s="294">
        <v>18.23</v>
      </c>
      <c r="I3121" s="294">
        <v>36.456</v>
      </c>
      <c r="J3121" s="291" t="s">
        <v>1169</v>
      </c>
      <c r="K3121" s="294">
        <v>227.85</v>
      </c>
      <c r="L3121" s="294">
        <v>3473.25</v>
      </c>
      <c r="M3121" s="294">
        <v>3245.4</v>
      </c>
      <c r="N3121" s="291" t="s">
        <v>42</v>
      </c>
    </row>
    <row r="3122" s="291" customFormat="1" outlineLevel="1" collapsed="1" spans="4:14">
      <c r="D3122" s="293" t="s">
        <v>1720</v>
      </c>
      <c r="H3122" s="294">
        <f>SUBTOTAL(9,H3111:H3121)</f>
        <v>200.53</v>
      </c>
      <c r="I3122" s="294">
        <f>SUBTOTAL(9,I3111:I3121)</f>
        <v>401.016</v>
      </c>
      <c r="K3122" s="294"/>
      <c r="L3122" s="294"/>
      <c r="M3122" s="294"/>
      <c r="N3122" s="291">
        <f>SUBTOTAL(9,N3111:N3121)</f>
        <v>0</v>
      </c>
    </row>
    <row r="3123" s="291" customFormat="1" hidden="1" outlineLevel="2" spans="1:14">
      <c r="A3123" s="291">
        <v>2851</v>
      </c>
      <c r="B3123" s="291" t="s">
        <v>1164</v>
      </c>
      <c r="C3123" s="291" t="s">
        <v>1721</v>
      </c>
      <c r="D3123" s="291" t="s">
        <v>671</v>
      </c>
      <c r="E3123" s="291" t="s">
        <v>1166</v>
      </c>
      <c r="F3123" s="291" t="s">
        <v>1167</v>
      </c>
      <c r="G3123" s="291" t="s">
        <v>1178</v>
      </c>
      <c r="H3123" s="294">
        <v>18.23</v>
      </c>
      <c r="I3123" s="294">
        <v>36.456</v>
      </c>
      <c r="J3123" s="291" t="s">
        <v>1169</v>
      </c>
      <c r="K3123" s="294">
        <v>227.85</v>
      </c>
      <c r="L3123" s="294">
        <v>3473.25</v>
      </c>
      <c r="M3123" s="294">
        <v>3245.4</v>
      </c>
      <c r="N3123" s="291" t="s">
        <v>42</v>
      </c>
    </row>
    <row r="3124" s="291" customFormat="1" hidden="1" outlineLevel="2" spans="1:14">
      <c r="A3124" s="291">
        <v>2852</v>
      </c>
      <c r="B3124" s="291" t="s">
        <v>1164</v>
      </c>
      <c r="C3124" s="291" t="s">
        <v>1721</v>
      </c>
      <c r="D3124" s="291" t="s">
        <v>671</v>
      </c>
      <c r="E3124" s="291" t="s">
        <v>1166</v>
      </c>
      <c r="F3124" s="291" t="s">
        <v>1167</v>
      </c>
      <c r="G3124" s="291" t="s">
        <v>1179</v>
      </c>
      <c r="H3124" s="294">
        <v>18.23</v>
      </c>
      <c r="I3124" s="294">
        <v>36.456</v>
      </c>
      <c r="J3124" s="291" t="s">
        <v>1169</v>
      </c>
      <c r="K3124" s="294">
        <v>227.85</v>
      </c>
      <c r="L3124" s="294">
        <v>3473.25</v>
      </c>
      <c r="M3124" s="294">
        <v>3245.4</v>
      </c>
      <c r="N3124" s="291" t="s">
        <v>42</v>
      </c>
    </row>
    <row r="3125" s="291" customFormat="1" hidden="1" outlineLevel="2" spans="1:14">
      <c r="A3125" s="291">
        <v>2853</v>
      </c>
      <c r="B3125" s="291" t="s">
        <v>1164</v>
      </c>
      <c r="C3125" s="291" t="s">
        <v>1721</v>
      </c>
      <c r="D3125" s="291" t="s">
        <v>671</v>
      </c>
      <c r="E3125" s="291" t="s">
        <v>1166</v>
      </c>
      <c r="F3125" s="291" t="s">
        <v>1167</v>
      </c>
      <c r="G3125" s="291" t="s">
        <v>1180</v>
      </c>
      <c r="H3125" s="294">
        <v>18.23</v>
      </c>
      <c r="I3125" s="294">
        <v>36.456</v>
      </c>
      <c r="J3125" s="291" t="s">
        <v>1169</v>
      </c>
      <c r="K3125" s="294">
        <v>227.85</v>
      </c>
      <c r="L3125" s="294">
        <v>3473.25</v>
      </c>
      <c r="M3125" s="294">
        <v>3245.4</v>
      </c>
      <c r="N3125" s="291" t="s">
        <v>42</v>
      </c>
    </row>
    <row r="3126" s="291" customFormat="1" hidden="1" outlineLevel="2" spans="1:14">
      <c r="A3126" s="291">
        <v>2854</v>
      </c>
      <c r="B3126" s="291" t="s">
        <v>1164</v>
      </c>
      <c r="C3126" s="291" t="s">
        <v>1721</v>
      </c>
      <c r="D3126" s="291" t="s">
        <v>671</v>
      </c>
      <c r="E3126" s="291" t="s">
        <v>1166</v>
      </c>
      <c r="F3126" s="291" t="s">
        <v>1167</v>
      </c>
      <c r="G3126" s="291" t="s">
        <v>1181</v>
      </c>
      <c r="H3126" s="294">
        <v>18.23</v>
      </c>
      <c r="I3126" s="294">
        <v>36.456</v>
      </c>
      <c r="J3126" s="291" t="s">
        <v>1169</v>
      </c>
      <c r="K3126" s="294">
        <v>227.85</v>
      </c>
      <c r="L3126" s="294">
        <v>3473.25</v>
      </c>
      <c r="M3126" s="294">
        <v>3245.4</v>
      </c>
      <c r="N3126" s="291" t="s">
        <v>42</v>
      </c>
    </row>
    <row r="3127" s="291" customFormat="1" hidden="1" outlineLevel="2" spans="1:14">
      <c r="A3127" s="291">
        <v>2855</v>
      </c>
      <c r="B3127" s="291" t="s">
        <v>1164</v>
      </c>
      <c r="C3127" s="291" t="s">
        <v>1721</v>
      </c>
      <c r="D3127" s="291" t="s">
        <v>671</v>
      </c>
      <c r="E3127" s="291" t="s">
        <v>1166</v>
      </c>
      <c r="F3127" s="291" t="s">
        <v>1167</v>
      </c>
      <c r="G3127" s="291" t="s">
        <v>1168</v>
      </c>
      <c r="H3127" s="294">
        <v>18.23</v>
      </c>
      <c r="I3127" s="294">
        <v>36.456</v>
      </c>
      <c r="J3127" s="291" t="s">
        <v>1169</v>
      </c>
      <c r="K3127" s="294">
        <v>227.85</v>
      </c>
      <c r="L3127" s="294">
        <v>3473.25</v>
      </c>
      <c r="M3127" s="294">
        <v>3245.4</v>
      </c>
      <c r="N3127" s="291" t="s">
        <v>42</v>
      </c>
    </row>
    <row r="3128" s="291" customFormat="1" hidden="1" outlineLevel="2" spans="1:14">
      <c r="A3128" s="291">
        <v>2856</v>
      </c>
      <c r="B3128" s="291" t="s">
        <v>1164</v>
      </c>
      <c r="C3128" s="291" t="s">
        <v>1721</v>
      </c>
      <c r="D3128" s="291" t="s">
        <v>671</v>
      </c>
      <c r="E3128" s="291" t="s">
        <v>1166</v>
      </c>
      <c r="F3128" s="291" t="s">
        <v>1167</v>
      </c>
      <c r="G3128" s="291" t="s">
        <v>1170</v>
      </c>
      <c r="H3128" s="294">
        <v>18.23</v>
      </c>
      <c r="I3128" s="294">
        <v>36.456</v>
      </c>
      <c r="J3128" s="291" t="s">
        <v>1169</v>
      </c>
      <c r="K3128" s="294">
        <v>227.85</v>
      </c>
      <c r="L3128" s="294">
        <v>3473.25</v>
      </c>
      <c r="M3128" s="294">
        <v>3245.4</v>
      </c>
      <c r="N3128" s="291" t="s">
        <v>42</v>
      </c>
    </row>
    <row r="3129" s="291" customFormat="1" hidden="1" outlineLevel="2" spans="1:14">
      <c r="A3129" s="291">
        <v>2857</v>
      </c>
      <c r="B3129" s="291" t="s">
        <v>1164</v>
      </c>
      <c r="C3129" s="291" t="s">
        <v>1721</v>
      </c>
      <c r="D3129" s="291" t="s">
        <v>671</v>
      </c>
      <c r="E3129" s="291" t="s">
        <v>1166</v>
      </c>
      <c r="F3129" s="291" t="s">
        <v>1167</v>
      </c>
      <c r="G3129" s="291" t="s">
        <v>1171</v>
      </c>
      <c r="H3129" s="294">
        <v>18.23</v>
      </c>
      <c r="I3129" s="294">
        <v>36.456</v>
      </c>
      <c r="J3129" s="291" t="s">
        <v>1169</v>
      </c>
      <c r="K3129" s="294">
        <v>227.85</v>
      </c>
      <c r="L3129" s="294">
        <v>3473.25</v>
      </c>
      <c r="M3129" s="294">
        <v>3245.4</v>
      </c>
      <c r="N3129" s="291" t="s">
        <v>42</v>
      </c>
    </row>
    <row r="3130" s="291" customFormat="1" hidden="1" outlineLevel="2" spans="1:14">
      <c r="A3130" s="291">
        <v>2858</v>
      </c>
      <c r="B3130" s="291" t="s">
        <v>1164</v>
      </c>
      <c r="C3130" s="291" t="s">
        <v>1721</v>
      </c>
      <c r="D3130" s="291" t="s">
        <v>671</v>
      </c>
      <c r="E3130" s="291" t="s">
        <v>1166</v>
      </c>
      <c r="F3130" s="291" t="s">
        <v>1167</v>
      </c>
      <c r="G3130" s="291" t="s">
        <v>1172</v>
      </c>
      <c r="H3130" s="294">
        <v>18.23</v>
      </c>
      <c r="I3130" s="294">
        <v>36.456</v>
      </c>
      <c r="J3130" s="291" t="s">
        <v>1169</v>
      </c>
      <c r="K3130" s="294">
        <v>227.85</v>
      </c>
      <c r="L3130" s="294">
        <v>3473.25</v>
      </c>
      <c r="M3130" s="294">
        <v>3245.4</v>
      </c>
      <c r="N3130" s="291" t="s">
        <v>42</v>
      </c>
    </row>
    <row r="3131" s="291" customFormat="1" hidden="1" outlineLevel="2" spans="1:14">
      <c r="A3131" s="291">
        <v>2859</v>
      </c>
      <c r="B3131" s="291" t="s">
        <v>1164</v>
      </c>
      <c r="C3131" s="291" t="s">
        <v>1721</v>
      </c>
      <c r="D3131" s="291" t="s">
        <v>671</v>
      </c>
      <c r="E3131" s="291" t="s">
        <v>1166</v>
      </c>
      <c r="F3131" s="291" t="s">
        <v>1167</v>
      </c>
      <c r="G3131" s="291" t="s">
        <v>1173</v>
      </c>
      <c r="H3131" s="294">
        <v>18.23</v>
      </c>
      <c r="I3131" s="294">
        <v>36.456</v>
      </c>
      <c r="J3131" s="291" t="s">
        <v>1169</v>
      </c>
      <c r="K3131" s="294">
        <v>227.85</v>
      </c>
      <c r="L3131" s="294">
        <v>3473.25</v>
      </c>
      <c r="M3131" s="294">
        <v>3245.4</v>
      </c>
      <c r="N3131" s="291" t="s">
        <v>42</v>
      </c>
    </row>
    <row r="3132" s="291" customFormat="1" hidden="1" outlineLevel="2" spans="1:14">
      <c r="A3132" s="291">
        <v>2860</v>
      </c>
      <c r="B3132" s="291" t="s">
        <v>1164</v>
      </c>
      <c r="C3132" s="291" t="s">
        <v>1721</v>
      </c>
      <c r="D3132" s="291" t="s">
        <v>671</v>
      </c>
      <c r="E3132" s="291" t="s">
        <v>1166</v>
      </c>
      <c r="F3132" s="291" t="s">
        <v>1167</v>
      </c>
      <c r="G3132" s="291" t="s">
        <v>1174</v>
      </c>
      <c r="H3132" s="294">
        <v>18.23</v>
      </c>
      <c r="I3132" s="294">
        <v>36.456</v>
      </c>
      <c r="J3132" s="291" t="s">
        <v>1169</v>
      </c>
      <c r="K3132" s="294">
        <v>227.85</v>
      </c>
      <c r="L3132" s="294">
        <v>3473.25</v>
      </c>
      <c r="M3132" s="294">
        <v>3245.4</v>
      </c>
      <c r="N3132" s="291" t="s">
        <v>42</v>
      </c>
    </row>
    <row r="3133" s="291" customFormat="1" hidden="1" outlineLevel="2" spans="1:14">
      <c r="A3133" s="291">
        <v>2861</v>
      </c>
      <c r="B3133" s="291" t="s">
        <v>1164</v>
      </c>
      <c r="C3133" s="291" t="s">
        <v>1721</v>
      </c>
      <c r="D3133" s="291" t="s">
        <v>671</v>
      </c>
      <c r="E3133" s="291" t="s">
        <v>1166</v>
      </c>
      <c r="F3133" s="291" t="s">
        <v>1167</v>
      </c>
      <c r="G3133" s="291" t="s">
        <v>1175</v>
      </c>
      <c r="H3133" s="294">
        <v>18.23</v>
      </c>
      <c r="I3133" s="294">
        <v>36.456</v>
      </c>
      <c r="J3133" s="291" t="s">
        <v>1169</v>
      </c>
      <c r="K3133" s="294">
        <v>227.85</v>
      </c>
      <c r="L3133" s="294">
        <v>3473.25</v>
      </c>
      <c r="M3133" s="294">
        <v>3245.4</v>
      </c>
      <c r="N3133" s="291" t="s">
        <v>42</v>
      </c>
    </row>
    <row r="3134" s="291" customFormat="1" outlineLevel="1" collapsed="1" spans="4:14">
      <c r="D3134" s="293" t="s">
        <v>1722</v>
      </c>
      <c r="H3134" s="294">
        <f>SUBTOTAL(9,H3123:H3133)</f>
        <v>200.53</v>
      </c>
      <c r="I3134" s="294">
        <f>SUBTOTAL(9,I3123:I3133)</f>
        <v>401.016</v>
      </c>
      <c r="K3134" s="294"/>
      <c r="L3134" s="294"/>
      <c r="M3134" s="294"/>
      <c r="N3134" s="291">
        <f>SUBTOTAL(9,N3123:N3133)</f>
        <v>0</v>
      </c>
    </row>
    <row r="3135" s="291" customFormat="1" hidden="1" outlineLevel="2" spans="1:14">
      <c r="A3135" s="291">
        <v>2862</v>
      </c>
      <c r="B3135" s="291" t="s">
        <v>1164</v>
      </c>
      <c r="C3135" s="291" t="s">
        <v>1723</v>
      </c>
      <c r="D3135" s="291" t="s">
        <v>491</v>
      </c>
      <c r="E3135" s="291" t="s">
        <v>1166</v>
      </c>
      <c r="F3135" s="291" t="s">
        <v>1167</v>
      </c>
      <c r="G3135" s="291" t="s">
        <v>1178</v>
      </c>
      <c r="H3135" s="294">
        <v>18.23</v>
      </c>
      <c r="I3135" s="294">
        <v>36.456</v>
      </c>
      <c r="J3135" s="291" t="s">
        <v>1169</v>
      </c>
      <c r="K3135" s="294">
        <v>227.85</v>
      </c>
      <c r="L3135" s="294">
        <v>3473.25</v>
      </c>
      <c r="M3135" s="294">
        <v>3245.4</v>
      </c>
      <c r="N3135" s="291" t="s">
        <v>42</v>
      </c>
    </row>
    <row r="3136" s="291" customFormat="1" hidden="1" outlineLevel="2" spans="1:14">
      <c r="A3136" s="291">
        <v>2863</v>
      </c>
      <c r="B3136" s="291" t="s">
        <v>1164</v>
      </c>
      <c r="C3136" s="291" t="s">
        <v>1723</v>
      </c>
      <c r="D3136" s="291" t="s">
        <v>491</v>
      </c>
      <c r="E3136" s="291" t="s">
        <v>1166</v>
      </c>
      <c r="F3136" s="291" t="s">
        <v>1167</v>
      </c>
      <c r="G3136" s="291" t="s">
        <v>1179</v>
      </c>
      <c r="H3136" s="294">
        <v>18.23</v>
      </c>
      <c r="I3136" s="294">
        <v>36.456</v>
      </c>
      <c r="J3136" s="291" t="s">
        <v>1169</v>
      </c>
      <c r="K3136" s="294">
        <v>227.85</v>
      </c>
      <c r="L3136" s="294">
        <v>3473.25</v>
      </c>
      <c r="M3136" s="294">
        <v>3245.4</v>
      </c>
      <c r="N3136" s="291" t="s">
        <v>42</v>
      </c>
    </row>
    <row r="3137" s="291" customFormat="1" hidden="1" outlineLevel="2" spans="1:14">
      <c r="A3137" s="291">
        <v>2864</v>
      </c>
      <c r="B3137" s="291" t="s">
        <v>1164</v>
      </c>
      <c r="C3137" s="291" t="s">
        <v>1723</v>
      </c>
      <c r="D3137" s="291" t="s">
        <v>491</v>
      </c>
      <c r="E3137" s="291" t="s">
        <v>1166</v>
      </c>
      <c r="F3137" s="291" t="s">
        <v>1167</v>
      </c>
      <c r="G3137" s="291" t="s">
        <v>1180</v>
      </c>
      <c r="H3137" s="294">
        <v>18.23</v>
      </c>
      <c r="I3137" s="294">
        <v>36.456</v>
      </c>
      <c r="J3137" s="291" t="s">
        <v>1169</v>
      </c>
      <c r="K3137" s="294">
        <v>227.85</v>
      </c>
      <c r="L3137" s="294">
        <v>3473.25</v>
      </c>
      <c r="M3137" s="294">
        <v>3245.4</v>
      </c>
      <c r="N3137" s="291" t="s">
        <v>42</v>
      </c>
    </row>
    <row r="3138" s="291" customFormat="1" hidden="1" outlineLevel="2" spans="1:14">
      <c r="A3138" s="291">
        <v>2865</v>
      </c>
      <c r="B3138" s="291" t="s">
        <v>1164</v>
      </c>
      <c r="C3138" s="291" t="s">
        <v>1723</v>
      </c>
      <c r="D3138" s="291" t="s">
        <v>491</v>
      </c>
      <c r="E3138" s="291" t="s">
        <v>1166</v>
      </c>
      <c r="F3138" s="291" t="s">
        <v>1167</v>
      </c>
      <c r="G3138" s="291" t="s">
        <v>1181</v>
      </c>
      <c r="H3138" s="294">
        <v>18.23</v>
      </c>
      <c r="I3138" s="294">
        <v>36.456</v>
      </c>
      <c r="J3138" s="291" t="s">
        <v>1169</v>
      </c>
      <c r="K3138" s="294">
        <v>227.85</v>
      </c>
      <c r="L3138" s="294">
        <v>3473.25</v>
      </c>
      <c r="M3138" s="294">
        <v>3245.4</v>
      </c>
      <c r="N3138" s="291" t="s">
        <v>42</v>
      </c>
    </row>
    <row r="3139" s="291" customFormat="1" hidden="1" outlineLevel="2" spans="1:14">
      <c r="A3139" s="291">
        <v>2866</v>
      </c>
      <c r="B3139" s="291" t="s">
        <v>1164</v>
      </c>
      <c r="C3139" s="291" t="s">
        <v>1723</v>
      </c>
      <c r="D3139" s="291" t="s">
        <v>491</v>
      </c>
      <c r="E3139" s="291" t="s">
        <v>1166</v>
      </c>
      <c r="F3139" s="291" t="s">
        <v>1167</v>
      </c>
      <c r="G3139" s="291" t="s">
        <v>1168</v>
      </c>
      <c r="H3139" s="294">
        <v>18.23</v>
      </c>
      <c r="I3139" s="294">
        <v>36.456</v>
      </c>
      <c r="J3139" s="291" t="s">
        <v>1169</v>
      </c>
      <c r="K3139" s="294">
        <v>227.85</v>
      </c>
      <c r="L3139" s="294">
        <v>3473.25</v>
      </c>
      <c r="M3139" s="294">
        <v>3245.4</v>
      </c>
      <c r="N3139" s="291" t="s">
        <v>42</v>
      </c>
    </row>
    <row r="3140" s="291" customFormat="1" hidden="1" outlineLevel="2" spans="1:14">
      <c r="A3140" s="291">
        <v>2867</v>
      </c>
      <c r="B3140" s="291" t="s">
        <v>1164</v>
      </c>
      <c r="C3140" s="291" t="s">
        <v>1723</v>
      </c>
      <c r="D3140" s="291" t="s">
        <v>491</v>
      </c>
      <c r="E3140" s="291" t="s">
        <v>1166</v>
      </c>
      <c r="F3140" s="291" t="s">
        <v>1167</v>
      </c>
      <c r="G3140" s="291" t="s">
        <v>1170</v>
      </c>
      <c r="H3140" s="294">
        <v>18.23</v>
      </c>
      <c r="I3140" s="294">
        <v>36.456</v>
      </c>
      <c r="J3140" s="291" t="s">
        <v>1169</v>
      </c>
      <c r="K3140" s="294">
        <v>227.85</v>
      </c>
      <c r="L3140" s="294">
        <v>3473.25</v>
      </c>
      <c r="M3140" s="294">
        <v>3245.4</v>
      </c>
      <c r="N3140" s="291" t="s">
        <v>42</v>
      </c>
    </row>
    <row r="3141" s="291" customFormat="1" hidden="1" outlineLevel="2" spans="1:14">
      <c r="A3141" s="291">
        <v>2868</v>
      </c>
      <c r="B3141" s="291" t="s">
        <v>1164</v>
      </c>
      <c r="C3141" s="291" t="s">
        <v>1723</v>
      </c>
      <c r="D3141" s="291" t="s">
        <v>491</v>
      </c>
      <c r="E3141" s="291" t="s">
        <v>1166</v>
      </c>
      <c r="F3141" s="291" t="s">
        <v>1167</v>
      </c>
      <c r="G3141" s="291" t="s">
        <v>1171</v>
      </c>
      <c r="H3141" s="294">
        <v>18.23</v>
      </c>
      <c r="I3141" s="294">
        <v>36.456</v>
      </c>
      <c r="J3141" s="291" t="s">
        <v>1169</v>
      </c>
      <c r="K3141" s="294">
        <v>227.85</v>
      </c>
      <c r="L3141" s="294">
        <v>3473.25</v>
      </c>
      <c r="M3141" s="294">
        <v>3245.4</v>
      </c>
      <c r="N3141" s="291" t="s">
        <v>42</v>
      </c>
    </row>
    <row r="3142" s="291" customFormat="1" hidden="1" outlineLevel="2" spans="1:14">
      <c r="A3142" s="291">
        <v>2869</v>
      </c>
      <c r="B3142" s="291" t="s">
        <v>1164</v>
      </c>
      <c r="C3142" s="291" t="s">
        <v>1723</v>
      </c>
      <c r="D3142" s="291" t="s">
        <v>491</v>
      </c>
      <c r="E3142" s="291" t="s">
        <v>1166</v>
      </c>
      <c r="F3142" s="291" t="s">
        <v>1167</v>
      </c>
      <c r="G3142" s="291" t="s">
        <v>1172</v>
      </c>
      <c r="H3142" s="294">
        <v>18.23</v>
      </c>
      <c r="I3142" s="294">
        <v>36.456</v>
      </c>
      <c r="J3142" s="291" t="s">
        <v>1169</v>
      </c>
      <c r="K3142" s="294">
        <v>227.85</v>
      </c>
      <c r="L3142" s="294">
        <v>3473.25</v>
      </c>
      <c r="M3142" s="294">
        <v>3245.4</v>
      </c>
      <c r="N3142" s="291" t="s">
        <v>42</v>
      </c>
    </row>
    <row r="3143" s="291" customFormat="1" hidden="1" outlineLevel="2" spans="1:14">
      <c r="A3143" s="291">
        <v>2870</v>
      </c>
      <c r="B3143" s="291" t="s">
        <v>1164</v>
      </c>
      <c r="C3143" s="291" t="s">
        <v>1723</v>
      </c>
      <c r="D3143" s="291" t="s">
        <v>491</v>
      </c>
      <c r="E3143" s="291" t="s">
        <v>1166</v>
      </c>
      <c r="F3143" s="291" t="s">
        <v>1167</v>
      </c>
      <c r="G3143" s="291" t="s">
        <v>1173</v>
      </c>
      <c r="H3143" s="294">
        <v>18.23</v>
      </c>
      <c r="I3143" s="294">
        <v>36.456</v>
      </c>
      <c r="J3143" s="291" t="s">
        <v>1169</v>
      </c>
      <c r="K3143" s="294">
        <v>227.85</v>
      </c>
      <c r="L3143" s="294">
        <v>3473.25</v>
      </c>
      <c r="M3143" s="294">
        <v>3245.4</v>
      </c>
      <c r="N3143" s="291" t="s">
        <v>42</v>
      </c>
    </row>
    <row r="3144" s="291" customFormat="1" hidden="1" outlineLevel="2" spans="1:14">
      <c r="A3144" s="291">
        <v>2871</v>
      </c>
      <c r="B3144" s="291" t="s">
        <v>1164</v>
      </c>
      <c r="C3144" s="291" t="s">
        <v>1723</v>
      </c>
      <c r="D3144" s="291" t="s">
        <v>491</v>
      </c>
      <c r="E3144" s="291" t="s">
        <v>1166</v>
      </c>
      <c r="F3144" s="291" t="s">
        <v>1167</v>
      </c>
      <c r="G3144" s="291" t="s">
        <v>1174</v>
      </c>
      <c r="H3144" s="294">
        <v>18.23</v>
      </c>
      <c r="I3144" s="294">
        <v>36.456</v>
      </c>
      <c r="J3144" s="291" t="s">
        <v>1169</v>
      </c>
      <c r="K3144" s="294">
        <v>227.85</v>
      </c>
      <c r="L3144" s="294">
        <v>3473.25</v>
      </c>
      <c r="M3144" s="294">
        <v>3245.4</v>
      </c>
      <c r="N3144" s="291" t="s">
        <v>42</v>
      </c>
    </row>
    <row r="3145" s="291" customFormat="1" hidden="1" outlineLevel="2" spans="1:14">
      <c r="A3145" s="291">
        <v>2872</v>
      </c>
      <c r="B3145" s="291" t="s">
        <v>1164</v>
      </c>
      <c r="C3145" s="291" t="s">
        <v>1723</v>
      </c>
      <c r="D3145" s="291" t="s">
        <v>491</v>
      </c>
      <c r="E3145" s="291" t="s">
        <v>1166</v>
      </c>
      <c r="F3145" s="291" t="s">
        <v>1167</v>
      </c>
      <c r="G3145" s="291" t="s">
        <v>1175</v>
      </c>
      <c r="H3145" s="294">
        <v>18.23</v>
      </c>
      <c r="I3145" s="294">
        <v>36.456</v>
      </c>
      <c r="J3145" s="291" t="s">
        <v>1169</v>
      </c>
      <c r="K3145" s="294">
        <v>227.85</v>
      </c>
      <c r="L3145" s="294">
        <v>3473.25</v>
      </c>
      <c r="M3145" s="294">
        <v>3245.4</v>
      </c>
      <c r="N3145" s="291" t="s">
        <v>42</v>
      </c>
    </row>
    <row r="3146" s="291" customFormat="1" outlineLevel="1" collapsed="1" spans="4:14">
      <c r="D3146" s="293" t="s">
        <v>1724</v>
      </c>
      <c r="H3146" s="294">
        <f>SUBTOTAL(9,H3135:H3145)</f>
        <v>200.53</v>
      </c>
      <c r="I3146" s="294">
        <f>SUBTOTAL(9,I3135:I3145)</f>
        <v>401.016</v>
      </c>
      <c r="K3146" s="294"/>
      <c r="L3146" s="294"/>
      <c r="M3146" s="294"/>
      <c r="N3146" s="291">
        <f>SUBTOTAL(9,N3135:N3145)</f>
        <v>0</v>
      </c>
    </row>
    <row r="3147" s="291" customFormat="1" hidden="1" outlineLevel="2" spans="1:14">
      <c r="A3147" s="291">
        <v>2873</v>
      </c>
      <c r="B3147" s="291" t="s">
        <v>1164</v>
      </c>
      <c r="C3147" s="291" t="s">
        <v>1725</v>
      </c>
      <c r="D3147" s="291" t="s">
        <v>422</v>
      </c>
      <c r="E3147" s="291" t="s">
        <v>1166</v>
      </c>
      <c r="F3147" s="291" t="s">
        <v>1167</v>
      </c>
      <c r="G3147" s="291" t="s">
        <v>1178</v>
      </c>
      <c r="H3147" s="294">
        <v>18.23</v>
      </c>
      <c r="I3147" s="294">
        <v>36.456</v>
      </c>
      <c r="J3147" s="291" t="s">
        <v>1169</v>
      </c>
      <c r="K3147" s="294">
        <v>227.85</v>
      </c>
      <c r="L3147" s="294">
        <v>3473.25</v>
      </c>
      <c r="M3147" s="294">
        <v>3245.4</v>
      </c>
      <c r="N3147" s="291" t="s">
        <v>42</v>
      </c>
    </row>
    <row r="3148" s="291" customFormat="1" hidden="1" outlineLevel="2" spans="1:14">
      <c r="A3148" s="291">
        <v>2874</v>
      </c>
      <c r="B3148" s="291" t="s">
        <v>1164</v>
      </c>
      <c r="C3148" s="291" t="s">
        <v>1725</v>
      </c>
      <c r="D3148" s="291" t="s">
        <v>422</v>
      </c>
      <c r="E3148" s="291" t="s">
        <v>1166</v>
      </c>
      <c r="F3148" s="291" t="s">
        <v>1167</v>
      </c>
      <c r="G3148" s="291" t="s">
        <v>1179</v>
      </c>
      <c r="H3148" s="294">
        <v>18.23</v>
      </c>
      <c r="I3148" s="294">
        <v>36.456</v>
      </c>
      <c r="J3148" s="291" t="s">
        <v>1169</v>
      </c>
      <c r="K3148" s="294">
        <v>227.85</v>
      </c>
      <c r="L3148" s="294">
        <v>3473.25</v>
      </c>
      <c r="M3148" s="294">
        <v>3245.4</v>
      </c>
      <c r="N3148" s="291" t="s">
        <v>42</v>
      </c>
    </row>
    <row r="3149" s="291" customFormat="1" hidden="1" outlineLevel="2" spans="1:14">
      <c r="A3149" s="291">
        <v>2875</v>
      </c>
      <c r="B3149" s="291" t="s">
        <v>1164</v>
      </c>
      <c r="C3149" s="291" t="s">
        <v>1725</v>
      </c>
      <c r="D3149" s="291" t="s">
        <v>422</v>
      </c>
      <c r="E3149" s="291" t="s">
        <v>1166</v>
      </c>
      <c r="F3149" s="291" t="s">
        <v>1167</v>
      </c>
      <c r="G3149" s="291" t="s">
        <v>1180</v>
      </c>
      <c r="H3149" s="294">
        <v>18.23</v>
      </c>
      <c r="I3149" s="294">
        <v>36.456</v>
      </c>
      <c r="J3149" s="291" t="s">
        <v>1169</v>
      </c>
      <c r="K3149" s="294">
        <v>227.85</v>
      </c>
      <c r="L3149" s="294">
        <v>3473.25</v>
      </c>
      <c r="M3149" s="294">
        <v>3245.4</v>
      </c>
      <c r="N3149" s="291" t="s">
        <v>42</v>
      </c>
    </row>
    <row r="3150" s="291" customFormat="1" hidden="1" outlineLevel="2" spans="1:14">
      <c r="A3150" s="291">
        <v>2876</v>
      </c>
      <c r="B3150" s="291" t="s">
        <v>1164</v>
      </c>
      <c r="C3150" s="291" t="s">
        <v>1725</v>
      </c>
      <c r="D3150" s="291" t="s">
        <v>422</v>
      </c>
      <c r="E3150" s="291" t="s">
        <v>1166</v>
      </c>
      <c r="F3150" s="291" t="s">
        <v>1167</v>
      </c>
      <c r="G3150" s="291" t="s">
        <v>1181</v>
      </c>
      <c r="H3150" s="294">
        <v>18.23</v>
      </c>
      <c r="I3150" s="294">
        <v>36.456</v>
      </c>
      <c r="J3150" s="291" t="s">
        <v>1169</v>
      </c>
      <c r="K3150" s="294">
        <v>227.85</v>
      </c>
      <c r="L3150" s="294">
        <v>3473.25</v>
      </c>
      <c r="M3150" s="294">
        <v>3245.4</v>
      </c>
      <c r="N3150" s="291" t="s">
        <v>42</v>
      </c>
    </row>
    <row r="3151" s="291" customFormat="1" hidden="1" outlineLevel="2" spans="1:14">
      <c r="A3151" s="291">
        <v>2877</v>
      </c>
      <c r="B3151" s="291" t="s">
        <v>1164</v>
      </c>
      <c r="C3151" s="291" t="s">
        <v>1725</v>
      </c>
      <c r="D3151" s="291" t="s">
        <v>422</v>
      </c>
      <c r="E3151" s="291" t="s">
        <v>1166</v>
      </c>
      <c r="F3151" s="291" t="s">
        <v>1167</v>
      </c>
      <c r="G3151" s="291" t="s">
        <v>1168</v>
      </c>
      <c r="H3151" s="294">
        <v>18.23</v>
      </c>
      <c r="I3151" s="294">
        <v>36.456</v>
      </c>
      <c r="J3151" s="291" t="s">
        <v>1169</v>
      </c>
      <c r="K3151" s="294">
        <v>227.85</v>
      </c>
      <c r="L3151" s="294">
        <v>3473.25</v>
      </c>
      <c r="M3151" s="294">
        <v>3245.4</v>
      </c>
      <c r="N3151" s="291" t="s">
        <v>42</v>
      </c>
    </row>
    <row r="3152" s="291" customFormat="1" hidden="1" outlineLevel="2" spans="1:14">
      <c r="A3152" s="291">
        <v>2878</v>
      </c>
      <c r="B3152" s="291" t="s">
        <v>1164</v>
      </c>
      <c r="C3152" s="291" t="s">
        <v>1725</v>
      </c>
      <c r="D3152" s="291" t="s">
        <v>422</v>
      </c>
      <c r="E3152" s="291" t="s">
        <v>1166</v>
      </c>
      <c r="F3152" s="291" t="s">
        <v>1167</v>
      </c>
      <c r="G3152" s="291" t="s">
        <v>1170</v>
      </c>
      <c r="H3152" s="294">
        <v>18.23</v>
      </c>
      <c r="I3152" s="294">
        <v>36.456</v>
      </c>
      <c r="J3152" s="291" t="s">
        <v>1169</v>
      </c>
      <c r="K3152" s="294">
        <v>227.85</v>
      </c>
      <c r="L3152" s="294">
        <v>3473.25</v>
      </c>
      <c r="M3152" s="294">
        <v>3245.4</v>
      </c>
      <c r="N3152" s="291" t="s">
        <v>42</v>
      </c>
    </row>
    <row r="3153" s="291" customFormat="1" hidden="1" outlineLevel="2" spans="1:14">
      <c r="A3153" s="291">
        <v>2879</v>
      </c>
      <c r="B3153" s="291" t="s">
        <v>1164</v>
      </c>
      <c r="C3153" s="291" t="s">
        <v>1725</v>
      </c>
      <c r="D3153" s="291" t="s">
        <v>422</v>
      </c>
      <c r="E3153" s="291" t="s">
        <v>1166</v>
      </c>
      <c r="F3153" s="291" t="s">
        <v>1167</v>
      </c>
      <c r="G3153" s="291" t="s">
        <v>1171</v>
      </c>
      <c r="H3153" s="294">
        <v>18.23</v>
      </c>
      <c r="I3153" s="294">
        <v>36.456</v>
      </c>
      <c r="J3153" s="291" t="s">
        <v>1169</v>
      </c>
      <c r="K3153" s="294">
        <v>227.85</v>
      </c>
      <c r="L3153" s="294">
        <v>3473.25</v>
      </c>
      <c r="M3153" s="294">
        <v>3245.4</v>
      </c>
      <c r="N3153" s="291" t="s">
        <v>42</v>
      </c>
    </row>
    <row r="3154" s="291" customFormat="1" hidden="1" outlineLevel="2" spans="1:14">
      <c r="A3154" s="291">
        <v>2880</v>
      </c>
      <c r="B3154" s="291" t="s">
        <v>1164</v>
      </c>
      <c r="C3154" s="291" t="s">
        <v>1725</v>
      </c>
      <c r="D3154" s="291" t="s">
        <v>422</v>
      </c>
      <c r="E3154" s="291" t="s">
        <v>1166</v>
      </c>
      <c r="F3154" s="291" t="s">
        <v>1167</v>
      </c>
      <c r="G3154" s="291" t="s">
        <v>1172</v>
      </c>
      <c r="H3154" s="294">
        <v>18.23</v>
      </c>
      <c r="I3154" s="294">
        <v>36.456</v>
      </c>
      <c r="J3154" s="291" t="s">
        <v>1169</v>
      </c>
      <c r="K3154" s="294">
        <v>227.85</v>
      </c>
      <c r="L3154" s="294">
        <v>3473.25</v>
      </c>
      <c r="M3154" s="294">
        <v>3245.4</v>
      </c>
      <c r="N3154" s="291" t="s">
        <v>42</v>
      </c>
    </row>
    <row r="3155" s="291" customFormat="1" hidden="1" outlineLevel="2" spans="1:14">
      <c r="A3155" s="291">
        <v>2881</v>
      </c>
      <c r="B3155" s="291" t="s">
        <v>1164</v>
      </c>
      <c r="C3155" s="291" t="s">
        <v>1725</v>
      </c>
      <c r="D3155" s="291" t="s">
        <v>422</v>
      </c>
      <c r="E3155" s="291" t="s">
        <v>1166</v>
      </c>
      <c r="F3155" s="291" t="s">
        <v>1167</v>
      </c>
      <c r="G3155" s="291" t="s">
        <v>1173</v>
      </c>
      <c r="H3155" s="294">
        <v>18.23</v>
      </c>
      <c r="I3155" s="294">
        <v>36.456</v>
      </c>
      <c r="J3155" s="291" t="s">
        <v>1169</v>
      </c>
      <c r="K3155" s="294">
        <v>227.85</v>
      </c>
      <c r="L3155" s="294">
        <v>3473.25</v>
      </c>
      <c r="M3155" s="294">
        <v>3245.4</v>
      </c>
      <c r="N3155" s="291" t="s">
        <v>42</v>
      </c>
    </row>
    <row r="3156" s="291" customFormat="1" hidden="1" outlineLevel="2" spans="1:14">
      <c r="A3156" s="291">
        <v>2882</v>
      </c>
      <c r="B3156" s="291" t="s">
        <v>1164</v>
      </c>
      <c r="C3156" s="291" t="s">
        <v>1725</v>
      </c>
      <c r="D3156" s="291" t="s">
        <v>422</v>
      </c>
      <c r="E3156" s="291" t="s">
        <v>1166</v>
      </c>
      <c r="F3156" s="291" t="s">
        <v>1167</v>
      </c>
      <c r="G3156" s="291" t="s">
        <v>1174</v>
      </c>
      <c r="H3156" s="294">
        <v>18.23</v>
      </c>
      <c r="I3156" s="294">
        <v>36.456</v>
      </c>
      <c r="J3156" s="291" t="s">
        <v>1169</v>
      </c>
      <c r="K3156" s="294">
        <v>227.85</v>
      </c>
      <c r="L3156" s="294">
        <v>3473.25</v>
      </c>
      <c r="M3156" s="294">
        <v>3245.4</v>
      </c>
      <c r="N3156" s="291" t="s">
        <v>42</v>
      </c>
    </row>
    <row r="3157" s="291" customFormat="1" hidden="1" outlineLevel="2" spans="1:14">
      <c r="A3157" s="291">
        <v>2883</v>
      </c>
      <c r="B3157" s="291" t="s">
        <v>1164</v>
      </c>
      <c r="C3157" s="291" t="s">
        <v>1725</v>
      </c>
      <c r="D3157" s="291" t="s">
        <v>422</v>
      </c>
      <c r="E3157" s="291" t="s">
        <v>1166</v>
      </c>
      <c r="F3157" s="291" t="s">
        <v>1167</v>
      </c>
      <c r="G3157" s="291" t="s">
        <v>1175</v>
      </c>
      <c r="H3157" s="294">
        <v>18.23</v>
      </c>
      <c r="I3157" s="294">
        <v>36.456</v>
      </c>
      <c r="J3157" s="291" t="s">
        <v>1169</v>
      </c>
      <c r="K3157" s="294">
        <v>227.85</v>
      </c>
      <c r="L3157" s="294">
        <v>3473.25</v>
      </c>
      <c r="M3157" s="294">
        <v>3245.4</v>
      </c>
      <c r="N3157" s="291" t="s">
        <v>42</v>
      </c>
    </row>
    <row r="3158" s="291" customFormat="1" outlineLevel="1" collapsed="1" spans="4:14">
      <c r="D3158" s="293" t="s">
        <v>1726</v>
      </c>
      <c r="H3158" s="294">
        <f>SUBTOTAL(9,H3147:H3157)</f>
        <v>200.53</v>
      </c>
      <c r="I3158" s="294">
        <f>SUBTOTAL(9,I3147:I3157)</f>
        <v>401.016</v>
      </c>
      <c r="K3158" s="294"/>
      <c r="L3158" s="294"/>
      <c r="M3158" s="294"/>
      <c r="N3158" s="291">
        <f>SUBTOTAL(9,N3147:N3157)</f>
        <v>0</v>
      </c>
    </row>
    <row r="3159" s="291" customFormat="1" hidden="1" outlineLevel="2" spans="1:14">
      <c r="A3159" s="291">
        <v>2884</v>
      </c>
      <c r="B3159" s="291" t="s">
        <v>1164</v>
      </c>
      <c r="C3159" s="291" t="s">
        <v>1727</v>
      </c>
      <c r="D3159" s="291" t="s">
        <v>512</v>
      </c>
      <c r="E3159" s="291" t="s">
        <v>1166</v>
      </c>
      <c r="F3159" s="291" t="s">
        <v>1167</v>
      </c>
      <c r="G3159" s="291" t="s">
        <v>1178</v>
      </c>
      <c r="H3159" s="294">
        <v>18.23</v>
      </c>
      <c r="I3159" s="294">
        <v>36.456</v>
      </c>
      <c r="J3159" s="291" t="s">
        <v>1169</v>
      </c>
      <c r="K3159" s="294">
        <v>227.85</v>
      </c>
      <c r="L3159" s="294">
        <v>3473.25</v>
      </c>
      <c r="M3159" s="294">
        <v>3245.4</v>
      </c>
      <c r="N3159" s="291" t="s">
        <v>42</v>
      </c>
    </row>
    <row r="3160" s="291" customFormat="1" hidden="1" outlineLevel="2" spans="1:14">
      <c r="A3160" s="291">
        <v>2885</v>
      </c>
      <c r="B3160" s="291" t="s">
        <v>1164</v>
      </c>
      <c r="C3160" s="291" t="s">
        <v>1727</v>
      </c>
      <c r="D3160" s="291" t="s">
        <v>512</v>
      </c>
      <c r="E3160" s="291" t="s">
        <v>1166</v>
      </c>
      <c r="F3160" s="291" t="s">
        <v>1167</v>
      </c>
      <c r="G3160" s="291" t="s">
        <v>1179</v>
      </c>
      <c r="H3160" s="294">
        <v>18.23</v>
      </c>
      <c r="I3160" s="294">
        <v>36.456</v>
      </c>
      <c r="J3160" s="291" t="s">
        <v>1169</v>
      </c>
      <c r="K3160" s="294">
        <v>227.85</v>
      </c>
      <c r="L3160" s="294">
        <v>3473.25</v>
      </c>
      <c r="M3160" s="294">
        <v>3245.4</v>
      </c>
      <c r="N3160" s="291" t="s">
        <v>42</v>
      </c>
    </row>
    <row r="3161" s="291" customFormat="1" hidden="1" outlineLevel="2" spans="1:14">
      <c r="A3161" s="291">
        <v>2886</v>
      </c>
      <c r="B3161" s="291" t="s">
        <v>1164</v>
      </c>
      <c r="C3161" s="291" t="s">
        <v>1727</v>
      </c>
      <c r="D3161" s="291" t="s">
        <v>512</v>
      </c>
      <c r="E3161" s="291" t="s">
        <v>1166</v>
      </c>
      <c r="F3161" s="291" t="s">
        <v>1167</v>
      </c>
      <c r="G3161" s="291" t="s">
        <v>1180</v>
      </c>
      <c r="H3161" s="294">
        <v>18.23</v>
      </c>
      <c r="I3161" s="294">
        <v>36.456</v>
      </c>
      <c r="J3161" s="291" t="s">
        <v>1169</v>
      </c>
      <c r="K3161" s="294">
        <v>227.85</v>
      </c>
      <c r="L3161" s="294">
        <v>3473.25</v>
      </c>
      <c r="M3161" s="294">
        <v>3245.4</v>
      </c>
      <c r="N3161" s="291" t="s">
        <v>42</v>
      </c>
    </row>
    <row r="3162" s="291" customFormat="1" hidden="1" outlineLevel="2" spans="1:14">
      <c r="A3162" s="291">
        <v>2887</v>
      </c>
      <c r="B3162" s="291" t="s">
        <v>1164</v>
      </c>
      <c r="C3162" s="291" t="s">
        <v>1727</v>
      </c>
      <c r="D3162" s="291" t="s">
        <v>512</v>
      </c>
      <c r="E3162" s="291" t="s">
        <v>1166</v>
      </c>
      <c r="F3162" s="291" t="s">
        <v>1167</v>
      </c>
      <c r="G3162" s="291" t="s">
        <v>1181</v>
      </c>
      <c r="H3162" s="294">
        <v>18.23</v>
      </c>
      <c r="I3162" s="294">
        <v>36.456</v>
      </c>
      <c r="J3162" s="291" t="s">
        <v>1169</v>
      </c>
      <c r="K3162" s="294">
        <v>227.85</v>
      </c>
      <c r="L3162" s="294">
        <v>3473.25</v>
      </c>
      <c r="M3162" s="294">
        <v>3245.4</v>
      </c>
      <c r="N3162" s="291" t="s">
        <v>42</v>
      </c>
    </row>
    <row r="3163" s="291" customFormat="1" hidden="1" outlineLevel="2" spans="1:14">
      <c r="A3163" s="291">
        <v>2888</v>
      </c>
      <c r="B3163" s="291" t="s">
        <v>1164</v>
      </c>
      <c r="C3163" s="291" t="s">
        <v>1727</v>
      </c>
      <c r="D3163" s="291" t="s">
        <v>512</v>
      </c>
      <c r="E3163" s="291" t="s">
        <v>1166</v>
      </c>
      <c r="F3163" s="291" t="s">
        <v>1167</v>
      </c>
      <c r="G3163" s="291" t="s">
        <v>1168</v>
      </c>
      <c r="H3163" s="294">
        <v>18.23</v>
      </c>
      <c r="I3163" s="294">
        <v>36.456</v>
      </c>
      <c r="J3163" s="291" t="s">
        <v>1169</v>
      </c>
      <c r="K3163" s="294">
        <v>227.85</v>
      </c>
      <c r="L3163" s="294">
        <v>3473.25</v>
      </c>
      <c r="M3163" s="294">
        <v>3245.4</v>
      </c>
      <c r="N3163" s="291" t="s">
        <v>42</v>
      </c>
    </row>
    <row r="3164" s="291" customFormat="1" hidden="1" outlineLevel="2" spans="1:14">
      <c r="A3164" s="291">
        <v>2889</v>
      </c>
      <c r="B3164" s="291" t="s">
        <v>1164</v>
      </c>
      <c r="C3164" s="291" t="s">
        <v>1727</v>
      </c>
      <c r="D3164" s="291" t="s">
        <v>512</v>
      </c>
      <c r="E3164" s="291" t="s">
        <v>1166</v>
      </c>
      <c r="F3164" s="291" t="s">
        <v>1167</v>
      </c>
      <c r="G3164" s="291" t="s">
        <v>1170</v>
      </c>
      <c r="H3164" s="294">
        <v>18.23</v>
      </c>
      <c r="I3164" s="294">
        <v>36.456</v>
      </c>
      <c r="J3164" s="291" t="s">
        <v>1169</v>
      </c>
      <c r="K3164" s="294">
        <v>227.85</v>
      </c>
      <c r="L3164" s="294">
        <v>3473.25</v>
      </c>
      <c r="M3164" s="294">
        <v>3245.4</v>
      </c>
      <c r="N3164" s="291" t="s">
        <v>42</v>
      </c>
    </row>
    <row r="3165" s="291" customFormat="1" hidden="1" outlineLevel="2" spans="1:14">
      <c r="A3165" s="291">
        <v>2890</v>
      </c>
      <c r="B3165" s="291" t="s">
        <v>1164</v>
      </c>
      <c r="C3165" s="291" t="s">
        <v>1727</v>
      </c>
      <c r="D3165" s="291" t="s">
        <v>512</v>
      </c>
      <c r="E3165" s="291" t="s">
        <v>1166</v>
      </c>
      <c r="F3165" s="291" t="s">
        <v>1167</v>
      </c>
      <c r="G3165" s="291" t="s">
        <v>1171</v>
      </c>
      <c r="H3165" s="294">
        <v>18.23</v>
      </c>
      <c r="I3165" s="294">
        <v>36.456</v>
      </c>
      <c r="J3165" s="291" t="s">
        <v>1169</v>
      </c>
      <c r="K3165" s="294">
        <v>227.85</v>
      </c>
      <c r="L3165" s="294">
        <v>3473.25</v>
      </c>
      <c r="M3165" s="294">
        <v>3245.4</v>
      </c>
      <c r="N3165" s="291" t="s">
        <v>42</v>
      </c>
    </row>
    <row r="3166" s="291" customFormat="1" hidden="1" outlineLevel="2" spans="1:14">
      <c r="A3166" s="291">
        <v>2891</v>
      </c>
      <c r="B3166" s="291" t="s">
        <v>1164</v>
      </c>
      <c r="C3166" s="291" t="s">
        <v>1727</v>
      </c>
      <c r="D3166" s="291" t="s">
        <v>512</v>
      </c>
      <c r="E3166" s="291" t="s">
        <v>1166</v>
      </c>
      <c r="F3166" s="291" t="s">
        <v>1167</v>
      </c>
      <c r="G3166" s="291" t="s">
        <v>1172</v>
      </c>
      <c r="H3166" s="294">
        <v>18.23</v>
      </c>
      <c r="I3166" s="294">
        <v>36.456</v>
      </c>
      <c r="J3166" s="291" t="s">
        <v>1169</v>
      </c>
      <c r="K3166" s="294">
        <v>227.85</v>
      </c>
      <c r="L3166" s="294">
        <v>3473.25</v>
      </c>
      <c r="M3166" s="294">
        <v>3245.4</v>
      </c>
      <c r="N3166" s="291" t="s">
        <v>42</v>
      </c>
    </row>
    <row r="3167" s="291" customFormat="1" hidden="1" outlineLevel="2" spans="1:14">
      <c r="A3167" s="291">
        <v>2892</v>
      </c>
      <c r="B3167" s="291" t="s">
        <v>1164</v>
      </c>
      <c r="C3167" s="291" t="s">
        <v>1727</v>
      </c>
      <c r="D3167" s="291" t="s">
        <v>512</v>
      </c>
      <c r="E3167" s="291" t="s">
        <v>1166</v>
      </c>
      <c r="F3167" s="291" t="s">
        <v>1167</v>
      </c>
      <c r="G3167" s="291" t="s">
        <v>1173</v>
      </c>
      <c r="H3167" s="294">
        <v>18.23</v>
      </c>
      <c r="I3167" s="294">
        <v>36.456</v>
      </c>
      <c r="J3167" s="291" t="s">
        <v>1169</v>
      </c>
      <c r="K3167" s="294">
        <v>227.85</v>
      </c>
      <c r="L3167" s="294">
        <v>3473.25</v>
      </c>
      <c r="M3167" s="294">
        <v>3245.4</v>
      </c>
      <c r="N3167" s="291" t="s">
        <v>42</v>
      </c>
    </row>
    <row r="3168" s="291" customFormat="1" hidden="1" outlineLevel="2" spans="1:14">
      <c r="A3168" s="291">
        <v>2893</v>
      </c>
      <c r="B3168" s="291" t="s">
        <v>1164</v>
      </c>
      <c r="C3168" s="291" t="s">
        <v>1727</v>
      </c>
      <c r="D3168" s="291" t="s">
        <v>512</v>
      </c>
      <c r="E3168" s="291" t="s">
        <v>1166</v>
      </c>
      <c r="F3168" s="291" t="s">
        <v>1167</v>
      </c>
      <c r="G3168" s="291" t="s">
        <v>1174</v>
      </c>
      <c r="H3168" s="294">
        <v>18.23</v>
      </c>
      <c r="I3168" s="294">
        <v>36.456</v>
      </c>
      <c r="J3168" s="291" t="s">
        <v>1169</v>
      </c>
      <c r="K3168" s="294">
        <v>227.85</v>
      </c>
      <c r="L3168" s="294">
        <v>3473.25</v>
      </c>
      <c r="M3168" s="294">
        <v>3245.4</v>
      </c>
      <c r="N3168" s="291" t="s">
        <v>42</v>
      </c>
    </row>
    <row r="3169" s="291" customFormat="1" hidden="1" outlineLevel="2" spans="1:14">
      <c r="A3169" s="291">
        <v>2894</v>
      </c>
      <c r="B3169" s="291" t="s">
        <v>1164</v>
      </c>
      <c r="C3169" s="291" t="s">
        <v>1727</v>
      </c>
      <c r="D3169" s="291" t="s">
        <v>512</v>
      </c>
      <c r="E3169" s="291" t="s">
        <v>1166</v>
      </c>
      <c r="F3169" s="291" t="s">
        <v>1167</v>
      </c>
      <c r="G3169" s="291" t="s">
        <v>1175</v>
      </c>
      <c r="H3169" s="294">
        <v>18.23</v>
      </c>
      <c r="I3169" s="294">
        <v>36.456</v>
      </c>
      <c r="J3169" s="291" t="s">
        <v>1169</v>
      </c>
      <c r="K3169" s="294">
        <v>227.85</v>
      </c>
      <c r="L3169" s="294">
        <v>3473.25</v>
      </c>
      <c r="M3169" s="294">
        <v>3245.4</v>
      </c>
      <c r="N3169" s="291" t="s">
        <v>42</v>
      </c>
    </row>
    <row r="3170" s="291" customFormat="1" outlineLevel="1" collapsed="1" spans="4:14">
      <c r="D3170" s="293" t="s">
        <v>1728</v>
      </c>
      <c r="H3170" s="294">
        <f>SUBTOTAL(9,H3159:H3169)</f>
        <v>200.53</v>
      </c>
      <c r="I3170" s="294">
        <f>SUBTOTAL(9,I3159:I3169)</f>
        <v>401.016</v>
      </c>
      <c r="K3170" s="294"/>
      <c r="L3170" s="294"/>
      <c r="M3170" s="294"/>
      <c r="N3170" s="291">
        <f>SUBTOTAL(9,N3159:N3169)</f>
        <v>0</v>
      </c>
    </row>
    <row r="3171" s="291" customFormat="1" hidden="1" outlineLevel="2" spans="1:14">
      <c r="A3171" s="291">
        <v>2895</v>
      </c>
      <c r="B3171" s="291" t="s">
        <v>1164</v>
      </c>
      <c r="C3171" s="291" t="s">
        <v>1729</v>
      </c>
      <c r="D3171" s="291" t="s">
        <v>436</v>
      </c>
      <c r="E3171" s="291" t="s">
        <v>1166</v>
      </c>
      <c r="F3171" s="291" t="s">
        <v>1167</v>
      </c>
      <c r="G3171" s="291" t="s">
        <v>1178</v>
      </c>
      <c r="H3171" s="294">
        <v>18.23</v>
      </c>
      <c r="I3171" s="294">
        <v>36.456</v>
      </c>
      <c r="J3171" s="291" t="s">
        <v>1169</v>
      </c>
      <c r="K3171" s="294">
        <v>227.85</v>
      </c>
      <c r="L3171" s="294">
        <v>3473.25</v>
      </c>
      <c r="M3171" s="294">
        <v>3245.4</v>
      </c>
      <c r="N3171" s="291" t="s">
        <v>42</v>
      </c>
    </row>
    <row r="3172" s="291" customFormat="1" hidden="1" outlineLevel="2" spans="1:14">
      <c r="A3172" s="291">
        <v>2896</v>
      </c>
      <c r="B3172" s="291" t="s">
        <v>1164</v>
      </c>
      <c r="C3172" s="291" t="s">
        <v>1729</v>
      </c>
      <c r="D3172" s="291" t="s">
        <v>436</v>
      </c>
      <c r="E3172" s="291" t="s">
        <v>1166</v>
      </c>
      <c r="F3172" s="291" t="s">
        <v>1167</v>
      </c>
      <c r="G3172" s="291" t="s">
        <v>1179</v>
      </c>
      <c r="H3172" s="294">
        <v>18.23</v>
      </c>
      <c r="I3172" s="294">
        <v>36.456</v>
      </c>
      <c r="J3172" s="291" t="s">
        <v>1169</v>
      </c>
      <c r="K3172" s="294">
        <v>227.85</v>
      </c>
      <c r="L3172" s="294">
        <v>3473.25</v>
      </c>
      <c r="M3172" s="294">
        <v>3245.4</v>
      </c>
      <c r="N3172" s="291" t="s">
        <v>42</v>
      </c>
    </row>
    <row r="3173" s="291" customFormat="1" hidden="1" outlineLevel="2" spans="1:14">
      <c r="A3173" s="291">
        <v>2897</v>
      </c>
      <c r="B3173" s="291" t="s">
        <v>1164</v>
      </c>
      <c r="C3173" s="291" t="s">
        <v>1729</v>
      </c>
      <c r="D3173" s="291" t="s">
        <v>436</v>
      </c>
      <c r="E3173" s="291" t="s">
        <v>1166</v>
      </c>
      <c r="F3173" s="291" t="s">
        <v>1167</v>
      </c>
      <c r="G3173" s="291" t="s">
        <v>1180</v>
      </c>
      <c r="H3173" s="294">
        <v>18.23</v>
      </c>
      <c r="I3173" s="294">
        <v>36.456</v>
      </c>
      <c r="J3173" s="291" t="s">
        <v>1169</v>
      </c>
      <c r="K3173" s="294">
        <v>227.85</v>
      </c>
      <c r="L3173" s="294">
        <v>3473.25</v>
      </c>
      <c r="M3173" s="294">
        <v>3245.4</v>
      </c>
      <c r="N3173" s="291" t="s">
        <v>42</v>
      </c>
    </row>
    <row r="3174" s="291" customFormat="1" hidden="1" outlineLevel="2" spans="1:14">
      <c r="A3174" s="291">
        <v>2898</v>
      </c>
      <c r="B3174" s="291" t="s">
        <v>1164</v>
      </c>
      <c r="C3174" s="291" t="s">
        <v>1729</v>
      </c>
      <c r="D3174" s="291" t="s">
        <v>436</v>
      </c>
      <c r="E3174" s="291" t="s">
        <v>1166</v>
      </c>
      <c r="F3174" s="291" t="s">
        <v>1167</v>
      </c>
      <c r="G3174" s="291" t="s">
        <v>1181</v>
      </c>
      <c r="H3174" s="294">
        <v>18.23</v>
      </c>
      <c r="I3174" s="294">
        <v>36.456</v>
      </c>
      <c r="J3174" s="291" t="s">
        <v>1169</v>
      </c>
      <c r="K3174" s="294">
        <v>227.85</v>
      </c>
      <c r="L3174" s="294">
        <v>3473.25</v>
      </c>
      <c r="M3174" s="294">
        <v>3245.4</v>
      </c>
      <c r="N3174" s="291" t="s">
        <v>42</v>
      </c>
    </row>
    <row r="3175" s="291" customFormat="1" hidden="1" outlineLevel="2" spans="1:14">
      <c r="A3175" s="291">
        <v>2899</v>
      </c>
      <c r="B3175" s="291" t="s">
        <v>1164</v>
      </c>
      <c r="C3175" s="291" t="s">
        <v>1729</v>
      </c>
      <c r="D3175" s="291" t="s">
        <v>436</v>
      </c>
      <c r="E3175" s="291" t="s">
        <v>1166</v>
      </c>
      <c r="F3175" s="291" t="s">
        <v>1167</v>
      </c>
      <c r="G3175" s="291" t="s">
        <v>1168</v>
      </c>
      <c r="H3175" s="294">
        <v>18.23</v>
      </c>
      <c r="I3175" s="294">
        <v>36.456</v>
      </c>
      <c r="J3175" s="291" t="s">
        <v>1169</v>
      </c>
      <c r="K3175" s="294">
        <v>227.85</v>
      </c>
      <c r="L3175" s="294">
        <v>3473.25</v>
      </c>
      <c r="M3175" s="294">
        <v>3245.4</v>
      </c>
      <c r="N3175" s="291" t="s">
        <v>42</v>
      </c>
    </row>
    <row r="3176" s="291" customFormat="1" hidden="1" outlineLevel="2" spans="1:14">
      <c r="A3176" s="291">
        <v>2900</v>
      </c>
      <c r="B3176" s="291" t="s">
        <v>1164</v>
      </c>
      <c r="C3176" s="291" t="s">
        <v>1729</v>
      </c>
      <c r="D3176" s="291" t="s">
        <v>436</v>
      </c>
      <c r="E3176" s="291" t="s">
        <v>1166</v>
      </c>
      <c r="F3176" s="291" t="s">
        <v>1167</v>
      </c>
      <c r="G3176" s="291" t="s">
        <v>1170</v>
      </c>
      <c r="H3176" s="294">
        <v>18.23</v>
      </c>
      <c r="I3176" s="294">
        <v>36.456</v>
      </c>
      <c r="J3176" s="291" t="s">
        <v>1169</v>
      </c>
      <c r="K3176" s="294">
        <v>227.85</v>
      </c>
      <c r="L3176" s="294">
        <v>3473.25</v>
      </c>
      <c r="M3176" s="294">
        <v>3245.4</v>
      </c>
      <c r="N3176" s="291" t="s">
        <v>42</v>
      </c>
    </row>
    <row r="3177" s="291" customFormat="1" hidden="1" outlineLevel="2" spans="1:14">
      <c r="A3177" s="291">
        <v>2901</v>
      </c>
      <c r="B3177" s="291" t="s">
        <v>1164</v>
      </c>
      <c r="C3177" s="291" t="s">
        <v>1729</v>
      </c>
      <c r="D3177" s="291" t="s">
        <v>436</v>
      </c>
      <c r="E3177" s="291" t="s">
        <v>1166</v>
      </c>
      <c r="F3177" s="291" t="s">
        <v>1167</v>
      </c>
      <c r="G3177" s="291" t="s">
        <v>1171</v>
      </c>
      <c r="H3177" s="294">
        <v>18.23</v>
      </c>
      <c r="I3177" s="294">
        <v>36.456</v>
      </c>
      <c r="J3177" s="291" t="s">
        <v>1169</v>
      </c>
      <c r="K3177" s="294">
        <v>227.85</v>
      </c>
      <c r="L3177" s="294">
        <v>3473.25</v>
      </c>
      <c r="M3177" s="294">
        <v>3245.4</v>
      </c>
      <c r="N3177" s="291" t="s">
        <v>42</v>
      </c>
    </row>
    <row r="3178" s="291" customFormat="1" hidden="1" outlineLevel="2" spans="1:14">
      <c r="A3178" s="291">
        <v>2902</v>
      </c>
      <c r="B3178" s="291" t="s">
        <v>1164</v>
      </c>
      <c r="C3178" s="291" t="s">
        <v>1729</v>
      </c>
      <c r="D3178" s="291" t="s">
        <v>436</v>
      </c>
      <c r="E3178" s="291" t="s">
        <v>1166</v>
      </c>
      <c r="F3178" s="291" t="s">
        <v>1167</v>
      </c>
      <c r="G3178" s="291" t="s">
        <v>1172</v>
      </c>
      <c r="H3178" s="294">
        <v>18.23</v>
      </c>
      <c r="I3178" s="294">
        <v>36.456</v>
      </c>
      <c r="J3178" s="291" t="s">
        <v>1169</v>
      </c>
      <c r="K3178" s="294">
        <v>227.85</v>
      </c>
      <c r="L3178" s="294">
        <v>3473.25</v>
      </c>
      <c r="M3178" s="294">
        <v>3245.4</v>
      </c>
      <c r="N3178" s="291" t="s">
        <v>42</v>
      </c>
    </row>
    <row r="3179" s="291" customFormat="1" hidden="1" outlineLevel="2" spans="1:14">
      <c r="A3179" s="291">
        <v>2903</v>
      </c>
      <c r="B3179" s="291" t="s">
        <v>1164</v>
      </c>
      <c r="C3179" s="291" t="s">
        <v>1729</v>
      </c>
      <c r="D3179" s="291" t="s">
        <v>436</v>
      </c>
      <c r="E3179" s="291" t="s">
        <v>1166</v>
      </c>
      <c r="F3179" s="291" t="s">
        <v>1167</v>
      </c>
      <c r="G3179" s="291" t="s">
        <v>1173</v>
      </c>
      <c r="H3179" s="294">
        <v>18.23</v>
      </c>
      <c r="I3179" s="294">
        <v>36.456</v>
      </c>
      <c r="J3179" s="291" t="s">
        <v>1169</v>
      </c>
      <c r="K3179" s="294">
        <v>227.85</v>
      </c>
      <c r="L3179" s="294">
        <v>3473.25</v>
      </c>
      <c r="M3179" s="294">
        <v>3245.4</v>
      </c>
      <c r="N3179" s="291" t="s">
        <v>42</v>
      </c>
    </row>
    <row r="3180" s="291" customFormat="1" hidden="1" outlineLevel="2" spans="1:14">
      <c r="A3180" s="291">
        <v>2904</v>
      </c>
      <c r="B3180" s="291" t="s">
        <v>1164</v>
      </c>
      <c r="C3180" s="291" t="s">
        <v>1729</v>
      </c>
      <c r="D3180" s="291" t="s">
        <v>436</v>
      </c>
      <c r="E3180" s="291" t="s">
        <v>1166</v>
      </c>
      <c r="F3180" s="291" t="s">
        <v>1167</v>
      </c>
      <c r="G3180" s="291" t="s">
        <v>1174</v>
      </c>
      <c r="H3180" s="294">
        <v>18.23</v>
      </c>
      <c r="I3180" s="294">
        <v>36.456</v>
      </c>
      <c r="J3180" s="291" t="s">
        <v>1169</v>
      </c>
      <c r="K3180" s="294">
        <v>227.85</v>
      </c>
      <c r="L3180" s="294">
        <v>3473.25</v>
      </c>
      <c r="M3180" s="294">
        <v>3245.4</v>
      </c>
      <c r="N3180" s="291" t="s">
        <v>42</v>
      </c>
    </row>
    <row r="3181" s="291" customFormat="1" hidden="1" outlineLevel="2" spans="1:14">
      <c r="A3181" s="291">
        <v>2905</v>
      </c>
      <c r="B3181" s="291" t="s">
        <v>1164</v>
      </c>
      <c r="C3181" s="291" t="s">
        <v>1729</v>
      </c>
      <c r="D3181" s="291" t="s">
        <v>436</v>
      </c>
      <c r="E3181" s="291" t="s">
        <v>1166</v>
      </c>
      <c r="F3181" s="291" t="s">
        <v>1167</v>
      </c>
      <c r="G3181" s="291" t="s">
        <v>1175</v>
      </c>
      <c r="H3181" s="294">
        <v>18.23</v>
      </c>
      <c r="I3181" s="294">
        <v>36.456</v>
      </c>
      <c r="J3181" s="291" t="s">
        <v>1169</v>
      </c>
      <c r="K3181" s="294">
        <v>227.85</v>
      </c>
      <c r="L3181" s="294">
        <v>3473.25</v>
      </c>
      <c r="M3181" s="294">
        <v>3245.4</v>
      </c>
      <c r="N3181" s="291" t="s">
        <v>42</v>
      </c>
    </row>
    <row r="3182" s="291" customFormat="1" outlineLevel="1" collapsed="1" spans="4:14">
      <c r="D3182" s="293" t="s">
        <v>1730</v>
      </c>
      <c r="H3182" s="294">
        <f>SUBTOTAL(9,H3171:H3181)</f>
        <v>200.53</v>
      </c>
      <c r="I3182" s="294">
        <f>SUBTOTAL(9,I3171:I3181)</f>
        <v>401.016</v>
      </c>
      <c r="K3182" s="294"/>
      <c r="L3182" s="294"/>
      <c r="M3182" s="294"/>
      <c r="N3182" s="291">
        <f>SUBTOTAL(9,N3171:N3181)</f>
        <v>0</v>
      </c>
    </row>
    <row r="3183" s="291" customFormat="1" hidden="1" outlineLevel="2" spans="1:14">
      <c r="A3183" s="291">
        <v>2906</v>
      </c>
      <c r="B3183" s="291" t="s">
        <v>1164</v>
      </c>
      <c r="C3183" s="291" t="s">
        <v>1731</v>
      </c>
      <c r="D3183" s="291" t="s">
        <v>378</v>
      </c>
      <c r="E3183" s="291" t="s">
        <v>1166</v>
      </c>
      <c r="F3183" s="291" t="s">
        <v>1167</v>
      </c>
      <c r="G3183" s="291" t="s">
        <v>1178</v>
      </c>
      <c r="H3183" s="294">
        <v>18.23</v>
      </c>
      <c r="I3183" s="294">
        <v>36.456</v>
      </c>
      <c r="J3183" s="291" t="s">
        <v>1169</v>
      </c>
      <c r="K3183" s="294">
        <v>227.85</v>
      </c>
      <c r="L3183" s="294">
        <v>3473.25</v>
      </c>
      <c r="M3183" s="294">
        <v>3245.4</v>
      </c>
      <c r="N3183" s="291" t="s">
        <v>42</v>
      </c>
    </row>
    <row r="3184" s="291" customFormat="1" hidden="1" outlineLevel="2" spans="1:14">
      <c r="A3184" s="291">
        <v>2907</v>
      </c>
      <c r="B3184" s="291" t="s">
        <v>1164</v>
      </c>
      <c r="C3184" s="291" t="s">
        <v>1731</v>
      </c>
      <c r="D3184" s="291" t="s">
        <v>378</v>
      </c>
      <c r="E3184" s="291" t="s">
        <v>1166</v>
      </c>
      <c r="F3184" s="291" t="s">
        <v>1167</v>
      </c>
      <c r="G3184" s="291" t="s">
        <v>1179</v>
      </c>
      <c r="H3184" s="294">
        <v>18.23</v>
      </c>
      <c r="I3184" s="294">
        <v>36.456</v>
      </c>
      <c r="J3184" s="291" t="s">
        <v>1169</v>
      </c>
      <c r="K3184" s="294">
        <v>227.85</v>
      </c>
      <c r="L3184" s="294">
        <v>3473.25</v>
      </c>
      <c r="M3184" s="294">
        <v>3245.4</v>
      </c>
      <c r="N3184" s="291" t="s">
        <v>42</v>
      </c>
    </row>
    <row r="3185" s="291" customFormat="1" hidden="1" outlineLevel="2" spans="1:14">
      <c r="A3185" s="291">
        <v>2908</v>
      </c>
      <c r="B3185" s="291" t="s">
        <v>1164</v>
      </c>
      <c r="C3185" s="291" t="s">
        <v>1731</v>
      </c>
      <c r="D3185" s="291" t="s">
        <v>378</v>
      </c>
      <c r="E3185" s="291" t="s">
        <v>1166</v>
      </c>
      <c r="F3185" s="291" t="s">
        <v>1167</v>
      </c>
      <c r="G3185" s="291" t="s">
        <v>1180</v>
      </c>
      <c r="H3185" s="294">
        <v>18.23</v>
      </c>
      <c r="I3185" s="294">
        <v>36.456</v>
      </c>
      <c r="J3185" s="291" t="s">
        <v>1169</v>
      </c>
      <c r="K3185" s="294">
        <v>227.85</v>
      </c>
      <c r="L3185" s="294">
        <v>3473.25</v>
      </c>
      <c r="M3185" s="294">
        <v>3245.4</v>
      </c>
      <c r="N3185" s="291" t="s">
        <v>42</v>
      </c>
    </row>
    <row r="3186" s="291" customFormat="1" hidden="1" outlineLevel="2" spans="1:14">
      <c r="A3186" s="291">
        <v>2909</v>
      </c>
      <c r="B3186" s="291" t="s">
        <v>1164</v>
      </c>
      <c r="C3186" s="291" t="s">
        <v>1731</v>
      </c>
      <c r="D3186" s="291" t="s">
        <v>378</v>
      </c>
      <c r="E3186" s="291" t="s">
        <v>1166</v>
      </c>
      <c r="F3186" s="291" t="s">
        <v>1167</v>
      </c>
      <c r="G3186" s="291" t="s">
        <v>1181</v>
      </c>
      <c r="H3186" s="294">
        <v>18.23</v>
      </c>
      <c r="I3186" s="294">
        <v>36.456</v>
      </c>
      <c r="J3186" s="291" t="s">
        <v>1169</v>
      </c>
      <c r="K3186" s="294">
        <v>227.85</v>
      </c>
      <c r="L3186" s="294">
        <v>3473.25</v>
      </c>
      <c r="M3186" s="294">
        <v>3245.4</v>
      </c>
      <c r="N3186" s="291" t="s">
        <v>42</v>
      </c>
    </row>
    <row r="3187" s="291" customFormat="1" hidden="1" outlineLevel="2" spans="1:14">
      <c r="A3187" s="291">
        <v>2910</v>
      </c>
      <c r="B3187" s="291" t="s">
        <v>1164</v>
      </c>
      <c r="C3187" s="291" t="s">
        <v>1731</v>
      </c>
      <c r="D3187" s="291" t="s">
        <v>378</v>
      </c>
      <c r="E3187" s="291" t="s">
        <v>1166</v>
      </c>
      <c r="F3187" s="291" t="s">
        <v>1167</v>
      </c>
      <c r="G3187" s="291" t="s">
        <v>1168</v>
      </c>
      <c r="H3187" s="294">
        <v>18.23</v>
      </c>
      <c r="I3187" s="294">
        <v>36.456</v>
      </c>
      <c r="J3187" s="291" t="s">
        <v>1169</v>
      </c>
      <c r="K3187" s="294">
        <v>227.85</v>
      </c>
      <c r="L3187" s="294">
        <v>3473.25</v>
      </c>
      <c r="M3187" s="294">
        <v>3245.4</v>
      </c>
      <c r="N3187" s="291" t="s">
        <v>42</v>
      </c>
    </row>
    <row r="3188" s="291" customFormat="1" hidden="1" outlineLevel="2" spans="1:14">
      <c r="A3188" s="291">
        <v>2911</v>
      </c>
      <c r="B3188" s="291" t="s">
        <v>1164</v>
      </c>
      <c r="C3188" s="291" t="s">
        <v>1731</v>
      </c>
      <c r="D3188" s="291" t="s">
        <v>378</v>
      </c>
      <c r="E3188" s="291" t="s">
        <v>1166</v>
      </c>
      <c r="F3188" s="291" t="s">
        <v>1167</v>
      </c>
      <c r="G3188" s="291" t="s">
        <v>1170</v>
      </c>
      <c r="H3188" s="294">
        <v>18.23</v>
      </c>
      <c r="I3188" s="294">
        <v>36.456</v>
      </c>
      <c r="J3188" s="291" t="s">
        <v>1169</v>
      </c>
      <c r="K3188" s="294">
        <v>227.85</v>
      </c>
      <c r="L3188" s="294">
        <v>3473.25</v>
      </c>
      <c r="M3188" s="294">
        <v>3245.4</v>
      </c>
      <c r="N3188" s="291" t="s">
        <v>42</v>
      </c>
    </row>
    <row r="3189" s="291" customFormat="1" hidden="1" outlineLevel="2" spans="1:14">
      <c r="A3189" s="291">
        <v>2912</v>
      </c>
      <c r="B3189" s="291" t="s">
        <v>1164</v>
      </c>
      <c r="C3189" s="291" t="s">
        <v>1731</v>
      </c>
      <c r="D3189" s="291" t="s">
        <v>378</v>
      </c>
      <c r="E3189" s="291" t="s">
        <v>1166</v>
      </c>
      <c r="F3189" s="291" t="s">
        <v>1167</v>
      </c>
      <c r="G3189" s="291" t="s">
        <v>1171</v>
      </c>
      <c r="H3189" s="294">
        <v>18.23</v>
      </c>
      <c r="I3189" s="294">
        <v>36.456</v>
      </c>
      <c r="J3189" s="291" t="s">
        <v>1169</v>
      </c>
      <c r="K3189" s="294">
        <v>227.85</v>
      </c>
      <c r="L3189" s="294">
        <v>3473.25</v>
      </c>
      <c r="M3189" s="294">
        <v>3245.4</v>
      </c>
      <c r="N3189" s="291" t="s">
        <v>42</v>
      </c>
    </row>
    <row r="3190" s="291" customFormat="1" hidden="1" outlineLevel="2" spans="1:14">
      <c r="A3190" s="291">
        <v>2913</v>
      </c>
      <c r="B3190" s="291" t="s">
        <v>1164</v>
      </c>
      <c r="C3190" s="291" t="s">
        <v>1731</v>
      </c>
      <c r="D3190" s="291" t="s">
        <v>378</v>
      </c>
      <c r="E3190" s="291" t="s">
        <v>1166</v>
      </c>
      <c r="F3190" s="291" t="s">
        <v>1167</v>
      </c>
      <c r="G3190" s="291" t="s">
        <v>1172</v>
      </c>
      <c r="H3190" s="294">
        <v>18.23</v>
      </c>
      <c r="I3190" s="294">
        <v>36.456</v>
      </c>
      <c r="J3190" s="291" t="s">
        <v>1169</v>
      </c>
      <c r="K3190" s="294">
        <v>227.85</v>
      </c>
      <c r="L3190" s="294">
        <v>3473.25</v>
      </c>
      <c r="M3190" s="294">
        <v>3245.4</v>
      </c>
      <c r="N3190" s="291" t="s">
        <v>42</v>
      </c>
    </row>
    <row r="3191" s="291" customFormat="1" hidden="1" outlineLevel="2" spans="1:14">
      <c r="A3191" s="291">
        <v>2914</v>
      </c>
      <c r="B3191" s="291" t="s">
        <v>1164</v>
      </c>
      <c r="C3191" s="291" t="s">
        <v>1731</v>
      </c>
      <c r="D3191" s="291" t="s">
        <v>378</v>
      </c>
      <c r="E3191" s="291" t="s">
        <v>1166</v>
      </c>
      <c r="F3191" s="291" t="s">
        <v>1167</v>
      </c>
      <c r="G3191" s="291" t="s">
        <v>1173</v>
      </c>
      <c r="H3191" s="294">
        <v>18.23</v>
      </c>
      <c r="I3191" s="294">
        <v>36.456</v>
      </c>
      <c r="J3191" s="291" t="s">
        <v>1169</v>
      </c>
      <c r="K3191" s="294">
        <v>227.85</v>
      </c>
      <c r="L3191" s="294">
        <v>3473.25</v>
      </c>
      <c r="M3191" s="294">
        <v>3245.4</v>
      </c>
      <c r="N3191" s="291" t="s">
        <v>42</v>
      </c>
    </row>
    <row r="3192" s="291" customFormat="1" hidden="1" outlineLevel="2" spans="1:14">
      <c r="A3192" s="291">
        <v>2915</v>
      </c>
      <c r="B3192" s="291" t="s">
        <v>1164</v>
      </c>
      <c r="C3192" s="291" t="s">
        <v>1731</v>
      </c>
      <c r="D3192" s="291" t="s">
        <v>378</v>
      </c>
      <c r="E3192" s="291" t="s">
        <v>1166</v>
      </c>
      <c r="F3192" s="291" t="s">
        <v>1167</v>
      </c>
      <c r="G3192" s="291" t="s">
        <v>1174</v>
      </c>
      <c r="H3192" s="294">
        <v>18.23</v>
      </c>
      <c r="I3192" s="294">
        <v>36.456</v>
      </c>
      <c r="J3192" s="291" t="s">
        <v>1169</v>
      </c>
      <c r="K3192" s="294">
        <v>227.85</v>
      </c>
      <c r="L3192" s="294">
        <v>3473.25</v>
      </c>
      <c r="M3192" s="294">
        <v>3245.4</v>
      </c>
      <c r="N3192" s="291" t="s">
        <v>42</v>
      </c>
    </row>
    <row r="3193" s="291" customFormat="1" hidden="1" outlineLevel="2" spans="1:14">
      <c r="A3193" s="291">
        <v>2916</v>
      </c>
      <c r="B3193" s="291" t="s">
        <v>1164</v>
      </c>
      <c r="C3193" s="291" t="s">
        <v>1731</v>
      </c>
      <c r="D3193" s="291" t="s">
        <v>378</v>
      </c>
      <c r="E3193" s="291" t="s">
        <v>1166</v>
      </c>
      <c r="F3193" s="291" t="s">
        <v>1167</v>
      </c>
      <c r="G3193" s="291" t="s">
        <v>1175</v>
      </c>
      <c r="H3193" s="294">
        <v>18.23</v>
      </c>
      <c r="I3193" s="294">
        <v>36.456</v>
      </c>
      <c r="J3193" s="291" t="s">
        <v>1169</v>
      </c>
      <c r="K3193" s="294">
        <v>227.85</v>
      </c>
      <c r="L3193" s="294">
        <v>3473.25</v>
      </c>
      <c r="M3193" s="294">
        <v>3245.4</v>
      </c>
      <c r="N3193" s="291" t="s">
        <v>42</v>
      </c>
    </row>
    <row r="3194" s="291" customFormat="1" outlineLevel="1" collapsed="1" spans="4:14">
      <c r="D3194" s="293" t="s">
        <v>1732</v>
      </c>
      <c r="H3194" s="294">
        <f>SUBTOTAL(9,H3183:H3193)</f>
        <v>200.53</v>
      </c>
      <c r="I3194" s="294">
        <f>SUBTOTAL(9,I3183:I3193)</f>
        <v>401.016</v>
      </c>
      <c r="K3194" s="294"/>
      <c r="L3194" s="294"/>
      <c r="M3194" s="294"/>
      <c r="N3194" s="291">
        <f>SUBTOTAL(9,N3183:N3193)</f>
        <v>0</v>
      </c>
    </row>
    <row r="3195" s="291" customFormat="1" hidden="1" outlineLevel="2" spans="1:14">
      <c r="A3195" s="291">
        <v>2917</v>
      </c>
      <c r="B3195" s="291" t="s">
        <v>1164</v>
      </c>
      <c r="C3195" s="291" t="s">
        <v>1733</v>
      </c>
      <c r="D3195" s="291" t="s">
        <v>514</v>
      </c>
      <c r="E3195" s="291" t="s">
        <v>1166</v>
      </c>
      <c r="F3195" s="291" t="s">
        <v>1167</v>
      </c>
      <c r="G3195" s="291" t="s">
        <v>1178</v>
      </c>
      <c r="H3195" s="294">
        <v>18.23</v>
      </c>
      <c r="I3195" s="294">
        <v>36.456</v>
      </c>
      <c r="J3195" s="291" t="s">
        <v>1169</v>
      </c>
      <c r="K3195" s="294">
        <v>227.85</v>
      </c>
      <c r="L3195" s="294">
        <v>3473.25</v>
      </c>
      <c r="M3195" s="294">
        <v>3245.4</v>
      </c>
      <c r="N3195" s="291" t="s">
        <v>42</v>
      </c>
    </row>
    <row r="3196" s="291" customFormat="1" hidden="1" outlineLevel="2" spans="1:14">
      <c r="A3196" s="291">
        <v>2918</v>
      </c>
      <c r="B3196" s="291" t="s">
        <v>1164</v>
      </c>
      <c r="C3196" s="291" t="s">
        <v>1733</v>
      </c>
      <c r="D3196" s="291" t="s">
        <v>514</v>
      </c>
      <c r="E3196" s="291" t="s">
        <v>1166</v>
      </c>
      <c r="F3196" s="291" t="s">
        <v>1167</v>
      </c>
      <c r="G3196" s="291" t="s">
        <v>1179</v>
      </c>
      <c r="H3196" s="294">
        <v>18.23</v>
      </c>
      <c r="I3196" s="294">
        <v>36.456</v>
      </c>
      <c r="J3196" s="291" t="s">
        <v>1169</v>
      </c>
      <c r="K3196" s="294">
        <v>227.85</v>
      </c>
      <c r="L3196" s="294">
        <v>3473.25</v>
      </c>
      <c r="M3196" s="294">
        <v>3245.4</v>
      </c>
      <c r="N3196" s="291" t="s">
        <v>42</v>
      </c>
    </row>
    <row r="3197" s="291" customFormat="1" hidden="1" outlineLevel="2" spans="1:14">
      <c r="A3197" s="291">
        <v>2919</v>
      </c>
      <c r="B3197" s="291" t="s">
        <v>1164</v>
      </c>
      <c r="C3197" s="291" t="s">
        <v>1733</v>
      </c>
      <c r="D3197" s="291" t="s">
        <v>514</v>
      </c>
      <c r="E3197" s="291" t="s">
        <v>1166</v>
      </c>
      <c r="F3197" s="291" t="s">
        <v>1167</v>
      </c>
      <c r="G3197" s="291" t="s">
        <v>1180</v>
      </c>
      <c r="H3197" s="294">
        <v>18.23</v>
      </c>
      <c r="I3197" s="294">
        <v>36.456</v>
      </c>
      <c r="J3197" s="291" t="s">
        <v>1169</v>
      </c>
      <c r="K3197" s="294">
        <v>227.85</v>
      </c>
      <c r="L3197" s="294">
        <v>3473.25</v>
      </c>
      <c r="M3197" s="294">
        <v>3245.4</v>
      </c>
      <c r="N3197" s="291" t="s">
        <v>42</v>
      </c>
    </row>
    <row r="3198" s="291" customFormat="1" hidden="1" outlineLevel="2" spans="1:14">
      <c r="A3198" s="291">
        <v>2920</v>
      </c>
      <c r="B3198" s="291" t="s">
        <v>1164</v>
      </c>
      <c r="C3198" s="291" t="s">
        <v>1733</v>
      </c>
      <c r="D3198" s="291" t="s">
        <v>514</v>
      </c>
      <c r="E3198" s="291" t="s">
        <v>1166</v>
      </c>
      <c r="F3198" s="291" t="s">
        <v>1167</v>
      </c>
      <c r="G3198" s="291" t="s">
        <v>1181</v>
      </c>
      <c r="H3198" s="294">
        <v>18.23</v>
      </c>
      <c r="I3198" s="294">
        <v>36.456</v>
      </c>
      <c r="J3198" s="291" t="s">
        <v>1169</v>
      </c>
      <c r="K3198" s="294">
        <v>227.85</v>
      </c>
      <c r="L3198" s="294">
        <v>3473.25</v>
      </c>
      <c r="M3198" s="294">
        <v>3245.4</v>
      </c>
      <c r="N3198" s="291" t="s">
        <v>42</v>
      </c>
    </row>
    <row r="3199" s="291" customFormat="1" hidden="1" outlineLevel="2" spans="1:14">
      <c r="A3199" s="291">
        <v>2921</v>
      </c>
      <c r="B3199" s="291" t="s">
        <v>1164</v>
      </c>
      <c r="C3199" s="291" t="s">
        <v>1733</v>
      </c>
      <c r="D3199" s="291" t="s">
        <v>514</v>
      </c>
      <c r="E3199" s="291" t="s">
        <v>1166</v>
      </c>
      <c r="F3199" s="291" t="s">
        <v>1167</v>
      </c>
      <c r="G3199" s="291" t="s">
        <v>1168</v>
      </c>
      <c r="H3199" s="294">
        <v>18.23</v>
      </c>
      <c r="I3199" s="294">
        <v>36.456</v>
      </c>
      <c r="J3199" s="291" t="s">
        <v>1169</v>
      </c>
      <c r="K3199" s="294">
        <v>227.85</v>
      </c>
      <c r="L3199" s="294">
        <v>3473.25</v>
      </c>
      <c r="M3199" s="294">
        <v>3245.4</v>
      </c>
      <c r="N3199" s="291" t="s">
        <v>42</v>
      </c>
    </row>
    <row r="3200" s="291" customFormat="1" hidden="1" outlineLevel="2" spans="1:14">
      <c r="A3200" s="291">
        <v>2922</v>
      </c>
      <c r="B3200" s="291" t="s">
        <v>1164</v>
      </c>
      <c r="C3200" s="291" t="s">
        <v>1733</v>
      </c>
      <c r="D3200" s="291" t="s">
        <v>514</v>
      </c>
      <c r="E3200" s="291" t="s">
        <v>1166</v>
      </c>
      <c r="F3200" s="291" t="s">
        <v>1167</v>
      </c>
      <c r="G3200" s="291" t="s">
        <v>1170</v>
      </c>
      <c r="H3200" s="294">
        <v>18.23</v>
      </c>
      <c r="I3200" s="294">
        <v>36.456</v>
      </c>
      <c r="J3200" s="291" t="s">
        <v>1169</v>
      </c>
      <c r="K3200" s="294">
        <v>227.85</v>
      </c>
      <c r="L3200" s="294">
        <v>3473.25</v>
      </c>
      <c r="M3200" s="294">
        <v>3245.4</v>
      </c>
      <c r="N3200" s="291" t="s">
        <v>42</v>
      </c>
    </row>
    <row r="3201" s="291" customFormat="1" hidden="1" outlineLevel="2" spans="1:14">
      <c r="A3201" s="291">
        <v>2923</v>
      </c>
      <c r="B3201" s="291" t="s">
        <v>1164</v>
      </c>
      <c r="C3201" s="291" t="s">
        <v>1733</v>
      </c>
      <c r="D3201" s="291" t="s">
        <v>514</v>
      </c>
      <c r="E3201" s="291" t="s">
        <v>1166</v>
      </c>
      <c r="F3201" s="291" t="s">
        <v>1167</v>
      </c>
      <c r="G3201" s="291" t="s">
        <v>1171</v>
      </c>
      <c r="H3201" s="294">
        <v>18.23</v>
      </c>
      <c r="I3201" s="294">
        <v>36.456</v>
      </c>
      <c r="J3201" s="291" t="s">
        <v>1169</v>
      </c>
      <c r="K3201" s="294">
        <v>227.85</v>
      </c>
      <c r="L3201" s="294">
        <v>3473.25</v>
      </c>
      <c r="M3201" s="294">
        <v>3245.4</v>
      </c>
      <c r="N3201" s="291" t="s">
        <v>42</v>
      </c>
    </row>
    <row r="3202" s="291" customFormat="1" hidden="1" outlineLevel="2" spans="1:14">
      <c r="A3202" s="291">
        <v>2924</v>
      </c>
      <c r="B3202" s="291" t="s">
        <v>1164</v>
      </c>
      <c r="C3202" s="291" t="s">
        <v>1733</v>
      </c>
      <c r="D3202" s="291" t="s">
        <v>514</v>
      </c>
      <c r="E3202" s="291" t="s">
        <v>1166</v>
      </c>
      <c r="F3202" s="291" t="s">
        <v>1167</v>
      </c>
      <c r="G3202" s="291" t="s">
        <v>1172</v>
      </c>
      <c r="H3202" s="294">
        <v>18.23</v>
      </c>
      <c r="I3202" s="294">
        <v>36.456</v>
      </c>
      <c r="J3202" s="291" t="s">
        <v>1169</v>
      </c>
      <c r="K3202" s="294">
        <v>227.85</v>
      </c>
      <c r="L3202" s="294">
        <v>3473.25</v>
      </c>
      <c r="M3202" s="294">
        <v>3245.4</v>
      </c>
      <c r="N3202" s="291" t="s">
        <v>42</v>
      </c>
    </row>
    <row r="3203" s="291" customFormat="1" hidden="1" outlineLevel="2" spans="1:14">
      <c r="A3203" s="291">
        <v>2925</v>
      </c>
      <c r="B3203" s="291" t="s">
        <v>1164</v>
      </c>
      <c r="C3203" s="291" t="s">
        <v>1733</v>
      </c>
      <c r="D3203" s="291" t="s">
        <v>514</v>
      </c>
      <c r="E3203" s="291" t="s">
        <v>1166</v>
      </c>
      <c r="F3203" s="291" t="s">
        <v>1167</v>
      </c>
      <c r="G3203" s="291" t="s">
        <v>1173</v>
      </c>
      <c r="H3203" s="294">
        <v>18.23</v>
      </c>
      <c r="I3203" s="294">
        <v>36.456</v>
      </c>
      <c r="J3203" s="291" t="s">
        <v>1169</v>
      </c>
      <c r="K3203" s="294">
        <v>227.85</v>
      </c>
      <c r="L3203" s="294">
        <v>3473.25</v>
      </c>
      <c r="M3203" s="294">
        <v>3245.4</v>
      </c>
      <c r="N3203" s="291" t="s">
        <v>42</v>
      </c>
    </row>
    <row r="3204" s="291" customFormat="1" hidden="1" outlineLevel="2" spans="1:14">
      <c r="A3204" s="291">
        <v>2926</v>
      </c>
      <c r="B3204" s="291" t="s">
        <v>1164</v>
      </c>
      <c r="C3204" s="291" t="s">
        <v>1733</v>
      </c>
      <c r="D3204" s="291" t="s">
        <v>514</v>
      </c>
      <c r="E3204" s="291" t="s">
        <v>1166</v>
      </c>
      <c r="F3204" s="291" t="s">
        <v>1167</v>
      </c>
      <c r="G3204" s="291" t="s">
        <v>1174</v>
      </c>
      <c r="H3204" s="294">
        <v>18.23</v>
      </c>
      <c r="I3204" s="294">
        <v>36.456</v>
      </c>
      <c r="J3204" s="291" t="s">
        <v>1169</v>
      </c>
      <c r="K3204" s="294">
        <v>227.85</v>
      </c>
      <c r="L3204" s="294">
        <v>3473.25</v>
      </c>
      <c r="M3204" s="294">
        <v>3245.4</v>
      </c>
      <c r="N3204" s="291" t="s">
        <v>42</v>
      </c>
    </row>
    <row r="3205" s="291" customFormat="1" hidden="1" outlineLevel="2" spans="1:14">
      <c r="A3205" s="291">
        <v>2927</v>
      </c>
      <c r="B3205" s="291" t="s">
        <v>1164</v>
      </c>
      <c r="C3205" s="291" t="s">
        <v>1733</v>
      </c>
      <c r="D3205" s="291" t="s">
        <v>514</v>
      </c>
      <c r="E3205" s="291" t="s">
        <v>1166</v>
      </c>
      <c r="F3205" s="291" t="s">
        <v>1167</v>
      </c>
      <c r="G3205" s="291" t="s">
        <v>1175</v>
      </c>
      <c r="H3205" s="294">
        <v>18.23</v>
      </c>
      <c r="I3205" s="294">
        <v>36.456</v>
      </c>
      <c r="J3205" s="291" t="s">
        <v>1169</v>
      </c>
      <c r="K3205" s="294">
        <v>227.85</v>
      </c>
      <c r="L3205" s="294">
        <v>3473.25</v>
      </c>
      <c r="M3205" s="294">
        <v>3245.4</v>
      </c>
      <c r="N3205" s="291" t="s">
        <v>42</v>
      </c>
    </row>
    <row r="3206" s="291" customFormat="1" outlineLevel="1" collapsed="1" spans="4:14">
      <c r="D3206" s="293" t="s">
        <v>1734</v>
      </c>
      <c r="H3206" s="294">
        <f>SUBTOTAL(9,H3195:H3205)</f>
        <v>200.53</v>
      </c>
      <c r="I3206" s="294">
        <f>SUBTOTAL(9,I3195:I3205)</f>
        <v>401.016</v>
      </c>
      <c r="K3206" s="294"/>
      <c r="L3206" s="294"/>
      <c r="M3206" s="294"/>
      <c r="N3206" s="291">
        <f>SUBTOTAL(9,N3195:N3205)</f>
        <v>0</v>
      </c>
    </row>
    <row r="3207" s="291" customFormat="1" hidden="1" outlineLevel="2" spans="1:14">
      <c r="A3207" s="291">
        <v>2928</v>
      </c>
      <c r="B3207" s="291" t="s">
        <v>1164</v>
      </c>
      <c r="C3207" s="291" t="s">
        <v>1735</v>
      </c>
      <c r="D3207" s="291" t="s">
        <v>503</v>
      </c>
      <c r="E3207" s="291" t="s">
        <v>1166</v>
      </c>
      <c r="F3207" s="291" t="s">
        <v>1167</v>
      </c>
      <c r="G3207" s="291" t="s">
        <v>1178</v>
      </c>
      <c r="H3207" s="294">
        <v>18.23</v>
      </c>
      <c r="I3207" s="294">
        <v>36.456</v>
      </c>
      <c r="J3207" s="291" t="s">
        <v>1169</v>
      </c>
      <c r="K3207" s="294">
        <v>227.85</v>
      </c>
      <c r="L3207" s="294">
        <v>3473.25</v>
      </c>
      <c r="M3207" s="294">
        <v>3245.4</v>
      </c>
      <c r="N3207" s="291" t="s">
        <v>42</v>
      </c>
    </row>
    <row r="3208" s="291" customFormat="1" hidden="1" outlineLevel="2" spans="1:14">
      <c r="A3208" s="291">
        <v>2929</v>
      </c>
      <c r="B3208" s="291" t="s">
        <v>1164</v>
      </c>
      <c r="C3208" s="291" t="s">
        <v>1735</v>
      </c>
      <c r="D3208" s="291" t="s">
        <v>503</v>
      </c>
      <c r="E3208" s="291" t="s">
        <v>1166</v>
      </c>
      <c r="F3208" s="291" t="s">
        <v>1167</v>
      </c>
      <c r="G3208" s="291" t="s">
        <v>1179</v>
      </c>
      <c r="H3208" s="294">
        <v>18.23</v>
      </c>
      <c r="I3208" s="294">
        <v>36.456</v>
      </c>
      <c r="J3208" s="291" t="s">
        <v>1169</v>
      </c>
      <c r="K3208" s="294">
        <v>227.85</v>
      </c>
      <c r="L3208" s="294">
        <v>3473.25</v>
      </c>
      <c r="M3208" s="294">
        <v>3245.4</v>
      </c>
      <c r="N3208" s="291" t="s">
        <v>42</v>
      </c>
    </row>
    <row r="3209" s="291" customFormat="1" hidden="1" outlineLevel="2" spans="1:14">
      <c r="A3209" s="291">
        <v>2930</v>
      </c>
      <c r="B3209" s="291" t="s">
        <v>1164</v>
      </c>
      <c r="C3209" s="291" t="s">
        <v>1735</v>
      </c>
      <c r="D3209" s="291" t="s">
        <v>503</v>
      </c>
      <c r="E3209" s="291" t="s">
        <v>1166</v>
      </c>
      <c r="F3209" s="291" t="s">
        <v>1167</v>
      </c>
      <c r="G3209" s="291" t="s">
        <v>1180</v>
      </c>
      <c r="H3209" s="294">
        <v>18.23</v>
      </c>
      <c r="I3209" s="294">
        <v>36.456</v>
      </c>
      <c r="J3209" s="291" t="s">
        <v>1169</v>
      </c>
      <c r="K3209" s="294">
        <v>227.85</v>
      </c>
      <c r="L3209" s="294">
        <v>3473.25</v>
      </c>
      <c r="M3209" s="294">
        <v>3245.4</v>
      </c>
      <c r="N3209" s="291" t="s">
        <v>42</v>
      </c>
    </row>
    <row r="3210" s="291" customFormat="1" hidden="1" outlineLevel="2" spans="1:14">
      <c r="A3210" s="291">
        <v>2931</v>
      </c>
      <c r="B3210" s="291" t="s">
        <v>1164</v>
      </c>
      <c r="C3210" s="291" t="s">
        <v>1735</v>
      </c>
      <c r="D3210" s="291" t="s">
        <v>503</v>
      </c>
      <c r="E3210" s="291" t="s">
        <v>1166</v>
      </c>
      <c r="F3210" s="291" t="s">
        <v>1167</v>
      </c>
      <c r="G3210" s="291" t="s">
        <v>1181</v>
      </c>
      <c r="H3210" s="294">
        <v>18.23</v>
      </c>
      <c r="I3210" s="294">
        <v>36.456</v>
      </c>
      <c r="J3210" s="291" t="s">
        <v>1169</v>
      </c>
      <c r="K3210" s="294">
        <v>227.85</v>
      </c>
      <c r="L3210" s="294">
        <v>3473.25</v>
      </c>
      <c r="M3210" s="294">
        <v>3245.4</v>
      </c>
      <c r="N3210" s="291" t="s">
        <v>42</v>
      </c>
    </row>
    <row r="3211" s="291" customFormat="1" hidden="1" outlineLevel="2" spans="1:14">
      <c r="A3211" s="291">
        <v>2932</v>
      </c>
      <c r="B3211" s="291" t="s">
        <v>1164</v>
      </c>
      <c r="C3211" s="291" t="s">
        <v>1735</v>
      </c>
      <c r="D3211" s="291" t="s">
        <v>503</v>
      </c>
      <c r="E3211" s="291" t="s">
        <v>1166</v>
      </c>
      <c r="F3211" s="291" t="s">
        <v>1167</v>
      </c>
      <c r="G3211" s="291" t="s">
        <v>1168</v>
      </c>
      <c r="H3211" s="294">
        <v>18.23</v>
      </c>
      <c r="I3211" s="294">
        <v>36.456</v>
      </c>
      <c r="J3211" s="291" t="s">
        <v>1169</v>
      </c>
      <c r="K3211" s="294">
        <v>227.85</v>
      </c>
      <c r="L3211" s="294">
        <v>3473.25</v>
      </c>
      <c r="M3211" s="294">
        <v>3245.4</v>
      </c>
      <c r="N3211" s="291" t="s">
        <v>42</v>
      </c>
    </row>
    <row r="3212" s="291" customFormat="1" hidden="1" outlineLevel="2" spans="1:14">
      <c r="A3212" s="291">
        <v>2933</v>
      </c>
      <c r="B3212" s="291" t="s">
        <v>1164</v>
      </c>
      <c r="C3212" s="291" t="s">
        <v>1735</v>
      </c>
      <c r="D3212" s="291" t="s">
        <v>503</v>
      </c>
      <c r="E3212" s="291" t="s">
        <v>1166</v>
      </c>
      <c r="F3212" s="291" t="s">
        <v>1167</v>
      </c>
      <c r="G3212" s="291" t="s">
        <v>1170</v>
      </c>
      <c r="H3212" s="294">
        <v>18.23</v>
      </c>
      <c r="I3212" s="294">
        <v>36.456</v>
      </c>
      <c r="J3212" s="291" t="s">
        <v>1169</v>
      </c>
      <c r="K3212" s="294">
        <v>227.85</v>
      </c>
      <c r="L3212" s="294">
        <v>3473.25</v>
      </c>
      <c r="M3212" s="294">
        <v>3245.4</v>
      </c>
      <c r="N3212" s="291" t="s">
        <v>42</v>
      </c>
    </row>
    <row r="3213" s="291" customFormat="1" hidden="1" outlineLevel="2" spans="1:14">
      <c r="A3213" s="291">
        <v>2934</v>
      </c>
      <c r="B3213" s="291" t="s">
        <v>1164</v>
      </c>
      <c r="C3213" s="291" t="s">
        <v>1735</v>
      </c>
      <c r="D3213" s="291" t="s">
        <v>503</v>
      </c>
      <c r="E3213" s="291" t="s">
        <v>1166</v>
      </c>
      <c r="F3213" s="291" t="s">
        <v>1167</v>
      </c>
      <c r="G3213" s="291" t="s">
        <v>1171</v>
      </c>
      <c r="H3213" s="294">
        <v>18.23</v>
      </c>
      <c r="I3213" s="294">
        <v>36.456</v>
      </c>
      <c r="J3213" s="291" t="s">
        <v>1169</v>
      </c>
      <c r="K3213" s="294">
        <v>227.85</v>
      </c>
      <c r="L3213" s="294">
        <v>3473.25</v>
      </c>
      <c r="M3213" s="294">
        <v>3245.4</v>
      </c>
      <c r="N3213" s="291" t="s">
        <v>42</v>
      </c>
    </row>
    <row r="3214" s="291" customFormat="1" hidden="1" outlineLevel="2" spans="1:14">
      <c r="A3214" s="291">
        <v>2935</v>
      </c>
      <c r="B3214" s="291" t="s">
        <v>1164</v>
      </c>
      <c r="C3214" s="291" t="s">
        <v>1735</v>
      </c>
      <c r="D3214" s="291" t="s">
        <v>503</v>
      </c>
      <c r="E3214" s="291" t="s">
        <v>1166</v>
      </c>
      <c r="F3214" s="291" t="s">
        <v>1167</v>
      </c>
      <c r="G3214" s="291" t="s">
        <v>1172</v>
      </c>
      <c r="H3214" s="294">
        <v>18.23</v>
      </c>
      <c r="I3214" s="294">
        <v>36.456</v>
      </c>
      <c r="J3214" s="291" t="s">
        <v>1169</v>
      </c>
      <c r="K3214" s="294">
        <v>227.85</v>
      </c>
      <c r="L3214" s="294">
        <v>3473.25</v>
      </c>
      <c r="M3214" s="294">
        <v>3245.4</v>
      </c>
      <c r="N3214" s="291" t="s">
        <v>42</v>
      </c>
    </row>
    <row r="3215" s="291" customFormat="1" hidden="1" outlineLevel="2" spans="1:14">
      <c r="A3215" s="291">
        <v>2936</v>
      </c>
      <c r="B3215" s="291" t="s">
        <v>1164</v>
      </c>
      <c r="C3215" s="291" t="s">
        <v>1735</v>
      </c>
      <c r="D3215" s="291" t="s">
        <v>503</v>
      </c>
      <c r="E3215" s="291" t="s">
        <v>1166</v>
      </c>
      <c r="F3215" s="291" t="s">
        <v>1167</v>
      </c>
      <c r="G3215" s="291" t="s">
        <v>1173</v>
      </c>
      <c r="H3215" s="294">
        <v>18.23</v>
      </c>
      <c r="I3215" s="294">
        <v>36.456</v>
      </c>
      <c r="J3215" s="291" t="s">
        <v>1169</v>
      </c>
      <c r="K3215" s="294">
        <v>227.85</v>
      </c>
      <c r="L3215" s="294">
        <v>3473.25</v>
      </c>
      <c r="M3215" s="294">
        <v>3245.4</v>
      </c>
      <c r="N3215" s="291" t="s">
        <v>42</v>
      </c>
    </row>
    <row r="3216" s="291" customFormat="1" hidden="1" outlineLevel="2" spans="1:14">
      <c r="A3216" s="291">
        <v>2937</v>
      </c>
      <c r="B3216" s="291" t="s">
        <v>1164</v>
      </c>
      <c r="C3216" s="291" t="s">
        <v>1735</v>
      </c>
      <c r="D3216" s="291" t="s">
        <v>503</v>
      </c>
      <c r="E3216" s="291" t="s">
        <v>1166</v>
      </c>
      <c r="F3216" s="291" t="s">
        <v>1167</v>
      </c>
      <c r="G3216" s="291" t="s">
        <v>1174</v>
      </c>
      <c r="H3216" s="294">
        <v>18.23</v>
      </c>
      <c r="I3216" s="294">
        <v>36.456</v>
      </c>
      <c r="J3216" s="291" t="s">
        <v>1169</v>
      </c>
      <c r="K3216" s="294">
        <v>227.85</v>
      </c>
      <c r="L3216" s="294">
        <v>3473.25</v>
      </c>
      <c r="M3216" s="294">
        <v>3245.4</v>
      </c>
      <c r="N3216" s="291" t="s">
        <v>42</v>
      </c>
    </row>
    <row r="3217" s="291" customFormat="1" hidden="1" outlineLevel="2" spans="1:14">
      <c r="A3217" s="291">
        <v>2938</v>
      </c>
      <c r="B3217" s="291" t="s">
        <v>1164</v>
      </c>
      <c r="C3217" s="291" t="s">
        <v>1735</v>
      </c>
      <c r="D3217" s="291" t="s">
        <v>503</v>
      </c>
      <c r="E3217" s="291" t="s">
        <v>1166</v>
      </c>
      <c r="F3217" s="291" t="s">
        <v>1167</v>
      </c>
      <c r="G3217" s="291" t="s">
        <v>1175</v>
      </c>
      <c r="H3217" s="294">
        <v>18.23</v>
      </c>
      <c r="I3217" s="294">
        <v>36.456</v>
      </c>
      <c r="J3217" s="291" t="s">
        <v>1169</v>
      </c>
      <c r="K3217" s="294">
        <v>227.85</v>
      </c>
      <c r="L3217" s="294">
        <v>3473.25</v>
      </c>
      <c r="M3217" s="294">
        <v>3245.4</v>
      </c>
      <c r="N3217" s="291" t="s">
        <v>42</v>
      </c>
    </row>
    <row r="3218" s="291" customFormat="1" outlineLevel="1" collapsed="1" spans="4:14">
      <c r="D3218" s="293" t="s">
        <v>1736</v>
      </c>
      <c r="H3218" s="294">
        <f>SUBTOTAL(9,H3207:H3217)</f>
        <v>200.53</v>
      </c>
      <c r="I3218" s="294">
        <f>SUBTOTAL(9,I3207:I3217)</f>
        <v>401.016</v>
      </c>
      <c r="K3218" s="294"/>
      <c r="L3218" s="294"/>
      <c r="M3218" s="294"/>
      <c r="N3218" s="291">
        <f>SUBTOTAL(9,N3207:N3217)</f>
        <v>0</v>
      </c>
    </row>
    <row r="3219" s="291" customFormat="1" hidden="1" outlineLevel="2" spans="1:14">
      <c r="A3219" s="291">
        <v>2939</v>
      </c>
      <c r="B3219" s="291" t="s">
        <v>1164</v>
      </c>
      <c r="C3219" s="291" t="s">
        <v>1737</v>
      </c>
      <c r="D3219" s="291" t="s">
        <v>774</v>
      </c>
      <c r="E3219" s="291" t="s">
        <v>1166</v>
      </c>
      <c r="F3219" s="291" t="s">
        <v>1167</v>
      </c>
      <c r="G3219" s="291" t="s">
        <v>1178</v>
      </c>
      <c r="H3219" s="294">
        <v>18.22</v>
      </c>
      <c r="I3219" s="294">
        <v>36.44</v>
      </c>
      <c r="J3219" s="291" t="s">
        <v>1169</v>
      </c>
      <c r="K3219" s="294">
        <v>227.75</v>
      </c>
      <c r="L3219" s="294">
        <v>3473.25</v>
      </c>
      <c r="M3219" s="294">
        <v>3245.5</v>
      </c>
      <c r="N3219" s="291" t="s">
        <v>42</v>
      </c>
    </row>
    <row r="3220" s="291" customFormat="1" hidden="1" outlineLevel="2" spans="1:14">
      <c r="A3220" s="291">
        <v>2940</v>
      </c>
      <c r="B3220" s="291" t="s">
        <v>1164</v>
      </c>
      <c r="C3220" s="291" t="s">
        <v>1737</v>
      </c>
      <c r="D3220" s="291" t="s">
        <v>774</v>
      </c>
      <c r="E3220" s="291" t="s">
        <v>1166</v>
      </c>
      <c r="F3220" s="291" t="s">
        <v>1167</v>
      </c>
      <c r="G3220" s="291" t="s">
        <v>1179</v>
      </c>
      <c r="H3220" s="294">
        <v>18.22</v>
      </c>
      <c r="I3220" s="294">
        <v>36.44</v>
      </c>
      <c r="J3220" s="291" t="s">
        <v>1169</v>
      </c>
      <c r="K3220" s="294">
        <v>227.75</v>
      </c>
      <c r="L3220" s="294">
        <v>3473.25</v>
      </c>
      <c r="M3220" s="294">
        <v>3245.5</v>
      </c>
      <c r="N3220" s="291" t="s">
        <v>42</v>
      </c>
    </row>
    <row r="3221" s="291" customFormat="1" hidden="1" outlineLevel="2" spans="1:14">
      <c r="A3221" s="291">
        <v>2941</v>
      </c>
      <c r="B3221" s="291" t="s">
        <v>1164</v>
      </c>
      <c r="C3221" s="291" t="s">
        <v>1737</v>
      </c>
      <c r="D3221" s="291" t="s">
        <v>774</v>
      </c>
      <c r="E3221" s="291" t="s">
        <v>1166</v>
      </c>
      <c r="F3221" s="291" t="s">
        <v>1167</v>
      </c>
      <c r="G3221" s="291" t="s">
        <v>1180</v>
      </c>
      <c r="H3221" s="294">
        <v>18.22</v>
      </c>
      <c r="I3221" s="294">
        <v>36.44</v>
      </c>
      <c r="J3221" s="291" t="s">
        <v>1169</v>
      </c>
      <c r="K3221" s="294">
        <v>227.75</v>
      </c>
      <c r="L3221" s="294">
        <v>3473.25</v>
      </c>
      <c r="M3221" s="294">
        <v>3245.5</v>
      </c>
      <c r="N3221" s="291" t="s">
        <v>42</v>
      </c>
    </row>
    <row r="3222" s="291" customFormat="1" hidden="1" outlineLevel="2" spans="1:14">
      <c r="A3222" s="291">
        <v>2942</v>
      </c>
      <c r="B3222" s="291" t="s">
        <v>1164</v>
      </c>
      <c r="C3222" s="291" t="s">
        <v>1737</v>
      </c>
      <c r="D3222" s="291" t="s">
        <v>774</v>
      </c>
      <c r="E3222" s="291" t="s">
        <v>1166</v>
      </c>
      <c r="F3222" s="291" t="s">
        <v>1167</v>
      </c>
      <c r="G3222" s="291" t="s">
        <v>1181</v>
      </c>
      <c r="H3222" s="294">
        <v>18.22</v>
      </c>
      <c r="I3222" s="294">
        <v>36.44</v>
      </c>
      <c r="J3222" s="291" t="s">
        <v>1169</v>
      </c>
      <c r="K3222" s="294">
        <v>227.75</v>
      </c>
      <c r="L3222" s="294">
        <v>3473.25</v>
      </c>
      <c r="M3222" s="294">
        <v>3245.5</v>
      </c>
      <c r="N3222" s="291" t="s">
        <v>42</v>
      </c>
    </row>
    <row r="3223" s="291" customFormat="1" hidden="1" outlineLevel="2" spans="1:14">
      <c r="A3223" s="291">
        <v>2943</v>
      </c>
      <c r="B3223" s="291" t="s">
        <v>1164</v>
      </c>
      <c r="C3223" s="291" t="s">
        <v>1737</v>
      </c>
      <c r="D3223" s="291" t="s">
        <v>774</v>
      </c>
      <c r="E3223" s="291" t="s">
        <v>1166</v>
      </c>
      <c r="F3223" s="291" t="s">
        <v>1167</v>
      </c>
      <c r="G3223" s="291" t="s">
        <v>1168</v>
      </c>
      <c r="H3223" s="294">
        <v>18.22</v>
      </c>
      <c r="I3223" s="294">
        <v>36.44</v>
      </c>
      <c r="J3223" s="291" t="s">
        <v>1169</v>
      </c>
      <c r="K3223" s="294">
        <v>227.75</v>
      </c>
      <c r="L3223" s="294">
        <v>3473.25</v>
      </c>
      <c r="M3223" s="294">
        <v>3245.5</v>
      </c>
      <c r="N3223" s="291" t="s">
        <v>42</v>
      </c>
    </row>
    <row r="3224" s="291" customFormat="1" hidden="1" outlineLevel="2" spans="1:14">
      <c r="A3224" s="291">
        <v>2944</v>
      </c>
      <c r="B3224" s="291" t="s">
        <v>1164</v>
      </c>
      <c r="C3224" s="291" t="s">
        <v>1737</v>
      </c>
      <c r="D3224" s="291" t="s">
        <v>774</v>
      </c>
      <c r="E3224" s="291" t="s">
        <v>1166</v>
      </c>
      <c r="F3224" s="291" t="s">
        <v>1167</v>
      </c>
      <c r="G3224" s="291" t="s">
        <v>1170</v>
      </c>
      <c r="H3224" s="294">
        <v>18.22</v>
      </c>
      <c r="I3224" s="294">
        <v>36.44</v>
      </c>
      <c r="J3224" s="291" t="s">
        <v>1169</v>
      </c>
      <c r="K3224" s="294">
        <v>227.75</v>
      </c>
      <c r="L3224" s="294">
        <v>3473.25</v>
      </c>
      <c r="M3224" s="294">
        <v>3245.5</v>
      </c>
      <c r="N3224" s="291" t="s">
        <v>42</v>
      </c>
    </row>
    <row r="3225" s="291" customFormat="1" hidden="1" outlineLevel="2" spans="1:14">
      <c r="A3225" s="291">
        <v>2945</v>
      </c>
      <c r="B3225" s="291" t="s">
        <v>1164</v>
      </c>
      <c r="C3225" s="291" t="s">
        <v>1737</v>
      </c>
      <c r="D3225" s="291" t="s">
        <v>774</v>
      </c>
      <c r="E3225" s="291" t="s">
        <v>1166</v>
      </c>
      <c r="F3225" s="291" t="s">
        <v>1167</v>
      </c>
      <c r="G3225" s="291" t="s">
        <v>1171</v>
      </c>
      <c r="H3225" s="294">
        <v>18.22</v>
      </c>
      <c r="I3225" s="294">
        <v>36.44</v>
      </c>
      <c r="J3225" s="291" t="s">
        <v>1169</v>
      </c>
      <c r="K3225" s="294">
        <v>227.75</v>
      </c>
      <c r="L3225" s="294">
        <v>3473.25</v>
      </c>
      <c r="M3225" s="294">
        <v>3245.5</v>
      </c>
      <c r="N3225" s="291" t="s">
        <v>42</v>
      </c>
    </row>
    <row r="3226" s="291" customFormat="1" hidden="1" outlineLevel="2" spans="1:14">
      <c r="A3226" s="291">
        <v>2946</v>
      </c>
      <c r="B3226" s="291" t="s">
        <v>1164</v>
      </c>
      <c r="C3226" s="291" t="s">
        <v>1737</v>
      </c>
      <c r="D3226" s="291" t="s">
        <v>774</v>
      </c>
      <c r="E3226" s="291" t="s">
        <v>1166</v>
      </c>
      <c r="F3226" s="291" t="s">
        <v>1167</v>
      </c>
      <c r="G3226" s="291" t="s">
        <v>1172</v>
      </c>
      <c r="H3226" s="294">
        <v>18.22</v>
      </c>
      <c r="I3226" s="294">
        <v>36.44</v>
      </c>
      <c r="J3226" s="291" t="s">
        <v>1169</v>
      </c>
      <c r="K3226" s="294">
        <v>227.75</v>
      </c>
      <c r="L3226" s="294">
        <v>3473.25</v>
      </c>
      <c r="M3226" s="294">
        <v>3245.5</v>
      </c>
      <c r="N3226" s="291" t="s">
        <v>42</v>
      </c>
    </row>
    <row r="3227" s="291" customFormat="1" hidden="1" outlineLevel="2" spans="1:14">
      <c r="A3227" s="291">
        <v>2947</v>
      </c>
      <c r="B3227" s="291" t="s">
        <v>1164</v>
      </c>
      <c r="C3227" s="291" t="s">
        <v>1737</v>
      </c>
      <c r="D3227" s="291" t="s">
        <v>774</v>
      </c>
      <c r="E3227" s="291" t="s">
        <v>1166</v>
      </c>
      <c r="F3227" s="291" t="s">
        <v>1167</v>
      </c>
      <c r="G3227" s="291" t="s">
        <v>1173</v>
      </c>
      <c r="H3227" s="294">
        <v>18.22</v>
      </c>
      <c r="I3227" s="294">
        <v>36.44</v>
      </c>
      <c r="J3227" s="291" t="s">
        <v>1169</v>
      </c>
      <c r="K3227" s="294">
        <v>227.75</v>
      </c>
      <c r="L3227" s="294">
        <v>3473.25</v>
      </c>
      <c r="M3227" s="294">
        <v>3245.5</v>
      </c>
      <c r="N3227" s="291" t="s">
        <v>42</v>
      </c>
    </row>
    <row r="3228" s="291" customFormat="1" hidden="1" outlineLevel="2" spans="1:14">
      <c r="A3228" s="291">
        <v>2948</v>
      </c>
      <c r="B3228" s="291" t="s">
        <v>1164</v>
      </c>
      <c r="C3228" s="291" t="s">
        <v>1737</v>
      </c>
      <c r="D3228" s="291" t="s">
        <v>774</v>
      </c>
      <c r="E3228" s="291" t="s">
        <v>1166</v>
      </c>
      <c r="F3228" s="291" t="s">
        <v>1167</v>
      </c>
      <c r="G3228" s="291" t="s">
        <v>1174</v>
      </c>
      <c r="H3228" s="294">
        <v>18.22</v>
      </c>
      <c r="I3228" s="294">
        <v>36.44</v>
      </c>
      <c r="J3228" s="291" t="s">
        <v>1169</v>
      </c>
      <c r="K3228" s="294">
        <v>227.75</v>
      </c>
      <c r="L3228" s="294">
        <v>3473.25</v>
      </c>
      <c r="M3228" s="294">
        <v>3245.5</v>
      </c>
      <c r="N3228" s="291" t="s">
        <v>42</v>
      </c>
    </row>
    <row r="3229" s="291" customFormat="1" hidden="1" outlineLevel="2" spans="1:14">
      <c r="A3229" s="291">
        <v>2949</v>
      </c>
      <c r="B3229" s="291" t="s">
        <v>1164</v>
      </c>
      <c r="C3229" s="291" t="s">
        <v>1737</v>
      </c>
      <c r="D3229" s="291" t="s">
        <v>774</v>
      </c>
      <c r="E3229" s="291" t="s">
        <v>1166</v>
      </c>
      <c r="F3229" s="291" t="s">
        <v>1167</v>
      </c>
      <c r="G3229" s="291" t="s">
        <v>1175</v>
      </c>
      <c r="H3229" s="294">
        <v>18.22</v>
      </c>
      <c r="I3229" s="294">
        <v>36.44</v>
      </c>
      <c r="J3229" s="291" t="s">
        <v>1169</v>
      </c>
      <c r="K3229" s="294">
        <v>227.75</v>
      </c>
      <c r="L3229" s="294">
        <v>3473.25</v>
      </c>
      <c r="M3229" s="294">
        <v>3245.5</v>
      </c>
      <c r="N3229" s="291" t="s">
        <v>42</v>
      </c>
    </row>
    <row r="3230" s="291" customFormat="1" outlineLevel="1" collapsed="1" spans="4:14">
      <c r="D3230" s="293" t="s">
        <v>1738</v>
      </c>
      <c r="H3230" s="294">
        <f>SUBTOTAL(9,H3219:H3229)</f>
        <v>200.42</v>
      </c>
      <c r="I3230" s="294">
        <f>SUBTOTAL(9,I3219:I3229)</f>
        <v>400.84</v>
      </c>
      <c r="K3230" s="294"/>
      <c r="L3230" s="294"/>
      <c r="M3230" s="294"/>
      <c r="N3230" s="291">
        <f>SUBTOTAL(9,N3219:N3229)</f>
        <v>0</v>
      </c>
    </row>
    <row r="3231" s="291" customFormat="1" hidden="1" outlineLevel="2" spans="1:14">
      <c r="A3231" s="291">
        <v>2950</v>
      </c>
      <c r="B3231" s="291" t="s">
        <v>1164</v>
      </c>
      <c r="C3231" s="291" t="s">
        <v>1739</v>
      </c>
      <c r="D3231" s="291" t="s">
        <v>408</v>
      </c>
      <c r="E3231" s="291" t="s">
        <v>1166</v>
      </c>
      <c r="F3231" s="291" t="s">
        <v>1167</v>
      </c>
      <c r="G3231" s="291" t="s">
        <v>1178</v>
      </c>
      <c r="H3231" s="294">
        <v>18.23</v>
      </c>
      <c r="I3231" s="294">
        <v>36.456</v>
      </c>
      <c r="J3231" s="291" t="s">
        <v>1169</v>
      </c>
      <c r="K3231" s="294">
        <v>227.85</v>
      </c>
      <c r="L3231" s="294">
        <v>3473.25</v>
      </c>
      <c r="M3231" s="294">
        <v>3245.4</v>
      </c>
      <c r="N3231" s="291" t="s">
        <v>42</v>
      </c>
    </row>
    <row r="3232" s="291" customFormat="1" hidden="1" outlineLevel="2" spans="1:14">
      <c r="A3232" s="291">
        <v>2951</v>
      </c>
      <c r="B3232" s="291" t="s">
        <v>1164</v>
      </c>
      <c r="C3232" s="291" t="s">
        <v>1739</v>
      </c>
      <c r="D3232" s="291" t="s">
        <v>408</v>
      </c>
      <c r="E3232" s="291" t="s">
        <v>1166</v>
      </c>
      <c r="F3232" s="291" t="s">
        <v>1167</v>
      </c>
      <c r="G3232" s="291" t="s">
        <v>1179</v>
      </c>
      <c r="H3232" s="294">
        <v>18.23</v>
      </c>
      <c r="I3232" s="294">
        <v>36.456</v>
      </c>
      <c r="J3232" s="291" t="s">
        <v>1169</v>
      </c>
      <c r="K3232" s="294">
        <v>227.85</v>
      </c>
      <c r="L3232" s="294">
        <v>3473.25</v>
      </c>
      <c r="M3232" s="294">
        <v>3245.4</v>
      </c>
      <c r="N3232" s="291" t="s">
        <v>42</v>
      </c>
    </row>
    <row r="3233" s="291" customFormat="1" hidden="1" outlineLevel="2" spans="1:14">
      <c r="A3233" s="291">
        <v>2952</v>
      </c>
      <c r="B3233" s="291" t="s">
        <v>1164</v>
      </c>
      <c r="C3233" s="291" t="s">
        <v>1739</v>
      </c>
      <c r="D3233" s="291" t="s">
        <v>408</v>
      </c>
      <c r="E3233" s="291" t="s">
        <v>1166</v>
      </c>
      <c r="F3233" s="291" t="s">
        <v>1167</v>
      </c>
      <c r="G3233" s="291" t="s">
        <v>1180</v>
      </c>
      <c r="H3233" s="294">
        <v>18.23</v>
      </c>
      <c r="I3233" s="294">
        <v>36.456</v>
      </c>
      <c r="J3233" s="291" t="s">
        <v>1169</v>
      </c>
      <c r="K3233" s="294">
        <v>227.85</v>
      </c>
      <c r="L3233" s="294">
        <v>3473.25</v>
      </c>
      <c r="M3233" s="294">
        <v>3245.4</v>
      </c>
      <c r="N3233" s="291" t="s">
        <v>42</v>
      </c>
    </row>
    <row r="3234" s="291" customFormat="1" hidden="1" outlineLevel="2" spans="1:14">
      <c r="A3234" s="291">
        <v>2953</v>
      </c>
      <c r="B3234" s="291" t="s">
        <v>1164</v>
      </c>
      <c r="C3234" s="291" t="s">
        <v>1739</v>
      </c>
      <c r="D3234" s="291" t="s">
        <v>408</v>
      </c>
      <c r="E3234" s="291" t="s">
        <v>1166</v>
      </c>
      <c r="F3234" s="291" t="s">
        <v>1167</v>
      </c>
      <c r="G3234" s="291" t="s">
        <v>1181</v>
      </c>
      <c r="H3234" s="294">
        <v>18.23</v>
      </c>
      <c r="I3234" s="294">
        <v>36.456</v>
      </c>
      <c r="J3234" s="291" t="s">
        <v>1169</v>
      </c>
      <c r="K3234" s="294">
        <v>227.85</v>
      </c>
      <c r="L3234" s="294">
        <v>3473.25</v>
      </c>
      <c r="M3234" s="294">
        <v>3245.4</v>
      </c>
      <c r="N3234" s="291" t="s">
        <v>42</v>
      </c>
    </row>
    <row r="3235" s="291" customFormat="1" hidden="1" outlineLevel="2" spans="1:14">
      <c r="A3235" s="291">
        <v>2954</v>
      </c>
      <c r="B3235" s="291" t="s">
        <v>1164</v>
      </c>
      <c r="C3235" s="291" t="s">
        <v>1739</v>
      </c>
      <c r="D3235" s="291" t="s">
        <v>408</v>
      </c>
      <c r="E3235" s="291" t="s">
        <v>1166</v>
      </c>
      <c r="F3235" s="291" t="s">
        <v>1167</v>
      </c>
      <c r="G3235" s="291" t="s">
        <v>1168</v>
      </c>
      <c r="H3235" s="294">
        <v>18.23</v>
      </c>
      <c r="I3235" s="294">
        <v>36.456</v>
      </c>
      <c r="J3235" s="291" t="s">
        <v>1169</v>
      </c>
      <c r="K3235" s="294">
        <v>227.85</v>
      </c>
      <c r="L3235" s="294">
        <v>3473.25</v>
      </c>
      <c r="M3235" s="294">
        <v>3245.4</v>
      </c>
      <c r="N3235" s="291" t="s">
        <v>42</v>
      </c>
    </row>
    <row r="3236" s="291" customFormat="1" hidden="1" outlineLevel="2" spans="1:14">
      <c r="A3236" s="291">
        <v>2955</v>
      </c>
      <c r="B3236" s="291" t="s">
        <v>1164</v>
      </c>
      <c r="C3236" s="291" t="s">
        <v>1739</v>
      </c>
      <c r="D3236" s="291" t="s">
        <v>408</v>
      </c>
      <c r="E3236" s="291" t="s">
        <v>1166</v>
      </c>
      <c r="F3236" s="291" t="s">
        <v>1167</v>
      </c>
      <c r="G3236" s="291" t="s">
        <v>1170</v>
      </c>
      <c r="H3236" s="294">
        <v>18.23</v>
      </c>
      <c r="I3236" s="294">
        <v>36.456</v>
      </c>
      <c r="J3236" s="291" t="s">
        <v>1169</v>
      </c>
      <c r="K3236" s="294">
        <v>227.85</v>
      </c>
      <c r="L3236" s="294">
        <v>3473.25</v>
      </c>
      <c r="M3236" s="294">
        <v>3245.4</v>
      </c>
      <c r="N3236" s="291" t="s">
        <v>42</v>
      </c>
    </row>
    <row r="3237" s="291" customFormat="1" hidden="1" outlineLevel="2" spans="1:14">
      <c r="A3237" s="291">
        <v>2956</v>
      </c>
      <c r="B3237" s="291" t="s">
        <v>1164</v>
      </c>
      <c r="C3237" s="291" t="s">
        <v>1739</v>
      </c>
      <c r="D3237" s="291" t="s">
        <v>408</v>
      </c>
      <c r="E3237" s="291" t="s">
        <v>1166</v>
      </c>
      <c r="F3237" s="291" t="s">
        <v>1167</v>
      </c>
      <c r="G3237" s="291" t="s">
        <v>1171</v>
      </c>
      <c r="H3237" s="294">
        <v>18.23</v>
      </c>
      <c r="I3237" s="294">
        <v>36.456</v>
      </c>
      <c r="J3237" s="291" t="s">
        <v>1169</v>
      </c>
      <c r="K3237" s="294">
        <v>227.85</v>
      </c>
      <c r="L3237" s="294">
        <v>3473.25</v>
      </c>
      <c r="M3237" s="294">
        <v>3245.4</v>
      </c>
      <c r="N3237" s="291" t="s">
        <v>42</v>
      </c>
    </row>
    <row r="3238" s="291" customFormat="1" hidden="1" outlineLevel="2" spans="1:14">
      <c r="A3238" s="291">
        <v>2957</v>
      </c>
      <c r="B3238" s="291" t="s">
        <v>1164</v>
      </c>
      <c r="C3238" s="291" t="s">
        <v>1739</v>
      </c>
      <c r="D3238" s="291" t="s">
        <v>408</v>
      </c>
      <c r="E3238" s="291" t="s">
        <v>1166</v>
      </c>
      <c r="F3238" s="291" t="s">
        <v>1167</v>
      </c>
      <c r="G3238" s="291" t="s">
        <v>1172</v>
      </c>
      <c r="H3238" s="294">
        <v>18.23</v>
      </c>
      <c r="I3238" s="294">
        <v>36.456</v>
      </c>
      <c r="J3238" s="291" t="s">
        <v>1169</v>
      </c>
      <c r="K3238" s="294">
        <v>227.85</v>
      </c>
      <c r="L3238" s="294">
        <v>3473.25</v>
      </c>
      <c r="M3238" s="294">
        <v>3245.4</v>
      </c>
      <c r="N3238" s="291" t="s">
        <v>42</v>
      </c>
    </row>
    <row r="3239" s="291" customFormat="1" hidden="1" outlineLevel="2" spans="1:14">
      <c r="A3239" s="291">
        <v>2958</v>
      </c>
      <c r="B3239" s="291" t="s">
        <v>1164</v>
      </c>
      <c r="C3239" s="291" t="s">
        <v>1739</v>
      </c>
      <c r="D3239" s="291" t="s">
        <v>408</v>
      </c>
      <c r="E3239" s="291" t="s">
        <v>1166</v>
      </c>
      <c r="F3239" s="291" t="s">
        <v>1167</v>
      </c>
      <c r="G3239" s="291" t="s">
        <v>1173</v>
      </c>
      <c r="H3239" s="294">
        <v>18.23</v>
      </c>
      <c r="I3239" s="294">
        <v>36.456</v>
      </c>
      <c r="J3239" s="291" t="s">
        <v>1169</v>
      </c>
      <c r="K3239" s="294">
        <v>227.85</v>
      </c>
      <c r="L3239" s="294">
        <v>3473.25</v>
      </c>
      <c r="M3239" s="294">
        <v>3245.4</v>
      </c>
      <c r="N3239" s="291" t="s">
        <v>42</v>
      </c>
    </row>
    <row r="3240" s="291" customFormat="1" hidden="1" outlineLevel="2" spans="1:14">
      <c r="A3240" s="291">
        <v>2959</v>
      </c>
      <c r="B3240" s="291" t="s">
        <v>1164</v>
      </c>
      <c r="C3240" s="291" t="s">
        <v>1739</v>
      </c>
      <c r="D3240" s="291" t="s">
        <v>408</v>
      </c>
      <c r="E3240" s="291" t="s">
        <v>1166</v>
      </c>
      <c r="F3240" s="291" t="s">
        <v>1167</v>
      </c>
      <c r="G3240" s="291" t="s">
        <v>1174</v>
      </c>
      <c r="H3240" s="294">
        <v>18.23</v>
      </c>
      <c r="I3240" s="294">
        <v>36.456</v>
      </c>
      <c r="J3240" s="291" t="s">
        <v>1169</v>
      </c>
      <c r="K3240" s="294">
        <v>227.85</v>
      </c>
      <c r="L3240" s="294">
        <v>3473.25</v>
      </c>
      <c r="M3240" s="294">
        <v>3245.4</v>
      </c>
      <c r="N3240" s="291" t="s">
        <v>42</v>
      </c>
    </row>
    <row r="3241" s="291" customFormat="1" hidden="1" outlineLevel="2" spans="1:14">
      <c r="A3241" s="291">
        <v>2960</v>
      </c>
      <c r="B3241" s="291" t="s">
        <v>1164</v>
      </c>
      <c r="C3241" s="291" t="s">
        <v>1739</v>
      </c>
      <c r="D3241" s="291" t="s">
        <v>408</v>
      </c>
      <c r="E3241" s="291" t="s">
        <v>1166</v>
      </c>
      <c r="F3241" s="291" t="s">
        <v>1167</v>
      </c>
      <c r="G3241" s="291" t="s">
        <v>1175</v>
      </c>
      <c r="H3241" s="294">
        <v>18.23</v>
      </c>
      <c r="I3241" s="294">
        <v>36.456</v>
      </c>
      <c r="J3241" s="291" t="s">
        <v>1169</v>
      </c>
      <c r="K3241" s="294">
        <v>227.85</v>
      </c>
      <c r="L3241" s="294">
        <v>3473.25</v>
      </c>
      <c r="M3241" s="294">
        <v>3245.4</v>
      </c>
      <c r="N3241" s="291" t="s">
        <v>42</v>
      </c>
    </row>
    <row r="3242" s="291" customFormat="1" outlineLevel="1" collapsed="1" spans="4:14">
      <c r="D3242" s="293" t="s">
        <v>1740</v>
      </c>
      <c r="H3242" s="294">
        <f>SUBTOTAL(9,H3231:H3241)</f>
        <v>200.53</v>
      </c>
      <c r="I3242" s="294">
        <f>SUBTOTAL(9,I3231:I3241)</f>
        <v>401.016</v>
      </c>
      <c r="K3242" s="294"/>
      <c r="L3242" s="294"/>
      <c r="M3242" s="294"/>
      <c r="N3242" s="291">
        <f>SUBTOTAL(9,N3231:N3241)</f>
        <v>0</v>
      </c>
    </row>
    <row r="3243" s="291" customFormat="1" hidden="1" outlineLevel="2" spans="1:14">
      <c r="A3243" s="291">
        <v>2961</v>
      </c>
      <c r="B3243" s="291" t="s">
        <v>1164</v>
      </c>
      <c r="C3243" s="291" t="s">
        <v>1741</v>
      </c>
      <c r="D3243" s="291" t="s">
        <v>462</v>
      </c>
      <c r="E3243" s="291" t="s">
        <v>1166</v>
      </c>
      <c r="F3243" s="291" t="s">
        <v>1167</v>
      </c>
      <c r="G3243" s="291" t="s">
        <v>1178</v>
      </c>
      <c r="H3243" s="294">
        <v>18.23</v>
      </c>
      <c r="I3243" s="294">
        <v>36.456</v>
      </c>
      <c r="J3243" s="291" t="s">
        <v>1169</v>
      </c>
      <c r="K3243" s="294">
        <v>227.85</v>
      </c>
      <c r="L3243" s="294">
        <v>3473.25</v>
      </c>
      <c r="M3243" s="294">
        <v>3245.4</v>
      </c>
      <c r="N3243" s="291" t="s">
        <v>42</v>
      </c>
    </row>
    <row r="3244" s="291" customFormat="1" hidden="1" outlineLevel="2" spans="1:14">
      <c r="A3244" s="291">
        <v>2962</v>
      </c>
      <c r="B3244" s="291" t="s">
        <v>1164</v>
      </c>
      <c r="C3244" s="291" t="s">
        <v>1741</v>
      </c>
      <c r="D3244" s="291" t="s">
        <v>462</v>
      </c>
      <c r="E3244" s="291" t="s">
        <v>1166</v>
      </c>
      <c r="F3244" s="291" t="s">
        <v>1167</v>
      </c>
      <c r="G3244" s="291" t="s">
        <v>1179</v>
      </c>
      <c r="H3244" s="294">
        <v>18.23</v>
      </c>
      <c r="I3244" s="294">
        <v>36.456</v>
      </c>
      <c r="J3244" s="291" t="s">
        <v>1169</v>
      </c>
      <c r="K3244" s="294">
        <v>227.85</v>
      </c>
      <c r="L3244" s="294">
        <v>3473.25</v>
      </c>
      <c r="M3244" s="294">
        <v>3245.4</v>
      </c>
      <c r="N3244" s="291" t="s">
        <v>42</v>
      </c>
    </row>
    <row r="3245" s="291" customFormat="1" hidden="1" outlineLevel="2" spans="1:14">
      <c r="A3245" s="291">
        <v>2963</v>
      </c>
      <c r="B3245" s="291" t="s">
        <v>1164</v>
      </c>
      <c r="C3245" s="291" t="s">
        <v>1741</v>
      </c>
      <c r="D3245" s="291" t="s">
        <v>462</v>
      </c>
      <c r="E3245" s="291" t="s">
        <v>1166</v>
      </c>
      <c r="F3245" s="291" t="s">
        <v>1167</v>
      </c>
      <c r="G3245" s="291" t="s">
        <v>1180</v>
      </c>
      <c r="H3245" s="294">
        <v>18.23</v>
      </c>
      <c r="I3245" s="294">
        <v>36.456</v>
      </c>
      <c r="J3245" s="291" t="s">
        <v>1169</v>
      </c>
      <c r="K3245" s="294">
        <v>227.85</v>
      </c>
      <c r="L3245" s="294">
        <v>3473.25</v>
      </c>
      <c r="M3245" s="294">
        <v>3245.4</v>
      </c>
      <c r="N3245" s="291" t="s">
        <v>42</v>
      </c>
    </row>
    <row r="3246" s="291" customFormat="1" hidden="1" outlineLevel="2" spans="1:14">
      <c r="A3246" s="291">
        <v>2964</v>
      </c>
      <c r="B3246" s="291" t="s">
        <v>1164</v>
      </c>
      <c r="C3246" s="291" t="s">
        <v>1741</v>
      </c>
      <c r="D3246" s="291" t="s">
        <v>462</v>
      </c>
      <c r="E3246" s="291" t="s">
        <v>1166</v>
      </c>
      <c r="F3246" s="291" t="s">
        <v>1167</v>
      </c>
      <c r="G3246" s="291" t="s">
        <v>1181</v>
      </c>
      <c r="H3246" s="294">
        <v>18.23</v>
      </c>
      <c r="I3246" s="294">
        <v>36.456</v>
      </c>
      <c r="J3246" s="291" t="s">
        <v>1169</v>
      </c>
      <c r="K3246" s="294">
        <v>227.85</v>
      </c>
      <c r="L3246" s="294">
        <v>3473.25</v>
      </c>
      <c r="M3246" s="294">
        <v>3245.4</v>
      </c>
      <c r="N3246" s="291" t="s">
        <v>42</v>
      </c>
    </row>
    <row r="3247" s="291" customFormat="1" hidden="1" outlineLevel="2" spans="1:14">
      <c r="A3247" s="291">
        <v>2965</v>
      </c>
      <c r="B3247" s="291" t="s">
        <v>1164</v>
      </c>
      <c r="C3247" s="291" t="s">
        <v>1741</v>
      </c>
      <c r="D3247" s="291" t="s">
        <v>462</v>
      </c>
      <c r="E3247" s="291" t="s">
        <v>1166</v>
      </c>
      <c r="F3247" s="291" t="s">
        <v>1167</v>
      </c>
      <c r="G3247" s="291" t="s">
        <v>1168</v>
      </c>
      <c r="H3247" s="294">
        <v>18.23</v>
      </c>
      <c r="I3247" s="294">
        <v>36.456</v>
      </c>
      <c r="J3247" s="291" t="s">
        <v>1169</v>
      </c>
      <c r="K3247" s="294">
        <v>227.85</v>
      </c>
      <c r="L3247" s="294">
        <v>3473.25</v>
      </c>
      <c r="M3247" s="294">
        <v>3245.4</v>
      </c>
      <c r="N3247" s="291" t="s">
        <v>42</v>
      </c>
    </row>
    <row r="3248" s="291" customFormat="1" hidden="1" outlineLevel="2" spans="1:14">
      <c r="A3248" s="291">
        <v>2966</v>
      </c>
      <c r="B3248" s="291" t="s">
        <v>1164</v>
      </c>
      <c r="C3248" s="291" t="s">
        <v>1741</v>
      </c>
      <c r="D3248" s="291" t="s">
        <v>462</v>
      </c>
      <c r="E3248" s="291" t="s">
        <v>1166</v>
      </c>
      <c r="F3248" s="291" t="s">
        <v>1167</v>
      </c>
      <c r="G3248" s="291" t="s">
        <v>1170</v>
      </c>
      <c r="H3248" s="294">
        <v>18.23</v>
      </c>
      <c r="I3248" s="294">
        <v>36.456</v>
      </c>
      <c r="J3248" s="291" t="s">
        <v>1169</v>
      </c>
      <c r="K3248" s="294">
        <v>227.85</v>
      </c>
      <c r="L3248" s="294">
        <v>3473.25</v>
      </c>
      <c r="M3248" s="294">
        <v>3245.4</v>
      </c>
      <c r="N3248" s="291" t="s">
        <v>42</v>
      </c>
    </row>
    <row r="3249" s="291" customFormat="1" hidden="1" outlineLevel="2" spans="1:14">
      <c r="A3249" s="291">
        <v>2967</v>
      </c>
      <c r="B3249" s="291" t="s">
        <v>1164</v>
      </c>
      <c r="C3249" s="291" t="s">
        <v>1741</v>
      </c>
      <c r="D3249" s="291" t="s">
        <v>462</v>
      </c>
      <c r="E3249" s="291" t="s">
        <v>1166</v>
      </c>
      <c r="F3249" s="291" t="s">
        <v>1167</v>
      </c>
      <c r="G3249" s="291" t="s">
        <v>1171</v>
      </c>
      <c r="H3249" s="294">
        <v>18.23</v>
      </c>
      <c r="I3249" s="294">
        <v>36.456</v>
      </c>
      <c r="J3249" s="291" t="s">
        <v>1169</v>
      </c>
      <c r="K3249" s="294">
        <v>227.85</v>
      </c>
      <c r="L3249" s="294">
        <v>3473.25</v>
      </c>
      <c r="M3249" s="294">
        <v>3245.4</v>
      </c>
      <c r="N3249" s="291" t="s">
        <v>42</v>
      </c>
    </row>
    <row r="3250" s="291" customFormat="1" hidden="1" outlineLevel="2" spans="1:14">
      <c r="A3250" s="291">
        <v>2968</v>
      </c>
      <c r="B3250" s="291" t="s">
        <v>1164</v>
      </c>
      <c r="C3250" s="291" t="s">
        <v>1741</v>
      </c>
      <c r="D3250" s="291" t="s">
        <v>462</v>
      </c>
      <c r="E3250" s="291" t="s">
        <v>1166</v>
      </c>
      <c r="F3250" s="291" t="s">
        <v>1167</v>
      </c>
      <c r="G3250" s="291" t="s">
        <v>1172</v>
      </c>
      <c r="H3250" s="294">
        <v>18.23</v>
      </c>
      <c r="I3250" s="294">
        <v>36.456</v>
      </c>
      <c r="J3250" s="291" t="s">
        <v>1169</v>
      </c>
      <c r="K3250" s="294">
        <v>227.85</v>
      </c>
      <c r="L3250" s="294">
        <v>3473.25</v>
      </c>
      <c r="M3250" s="294">
        <v>3245.4</v>
      </c>
      <c r="N3250" s="291" t="s">
        <v>42</v>
      </c>
    </row>
    <row r="3251" s="291" customFormat="1" hidden="1" outlineLevel="2" spans="1:14">
      <c r="A3251" s="291">
        <v>2969</v>
      </c>
      <c r="B3251" s="291" t="s">
        <v>1164</v>
      </c>
      <c r="C3251" s="291" t="s">
        <v>1741</v>
      </c>
      <c r="D3251" s="291" t="s">
        <v>462</v>
      </c>
      <c r="E3251" s="291" t="s">
        <v>1166</v>
      </c>
      <c r="F3251" s="291" t="s">
        <v>1167</v>
      </c>
      <c r="G3251" s="291" t="s">
        <v>1173</v>
      </c>
      <c r="H3251" s="294">
        <v>18.23</v>
      </c>
      <c r="I3251" s="294">
        <v>36.456</v>
      </c>
      <c r="J3251" s="291" t="s">
        <v>1169</v>
      </c>
      <c r="K3251" s="294">
        <v>227.85</v>
      </c>
      <c r="L3251" s="294">
        <v>3473.25</v>
      </c>
      <c r="M3251" s="294">
        <v>3245.4</v>
      </c>
      <c r="N3251" s="291" t="s">
        <v>42</v>
      </c>
    </row>
    <row r="3252" s="291" customFormat="1" hidden="1" outlineLevel="2" spans="1:14">
      <c r="A3252" s="291">
        <v>2970</v>
      </c>
      <c r="B3252" s="291" t="s">
        <v>1164</v>
      </c>
      <c r="C3252" s="291" t="s">
        <v>1741</v>
      </c>
      <c r="D3252" s="291" t="s">
        <v>462</v>
      </c>
      <c r="E3252" s="291" t="s">
        <v>1166</v>
      </c>
      <c r="F3252" s="291" t="s">
        <v>1167</v>
      </c>
      <c r="G3252" s="291" t="s">
        <v>1174</v>
      </c>
      <c r="H3252" s="294">
        <v>18.23</v>
      </c>
      <c r="I3252" s="294">
        <v>36.456</v>
      </c>
      <c r="J3252" s="291" t="s">
        <v>1169</v>
      </c>
      <c r="K3252" s="294">
        <v>227.85</v>
      </c>
      <c r="L3252" s="294">
        <v>3473.25</v>
      </c>
      <c r="M3252" s="294">
        <v>3245.4</v>
      </c>
      <c r="N3252" s="291" t="s">
        <v>42</v>
      </c>
    </row>
    <row r="3253" s="291" customFormat="1" hidden="1" outlineLevel="2" spans="1:14">
      <c r="A3253" s="291">
        <v>2971</v>
      </c>
      <c r="B3253" s="291" t="s">
        <v>1164</v>
      </c>
      <c r="C3253" s="291" t="s">
        <v>1741</v>
      </c>
      <c r="D3253" s="291" t="s">
        <v>462</v>
      </c>
      <c r="E3253" s="291" t="s">
        <v>1166</v>
      </c>
      <c r="F3253" s="291" t="s">
        <v>1167</v>
      </c>
      <c r="G3253" s="291" t="s">
        <v>1175</v>
      </c>
      <c r="H3253" s="294">
        <v>18.23</v>
      </c>
      <c r="I3253" s="294">
        <v>36.456</v>
      </c>
      <c r="J3253" s="291" t="s">
        <v>1169</v>
      </c>
      <c r="K3253" s="294">
        <v>227.85</v>
      </c>
      <c r="L3253" s="294">
        <v>3473.25</v>
      </c>
      <c r="M3253" s="294">
        <v>3245.4</v>
      </c>
      <c r="N3253" s="291" t="s">
        <v>42</v>
      </c>
    </row>
    <row r="3254" s="291" customFormat="1" outlineLevel="1" collapsed="1" spans="4:14">
      <c r="D3254" s="293" t="s">
        <v>1742</v>
      </c>
      <c r="H3254" s="294">
        <f>SUBTOTAL(9,H3243:H3253)</f>
        <v>200.53</v>
      </c>
      <c r="I3254" s="294">
        <f>SUBTOTAL(9,I3243:I3253)</f>
        <v>401.016</v>
      </c>
      <c r="K3254" s="294"/>
      <c r="L3254" s="294"/>
      <c r="M3254" s="294"/>
      <c r="N3254" s="291">
        <f>SUBTOTAL(9,N3243:N3253)</f>
        <v>0</v>
      </c>
    </row>
    <row r="3255" s="291" customFormat="1" hidden="1" outlineLevel="2" spans="1:14">
      <c r="A3255" s="291">
        <v>2972</v>
      </c>
      <c r="B3255" s="291" t="s">
        <v>1164</v>
      </c>
      <c r="C3255" s="291" t="s">
        <v>1743</v>
      </c>
      <c r="D3255" s="291" t="s">
        <v>213</v>
      </c>
      <c r="E3255" s="291" t="s">
        <v>1166</v>
      </c>
      <c r="F3255" s="291" t="s">
        <v>1167</v>
      </c>
      <c r="G3255" s="291" t="s">
        <v>1178</v>
      </c>
      <c r="H3255" s="294">
        <v>18.23</v>
      </c>
      <c r="I3255" s="294">
        <v>36.456</v>
      </c>
      <c r="J3255" s="291" t="s">
        <v>1169</v>
      </c>
      <c r="K3255" s="294">
        <v>227.85</v>
      </c>
      <c r="L3255" s="294">
        <v>3473.25</v>
      </c>
      <c r="M3255" s="294">
        <v>3245.4</v>
      </c>
      <c r="N3255" s="291" t="s">
        <v>42</v>
      </c>
    </row>
    <row r="3256" s="291" customFormat="1" hidden="1" outlineLevel="2" spans="1:14">
      <c r="A3256" s="291">
        <v>2973</v>
      </c>
      <c r="B3256" s="291" t="s">
        <v>1164</v>
      </c>
      <c r="C3256" s="291" t="s">
        <v>1743</v>
      </c>
      <c r="D3256" s="291" t="s">
        <v>213</v>
      </c>
      <c r="E3256" s="291" t="s">
        <v>1166</v>
      </c>
      <c r="F3256" s="291" t="s">
        <v>1167</v>
      </c>
      <c r="G3256" s="291" t="s">
        <v>1179</v>
      </c>
      <c r="H3256" s="294">
        <v>18.23</v>
      </c>
      <c r="I3256" s="294">
        <v>36.456</v>
      </c>
      <c r="J3256" s="291" t="s">
        <v>1169</v>
      </c>
      <c r="K3256" s="294">
        <v>227.85</v>
      </c>
      <c r="L3256" s="294">
        <v>3473.25</v>
      </c>
      <c r="M3256" s="294">
        <v>3245.4</v>
      </c>
      <c r="N3256" s="291" t="s">
        <v>42</v>
      </c>
    </row>
    <row r="3257" s="291" customFormat="1" hidden="1" outlineLevel="2" spans="1:14">
      <c r="A3257" s="291">
        <v>2974</v>
      </c>
      <c r="B3257" s="291" t="s">
        <v>1164</v>
      </c>
      <c r="C3257" s="291" t="s">
        <v>1743</v>
      </c>
      <c r="D3257" s="291" t="s">
        <v>213</v>
      </c>
      <c r="E3257" s="291" t="s">
        <v>1166</v>
      </c>
      <c r="F3257" s="291" t="s">
        <v>1167</v>
      </c>
      <c r="G3257" s="291" t="s">
        <v>1180</v>
      </c>
      <c r="H3257" s="294">
        <v>18.23</v>
      </c>
      <c r="I3257" s="294">
        <v>36.456</v>
      </c>
      <c r="J3257" s="291" t="s">
        <v>1169</v>
      </c>
      <c r="K3257" s="294">
        <v>227.85</v>
      </c>
      <c r="L3257" s="294">
        <v>3473.25</v>
      </c>
      <c r="M3257" s="294">
        <v>3245.4</v>
      </c>
      <c r="N3257" s="291" t="s">
        <v>42</v>
      </c>
    </row>
    <row r="3258" s="291" customFormat="1" hidden="1" outlineLevel="2" spans="1:14">
      <c r="A3258" s="291">
        <v>2975</v>
      </c>
      <c r="B3258" s="291" t="s">
        <v>1164</v>
      </c>
      <c r="C3258" s="291" t="s">
        <v>1743</v>
      </c>
      <c r="D3258" s="291" t="s">
        <v>213</v>
      </c>
      <c r="E3258" s="291" t="s">
        <v>1166</v>
      </c>
      <c r="F3258" s="291" t="s">
        <v>1167</v>
      </c>
      <c r="G3258" s="291" t="s">
        <v>1181</v>
      </c>
      <c r="H3258" s="294">
        <v>18.23</v>
      </c>
      <c r="I3258" s="294">
        <v>36.456</v>
      </c>
      <c r="J3258" s="291" t="s">
        <v>1169</v>
      </c>
      <c r="K3258" s="294">
        <v>227.85</v>
      </c>
      <c r="L3258" s="294">
        <v>3473.25</v>
      </c>
      <c r="M3258" s="294">
        <v>3245.4</v>
      </c>
      <c r="N3258" s="291" t="s">
        <v>42</v>
      </c>
    </row>
    <row r="3259" s="291" customFormat="1" hidden="1" outlineLevel="2" spans="1:14">
      <c r="A3259" s="291">
        <v>2976</v>
      </c>
      <c r="B3259" s="291" t="s">
        <v>1164</v>
      </c>
      <c r="C3259" s="291" t="s">
        <v>1743</v>
      </c>
      <c r="D3259" s="291" t="s">
        <v>213</v>
      </c>
      <c r="E3259" s="291" t="s">
        <v>1166</v>
      </c>
      <c r="F3259" s="291" t="s">
        <v>1167</v>
      </c>
      <c r="G3259" s="291" t="s">
        <v>1168</v>
      </c>
      <c r="H3259" s="294">
        <v>18.23</v>
      </c>
      <c r="I3259" s="294">
        <v>36.456</v>
      </c>
      <c r="J3259" s="291" t="s">
        <v>1169</v>
      </c>
      <c r="K3259" s="294">
        <v>227.85</v>
      </c>
      <c r="L3259" s="294">
        <v>3473.25</v>
      </c>
      <c r="M3259" s="294">
        <v>3245.4</v>
      </c>
      <c r="N3259" s="291" t="s">
        <v>42</v>
      </c>
    </row>
    <row r="3260" s="291" customFormat="1" hidden="1" outlineLevel="2" spans="1:14">
      <c r="A3260" s="291">
        <v>2977</v>
      </c>
      <c r="B3260" s="291" t="s">
        <v>1164</v>
      </c>
      <c r="C3260" s="291" t="s">
        <v>1743</v>
      </c>
      <c r="D3260" s="291" t="s">
        <v>213</v>
      </c>
      <c r="E3260" s="291" t="s">
        <v>1166</v>
      </c>
      <c r="F3260" s="291" t="s">
        <v>1167</v>
      </c>
      <c r="G3260" s="291" t="s">
        <v>1170</v>
      </c>
      <c r="H3260" s="294">
        <v>18.23</v>
      </c>
      <c r="I3260" s="294">
        <v>36.456</v>
      </c>
      <c r="J3260" s="291" t="s">
        <v>1169</v>
      </c>
      <c r="K3260" s="294">
        <v>227.85</v>
      </c>
      <c r="L3260" s="294">
        <v>3473.25</v>
      </c>
      <c r="M3260" s="294">
        <v>3245.4</v>
      </c>
      <c r="N3260" s="291" t="s">
        <v>42</v>
      </c>
    </row>
    <row r="3261" s="291" customFormat="1" hidden="1" outlineLevel="2" spans="1:14">
      <c r="A3261" s="291">
        <v>2978</v>
      </c>
      <c r="B3261" s="291" t="s">
        <v>1164</v>
      </c>
      <c r="C3261" s="291" t="s">
        <v>1743</v>
      </c>
      <c r="D3261" s="291" t="s">
        <v>213</v>
      </c>
      <c r="E3261" s="291" t="s">
        <v>1166</v>
      </c>
      <c r="F3261" s="291" t="s">
        <v>1167</v>
      </c>
      <c r="G3261" s="291" t="s">
        <v>1171</v>
      </c>
      <c r="H3261" s="294">
        <v>18.23</v>
      </c>
      <c r="I3261" s="294">
        <v>36.456</v>
      </c>
      <c r="J3261" s="291" t="s">
        <v>1169</v>
      </c>
      <c r="K3261" s="294">
        <v>227.85</v>
      </c>
      <c r="L3261" s="294">
        <v>3473.25</v>
      </c>
      <c r="M3261" s="294">
        <v>3245.4</v>
      </c>
      <c r="N3261" s="291" t="s">
        <v>42</v>
      </c>
    </row>
    <row r="3262" s="291" customFormat="1" hidden="1" outlineLevel="2" spans="1:14">
      <c r="A3262" s="291">
        <v>2979</v>
      </c>
      <c r="B3262" s="291" t="s">
        <v>1164</v>
      </c>
      <c r="C3262" s="291" t="s">
        <v>1743</v>
      </c>
      <c r="D3262" s="291" t="s">
        <v>213</v>
      </c>
      <c r="E3262" s="291" t="s">
        <v>1166</v>
      </c>
      <c r="F3262" s="291" t="s">
        <v>1167</v>
      </c>
      <c r="G3262" s="291" t="s">
        <v>1172</v>
      </c>
      <c r="H3262" s="294">
        <v>18.23</v>
      </c>
      <c r="I3262" s="294">
        <v>36.456</v>
      </c>
      <c r="J3262" s="291" t="s">
        <v>1169</v>
      </c>
      <c r="K3262" s="294">
        <v>227.85</v>
      </c>
      <c r="L3262" s="294">
        <v>3473.25</v>
      </c>
      <c r="M3262" s="294">
        <v>3245.4</v>
      </c>
      <c r="N3262" s="291" t="s">
        <v>42</v>
      </c>
    </row>
    <row r="3263" s="291" customFormat="1" hidden="1" outlineLevel="2" spans="1:14">
      <c r="A3263" s="291">
        <v>2980</v>
      </c>
      <c r="B3263" s="291" t="s">
        <v>1164</v>
      </c>
      <c r="C3263" s="291" t="s">
        <v>1743</v>
      </c>
      <c r="D3263" s="291" t="s">
        <v>213</v>
      </c>
      <c r="E3263" s="291" t="s">
        <v>1166</v>
      </c>
      <c r="F3263" s="291" t="s">
        <v>1167</v>
      </c>
      <c r="G3263" s="291" t="s">
        <v>1173</v>
      </c>
      <c r="H3263" s="294">
        <v>18.23</v>
      </c>
      <c r="I3263" s="294">
        <v>36.456</v>
      </c>
      <c r="J3263" s="291" t="s">
        <v>1169</v>
      </c>
      <c r="K3263" s="294">
        <v>227.85</v>
      </c>
      <c r="L3263" s="294">
        <v>3473.25</v>
      </c>
      <c r="M3263" s="294">
        <v>3245.4</v>
      </c>
      <c r="N3263" s="291" t="s">
        <v>42</v>
      </c>
    </row>
    <row r="3264" s="291" customFormat="1" hidden="1" outlineLevel="2" spans="1:14">
      <c r="A3264" s="291">
        <v>2981</v>
      </c>
      <c r="B3264" s="291" t="s">
        <v>1164</v>
      </c>
      <c r="C3264" s="291" t="s">
        <v>1743</v>
      </c>
      <c r="D3264" s="291" t="s">
        <v>213</v>
      </c>
      <c r="E3264" s="291" t="s">
        <v>1166</v>
      </c>
      <c r="F3264" s="291" t="s">
        <v>1167</v>
      </c>
      <c r="G3264" s="291" t="s">
        <v>1174</v>
      </c>
      <c r="H3264" s="294">
        <v>18.23</v>
      </c>
      <c r="I3264" s="294">
        <v>36.456</v>
      </c>
      <c r="J3264" s="291" t="s">
        <v>1169</v>
      </c>
      <c r="K3264" s="294">
        <v>227.85</v>
      </c>
      <c r="L3264" s="294">
        <v>3473.25</v>
      </c>
      <c r="M3264" s="294">
        <v>3245.4</v>
      </c>
      <c r="N3264" s="291" t="s">
        <v>42</v>
      </c>
    </row>
    <row r="3265" s="291" customFormat="1" hidden="1" outlineLevel="2" spans="1:14">
      <c r="A3265" s="291">
        <v>2982</v>
      </c>
      <c r="B3265" s="291" t="s">
        <v>1164</v>
      </c>
      <c r="C3265" s="291" t="s">
        <v>1743</v>
      </c>
      <c r="D3265" s="291" t="s">
        <v>213</v>
      </c>
      <c r="E3265" s="291" t="s">
        <v>1166</v>
      </c>
      <c r="F3265" s="291" t="s">
        <v>1167</v>
      </c>
      <c r="G3265" s="291" t="s">
        <v>1175</v>
      </c>
      <c r="H3265" s="294">
        <v>18.23</v>
      </c>
      <c r="I3265" s="294">
        <v>36.456</v>
      </c>
      <c r="J3265" s="291" t="s">
        <v>1169</v>
      </c>
      <c r="K3265" s="294">
        <v>227.85</v>
      </c>
      <c r="L3265" s="294">
        <v>3473.25</v>
      </c>
      <c r="M3265" s="294">
        <v>3245.4</v>
      </c>
      <c r="N3265" s="291" t="s">
        <v>42</v>
      </c>
    </row>
    <row r="3266" s="291" customFormat="1" outlineLevel="1" collapsed="1" spans="4:14">
      <c r="D3266" s="293" t="s">
        <v>1744</v>
      </c>
      <c r="H3266" s="294">
        <f>SUBTOTAL(9,H3255:H3265)</f>
        <v>200.53</v>
      </c>
      <c r="I3266" s="294">
        <f>SUBTOTAL(9,I3255:I3265)</f>
        <v>401.016</v>
      </c>
      <c r="K3266" s="294"/>
      <c r="L3266" s="294"/>
      <c r="M3266" s="294"/>
      <c r="N3266" s="291">
        <f>SUBTOTAL(9,N3255:N3265)</f>
        <v>0</v>
      </c>
    </row>
    <row r="3267" s="291" customFormat="1" hidden="1" outlineLevel="2" spans="1:14">
      <c r="A3267" s="291">
        <v>2983</v>
      </c>
      <c r="B3267" s="291" t="s">
        <v>1164</v>
      </c>
      <c r="C3267" s="291" t="s">
        <v>1745</v>
      </c>
      <c r="D3267" s="291" t="s">
        <v>675</v>
      </c>
      <c r="E3267" s="291" t="s">
        <v>1166</v>
      </c>
      <c r="F3267" s="291" t="s">
        <v>1167</v>
      </c>
      <c r="G3267" s="291" t="s">
        <v>1178</v>
      </c>
      <c r="H3267" s="294">
        <v>18.23</v>
      </c>
      <c r="I3267" s="294">
        <v>36.456</v>
      </c>
      <c r="J3267" s="291" t="s">
        <v>1169</v>
      </c>
      <c r="K3267" s="294">
        <v>227.85</v>
      </c>
      <c r="L3267" s="294">
        <v>3473.25</v>
      </c>
      <c r="M3267" s="294">
        <v>3245.4</v>
      </c>
      <c r="N3267" s="291" t="s">
        <v>42</v>
      </c>
    </row>
    <row r="3268" s="291" customFormat="1" hidden="1" outlineLevel="2" spans="1:14">
      <c r="A3268" s="291">
        <v>2984</v>
      </c>
      <c r="B3268" s="291" t="s">
        <v>1164</v>
      </c>
      <c r="C3268" s="291" t="s">
        <v>1745</v>
      </c>
      <c r="D3268" s="291" t="s">
        <v>675</v>
      </c>
      <c r="E3268" s="291" t="s">
        <v>1166</v>
      </c>
      <c r="F3268" s="291" t="s">
        <v>1167</v>
      </c>
      <c r="G3268" s="291" t="s">
        <v>1179</v>
      </c>
      <c r="H3268" s="294">
        <v>18.23</v>
      </c>
      <c r="I3268" s="294">
        <v>36.456</v>
      </c>
      <c r="J3268" s="291" t="s">
        <v>1169</v>
      </c>
      <c r="K3268" s="294">
        <v>227.85</v>
      </c>
      <c r="L3268" s="294">
        <v>3473.25</v>
      </c>
      <c r="M3268" s="294">
        <v>3245.4</v>
      </c>
      <c r="N3268" s="291" t="s">
        <v>42</v>
      </c>
    </row>
    <row r="3269" s="291" customFormat="1" hidden="1" outlineLevel="2" spans="1:14">
      <c r="A3269" s="291">
        <v>2985</v>
      </c>
      <c r="B3269" s="291" t="s">
        <v>1164</v>
      </c>
      <c r="C3269" s="291" t="s">
        <v>1745</v>
      </c>
      <c r="D3269" s="291" t="s">
        <v>675</v>
      </c>
      <c r="E3269" s="291" t="s">
        <v>1166</v>
      </c>
      <c r="F3269" s="291" t="s">
        <v>1167</v>
      </c>
      <c r="G3269" s="291" t="s">
        <v>1180</v>
      </c>
      <c r="H3269" s="294">
        <v>18.23</v>
      </c>
      <c r="I3269" s="294">
        <v>36.456</v>
      </c>
      <c r="J3269" s="291" t="s">
        <v>1169</v>
      </c>
      <c r="K3269" s="294">
        <v>227.85</v>
      </c>
      <c r="L3269" s="294">
        <v>3473.25</v>
      </c>
      <c r="M3269" s="294">
        <v>3245.4</v>
      </c>
      <c r="N3269" s="291" t="s">
        <v>42</v>
      </c>
    </row>
    <row r="3270" s="291" customFormat="1" hidden="1" outlineLevel="2" spans="1:14">
      <c r="A3270" s="291">
        <v>2986</v>
      </c>
      <c r="B3270" s="291" t="s">
        <v>1164</v>
      </c>
      <c r="C3270" s="291" t="s">
        <v>1745</v>
      </c>
      <c r="D3270" s="291" t="s">
        <v>675</v>
      </c>
      <c r="E3270" s="291" t="s">
        <v>1166</v>
      </c>
      <c r="F3270" s="291" t="s">
        <v>1167</v>
      </c>
      <c r="G3270" s="291" t="s">
        <v>1181</v>
      </c>
      <c r="H3270" s="294">
        <v>18.23</v>
      </c>
      <c r="I3270" s="294">
        <v>36.456</v>
      </c>
      <c r="J3270" s="291" t="s">
        <v>1169</v>
      </c>
      <c r="K3270" s="294">
        <v>227.85</v>
      </c>
      <c r="L3270" s="294">
        <v>3473.25</v>
      </c>
      <c r="M3270" s="294">
        <v>3245.4</v>
      </c>
      <c r="N3270" s="291" t="s">
        <v>42</v>
      </c>
    </row>
    <row r="3271" s="291" customFormat="1" hidden="1" outlineLevel="2" spans="1:14">
      <c r="A3271" s="291">
        <v>2987</v>
      </c>
      <c r="B3271" s="291" t="s">
        <v>1164</v>
      </c>
      <c r="C3271" s="291" t="s">
        <v>1745</v>
      </c>
      <c r="D3271" s="291" t="s">
        <v>675</v>
      </c>
      <c r="E3271" s="291" t="s">
        <v>1166</v>
      </c>
      <c r="F3271" s="291" t="s">
        <v>1167</v>
      </c>
      <c r="G3271" s="291" t="s">
        <v>1168</v>
      </c>
      <c r="H3271" s="294">
        <v>18.23</v>
      </c>
      <c r="I3271" s="294">
        <v>36.456</v>
      </c>
      <c r="J3271" s="291" t="s">
        <v>1169</v>
      </c>
      <c r="K3271" s="294">
        <v>227.85</v>
      </c>
      <c r="L3271" s="294">
        <v>3473.25</v>
      </c>
      <c r="M3271" s="294">
        <v>3245.4</v>
      </c>
      <c r="N3271" s="291" t="s">
        <v>42</v>
      </c>
    </row>
    <row r="3272" s="291" customFormat="1" hidden="1" outlineLevel="2" spans="1:14">
      <c r="A3272" s="291">
        <v>2988</v>
      </c>
      <c r="B3272" s="291" t="s">
        <v>1164</v>
      </c>
      <c r="C3272" s="291" t="s">
        <v>1745</v>
      </c>
      <c r="D3272" s="291" t="s">
        <v>675</v>
      </c>
      <c r="E3272" s="291" t="s">
        <v>1166</v>
      </c>
      <c r="F3272" s="291" t="s">
        <v>1167</v>
      </c>
      <c r="G3272" s="291" t="s">
        <v>1170</v>
      </c>
      <c r="H3272" s="294">
        <v>18.23</v>
      </c>
      <c r="I3272" s="294">
        <v>36.456</v>
      </c>
      <c r="J3272" s="291" t="s">
        <v>1169</v>
      </c>
      <c r="K3272" s="294">
        <v>227.85</v>
      </c>
      <c r="L3272" s="294">
        <v>3473.25</v>
      </c>
      <c r="M3272" s="294">
        <v>3245.4</v>
      </c>
      <c r="N3272" s="291" t="s">
        <v>42</v>
      </c>
    </row>
    <row r="3273" s="291" customFormat="1" hidden="1" outlineLevel="2" spans="1:14">
      <c r="A3273" s="291">
        <v>2989</v>
      </c>
      <c r="B3273" s="291" t="s">
        <v>1164</v>
      </c>
      <c r="C3273" s="291" t="s">
        <v>1745</v>
      </c>
      <c r="D3273" s="291" t="s">
        <v>675</v>
      </c>
      <c r="E3273" s="291" t="s">
        <v>1166</v>
      </c>
      <c r="F3273" s="291" t="s">
        <v>1167</v>
      </c>
      <c r="G3273" s="291" t="s">
        <v>1171</v>
      </c>
      <c r="H3273" s="294">
        <v>18.23</v>
      </c>
      <c r="I3273" s="294">
        <v>36.456</v>
      </c>
      <c r="J3273" s="291" t="s">
        <v>1169</v>
      </c>
      <c r="K3273" s="294">
        <v>227.85</v>
      </c>
      <c r="L3273" s="294">
        <v>3473.25</v>
      </c>
      <c r="M3273" s="294">
        <v>3245.4</v>
      </c>
      <c r="N3273" s="291" t="s">
        <v>42</v>
      </c>
    </row>
    <row r="3274" s="291" customFormat="1" hidden="1" outlineLevel="2" spans="1:14">
      <c r="A3274" s="291">
        <v>2990</v>
      </c>
      <c r="B3274" s="291" t="s">
        <v>1164</v>
      </c>
      <c r="C3274" s="291" t="s">
        <v>1745</v>
      </c>
      <c r="D3274" s="291" t="s">
        <v>675</v>
      </c>
      <c r="E3274" s="291" t="s">
        <v>1166</v>
      </c>
      <c r="F3274" s="291" t="s">
        <v>1167</v>
      </c>
      <c r="G3274" s="291" t="s">
        <v>1172</v>
      </c>
      <c r="H3274" s="294">
        <v>18.23</v>
      </c>
      <c r="I3274" s="294">
        <v>36.456</v>
      </c>
      <c r="J3274" s="291" t="s">
        <v>1169</v>
      </c>
      <c r="K3274" s="294">
        <v>227.85</v>
      </c>
      <c r="L3274" s="294">
        <v>3473.25</v>
      </c>
      <c r="M3274" s="294">
        <v>3245.4</v>
      </c>
      <c r="N3274" s="291" t="s">
        <v>42</v>
      </c>
    </row>
    <row r="3275" s="291" customFormat="1" hidden="1" outlineLevel="2" spans="1:14">
      <c r="A3275" s="291">
        <v>2991</v>
      </c>
      <c r="B3275" s="291" t="s">
        <v>1164</v>
      </c>
      <c r="C3275" s="291" t="s">
        <v>1745</v>
      </c>
      <c r="D3275" s="291" t="s">
        <v>675</v>
      </c>
      <c r="E3275" s="291" t="s">
        <v>1166</v>
      </c>
      <c r="F3275" s="291" t="s">
        <v>1167</v>
      </c>
      <c r="G3275" s="291" t="s">
        <v>1173</v>
      </c>
      <c r="H3275" s="294">
        <v>18.23</v>
      </c>
      <c r="I3275" s="294">
        <v>36.456</v>
      </c>
      <c r="J3275" s="291" t="s">
        <v>1169</v>
      </c>
      <c r="K3275" s="294">
        <v>227.85</v>
      </c>
      <c r="L3275" s="294">
        <v>3473.25</v>
      </c>
      <c r="M3275" s="294">
        <v>3245.4</v>
      </c>
      <c r="N3275" s="291" t="s">
        <v>42</v>
      </c>
    </row>
    <row r="3276" s="291" customFormat="1" hidden="1" outlineLevel="2" spans="1:14">
      <c r="A3276" s="291">
        <v>2992</v>
      </c>
      <c r="B3276" s="291" t="s">
        <v>1164</v>
      </c>
      <c r="C3276" s="291" t="s">
        <v>1745</v>
      </c>
      <c r="D3276" s="291" t="s">
        <v>675</v>
      </c>
      <c r="E3276" s="291" t="s">
        <v>1166</v>
      </c>
      <c r="F3276" s="291" t="s">
        <v>1167</v>
      </c>
      <c r="G3276" s="291" t="s">
        <v>1174</v>
      </c>
      <c r="H3276" s="294">
        <v>18.23</v>
      </c>
      <c r="I3276" s="294">
        <v>36.456</v>
      </c>
      <c r="J3276" s="291" t="s">
        <v>1169</v>
      </c>
      <c r="K3276" s="294">
        <v>227.85</v>
      </c>
      <c r="L3276" s="294">
        <v>3473.25</v>
      </c>
      <c r="M3276" s="294">
        <v>3245.4</v>
      </c>
      <c r="N3276" s="291" t="s">
        <v>42</v>
      </c>
    </row>
    <row r="3277" s="291" customFormat="1" hidden="1" outlineLevel="2" spans="1:14">
      <c r="A3277" s="291">
        <v>2993</v>
      </c>
      <c r="B3277" s="291" t="s">
        <v>1164</v>
      </c>
      <c r="C3277" s="291" t="s">
        <v>1745</v>
      </c>
      <c r="D3277" s="291" t="s">
        <v>675</v>
      </c>
      <c r="E3277" s="291" t="s">
        <v>1166</v>
      </c>
      <c r="F3277" s="291" t="s">
        <v>1167</v>
      </c>
      <c r="G3277" s="291" t="s">
        <v>1175</v>
      </c>
      <c r="H3277" s="294">
        <v>18.23</v>
      </c>
      <c r="I3277" s="294">
        <v>36.456</v>
      </c>
      <c r="J3277" s="291" t="s">
        <v>1169</v>
      </c>
      <c r="K3277" s="294">
        <v>227.85</v>
      </c>
      <c r="L3277" s="294">
        <v>3473.25</v>
      </c>
      <c r="M3277" s="294">
        <v>3245.4</v>
      </c>
      <c r="N3277" s="291" t="s">
        <v>42</v>
      </c>
    </row>
    <row r="3278" s="291" customFormat="1" outlineLevel="1" collapsed="1" spans="4:14">
      <c r="D3278" s="293" t="s">
        <v>1746</v>
      </c>
      <c r="H3278" s="294">
        <f>SUBTOTAL(9,H3267:H3277)</f>
        <v>200.53</v>
      </c>
      <c r="I3278" s="294">
        <f>SUBTOTAL(9,I3267:I3277)</f>
        <v>401.016</v>
      </c>
      <c r="K3278" s="294"/>
      <c r="L3278" s="294"/>
      <c r="M3278" s="294"/>
      <c r="N3278" s="291">
        <f>SUBTOTAL(9,N3267:N3277)</f>
        <v>0</v>
      </c>
    </row>
    <row r="3279" s="291" customFormat="1" hidden="1" outlineLevel="2" spans="1:14">
      <c r="A3279" s="291">
        <v>2994</v>
      </c>
      <c r="B3279" s="291" t="s">
        <v>1164</v>
      </c>
      <c r="C3279" s="291" t="s">
        <v>1747</v>
      </c>
      <c r="D3279" s="291" t="s">
        <v>664</v>
      </c>
      <c r="E3279" s="291" t="s">
        <v>1166</v>
      </c>
      <c r="F3279" s="291" t="s">
        <v>1167</v>
      </c>
      <c r="G3279" s="291" t="s">
        <v>1178</v>
      </c>
      <c r="H3279" s="294">
        <v>18.23</v>
      </c>
      <c r="I3279" s="294">
        <v>36.456</v>
      </c>
      <c r="J3279" s="291" t="s">
        <v>1169</v>
      </c>
      <c r="K3279" s="294">
        <v>227.85</v>
      </c>
      <c r="L3279" s="294">
        <v>3473.25</v>
      </c>
      <c r="M3279" s="294">
        <v>3245.4</v>
      </c>
      <c r="N3279" s="291" t="s">
        <v>42</v>
      </c>
    </row>
    <row r="3280" s="291" customFormat="1" hidden="1" outlineLevel="2" spans="1:14">
      <c r="A3280" s="291">
        <v>2995</v>
      </c>
      <c r="B3280" s="291" t="s">
        <v>1164</v>
      </c>
      <c r="C3280" s="291" t="s">
        <v>1747</v>
      </c>
      <c r="D3280" s="291" t="s">
        <v>664</v>
      </c>
      <c r="E3280" s="291" t="s">
        <v>1166</v>
      </c>
      <c r="F3280" s="291" t="s">
        <v>1167</v>
      </c>
      <c r="G3280" s="291" t="s">
        <v>1179</v>
      </c>
      <c r="H3280" s="294">
        <v>18.23</v>
      </c>
      <c r="I3280" s="294">
        <v>36.456</v>
      </c>
      <c r="J3280" s="291" t="s">
        <v>1169</v>
      </c>
      <c r="K3280" s="294">
        <v>227.85</v>
      </c>
      <c r="L3280" s="294">
        <v>3473.25</v>
      </c>
      <c r="M3280" s="294">
        <v>3245.4</v>
      </c>
      <c r="N3280" s="291" t="s">
        <v>42</v>
      </c>
    </row>
    <row r="3281" s="291" customFormat="1" hidden="1" outlineLevel="2" spans="1:14">
      <c r="A3281" s="291">
        <v>2996</v>
      </c>
      <c r="B3281" s="291" t="s">
        <v>1164</v>
      </c>
      <c r="C3281" s="291" t="s">
        <v>1747</v>
      </c>
      <c r="D3281" s="291" t="s">
        <v>664</v>
      </c>
      <c r="E3281" s="291" t="s">
        <v>1166</v>
      </c>
      <c r="F3281" s="291" t="s">
        <v>1167</v>
      </c>
      <c r="G3281" s="291" t="s">
        <v>1180</v>
      </c>
      <c r="H3281" s="294">
        <v>18.23</v>
      </c>
      <c r="I3281" s="294">
        <v>36.456</v>
      </c>
      <c r="J3281" s="291" t="s">
        <v>1169</v>
      </c>
      <c r="K3281" s="294">
        <v>227.85</v>
      </c>
      <c r="L3281" s="294">
        <v>3473.25</v>
      </c>
      <c r="M3281" s="294">
        <v>3245.4</v>
      </c>
      <c r="N3281" s="291" t="s">
        <v>42</v>
      </c>
    </row>
    <row r="3282" s="291" customFormat="1" hidden="1" outlineLevel="2" spans="1:14">
      <c r="A3282" s="291">
        <v>2997</v>
      </c>
      <c r="B3282" s="291" t="s">
        <v>1164</v>
      </c>
      <c r="C3282" s="291" t="s">
        <v>1747</v>
      </c>
      <c r="D3282" s="291" t="s">
        <v>664</v>
      </c>
      <c r="E3282" s="291" t="s">
        <v>1166</v>
      </c>
      <c r="F3282" s="291" t="s">
        <v>1167</v>
      </c>
      <c r="G3282" s="291" t="s">
        <v>1181</v>
      </c>
      <c r="H3282" s="294">
        <v>18.23</v>
      </c>
      <c r="I3282" s="294">
        <v>36.456</v>
      </c>
      <c r="J3282" s="291" t="s">
        <v>1169</v>
      </c>
      <c r="K3282" s="294">
        <v>227.85</v>
      </c>
      <c r="L3282" s="294">
        <v>3473.25</v>
      </c>
      <c r="M3282" s="294">
        <v>3245.4</v>
      </c>
      <c r="N3282" s="291" t="s">
        <v>42</v>
      </c>
    </row>
    <row r="3283" s="291" customFormat="1" hidden="1" outlineLevel="2" spans="1:14">
      <c r="A3283" s="291">
        <v>2998</v>
      </c>
      <c r="B3283" s="291" t="s">
        <v>1164</v>
      </c>
      <c r="C3283" s="291" t="s">
        <v>1747</v>
      </c>
      <c r="D3283" s="291" t="s">
        <v>664</v>
      </c>
      <c r="E3283" s="291" t="s">
        <v>1166</v>
      </c>
      <c r="F3283" s="291" t="s">
        <v>1167</v>
      </c>
      <c r="G3283" s="291" t="s">
        <v>1168</v>
      </c>
      <c r="H3283" s="294">
        <v>18.23</v>
      </c>
      <c r="I3283" s="294">
        <v>36.456</v>
      </c>
      <c r="J3283" s="291" t="s">
        <v>1169</v>
      </c>
      <c r="K3283" s="294">
        <v>227.85</v>
      </c>
      <c r="L3283" s="294">
        <v>3473.25</v>
      </c>
      <c r="M3283" s="294">
        <v>3245.4</v>
      </c>
      <c r="N3283" s="291" t="s">
        <v>42</v>
      </c>
    </row>
    <row r="3284" s="291" customFormat="1" hidden="1" outlineLevel="2" spans="1:14">
      <c r="A3284" s="291">
        <v>2999</v>
      </c>
      <c r="B3284" s="291" t="s">
        <v>1164</v>
      </c>
      <c r="C3284" s="291" t="s">
        <v>1747</v>
      </c>
      <c r="D3284" s="291" t="s">
        <v>664</v>
      </c>
      <c r="E3284" s="291" t="s">
        <v>1166</v>
      </c>
      <c r="F3284" s="291" t="s">
        <v>1167</v>
      </c>
      <c r="G3284" s="291" t="s">
        <v>1170</v>
      </c>
      <c r="H3284" s="294">
        <v>18.23</v>
      </c>
      <c r="I3284" s="294">
        <v>36.456</v>
      </c>
      <c r="J3284" s="291" t="s">
        <v>1169</v>
      </c>
      <c r="K3284" s="294">
        <v>227.85</v>
      </c>
      <c r="L3284" s="294">
        <v>3473.25</v>
      </c>
      <c r="M3284" s="294">
        <v>3245.4</v>
      </c>
      <c r="N3284" s="291" t="s">
        <v>42</v>
      </c>
    </row>
    <row r="3285" s="291" customFormat="1" hidden="1" outlineLevel="2" spans="1:14">
      <c r="A3285" s="291">
        <v>3000</v>
      </c>
      <c r="B3285" s="291" t="s">
        <v>1164</v>
      </c>
      <c r="C3285" s="291" t="s">
        <v>1747</v>
      </c>
      <c r="D3285" s="291" t="s">
        <v>664</v>
      </c>
      <c r="E3285" s="291" t="s">
        <v>1166</v>
      </c>
      <c r="F3285" s="291" t="s">
        <v>1167</v>
      </c>
      <c r="G3285" s="291" t="s">
        <v>1171</v>
      </c>
      <c r="H3285" s="294">
        <v>18.23</v>
      </c>
      <c r="I3285" s="294">
        <v>36.456</v>
      </c>
      <c r="J3285" s="291" t="s">
        <v>1169</v>
      </c>
      <c r="K3285" s="294">
        <v>227.85</v>
      </c>
      <c r="L3285" s="294">
        <v>3473.25</v>
      </c>
      <c r="M3285" s="294">
        <v>3245.4</v>
      </c>
      <c r="N3285" s="291" t="s">
        <v>42</v>
      </c>
    </row>
    <row r="3286" s="291" customFormat="1" hidden="1" outlineLevel="2" spans="1:14">
      <c r="A3286" s="291">
        <v>3001</v>
      </c>
      <c r="B3286" s="291" t="s">
        <v>1164</v>
      </c>
      <c r="C3286" s="291" t="s">
        <v>1747</v>
      </c>
      <c r="D3286" s="291" t="s">
        <v>664</v>
      </c>
      <c r="E3286" s="291" t="s">
        <v>1166</v>
      </c>
      <c r="F3286" s="291" t="s">
        <v>1167</v>
      </c>
      <c r="G3286" s="291" t="s">
        <v>1172</v>
      </c>
      <c r="H3286" s="294">
        <v>18.23</v>
      </c>
      <c r="I3286" s="294">
        <v>36.456</v>
      </c>
      <c r="J3286" s="291" t="s">
        <v>1169</v>
      </c>
      <c r="K3286" s="294">
        <v>227.85</v>
      </c>
      <c r="L3286" s="294">
        <v>3473.25</v>
      </c>
      <c r="M3286" s="294">
        <v>3245.4</v>
      </c>
      <c r="N3286" s="291" t="s">
        <v>42</v>
      </c>
    </row>
    <row r="3287" s="291" customFormat="1" hidden="1" outlineLevel="2" spans="1:14">
      <c r="A3287" s="291">
        <v>3002</v>
      </c>
      <c r="B3287" s="291" t="s">
        <v>1164</v>
      </c>
      <c r="C3287" s="291" t="s">
        <v>1747</v>
      </c>
      <c r="D3287" s="291" t="s">
        <v>664</v>
      </c>
      <c r="E3287" s="291" t="s">
        <v>1166</v>
      </c>
      <c r="F3287" s="291" t="s">
        <v>1167</v>
      </c>
      <c r="G3287" s="291" t="s">
        <v>1173</v>
      </c>
      <c r="H3287" s="294">
        <v>18.23</v>
      </c>
      <c r="I3287" s="294">
        <v>36.456</v>
      </c>
      <c r="J3287" s="291" t="s">
        <v>1169</v>
      </c>
      <c r="K3287" s="294">
        <v>227.85</v>
      </c>
      <c r="L3287" s="294">
        <v>3473.25</v>
      </c>
      <c r="M3287" s="294">
        <v>3245.4</v>
      </c>
      <c r="N3287" s="291" t="s">
        <v>42</v>
      </c>
    </row>
    <row r="3288" s="291" customFormat="1" hidden="1" outlineLevel="2" spans="1:14">
      <c r="A3288" s="291">
        <v>3003</v>
      </c>
      <c r="B3288" s="291" t="s">
        <v>1164</v>
      </c>
      <c r="C3288" s="291" t="s">
        <v>1747</v>
      </c>
      <c r="D3288" s="291" t="s">
        <v>664</v>
      </c>
      <c r="E3288" s="291" t="s">
        <v>1166</v>
      </c>
      <c r="F3288" s="291" t="s">
        <v>1167</v>
      </c>
      <c r="G3288" s="291" t="s">
        <v>1174</v>
      </c>
      <c r="H3288" s="294">
        <v>18.23</v>
      </c>
      <c r="I3288" s="294">
        <v>36.456</v>
      </c>
      <c r="J3288" s="291" t="s">
        <v>1169</v>
      </c>
      <c r="K3288" s="294">
        <v>227.85</v>
      </c>
      <c r="L3288" s="294">
        <v>3473.25</v>
      </c>
      <c r="M3288" s="294">
        <v>3245.4</v>
      </c>
      <c r="N3288" s="291" t="s">
        <v>42</v>
      </c>
    </row>
    <row r="3289" s="291" customFormat="1" hidden="1" outlineLevel="2" spans="1:14">
      <c r="A3289" s="291">
        <v>3004</v>
      </c>
      <c r="B3289" s="291" t="s">
        <v>1164</v>
      </c>
      <c r="C3289" s="291" t="s">
        <v>1747</v>
      </c>
      <c r="D3289" s="291" t="s">
        <v>664</v>
      </c>
      <c r="E3289" s="291" t="s">
        <v>1166</v>
      </c>
      <c r="F3289" s="291" t="s">
        <v>1167</v>
      </c>
      <c r="G3289" s="291" t="s">
        <v>1175</v>
      </c>
      <c r="H3289" s="294">
        <v>18.23</v>
      </c>
      <c r="I3289" s="294">
        <v>36.456</v>
      </c>
      <c r="J3289" s="291" t="s">
        <v>1169</v>
      </c>
      <c r="K3289" s="294">
        <v>227.85</v>
      </c>
      <c r="L3289" s="294">
        <v>3473.25</v>
      </c>
      <c r="M3289" s="294">
        <v>3245.4</v>
      </c>
      <c r="N3289" s="291" t="s">
        <v>42</v>
      </c>
    </row>
    <row r="3290" s="291" customFormat="1" outlineLevel="1" collapsed="1" spans="4:14">
      <c r="D3290" s="293" t="s">
        <v>1748</v>
      </c>
      <c r="H3290" s="294">
        <f>SUBTOTAL(9,H3279:H3289)</f>
        <v>200.53</v>
      </c>
      <c r="I3290" s="294">
        <f>SUBTOTAL(9,I3279:I3289)</f>
        <v>401.016</v>
      </c>
      <c r="K3290" s="294"/>
      <c r="L3290" s="294"/>
      <c r="M3290" s="294"/>
      <c r="N3290" s="291">
        <f>SUBTOTAL(9,N3279:N3289)</f>
        <v>0</v>
      </c>
    </row>
    <row r="3291" s="291" customFormat="1" hidden="1" outlineLevel="2" spans="1:14">
      <c r="A3291" s="291">
        <v>3005</v>
      </c>
      <c r="B3291" s="291" t="s">
        <v>1164</v>
      </c>
      <c r="C3291" s="291" t="s">
        <v>1749</v>
      </c>
      <c r="D3291" s="291" t="s">
        <v>292</v>
      </c>
      <c r="E3291" s="291" t="s">
        <v>1166</v>
      </c>
      <c r="F3291" s="291" t="s">
        <v>1167</v>
      </c>
      <c r="G3291" s="291" t="s">
        <v>1178</v>
      </c>
      <c r="H3291" s="294">
        <v>18.23</v>
      </c>
      <c r="I3291" s="294">
        <v>36.456</v>
      </c>
      <c r="J3291" s="291" t="s">
        <v>1169</v>
      </c>
      <c r="K3291" s="294">
        <v>227.85</v>
      </c>
      <c r="L3291" s="294">
        <v>3473.25</v>
      </c>
      <c r="M3291" s="294">
        <v>3245.4</v>
      </c>
      <c r="N3291" s="291" t="s">
        <v>42</v>
      </c>
    </row>
    <row r="3292" s="291" customFormat="1" hidden="1" outlineLevel="2" spans="1:14">
      <c r="A3292" s="291">
        <v>3006</v>
      </c>
      <c r="B3292" s="291" t="s">
        <v>1164</v>
      </c>
      <c r="C3292" s="291" t="s">
        <v>1749</v>
      </c>
      <c r="D3292" s="291" t="s">
        <v>292</v>
      </c>
      <c r="E3292" s="291" t="s">
        <v>1166</v>
      </c>
      <c r="F3292" s="291" t="s">
        <v>1167</v>
      </c>
      <c r="G3292" s="291" t="s">
        <v>1179</v>
      </c>
      <c r="H3292" s="294">
        <v>18.23</v>
      </c>
      <c r="I3292" s="294">
        <v>36.456</v>
      </c>
      <c r="J3292" s="291" t="s">
        <v>1169</v>
      </c>
      <c r="K3292" s="294">
        <v>227.85</v>
      </c>
      <c r="L3292" s="294">
        <v>3473.25</v>
      </c>
      <c r="M3292" s="294">
        <v>3245.4</v>
      </c>
      <c r="N3292" s="291" t="s">
        <v>42</v>
      </c>
    </row>
    <row r="3293" s="291" customFormat="1" hidden="1" outlineLevel="2" spans="1:14">
      <c r="A3293" s="291">
        <v>3007</v>
      </c>
      <c r="B3293" s="291" t="s">
        <v>1164</v>
      </c>
      <c r="C3293" s="291" t="s">
        <v>1749</v>
      </c>
      <c r="D3293" s="291" t="s">
        <v>292</v>
      </c>
      <c r="E3293" s="291" t="s">
        <v>1166</v>
      </c>
      <c r="F3293" s="291" t="s">
        <v>1167</v>
      </c>
      <c r="G3293" s="291" t="s">
        <v>1180</v>
      </c>
      <c r="H3293" s="294">
        <v>18.23</v>
      </c>
      <c r="I3293" s="294">
        <v>36.456</v>
      </c>
      <c r="J3293" s="291" t="s">
        <v>1169</v>
      </c>
      <c r="K3293" s="294">
        <v>227.85</v>
      </c>
      <c r="L3293" s="294">
        <v>3473.25</v>
      </c>
      <c r="M3293" s="294">
        <v>3245.4</v>
      </c>
      <c r="N3293" s="291" t="s">
        <v>42</v>
      </c>
    </row>
    <row r="3294" s="291" customFormat="1" hidden="1" outlineLevel="2" spans="1:14">
      <c r="A3294" s="291">
        <v>3008</v>
      </c>
      <c r="B3294" s="291" t="s">
        <v>1164</v>
      </c>
      <c r="C3294" s="291" t="s">
        <v>1749</v>
      </c>
      <c r="D3294" s="291" t="s">
        <v>292</v>
      </c>
      <c r="E3294" s="291" t="s">
        <v>1166</v>
      </c>
      <c r="F3294" s="291" t="s">
        <v>1167</v>
      </c>
      <c r="G3294" s="291" t="s">
        <v>1181</v>
      </c>
      <c r="H3294" s="294">
        <v>18.23</v>
      </c>
      <c r="I3294" s="294">
        <v>36.456</v>
      </c>
      <c r="J3294" s="291" t="s">
        <v>1169</v>
      </c>
      <c r="K3294" s="294">
        <v>227.85</v>
      </c>
      <c r="L3294" s="294">
        <v>3473.25</v>
      </c>
      <c r="M3294" s="294">
        <v>3245.4</v>
      </c>
      <c r="N3294" s="291" t="s">
        <v>42</v>
      </c>
    </row>
    <row r="3295" s="291" customFormat="1" hidden="1" outlineLevel="2" spans="1:14">
      <c r="A3295" s="291">
        <v>3009</v>
      </c>
      <c r="B3295" s="291" t="s">
        <v>1164</v>
      </c>
      <c r="C3295" s="291" t="s">
        <v>1749</v>
      </c>
      <c r="D3295" s="291" t="s">
        <v>292</v>
      </c>
      <c r="E3295" s="291" t="s">
        <v>1166</v>
      </c>
      <c r="F3295" s="291" t="s">
        <v>1167</v>
      </c>
      <c r="G3295" s="291" t="s">
        <v>1168</v>
      </c>
      <c r="H3295" s="294">
        <v>18.23</v>
      </c>
      <c r="I3295" s="294">
        <v>36.456</v>
      </c>
      <c r="J3295" s="291" t="s">
        <v>1169</v>
      </c>
      <c r="K3295" s="294">
        <v>227.85</v>
      </c>
      <c r="L3295" s="294">
        <v>3473.25</v>
      </c>
      <c r="M3295" s="294">
        <v>3245.4</v>
      </c>
      <c r="N3295" s="291" t="s">
        <v>42</v>
      </c>
    </row>
    <row r="3296" s="291" customFormat="1" hidden="1" outlineLevel="2" spans="1:14">
      <c r="A3296" s="291">
        <v>3010</v>
      </c>
      <c r="B3296" s="291" t="s">
        <v>1164</v>
      </c>
      <c r="C3296" s="291" t="s">
        <v>1749</v>
      </c>
      <c r="D3296" s="291" t="s">
        <v>292</v>
      </c>
      <c r="E3296" s="291" t="s">
        <v>1166</v>
      </c>
      <c r="F3296" s="291" t="s">
        <v>1167</v>
      </c>
      <c r="G3296" s="291" t="s">
        <v>1170</v>
      </c>
      <c r="H3296" s="294">
        <v>18.23</v>
      </c>
      <c r="I3296" s="294">
        <v>36.456</v>
      </c>
      <c r="J3296" s="291" t="s">
        <v>1169</v>
      </c>
      <c r="K3296" s="294">
        <v>227.85</v>
      </c>
      <c r="L3296" s="294">
        <v>3473.25</v>
      </c>
      <c r="M3296" s="294">
        <v>3245.4</v>
      </c>
      <c r="N3296" s="291" t="s">
        <v>42</v>
      </c>
    </row>
    <row r="3297" s="291" customFormat="1" hidden="1" outlineLevel="2" spans="1:14">
      <c r="A3297" s="291">
        <v>3011</v>
      </c>
      <c r="B3297" s="291" t="s">
        <v>1164</v>
      </c>
      <c r="C3297" s="291" t="s">
        <v>1749</v>
      </c>
      <c r="D3297" s="291" t="s">
        <v>292</v>
      </c>
      <c r="E3297" s="291" t="s">
        <v>1166</v>
      </c>
      <c r="F3297" s="291" t="s">
        <v>1167</v>
      </c>
      <c r="G3297" s="291" t="s">
        <v>1171</v>
      </c>
      <c r="H3297" s="294">
        <v>18.23</v>
      </c>
      <c r="I3297" s="294">
        <v>36.456</v>
      </c>
      <c r="J3297" s="291" t="s">
        <v>1169</v>
      </c>
      <c r="K3297" s="294">
        <v>227.85</v>
      </c>
      <c r="L3297" s="294">
        <v>3473.25</v>
      </c>
      <c r="M3297" s="294">
        <v>3245.4</v>
      </c>
      <c r="N3297" s="291" t="s">
        <v>42</v>
      </c>
    </row>
    <row r="3298" s="291" customFormat="1" hidden="1" outlineLevel="2" spans="1:14">
      <c r="A3298" s="291">
        <v>3012</v>
      </c>
      <c r="B3298" s="291" t="s">
        <v>1164</v>
      </c>
      <c r="C3298" s="291" t="s">
        <v>1749</v>
      </c>
      <c r="D3298" s="291" t="s">
        <v>292</v>
      </c>
      <c r="E3298" s="291" t="s">
        <v>1166</v>
      </c>
      <c r="F3298" s="291" t="s">
        <v>1167</v>
      </c>
      <c r="G3298" s="291" t="s">
        <v>1172</v>
      </c>
      <c r="H3298" s="294">
        <v>18.23</v>
      </c>
      <c r="I3298" s="294">
        <v>36.456</v>
      </c>
      <c r="J3298" s="291" t="s">
        <v>1169</v>
      </c>
      <c r="K3298" s="294">
        <v>227.85</v>
      </c>
      <c r="L3298" s="294">
        <v>3473.25</v>
      </c>
      <c r="M3298" s="294">
        <v>3245.4</v>
      </c>
      <c r="N3298" s="291" t="s">
        <v>42</v>
      </c>
    </row>
    <row r="3299" s="291" customFormat="1" hidden="1" outlineLevel="2" spans="1:14">
      <c r="A3299" s="291">
        <v>3013</v>
      </c>
      <c r="B3299" s="291" t="s">
        <v>1164</v>
      </c>
      <c r="C3299" s="291" t="s">
        <v>1749</v>
      </c>
      <c r="D3299" s="291" t="s">
        <v>292</v>
      </c>
      <c r="E3299" s="291" t="s">
        <v>1166</v>
      </c>
      <c r="F3299" s="291" t="s">
        <v>1167</v>
      </c>
      <c r="G3299" s="291" t="s">
        <v>1173</v>
      </c>
      <c r="H3299" s="294">
        <v>18.23</v>
      </c>
      <c r="I3299" s="294">
        <v>36.456</v>
      </c>
      <c r="J3299" s="291" t="s">
        <v>1169</v>
      </c>
      <c r="K3299" s="294">
        <v>227.85</v>
      </c>
      <c r="L3299" s="294">
        <v>3473.25</v>
      </c>
      <c r="M3299" s="294">
        <v>3245.4</v>
      </c>
      <c r="N3299" s="291" t="s">
        <v>42</v>
      </c>
    </row>
    <row r="3300" s="291" customFormat="1" hidden="1" outlineLevel="2" spans="1:14">
      <c r="A3300" s="291">
        <v>3014</v>
      </c>
      <c r="B3300" s="291" t="s">
        <v>1164</v>
      </c>
      <c r="C3300" s="291" t="s">
        <v>1749</v>
      </c>
      <c r="D3300" s="291" t="s">
        <v>292</v>
      </c>
      <c r="E3300" s="291" t="s">
        <v>1166</v>
      </c>
      <c r="F3300" s="291" t="s">
        <v>1167</v>
      </c>
      <c r="G3300" s="291" t="s">
        <v>1174</v>
      </c>
      <c r="H3300" s="294">
        <v>18.23</v>
      </c>
      <c r="I3300" s="294">
        <v>36.456</v>
      </c>
      <c r="J3300" s="291" t="s">
        <v>1169</v>
      </c>
      <c r="K3300" s="294">
        <v>227.85</v>
      </c>
      <c r="L3300" s="294">
        <v>3473.25</v>
      </c>
      <c r="M3300" s="294">
        <v>3245.4</v>
      </c>
      <c r="N3300" s="291" t="s">
        <v>42</v>
      </c>
    </row>
    <row r="3301" s="291" customFormat="1" hidden="1" outlineLevel="2" spans="1:14">
      <c r="A3301" s="291">
        <v>3015</v>
      </c>
      <c r="B3301" s="291" t="s">
        <v>1164</v>
      </c>
      <c r="C3301" s="291" t="s">
        <v>1749</v>
      </c>
      <c r="D3301" s="291" t="s">
        <v>292</v>
      </c>
      <c r="E3301" s="291" t="s">
        <v>1166</v>
      </c>
      <c r="F3301" s="291" t="s">
        <v>1167</v>
      </c>
      <c r="G3301" s="291" t="s">
        <v>1175</v>
      </c>
      <c r="H3301" s="294">
        <v>18.23</v>
      </c>
      <c r="I3301" s="294">
        <v>36.456</v>
      </c>
      <c r="J3301" s="291" t="s">
        <v>1169</v>
      </c>
      <c r="K3301" s="294">
        <v>227.85</v>
      </c>
      <c r="L3301" s="294">
        <v>3473.25</v>
      </c>
      <c r="M3301" s="294">
        <v>3245.4</v>
      </c>
      <c r="N3301" s="291" t="s">
        <v>42</v>
      </c>
    </row>
    <row r="3302" s="291" customFormat="1" outlineLevel="1" collapsed="1" spans="4:14">
      <c r="D3302" s="293" t="s">
        <v>1750</v>
      </c>
      <c r="H3302" s="294">
        <f>SUBTOTAL(9,H3291:H3301)</f>
        <v>200.53</v>
      </c>
      <c r="I3302" s="294">
        <f>SUBTOTAL(9,I3291:I3301)</f>
        <v>401.016</v>
      </c>
      <c r="K3302" s="294"/>
      <c r="L3302" s="294"/>
      <c r="M3302" s="294"/>
      <c r="N3302" s="291">
        <f>SUBTOTAL(9,N3291:N3301)</f>
        <v>0</v>
      </c>
    </row>
    <row r="3303" s="291" customFormat="1" hidden="1" outlineLevel="2" spans="1:14">
      <c r="A3303" s="291">
        <v>3016</v>
      </c>
      <c r="B3303" s="291" t="s">
        <v>1164</v>
      </c>
      <c r="C3303" s="291" t="s">
        <v>1751</v>
      </c>
      <c r="D3303" s="291" t="s">
        <v>296</v>
      </c>
      <c r="E3303" s="291" t="s">
        <v>1166</v>
      </c>
      <c r="F3303" s="291" t="s">
        <v>1167</v>
      </c>
      <c r="G3303" s="291" t="s">
        <v>1178</v>
      </c>
      <c r="H3303" s="294">
        <v>18.23</v>
      </c>
      <c r="I3303" s="294">
        <v>36.456</v>
      </c>
      <c r="J3303" s="291" t="s">
        <v>1169</v>
      </c>
      <c r="K3303" s="294">
        <v>227.85</v>
      </c>
      <c r="L3303" s="294">
        <v>3473.25</v>
      </c>
      <c r="M3303" s="294">
        <v>3245.4</v>
      </c>
      <c r="N3303" s="291" t="s">
        <v>42</v>
      </c>
    </row>
    <row r="3304" s="291" customFormat="1" hidden="1" outlineLevel="2" spans="1:14">
      <c r="A3304" s="291">
        <v>3017</v>
      </c>
      <c r="B3304" s="291" t="s">
        <v>1164</v>
      </c>
      <c r="C3304" s="291" t="s">
        <v>1751</v>
      </c>
      <c r="D3304" s="291" t="s">
        <v>296</v>
      </c>
      <c r="E3304" s="291" t="s">
        <v>1166</v>
      </c>
      <c r="F3304" s="291" t="s">
        <v>1167</v>
      </c>
      <c r="G3304" s="291" t="s">
        <v>1179</v>
      </c>
      <c r="H3304" s="294">
        <v>18.23</v>
      </c>
      <c r="I3304" s="294">
        <v>36.456</v>
      </c>
      <c r="J3304" s="291" t="s">
        <v>1169</v>
      </c>
      <c r="K3304" s="294">
        <v>227.85</v>
      </c>
      <c r="L3304" s="294">
        <v>3473.25</v>
      </c>
      <c r="M3304" s="294">
        <v>3245.4</v>
      </c>
      <c r="N3304" s="291" t="s">
        <v>42</v>
      </c>
    </row>
    <row r="3305" s="291" customFormat="1" hidden="1" outlineLevel="2" spans="1:14">
      <c r="A3305" s="291">
        <v>3018</v>
      </c>
      <c r="B3305" s="291" t="s">
        <v>1164</v>
      </c>
      <c r="C3305" s="291" t="s">
        <v>1751</v>
      </c>
      <c r="D3305" s="291" t="s">
        <v>296</v>
      </c>
      <c r="E3305" s="291" t="s">
        <v>1166</v>
      </c>
      <c r="F3305" s="291" t="s">
        <v>1167</v>
      </c>
      <c r="G3305" s="291" t="s">
        <v>1180</v>
      </c>
      <c r="H3305" s="294">
        <v>18.23</v>
      </c>
      <c r="I3305" s="294">
        <v>36.456</v>
      </c>
      <c r="J3305" s="291" t="s">
        <v>1169</v>
      </c>
      <c r="K3305" s="294">
        <v>227.85</v>
      </c>
      <c r="L3305" s="294">
        <v>3473.25</v>
      </c>
      <c r="M3305" s="294">
        <v>3245.4</v>
      </c>
      <c r="N3305" s="291" t="s">
        <v>42</v>
      </c>
    </row>
    <row r="3306" s="291" customFormat="1" hidden="1" outlineLevel="2" spans="1:14">
      <c r="A3306" s="291">
        <v>3019</v>
      </c>
      <c r="B3306" s="291" t="s">
        <v>1164</v>
      </c>
      <c r="C3306" s="291" t="s">
        <v>1751</v>
      </c>
      <c r="D3306" s="291" t="s">
        <v>296</v>
      </c>
      <c r="E3306" s="291" t="s">
        <v>1166</v>
      </c>
      <c r="F3306" s="291" t="s">
        <v>1167</v>
      </c>
      <c r="G3306" s="291" t="s">
        <v>1181</v>
      </c>
      <c r="H3306" s="294">
        <v>18.23</v>
      </c>
      <c r="I3306" s="294">
        <v>36.456</v>
      </c>
      <c r="J3306" s="291" t="s">
        <v>1169</v>
      </c>
      <c r="K3306" s="294">
        <v>227.85</v>
      </c>
      <c r="L3306" s="294">
        <v>3473.25</v>
      </c>
      <c r="M3306" s="294">
        <v>3245.4</v>
      </c>
      <c r="N3306" s="291" t="s">
        <v>42</v>
      </c>
    </row>
    <row r="3307" s="291" customFormat="1" hidden="1" outlineLevel="2" spans="1:14">
      <c r="A3307" s="291">
        <v>3020</v>
      </c>
      <c r="B3307" s="291" t="s">
        <v>1164</v>
      </c>
      <c r="C3307" s="291" t="s">
        <v>1751</v>
      </c>
      <c r="D3307" s="291" t="s">
        <v>296</v>
      </c>
      <c r="E3307" s="291" t="s">
        <v>1166</v>
      </c>
      <c r="F3307" s="291" t="s">
        <v>1167</v>
      </c>
      <c r="G3307" s="291" t="s">
        <v>1168</v>
      </c>
      <c r="H3307" s="294">
        <v>18.23</v>
      </c>
      <c r="I3307" s="294">
        <v>36.456</v>
      </c>
      <c r="J3307" s="291" t="s">
        <v>1169</v>
      </c>
      <c r="K3307" s="294">
        <v>227.85</v>
      </c>
      <c r="L3307" s="294">
        <v>3473.25</v>
      </c>
      <c r="M3307" s="294">
        <v>3245.4</v>
      </c>
      <c r="N3307" s="291" t="s">
        <v>42</v>
      </c>
    </row>
    <row r="3308" s="291" customFormat="1" hidden="1" outlineLevel="2" spans="1:14">
      <c r="A3308" s="291">
        <v>3021</v>
      </c>
      <c r="B3308" s="291" t="s">
        <v>1164</v>
      </c>
      <c r="C3308" s="291" t="s">
        <v>1751</v>
      </c>
      <c r="D3308" s="291" t="s">
        <v>296</v>
      </c>
      <c r="E3308" s="291" t="s">
        <v>1166</v>
      </c>
      <c r="F3308" s="291" t="s">
        <v>1167</v>
      </c>
      <c r="G3308" s="291" t="s">
        <v>1170</v>
      </c>
      <c r="H3308" s="294">
        <v>18.23</v>
      </c>
      <c r="I3308" s="294">
        <v>36.456</v>
      </c>
      <c r="J3308" s="291" t="s">
        <v>1169</v>
      </c>
      <c r="K3308" s="294">
        <v>227.85</v>
      </c>
      <c r="L3308" s="294">
        <v>3473.25</v>
      </c>
      <c r="M3308" s="294">
        <v>3245.4</v>
      </c>
      <c r="N3308" s="291" t="s">
        <v>42</v>
      </c>
    </row>
    <row r="3309" s="291" customFormat="1" hidden="1" outlineLevel="2" spans="1:14">
      <c r="A3309" s="291">
        <v>3022</v>
      </c>
      <c r="B3309" s="291" t="s">
        <v>1164</v>
      </c>
      <c r="C3309" s="291" t="s">
        <v>1751</v>
      </c>
      <c r="D3309" s="291" t="s">
        <v>296</v>
      </c>
      <c r="E3309" s="291" t="s">
        <v>1166</v>
      </c>
      <c r="F3309" s="291" t="s">
        <v>1167</v>
      </c>
      <c r="G3309" s="291" t="s">
        <v>1171</v>
      </c>
      <c r="H3309" s="294">
        <v>18.23</v>
      </c>
      <c r="I3309" s="294">
        <v>36.456</v>
      </c>
      <c r="J3309" s="291" t="s">
        <v>1169</v>
      </c>
      <c r="K3309" s="294">
        <v>227.85</v>
      </c>
      <c r="L3309" s="294">
        <v>3473.25</v>
      </c>
      <c r="M3309" s="294">
        <v>3245.4</v>
      </c>
      <c r="N3309" s="291" t="s">
        <v>42</v>
      </c>
    </row>
    <row r="3310" s="291" customFormat="1" hidden="1" outlineLevel="2" spans="1:14">
      <c r="A3310" s="291">
        <v>3023</v>
      </c>
      <c r="B3310" s="291" t="s">
        <v>1164</v>
      </c>
      <c r="C3310" s="291" t="s">
        <v>1751</v>
      </c>
      <c r="D3310" s="291" t="s">
        <v>296</v>
      </c>
      <c r="E3310" s="291" t="s">
        <v>1166</v>
      </c>
      <c r="F3310" s="291" t="s">
        <v>1167</v>
      </c>
      <c r="G3310" s="291" t="s">
        <v>1172</v>
      </c>
      <c r="H3310" s="294">
        <v>18.23</v>
      </c>
      <c r="I3310" s="294">
        <v>36.456</v>
      </c>
      <c r="J3310" s="291" t="s">
        <v>1169</v>
      </c>
      <c r="K3310" s="294">
        <v>227.85</v>
      </c>
      <c r="L3310" s="294">
        <v>3473.25</v>
      </c>
      <c r="M3310" s="294">
        <v>3245.4</v>
      </c>
      <c r="N3310" s="291" t="s">
        <v>42</v>
      </c>
    </row>
    <row r="3311" s="291" customFormat="1" hidden="1" outlineLevel="2" spans="1:14">
      <c r="A3311" s="291">
        <v>3024</v>
      </c>
      <c r="B3311" s="291" t="s">
        <v>1164</v>
      </c>
      <c r="C3311" s="291" t="s">
        <v>1751</v>
      </c>
      <c r="D3311" s="291" t="s">
        <v>296</v>
      </c>
      <c r="E3311" s="291" t="s">
        <v>1166</v>
      </c>
      <c r="F3311" s="291" t="s">
        <v>1167</v>
      </c>
      <c r="G3311" s="291" t="s">
        <v>1173</v>
      </c>
      <c r="H3311" s="294">
        <v>18.23</v>
      </c>
      <c r="I3311" s="294">
        <v>36.456</v>
      </c>
      <c r="J3311" s="291" t="s">
        <v>1169</v>
      </c>
      <c r="K3311" s="294">
        <v>227.85</v>
      </c>
      <c r="L3311" s="294">
        <v>3473.25</v>
      </c>
      <c r="M3311" s="294">
        <v>3245.4</v>
      </c>
      <c r="N3311" s="291" t="s">
        <v>42</v>
      </c>
    </row>
    <row r="3312" s="291" customFormat="1" hidden="1" outlineLevel="2" spans="1:14">
      <c r="A3312" s="291">
        <v>3025</v>
      </c>
      <c r="B3312" s="291" t="s">
        <v>1164</v>
      </c>
      <c r="C3312" s="291" t="s">
        <v>1751</v>
      </c>
      <c r="D3312" s="291" t="s">
        <v>296</v>
      </c>
      <c r="E3312" s="291" t="s">
        <v>1166</v>
      </c>
      <c r="F3312" s="291" t="s">
        <v>1167</v>
      </c>
      <c r="G3312" s="291" t="s">
        <v>1174</v>
      </c>
      <c r="H3312" s="294">
        <v>18.23</v>
      </c>
      <c r="I3312" s="294">
        <v>36.456</v>
      </c>
      <c r="J3312" s="291" t="s">
        <v>1169</v>
      </c>
      <c r="K3312" s="294">
        <v>227.85</v>
      </c>
      <c r="L3312" s="294">
        <v>3473.25</v>
      </c>
      <c r="M3312" s="294">
        <v>3245.4</v>
      </c>
      <c r="N3312" s="291" t="s">
        <v>42</v>
      </c>
    </row>
    <row r="3313" s="291" customFormat="1" hidden="1" outlineLevel="2" spans="1:14">
      <c r="A3313" s="291">
        <v>3026</v>
      </c>
      <c r="B3313" s="291" t="s">
        <v>1164</v>
      </c>
      <c r="C3313" s="291" t="s">
        <v>1751</v>
      </c>
      <c r="D3313" s="291" t="s">
        <v>296</v>
      </c>
      <c r="E3313" s="291" t="s">
        <v>1166</v>
      </c>
      <c r="F3313" s="291" t="s">
        <v>1167</v>
      </c>
      <c r="G3313" s="291" t="s">
        <v>1175</v>
      </c>
      <c r="H3313" s="294">
        <v>18.23</v>
      </c>
      <c r="I3313" s="294">
        <v>36.456</v>
      </c>
      <c r="J3313" s="291" t="s">
        <v>1169</v>
      </c>
      <c r="K3313" s="294">
        <v>227.85</v>
      </c>
      <c r="L3313" s="294">
        <v>3473.25</v>
      </c>
      <c r="M3313" s="294">
        <v>3245.4</v>
      </c>
      <c r="N3313" s="291" t="s">
        <v>42</v>
      </c>
    </row>
    <row r="3314" s="291" customFormat="1" outlineLevel="1" collapsed="1" spans="4:14">
      <c r="D3314" s="293" t="s">
        <v>1752</v>
      </c>
      <c r="H3314" s="294">
        <f>SUBTOTAL(9,H3303:H3313)</f>
        <v>200.53</v>
      </c>
      <c r="I3314" s="294">
        <f>SUBTOTAL(9,I3303:I3313)</f>
        <v>401.016</v>
      </c>
      <c r="K3314" s="294"/>
      <c r="L3314" s="294"/>
      <c r="M3314" s="294"/>
      <c r="N3314" s="291">
        <f>SUBTOTAL(9,N3303:N3313)</f>
        <v>0</v>
      </c>
    </row>
    <row r="3315" s="291" customFormat="1" hidden="1" outlineLevel="2" spans="1:14">
      <c r="A3315" s="291">
        <v>3027</v>
      </c>
      <c r="B3315" s="291" t="s">
        <v>1164</v>
      </c>
      <c r="C3315" s="291" t="s">
        <v>1753</v>
      </c>
      <c r="D3315" s="291" t="s">
        <v>516</v>
      </c>
      <c r="E3315" s="291" t="s">
        <v>1166</v>
      </c>
      <c r="F3315" s="291" t="s">
        <v>1167</v>
      </c>
      <c r="G3315" s="291" t="s">
        <v>1178</v>
      </c>
      <c r="H3315" s="294">
        <v>18.23</v>
      </c>
      <c r="I3315" s="294">
        <v>36.456</v>
      </c>
      <c r="J3315" s="291" t="s">
        <v>1169</v>
      </c>
      <c r="K3315" s="294">
        <v>227.85</v>
      </c>
      <c r="L3315" s="294">
        <v>3473.25</v>
      </c>
      <c r="M3315" s="294">
        <v>3245.4</v>
      </c>
      <c r="N3315" s="291" t="s">
        <v>42</v>
      </c>
    </row>
    <row r="3316" s="291" customFormat="1" hidden="1" outlineLevel="2" spans="1:14">
      <c r="A3316" s="291">
        <v>3028</v>
      </c>
      <c r="B3316" s="291" t="s">
        <v>1164</v>
      </c>
      <c r="C3316" s="291" t="s">
        <v>1753</v>
      </c>
      <c r="D3316" s="291" t="s">
        <v>516</v>
      </c>
      <c r="E3316" s="291" t="s">
        <v>1166</v>
      </c>
      <c r="F3316" s="291" t="s">
        <v>1167</v>
      </c>
      <c r="G3316" s="291" t="s">
        <v>1179</v>
      </c>
      <c r="H3316" s="294">
        <v>18.23</v>
      </c>
      <c r="I3316" s="294">
        <v>36.456</v>
      </c>
      <c r="J3316" s="291" t="s">
        <v>1169</v>
      </c>
      <c r="K3316" s="294">
        <v>227.85</v>
      </c>
      <c r="L3316" s="294">
        <v>3473.25</v>
      </c>
      <c r="M3316" s="294">
        <v>3245.4</v>
      </c>
      <c r="N3316" s="291" t="s">
        <v>42</v>
      </c>
    </row>
    <row r="3317" s="291" customFormat="1" hidden="1" outlineLevel="2" spans="1:14">
      <c r="A3317" s="291">
        <v>3029</v>
      </c>
      <c r="B3317" s="291" t="s">
        <v>1164</v>
      </c>
      <c r="C3317" s="291" t="s">
        <v>1753</v>
      </c>
      <c r="D3317" s="291" t="s">
        <v>516</v>
      </c>
      <c r="E3317" s="291" t="s">
        <v>1166</v>
      </c>
      <c r="F3317" s="291" t="s">
        <v>1167</v>
      </c>
      <c r="G3317" s="291" t="s">
        <v>1180</v>
      </c>
      <c r="H3317" s="294">
        <v>18.23</v>
      </c>
      <c r="I3317" s="294">
        <v>36.456</v>
      </c>
      <c r="J3317" s="291" t="s">
        <v>1169</v>
      </c>
      <c r="K3317" s="294">
        <v>227.85</v>
      </c>
      <c r="L3317" s="294">
        <v>3473.25</v>
      </c>
      <c r="M3317" s="294">
        <v>3245.4</v>
      </c>
      <c r="N3317" s="291" t="s">
        <v>42</v>
      </c>
    </row>
    <row r="3318" s="291" customFormat="1" hidden="1" outlineLevel="2" spans="1:14">
      <c r="A3318" s="291">
        <v>3030</v>
      </c>
      <c r="B3318" s="291" t="s">
        <v>1164</v>
      </c>
      <c r="C3318" s="291" t="s">
        <v>1753</v>
      </c>
      <c r="D3318" s="291" t="s">
        <v>516</v>
      </c>
      <c r="E3318" s="291" t="s">
        <v>1166</v>
      </c>
      <c r="F3318" s="291" t="s">
        <v>1167</v>
      </c>
      <c r="G3318" s="291" t="s">
        <v>1181</v>
      </c>
      <c r="H3318" s="294">
        <v>18.23</v>
      </c>
      <c r="I3318" s="294">
        <v>36.456</v>
      </c>
      <c r="J3318" s="291" t="s">
        <v>1169</v>
      </c>
      <c r="K3318" s="294">
        <v>227.85</v>
      </c>
      <c r="L3318" s="294">
        <v>3473.25</v>
      </c>
      <c r="M3318" s="294">
        <v>3245.4</v>
      </c>
      <c r="N3318" s="291" t="s">
        <v>42</v>
      </c>
    </row>
    <row r="3319" s="291" customFormat="1" hidden="1" outlineLevel="2" spans="1:14">
      <c r="A3319" s="291">
        <v>3031</v>
      </c>
      <c r="B3319" s="291" t="s">
        <v>1164</v>
      </c>
      <c r="C3319" s="291" t="s">
        <v>1753</v>
      </c>
      <c r="D3319" s="291" t="s">
        <v>516</v>
      </c>
      <c r="E3319" s="291" t="s">
        <v>1166</v>
      </c>
      <c r="F3319" s="291" t="s">
        <v>1167</v>
      </c>
      <c r="G3319" s="291" t="s">
        <v>1168</v>
      </c>
      <c r="H3319" s="294">
        <v>18.23</v>
      </c>
      <c r="I3319" s="294">
        <v>36.456</v>
      </c>
      <c r="J3319" s="291" t="s">
        <v>1169</v>
      </c>
      <c r="K3319" s="294">
        <v>227.85</v>
      </c>
      <c r="L3319" s="294">
        <v>3473.25</v>
      </c>
      <c r="M3319" s="294">
        <v>3245.4</v>
      </c>
      <c r="N3319" s="291" t="s">
        <v>42</v>
      </c>
    </row>
    <row r="3320" s="291" customFormat="1" hidden="1" outlineLevel="2" spans="1:14">
      <c r="A3320" s="291">
        <v>3032</v>
      </c>
      <c r="B3320" s="291" t="s">
        <v>1164</v>
      </c>
      <c r="C3320" s="291" t="s">
        <v>1753</v>
      </c>
      <c r="D3320" s="291" t="s">
        <v>516</v>
      </c>
      <c r="E3320" s="291" t="s">
        <v>1166</v>
      </c>
      <c r="F3320" s="291" t="s">
        <v>1167</v>
      </c>
      <c r="G3320" s="291" t="s">
        <v>1170</v>
      </c>
      <c r="H3320" s="294">
        <v>18.23</v>
      </c>
      <c r="I3320" s="294">
        <v>36.456</v>
      </c>
      <c r="J3320" s="291" t="s">
        <v>1169</v>
      </c>
      <c r="K3320" s="294">
        <v>227.85</v>
      </c>
      <c r="L3320" s="294">
        <v>3473.25</v>
      </c>
      <c r="M3320" s="294">
        <v>3245.4</v>
      </c>
      <c r="N3320" s="291" t="s">
        <v>42</v>
      </c>
    </row>
    <row r="3321" s="291" customFormat="1" hidden="1" outlineLevel="2" spans="1:14">
      <c r="A3321" s="291">
        <v>3033</v>
      </c>
      <c r="B3321" s="291" t="s">
        <v>1164</v>
      </c>
      <c r="C3321" s="291" t="s">
        <v>1753</v>
      </c>
      <c r="D3321" s="291" t="s">
        <v>516</v>
      </c>
      <c r="E3321" s="291" t="s">
        <v>1166</v>
      </c>
      <c r="F3321" s="291" t="s">
        <v>1167</v>
      </c>
      <c r="G3321" s="291" t="s">
        <v>1171</v>
      </c>
      <c r="H3321" s="294">
        <v>18.23</v>
      </c>
      <c r="I3321" s="294">
        <v>36.456</v>
      </c>
      <c r="J3321" s="291" t="s">
        <v>1169</v>
      </c>
      <c r="K3321" s="294">
        <v>227.85</v>
      </c>
      <c r="L3321" s="294">
        <v>3473.25</v>
      </c>
      <c r="M3321" s="294">
        <v>3245.4</v>
      </c>
      <c r="N3321" s="291" t="s">
        <v>42</v>
      </c>
    </row>
    <row r="3322" s="291" customFormat="1" hidden="1" outlineLevel="2" spans="1:14">
      <c r="A3322" s="291">
        <v>3034</v>
      </c>
      <c r="B3322" s="291" t="s">
        <v>1164</v>
      </c>
      <c r="C3322" s="291" t="s">
        <v>1753</v>
      </c>
      <c r="D3322" s="291" t="s">
        <v>516</v>
      </c>
      <c r="E3322" s="291" t="s">
        <v>1166</v>
      </c>
      <c r="F3322" s="291" t="s">
        <v>1167</v>
      </c>
      <c r="G3322" s="291" t="s">
        <v>1172</v>
      </c>
      <c r="H3322" s="294">
        <v>18.23</v>
      </c>
      <c r="I3322" s="294">
        <v>36.456</v>
      </c>
      <c r="J3322" s="291" t="s">
        <v>1169</v>
      </c>
      <c r="K3322" s="294">
        <v>227.85</v>
      </c>
      <c r="L3322" s="294">
        <v>3473.25</v>
      </c>
      <c r="M3322" s="294">
        <v>3245.4</v>
      </c>
      <c r="N3322" s="291" t="s">
        <v>42</v>
      </c>
    </row>
    <row r="3323" s="291" customFormat="1" hidden="1" outlineLevel="2" spans="1:14">
      <c r="A3323" s="291">
        <v>3035</v>
      </c>
      <c r="B3323" s="291" t="s">
        <v>1164</v>
      </c>
      <c r="C3323" s="291" t="s">
        <v>1753</v>
      </c>
      <c r="D3323" s="291" t="s">
        <v>516</v>
      </c>
      <c r="E3323" s="291" t="s">
        <v>1166</v>
      </c>
      <c r="F3323" s="291" t="s">
        <v>1167</v>
      </c>
      <c r="G3323" s="291" t="s">
        <v>1173</v>
      </c>
      <c r="H3323" s="294">
        <v>18.23</v>
      </c>
      <c r="I3323" s="294">
        <v>36.456</v>
      </c>
      <c r="J3323" s="291" t="s">
        <v>1169</v>
      </c>
      <c r="K3323" s="294">
        <v>227.85</v>
      </c>
      <c r="L3323" s="294">
        <v>3473.25</v>
      </c>
      <c r="M3323" s="294">
        <v>3245.4</v>
      </c>
      <c r="N3323" s="291" t="s">
        <v>42</v>
      </c>
    </row>
    <row r="3324" s="291" customFormat="1" hidden="1" outlineLevel="2" spans="1:14">
      <c r="A3324" s="291">
        <v>3036</v>
      </c>
      <c r="B3324" s="291" t="s">
        <v>1164</v>
      </c>
      <c r="C3324" s="291" t="s">
        <v>1753</v>
      </c>
      <c r="D3324" s="291" t="s">
        <v>516</v>
      </c>
      <c r="E3324" s="291" t="s">
        <v>1166</v>
      </c>
      <c r="F3324" s="291" t="s">
        <v>1167</v>
      </c>
      <c r="G3324" s="291" t="s">
        <v>1174</v>
      </c>
      <c r="H3324" s="294">
        <v>18.23</v>
      </c>
      <c r="I3324" s="294">
        <v>36.456</v>
      </c>
      <c r="J3324" s="291" t="s">
        <v>1169</v>
      </c>
      <c r="K3324" s="294">
        <v>227.85</v>
      </c>
      <c r="L3324" s="294">
        <v>3473.25</v>
      </c>
      <c r="M3324" s="294">
        <v>3245.4</v>
      </c>
      <c r="N3324" s="291" t="s">
        <v>42</v>
      </c>
    </row>
    <row r="3325" s="291" customFormat="1" hidden="1" outlineLevel="2" spans="1:14">
      <c r="A3325" s="291">
        <v>3037</v>
      </c>
      <c r="B3325" s="291" t="s">
        <v>1164</v>
      </c>
      <c r="C3325" s="291" t="s">
        <v>1753</v>
      </c>
      <c r="D3325" s="291" t="s">
        <v>516</v>
      </c>
      <c r="E3325" s="291" t="s">
        <v>1166</v>
      </c>
      <c r="F3325" s="291" t="s">
        <v>1167</v>
      </c>
      <c r="G3325" s="291" t="s">
        <v>1175</v>
      </c>
      <c r="H3325" s="294">
        <v>18.23</v>
      </c>
      <c r="I3325" s="294">
        <v>36.456</v>
      </c>
      <c r="J3325" s="291" t="s">
        <v>1169</v>
      </c>
      <c r="K3325" s="294">
        <v>227.85</v>
      </c>
      <c r="L3325" s="294">
        <v>3473.25</v>
      </c>
      <c r="M3325" s="294">
        <v>3245.4</v>
      </c>
      <c r="N3325" s="291" t="s">
        <v>42</v>
      </c>
    </row>
    <row r="3326" s="291" customFormat="1" outlineLevel="1" collapsed="1" spans="4:14">
      <c r="D3326" s="293" t="s">
        <v>1754</v>
      </c>
      <c r="H3326" s="294">
        <f>SUBTOTAL(9,H3315:H3325)</f>
        <v>200.53</v>
      </c>
      <c r="I3326" s="294">
        <f>SUBTOTAL(9,I3315:I3325)</f>
        <v>401.016</v>
      </c>
      <c r="K3326" s="294"/>
      <c r="L3326" s="294"/>
      <c r="M3326" s="294"/>
      <c r="N3326" s="291">
        <f>SUBTOTAL(9,N3315:N3325)</f>
        <v>0</v>
      </c>
    </row>
    <row r="3327" s="291" customFormat="1" hidden="1" outlineLevel="2" spans="1:14">
      <c r="A3327" s="291">
        <v>3038</v>
      </c>
      <c r="B3327" s="291" t="s">
        <v>1164</v>
      </c>
      <c r="C3327" s="291" t="s">
        <v>1755</v>
      </c>
      <c r="D3327" s="291" t="s">
        <v>416</v>
      </c>
      <c r="E3327" s="291" t="s">
        <v>1166</v>
      </c>
      <c r="F3327" s="291" t="s">
        <v>1167</v>
      </c>
      <c r="G3327" s="291" t="s">
        <v>1178</v>
      </c>
      <c r="H3327" s="294">
        <v>18.23</v>
      </c>
      <c r="I3327" s="294">
        <v>36.456</v>
      </c>
      <c r="J3327" s="291" t="s">
        <v>1169</v>
      </c>
      <c r="K3327" s="294">
        <v>227.85</v>
      </c>
      <c r="L3327" s="294">
        <v>3473.25</v>
      </c>
      <c r="M3327" s="294">
        <v>3245.4</v>
      </c>
      <c r="N3327" s="291" t="s">
        <v>42</v>
      </c>
    </row>
    <row r="3328" s="291" customFormat="1" hidden="1" outlineLevel="2" spans="1:14">
      <c r="A3328" s="291">
        <v>3039</v>
      </c>
      <c r="B3328" s="291" t="s">
        <v>1164</v>
      </c>
      <c r="C3328" s="291" t="s">
        <v>1755</v>
      </c>
      <c r="D3328" s="291" t="s">
        <v>416</v>
      </c>
      <c r="E3328" s="291" t="s">
        <v>1166</v>
      </c>
      <c r="F3328" s="291" t="s">
        <v>1167</v>
      </c>
      <c r="G3328" s="291" t="s">
        <v>1179</v>
      </c>
      <c r="H3328" s="294">
        <v>18.23</v>
      </c>
      <c r="I3328" s="294">
        <v>36.456</v>
      </c>
      <c r="J3328" s="291" t="s">
        <v>1169</v>
      </c>
      <c r="K3328" s="294">
        <v>227.85</v>
      </c>
      <c r="L3328" s="294">
        <v>3473.25</v>
      </c>
      <c r="M3328" s="294">
        <v>3245.4</v>
      </c>
      <c r="N3328" s="291" t="s">
        <v>42</v>
      </c>
    </row>
    <row r="3329" s="291" customFormat="1" hidden="1" outlineLevel="2" spans="1:14">
      <c r="A3329" s="291">
        <v>3040</v>
      </c>
      <c r="B3329" s="291" t="s">
        <v>1164</v>
      </c>
      <c r="C3329" s="291" t="s">
        <v>1755</v>
      </c>
      <c r="D3329" s="291" t="s">
        <v>416</v>
      </c>
      <c r="E3329" s="291" t="s">
        <v>1166</v>
      </c>
      <c r="F3329" s="291" t="s">
        <v>1167</v>
      </c>
      <c r="G3329" s="291" t="s">
        <v>1180</v>
      </c>
      <c r="H3329" s="294">
        <v>18.23</v>
      </c>
      <c r="I3329" s="294">
        <v>36.456</v>
      </c>
      <c r="J3329" s="291" t="s">
        <v>1169</v>
      </c>
      <c r="K3329" s="294">
        <v>227.85</v>
      </c>
      <c r="L3329" s="294">
        <v>3473.25</v>
      </c>
      <c r="M3329" s="294">
        <v>3245.4</v>
      </c>
      <c r="N3329" s="291" t="s">
        <v>42</v>
      </c>
    </row>
    <row r="3330" s="291" customFormat="1" hidden="1" outlineLevel="2" spans="1:14">
      <c r="A3330" s="291">
        <v>3041</v>
      </c>
      <c r="B3330" s="291" t="s">
        <v>1164</v>
      </c>
      <c r="C3330" s="291" t="s">
        <v>1755</v>
      </c>
      <c r="D3330" s="291" t="s">
        <v>416</v>
      </c>
      <c r="E3330" s="291" t="s">
        <v>1166</v>
      </c>
      <c r="F3330" s="291" t="s">
        <v>1167</v>
      </c>
      <c r="G3330" s="291" t="s">
        <v>1181</v>
      </c>
      <c r="H3330" s="294">
        <v>18.23</v>
      </c>
      <c r="I3330" s="294">
        <v>36.456</v>
      </c>
      <c r="J3330" s="291" t="s">
        <v>1169</v>
      </c>
      <c r="K3330" s="294">
        <v>227.85</v>
      </c>
      <c r="L3330" s="294">
        <v>3473.25</v>
      </c>
      <c r="M3330" s="294">
        <v>3245.4</v>
      </c>
      <c r="N3330" s="291" t="s">
        <v>42</v>
      </c>
    </row>
    <row r="3331" s="291" customFormat="1" hidden="1" outlineLevel="2" spans="1:14">
      <c r="A3331" s="291">
        <v>3042</v>
      </c>
      <c r="B3331" s="291" t="s">
        <v>1164</v>
      </c>
      <c r="C3331" s="291" t="s">
        <v>1755</v>
      </c>
      <c r="D3331" s="291" t="s">
        <v>416</v>
      </c>
      <c r="E3331" s="291" t="s">
        <v>1166</v>
      </c>
      <c r="F3331" s="291" t="s">
        <v>1167</v>
      </c>
      <c r="G3331" s="291" t="s">
        <v>1168</v>
      </c>
      <c r="H3331" s="294">
        <v>18.23</v>
      </c>
      <c r="I3331" s="294">
        <v>36.456</v>
      </c>
      <c r="J3331" s="291" t="s">
        <v>1169</v>
      </c>
      <c r="K3331" s="294">
        <v>227.85</v>
      </c>
      <c r="L3331" s="294">
        <v>3473.25</v>
      </c>
      <c r="M3331" s="294">
        <v>3245.4</v>
      </c>
      <c r="N3331" s="291" t="s">
        <v>42</v>
      </c>
    </row>
    <row r="3332" s="291" customFormat="1" hidden="1" outlineLevel="2" spans="1:14">
      <c r="A3332" s="291">
        <v>3043</v>
      </c>
      <c r="B3332" s="291" t="s">
        <v>1164</v>
      </c>
      <c r="C3332" s="291" t="s">
        <v>1755</v>
      </c>
      <c r="D3332" s="291" t="s">
        <v>416</v>
      </c>
      <c r="E3332" s="291" t="s">
        <v>1166</v>
      </c>
      <c r="F3332" s="291" t="s">
        <v>1167</v>
      </c>
      <c r="G3332" s="291" t="s">
        <v>1170</v>
      </c>
      <c r="H3332" s="294">
        <v>18.23</v>
      </c>
      <c r="I3332" s="294">
        <v>36.456</v>
      </c>
      <c r="J3332" s="291" t="s">
        <v>1169</v>
      </c>
      <c r="K3332" s="294">
        <v>227.85</v>
      </c>
      <c r="L3332" s="294">
        <v>3473.25</v>
      </c>
      <c r="M3332" s="294">
        <v>3245.4</v>
      </c>
      <c r="N3332" s="291" t="s">
        <v>42</v>
      </c>
    </row>
    <row r="3333" s="291" customFormat="1" hidden="1" outlineLevel="2" spans="1:14">
      <c r="A3333" s="291">
        <v>3044</v>
      </c>
      <c r="B3333" s="291" t="s">
        <v>1164</v>
      </c>
      <c r="C3333" s="291" t="s">
        <v>1755</v>
      </c>
      <c r="D3333" s="291" t="s">
        <v>416</v>
      </c>
      <c r="E3333" s="291" t="s">
        <v>1166</v>
      </c>
      <c r="F3333" s="291" t="s">
        <v>1167</v>
      </c>
      <c r="G3333" s="291" t="s">
        <v>1171</v>
      </c>
      <c r="H3333" s="294">
        <v>18.23</v>
      </c>
      <c r="I3333" s="294">
        <v>36.456</v>
      </c>
      <c r="J3333" s="291" t="s">
        <v>1169</v>
      </c>
      <c r="K3333" s="294">
        <v>227.85</v>
      </c>
      <c r="L3333" s="294">
        <v>3473.25</v>
      </c>
      <c r="M3333" s="294">
        <v>3245.4</v>
      </c>
      <c r="N3333" s="291" t="s">
        <v>42</v>
      </c>
    </row>
    <row r="3334" s="291" customFormat="1" hidden="1" outlineLevel="2" spans="1:14">
      <c r="A3334" s="291">
        <v>3045</v>
      </c>
      <c r="B3334" s="291" t="s">
        <v>1164</v>
      </c>
      <c r="C3334" s="291" t="s">
        <v>1755</v>
      </c>
      <c r="D3334" s="291" t="s">
        <v>416</v>
      </c>
      <c r="E3334" s="291" t="s">
        <v>1166</v>
      </c>
      <c r="F3334" s="291" t="s">
        <v>1167</v>
      </c>
      <c r="G3334" s="291" t="s">
        <v>1172</v>
      </c>
      <c r="H3334" s="294">
        <v>18.23</v>
      </c>
      <c r="I3334" s="294">
        <v>36.456</v>
      </c>
      <c r="J3334" s="291" t="s">
        <v>1169</v>
      </c>
      <c r="K3334" s="294">
        <v>227.85</v>
      </c>
      <c r="L3334" s="294">
        <v>3473.25</v>
      </c>
      <c r="M3334" s="294">
        <v>3245.4</v>
      </c>
      <c r="N3334" s="291" t="s">
        <v>42</v>
      </c>
    </row>
    <row r="3335" s="291" customFormat="1" hidden="1" outlineLevel="2" spans="1:14">
      <c r="A3335" s="291">
        <v>3046</v>
      </c>
      <c r="B3335" s="291" t="s">
        <v>1164</v>
      </c>
      <c r="C3335" s="291" t="s">
        <v>1755</v>
      </c>
      <c r="D3335" s="291" t="s">
        <v>416</v>
      </c>
      <c r="E3335" s="291" t="s">
        <v>1166</v>
      </c>
      <c r="F3335" s="291" t="s">
        <v>1167</v>
      </c>
      <c r="G3335" s="291" t="s">
        <v>1173</v>
      </c>
      <c r="H3335" s="294">
        <v>18.23</v>
      </c>
      <c r="I3335" s="294">
        <v>36.456</v>
      </c>
      <c r="J3335" s="291" t="s">
        <v>1169</v>
      </c>
      <c r="K3335" s="294">
        <v>227.85</v>
      </c>
      <c r="L3335" s="294">
        <v>3473.25</v>
      </c>
      <c r="M3335" s="294">
        <v>3245.4</v>
      </c>
      <c r="N3335" s="291" t="s">
        <v>42</v>
      </c>
    </row>
    <row r="3336" s="291" customFormat="1" hidden="1" outlineLevel="2" spans="1:14">
      <c r="A3336" s="291">
        <v>3047</v>
      </c>
      <c r="B3336" s="291" t="s">
        <v>1164</v>
      </c>
      <c r="C3336" s="291" t="s">
        <v>1755</v>
      </c>
      <c r="D3336" s="291" t="s">
        <v>416</v>
      </c>
      <c r="E3336" s="291" t="s">
        <v>1166</v>
      </c>
      <c r="F3336" s="291" t="s">
        <v>1167</v>
      </c>
      <c r="G3336" s="291" t="s">
        <v>1174</v>
      </c>
      <c r="H3336" s="294">
        <v>18.23</v>
      </c>
      <c r="I3336" s="294">
        <v>36.456</v>
      </c>
      <c r="J3336" s="291" t="s">
        <v>1169</v>
      </c>
      <c r="K3336" s="294">
        <v>227.85</v>
      </c>
      <c r="L3336" s="294">
        <v>3473.25</v>
      </c>
      <c r="M3336" s="294">
        <v>3245.4</v>
      </c>
      <c r="N3336" s="291" t="s">
        <v>42</v>
      </c>
    </row>
    <row r="3337" s="291" customFormat="1" hidden="1" outlineLevel="2" spans="1:14">
      <c r="A3337" s="291">
        <v>3048</v>
      </c>
      <c r="B3337" s="291" t="s">
        <v>1164</v>
      </c>
      <c r="C3337" s="291" t="s">
        <v>1755</v>
      </c>
      <c r="D3337" s="291" t="s">
        <v>416</v>
      </c>
      <c r="E3337" s="291" t="s">
        <v>1166</v>
      </c>
      <c r="F3337" s="291" t="s">
        <v>1167</v>
      </c>
      <c r="G3337" s="291" t="s">
        <v>1175</v>
      </c>
      <c r="H3337" s="294">
        <v>18.23</v>
      </c>
      <c r="I3337" s="294">
        <v>36.456</v>
      </c>
      <c r="J3337" s="291" t="s">
        <v>1169</v>
      </c>
      <c r="K3337" s="294">
        <v>227.85</v>
      </c>
      <c r="L3337" s="294">
        <v>3473.25</v>
      </c>
      <c r="M3337" s="294">
        <v>3245.4</v>
      </c>
      <c r="N3337" s="291" t="s">
        <v>42</v>
      </c>
    </row>
    <row r="3338" s="291" customFormat="1" outlineLevel="1" collapsed="1" spans="4:14">
      <c r="D3338" s="293" t="s">
        <v>1756</v>
      </c>
      <c r="H3338" s="294">
        <f>SUBTOTAL(9,H3327:H3337)</f>
        <v>200.53</v>
      </c>
      <c r="I3338" s="294">
        <f>SUBTOTAL(9,I3327:I3337)</f>
        <v>401.016</v>
      </c>
      <c r="K3338" s="294"/>
      <c r="L3338" s="294"/>
      <c r="M3338" s="294"/>
      <c r="N3338" s="291">
        <f>SUBTOTAL(9,N3327:N3337)</f>
        <v>0</v>
      </c>
    </row>
    <row r="3339" s="291" customFormat="1" hidden="1" outlineLevel="2" spans="1:14">
      <c r="A3339" s="291">
        <v>3049</v>
      </c>
      <c r="B3339" s="291" t="s">
        <v>1164</v>
      </c>
      <c r="C3339" s="291" t="s">
        <v>1757</v>
      </c>
      <c r="D3339" s="291" t="s">
        <v>632</v>
      </c>
      <c r="E3339" s="291" t="s">
        <v>1166</v>
      </c>
      <c r="F3339" s="291" t="s">
        <v>1167</v>
      </c>
      <c r="G3339" s="291" t="s">
        <v>1178</v>
      </c>
      <c r="H3339" s="294">
        <v>18.23</v>
      </c>
      <c r="I3339" s="294">
        <v>36.456</v>
      </c>
      <c r="J3339" s="291" t="s">
        <v>1169</v>
      </c>
      <c r="K3339" s="294">
        <v>227.85</v>
      </c>
      <c r="L3339" s="294">
        <v>3473.25</v>
      </c>
      <c r="M3339" s="294">
        <v>3245.4</v>
      </c>
      <c r="N3339" s="291" t="s">
        <v>42</v>
      </c>
    </row>
    <row r="3340" s="291" customFormat="1" hidden="1" outlineLevel="2" spans="1:14">
      <c r="A3340" s="291">
        <v>3050</v>
      </c>
      <c r="B3340" s="291" t="s">
        <v>1164</v>
      </c>
      <c r="C3340" s="291" t="s">
        <v>1757</v>
      </c>
      <c r="D3340" s="291" t="s">
        <v>632</v>
      </c>
      <c r="E3340" s="291" t="s">
        <v>1166</v>
      </c>
      <c r="F3340" s="291" t="s">
        <v>1167</v>
      </c>
      <c r="G3340" s="291" t="s">
        <v>1179</v>
      </c>
      <c r="H3340" s="294">
        <v>18.23</v>
      </c>
      <c r="I3340" s="294">
        <v>36.456</v>
      </c>
      <c r="J3340" s="291" t="s">
        <v>1169</v>
      </c>
      <c r="K3340" s="294">
        <v>227.85</v>
      </c>
      <c r="L3340" s="294">
        <v>3473.25</v>
      </c>
      <c r="M3340" s="294">
        <v>3245.4</v>
      </c>
      <c r="N3340" s="291" t="s">
        <v>42</v>
      </c>
    </row>
    <row r="3341" s="291" customFormat="1" hidden="1" outlineLevel="2" spans="1:14">
      <c r="A3341" s="291">
        <v>3051</v>
      </c>
      <c r="B3341" s="291" t="s">
        <v>1164</v>
      </c>
      <c r="C3341" s="291" t="s">
        <v>1757</v>
      </c>
      <c r="D3341" s="291" t="s">
        <v>632</v>
      </c>
      <c r="E3341" s="291" t="s">
        <v>1166</v>
      </c>
      <c r="F3341" s="291" t="s">
        <v>1167</v>
      </c>
      <c r="G3341" s="291" t="s">
        <v>1180</v>
      </c>
      <c r="H3341" s="294">
        <v>18.23</v>
      </c>
      <c r="I3341" s="294">
        <v>36.456</v>
      </c>
      <c r="J3341" s="291" t="s">
        <v>1169</v>
      </c>
      <c r="K3341" s="294">
        <v>227.85</v>
      </c>
      <c r="L3341" s="294">
        <v>3473.25</v>
      </c>
      <c r="M3341" s="294">
        <v>3245.4</v>
      </c>
      <c r="N3341" s="291" t="s">
        <v>42</v>
      </c>
    </row>
    <row r="3342" s="291" customFormat="1" hidden="1" outlineLevel="2" spans="1:14">
      <c r="A3342" s="291">
        <v>3052</v>
      </c>
      <c r="B3342" s="291" t="s">
        <v>1164</v>
      </c>
      <c r="C3342" s="291" t="s">
        <v>1757</v>
      </c>
      <c r="D3342" s="291" t="s">
        <v>632</v>
      </c>
      <c r="E3342" s="291" t="s">
        <v>1166</v>
      </c>
      <c r="F3342" s="291" t="s">
        <v>1167</v>
      </c>
      <c r="G3342" s="291" t="s">
        <v>1181</v>
      </c>
      <c r="H3342" s="294">
        <v>18.23</v>
      </c>
      <c r="I3342" s="294">
        <v>36.456</v>
      </c>
      <c r="J3342" s="291" t="s">
        <v>1169</v>
      </c>
      <c r="K3342" s="294">
        <v>227.85</v>
      </c>
      <c r="L3342" s="294">
        <v>3473.25</v>
      </c>
      <c r="M3342" s="294">
        <v>3245.4</v>
      </c>
      <c r="N3342" s="291" t="s">
        <v>42</v>
      </c>
    </row>
    <row r="3343" s="291" customFormat="1" hidden="1" outlineLevel="2" spans="1:14">
      <c r="A3343" s="291">
        <v>3053</v>
      </c>
      <c r="B3343" s="291" t="s">
        <v>1164</v>
      </c>
      <c r="C3343" s="291" t="s">
        <v>1757</v>
      </c>
      <c r="D3343" s="291" t="s">
        <v>632</v>
      </c>
      <c r="E3343" s="291" t="s">
        <v>1166</v>
      </c>
      <c r="F3343" s="291" t="s">
        <v>1167</v>
      </c>
      <c r="G3343" s="291" t="s">
        <v>1168</v>
      </c>
      <c r="H3343" s="294">
        <v>18.23</v>
      </c>
      <c r="I3343" s="294">
        <v>36.456</v>
      </c>
      <c r="J3343" s="291" t="s">
        <v>1169</v>
      </c>
      <c r="K3343" s="294">
        <v>227.85</v>
      </c>
      <c r="L3343" s="294">
        <v>3473.25</v>
      </c>
      <c r="M3343" s="294">
        <v>3245.4</v>
      </c>
      <c r="N3343" s="291" t="s">
        <v>42</v>
      </c>
    </row>
    <row r="3344" s="291" customFormat="1" hidden="1" outlineLevel="2" spans="1:14">
      <c r="A3344" s="291">
        <v>3054</v>
      </c>
      <c r="B3344" s="291" t="s">
        <v>1164</v>
      </c>
      <c r="C3344" s="291" t="s">
        <v>1757</v>
      </c>
      <c r="D3344" s="291" t="s">
        <v>632</v>
      </c>
      <c r="E3344" s="291" t="s">
        <v>1166</v>
      </c>
      <c r="F3344" s="291" t="s">
        <v>1167</v>
      </c>
      <c r="G3344" s="291" t="s">
        <v>1170</v>
      </c>
      <c r="H3344" s="294">
        <v>18.23</v>
      </c>
      <c r="I3344" s="294">
        <v>36.456</v>
      </c>
      <c r="J3344" s="291" t="s">
        <v>1169</v>
      </c>
      <c r="K3344" s="294">
        <v>227.85</v>
      </c>
      <c r="L3344" s="294">
        <v>3473.25</v>
      </c>
      <c r="M3344" s="294">
        <v>3245.4</v>
      </c>
      <c r="N3344" s="291" t="s">
        <v>42</v>
      </c>
    </row>
    <row r="3345" s="291" customFormat="1" hidden="1" outlineLevel="2" spans="1:14">
      <c r="A3345" s="291">
        <v>3055</v>
      </c>
      <c r="B3345" s="291" t="s">
        <v>1164</v>
      </c>
      <c r="C3345" s="291" t="s">
        <v>1757</v>
      </c>
      <c r="D3345" s="291" t="s">
        <v>632</v>
      </c>
      <c r="E3345" s="291" t="s">
        <v>1166</v>
      </c>
      <c r="F3345" s="291" t="s">
        <v>1167</v>
      </c>
      <c r="G3345" s="291" t="s">
        <v>1171</v>
      </c>
      <c r="H3345" s="294">
        <v>18.23</v>
      </c>
      <c r="I3345" s="294">
        <v>36.456</v>
      </c>
      <c r="J3345" s="291" t="s">
        <v>1169</v>
      </c>
      <c r="K3345" s="294">
        <v>227.85</v>
      </c>
      <c r="L3345" s="294">
        <v>3473.25</v>
      </c>
      <c r="M3345" s="294">
        <v>3245.4</v>
      </c>
      <c r="N3345" s="291" t="s">
        <v>42</v>
      </c>
    </row>
    <row r="3346" s="291" customFormat="1" hidden="1" outlineLevel="2" spans="1:14">
      <c r="A3346" s="291">
        <v>3056</v>
      </c>
      <c r="B3346" s="291" t="s">
        <v>1164</v>
      </c>
      <c r="C3346" s="291" t="s">
        <v>1757</v>
      </c>
      <c r="D3346" s="291" t="s">
        <v>632</v>
      </c>
      <c r="E3346" s="291" t="s">
        <v>1166</v>
      </c>
      <c r="F3346" s="291" t="s">
        <v>1167</v>
      </c>
      <c r="G3346" s="291" t="s">
        <v>1172</v>
      </c>
      <c r="H3346" s="294">
        <v>18.23</v>
      </c>
      <c r="I3346" s="294">
        <v>36.456</v>
      </c>
      <c r="J3346" s="291" t="s">
        <v>1169</v>
      </c>
      <c r="K3346" s="294">
        <v>227.85</v>
      </c>
      <c r="L3346" s="294">
        <v>3473.25</v>
      </c>
      <c r="M3346" s="294">
        <v>3245.4</v>
      </c>
      <c r="N3346" s="291" t="s">
        <v>42</v>
      </c>
    </row>
    <row r="3347" s="291" customFormat="1" hidden="1" outlineLevel="2" spans="1:14">
      <c r="A3347" s="291">
        <v>3057</v>
      </c>
      <c r="B3347" s="291" t="s">
        <v>1164</v>
      </c>
      <c r="C3347" s="291" t="s">
        <v>1757</v>
      </c>
      <c r="D3347" s="291" t="s">
        <v>632</v>
      </c>
      <c r="E3347" s="291" t="s">
        <v>1166</v>
      </c>
      <c r="F3347" s="291" t="s">
        <v>1167</v>
      </c>
      <c r="G3347" s="291" t="s">
        <v>1173</v>
      </c>
      <c r="H3347" s="294">
        <v>18.23</v>
      </c>
      <c r="I3347" s="294">
        <v>36.456</v>
      </c>
      <c r="J3347" s="291" t="s">
        <v>1169</v>
      </c>
      <c r="K3347" s="294">
        <v>227.85</v>
      </c>
      <c r="L3347" s="294">
        <v>3473.25</v>
      </c>
      <c r="M3347" s="294">
        <v>3245.4</v>
      </c>
      <c r="N3347" s="291" t="s">
        <v>42</v>
      </c>
    </row>
    <row r="3348" s="291" customFormat="1" hidden="1" outlineLevel="2" spans="1:14">
      <c r="A3348" s="291">
        <v>3058</v>
      </c>
      <c r="B3348" s="291" t="s">
        <v>1164</v>
      </c>
      <c r="C3348" s="291" t="s">
        <v>1757</v>
      </c>
      <c r="D3348" s="291" t="s">
        <v>632</v>
      </c>
      <c r="E3348" s="291" t="s">
        <v>1166</v>
      </c>
      <c r="F3348" s="291" t="s">
        <v>1167</v>
      </c>
      <c r="G3348" s="291" t="s">
        <v>1174</v>
      </c>
      <c r="H3348" s="294">
        <v>18.23</v>
      </c>
      <c r="I3348" s="294">
        <v>36.456</v>
      </c>
      <c r="J3348" s="291" t="s">
        <v>1169</v>
      </c>
      <c r="K3348" s="294">
        <v>227.85</v>
      </c>
      <c r="L3348" s="294">
        <v>3473.25</v>
      </c>
      <c r="M3348" s="294">
        <v>3245.4</v>
      </c>
      <c r="N3348" s="291" t="s">
        <v>42</v>
      </c>
    </row>
    <row r="3349" s="291" customFormat="1" hidden="1" outlineLevel="2" spans="1:14">
      <c r="A3349" s="291">
        <v>3059</v>
      </c>
      <c r="B3349" s="291" t="s">
        <v>1164</v>
      </c>
      <c r="C3349" s="291" t="s">
        <v>1757</v>
      </c>
      <c r="D3349" s="291" t="s">
        <v>632</v>
      </c>
      <c r="E3349" s="291" t="s">
        <v>1166</v>
      </c>
      <c r="F3349" s="291" t="s">
        <v>1167</v>
      </c>
      <c r="G3349" s="291" t="s">
        <v>1175</v>
      </c>
      <c r="H3349" s="294">
        <v>18.23</v>
      </c>
      <c r="I3349" s="294">
        <v>36.456</v>
      </c>
      <c r="J3349" s="291" t="s">
        <v>1169</v>
      </c>
      <c r="K3349" s="294">
        <v>227.85</v>
      </c>
      <c r="L3349" s="294">
        <v>3473.25</v>
      </c>
      <c r="M3349" s="294">
        <v>3245.4</v>
      </c>
      <c r="N3349" s="291" t="s">
        <v>42</v>
      </c>
    </row>
    <row r="3350" s="291" customFormat="1" outlineLevel="1" collapsed="1" spans="4:14">
      <c r="D3350" s="293" t="s">
        <v>1758</v>
      </c>
      <c r="H3350" s="294">
        <f>SUBTOTAL(9,H3339:H3349)</f>
        <v>200.53</v>
      </c>
      <c r="I3350" s="294">
        <f>SUBTOTAL(9,I3339:I3349)</f>
        <v>401.016</v>
      </c>
      <c r="K3350" s="294"/>
      <c r="L3350" s="294"/>
      <c r="M3350" s="294"/>
      <c r="N3350" s="291">
        <f>SUBTOTAL(9,N3339:N3349)</f>
        <v>0</v>
      </c>
    </row>
    <row r="3351" s="291" customFormat="1" hidden="1" outlineLevel="2" spans="1:14">
      <c r="A3351" s="291">
        <v>3060</v>
      </c>
      <c r="B3351" s="291" t="s">
        <v>1164</v>
      </c>
      <c r="C3351" s="291" t="s">
        <v>1759</v>
      </c>
      <c r="D3351" s="291" t="s">
        <v>221</v>
      </c>
      <c r="E3351" s="291" t="s">
        <v>1166</v>
      </c>
      <c r="F3351" s="291" t="s">
        <v>1167</v>
      </c>
      <c r="G3351" s="291" t="s">
        <v>1178</v>
      </c>
      <c r="H3351" s="294">
        <v>18.23</v>
      </c>
      <c r="I3351" s="294">
        <v>36.456</v>
      </c>
      <c r="J3351" s="291" t="s">
        <v>1169</v>
      </c>
      <c r="K3351" s="294">
        <v>227.85</v>
      </c>
      <c r="L3351" s="294">
        <v>3473.25</v>
      </c>
      <c r="M3351" s="294">
        <v>3245.4</v>
      </c>
      <c r="N3351" s="291" t="s">
        <v>42</v>
      </c>
    </row>
    <row r="3352" s="291" customFormat="1" hidden="1" outlineLevel="2" spans="1:14">
      <c r="A3352" s="291">
        <v>3061</v>
      </c>
      <c r="B3352" s="291" t="s">
        <v>1164</v>
      </c>
      <c r="C3352" s="291" t="s">
        <v>1759</v>
      </c>
      <c r="D3352" s="291" t="s">
        <v>221</v>
      </c>
      <c r="E3352" s="291" t="s">
        <v>1166</v>
      </c>
      <c r="F3352" s="291" t="s">
        <v>1167</v>
      </c>
      <c r="G3352" s="291" t="s">
        <v>1179</v>
      </c>
      <c r="H3352" s="294">
        <v>18.23</v>
      </c>
      <c r="I3352" s="294">
        <v>36.456</v>
      </c>
      <c r="J3352" s="291" t="s">
        <v>1169</v>
      </c>
      <c r="K3352" s="294">
        <v>227.85</v>
      </c>
      <c r="L3352" s="294">
        <v>3473.25</v>
      </c>
      <c r="M3352" s="294">
        <v>3245.4</v>
      </c>
      <c r="N3352" s="291" t="s">
        <v>42</v>
      </c>
    </row>
    <row r="3353" s="291" customFormat="1" hidden="1" outlineLevel="2" spans="1:14">
      <c r="A3353" s="291">
        <v>3062</v>
      </c>
      <c r="B3353" s="291" t="s">
        <v>1164</v>
      </c>
      <c r="C3353" s="291" t="s">
        <v>1759</v>
      </c>
      <c r="D3353" s="291" t="s">
        <v>221</v>
      </c>
      <c r="E3353" s="291" t="s">
        <v>1166</v>
      </c>
      <c r="F3353" s="291" t="s">
        <v>1167</v>
      </c>
      <c r="G3353" s="291" t="s">
        <v>1180</v>
      </c>
      <c r="H3353" s="294">
        <v>18.23</v>
      </c>
      <c r="I3353" s="294">
        <v>36.456</v>
      </c>
      <c r="J3353" s="291" t="s">
        <v>1169</v>
      </c>
      <c r="K3353" s="294">
        <v>227.85</v>
      </c>
      <c r="L3353" s="294">
        <v>3473.25</v>
      </c>
      <c r="M3353" s="294">
        <v>3245.4</v>
      </c>
      <c r="N3353" s="291" t="s">
        <v>42</v>
      </c>
    </row>
    <row r="3354" s="291" customFormat="1" hidden="1" outlineLevel="2" spans="1:14">
      <c r="A3354" s="291">
        <v>3063</v>
      </c>
      <c r="B3354" s="291" t="s">
        <v>1164</v>
      </c>
      <c r="C3354" s="291" t="s">
        <v>1759</v>
      </c>
      <c r="D3354" s="291" t="s">
        <v>221</v>
      </c>
      <c r="E3354" s="291" t="s">
        <v>1166</v>
      </c>
      <c r="F3354" s="291" t="s">
        <v>1167</v>
      </c>
      <c r="G3354" s="291" t="s">
        <v>1181</v>
      </c>
      <c r="H3354" s="294">
        <v>18.23</v>
      </c>
      <c r="I3354" s="294">
        <v>36.456</v>
      </c>
      <c r="J3354" s="291" t="s">
        <v>1169</v>
      </c>
      <c r="K3354" s="294">
        <v>227.85</v>
      </c>
      <c r="L3354" s="294">
        <v>3473.25</v>
      </c>
      <c r="M3354" s="294">
        <v>3245.4</v>
      </c>
      <c r="N3354" s="291" t="s">
        <v>42</v>
      </c>
    </row>
    <row r="3355" s="291" customFormat="1" hidden="1" outlineLevel="2" spans="1:14">
      <c r="A3355" s="291">
        <v>3064</v>
      </c>
      <c r="B3355" s="291" t="s">
        <v>1164</v>
      </c>
      <c r="C3355" s="291" t="s">
        <v>1759</v>
      </c>
      <c r="D3355" s="291" t="s">
        <v>221</v>
      </c>
      <c r="E3355" s="291" t="s">
        <v>1166</v>
      </c>
      <c r="F3355" s="291" t="s">
        <v>1167</v>
      </c>
      <c r="G3355" s="291" t="s">
        <v>1168</v>
      </c>
      <c r="H3355" s="294">
        <v>18.23</v>
      </c>
      <c r="I3355" s="294">
        <v>36.456</v>
      </c>
      <c r="J3355" s="291" t="s">
        <v>1169</v>
      </c>
      <c r="K3355" s="294">
        <v>227.85</v>
      </c>
      <c r="L3355" s="294">
        <v>3473.25</v>
      </c>
      <c r="M3355" s="294">
        <v>3245.4</v>
      </c>
      <c r="N3355" s="291" t="s">
        <v>42</v>
      </c>
    </row>
    <row r="3356" s="291" customFormat="1" hidden="1" outlineLevel="2" spans="1:14">
      <c r="A3356" s="291">
        <v>3065</v>
      </c>
      <c r="B3356" s="291" t="s">
        <v>1164</v>
      </c>
      <c r="C3356" s="291" t="s">
        <v>1759</v>
      </c>
      <c r="D3356" s="291" t="s">
        <v>221</v>
      </c>
      <c r="E3356" s="291" t="s">
        <v>1166</v>
      </c>
      <c r="F3356" s="291" t="s">
        <v>1167</v>
      </c>
      <c r="G3356" s="291" t="s">
        <v>1170</v>
      </c>
      <c r="H3356" s="294">
        <v>18.23</v>
      </c>
      <c r="I3356" s="294">
        <v>36.456</v>
      </c>
      <c r="J3356" s="291" t="s">
        <v>1169</v>
      </c>
      <c r="K3356" s="294">
        <v>227.85</v>
      </c>
      <c r="L3356" s="294">
        <v>3473.25</v>
      </c>
      <c r="M3356" s="294">
        <v>3245.4</v>
      </c>
      <c r="N3356" s="291" t="s">
        <v>42</v>
      </c>
    </row>
    <row r="3357" s="291" customFormat="1" hidden="1" outlineLevel="2" spans="1:14">
      <c r="A3357" s="291">
        <v>3066</v>
      </c>
      <c r="B3357" s="291" t="s">
        <v>1164</v>
      </c>
      <c r="C3357" s="291" t="s">
        <v>1759</v>
      </c>
      <c r="D3357" s="291" t="s">
        <v>221</v>
      </c>
      <c r="E3357" s="291" t="s">
        <v>1166</v>
      </c>
      <c r="F3357" s="291" t="s">
        <v>1167</v>
      </c>
      <c r="G3357" s="291" t="s">
        <v>1171</v>
      </c>
      <c r="H3357" s="294">
        <v>18.23</v>
      </c>
      <c r="I3357" s="294">
        <v>36.456</v>
      </c>
      <c r="J3357" s="291" t="s">
        <v>1169</v>
      </c>
      <c r="K3357" s="294">
        <v>227.85</v>
      </c>
      <c r="L3357" s="294">
        <v>3473.25</v>
      </c>
      <c r="M3357" s="294">
        <v>3245.4</v>
      </c>
      <c r="N3357" s="291" t="s">
        <v>42</v>
      </c>
    </row>
    <row r="3358" s="291" customFormat="1" hidden="1" outlineLevel="2" spans="1:14">
      <c r="A3358" s="291">
        <v>3067</v>
      </c>
      <c r="B3358" s="291" t="s">
        <v>1164</v>
      </c>
      <c r="C3358" s="291" t="s">
        <v>1759</v>
      </c>
      <c r="D3358" s="291" t="s">
        <v>221</v>
      </c>
      <c r="E3358" s="291" t="s">
        <v>1166</v>
      </c>
      <c r="F3358" s="291" t="s">
        <v>1167</v>
      </c>
      <c r="G3358" s="291" t="s">
        <v>1172</v>
      </c>
      <c r="H3358" s="294">
        <v>18.23</v>
      </c>
      <c r="I3358" s="294">
        <v>36.456</v>
      </c>
      <c r="J3358" s="291" t="s">
        <v>1169</v>
      </c>
      <c r="K3358" s="294">
        <v>227.85</v>
      </c>
      <c r="L3358" s="294">
        <v>3473.25</v>
      </c>
      <c r="M3358" s="294">
        <v>3245.4</v>
      </c>
      <c r="N3358" s="291" t="s">
        <v>42</v>
      </c>
    </row>
    <row r="3359" s="291" customFormat="1" hidden="1" outlineLevel="2" spans="1:14">
      <c r="A3359" s="291">
        <v>3068</v>
      </c>
      <c r="B3359" s="291" t="s">
        <v>1164</v>
      </c>
      <c r="C3359" s="291" t="s">
        <v>1759</v>
      </c>
      <c r="D3359" s="291" t="s">
        <v>221</v>
      </c>
      <c r="E3359" s="291" t="s">
        <v>1166</v>
      </c>
      <c r="F3359" s="291" t="s">
        <v>1167</v>
      </c>
      <c r="G3359" s="291" t="s">
        <v>1173</v>
      </c>
      <c r="H3359" s="294">
        <v>18.23</v>
      </c>
      <c r="I3359" s="294">
        <v>36.456</v>
      </c>
      <c r="J3359" s="291" t="s">
        <v>1169</v>
      </c>
      <c r="K3359" s="294">
        <v>227.85</v>
      </c>
      <c r="L3359" s="294">
        <v>3473.25</v>
      </c>
      <c r="M3359" s="294">
        <v>3245.4</v>
      </c>
      <c r="N3359" s="291" t="s">
        <v>42</v>
      </c>
    </row>
    <row r="3360" s="291" customFormat="1" hidden="1" outlineLevel="2" spans="1:14">
      <c r="A3360" s="291">
        <v>3069</v>
      </c>
      <c r="B3360" s="291" t="s">
        <v>1164</v>
      </c>
      <c r="C3360" s="291" t="s">
        <v>1759</v>
      </c>
      <c r="D3360" s="291" t="s">
        <v>221</v>
      </c>
      <c r="E3360" s="291" t="s">
        <v>1166</v>
      </c>
      <c r="F3360" s="291" t="s">
        <v>1167</v>
      </c>
      <c r="G3360" s="291" t="s">
        <v>1174</v>
      </c>
      <c r="H3360" s="294">
        <v>18.23</v>
      </c>
      <c r="I3360" s="294">
        <v>36.456</v>
      </c>
      <c r="J3360" s="291" t="s">
        <v>1169</v>
      </c>
      <c r="K3360" s="294">
        <v>227.85</v>
      </c>
      <c r="L3360" s="294">
        <v>3473.25</v>
      </c>
      <c r="M3360" s="294">
        <v>3245.4</v>
      </c>
      <c r="N3360" s="291" t="s">
        <v>42</v>
      </c>
    </row>
    <row r="3361" s="291" customFormat="1" hidden="1" outlineLevel="2" spans="1:14">
      <c r="A3361" s="291">
        <v>3070</v>
      </c>
      <c r="B3361" s="291" t="s">
        <v>1164</v>
      </c>
      <c r="C3361" s="291" t="s">
        <v>1759</v>
      </c>
      <c r="D3361" s="291" t="s">
        <v>221</v>
      </c>
      <c r="E3361" s="291" t="s">
        <v>1166</v>
      </c>
      <c r="F3361" s="291" t="s">
        <v>1167</v>
      </c>
      <c r="G3361" s="291" t="s">
        <v>1175</v>
      </c>
      <c r="H3361" s="294">
        <v>18.23</v>
      </c>
      <c r="I3361" s="294">
        <v>36.456</v>
      </c>
      <c r="J3361" s="291" t="s">
        <v>1169</v>
      </c>
      <c r="K3361" s="294">
        <v>227.85</v>
      </c>
      <c r="L3361" s="294">
        <v>3473.25</v>
      </c>
      <c r="M3361" s="294">
        <v>3245.4</v>
      </c>
      <c r="N3361" s="291" t="s">
        <v>42</v>
      </c>
    </row>
    <row r="3362" s="291" customFormat="1" outlineLevel="1" collapsed="1" spans="4:14">
      <c r="D3362" s="293" t="s">
        <v>1760</v>
      </c>
      <c r="H3362" s="294">
        <f>SUBTOTAL(9,H3351:H3361)</f>
        <v>200.53</v>
      </c>
      <c r="I3362" s="294">
        <f>SUBTOTAL(9,I3351:I3361)</f>
        <v>401.016</v>
      </c>
      <c r="K3362" s="294"/>
      <c r="L3362" s="294"/>
      <c r="M3362" s="294"/>
      <c r="N3362" s="291">
        <f>SUBTOTAL(9,N3351:N3361)</f>
        <v>0</v>
      </c>
    </row>
    <row r="3363" s="291" customFormat="1" hidden="1" outlineLevel="2" spans="1:14">
      <c r="A3363" s="291">
        <v>3071</v>
      </c>
      <c r="B3363" s="291" t="s">
        <v>1164</v>
      </c>
      <c r="C3363" s="291" t="s">
        <v>1761</v>
      </c>
      <c r="D3363" s="291" t="s">
        <v>265</v>
      </c>
      <c r="E3363" s="291" t="s">
        <v>1166</v>
      </c>
      <c r="F3363" s="291" t="s">
        <v>1167</v>
      </c>
      <c r="G3363" s="291" t="s">
        <v>1178</v>
      </c>
      <c r="H3363" s="294">
        <v>18.23</v>
      </c>
      <c r="I3363" s="294">
        <v>36.456</v>
      </c>
      <c r="J3363" s="291" t="s">
        <v>1169</v>
      </c>
      <c r="K3363" s="294">
        <v>227.85</v>
      </c>
      <c r="L3363" s="294">
        <v>3473.25</v>
      </c>
      <c r="M3363" s="294">
        <v>3245.4</v>
      </c>
      <c r="N3363" s="291" t="s">
        <v>42</v>
      </c>
    </row>
    <row r="3364" s="291" customFormat="1" hidden="1" outlineLevel="2" spans="1:14">
      <c r="A3364" s="291">
        <v>3072</v>
      </c>
      <c r="B3364" s="291" t="s">
        <v>1164</v>
      </c>
      <c r="C3364" s="291" t="s">
        <v>1761</v>
      </c>
      <c r="D3364" s="291" t="s">
        <v>265</v>
      </c>
      <c r="E3364" s="291" t="s">
        <v>1166</v>
      </c>
      <c r="F3364" s="291" t="s">
        <v>1167</v>
      </c>
      <c r="G3364" s="291" t="s">
        <v>1179</v>
      </c>
      <c r="H3364" s="294">
        <v>18.23</v>
      </c>
      <c r="I3364" s="294">
        <v>36.456</v>
      </c>
      <c r="J3364" s="291" t="s">
        <v>1169</v>
      </c>
      <c r="K3364" s="294">
        <v>227.85</v>
      </c>
      <c r="L3364" s="294">
        <v>3473.25</v>
      </c>
      <c r="M3364" s="294">
        <v>3245.4</v>
      </c>
      <c r="N3364" s="291" t="s">
        <v>42</v>
      </c>
    </row>
    <row r="3365" s="291" customFormat="1" hidden="1" outlineLevel="2" spans="1:14">
      <c r="A3365" s="291">
        <v>3073</v>
      </c>
      <c r="B3365" s="291" t="s">
        <v>1164</v>
      </c>
      <c r="C3365" s="291" t="s">
        <v>1761</v>
      </c>
      <c r="D3365" s="291" t="s">
        <v>265</v>
      </c>
      <c r="E3365" s="291" t="s">
        <v>1166</v>
      </c>
      <c r="F3365" s="291" t="s">
        <v>1167</v>
      </c>
      <c r="G3365" s="291" t="s">
        <v>1180</v>
      </c>
      <c r="H3365" s="294">
        <v>18.23</v>
      </c>
      <c r="I3365" s="294">
        <v>36.456</v>
      </c>
      <c r="J3365" s="291" t="s">
        <v>1169</v>
      </c>
      <c r="K3365" s="294">
        <v>227.85</v>
      </c>
      <c r="L3365" s="294">
        <v>3473.25</v>
      </c>
      <c r="M3365" s="294">
        <v>3245.4</v>
      </c>
      <c r="N3365" s="291" t="s">
        <v>42</v>
      </c>
    </row>
    <row r="3366" s="291" customFormat="1" hidden="1" outlineLevel="2" spans="1:14">
      <c r="A3366" s="291">
        <v>3074</v>
      </c>
      <c r="B3366" s="291" t="s">
        <v>1164</v>
      </c>
      <c r="C3366" s="291" t="s">
        <v>1761</v>
      </c>
      <c r="D3366" s="291" t="s">
        <v>265</v>
      </c>
      <c r="E3366" s="291" t="s">
        <v>1166</v>
      </c>
      <c r="F3366" s="291" t="s">
        <v>1167</v>
      </c>
      <c r="G3366" s="291" t="s">
        <v>1181</v>
      </c>
      <c r="H3366" s="294">
        <v>18.23</v>
      </c>
      <c r="I3366" s="294">
        <v>36.456</v>
      </c>
      <c r="J3366" s="291" t="s">
        <v>1169</v>
      </c>
      <c r="K3366" s="294">
        <v>227.85</v>
      </c>
      <c r="L3366" s="294">
        <v>3473.25</v>
      </c>
      <c r="M3366" s="294">
        <v>3245.4</v>
      </c>
      <c r="N3366" s="291" t="s">
        <v>42</v>
      </c>
    </row>
    <row r="3367" s="291" customFormat="1" hidden="1" outlineLevel="2" spans="1:14">
      <c r="A3367" s="291">
        <v>3075</v>
      </c>
      <c r="B3367" s="291" t="s">
        <v>1164</v>
      </c>
      <c r="C3367" s="291" t="s">
        <v>1761</v>
      </c>
      <c r="D3367" s="291" t="s">
        <v>265</v>
      </c>
      <c r="E3367" s="291" t="s">
        <v>1166</v>
      </c>
      <c r="F3367" s="291" t="s">
        <v>1167</v>
      </c>
      <c r="G3367" s="291" t="s">
        <v>1168</v>
      </c>
      <c r="H3367" s="294">
        <v>18.23</v>
      </c>
      <c r="I3367" s="294">
        <v>36.456</v>
      </c>
      <c r="J3367" s="291" t="s">
        <v>1169</v>
      </c>
      <c r="K3367" s="294">
        <v>227.85</v>
      </c>
      <c r="L3367" s="294">
        <v>3473.25</v>
      </c>
      <c r="M3367" s="294">
        <v>3245.4</v>
      </c>
      <c r="N3367" s="291" t="s">
        <v>42</v>
      </c>
    </row>
    <row r="3368" s="291" customFormat="1" hidden="1" outlineLevel="2" spans="1:14">
      <c r="A3368" s="291">
        <v>3076</v>
      </c>
      <c r="B3368" s="291" t="s">
        <v>1164</v>
      </c>
      <c r="C3368" s="291" t="s">
        <v>1761</v>
      </c>
      <c r="D3368" s="291" t="s">
        <v>265</v>
      </c>
      <c r="E3368" s="291" t="s">
        <v>1166</v>
      </c>
      <c r="F3368" s="291" t="s">
        <v>1167</v>
      </c>
      <c r="G3368" s="291" t="s">
        <v>1170</v>
      </c>
      <c r="H3368" s="294">
        <v>18.23</v>
      </c>
      <c r="I3368" s="294">
        <v>36.456</v>
      </c>
      <c r="J3368" s="291" t="s">
        <v>1169</v>
      </c>
      <c r="K3368" s="294">
        <v>227.85</v>
      </c>
      <c r="L3368" s="294">
        <v>3473.25</v>
      </c>
      <c r="M3368" s="294">
        <v>3245.4</v>
      </c>
      <c r="N3368" s="291" t="s">
        <v>42</v>
      </c>
    </row>
    <row r="3369" s="291" customFormat="1" hidden="1" outlineLevel="2" spans="1:14">
      <c r="A3369" s="291">
        <v>3077</v>
      </c>
      <c r="B3369" s="291" t="s">
        <v>1164</v>
      </c>
      <c r="C3369" s="291" t="s">
        <v>1761</v>
      </c>
      <c r="D3369" s="291" t="s">
        <v>265</v>
      </c>
      <c r="E3369" s="291" t="s">
        <v>1166</v>
      </c>
      <c r="F3369" s="291" t="s">
        <v>1167</v>
      </c>
      <c r="G3369" s="291" t="s">
        <v>1171</v>
      </c>
      <c r="H3369" s="294">
        <v>18.23</v>
      </c>
      <c r="I3369" s="294">
        <v>36.456</v>
      </c>
      <c r="J3369" s="291" t="s">
        <v>1169</v>
      </c>
      <c r="K3369" s="294">
        <v>227.85</v>
      </c>
      <c r="L3369" s="294">
        <v>3473.25</v>
      </c>
      <c r="M3369" s="294">
        <v>3245.4</v>
      </c>
      <c r="N3369" s="291" t="s">
        <v>42</v>
      </c>
    </row>
    <row r="3370" s="291" customFormat="1" hidden="1" outlineLevel="2" spans="1:14">
      <c r="A3370" s="291">
        <v>3078</v>
      </c>
      <c r="B3370" s="291" t="s">
        <v>1164</v>
      </c>
      <c r="C3370" s="291" t="s">
        <v>1761</v>
      </c>
      <c r="D3370" s="291" t="s">
        <v>265</v>
      </c>
      <c r="E3370" s="291" t="s">
        <v>1166</v>
      </c>
      <c r="F3370" s="291" t="s">
        <v>1167</v>
      </c>
      <c r="G3370" s="291" t="s">
        <v>1172</v>
      </c>
      <c r="H3370" s="294">
        <v>18.23</v>
      </c>
      <c r="I3370" s="294">
        <v>36.456</v>
      </c>
      <c r="J3370" s="291" t="s">
        <v>1169</v>
      </c>
      <c r="K3370" s="294">
        <v>227.85</v>
      </c>
      <c r="L3370" s="294">
        <v>3473.25</v>
      </c>
      <c r="M3370" s="294">
        <v>3245.4</v>
      </c>
      <c r="N3370" s="291" t="s">
        <v>42</v>
      </c>
    </row>
    <row r="3371" s="291" customFormat="1" hidden="1" outlineLevel="2" spans="1:14">
      <c r="A3371" s="291">
        <v>3079</v>
      </c>
      <c r="B3371" s="291" t="s">
        <v>1164</v>
      </c>
      <c r="C3371" s="291" t="s">
        <v>1761</v>
      </c>
      <c r="D3371" s="291" t="s">
        <v>265</v>
      </c>
      <c r="E3371" s="291" t="s">
        <v>1166</v>
      </c>
      <c r="F3371" s="291" t="s">
        <v>1167</v>
      </c>
      <c r="G3371" s="291" t="s">
        <v>1173</v>
      </c>
      <c r="H3371" s="294">
        <v>18.23</v>
      </c>
      <c r="I3371" s="294">
        <v>36.456</v>
      </c>
      <c r="J3371" s="291" t="s">
        <v>1169</v>
      </c>
      <c r="K3371" s="294">
        <v>227.85</v>
      </c>
      <c r="L3371" s="294">
        <v>3473.25</v>
      </c>
      <c r="M3371" s="294">
        <v>3245.4</v>
      </c>
      <c r="N3371" s="291" t="s">
        <v>42</v>
      </c>
    </row>
    <row r="3372" s="291" customFormat="1" hidden="1" outlineLevel="2" spans="1:14">
      <c r="A3372" s="291">
        <v>3080</v>
      </c>
      <c r="B3372" s="291" t="s">
        <v>1164</v>
      </c>
      <c r="C3372" s="291" t="s">
        <v>1761</v>
      </c>
      <c r="D3372" s="291" t="s">
        <v>265</v>
      </c>
      <c r="E3372" s="291" t="s">
        <v>1166</v>
      </c>
      <c r="F3372" s="291" t="s">
        <v>1167</v>
      </c>
      <c r="G3372" s="291" t="s">
        <v>1174</v>
      </c>
      <c r="H3372" s="294">
        <v>18.23</v>
      </c>
      <c r="I3372" s="294">
        <v>36.456</v>
      </c>
      <c r="J3372" s="291" t="s">
        <v>1169</v>
      </c>
      <c r="K3372" s="294">
        <v>227.85</v>
      </c>
      <c r="L3372" s="294">
        <v>3473.25</v>
      </c>
      <c r="M3372" s="294">
        <v>3245.4</v>
      </c>
      <c r="N3372" s="291" t="s">
        <v>42</v>
      </c>
    </row>
    <row r="3373" s="291" customFormat="1" hidden="1" outlineLevel="2" spans="1:14">
      <c r="A3373" s="291">
        <v>3081</v>
      </c>
      <c r="B3373" s="291" t="s">
        <v>1164</v>
      </c>
      <c r="C3373" s="291" t="s">
        <v>1761</v>
      </c>
      <c r="D3373" s="291" t="s">
        <v>265</v>
      </c>
      <c r="E3373" s="291" t="s">
        <v>1166</v>
      </c>
      <c r="F3373" s="291" t="s">
        <v>1167</v>
      </c>
      <c r="G3373" s="291" t="s">
        <v>1175</v>
      </c>
      <c r="H3373" s="294">
        <v>18.23</v>
      </c>
      <c r="I3373" s="294">
        <v>36.456</v>
      </c>
      <c r="J3373" s="291" t="s">
        <v>1169</v>
      </c>
      <c r="K3373" s="294">
        <v>227.85</v>
      </c>
      <c r="L3373" s="294">
        <v>3473.25</v>
      </c>
      <c r="M3373" s="294">
        <v>3245.4</v>
      </c>
      <c r="N3373" s="291" t="s">
        <v>42</v>
      </c>
    </row>
    <row r="3374" s="291" customFormat="1" outlineLevel="1" collapsed="1" spans="4:14">
      <c r="D3374" s="293" t="s">
        <v>1762</v>
      </c>
      <c r="H3374" s="294">
        <f>SUBTOTAL(9,H3363:H3373)</f>
        <v>200.53</v>
      </c>
      <c r="I3374" s="294">
        <f>SUBTOTAL(9,I3363:I3373)</f>
        <v>401.016</v>
      </c>
      <c r="K3374" s="294"/>
      <c r="L3374" s="294"/>
      <c r="M3374" s="294"/>
      <c r="N3374" s="291">
        <f>SUBTOTAL(9,N3363:N3373)</f>
        <v>0</v>
      </c>
    </row>
    <row r="3375" s="291" customFormat="1" hidden="1" outlineLevel="2" spans="1:14">
      <c r="A3375" s="291">
        <v>3082</v>
      </c>
      <c r="B3375" s="291" t="s">
        <v>1164</v>
      </c>
      <c r="C3375" s="291" t="s">
        <v>1763</v>
      </c>
      <c r="D3375" s="291" t="s">
        <v>542</v>
      </c>
      <c r="E3375" s="291" t="s">
        <v>1166</v>
      </c>
      <c r="F3375" s="291" t="s">
        <v>1167</v>
      </c>
      <c r="G3375" s="291" t="s">
        <v>1178</v>
      </c>
      <c r="H3375" s="294">
        <v>18.23</v>
      </c>
      <c r="I3375" s="294">
        <v>36.456</v>
      </c>
      <c r="J3375" s="291" t="s">
        <v>1169</v>
      </c>
      <c r="K3375" s="294">
        <v>227.85</v>
      </c>
      <c r="L3375" s="294">
        <v>3473.25</v>
      </c>
      <c r="M3375" s="294">
        <v>3245.4</v>
      </c>
      <c r="N3375" s="291" t="s">
        <v>42</v>
      </c>
    </row>
    <row r="3376" s="291" customFormat="1" hidden="1" outlineLevel="2" spans="1:14">
      <c r="A3376" s="291">
        <v>3083</v>
      </c>
      <c r="B3376" s="291" t="s">
        <v>1164</v>
      </c>
      <c r="C3376" s="291" t="s">
        <v>1763</v>
      </c>
      <c r="D3376" s="291" t="s">
        <v>542</v>
      </c>
      <c r="E3376" s="291" t="s">
        <v>1166</v>
      </c>
      <c r="F3376" s="291" t="s">
        <v>1167</v>
      </c>
      <c r="G3376" s="291" t="s">
        <v>1179</v>
      </c>
      <c r="H3376" s="294">
        <v>18.23</v>
      </c>
      <c r="I3376" s="294">
        <v>36.456</v>
      </c>
      <c r="J3376" s="291" t="s">
        <v>1169</v>
      </c>
      <c r="K3376" s="294">
        <v>227.85</v>
      </c>
      <c r="L3376" s="294">
        <v>3473.25</v>
      </c>
      <c r="M3376" s="294">
        <v>3245.4</v>
      </c>
      <c r="N3376" s="291" t="s">
        <v>42</v>
      </c>
    </row>
    <row r="3377" s="291" customFormat="1" hidden="1" outlineLevel="2" spans="1:14">
      <c r="A3377" s="291">
        <v>3084</v>
      </c>
      <c r="B3377" s="291" t="s">
        <v>1164</v>
      </c>
      <c r="C3377" s="291" t="s">
        <v>1763</v>
      </c>
      <c r="D3377" s="291" t="s">
        <v>542</v>
      </c>
      <c r="E3377" s="291" t="s">
        <v>1166</v>
      </c>
      <c r="F3377" s="291" t="s">
        <v>1167</v>
      </c>
      <c r="G3377" s="291" t="s">
        <v>1180</v>
      </c>
      <c r="H3377" s="294">
        <v>18.23</v>
      </c>
      <c r="I3377" s="294">
        <v>36.456</v>
      </c>
      <c r="J3377" s="291" t="s">
        <v>1169</v>
      </c>
      <c r="K3377" s="294">
        <v>227.85</v>
      </c>
      <c r="L3377" s="294">
        <v>3473.25</v>
      </c>
      <c r="M3377" s="294">
        <v>3245.4</v>
      </c>
      <c r="N3377" s="291" t="s">
        <v>42</v>
      </c>
    </row>
    <row r="3378" s="291" customFormat="1" hidden="1" outlineLevel="2" spans="1:14">
      <c r="A3378" s="291">
        <v>3085</v>
      </c>
      <c r="B3378" s="291" t="s">
        <v>1164</v>
      </c>
      <c r="C3378" s="291" t="s">
        <v>1763</v>
      </c>
      <c r="D3378" s="291" t="s">
        <v>542</v>
      </c>
      <c r="E3378" s="291" t="s">
        <v>1166</v>
      </c>
      <c r="F3378" s="291" t="s">
        <v>1167</v>
      </c>
      <c r="G3378" s="291" t="s">
        <v>1181</v>
      </c>
      <c r="H3378" s="294">
        <v>18.23</v>
      </c>
      <c r="I3378" s="294">
        <v>36.456</v>
      </c>
      <c r="J3378" s="291" t="s">
        <v>1169</v>
      </c>
      <c r="K3378" s="294">
        <v>227.85</v>
      </c>
      <c r="L3378" s="294">
        <v>3473.25</v>
      </c>
      <c r="M3378" s="294">
        <v>3245.4</v>
      </c>
      <c r="N3378" s="291" t="s">
        <v>42</v>
      </c>
    </row>
    <row r="3379" s="291" customFormat="1" hidden="1" outlineLevel="2" spans="1:14">
      <c r="A3379" s="291">
        <v>3086</v>
      </c>
      <c r="B3379" s="291" t="s">
        <v>1164</v>
      </c>
      <c r="C3379" s="291" t="s">
        <v>1763</v>
      </c>
      <c r="D3379" s="291" t="s">
        <v>542</v>
      </c>
      <c r="E3379" s="291" t="s">
        <v>1166</v>
      </c>
      <c r="F3379" s="291" t="s">
        <v>1167</v>
      </c>
      <c r="G3379" s="291" t="s">
        <v>1168</v>
      </c>
      <c r="H3379" s="294">
        <v>18.23</v>
      </c>
      <c r="I3379" s="294">
        <v>36.456</v>
      </c>
      <c r="J3379" s="291" t="s">
        <v>1169</v>
      </c>
      <c r="K3379" s="294">
        <v>227.85</v>
      </c>
      <c r="L3379" s="294">
        <v>3473.25</v>
      </c>
      <c r="M3379" s="294">
        <v>3245.4</v>
      </c>
      <c r="N3379" s="291" t="s">
        <v>42</v>
      </c>
    </row>
    <row r="3380" s="291" customFormat="1" hidden="1" outlineLevel="2" spans="1:14">
      <c r="A3380" s="291">
        <v>3087</v>
      </c>
      <c r="B3380" s="291" t="s">
        <v>1164</v>
      </c>
      <c r="C3380" s="291" t="s">
        <v>1763</v>
      </c>
      <c r="D3380" s="291" t="s">
        <v>542</v>
      </c>
      <c r="E3380" s="291" t="s">
        <v>1166</v>
      </c>
      <c r="F3380" s="291" t="s">
        <v>1167</v>
      </c>
      <c r="G3380" s="291" t="s">
        <v>1170</v>
      </c>
      <c r="H3380" s="294">
        <v>18.23</v>
      </c>
      <c r="I3380" s="294">
        <v>36.456</v>
      </c>
      <c r="J3380" s="291" t="s">
        <v>1169</v>
      </c>
      <c r="K3380" s="294">
        <v>227.85</v>
      </c>
      <c r="L3380" s="294">
        <v>3473.25</v>
      </c>
      <c r="M3380" s="294">
        <v>3245.4</v>
      </c>
      <c r="N3380" s="291" t="s">
        <v>42</v>
      </c>
    </row>
    <row r="3381" s="291" customFormat="1" hidden="1" outlineLevel="2" spans="1:14">
      <c r="A3381" s="291">
        <v>3088</v>
      </c>
      <c r="B3381" s="291" t="s">
        <v>1164</v>
      </c>
      <c r="C3381" s="291" t="s">
        <v>1763</v>
      </c>
      <c r="D3381" s="291" t="s">
        <v>542</v>
      </c>
      <c r="E3381" s="291" t="s">
        <v>1166</v>
      </c>
      <c r="F3381" s="291" t="s">
        <v>1167</v>
      </c>
      <c r="G3381" s="291" t="s">
        <v>1171</v>
      </c>
      <c r="H3381" s="294">
        <v>18.23</v>
      </c>
      <c r="I3381" s="294">
        <v>36.456</v>
      </c>
      <c r="J3381" s="291" t="s">
        <v>1169</v>
      </c>
      <c r="K3381" s="294">
        <v>227.85</v>
      </c>
      <c r="L3381" s="294">
        <v>3473.25</v>
      </c>
      <c r="M3381" s="294">
        <v>3245.4</v>
      </c>
      <c r="N3381" s="291" t="s">
        <v>42</v>
      </c>
    </row>
    <row r="3382" s="291" customFormat="1" hidden="1" outlineLevel="2" spans="1:14">
      <c r="A3382" s="291">
        <v>3089</v>
      </c>
      <c r="B3382" s="291" t="s">
        <v>1164</v>
      </c>
      <c r="C3382" s="291" t="s">
        <v>1763</v>
      </c>
      <c r="D3382" s="291" t="s">
        <v>542</v>
      </c>
      <c r="E3382" s="291" t="s">
        <v>1166</v>
      </c>
      <c r="F3382" s="291" t="s">
        <v>1167</v>
      </c>
      <c r="G3382" s="291" t="s">
        <v>1172</v>
      </c>
      <c r="H3382" s="294">
        <v>18.23</v>
      </c>
      <c r="I3382" s="294">
        <v>36.456</v>
      </c>
      <c r="J3382" s="291" t="s">
        <v>1169</v>
      </c>
      <c r="K3382" s="294">
        <v>227.85</v>
      </c>
      <c r="L3382" s="294">
        <v>3473.25</v>
      </c>
      <c r="M3382" s="294">
        <v>3245.4</v>
      </c>
      <c r="N3382" s="291" t="s">
        <v>42</v>
      </c>
    </row>
    <row r="3383" s="291" customFormat="1" hidden="1" outlineLevel="2" spans="1:14">
      <c r="A3383" s="291">
        <v>3090</v>
      </c>
      <c r="B3383" s="291" t="s">
        <v>1164</v>
      </c>
      <c r="C3383" s="291" t="s">
        <v>1763</v>
      </c>
      <c r="D3383" s="291" t="s">
        <v>542</v>
      </c>
      <c r="E3383" s="291" t="s">
        <v>1166</v>
      </c>
      <c r="F3383" s="291" t="s">
        <v>1167</v>
      </c>
      <c r="G3383" s="291" t="s">
        <v>1173</v>
      </c>
      <c r="H3383" s="294">
        <v>18.23</v>
      </c>
      <c r="I3383" s="294">
        <v>36.456</v>
      </c>
      <c r="J3383" s="291" t="s">
        <v>1169</v>
      </c>
      <c r="K3383" s="294">
        <v>227.85</v>
      </c>
      <c r="L3383" s="294">
        <v>3473.25</v>
      </c>
      <c r="M3383" s="294">
        <v>3245.4</v>
      </c>
      <c r="N3383" s="291" t="s">
        <v>42</v>
      </c>
    </row>
    <row r="3384" s="291" customFormat="1" hidden="1" outlineLevel="2" spans="1:14">
      <c r="A3384" s="291">
        <v>3091</v>
      </c>
      <c r="B3384" s="291" t="s">
        <v>1164</v>
      </c>
      <c r="C3384" s="291" t="s">
        <v>1763</v>
      </c>
      <c r="D3384" s="291" t="s">
        <v>542</v>
      </c>
      <c r="E3384" s="291" t="s">
        <v>1166</v>
      </c>
      <c r="F3384" s="291" t="s">
        <v>1167</v>
      </c>
      <c r="G3384" s="291" t="s">
        <v>1174</v>
      </c>
      <c r="H3384" s="294">
        <v>18.23</v>
      </c>
      <c r="I3384" s="294">
        <v>36.456</v>
      </c>
      <c r="J3384" s="291" t="s">
        <v>1169</v>
      </c>
      <c r="K3384" s="294">
        <v>227.85</v>
      </c>
      <c r="L3384" s="294">
        <v>3473.25</v>
      </c>
      <c r="M3384" s="294">
        <v>3245.4</v>
      </c>
      <c r="N3384" s="291" t="s">
        <v>42</v>
      </c>
    </row>
    <row r="3385" s="291" customFormat="1" hidden="1" outlineLevel="2" spans="1:14">
      <c r="A3385" s="291">
        <v>3092</v>
      </c>
      <c r="B3385" s="291" t="s">
        <v>1164</v>
      </c>
      <c r="C3385" s="291" t="s">
        <v>1763</v>
      </c>
      <c r="D3385" s="291" t="s">
        <v>542</v>
      </c>
      <c r="E3385" s="291" t="s">
        <v>1166</v>
      </c>
      <c r="F3385" s="291" t="s">
        <v>1167</v>
      </c>
      <c r="G3385" s="291" t="s">
        <v>1175</v>
      </c>
      <c r="H3385" s="294">
        <v>18.23</v>
      </c>
      <c r="I3385" s="294">
        <v>36.456</v>
      </c>
      <c r="J3385" s="291" t="s">
        <v>1169</v>
      </c>
      <c r="K3385" s="294">
        <v>227.85</v>
      </c>
      <c r="L3385" s="294">
        <v>3473.25</v>
      </c>
      <c r="M3385" s="294">
        <v>3245.4</v>
      </c>
      <c r="N3385" s="291" t="s">
        <v>42</v>
      </c>
    </row>
    <row r="3386" s="291" customFormat="1" outlineLevel="1" collapsed="1" spans="4:14">
      <c r="D3386" s="293" t="s">
        <v>1764</v>
      </c>
      <c r="H3386" s="294">
        <f>SUBTOTAL(9,H3375:H3385)</f>
        <v>200.53</v>
      </c>
      <c r="I3386" s="294">
        <f>SUBTOTAL(9,I3375:I3385)</f>
        <v>401.016</v>
      </c>
      <c r="K3386" s="294"/>
      <c r="L3386" s="294"/>
      <c r="M3386" s="294"/>
      <c r="N3386" s="291">
        <f>SUBTOTAL(9,N3375:N3385)</f>
        <v>0</v>
      </c>
    </row>
    <row r="3387" s="291" customFormat="1" hidden="1" outlineLevel="2" spans="1:14">
      <c r="A3387" s="291">
        <v>3093</v>
      </c>
      <c r="B3387" s="291" t="s">
        <v>1164</v>
      </c>
      <c r="C3387" s="291" t="s">
        <v>1765</v>
      </c>
      <c r="D3387" s="291" t="s">
        <v>813</v>
      </c>
      <c r="E3387" s="291" t="s">
        <v>1166</v>
      </c>
      <c r="F3387" s="291" t="s">
        <v>1167</v>
      </c>
      <c r="G3387" s="291" t="s">
        <v>1180</v>
      </c>
      <c r="H3387" s="294">
        <v>18.22</v>
      </c>
      <c r="I3387" s="294">
        <v>36.44</v>
      </c>
      <c r="J3387" s="291" t="s">
        <v>1169</v>
      </c>
      <c r="K3387" s="294">
        <v>227.75</v>
      </c>
      <c r="L3387" s="294">
        <v>3473.25</v>
      </c>
      <c r="M3387" s="294">
        <v>3245.5</v>
      </c>
      <c r="N3387" s="291" t="s">
        <v>42</v>
      </c>
    </row>
    <row r="3388" s="291" customFormat="1" hidden="1" outlineLevel="2" spans="1:14">
      <c r="A3388" s="291">
        <v>3094</v>
      </c>
      <c r="B3388" s="291" t="s">
        <v>1164</v>
      </c>
      <c r="C3388" s="291" t="s">
        <v>1765</v>
      </c>
      <c r="D3388" s="291" t="s">
        <v>813</v>
      </c>
      <c r="E3388" s="291" t="s">
        <v>1166</v>
      </c>
      <c r="F3388" s="291" t="s">
        <v>1167</v>
      </c>
      <c r="G3388" s="291" t="s">
        <v>1181</v>
      </c>
      <c r="H3388" s="294">
        <v>18.22</v>
      </c>
      <c r="I3388" s="294">
        <v>36.44</v>
      </c>
      <c r="J3388" s="291" t="s">
        <v>1169</v>
      </c>
      <c r="K3388" s="294">
        <v>227.75</v>
      </c>
      <c r="L3388" s="294">
        <v>3473.25</v>
      </c>
      <c r="M3388" s="294">
        <v>3245.5</v>
      </c>
      <c r="N3388" s="291" t="s">
        <v>42</v>
      </c>
    </row>
    <row r="3389" s="291" customFormat="1" hidden="1" outlineLevel="2" spans="1:14">
      <c r="A3389" s="291">
        <v>3095</v>
      </c>
      <c r="B3389" s="291" t="s">
        <v>1164</v>
      </c>
      <c r="C3389" s="291" t="s">
        <v>1765</v>
      </c>
      <c r="D3389" s="291" t="s">
        <v>813</v>
      </c>
      <c r="E3389" s="291" t="s">
        <v>1166</v>
      </c>
      <c r="F3389" s="291" t="s">
        <v>1167</v>
      </c>
      <c r="G3389" s="291" t="s">
        <v>1168</v>
      </c>
      <c r="H3389" s="294">
        <v>18.22</v>
      </c>
      <c r="I3389" s="294">
        <v>36.44</v>
      </c>
      <c r="J3389" s="291" t="s">
        <v>1169</v>
      </c>
      <c r="K3389" s="294">
        <v>227.75</v>
      </c>
      <c r="L3389" s="294">
        <v>3473.25</v>
      </c>
      <c r="M3389" s="294">
        <v>3245.5</v>
      </c>
      <c r="N3389" s="291" t="s">
        <v>42</v>
      </c>
    </row>
    <row r="3390" s="291" customFormat="1" hidden="1" outlineLevel="2" spans="1:14">
      <c r="A3390" s="291">
        <v>3096</v>
      </c>
      <c r="B3390" s="291" t="s">
        <v>1164</v>
      </c>
      <c r="C3390" s="291" t="s">
        <v>1765</v>
      </c>
      <c r="D3390" s="291" t="s">
        <v>813</v>
      </c>
      <c r="E3390" s="291" t="s">
        <v>1166</v>
      </c>
      <c r="F3390" s="291" t="s">
        <v>1167</v>
      </c>
      <c r="G3390" s="291" t="s">
        <v>1170</v>
      </c>
      <c r="H3390" s="294">
        <v>18.22</v>
      </c>
      <c r="I3390" s="294">
        <v>36.44</v>
      </c>
      <c r="J3390" s="291" t="s">
        <v>1169</v>
      </c>
      <c r="K3390" s="294">
        <v>227.75</v>
      </c>
      <c r="L3390" s="294">
        <v>3473.25</v>
      </c>
      <c r="M3390" s="294">
        <v>3245.5</v>
      </c>
      <c r="N3390" s="291" t="s">
        <v>42</v>
      </c>
    </row>
    <row r="3391" s="291" customFormat="1" hidden="1" outlineLevel="2" spans="1:14">
      <c r="A3391" s="291">
        <v>3097</v>
      </c>
      <c r="B3391" s="291" t="s">
        <v>1164</v>
      </c>
      <c r="C3391" s="291" t="s">
        <v>1765</v>
      </c>
      <c r="D3391" s="291" t="s">
        <v>813</v>
      </c>
      <c r="E3391" s="291" t="s">
        <v>1166</v>
      </c>
      <c r="F3391" s="291" t="s">
        <v>1167</v>
      </c>
      <c r="G3391" s="291" t="s">
        <v>1171</v>
      </c>
      <c r="H3391" s="294">
        <v>18.22</v>
      </c>
      <c r="I3391" s="294">
        <v>36.44</v>
      </c>
      <c r="J3391" s="291" t="s">
        <v>1169</v>
      </c>
      <c r="K3391" s="294">
        <v>227.75</v>
      </c>
      <c r="L3391" s="294">
        <v>3473.25</v>
      </c>
      <c r="M3391" s="294">
        <v>3245.5</v>
      </c>
      <c r="N3391" s="291" t="s">
        <v>42</v>
      </c>
    </row>
    <row r="3392" s="291" customFormat="1" hidden="1" outlineLevel="2" spans="1:14">
      <c r="A3392" s="291">
        <v>3098</v>
      </c>
      <c r="B3392" s="291" t="s">
        <v>1164</v>
      </c>
      <c r="C3392" s="291" t="s">
        <v>1765</v>
      </c>
      <c r="D3392" s="291" t="s">
        <v>813</v>
      </c>
      <c r="E3392" s="291" t="s">
        <v>1166</v>
      </c>
      <c r="F3392" s="291" t="s">
        <v>1167</v>
      </c>
      <c r="G3392" s="291" t="s">
        <v>1172</v>
      </c>
      <c r="H3392" s="294">
        <v>18.22</v>
      </c>
      <c r="I3392" s="294">
        <v>36.44</v>
      </c>
      <c r="J3392" s="291" t="s">
        <v>1169</v>
      </c>
      <c r="K3392" s="294">
        <v>227.75</v>
      </c>
      <c r="L3392" s="294">
        <v>3473.25</v>
      </c>
      <c r="M3392" s="294">
        <v>3245.5</v>
      </c>
      <c r="N3392" s="291" t="s">
        <v>42</v>
      </c>
    </row>
    <row r="3393" s="291" customFormat="1" hidden="1" outlineLevel="2" spans="1:14">
      <c r="A3393" s="291">
        <v>3099</v>
      </c>
      <c r="B3393" s="291" t="s">
        <v>1164</v>
      </c>
      <c r="C3393" s="291" t="s">
        <v>1765</v>
      </c>
      <c r="D3393" s="291" t="s">
        <v>813</v>
      </c>
      <c r="E3393" s="291" t="s">
        <v>1166</v>
      </c>
      <c r="F3393" s="291" t="s">
        <v>1167</v>
      </c>
      <c r="G3393" s="291" t="s">
        <v>1173</v>
      </c>
      <c r="H3393" s="294">
        <v>18.22</v>
      </c>
      <c r="I3393" s="294">
        <v>36.44</v>
      </c>
      <c r="J3393" s="291" t="s">
        <v>1169</v>
      </c>
      <c r="K3393" s="294">
        <v>227.75</v>
      </c>
      <c r="L3393" s="294">
        <v>3473.25</v>
      </c>
      <c r="M3393" s="294">
        <v>3245.5</v>
      </c>
      <c r="N3393" s="291" t="s">
        <v>42</v>
      </c>
    </row>
    <row r="3394" s="291" customFormat="1" hidden="1" outlineLevel="2" spans="1:14">
      <c r="A3394" s="291">
        <v>3100</v>
      </c>
      <c r="B3394" s="291" t="s">
        <v>1164</v>
      </c>
      <c r="C3394" s="291" t="s">
        <v>1765</v>
      </c>
      <c r="D3394" s="291" t="s">
        <v>813</v>
      </c>
      <c r="E3394" s="291" t="s">
        <v>1166</v>
      </c>
      <c r="F3394" s="291" t="s">
        <v>1167</v>
      </c>
      <c r="G3394" s="291" t="s">
        <v>1174</v>
      </c>
      <c r="H3394" s="294">
        <v>18.22</v>
      </c>
      <c r="I3394" s="294">
        <v>36.44</v>
      </c>
      <c r="J3394" s="291" t="s">
        <v>1169</v>
      </c>
      <c r="K3394" s="294">
        <v>227.75</v>
      </c>
      <c r="L3394" s="294">
        <v>3473.25</v>
      </c>
      <c r="M3394" s="294">
        <v>3245.5</v>
      </c>
      <c r="N3394" s="291" t="s">
        <v>42</v>
      </c>
    </row>
    <row r="3395" s="291" customFormat="1" hidden="1" outlineLevel="2" spans="1:14">
      <c r="A3395" s="291">
        <v>3101</v>
      </c>
      <c r="B3395" s="291" t="s">
        <v>1164</v>
      </c>
      <c r="C3395" s="291" t="s">
        <v>1765</v>
      </c>
      <c r="D3395" s="291" t="s">
        <v>813</v>
      </c>
      <c r="E3395" s="291" t="s">
        <v>1166</v>
      </c>
      <c r="F3395" s="291" t="s">
        <v>1167</v>
      </c>
      <c r="G3395" s="291" t="s">
        <v>1175</v>
      </c>
      <c r="H3395" s="294">
        <v>18.22</v>
      </c>
      <c r="I3395" s="294">
        <v>36.44</v>
      </c>
      <c r="J3395" s="291" t="s">
        <v>1169</v>
      </c>
      <c r="K3395" s="294">
        <v>227.75</v>
      </c>
      <c r="L3395" s="294">
        <v>3473.25</v>
      </c>
      <c r="M3395" s="294">
        <v>3245.5</v>
      </c>
      <c r="N3395" s="291" t="s">
        <v>42</v>
      </c>
    </row>
    <row r="3396" s="291" customFormat="1" outlineLevel="1" collapsed="1" spans="4:14">
      <c r="D3396" s="293" t="s">
        <v>1766</v>
      </c>
      <c r="H3396" s="294">
        <f>SUBTOTAL(9,H3387:H3395)</f>
        <v>163.98</v>
      </c>
      <c r="I3396" s="294">
        <f>SUBTOTAL(9,I3387:I3395)</f>
        <v>327.96</v>
      </c>
      <c r="K3396" s="294"/>
      <c r="L3396" s="294"/>
      <c r="M3396" s="294"/>
      <c r="N3396" s="291">
        <f>SUBTOTAL(9,N3387:N3395)</f>
        <v>0</v>
      </c>
    </row>
    <row r="3397" s="291" customFormat="1" hidden="1" outlineLevel="2" spans="1:14">
      <c r="A3397" s="291">
        <v>3102</v>
      </c>
      <c r="B3397" s="291" t="s">
        <v>1164</v>
      </c>
      <c r="C3397" s="291" t="s">
        <v>1767</v>
      </c>
      <c r="D3397" s="291" t="s">
        <v>285</v>
      </c>
      <c r="E3397" s="291" t="s">
        <v>1166</v>
      </c>
      <c r="F3397" s="291" t="s">
        <v>1167</v>
      </c>
      <c r="G3397" s="291" t="s">
        <v>1178</v>
      </c>
      <c r="H3397" s="294">
        <v>18.23</v>
      </c>
      <c r="I3397" s="294">
        <v>36.456</v>
      </c>
      <c r="J3397" s="291" t="s">
        <v>1169</v>
      </c>
      <c r="K3397" s="294">
        <v>227.85</v>
      </c>
      <c r="L3397" s="294">
        <v>3473.25</v>
      </c>
      <c r="M3397" s="294">
        <v>3245.4</v>
      </c>
      <c r="N3397" s="291" t="s">
        <v>42</v>
      </c>
    </row>
    <row r="3398" s="291" customFormat="1" hidden="1" outlineLevel="2" spans="1:14">
      <c r="A3398" s="291">
        <v>3103</v>
      </c>
      <c r="B3398" s="291" t="s">
        <v>1164</v>
      </c>
      <c r="C3398" s="291" t="s">
        <v>1767</v>
      </c>
      <c r="D3398" s="291" t="s">
        <v>285</v>
      </c>
      <c r="E3398" s="291" t="s">
        <v>1166</v>
      </c>
      <c r="F3398" s="291" t="s">
        <v>1167</v>
      </c>
      <c r="G3398" s="291" t="s">
        <v>1179</v>
      </c>
      <c r="H3398" s="294">
        <v>18.23</v>
      </c>
      <c r="I3398" s="294">
        <v>36.456</v>
      </c>
      <c r="J3398" s="291" t="s">
        <v>1169</v>
      </c>
      <c r="K3398" s="294">
        <v>227.85</v>
      </c>
      <c r="L3398" s="294">
        <v>3473.25</v>
      </c>
      <c r="M3398" s="294">
        <v>3245.4</v>
      </c>
      <c r="N3398" s="291" t="s">
        <v>42</v>
      </c>
    </row>
    <row r="3399" s="291" customFormat="1" hidden="1" outlineLevel="2" spans="1:14">
      <c r="A3399" s="291">
        <v>3104</v>
      </c>
      <c r="B3399" s="291" t="s">
        <v>1164</v>
      </c>
      <c r="C3399" s="291" t="s">
        <v>1767</v>
      </c>
      <c r="D3399" s="291" t="s">
        <v>285</v>
      </c>
      <c r="E3399" s="291" t="s">
        <v>1166</v>
      </c>
      <c r="F3399" s="291" t="s">
        <v>1167</v>
      </c>
      <c r="G3399" s="291" t="s">
        <v>1180</v>
      </c>
      <c r="H3399" s="294">
        <v>18.23</v>
      </c>
      <c r="I3399" s="294">
        <v>36.456</v>
      </c>
      <c r="J3399" s="291" t="s">
        <v>1169</v>
      </c>
      <c r="K3399" s="294">
        <v>227.85</v>
      </c>
      <c r="L3399" s="294">
        <v>3473.25</v>
      </c>
      <c r="M3399" s="294">
        <v>3245.4</v>
      </c>
      <c r="N3399" s="291" t="s">
        <v>42</v>
      </c>
    </row>
    <row r="3400" s="291" customFormat="1" hidden="1" outlineLevel="2" spans="1:14">
      <c r="A3400" s="291">
        <v>3105</v>
      </c>
      <c r="B3400" s="291" t="s">
        <v>1164</v>
      </c>
      <c r="C3400" s="291" t="s">
        <v>1767</v>
      </c>
      <c r="D3400" s="291" t="s">
        <v>285</v>
      </c>
      <c r="E3400" s="291" t="s">
        <v>1166</v>
      </c>
      <c r="F3400" s="291" t="s">
        <v>1167</v>
      </c>
      <c r="G3400" s="291" t="s">
        <v>1181</v>
      </c>
      <c r="H3400" s="294">
        <v>18.23</v>
      </c>
      <c r="I3400" s="294">
        <v>36.456</v>
      </c>
      <c r="J3400" s="291" t="s">
        <v>1169</v>
      </c>
      <c r="K3400" s="294">
        <v>227.85</v>
      </c>
      <c r="L3400" s="294">
        <v>3473.25</v>
      </c>
      <c r="M3400" s="294">
        <v>3245.4</v>
      </c>
      <c r="N3400" s="291" t="s">
        <v>42</v>
      </c>
    </row>
    <row r="3401" s="291" customFormat="1" hidden="1" outlineLevel="2" spans="1:14">
      <c r="A3401" s="291">
        <v>3106</v>
      </c>
      <c r="B3401" s="291" t="s">
        <v>1164</v>
      </c>
      <c r="C3401" s="291" t="s">
        <v>1767</v>
      </c>
      <c r="D3401" s="291" t="s">
        <v>285</v>
      </c>
      <c r="E3401" s="291" t="s">
        <v>1166</v>
      </c>
      <c r="F3401" s="291" t="s">
        <v>1167</v>
      </c>
      <c r="G3401" s="291" t="s">
        <v>1168</v>
      </c>
      <c r="H3401" s="294">
        <v>18.23</v>
      </c>
      <c r="I3401" s="294">
        <v>36.456</v>
      </c>
      <c r="J3401" s="291" t="s">
        <v>1169</v>
      </c>
      <c r="K3401" s="294">
        <v>227.85</v>
      </c>
      <c r="L3401" s="294">
        <v>3473.25</v>
      </c>
      <c r="M3401" s="294">
        <v>3245.4</v>
      </c>
      <c r="N3401" s="291" t="s">
        <v>42</v>
      </c>
    </row>
    <row r="3402" s="291" customFormat="1" hidden="1" outlineLevel="2" spans="1:14">
      <c r="A3402" s="291">
        <v>3107</v>
      </c>
      <c r="B3402" s="291" t="s">
        <v>1164</v>
      </c>
      <c r="C3402" s="291" t="s">
        <v>1767</v>
      </c>
      <c r="D3402" s="291" t="s">
        <v>285</v>
      </c>
      <c r="E3402" s="291" t="s">
        <v>1166</v>
      </c>
      <c r="F3402" s="291" t="s">
        <v>1167</v>
      </c>
      <c r="G3402" s="291" t="s">
        <v>1170</v>
      </c>
      <c r="H3402" s="294">
        <v>18.23</v>
      </c>
      <c r="I3402" s="294">
        <v>36.456</v>
      </c>
      <c r="J3402" s="291" t="s">
        <v>1169</v>
      </c>
      <c r="K3402" s="294">
        <v>227.85</v>
      </c>
      <c r="L3402" s="294">
        <v>3473.25</v>
      </c>
      <c r="M3402" s="294">
        <v>3245.4</v>
      </c>
      <c r="N3402" s="291" t="s">
        <v>42</v>
      </c>
    </row>
    <row r="3403" s="291" customFormat="1" hidden="1" outlineLevel="2" spans="1:14">
      <c r="A3403" s="291">
        <v>3108</v>
      </c>
      <c r="B3403" s="291" t="s">
        <v>1164</v>
      </c>
      <c r="C3403" s="291" t="s">
        <v>1767</v>
      </c>
      <c r="D3403" s="291" t="s">
        <v>285</v>
      </c>
      <c r="E3403" s="291" t="s">
        <v>1166</v>
      </c>
      <c r="F3403" s="291" t="s">
        <v>1167</v>
      </c>
      <c r="G3403" s="291" t="s">
        <v>1171</v>
      </c>
      <c r="H3403" s="294">
        <v>18.23</v>
      </c>
      <c r="I3403" s="294">
        <v>36.456</v>
      </c>
      <c r="J3403" s="291" t="s">
        <v>1169</v>
      </c>
      <c r="K3403" s="294">
        <v>227.85</v>
      </c>
      <c r="L3403" s="294">
        <v>3473.25</v>
      </c>
      <c r="M3403" s="294">
        <v>3245.4</v>
      </c>
      <c r="N3403" s="291" t="s">
        <v>42</v>
      </c>
    </row>
    <row r="3404" s="291" customFormat="1" hidden="1" outlineLevel="2" spans="1:14">
      <c r="A3404" s="291">
        <v>3109</v>
      </c>
      <c r="B3404" s="291" t="s">
        <v>1164</v>
      </c>
      <c r="C3404" s="291" t="s">
        <v>1767</v>
      </c>
      <c r="D3404" s="291" t="s">
        <v>285</v>
      </c>
      <c r="E3404" s="291" t="s">
        <v>1166</v>
      </c>
      <c r="F3404" s="291" t="s">
        <v>1167</v>
      </c>
      <c r="G3404" s="291" t="s">
        <v>1172</v>
      </c>
      <c r="H3404" s="294">
        <v>18.23</v>
      </c>
      <c r="I3404" s="294">
        <v>36.456</v>
      </c>
      <c r="J3404" s="291" t="s">
        <v>1169</v>
      </c>
      <c r="K3404" s="294">
        <v>227.85</v>
      </c>
      <c r="L3404" s="294">
        <v>3473.25</v>
      </c>
      <c r="M3404" s="294">
        <v>3245.4</v>
      </c>
      <c r="N3404" s="291" t="s">
        <v>42</v>
      </c>
    </row>
    <row r="3405" s="291" customFormat="1" hidden="1" outlineLevel="2" spans="1:14">
      <c r="A3405" s="291">
        <v>3110</v>
      </c>
      <c r="B3405" s="291" t="s">
        <v>1164</v>
      </c>
      <c r="C3405" s="291" t="s">
        <v>1767</v>
      </c>
      <c r="D3405" s="291" t="s">
        <v>285</v>
      </c>
      <c r="E3405" s="291" t="s">
        <v>1166</v>
      </c>
      <c r="F3405" s="291" t="s">
        <v>1167</v>
      </c>
      <c r="G3405" s="291" t="s">
        <v>1173</v>
      </c>
      <c r="H3405" s="294">
        <v>18.23</v>
      </c>
      <c r="I3405" s="294">
        <v>36.456</v>
      </c>
      <c r="J3405" s="291" t="s">
        <v>1169</v>
      </c>
      <c r="K3405" s="294">
        <v>227.85</v>
      </c>
      <c r="L3405" s="294">
        <v>3473.25</v>
      </c>
      <c r="M3405" s="294">
        <v>3245.4</v>
      </c>
      <c r="N3405" s="291" t="s">
        <v>42</v>
      </c>
    </row>
    <row r="3406" s="291" customFormat="1" hidden="1" outlineLevel="2" spans="1:14">
      <c r="A3406" s="291">
        <v>3111</v>
      </c>
      <c r="B3406" s="291" t="s">
        <v>1164</v>
      </c>
      <c r="C3406" s="291" t="s">
        <v>1767</v>
      </c>
      <c r="D3406" s="291" t="s">
        <v>285</v>
      </c>
      <c r="E3406" s="291" t="s">
        <v>1166</v>
      </c>
      <c r="F3406" s="291" t="s">
        <v>1167</v>
      </c>
      <c r="G3406" s="291" t="s">
        <v>1174</v>
      </c>
      <c r="H3406" s="294">
        <v>18.23</v>
      </c>
      <c r="I3406" s="294">
        <v>36.456</v>
      </c>
      <c r="J3406" s="291" t="s">
        <v>1169</v>
      </c>
      <c r="K3406" s="294">
        <v>227.85</v>
      </c>
      <c r="L3406" s="294">
        <v>3473.25</v>
      </c>
      <c r="M3406" s="294">
        <v>3245.4</v>
      </c>
      <c r="N3406" s="291" t="s">
        <v>42</v>
      </c>
    </row>
    <row r="3407" s="291" customFormat="1" hidden="1" outlineLevel="2" spans="1:14">
      <c r="A3407" s="291">
        <v>3112</v>
      </c>
      <c r="B3407" s="291" t="s">
        <v>1164</v>
      </c>
      <c r="C3407" s="291" t="s">
        <v>1767</v>
      </c>
      <c r="D3407" s="291" t="s">
        <v>285</v>
      </c>
      <c r="E3407" s="291" t="s">
        <v>1166</v>
      </c>
      <c r="F3407" s="291" t="s">
        <v>1167</v>
      </c>
      <c r="G3407" s="291" t="s">
        <v>1175</v>
      </c>
      <c r="H3407" s="294">
        <v>18.23</v>
      </c>
      <c r="I3407" s="294">
        <v>36.456</v>
      </c>
      <c r="J3407" s="291" t="s">
        <v>1169</v>
      </c>
      <c r="K3407" s="294">
        <v>227.85</v>
      </c>
      <c r="L3407" s="294">
        <v>3473.25</v>
      </c>
      <c r="M3407" s="294">
        <v>3245.4</v>
      </c>
      <c r="N3407" s="291" t="s">
        <v>42</v>
      </c>
    </row>
    <row r="3408" s="291" customFormat="1" outlineLevel="1" collapsed="1" spans="4:14">
      <c r="D3408" s="293" t="s">
        <v>1768</v>
      </c>
      <c r="H3408" s="294">
        <f>SUBTOTAL(9,H3397:H3407)</f>
        <v>200.53</v>
      </c>
      <c r="I3408" s="294">
        <f>SUBTOTAL(9,I3397:I3407)</f>
        <v>401.016</v>
      </c>
      <c r="K3408" s="294"/>
      <c r="L3408" s="294"/>
      <c r="M3408" s="294"/>
      <c r="N3408" s="291">
        <f>SUBTOTAL(9,N3397:N3407)</f>
        <v>0</v>
      </c>
    </row>
    <row r="3409" s="291" customFormat="1" hidden="1" outlineLevel="2" spans="1:14">
      <c r="A3409" s="291">
        <v>3113</v>
      </c>
      <c r="B3409" s="291" t="s">
        <v>1164</v>
      </c>
      <c r="C3409" s="291" t="s">
        <v>1769</v>
      </c>
      <c r="D3409" s="291" t="s">
        <v>554</v>
      </c>
      <c r="E3409" s="291" t="s">
        <v>1166</v>
      </c>
      <c r="F3409" s="291" t="s">
        <v>1167</v>
      </c>
      <c r="G3409" s="291" t="s">
        <v>1178</v>
      </c>
      <c r="H3409" s="294">
        <v>18.23</v>
      </c>
      <c r="I3409" s="294">
        <v>36.456</v>
      </c>
      <c r="J3409" s="291" t="s">
        <v>1169</v>
      </c>
      <c r="K3409" s="294">
        <v>227.85</v>
      </c>
      <c r="L3409" s="294">
        <v>3473.25</v>
      </c>
      <c r="M3409" s="294">
        <v>3245.4</v>
      </c>
      <c r="N3409" s="291" t="s">
        <v>42</v>
      </c>
    </row>
    <row r="3410" s="291" customFormat="1" hidden="1" outlineLevel="2" spans="1:14">
      <c r="A3410" s="291">
        <v>3114</v>
      </c>
      <c r="B3410" s="291" t="s">
        <v>1164</v>
      </c>
      <c r="C3410" s="291" t="s">
        <v>1769</v>
      </c>
      <c r="D3410" s="291" t="s">
        <v>554</v>
      </c>
      <c r="E3410" s="291" t="s">
        <v>1166</v>
      </c>
      <c r="F3410" s="291" t="s">
        <v>1167</v>
      </c>
      <c r="G3410" s="291" t="s">
        <v>1179</v>
      </c>
      <c r="H3410" s="294">
        <v>18.23</v>
      </c>
      <c r="I3410" s="294">
        <v>36.456</v>
      </c>
      <c r="J3410" s="291" t="s">
        <v>1169</v>
      </c>
      <c r="K3410" s="294">
        <v>227.85</v>
      </c>
      <c r="L3410" s="294">
        <v>3473.25</v>
      </c>
      <c r="M3410" s="294">
        <v>3245.4</v>
      </c>
      <c r="N3410" s="291" t="s">
        <v>42</v>
      </c>
    </row>
    <row r="3411" s="291" customFormat="1" hidden="1" outlineLevel="2" spans="1:14">
      <c r="A3411" s="291">
        <v>3115</v>
      </c>
      <c r="B3411" s="291" t="s">
        <v>1164</v>
      </c>
      <c r="C3411" s="291" t="s">
        <v>1769</v>
      </c>
      <c r="D3411" s="291" t="s">
        <v>554</v>
      </c>
      <c r="E3411" s="291" t="s">
        <v>1166</v>
      </c>
      <c r="F3411" s="291" t="s">
        <v>1167</v>
      </c>
      <c r="G3411" s="291" t="s">
        <v>1180</v>
      </c>
      <c r="H3411" s="294">
        <v>18.23</v>
      </c>
      <c r="I3411" s="294">
        <v>36.456</v>
      </c>
      <c r="J3411" s="291" t="s">
        <v>1169</v>
      </c>
      <c r="K3411" s="294">
        <v>227.85</v>
      </c>
      <c r="L3411" s="294">
        <v>3473.25</v>
      </c>
      <c r="M3411" s="294">
        <v>3245.4</v>
      </c>
      <c r="N3411" s="291" t="s">
        <v>42</v>
      </c>
    </row>
    <row r="3412" s="291" customFormat="1" hidden="1" outlineLevel="2" spans="1:14">
      <c r="A3412" s="291">
        <v>3116</v>
      </c>
      <c r="B3412" s="291" t="s">
        <v>1164</v>
      </c>
      <c r="C3412" s="291" t="s">
        <v>1769</v>
      </c>
      <c r="D3412" s="291" t="s">
        <v>554</v>
      </c>
      <c r="E3412" s="291" t="s">
        <v>1166</v>
      </c>
      <c r="F3412" s="291" t="s">
        <v>1167</v>
      </c>
      <c r="G3412" s="291" t="s">
        <v>1181</v>
      </c>
      <c r="H3412" s="294">
        <v>18.23</v>
      </c>
      <c r="I3412" s="294">
        <v>36.456</v>
      </c>
      <c r="J3412" s="291" t="s">
        <v>1169</v>
      </c>
      <c r="K3412" s="294">
        <v>227.85</v>
      </c>
      <c r="L3412" s="294">
        <v>3473.25</v>
      </c>
      <c r="M3412" s="294">
        <v>3245.4</v>
      </c>
      <c r="N3412" s="291" t="s">
        <v>42</v>
      </c>
    </row>
    <row r="3413" s="291" customFormat="1" hidden="1" outlineLevel="2" spans="1:14">
      <c r="A3413" s="291">
        <v>3117</v>
      </c>
      <c r="B3413" s="291" t="s">
        <v>1164</v>
      </c>
      <c r="C3413" s="291" t="s">
        <v>1769</v>
      </c>
      <c r="D3413" s="291" t="s">
        <v>554</v>
      </c>
      <c r="E3413" s="291" t="s">
        <v>1166</v>
      </c>
      <c r="F3413" s="291" t="s">
        <v>1167</v>
      </c>
      <c r="G3413" s="291" t="s">
        <v>1168</v>
      </c>
      <c r="H3413" s="294">
        <v>18.23</v>
      </c>
      <c r="I3413" s="294">
        <v>36.456</v>
      </c>
      <c r="J3413" s="291" t="s">
        <v>1169</v>
      </c>
      <c r="K3413" s="294">
        <v>227.85</v>
      </c>
      <c r="L3413" s="294">
        <v>3473.25</v>
      </c>
      <c r="M3413" s="294">
        <v>3245.4</v>
      </c>
      <c r="N3413" s="291" t="s">
        <v>42</v>
      </c>
    </row>
    <row r="3414" s="291" customFormat="1" hidden="1" outlineLevel="2" spans="1:14">
      <c r="A3414" s="291">
        <v>3118</v>
      </c>
      <c r="B3414" s="291" t="s">
        <v>1164</v>
      </c>
      <c r="C3414" s="291" t="s">
        <v>1769</v>
      </c>
      <c r="D3414" s="291" t="s">
        <v>554</v>
      </c>
      <c r="E3414" s="291" t="s">
        <v>1166</v>
      </c>
      <c r="F3414" s="291" t="s">
        <v>1167</v>
      </c>
      <c r="G3414" s="291" t="s">
        <v>1170</v>
      </c>
      <c r="H3414" s="294">
        <v>18.23</v>
      </c>
      <c r="I3414" s="294">
        <v>36.456</v>
      </c>
      <c r="J3414" s="291" t="s">
        <v>1169</v>
      </c>
      <c r="K3414" s="294">
        <v>227.85</v>
      </c>
      <c r="L3414" s="294">
        <v>3473.25</v>
      </c>
      <c r="M3414" s="294">
        <v>3245.4</v>
      </c>
      <c r="N3414" s="291" t="s">
        <v>42</v>
      </c>
    </row>
    <row r="3415" s="291" customFormat="1" hidden="1" outlineLevel="2" spans="1:14">
      <c r="A3415" s="291">
        <v>3119</v>
      </c>
      <c r="B3415" s="291" t="s">
        <v>1164</v>
      </c>
      <c r="C3415" s="291" t="s">
        <v>1769</v>
      </c>
      <c r="D3415" s="291" t="s">
        <v>554</v>
      </c>
      <c r="E3415" s="291" t="s">
        <v>1166</v>
      </c>
      <c r="F3415" s="291" t="s">
        <v>1167</v>
      </c>
      <c r="G3415" s="291" t="s">
        <v>1171</v>
      </c>
      <c r="H3415" s="294">
        <v>18.23</v>
      </c>
      <c r="I3415" s="294">
        <v>36.456</v>
      </c>
      <c r="J3415" s="291" t="s">
        <v>1169</v>
      </c>
      <c r="K3415" s="294">
        <v>227.85</v>
      </c>
      <c r="L3415" s="294">
        <v>3473.25</v>
      </c>
      <c r="M3415" s="294">
        <v>3245.4</v>
      </c>
      <c r="N3415" s="291" t="s">
        <v>42</v>
      </c>
    </row>
    <row r="3416" s="291" customFormat="1" hidden="1" outlineLevel="2" spans="1:14">
      <c r="A3416" s="291">
        <v>3120</v>
      </c>
      <c r="B3416" s="291" t="s">
        <v>1164</v>
      </c>
      <c r="C3416" s="291" t="s">
        <v>1769</v>
      </c>
      <c r="D3416" s="291" t="s">
        <v>554</v>
      </c>
      <c r="E3416" s="291" t="s">
        <v>1166</v>
      </c>
      <c r="F3416" s="291" t="s">
        <v>1167</v>
      </c>
      <c r="G3416" s="291" t="s">
        <v>1172</v>
      </c>
      <c r="H3416" s="294">
        <v>18.23</v>
      </c>
      <c r="I3416" s="294">
        <v>36.456</v>
      </c>
      <c r="J3416" s="291" t="s">
        <v>1169</v>
      </c>
      <c r="K3416" s="294">
        <v>227.85</v>
      </c>
      <c r="L3416" s="294">
        <v>3473.25</v>
      </c>
      <c r="M3416" s="294">
        <v>3245.4</v>
      </c>
      <c r="N3416" s="291" t="s">
        <v>42</v>
      </c>
    </row>
    <row r="3417" s="291" customFormat="1" hidden="1" outlineLevel="2" spans="1:14">
      <c r="A3417" s="291">
        <v>3121</v>
      </c>
      <c r="B3417" s="291" t="s">
        <v>1164</v>
      </c>
      <c r="C3417" s="291" t="s">
        <v>1769</v>
      </c>
      <c r="D3417" s="291" t="s">
        <v>554</v>
      </c>
      <c r="E3417" s="291" t="s">
        <v>1166</v>
      </c>
      <c r="F3417" s="291" t="s">
        <v>1167</v>
      </c>
      <c r="G3417" s="291" t="s">
        <v>1173</v>
      </c>
      <c r="H3417" s="294">
        <v>18.23</v>
      </c>
      <c r="I3417" s="294">
        <v>36.456</v>
      </c>
      <c r="J3417" s="291" t="s">
        <v>1169</v>
      </c>
      <c r="K3417" s="294">
        <v>227.85</v>
      </c>
      <c r="L3417" s="294">
        <v>3473.25</v>
      </c>
      <c r="M3417" s="294">
        <v>3245.4</v>
      </c>
      <c r="N3417" s="291" t="s">
        <v>42</v>
      </c>
    </row>
    <row r="3418" s="291" customFormat="1" hidden="1" outlineLevel="2" spans="1:14">
      <c r="A3418" s="291">
        <v>3122</v>
      </c>
      <c r="B3418" s="291" t="s">
        <v>1164</v>
      </c>
      <c r="C3418" s="291" t="s">
        <v>1769</v>
      </c>
      <c r="D3418" s="291" t="s">
        <v>554</v>
      </c>
      <c r="E3418" s="291" t="s">
        <v>1166</v>
      </c>
      <c r="F3418" s="291" t="s">
        <v>1167</v>
      </c>
      <c r="G3418" s="291" t="s">
        <v>1174</v>
      </c>
      <c r="H3418" s="294">
        <v>18.23</v>
      </c>
      <c r="I3418" s="294">
        <v>36.456</v>
      </c>
      <c r="J3418" s="291" t="s">
        <v>1169</v>
      </c>
      <c r="K3418" s="294">
        <v>227.85</v>
      </c>
      <c r="L3418" s="294">
        <v>3473.25</v>
      </c>
      <c r="M3418" s="294">
        <v>3245.4</v>
      </c>
      <c r="N3418" s="291" t="s">
        <v>42</v>
      </c>
    </row>
    <row r="3419" s="291" customFormat="1" hidden="1" outlineLevel="2" spans="1:14">
      <c r="A3419" s="291">
        <v>3123</v>
      </c>
      <c r="B3419" s="291" t="s">
        <v>1164</v>
      </c>
      <c r="C3419" s="291" t="s">
        <v>1769</v>
      </c>
      <c r="D3419" s="291" t="s">
        <v>554</v>
      </c>
      <c r="E3419" s="291" t="s">
        <v>1166</v>
      </c>
      <c r="F3419" s="291" t="s">
        <v>1167</v>
      </c>
      <c r="G3419" s="291" t="s">
        <v>1175</v>
      </c>
      <c r="H3419" s="294">
        <v>18.23</v>
      </c>
      <c r="I3419" s="294">
        <v>36.456</v>
      </c>
      <c r="J3419" s="291" t="s">
        <v>1169</v>
      </c>
      <c r="K3419" s="294">
        <v>227.85</v>
      </c>
      <c r="L3419" s="294">
        <v>3473.25</v>
      </c>
      <c r="M3419" s="294">
        <v>3245.4</v>
      </c>
      <c r="N3419" s="291" t="s">
        <v>42</v>
      </c>
    </row>
    <row r="3420" s="291" customFormat="1" outlineLevel="1" collapsed="1" spans="4:14">
      <c r="D3420" s="293" t="s">
        <v>1770</v>
      </c>
      <c r="H3420" s="294">
        <f>SUBTOTAL(9,H3409:H3419)</f>
        <v>200.53</v>
      </c>
      <c r="I3420" s="294">
        <f>SUBTOTAL(9,I3409:I3419)</f>
        <v>401.016</v>
      </c>
      <c r="K3420" s="294"/>
      <c r="L3420" s="294"/>
      <c r="M3420" s="294"/>
      <c r="N3420" s="291">
        <f>SUBTOTAL(9,N3409:N3419)</f>
        <v>0</v>
      </c>
    </row>
    <row r="3421" s="291" customFormat="1" hidden="1" outlineLevel="2" spans="1:14">
      <c r="A3421" s="291">
        <v>3124</v>
      </c>
      <c r="B3421" s="291" t="s">
        <v>1164</v>
      </c>
      <c r="C3421" s="291" t="s">
        <v>1771</v>
      </c>
      <c r="D3421" s="291" t="s">
        <v>254</v>
      </c>
      <c r="E3421" s="291" t="s">
        <v>1166</v>
      </c>
      <c r="F3421" s="291" t="s">
        <v>1167</v>
      </c>
      <c r="G3421" s="291" t="s">
        <v>1178</v>
      </c>
      <c r="H3421" s="294">
        <v>18.23</v>
      </c>
      <c r="I3421" s="294">
        <v>36.456</v>
      </c>
      <c r="J3421" s="291" t="s">
        <v>1169</v>
      </c>
      <c r="K3421" s="294">
        <v>227.85</v>
      </c>
      <c r="L3421" s="294">
        <v>3473.25</v>
      </c>
      <c r="M3421" s="294">
        <v>3245.4</v>
      </c>
      <c r="N3421" s="291" t="s">
        <v>42</v>
      </c>
    </row>
    <row r="3422" s="291" customFormat="1" hidden="1" outlineLevel="2" spans="1:14">
      <c r="A3422" s="291">
        <v>3125</v>
      </c>
      <c r="B3422" s="291" t="s">
        <v>1164</v>
      </c>
      <c r="C3422" s="291" t="s">
        <v>1771</v>
      </c>
      <c r="D3422" s="291" t="s">
        <v>254</v>
      </c>
      <c r="E3422" s="291" t="s">
        <v>1166</v>
      </c>
      <c r="F3422" s="291" t="s">
        <v>1167</v>
      </c>
      <c r="G3422" s="291" t="s">
        <v>1179</v>
      </c>
      <c r="H3422" s="294">
        <v>18.23</v>
      </c>
      <c r="I3422" s="294">
        <v>36.456</v>
      </c>
      <c r="J3422" s="291" t="s">
        <v>1169</v>
      </c>
      <c r="K3422" s="294">
        <v>227.85</v>
      </c>
      <c r="L3422" s="294">
        <v>3473.25</v>
      </c>
      <c r="M3422" s="294">
        <v>3245.4</v>
      </c>
      <c r="N3422" s="291" t="s">
        <v>42</v>
      </c>
    </row>
    <row r="3423" s="291" customFormat="1" hidden="1" outlineLevel="2" spans="1:14">
      <c r="A3423" s="291">
        <v>3126</v>
      </c>
      <c r="B3423" s="291" t="s">
        <v>1164</v>
      </c>
      <c r="C3423" s="291" t="s">
        <v>1771</v>
      </c>
      <c r="D3423" s="291" t="s">
        <v>254</v>
      </c>
      <c r="E3423" s="291" t="s">
        <v>1166</v>
      </c>
      <c r="F3423" s="291" t="s">
        <v>1167</v>
      </c>
      <c r="G3423" s="291" t="s">
        <v>1180</v>
      </c>
      <c r="H3423" s="294">
        <v>18.23</v>
      </c>
      <c r="I3423" s="294">
        <v>36.456</v>
      </c>
      <c r="J3423" s="291" t="s">
        <v>1169</v>
      </c>
      <c r="K3423" s="294">
        <v>227.85</v>
      </c>
      <c r="L3423" s="294">
        <v>3473.25</v>
      </c>
      <c r="M3423" s="294">
        <v>3245.4</v>
      </c>
      <c r="N3423" s="291" t="s">
        <v>42</v>
      </c>
    </row>
    <row r="3424" s="291" customFormat="1" hidden="1" outlineLevel="2" spans="1:14">
      <c r="A3424" s="291">
        <v>3127</v>
      </c>
      <c r="B3424" s="291" t="s">
        <v>1164</v>
      </c>
      <c r="C3424" s="291" t="s">
        <v>1771</v>
      </c>
      <c r="D3424" s="291" t="s">
        <v>254</v>
      </c>
      <c r="E3424" s="291" t="s">
        <v>1166</v>
      </c>
      <c r="F3424" s="291" t="s">
        <v>1167</v>
      </c>
      <c r="G3424" s="291" t="s">
        <v>1181</v>
      </c>
      <c r="H3424" s="294">
        <v>18.23</v>
      </c>
      <c r="I3424" s="294">
        <v>36.456</v>
      </c>
      <c r="J3424" s="291" t="s">
        <v>1169</v>
      </c>
      <c r="K3424" s="294">
        <v>227.85</v>
      </c>
      <c r="L3424" s="294">
        <v>3473.25</v>
      </c>
      <c r="M3424" s="294">
        <v>3245.4</v>
      </c>
      <c r="N3424" s="291" t="s">
        <v>42</v>
      </c>
    </row>
    <row r="3425" s="291" customFormat="1" hidden="1" outlineLevel="2" spans="1:14">
      <c r="A3425" s="291">
        <v>3128</v>
      </c>
      <c r="B3425" s="291" t="s">
        <v>1164</v>
      </c>
      <c r="C3425" s="291" t="s">
        <v>1771</v>
      </c>
      <c r="D3425" s="291" t="s">
        <v>254</v>
      </c>
      <c r="E3425" s="291" t="s">
        <v>1166</v>
      </c>
      <c r="F3425" s="291" t="s">
        <v>1167</v>
      </c>
      <c r="G3425" s="291" t="s">
        <v>1168</v>
      </c>
      <c r="H3425" s="294">
        <v>18.23</v>
      </c>
      <c r="I3425" s="294">
        <v>36.456</v>
      </c>
      <c r="J3425" s="291" t="s">
        <v>1169</v>
      </c>
      <c r="K3425" s="294">
        <v>227.85</v>
      </c>
      <c r="L3425" s="294">
        <v>3473.25</v>
      </c>
      <c r="M3425" s="294">
        <v>3245.4</v>
      </c>
      <c r="N3425" s="291" t="s">
        <v>42</v>
      </c>
    </row>
    <row r="3426" s="291" customFormat="1" hidden="1" outlineLevel="2" spans="1:14">
      <c r="A3426" s="291">
        <v>3129</v>
      </c>
      <c r="B3426" s="291" t="s">
        <v>1164</v>
      </c>
      <c r="C3426" s="291" t="s">
        <v>1771</v>
      </c>
      <c r="D3426" s="291" t="s">
        <v>254</v>
      </c>
      <c r="E3426" s="291" t="s">
        <v>1166</v>
      </c>
      <c r="F3426" s="291" t="s">
        <v>1167</v>
      </c>
      <c r="G3426" s="291" t="s">
        <v>1170</v>
      </c>
      <c r="H3426" s="294">
        <v>18.23</v>
      </c>
      <c r="I3426" s="294">
        <v>36.456</v>
      </c>
      <c r="J3426" s="291" t="s">
        <v>1169</v>
      </c>
      <c r="K3426" s="294">
        <v>227.85</v>
      </c>
      <c r="L3426" s="294">
        <v>3473.25</v>
      </c>
      <c r="M3426" s="294">
        <v>3245.4</v>
      </c>
      <c r="N3426" s="291" t="s">
        <v>42</v>
      </c>
    </row>
    <row r="3427" s="291" customFormat="1" hidden="1" outlineLevel="2" spans="1:14">
      <c r="A3427" s="291">
        <v>3130</v>
      </c>
      <c r="B3427" s="291" t="s">
        <v>1164</v>
      </c>
      <c r="C3427" s="291" t="s">
        <v>1771</v>
      </c>
      <c r="D3427" s="291" t="s">
        <v>254</v>
      </c>
      <c r="E3427" s="291" t="s">
        <v>1166</v>
      </c>
      <c r="F3427" s="291" t="s">
        <v>1167</v>
      </c>
      <c r="G3427" s="291" t="s">
        <v>1171</v>
      </c>
      <c r="H3427" s="294">
        <v>18.23</v>
      </c>
      <c r="I3427" s="294">
        <v>36.456</v>
      </c>
      <c r="J3427" s="291" t="s">
        <v>1169</v>
      </c>
      <c r="K3427" s="294">
        <v>227.85</v>
      </c>
      <c r="L3427" s="294">
        <v>3473.25</v>
      </c>
      <c r="M3427" s="294">
        <v>3245.4</v>
      </c>
      <c r="N3427" s="291" t="s">
        <v>42</v>
      </c>
    </row>
    <row r="3428" s="291" customFormat="1" hidden="1" outlineLevel="2" spans="1:14">
      <c r="A3428" s="291">
        <v>3131</v>
      </c>
      <c r="B3428" s="291" t="s">
        <v>1164</v>
      </c>
      <c r="C3428" s="291" t="s">
        <v>1771</v>
      </c>
      <c r="D3428" s="291" t="s">
        <v>254</v>
      </c>
      <c r="E3428" s="291" t="s">
        <v>1166</v>
      </c>
      <c r="F3428" s="291" t="s">
        <v>1167</v>
      </c>
      <c r="G3428" s="291" t="s">
        <v>1172</v>
      </c>
      <c r="H3428" s="294">
        <v>18.23</v>
      </c>
      <c r="I3428" s="294">
        <v>36.456</v>
      </c>
      <c r="J3428" s="291" t="s">
        <v>1169</v>
      </c>
      <c r="K3428" s="294">
        <v>227.85</v>
      </c>
      <c r="L3428" s="294">
        <v>3473.25</v>
      </c>
      <c r="M3428" s="294">
        <v>3245.4</v>
      </c>
      <c r="N3428" s="291" t="s">
        <v>42</v>
      </c>
    </row>
    <row r="3429" s="291" customFormat="1" hidden="1" outlineLevel="2" spans="1:14">
      <c r="A3429" s="291">
        <v>3132</v>
      </c>
      <c r="B3429" s="291" t="s">
        <v>1164</v>
      </c>
      <c r="C3429" s="291" t="s">
        <v>1771</v>
      </c>
      <c r="D3429" s="291" t="s">
        <v>254</v>
      </c>
      <c r="E3429" s="291" t="s">
        <v>1166</v>
      </c>
      <c r="F3429" s="291" t="s">
        <v>1167</v>
      </c>
      <c r="G3429" s="291" t="s">
        <v>1173</v>
      </c>
      <c r="H3429" s="294">
        <v>18.23</v>
      </c>
      <c r="I3429" s="294">
        <v>36.456</v>
      </c>
      <c r="J3429" s="291" t="s">
        <v>1169</v>
      </c>
      <c r="K3429" s="294">
        <v>227.85</v>
      </c>
      <c r="L3429" s="294">
        <v>3473.25</v>
      </c>
      <c r="M3429" s="294">
        <v>3245.4</v>
      </c>
      <c r="N3429" s="291" t="s">
        <v>42</v>
      </c>
    </row>
    <row r="3430" s="291" customFormat="1" hidden="1" outlineLevel="2" spans="1:14">
      <c r="A3430" s="291">
        <v>3133</v>
      </c>
      <c r="B3430" s="291" t="s">
        <v>1164</v>
      </c>
      <c r="C3430" s="291" t="s">
        <v>1771</v>
      </c>
      <c r="D3430" s="291" t="s">
        <v>254</v>
      </c>
      <c r="E3430" s="291" t="s">
        <v>1166</v>
      </c>
      <c r="F3430" s="291" t="s">
        <v>1167</v>
      </c>
      <c r="G3430" s="291" t="s">
        <v>1174</v>
      </c>
      <c r="H3430" s="294">
        <v>18.23</v>
      </c>
      <c r="I3430" s="294">
        <v>36.456</v>
      </c>
      <c r="J3430" s="291" t="s">
        <v>1169</v>
      </c>
      <c r="K3430" s="294">
        <v>227.85</v>
      </c>
      <c r="L3430" s="294">
        <v>3473.25</v>
      </c>
      <c r="M3430" s="294">
        <v>3245.4</v>
      </c>
      <c r="N3430" s="291" t="s">
        <v>42</v>
      </c>
    </row>
    <row r="3431" s="291" customFormat="1" hidden="1" outlineLevel="2" spans="1:14">
      <c r="A3431" s="291">
        <v>3134</v>
      </c>
      <c r="B3431" s="291" t="s">
        <v>1164</v>
      </c>
      <c r="C3431" s="291" t="s">
        <v>1771</v>
      </c>
      <c r="D3431" s="291" t="s">
        <v>254</v>
      </c>
      <c r="E3431" s="291" t="s">
        <v>1166</v>
      </c>
      <c r="F3431" s="291" t="s">
        <v>1167</v>
      </c>
      <c r="G3431" s="291" t="s">
        <v>1175</v>
      </c>
      <c r="H3431" s="294">
        <v>18.23</v>
      </c>
      <c r="I3431" s="294">
        <v>36.456</v>
      </c>
      <c r="J3431" s="291" t="s">
        <v>1169</v>
      </c>
      <c r="K3431" s="294">
        <v>227.85</v>
      </c>
      <c r="L3431" s="294">
        <v>3473.25</v>
      </c>
      <c r="M3431" s="294">
        <v>3245.4</v>
      </c>
      <c r="N3431" s="291" t="s">
        <v>42</v>
      </c>
    </row>
    <row r="3432" s="291" customFormat="1" outlineLevel="1" collapsed="1" spans="4:14">
      <c r="D3432" s="293" t="s">
        <v>1772</v>
      </c>
      <c r="H3432" s="294">
        <f>SUBTOTAL(9,H3421:H3431)</f>
        <v>200.53</v>
      </c>
      <c r="I3432" s="294">
        <f>SUBTOTAL(9,I3421:I3431)</f>
        <v>401.016</v>
      </c>
      <c r="K3432" s="294"/>
      <c r="L3432" s="294"/>
      <c r="M3432" s="294"/>
      <c r="N3432" s="291">
        <f>SUBTOTAL(9,N3421:N3431)</f>
        <v>0</v>
      </c>
    </row>
    <row r="3433" s="291" customFormat="1" hidden="1" outlineLevel="2" spans="1:14">
      <c r="A3433" s="291">
        <v>3135</v>
      </c>
      <c r="B3433" s="291" t="s">
        <v>1164</v>
      </c>
      <c r="C3433" s="291" t="s">
        <v>1773</v>
      </c>
      <c r="D3433" s="291" t="s">
        <v>668</v>
      </c>
      <c r="E3433" s="291" t="s">
        <v>1166</v>
      </c>
      <c r="F3433" s="291" t="s">
        <v>1167</v>
      </c>
      <c r="G3433" s="291" t="s">
        <v>1178</v>
      </c>
      <c r="H3433" s="294">
        <v>18.23</v>
      </c>
      <c r="I3433" s="294">
        <v>36.456</v>
      </c>
      <c r="J3433" s="291" t="s">
        <v>1169</v>
      </c>
      <c r="K3433" s="294">
        <v>227.85</v>
      </c>
      <c r="L3433" s="294">
        <v>3473.25</v>
      </c>
      <c r="M3433" s="294">
        <v>3245.4</v>
      </c>
      <c r="N3433" s="291" t="s">
        <v>42</v>
      </c>
    </row>
    <row r="3434" s="291" customFormat="1" hidden="1" outlineLevel="2" spans="1:14">
      <c r="A3434" s="291">
        <v>3136</v>
      </c>
      <c r="B3434" s="291" t="s">
        <v>1164</v>
      </c>
      <c r="C3434" s="291" t="s">
        <v>1773</v>
      </c>
      <c r="D3434" s="291" t="s">
        <v>668</v>
      </c>
      <c r="E3434" s="291" t="s">
        <v>1166</v>
      </c>
      <c r="F3434" s="291" t="s">
        <v>1167</v>
      </c>
      <c r="G3434" s="291" t="s">
        <v>1179</v>
      </c>
      <c r="H3434" s="294">
        <v>18.23</v>
      </c>
      <c r="I3434" s="294">
        <v>36.456</v>
      </c>
      <c r="J3434" s="291" t="s">
        <v>1169</v>
      </c>
      <c r="K3434" s="294">
        <v>227.85</v>
      </c>
      <c r="L3434" s="294">
        <v>3473.25</v>
      </c>
      <c r="M3434" s="294">
        <v>3245.4</v>
      </c>
      <c r="N3434" s="291" t="s">
        <v>42</v>
      </c>
    </row>
    <row r="3435" s="291" customFormat="1" hidden="1" outlineLevel="2" spans="1:14">
      <c r="A3435" s="291">
        <v>3137</v>
      </c>
      <c r="B3435" s="291" t="s">
        <v>1164</v>
      </c>
      <c r="C3435" s="291" t="s">
        <v>1773</v>
      </c>
      <c r="D3435" s="291" t="s">
        <v>668</v>
      </c>
      <c r="E3435" s="291" t="s">
        <v>1166</v>
      </c>
      <c r="F3435" s="291" t="s">
        <v>1167</v>
      </c>
      <c r="G3435" s="291" t="s">
        <v>1180</v>
      </c>
      <c r="H3435" s="294">
        <v>18.23</v>
      </c>
      <c r="I3435" s="294">
        <v>36.456</v>
      </c>
      <c r="J3435" s="291" t="s">
        <v>1169</v>
      </c>
      <c r="K3435" s="294">
        <v>227.85</v>
      </c>
      <c r="L3435" s="294">
        <v>3473.25</v>
      </c>
      <c r="M3435" s="294">
        <v>3245.4</v>
      </c>
      <c r="N3435" s="291" t="s">
        <v>42</v>
      </c>
    </row>
    <row r="3436" s="291" customFormat="1" hidden="1" outlineLevel="2" spans="1:14">
      <c r="A3436" s="291">
        <v>3138</v>
      </c>
      <c r="B3436" s="291" t="s">
        <v>1164</v>
      </c>
      <c r="C3436" s="291" t="s">
        <v>1773</v>
      </c>
      <c r="D3436" s="291" t="s">
        <v>668</v>
      </c>
      <c r="E3436" s="291" t="s">
        <v>1166</v>
      </c>
      <c r="F3436" s="291" t="s">
        <v>1167</v>
      </c>
      <c r="G3436" s="291" t="s">
        <v>1181</v>
      </c>
      <c r="H3436" s="294">
        <v>18.23</v>
      </c>
      <c r="I3436" s="294">
        <v>36.456</v>
      </c>
      <c r="J3436" s="291" t="s">
        <v>1169</v>
      </c>
      <c r="K3436" s="294">
        <v>227.85</v>
      </c>
      <c r="L3436" s="294">
        <v>3473.25</v>
      </c>
      <c r="M3436" s="294">
        <v>3245.4</v>
      </c>
      <c r="N3436" s="291" t="s">
        <v>42</v>
      </c>
    </row>
    <row r="3437" s="291" customFormat="1" hidden="1" outlineLevel="2" spans="1:14">
      <c r="A3437" s="291">
        <v>3139</v>
      </c>
      <c r="B3437" s="291" t="s">
        <v>1164</v>
      </c>
      <c r="C3437" s="291" t="s">
        <v>1773</v>
      </c>
      <c r="D3437" s="291" t="s">
        <v>668</v>
      </c>
      <c r="E3437" s="291" t="s">
        <v>1166</v>
      </c>
      <c r="F3437" s="291" t="s">
        <v>1167</v>
      </c>
      <c r="G3437" s="291" t="s">
        <v>1168</v>
      </c>
      <c r="H3437" s="294">
        <v>18.23</v>
      </c>
      <c r="I3437" s="294">
        <v>36.456</v>
      </c>
      <c r="J3437" s="291" t="s">
        <v>1169</v>
      </c>
      <c r="K3437" s="294">
        <v>227.85</v>
      </c>
      <c r="L3437" s="294">
        <v>3473.25</v>
      </c>
      <c r="M3437" s="294">
        <v>3245.4</v>
      </c>
      <c r="N3437" s="291" t="s">
        <v>42</v>
      </c>
    </row>
    <row r="3438" s="291" customFormat="1" hidden="1" outlineLevel="2" spans="1:14">
      <c r="A3438" s="291">
        <v>3140</v>
      </c>
      <c r="B3438" s="291" t="s">
        <v>1164</v>
      </c>
      <c r="C3438" s="291" t="s">
        <v>1773</v>
      </c>
      <c r="D3438" s="291" t="s">
        <v>668</v>
      </c>
      <c r="E3438" s="291" t="s">
        <v>1166</v>
      </c>
      <c r="F3438" s="291" t="s">
        <v>1167</v>
      </c>
      <c r="G3438" s="291" t="s">
        <v>1170</v>
      </c>
      <c r="H3438" s="294">
        <v>18.23</v>
      </c>
      <c r="I3438" s="294">
        <v>36.456</v>
      </c>
      <c r="J3438" s="291" t="s">
        <v>1169</v>
      </c>
      <c r="K3438" s="294">
        <v>227.85</v>
      </c>
      <c r="L3438" s="294">
        <v>3473.25</v>
      </c>
      <c r="M3438" s="294">
        <v>3245.4</v>
      </c>
      <c r="N3438" s="291" t="s">
        <v>42</v>
      </c>
    </row>
    <row r="3439" s="291" customFormat="1" hidden="1" outlineLevel="2" spans="1:14">
      <c r="A3439" s="291">
        <v>3141</v>
      </c>
      <c r="B3439" s="291" t="s">
        <v>1164</v>
      </c>
      <c r="C3439" s="291" t="s">
        <v>1773</v>
      </c>
      <c r="D3439" s="291" t="s">
        <v>668</v>
      </c>
      <c r="E3439" s="291" t="s">
        <v>1166</v>
      </c>
      <c r="F3439" s="291" t="s">
        <v>1167</v>
      </c>
      <c r="G3439" s="291" t="s">
        <v>1171</v>
      </c>
      <c r="H3439" s="294">
        <v>18.23</v>
      </c>
      <c r="I3439" s="294">
        <v>36.456</v>
      </c>
      <c r="J3439" s="291" t="s">
        <v>1169</v>
      </c>
      <c r="K3439" s="294">
        <v>227.85</v>
      </c>
      <c r="L3439" s="294">
        <v>3473.25</v>
      </c>
      <c r="M3439" s="294">
        <v>3245.4</v>
      </c>
      <c r="N3439" s="291" t="s">
        <v>42</v>
      </c>
    </row>
    <row r="3440" s="291" customFormat="1" hidden="1" outlineLevel="2" spans="1:14">
      <c r="A3440" s="291">
        <v>3142</v>
      </c>
      <c r="B3440" s="291" t="s">
        <v>1164</v>
      </c>
      <c r="C3440" s="291" t="s">
        <v>1773</v>
      </c>
      <c r="D3440" s="291" t="s">
        <v>668</v>
      </c>
      <c r="E3440" s="291" t="s">
        <v>1166</v>
      </c>
      <c r="F3440" s="291" t="s">
        <v>1167</v>
      </c>
      <c r="G3440" s="291" t="s">
        <v>1172</v>
      </c>
      <c r="H3440" s="294">
        <v>18.23</v>
      </c>
      <c r="I3440" s="294">
        <v>36.456</v>
      </c>
      <c r="J3440" s="291" t="s">
        <v>1169</v>
      </c>
      <c r="K3440" s="294">
        <v>227.85</v>
      </c>
      <c r="L3440" s="294">
        <v>3473.25</v>
      </c>
      <c r="M3440" s="294">
        <v>3245.4</v>
      </c>
      <c r="N3440" s="291" t="s">
        <v>42</v>
      </c>
    </row>
    <row r="3441" s="291" customFormat="1" hidden="1" outlineLevel="2" spans="1:14">
      <c r="A3441" s="291">
        <v>3143</v>
      </c>
      <c r="B3441" s="291" t="s">
        <v>1164</v>
      </c>
      <c r="C3441" s="291" t="s">
        <v>1773</v>
      </c>
      <c r="D3441" s="291" t="s">
        <v>668</v>
      </c>
      <c r="E3441" s="291" t="s">
        <v>1166</v>
      </c>
      <c r="F3441" s="291" t="s">
        <v>1167</v>
      </c>
      <c r="G3441" s="291" t="s">
        <v>1173</v>
      </c>
      <c r="H3441" s="294">
        <v>18.23</v>
      </c>
      <c r="I3441" s="294">
        <v>36.456</v>
      </c>
      <c r="J3441" s="291" t="s">
        <v>1169</v>
      </c>
      <c r="K3441" s="294">
        <v>227.85</v>
      </c>
      <c r="L3441" s="294">
        <v>3473.25</v>
      </c>
      <c r="M3441" s="294">
        <v>3245.4</v>
      </c>
      <c r="N3441" s="291" t="s">
        <v>42</v>
      </c>
    </row>
    <row r="3442" s="291" customFormat="1" hidden="1" outlineLevel="2" spans="1:14">
      <c r="A3442" s="291">
        <v>3144</v>
      </c>
      <c r="B3442" s="291" t="s">
        <v>1164</v>
      </c>
      <c r="C3442" s="291" t="s">
        <v>1773</v>
      </c>
      <c r="D3442" s="291" t="s">
        <v>668</v>
      </c>
      <c r="E3442" s="291" t="s">
        <v>1166</v>
      </c>
      <c r="F3442" s="291" t="s">
        <v>1167</v>
      </c>
      <c r="G3442" s="291" t="s">
        <v>1174</v>
      </c>
      <c r="H3442" s="294">
        <v>18.23</v>
      </c>
      <c r="I3442" s="294">
        <v>36.456</v>
      </c>
      <c r="J3442" s="291" t="s">
        <v>1169</v>
      </c>
      <c r="K3442" s="294">
        <v>227.85</v>
      </c>
      <c r="L3442" s="294">
        <v>3473.25</v>
      </c>
      <c r="M3442" s="294">
        <v>3245.4</v>
      </c>
      <c r="N3442" s="291" t="s">
        <v>42</v>
      </c>
    </row>
    <row r="3443" s="291" customFormat="1" hidden="1" outlineLevel="2" spans="1:14">
      <c r="A3443" s="291">
        <v>3145</v>
      </c>
      <c r="B3443" s="291" t="s">
        <v>1164</v>
      </c>
      <c r="C3443" s="291" t="s">
        <v>1773</v>
      </c>
      <c r="D3443" s="291" t="s">
        <v>668</v>
      </c>
      <c r="E3443" s="291" t="s">
        <v>1166</v>
      </c>
      <c r="F3443" s="291" t="s">
        <v>1167</v>
      </c>
      <c r="G3443" s="291" t="s">
        <v>1175</v>
      </c>
      <c r="H3443" s="294">
        <v>18.23</v>
      </c>
      <c r="I3443" s="294">
        <v>36.456</v>
      </c>
      <c r="J3443" s="291" t="s">
        <v>1169</v>
      </c>
      <c r="K3443" s="294">
        <v>227.85</v>
      </c>
      <c r="L3443" s="294">
        <v>3473.25</v>
      </c>
      <c r="M3443" s="294">
        <v>3245.4</v>
      </c>
      <c r="N3443" s="291" t="s">
        <v>42</v>
      </c>
    </row>
    <row r="3444" s="291" customFormat="1" outlineLevel="1" collapsed="1" spans="4:14">
      <c r="D3444" s="293" t="s">
        <v>1774</v>
      </c>
      <c r="H3444" s="294">
        <f>SUBTOTAL(9,H3433:H3443)</f>
        <v>200.53</v>
      </c>
      <c r="I3444" s="294">
        <f>SUBTOTAL(9,I3433:I3443)</f>
        <v>401.016</v>
      </c>
      <c r="K3444" s="294"/>
      <c r="L3444" s="294"/>
      <c r="M3444" s="294"/>
      <c r="N3444" s="291">
        <f>SUBTOTAL(9,N3433:N3443)</f>
        <v>0</v>
      </c>
    </row>
    <row r="3445" s="291" customFormat="1" hidden="1" outlineLevel="2" spans="1:14">
      <c r="A3445" s="291">
        <v>3146</v>
      </c>
      <c r="B3445" s="291" t="s">
        <v>1164</v>
      </c>
      <c r="C3445" s="291" t="s">
        <v>1775</v>
      </c>
      <c r="D3445" s="291" t="s">
        <v>231</v>
      </c>
      <c r="E3445" s="291" t="s">
        <v>1166</v>
      </c>
      <c r="F3445" s="291" t="s">
        <v>1167</v>
      </c>
      <c r="G3445" s="291" t="s">
        <v>1178</v>
      </c>
      <c r="H3445" s="294">
        <v>18.23</v>
      </c>
      <c r="I3445" s="294">
        <v>36.456</v>
      </c>
      <c r="J3445" s="291" t="s">
        <v>1169</v>
      </c>
      <c r="K3445" s="294">
        <v>227.85</v>
      </c>
      <c r="L3445" s="294">
        <v>3473.25</v>
      </c>
      <c r="M3445" s="294">
        <v>3245.4</v>
      </c>
      <c r="N3445" s="291" t="s">
        <v>42</v>
      </c>
    </row>
    <row r="3446" s="291" customFormat="1" hidden="1" outlineLevel="2" spans="1:14">
      <c r="A3446" s="291">
        <v>3147</v>
      </c>
      <c r="B3446" s="291" t="s">
        <v>1164</v>
      </c>
      <c r="C3446" s="291" t="s">
        <v>1775</v>
      </c>
      <c r="D3446" s="291" t="s">
        <v>231</v>
      </c>
      <c r="E3446" s="291" t="s">
        <v>1166</v>
      </c>
      <c r="F3446" s="291" t="s">
        <v>1167</v>
      </c>
      <c r="G3446" s="291" t="s">
        <v>1179</v>
      </c>
      <c r="H3446" s="294">
        <v>18.23</v>
      </c>
      <c r="I3446" s="294">
        <v>36.456</v>
      </c>
      <c r="J3446" s="291" t="s">
        <v>1169</v>
      </c>
      <c r="K3446" s="294">
        <v>227.85</v>
      </c>
      <c r="L3446" s="294">
        <v>3473.25</v>
      </c>
      <c r="M3446" s="294">
        <v>3245.4</v>
      </c>
      <c r="N3446" s="291" t="s">
        <v>42</v>
      </c>
    </row>
    <row r="3447" s="291" customFormat="1" hidden="1" outlineLevel="2" spans="1:14">
      <c r="A3447" s="291">
        <v>3148</v>
      </c>
      <c r="B3447" s="291" t="s">
        <v>1164</v>
      </c>
      <c r="C3447" s="291" t="s">
        <v>1775</v>
      </c>
      <c r="D3447" s="291" t="s">
        <v>231</v>
      </c>
      <c r="E3447" s="291" t="s">
        <v>1166</v>
      </c>
      <c r="F3447" s="291" t="s">
        <v>1167</v>
      </c>
      <c r="G3447" s="291" t="s">
        <v>1180</v>
      </c>
      <c r="H3447" s="294">
        <v>18.23</v>
      </c>
      <c r="I3447" s="294">
        <v>36.456</v>
      </c>
      <c r="J3447" s="291" t="s">
        <v>1169</v>
      </c>
      <c r="K3447" s="294">
        <v>227.85</v>
      </c>
      <c r="L3447" s="294">
        <v>3473.25</v>
      </c>
      <c r="M3447" s="294">
        <v>3245.4</v>
      </c>
      <c r="N3447" s="291" t="s">
        <v>42</v>
      </c>
    </row>
    <row r="3448" s="291" customFormat="1" hidden="1" outlineLevel="2" spans="1:14">
      <c r="A3448" s="291">
        <v>3149</v>
      </c>
      <c r="B3448" s="291" t="s">
        <v>1164</v>
      </c>
      <c r="C3448" s="291" t="s">
        <v>1775</v>
      </c>
      <c r="D3448" s="291" t="s">
        <v>231</v>
      </c>
      <c r="E3448" s="291" t="s">
        <v>1166</v>
      </c>
      <c r="F3448" s="291" t="s">
        <v>1167</v>
      </c>
      <c r="G3448" s="291" t="s">
        <v>1181</v>
      </c>
      <c r="H3448" s="294">
        <v>18.23</v>
      </c>
      <c r="I3448" s="294">
        <v>36.456</v>
      </c>
      <c r="J3448" s="291" t="s">
        <v>1169</v>
      </c>
      <c r="K3448" s="294">
        <v>227.85</v>
      </c>
      <c r="L3448" s="294">
        <v>3473.25</v>
      </c>
      <c r="M3448" s="294">
        <v>3245.4</v>
      </c>
      <c r="N3448" s="291" t="s">
        <v>42</v>
      </c>
    </row>
    <row r="3449" s="291" customFormat="1" hidden="1" outlineLevel="2" spans="1:14">
      <c r="A3449" s="291">
        <v>3150</v>
      </c>
      <c r="B3449" s="291" t="s">
        <v>1164</v>
      </c>
      <c r="C3449" s="291" t="s">
        <v>1775</v>
      </c>
      <c r="D3449" s="291" t="s">
        <v>231</v>
      </c>
      <c r="E3449" s="291" t="s">
        <v>1166</v>
      </c>
      <c r="F3449" s="291" t="s">
        <v>1167</v>
      </c>
      <c r="G3449" s="291" t="s">
        <v>1168</v>
      </c>
      <c r="H3449" s="294">
        <v>18.23</v>
      </c>
      <c r="I3449" s="294">
        <v>36.456</v>
      </c>
      <c r="J3449" s="291" t="s">
        <v>1169</v>
      </c>
      <c r="K3449" s="294">
        <v>227.85</v>
      </c>
      <c r="L3449" s="294">
        <v>3473.25</v>
      </c>
      <c r="M3449" s="294">
        <v>3245.4</v>
      </c>
      <c r="N3449" s="291" t="s">
        <v>42</v>
      </c>
    </row>
    <row r="3450" s="291" customFormat="1" hidden="1" outlineLevel="2" spans="1:14">
      <c r="A3450" s="291">
        <v>3151</v>
      </c>
      <c r="B3450" s="291" t="s">
        <v>1164</v>
      </c>
      <c r="C3450" s="291" t="s">
        <v>1775</v>
      </c>
      <c r="D3450" s="291" t="s">
        <v>231</v>
      </c>
      <c r="E3450" s="291" t="s">
        <v>1166</v>
      </c>
      <c r="F3450" s="291" t="s">
        <v>1167</v>
      </c>
      <c r="G3450" s="291" t="s">
        <v>1170</v>
      </c>
      <c r="H3450" s="294">
        <v>18.23</v>
      </c>
      <c r="I3450" s="294">
        <v>36.456</v>
      </c>
      <c r="J3450" s="291" t="s">
        <v>1169</v>
      </c>
      <c r="K3450" s="294">
        <v>227.85</v>
      </c>
      <c r="L3450" s="294">
        <v>3473.25</v>
      </c>
      <c r="M3450" s="294">
        <v>3245.4</v>
      </c>
      <c r="N3450" s="291" t="s">
        <v>42</v>
      </c>
    </row>
    <row r="3451" s="291" customFormat="1" hidden="1" outlineLevel="2" spans="1:14">
      <c r="A3451" s="291">
        <v>3152</v>
      </c>
      <c r="B3451" s="291" t="s">
        <v>1164</v>
      </c>
      <c r="C3451" s="291" t="s">
        <v>1775</v>
      </c>
      <c r="D3451" s="291" t="s">
        <v>231</v>
      </c>
      <c r="E3451" s="291" t="s">
        <v>1166</v>
      </c>
      <c r="F3451" s="291" t="s">
        <v>1167</v>
      </c>
      <c r="G3451" s="291" t="s">
        <v>1171</v>
      </c>
      <c r="H3451" s="294">
        <v>18.23</v>
      </c>
      <c r="I3451" s="294">
        <v>36.456</v>
      </c>
      <c r="J3451" s="291" t="s">
        <v>1169</v>
      </c>
      <c r="K3451" s="294">
        <v>227.85</v>
      </c>
      <c r="L3451" s="294">
        <v>3473.25</v>
      </c>
      <c r="M3451" s="294">
        <v>3245.4</v>
      </c>
      <c r="N3451" s="291" t="s">
        <v>42</v>
      </c>
    </row>
    <row r="3452" s="291" customFormat="1" hidden="1" outlineLevel="2" spans="1:14">
      <c r="A3452" s="291">
        <v>3153</v>
      </c>
      <c r="B3452" s="291" t="s">
        <v>1164</v>
      </c>
      <c r="C3452" s="291" t="s">
        <v>1775</v>
      </c>
      <c r="D3452" s="291" t="s">
        <v>231</v>
      </c>
      <c r="E3452" s="291" t="s">
        <v>1166</v>
      </c>
      <c r="F3452" s="291" t="s">
        <v>1167</v>
      </c>
      <c r="G3452" s="291" t="s">
        <v>1172</v>
      </c>
      <c r="H3452" s="294">
        <v>18.23</v>
      </c>
      <c r="I3452" s="294">
        <v>36.456</v>
      </c>
      <c r="J3452" s="291" t="s">
        <v>1169</v>
      </c>
      <c r="K3452" s="294">
        <v>227.85</v>
      </c>
      <c r="L3452" s="294">
        <v>3473.25</v>
      </c>
      <c r="M3452" s="294">
        <v>3245.4</v>
      </c>
      <c r="N3452" s="291" t="s">
        <v>42</v>
      </c>
    </row>
    <row r="3453" s="291" customFormat="1" hidden="1" outlineLevel="2" spans="1:14">
      <c r="A3453" s="291">
        <v>3154</v>
      </c>
      <c r="B3453" s="291" t="s">
        <v>1164</v>
      </c>
      <c r="C3453" s="291" t="s">
        <v>1775</v>
      </c>
      <c r="D3453" s="291" t="s">
        <v>231</v>
      </c>
      <c r="E3453" s="291" t="s">
        <v>1166</v>
      </c>
      <c r="F3453" s="291" t="s">
        <v>1167</v>
      </c>
      <c r="G3453" s="291" t="s">
        <v>1173</v>
      </c>
      <c r="H3453" s="294">
        <v>18.23</v>
      </c>
      <c r="I3453" s="294">
        <v>36.456</v>
      </c>
      <c r="J3453" s="291" t="s">
        <v>1169</v>
      </c>
      <c r="K3453" s="294">
        <v>227.85</v>
      </c>
      <c r="L3453" s="294">
        <v>3473.25</v>
      </c>
      <c r="M3453" s="294">
        <v>3245.4</v>
      </c>
      <c r="N3453" s="291" t="s">
        <v>42</v>
      </c>
    </row>
    <row r="3454" s="291" customFormat="1" hidden="1" outlineLevel="2" spans="1:14">
      <c r="A3454" s="291">
        <v>3155</v>
      </c>
      <c r="B3454" s="291" t="s">
        <v>1164</v>
      </c>
      <c r="C3454" s="291" t="s">
        <v>1775</v>
      </c>
      <c r="D3454" s="291" t="s">
        <v>231</v>
      </c>
      <c r="E3454" s="291" t="s">
        <v>1166</v>
      </c>
      <c r="F3454" s="291" t="s">
        <v>1167</v>
      </c>
      <c r="G3454" s="291" t="s">
        <v>1174</v>
      </c>
      <c r="H3454" s="294">
        <v>18.23</v>
      </c>
      <c r="I3454" s="294">
        <v>36.456</v>
      </c>
      <c r="J3454" s="291" t="s">
        <v>1169</v>
      </c>
      <c r="K3454" s="294">
        <v>227.85</v>
      </c>
      <c r="L3454" s="294">
        <v>3473.25</v>
      </c>
      <c r="M3454" s="294">
        <v>3245.4</v>
      </c>
      <c r="N3454" s="291" t="s">
        <v>42</v>
      </c>
    </row>
    <row r="3455" s="291" customFormat="1" hidden="1" outlineLevel="2" spans="1:14">
      <c r="A3455" s="291">
        <v>3156</v>
      </c>
      <c r="B3455" s="291" t="s">
        <v>1164</v>
      </c>
      <c r="C3455" s="291" t="s">
        <v>1775</v>
      </c>
      <c r="D3455" s="291" t="s">
        <v>231</v>
      </c>
      <c r="E3455" s="291" t="s">
        <v>1166</v>
      </c>
      <c r="F3455" s="291" t="s">
        <v>1167</v>
      </c>
      <c r="G3455" s="291" t="s">
        <v>1175</v>
      </c>
      <c r="H3455" s="294">
        <v>18.23</v>
      </c>
      <c r="I3455" s="294">
        <v>36.456</v>
      </c>
      <c r="J3455" s="291" t="s">
        <v>1169</v>
      </c>
      <c r="K3455" s="294">
        <v>227.85</v>
      </c>
      <c r="L3455" s="294">
        <v>3473.25</v>
      </c>
      <c r="M3455" s="294">
        <v>3245.4</v>
      </c>
      <c r="N3455" s="291" t="s">
        <v>42</v>
      </c>
    </row>
    <row r="3456" s="291" customFormat="1" outlineLevel="1" collapsed="1" spans="4:14">
      <c r="D3456" s="293" t="s">
        <v>1776</v>
      </c>
      <c r="H3456" s="294">
        <f>SUBTOTAL(9,H3445:H3455)</f>
        <v>200.53</v>
      </c>
      <c r="I3456" s="294">
        <f>SUBTOTAL(9,I3445:I3455)</f>
        <v>401.016</v>
      </c>
      <c r="K3456" s="294"/>
      <c r="L3456" s="294"/>
      <c r="M3456" s="294"/>
      <c r="N3456" s="291">
        <f>SUBTOTAL(9,N3445:N3455)</f>
        <v>0</v>
      </c>
    </row>
    <row r="3457" s="291" customFormat="1" hidden="1" outlineLevel="2" spans="1:14">
      <c r="A3457" s="291">
        <v>3157</v>
      </c>
      <c r="B3457" s="291" t="s">
        <v>1164</v>
      </c>
      <c r="C3457" s="291" t="s">
        <v>1777</v>
      </c>
      <c r="D3457" s="291" t="s">
        <v>1096</v>
      </c>
      <c r="E3457" s="291" t="s">
        <v>1166</v>
      </c>
      <c r="F3457" s="291" t="s">
        <v>1167</v>
      </c>
      <c r="G3457" s="291" t="s">
        <v>1181</v>
      </c>
      <c r="H3457" s="294">
        <v>18.22</v>
      </c>
      <c r="I3457" s="294">
        <v>36.44</v>
      </c>
      <c r="J3457" s="291" t="s">
        <v>1169</v>
      </c>
      <c r="K3457" s="294">
        <v>227.75</v>
      </c>
      <c r="L3457" s="294">
        <v>3473.25</v>
      </c>
      <c r="M3457" s="294">
        <v>3245.5</v>
      </c>
      <c r="N3457" s="291" t="s">
        <v>42</v>
      </c>
    </row>
    <row r="3458" s="291" customFormat="1" outlineLevel="1" collapsed="1" spans="4:14">
      <c r="D3458" s="293" t="s">
        <v>1778</v>
      </c>
      <c r="H3458" s="294">
        <f>SUBTOTAL(9,H3457)</f>
        <v>18.22</v>
      </c>
      <c r="I3458" s="294">
        <f>SUBTOTAL(9,I3457)</f>
        <v>36.44</v>
      </c>
      <c r="K3458" s="294"/>
      <c r="L3458" s="294"/>
      <c r="M3458" s="294"/>
      <c r="N3458" s="291">
        <f>SUBTOTAL(9,N3457)</f>
        <v>0</v>
      </c>
    </row>
    <row r="3459" s="291" customFormat="1" hidden="1" outlineLevel="2" spans="1:14">
      <c r="A3459" s="291">
        <v>3158</v>
      </c>
      <c r="B3459" s="291" t="s">
        <v>1164</v>
      </c>
      <c r="C3459" s="291" t="s">
        <v>1779</v>
      </c>
      <c r="D3459" s="291" t="s">
        <v>679</v>
      </c>
      <c r="E3459" s="291" t="s">
        <v>1166</v>
      </c>
      <c r="F3459" s="291" t="s">
        <v>1167</v>
      </c>
      <c r="G3459" s="291" t="s">
        <v>1178</v>
      </c>
      <c r="H3459" s="294">
        <v>18.23</v>
      </c>
      <c r="I3459" s="294">
        <v>36.456</v>
      </c>
      <c r="J3459" s="291" t="s">
        <v>1169</v>
      </c>
      <c r="K3459" s="294">
        <v>227.85</v>
      </c>
      <c r="L3459" s="294">
        <v>3473.25</v>
      </c>
      <c r="M3459" s="294">
        <v>3245.4</v>
      </c>
      <c r="N3459" s="291" t="s">
        <v>42</v>
      </c>
    </row>
    <row r="3460" s="291" customFormat="1" hidden="1" outlineLevel="2" spans="1:14">
      <c r="A3460" s="291">
        <v>3159</v>
      </c>
      <c r="B3460" s="291" t="s">
        <v>1164</v>
      </c>
      <c r="C3460" s="291" t="s">
        <v>1779</v>
      </c>
      <c r="D3460" s="291" t="s">
        <v>679</v>
      </c>
      <c r="E3460" s="291" t="s">
        <v>1166</v>
      </c>
      <c r="F3460" s="291" t="s">
        <v>1167</v>
      </c>
      <c r="G3460" s="291" t="s">
        <v>1179</v>
      </c>
      <c r="H3460" s="294">
        <v>18.23</v>
      </c>
      <c r="I3460" s="294">
        <v>36.456</v>
      </c>
      <c r="J3460" s="291" t="s">
        <v>1169</v>
      </c>
      <c r="K3460" s="294">
        <v>227.85</v>
      </c>
      <c r="L3460" s="294">
        <v>3473.25</v>
      </c>
      <c r="M3460" s="294">
        <v>3245.4</v>
      </c>
      <c r="N3460" s="291" t="s">
        <v>42</v>
      </c>
    </row>
    <row r="3461" s="291" customFormat="1" hidden="1" outlineLevel="2" spans="1:14">
      <c r="A3461" s="291">
        <v>3160</v>
      </c>
      <c r="B3461" s="291" t="s">
        <v>1164</v>
      </c>
      <c r="C3461" s="291" t="s">
        <v>1779</v>
      </c>
      <c r="D3461" s="291" t="s">
        <v>679</v>
      </c>
      <c r="E3461" s="291" t="s">
        <v>1166</v>
      </c>
      <c r="F3461" s="291" t="s">
        <v>1167</v>
      </c>
      <c r="G3461" s="291" t="s">
        <v>1180</v>
      </c>
      <c r="H3461" s="294">
        <v>18.23</v>
      </c>
      <c r="I3461" s="294">
        <v>36.456</v>
      </c>
      <c r="J3461" s="291" t="s">
        <v>1169</v>
      </c>
      <c r="K3461" s="294">
        <v>227.85</v>
      </c>
      <c r="L3461" s="294">
        <v>3473.25</v>
      </c>
      <c r="M3461" s="294">
        <v>3245.4</v>
      </c>
      <c r="N3461" s="291" t="s">
        <v>42</v>
      </c>
    </row>
    <row r="3462" s="291" customFormat="1" hidden="1" outlineLevel="2" spans="1:14">
      <c r="A3462" s="291">
        <v>3161</v>
      </c>
      <c r="B3462" s="291" t="s">
        <v>1164</v>
      </c>
      <c r="C3462" s="291" t="s">
        <v>1779</v>
      </c>
      <c r="D3462" s="291" t="s">
        <v>679</v>
      </c>
      <c r="E3462" s="291" t="s">
        <v>1166</v>
      </c>
      <c r="F3462" s="291" t="s">
        <v>1167</v>
      </c>
      <c r="G3462" s="291" t="s">
        <v>1181</v>
      </c>
      <c r="H3462" s="294">
        <v>18.23</v>
      </c>
      <c r="I3462" s="294">
        <v>36.456</v>
      </c>
      <c r="J3462" s="291" t="s">
        <v>1169</v>
      </c>
      <c r="K3462" s="294">
        <v>227.85</v>
      </c>
      <c r="L3462" s="294">
        <v>3473.25</v>
      </c>
      <c r="M3462" s="294">
        <v>3245.4</v>
      </c>
      <c r="N3462" s="291" t="s">
        <v>42</v>
      </c>
    </row>
    <row r="3463" s="291" customFormat="1" hidden="1" outlineLevel="2" spans="1:14">
      <c r="A3463" s="291">
        <v>3162</v>
      </c>
      <c r="B3463" s="291" t="s">
        <v>1164</v>
      </c>
      <c r="C3463" s="291" t="s">
        <v>1779</v>
      </c>
      <c r="D3463" s="291" t="s">
        <v>679</v>
      </c>
      <c r="E3463" s="291" t="s">
        <v>1166</v>
      </c>
      <c r="F3463" s="291" t="s">
        <v>1167</v>
      </c>
      <c r="G3463" s="291" t="s">
        <v>1168</v>
      </c>
      <c r="H3463" s="294">
        <v>18.23</v>
      </c>
      <c r="I3463" s="294">
        <v>36.456</v>
      </c>
      <c r="J3463" s="291" t="s">
        <v>1169</v>
      </c>
      <c r="K3463" s="294">
        <v>227.85</v>
      </c>
      <c r="L3463" s="294">
        <v>3473.25</v>
      </c>
      <c r="M3463" s="294">
        <v>3245.4</v>
      </c>
      <c r="N3463" s="291" t="s">
        <v>42</v>
      </c>
    </row>
    <row r="3464" s="291" customFormat="1" hidden="1" outlineLevel="2" spans="1:14">
      <c r="A3464" s="291">
        <v>3163</v>
      </c>
      <c r="B3464" s="291" t="s">
        <v>1164</v>
      </c>
      <c r="C3464" s="291" t="s">
        <v>1779</v>
      </c>
      <c r="D3464" s="291" t="s">
        <v>679</v>
      </c>
      <c r="E3464" s="291" t="s">
        <v>1166</v>
      </c>
      <c r="F3464" s="291" t="s">
        <v>1167</v>
      </c>
      <c r="G3464" s="291" t="s">
        <v>1170</v>
      </c>
      <c r="H3464" s="294">
        <v>18.23</v>
      </c>
      <c r="I3464" s="294">
        <v>36.456</v>
      </c>
      <c r="J3464" s="291" t="s">
        <v>1169</v>
      </c>
      <c r="K3464" s="294">
        <v>227.85</v>
      </c>
      <c r="L3464" s="294">
        <v>3473.25</v>
      </c>
      <c r="M3464" s="294">
        <v>3245.4</v>
      </c>
      <c r="N3464" s="291" t="s">
        <v>42</v>
      </c>
    </row>
    <row r="3465" s="291" customFormat="1" hidden="1" outlineLevel="2" spans="1:14">
      <c r="A3465" s="291">
        <v>3164</v>
      </c>
      <c r="B3465" s="291" t="s">
        <v>1164</v>
      </c>
      <c r="C3465" s="291" t="s">
        <v>1779</v>
      </c>
      <c r="D3465" s="291" t="s">
        <v>679</v>
      </c>
      <c r="E3465" s="291" t="s">
        <v>1166</v>
      </c>
      <c r="F3465" s="291" t="s">
        <v>1167</v>
      </c>
      <c r="G3465" s="291" t="s">
        <v>1171</v>
      </c>
      <c r="H3465" s="294">
        <v>18.23</v>
      </c>
      <c r="I3465" s="294">
        <v>36.456</v>
      </c>
      <c r="J3465" s="291" t="s">
        <v>1169</v>
      </c>
      <c r="K3465" s="294">
        <v>227.85</v>
      </c>
      <c r="L3465" s="294">
        <v>3473.25</v>
      </c>
      <c r="M3465" s="294">
        <v>3245.4</v>
      </c>
      <c r="N3465" s="291" t="s">
        <v>42</v>
      </c>
    </row>
    <row r="3466" s="291" customFormat="1" hidden="1" outlineLevel="2" spans="1:14">
      <c r="A3466" s="291">
        <v>3165</v>
      </c>
      <c r="B3466" s="291" t="s">
        <v>1164</v>
      </c>
      <c r="C3466" s="291" t="s">
        <v>1779</v>
      </c>
      <c r="D3466" s="291" t="s">
        <v>679</v>
      </c>
      <c r="E3466" s="291" t="s">
        <v>1166</v>
      </c>
      <c r="F3466" s="291" t="s">
        <v>1167</v>
      </c>
      <c r="G3466" s="291" t="s">
        <v>1172</v>
      </c>
      <c r="H3466" s="294">
        <v>18.23</v>
      </c>
      <c r="I3466" s="294">
        <v>36.456</v>
      </c>
      <c r="J3466" s="291" t="s">
        <v>1169</v>
      </c>
      <c r="K3466" s="294">
        <v>227.85</v>
      </c>
      <c r="L3466" s="294">
        <v>3473.25</v>
      </c>
      <c r="M3466" s="294">
        <v>3245.4</v>
      </c>
      <c r="N3466" s="291" t="s">
        <v>42</v>
      </c>
    </row>
    <row r="3467" s="291" customFormat="1" hidden="1" outlineLevel="2" spans="1:14">
      <c r="A3467" s="291">
        <v>3166</v>
      </c>
      <c r="B3467" s="291" t="s">
        <v>1164</v>
      </c>
      <c r="C3467" s="291" t="s">
        <v>1779</v>
      </c>
      <c r="D3467" s="291" t="s">
        <v>679</v>
      </c>
      <c r="E3467" s="291" t="s">
        <v>1166</v>
      </c>
      <c r="F3467" s="291" t="s">
        <v>1167</v>
      </c>
      <c r="G3467" s="291" t="s">
        <v>1173</v>
      </c>
      <c r="H3467" s="294">
        <v>18.23</v>
      </c>
      <c r="I3467" s="294">
        <v>36.456</v>
      </c>
      <c r="J3467" s="291" t="s">
        <v>1169</v>
      </c>
      <c r="K3467" s="294">
        <v>227.85</v>
      </c>
      <c r="L3467" s="294">
        <v>3473.25</v>
      </c>
      <c r="M3467" s="294">
        <v>3245.4</v>
      </c>
      <c r="N3467" s="291" t="s">
        <v>42</v>
      </c>
    </row>
    <row r="3468" s="291" customFormat="1" hidden="1" outlineLevel="2" spans="1:14">
      <c r="A3468" s="291">
        <v>3167</v>
      </c>
      <c r="B3468" s="291" t="s">
        <v>1164</v>
      </c>
      <c r="C3468" s="291" t="s">
        <v>1779</v>
      </c>
      <c r="D3468" s="291" t="s">
        <v>679</v>
      </c>
      <c r="E3468" s="291" t="s">
        <v>1166</v>
      </c>
      <c r="F3468" s="291" t="s">
        <v>1167</v>
      </c>
      <c r="G3468" s="291" t="s">
        <v>1174</v>
      </c>
      <c r="H3468" s="294">
        <v>18.23</v>
      </c>
      <c r="I3468" s="294">
        <v>36.456</v>
      </c>
      <c r="J3468" s="291" t="s">
        <v>1169</v>
      </c>
      <c r="K3468" s="294">
        <v>227.85</v>
      </c>
      <c r="L3468" s="294">
        <v>3473.25</v>
      </c>
      <c r="M3468" s="294">
        <v>3245.4</v>
      </c>
      <c r="N3468" s="291" t="s">
        <v>42</v>
      </c>
    </row>
    <row r="3469" s="291" customFormat="1" hidden="1" outlineLevel="2" spans="1:14">
      <c r="A3469" s="291">
        <v>3168</v>
      </c>
      <c r="B3469" s="291" t="s">
        <v>1164</v>
      </c>
      <c r="C3469" s="291" t="s">
        <v>1779</v>
      </c>
      <c r="D3469" s="291" t="s">
        <v>679</v>
      </c>
      <c r="E3469" s="291" t="s">
        <v>1166</v>
      </c>
      <c r="F3469" s="291" t="s">
        <v>1167</v>
      </c>
      <c r="G3469" s="291" t="s">
        <v>1175</v>
      </c>
      <c r="H3469" s="294">
        <v>18.23</v>
      </c>
      <c r="I3469" s="294">
        <v>36.456</v>
      </c>
      <c r="J3469" s="291" t="s">
        <v>1169</v>
      </c>
      <c r="K3469" s="294">
        <v>227.85</v>
      </c>
      <c r="L3469" s="294">
        <v>3473.25</v>
      </c>
      <c r="M3469" s="294">
        <v>3245.4</v>
      </c>
      <c r="N3469" s="291" t="s">
        <v>42</v>
      </c>
    </row>
    <row r="3470" s="291" customFormat="1" outlineLevel="1" collapsed="1" spans="4:14">
      <c r="D3470" s="293" t="s">
        <v>1780</v>
      </c>
      <c r="H3470" s="294">
        <f>SUBTOTAL(9,H3459:H3469)</f>
        <v>200.53</v>
      </c>
      <c r="I3470" s="294">
        <f>SUBTOTAL(9,I3459:I3469)</f>
        <v>401.016</v>
      </c>
      <c r="K3470" s="294"/>
      <c r="L3470" s="294"/>
      <c r="M3470" s="294"/>
      <c r="N3470" s="291">
        <f>SUBTOTAL(9,N3459:N3469)</f>
        <v>0</v>
      </c>
    </row>
    <row r="3471" s="291" customFormat="1" hidden="1" outlineLevel="2" spans="1:14">
      <c r="A3471" s="291">
        <v>3169</v>
      </c>
      <c r="B3471" s="291" t="s">
        <v>1164</v>
      </c>
      <c r="C3471" s="291" t="s">
        <v>1781</v>
      </c>
      <c r="D3471" s="291" t="s">
        <v>945</v>
      </c>
      <c r="E3471" s="291" t="s">
        <v>1166</v>
      </c>
      <c r="F3471" s="291" t="s">
        <v>1167</v>
      </c>
      <c r="G3471" s="291" t="s">
        <v>1170</v>
      </c>
      <c r="H3471" s="294">
        <v>18.22</v>
      </c>
      <c r="I3471" s="294">
        <v>36.44</v>
      </c>
      <c r="J3471" s="291" t="s">
        <v>1169</v>
      </c>
      <c r="K3471" s="294">
        <v>227.75</v>
      </c>
      <c r="L3471" s="294">
        <v>3473.25</v>
      </c>
      <c r="M3471" s="294">
        <v>3245.5</v>
      </c>
      <c r="N3471" s="291" t="s">
        <v>42</v>
      </c>
    </row>
    <row r="3472" s="291" customFormat="1" hidden="1" outlineLevel="2" spans="1:14">
      <c r="A3472" s="291">
        <v>3170</v>
      </c>
      <c r="B3472" s="291" t="s">
        <v>1164</v>
      </c>
      <c r="C3472" s="291" t="s">
        <v>1781</v>
      </c>
      <c r="D3472" s="291" t="s">
        <v>945</v>
      </c>
      <c r="E3472" s="291" t="s">
        <v>1166</v>
      </c>
      <c r="F3472" s="291" t="s">
        <v>1167</v>
      </c>
      <c r="G3472" s="291" t="s">
        <v>1171</v>
      </c>
      <c r="H3472" s="294">
        <v>18.22</v>
      </c>
      <c r="I3472" s="294">
        <v>36.44</v>
      </c>
      <c r="J3472" s="291" t="s">
        <v>1169</v>
      </c>
      <c r="K3472" s="294">
        <v>227.75</v>
      </c>
      <c r="L3472" s="294">
        <v>3473.25</v>
      </c>
      <c r="M3472" s="294">
        <v>3245.5</v>
      </c>
      <c r="N3472" s="291" t="s">
        <v>42</v>
      </c>
    </row>
    <row r="3473" s="291" customFormat="1" hidden="1" outlineLevel="2" spans="1:14">
      <c r="A3473" s="291">
        <v>3171</v>
      </c>
      <c r="B3473" s="291" t="s">
        <v>1164</v>
      </c>
      <c r="C3473" s="291" t="s">
        <v>1781</v>
      </c>
      <c r="D3473" s="291" t="s">
        <v>945</v>
      </c>
      <c r="E3473" s="291" t="s">
        <v>1166</v>
      </c>
      <c r="F3473" s="291" t="s">
        <v>1167</v>
      </c>
      <c r="G3473" s="291" t="s">
        <v>1172</v>
      </c>
      <c r="H3473" s="294">
        <v>18.22</v>
      </c>
      <c r="I3473" s="294">
        <v>36.44</v>
      </c>
      <c r="J3473" s="291" t="s">
        <v>1169</v>
      </c>
      <c r="K3473" s="294">
        <v>227.75</v>
      </c>
      <c r="L3473" s="294">
        <v>3473.25</v>
      </c>
      <c r="M3473" s="294">
        <v>3245.5</v>
      </c>
      <c r="N3473" s="291" t="s">
        <v>42</v>
      </c>
    </row>
    <row r="3474" s="291" customFormat="1" hidden="1" outlineLevel="2" spans="1:14">
      <c r="A3474" s="291">
        <v>3172</v>
      </c>
      <c r="B3474" s="291" t="s">
        <v>1164</v>
      </c>
      <c r="C3474" s="291" t="s">
        <v>1781</v>
      </c>
      <c r="D3474" s="291" t="s">
        <v>945</v>
      </c>
      <c r="E3474" s="291" t="s">
        <v>1166</v>
      </c>
      <c r="F3474" s="291" t="s">
        <v>1167</v>
      </c>
      <c r="G3474" s="291" t="s">
        <v>1173</v>
      </c>
      <c r="H3474" s="294">
        <v>18.22</v>
      </c>
      <c r="I3474" s="294">
        <v>36.44</v>
      </c>
      <c r="J3474" s="291" t="s">
        <v>1169</v>
      </c>
      <c r="K3474" s="294">
        <v>227.75</v>
      </c>
      <c r="L3474" s="294">
        <v>3473.25</v>
      </c>
      <c r="M3474" s="294">
        <v>3245.5</v>
      </c>
      <c r="N3474" s="291" t="s">
        <v>42</v>
      </c>
    </row>
    <row r="3475" s="291" customFormat="1" hidden="1" outlineLevel="2" spans="1:14">
      <c r="A3475" s="291">
        <v>3173</v>
      </c>
      <c r="B3475" s="291" t="s">
        <v>1164</v>
      </c>
      <c r="C3475" s="291" t="s">
        <v>1781</v>
      </c>
      <c r="D3475" s="291" t="s">
        <v>945</v>
      </c>
      <c r="E3475" s="291" t="s">
        <v>1166</v>
      </c>
      <c r="F3475" s="291" t="s">
        <v>1167</v>
      </c>
      <c r="G3475" s="291" t="s">
        <v>1174</v>
      </c>
      <c r="H3475" s="294">
        <v>18.22</v>
      </c>
      <c r="I3475" s="294">
        <v>36.44</v>
      </c>
      <c r="J3475" s="291" t="s">
        <v>1169</v>
      </c>
      <c r="K3475" s="294">
        <v>227.75</v>
      </c>
      <c r="L3475" s="294">
        <v>3473.25</v>
      </c>
      <c r="M3475" s="294">
        <v>3245.5</v>
      </c>
      <c r="N3475" s="291" t="s">
        <v>42</v>
      </c>
    </row>
    <row r="3476" s="291" customFormat="1" hidden="1" outlineLevel="2" spans="1:14">
      <c r="A3476" s="291">
        <v>3174</v>
      </c>
      <c r="B3476" s="291" t="s">
        <v>1164</v>
      </c>
      <c r="C3476" s="291" t="s">
        <v>1781</v>
      </c>
      <c r="D3476" s="291" t="s">
        <v>945</v>
      </c>
      <c r="E3476" s="291" t="s">
        <v>1166</v>
      </c>
      <c r="F3476" s="291" t="s">
        <v>1167</v>
      </c>
      <c r="G3476" s="291" t="s">
        <v>1175</v>
      </c>
      <c r="H3476" s="294">
        <v>18.22</v>
      </c>
      <c r="I3476" s="294">
        <v>36.44</v>
      </c>
      <c r="J3476" s="291" t="s">
        <v>1169</v>
      </c>
      <c r="K3476" s="294">
        <v>227.75</v>
      </c>
      <c r="L3476" s="294">
        <v>3473.25</v>
      </c>
      <c r="M3476" s="294">
        <v>3245.5</v>
      </c>
      <c r="N3476" s="291" t="s">
        <v>42</v>
      </c>
    </row>
    <row r="3477" s="291" customFormat="1" outlineLevel="1" collapsed="1" spans="4:14">
      <c r="D3477" s="293" t="s">
        <v>1782</v>
      </c>
      <c r="H3477" s="294">
        <f>SUBTOTAL(9,H3471:H3476)</f>
        <v>109.32</v>
      </c>
      <c r="I3477" s="294">
        <f>SUBTOTAL(9,I3471:I3476)</f>
        <v>218.64</v>
      </c>
      <c r="K3477" s="294"/>
      <c r="L3477" s="294"/>
      <c r="M3477" s="294"/>
      <c r="N3477" s="291">
        <f>SUBTOTAL(9,N3471:N3476)</f>
        <v>0</v>
      </c>
    </row>
    <row r="3478" s="291" customFormat="1" hidden="1" outlineLevel="2" spans="1:14">
      <c r="A3478" s="291">
        <v>3175</v>
      </c>
      <c r="B3478" s="291" t="s">
        <v>1164</v>
      </c>
      <c r="C3478" s="291" t="s">
        <v>1783</v>
      </c>
      <c r="D3478" s="291" t="s">
        <v>921</v>
      </c>
      <c r="E3478" s="291" t="s">
        <v>1166</v>
      </c>
      <c r="F3478" s="291" t="s">
        <v>1167</v>
      </c>
      <c r="G3478" s="291" t="s">
        <v>1168</v>
      </c>
      <c r="H3478" s="294">
        <v>18.22</v>
      </c>
      <c r="I3478" s="294">
        <v>36.44</v>
      </c>
      <c r="J3478" s="291" t="s">
        <v>1169</v>
      </c>
      <c r="K3478" s="294">
        <v>227.75</v>
      </c>
      <c r="L3478" s="294">
        <v>3473.25</v>
      </c>
      <c r="M3478" s="294">
        <v>3245.5</v>
      </c>
      <c r="N3478" s="291" t="s">
        <v>42</v>
      </c>
    </row>
    <row r="3479" s="291" customFormat="1" hidden="1" outlineLevel="2" spans="1:14">
      <c r="A3479" s="291">
        <v>3176</v>
      </c>
      <c r="B3479" s="291" t="s">
        <v>1164</v>
      </c>
      <c r="C3479" s="291" t="s">
        <v>1783</v>
      </c>
      <c r="D3479" s="291" t="s">
        <v>921</v>
      </c>
      <c r="E3479" s="291" t="s">
        <v>1166</v>
      </c>
      <c r="F3479" s="291" t="s">
        <v>1167</v>
      </c>
      <c r="G3479" s="291" t="s">
        <v>1170</v>
      </c>
      <c r="H3479" s="294">
        <v>18.22</v>
      </c>
      <c r="I3479" s="294">
        <v>36.44</v>
      </c>
      <c r="J3479" s="291" t="s">
        <v>1169</v>
      </c>
      <c r="K3479" s="294">
        <v>227.75</v>
      </c>
      <c r="L3479" s="294">
        <v>3473.25</v>
      </c>
      <c r="M3479" s="294">
        <v>3245.5</v>
      </c>
      <c r="N3479" s="291" t="s">
        <v>42</v>
      </c>
    </row>
    <row r="3480" s="291" customFormat="1" hidden="1" outlineLevel="2" spans="1:14">
      <c r="A3480" s="291">
        <v>3177</v>
      </c>
      <c r="B3480" s="291" t="s">
        <v>1164</v>
      </c>
      <c r="C3480" s="291" t="s">
        <v>1783</v>
      </c>
      <c r="D3480" s="291" t="s">
        <v>921</v>
      </c>
      <c r="E3480" s="291" t="s">
        <v>1166</v>
      </c>
      <c r="F3480" s="291" t="s">
        <v>1167</v>
      </c>
      <c r="G3480" s="291" t="s">
        <v>1171</v>
      </c>
      <c r="H3480" s="294">
        <v>18.22</v>
      </c>
      <c r="I3480" s="294">
        <v>36.44</v>
      </c>
      <c r="J3480" s="291" t="s">
        <v>1169</v>
      </c>
      <c r="K3480" s="294">
        <v>227.75</v>
      </c>
      <c r="L3480" s="294">
        <v>3473.25</v>
      </c>
      <c r="M3480" s="294">
        <v>3245.5</v>
      </c>
      <c r="N3480" s="291" t="s">
        <v>42</v>
      </c>
    </row>
    <row r="3481" s="291" customFormat="1" hidden="1" outlineLevel="2" spans="1:14">
      <c r="A3481" s="291">
        <v>3178</v>
      </c>
      <c r="B3481" s="291" t="s">
        <v>1164</v>
      </c>
      <c r="C3481" s="291" t="s">
        <v>1783</v>
      </c>
      <c r="D3481" s="291" t="s">
        <v>921</v>
      </c>
      <c r="E3481" s="291" t="s">
        <v>1166</v>
      </c>
      <c r="F3481" s="291" t="s">
        <v>1167</v>
      </c>
      <c r="G3481" s="291" t="s">
        <v>1172</v>
      </c>
      <c r="H3481" s="294">
        <v>18.22</v>
      </c>
      <c r="I3481" s="294">
        <v>36.44</v>
      </c>
      <c r="J3481" s="291" t="s">
        <v>1169</v>
      </c>
      <c r="K3481" s="294">
        <v>227.75</v>
      </c>
      <c r="L3481" s="294">
        <v>3473.25</v>
      </c>
      <c r="M3481" s="294">
        <v>3245.5</v>
      </c>
      <c r="N3481" s="291" t="s">
        <v>42</v>
      </c>
    </row>
    <row r="3482" s="291" customFormat="1" hidden="1" outlineLevel="2" spans="1:14">
      <c r="A3482" s="291">
        <v>3179</v>
      </c>
      <c r="B3482" s="291" t="s">
        <v>1164</v>
      </c>
      <c r="C3482" s="291" t="s">
        <v>1783</v>
      </c>
      <c r="D3482" s="291" t="s">
        <v>921</v>
      </c>
      <c r="E3482" s="291" t="s">
        <v>1166</v>
      </c>
      <c r="F3482" s="291" t="s">
        <v>1167</v>
      </c>
      <c r="G3482" s="291" t="s">
        <v>1173</v>
      </c>
      <c r="H3482" s="294">
        <v>18.22</v>
      </c>
      <c r="I3482" s="294">
        <v>36.44</v>
      </c>
      <c r="J3482" s="291" t="s">
        <v>1169</v>
      </c>
      <c r="K3482" s="294">
        <v>227.75</v>
      </c>
      <c r="L3482" s="294">
        <v>3473.25</v>
      </c>
      <c r="M3482" s="294">
        <v>3245.5</v>
      </c>
      <c r="N3482" s="291" t="s">
        <v>42</v>
      </c>
    </row>
    <row r="3483" s="291" customFormat="1" hidden="1" outlineLevel="2" spans="1:14">
      <c r="A3483" s="291">
        <v>3180</v>
      </c>
      <c r="B3483" s="291" t="s">
        <v>1164</v>
      </c>
      <c r="C3483" s="291" t="s">
        <v>1783</v>
      </c>
      <c r="D3483" s="291" t="s">
        <v>921</v>
      </c>
      <c r="E3483" s="291" t="s">
        <v>1166</v>
      </c>
      <c r="F3483" s="291" t="s">
        <v>1167</v>
      </c>
      <c r="G3483" s="291" t="s">
        <v>1174</v>
      </c>
      <c r="H3483" s="294">
        <v>18.22</v>
      </c>
      <c r="I3483" s="294">
        <v>36.44</v>
      </c>
      <c r="J3483" s="291" t="s">
        <v>1169</v>
      </c>
      <c r="K3483" s="294">
        <v>227.75</v>
      </c>
      <c r="L3483" s="294">
        <v>3473.25</v>
      </c>
      <c r="M3483" s="294">
        <v>3245.5</v>
      </c>
      <c r="N3483" s="291" t="s">
        <v>42</v>
      </c>
    </row>
    <row r="3484" s="291" customFormat="1" hidden="1" outlineLevel="2" spans="1:14">
      <c r="A3484" s="291">
        <v>3181</v>
      </c>
      <c r="B3484" s="291" t="s">
        <v>1164</v>
      </c>
      <c r="C3484" s="291" t="s">
        <v>1783</v>
      </c>
      <c r="D3484" s="291" t="s">
        <v>921</v>
      </c>
      <c r="E3484" s="291" t="s">
        <v>1166</v>
      </c>
      <c r="F3484" s="291" t="s">
        <v>1167</v>
      </c>
      <c r="G3484" s="291" t="s">
        <v>1175</v>
      </c>
      <c r="H3484" s="294">
        <v>18.22</v>
      </c>
      <c r="I3484" s="294">
        <v>36.44</v>
      </c>
      <c r="J3484" s="291" t="s">
        <v>1169</v>
      </c>
      <c r="K3484" s="294">
        <v>227.75</v>
      </c>
      <c r="L3484" s="294">
        <v>3473.25</v>
      </c>
      <c r="M3484" s="294">
        <v>3245.5</v>
      </c>
      <c r="N3484" s="291" t="s">
        <v>42</v>
      </c>
    </row>
    <row r="3485" s="291" customFormat="1" outlineLevel="1" collapsed="1" spans="4:14">
      <c r="D3485" s="293" t="s">
        <v>1784</v>
      </c>
      <c r="H3485" s="294">
        <f>SUBTOTAL(9,H3478:H3484)</f>
        <v>127.54</v>
      </c>
      <c r="I3485" s="294">
        <f>SUBTOTAL(9,I3478:I3484)</f>
        <v>255.08</v>
      </c>
      <c r="K3485" s="294"/>
      <c r="L3485" s="294"/>
      <c r="M3485" s="294"/>
      <c r="N3485" s="291">
        <f>SUBTOTAL(9,N3478:N3484)</f>
        <v>0</v>
      </c>
    </row>
    <row r="3486" s="291" customFormat="1" hidden="1" outlineLevel="2" spans="1:14">
      <c r="A3486" s="291">
        <v>3182</v>
      </c>
      <c r="B3486" s="291" t="s">
        <v>1164</v>
      </c>
      <c r="C3486" s="291" t="s">
        <v>1785</v>
      </c>
      <c r="D3486" s="291" t="s">
        <v>613</v>
      </c>
      <c r="E3486" s="291" t="s">
        <v>1166</v>
      </c>
      <c r="F3486" s="291" t="s">
        <v>1167</v>
      </c>
      <c r="G3486" s="291" t="s">
        <v>1178</v>
      </c>
      <c r="H3486" s="294">
        <v>18.22</v>
      </c>
      <c r="I3486" s="294">
        <v>36.44</v>
      </c>
      <c r="J3486" s="291" t="s">
        <v>1169</v>
      </c>
      <c r="K3486" s="294">
        <v>227.75</v>
      </c>
      <c r="L3486" s="294">
        <v>3473.25</v>
      </c>
      <c r="M3486" s="294">
        <v>3245.5</v>
      </c>
      <c r="N3486" s="291" t="s">
        <v>42</v>
      </c>
    </row>
    <row r="3487" s="291" customFormat="1" hidden="1" outlineLevel="2" spans="1:14">
      <c r="A3487" s="291">
        <v>3183</v>
      </c>
      <c r="B3487" s="291" t="s">
        <v>1164</v>
      </c>
      <c r="C3487" s="291" t="s">
        <v>1785</v>
      </c>
      <c r="D3487" s="291" t="s">
        <v>613</v>
      </c>
      <c r="E3487" s="291" t="s">
        <v>1166</v>
      </c>
      <c r="F3487" s="291" t="s">
        <v>1167</v>
      </c>
      <c r="G3487" s="291" t="s">
        <v>1179</v>
      </c>
      <c r="H3487" s="294">
        <v>18.22</v>
      </c>
      <c r="I3487" s="294">
        <v>36.44</v>
      </c>
      <c r="J3487" s="291" t="s">
        <v>1169</v>
      </c>
      <c r="K3487" s="294">
        <v>227.75</v>
      </c>
      <c r="L3487" s="294">
        <v>3473.25</v>
      </c>
      <c r="M3487" s="294">
        <v>3245.5</v>
      </c>
      <c r="N3487" s="291" t="s">
        <v>42</v>
      </c>
    </row>
    <row r="3488" s="291" customFormat="1" hidden="1" outlineLevel="2" spans="1:14">
      <c r="A3488" s="291">
        <v>3184</v>
      </c>
      <c r="B3488" s="291" t="s">
        <v>1164</v>
      </c>
      <c r="C3488" s="291" t="s">
        <v>1785</v>
      </c>
      <c r="D3488" s="291" t="s">
        <v>613</v>
      </c>
      <c r="E3488" s="291" t="s">
        <v>1166</v>
      </c>
      <c r="F3488" s="291" t="s">
        <v>1167</v>
      </c>
      <c r="G3488" s="291" t="s">
        <v>1180</v>
      </c>
      <c r="H3488" s="294">
        <v>18.22</v>
      </c>
      <c r="I3488" s="294">
        <v>36.44</v>
      </c>
      <c r="J3488" s="291" t="s">
        <v>1169</v>
      </c>
      <c r="K3488" s="294">
        <v>227.75</v>
      </c>
      <c r="L3488" s="294">
        <v>3473.25</v>
      </c>
      <c r="M3488" s="294">
        <v>3245.5</v>
      </c>
      <c r="N3488" s="291" t="s">
        <v>42</v>
      </c>
    </row>
    <row r="3489" s="291" customFormat="1" hidden="1" outlineLevel="2" spans="1:14">
      <c r="A3489" s="291">
        <v>3185</v>
      </c>
      <c r="B3489" s="291" t="s">
        <v>1164</v>
      </c>
      <c r="C3489" s="291" t="s">
        <v>1785</v>
      </c>
      <c r="D3489" s="291" t="s">
        <v>613</v>
      </c>
      <c r="E3489" s="291" t="s">
        <v>1166</v>
      </c>
      <c r="F3489" s="291" t="s">
        <v>1167</v>
      </c>
      <c r="G3489" s="291" t="s">
        <v>1181</v>
      </c>
      <c r="H3489" s="294">
        <v>18.22</v>
      </c>
      <c r="I3489" s="294">
        <v>36.44</v>
      </c>
      <c r="J3489" s="291" t="s">
        <v>1169</v>
      </c>
      <c r="K3489" s="294">
        <v>227.75</v>
      </c>
      <c r="L3489" s="294">
        <v>3473.25</v>
      </c>
      <c r="M3489" s="294">
        <v>3245.5</v>
      </c>
      <c r="N3489" s="291" t="s">
        <v>42</v>
      </c>
    </row>
    <row r="3490" s="291" customFormat="1" hidden="1" outlineLevel="2" spans="1:14">
      <c r="A3490" s="291">
        <v>3186</v>
      </c>
      <c r="B3490" s="291" t="s">
        <v>1164</v>
      </c>
      <c r="C3490" s="291" t="s">
        <v>1785</v>
      </c>
      <c r="D3490" s="291" t="s">
        <v>613</v>
      </c>
      <c r="E3490" s="291" t="s">
        <v>1166</v>
      </c>
      <c r="F3490" s="291" t="s">
        <v>1167</v>
      </c>
      <c r="G3490" s="291" t="s">
        <v>1168</v>
      </c>
      <c r="H3490" s="294">
        <v>18.22</v>
      </c>
      <c r="I3490" s="294">
        <v>36.44</v>
      </c>
      <c r="J3490" s="291" t="s">
        <v>1169</v>
      </c>
      <c r="K3490" s="294">
        <v>227.75</v>
      </c>
      <c r="L3490" s="294">
        <v>3473.25</v>
      </c>
      <c r="M3490" s="294">
        <v>3245.5</v>
      </c>
      <c r="N3490" s="291" t="s">
        <v>42</v>
      </c>
    </row>
    <row r="3491" s="291" customFormat="1" hidden="1" outlineLevel="2" spans="1:14">
      <c r="A3491" s="291">
        <v>3187</v>
      </c>
      <c r="B3491" s="291" t="s">
        <v>1164</v>
      </c>
      <c r="C3491" s="291" t="s">
        <v>1785</v>
      </c>
      <c r="D3491" s="291" t="s">
        <v>613</v>
      </c>
      <c r="E3491" s="291" t="s">
        <v>1166</v>
      </c>
      <c r="F3491" s="291" t="s">
        <v>1167</v>
      </c>
      <c r="G3491" s="291" t="s">
        <v>1170</v>
      </c>
      <c r="H3491" s="294">
        <v>18.22</v>
      </c>
      <c r="I3491" s="294">
        <v>36.44</v>
      </c>
      <c r="J3491" s="291" t="s">
        <v>1169</v>
      </c>
      <c r="K3491" s="294">
        <v>227.75</v>
      </c>
      <c r="L3491" s="294">
        <v>3473.25</v>
      </c>
      <c r="M3491" s="294">
        <v>3245.5</v>
      </c>
      <c r="N3491" s="291" t="s">
        <v>42</v>
      </c>
    </row>
    <row r="3492" s="291" customFormat="1" hidden="1" outlineLevel="2" spans="1:14">
      <c r="A3492" s="291">
        <v>3188</v>
      </c>
      <c r="B3492" s="291" t="s">
        <v>1164</v>
      </c>
      <c r="C3492" s="291" t="s">
        <v>1785</v>
      </c>
      <c r="D3492" s="291" t="s">
        <v>613</v>
      </c>
      <c r="E3492" s="291" t="s">
        <v>1166</v>
      </c>
      <c r="F3492" s="291" t="s">
        <v>1167</v>
      </c>
      <c r="G3492" s="291" t="s">
        <v>1171</v>
      </c>
      <c r="H3492" s="294">
        <v>18.22</v>
      </c>
      <c r="I3492" s="294">
        <v>36.44</v>
      </c>
      <c r="J3492" s="291" t="s">
        <v>1169</v>
      </c>
      <c r="K3492" s="294">
        <v>227.75</v>
      </c>
      <c r="L3492" s="294">
        <v>3473.25</v>
      </c>
      <c r="M3492" s="294">
        <v>3245.5</v>
      </c>
      <c r="N3492" s="291" t="s">
        <v>42</v>
      </c>
    </row>
    <row r="3493" s="291" customFormat="1" hidden="1" outlineLevel="2" spans="1:14">
      <c r="A3493" s="291">
        <v>3189</v>
      </c>
      <c r="B3493" s="291" t="s">
        <v>1164</v>
      </c>
      <c r="C3493" s="291" t="s">
        <v>1785</v>
      </c>
      <c r="D3493" s="291" t="s">
        <v>613</v>
      </c>
      <c r="E3493" s="291" t="s">
        <v>1166</v>
      </c>
      <c r="F3493" s="291" t="s">
        <v>1167</v>
      </c>
      <c r="G3493" s="291" t="s">
        <v>1172</v>
      </c>
      <c r="H3493" s="294">
        <v>18.22</v>
      </c>
      <c r="I3493" s="294">
        <v>36.44</v>
      </c>
      <c r="J3493" s="291" t="s">
        <v>1169</v>
      </c>
      <c r="K3493" s="294">
        <v>227.75</v>
      </c>
      <c r="L3493" s="294">
        <v>3473.25</v>
      </c>
      <c r="M3493" s="294">
        <v>3245.5</v>
      </c>
      <c r="N3493" s="291" t="s">
        <v>42</v>
      </c>
    </row>
    <row r="3494" s="291" customFormat="1" hidden="1" outlineLevel="2" spans="1:14">
      <c r="A3494" s="291">
        <v>3190</v>
      </c>
      <c r="B3494" s="291" t="s">
        <v>1164</v>
      </c>
      <c r="C3494" s="291" t="s">
        <v>1785</v>
      </c>
      <c r="D3494" s="291" t="s">
        <v>613</v>
      </c>
      <c r="E3494" s="291" t="s">
        <v>1166</v>
      </c>
      <c r="F3494" s="291" t="s">
        <v>1167</v>
      </c>
      <c r="G3494" s="291" t="s">
        <v>1173</v>
      </c>
      <c r="H3494" s="294">
        <v>18.22</v>
      </c>
      <c r="I3494" s="294">
        <v>36.44</v>
      </c>
      <c r="J3494" s="291" t="s">
        <v>1169</v>
      </c>
      <c r="K3494" s="294">
        <v>227.75</v>
      </c>
      <c r="L3494" s="294">
        <v>3473.25</v>
      </c>
      <c r="M3494" s="294">
        <v>3245.5</v>
      </c>
      <c r="N3494" s="291" t="s">
        <v>42</v>
      </c>
    </row>
    <row r="3495" s="291" customFormat="1" hidden="1" outlineLevel="2" spans="1:14">
      <c r="A3495" s="291">
        <v>3191</v>
      </c>
      <c r="B3495" s="291" t="s">
        <v>1164</v>
      </c>
      <c r="C3495" s="291" t="s">
        <v>1785</v>
      </c>
      <c r="D3495" s="291" t="s">
        <v>613</v>
      </c>
      <c r="E3495" s="291" t="s">
        <v>1166</v>
      </c>
      <c r="F3495" s="291" t="s">
        <v>1167</v>
      </c>
      <c r="G3495" s="291" t="s">
        <v>1174</v>
      </c>
      <c r="H3495" s="294">
        <v>18.22</v>
      </c>
      <c r="I3495" s="294">
        <v>36.44</v>
      </c>
      <c r="J3495" s="291" t="s">
        <v>1169</v>
      </c>
      <c r="K3495" s="294">
        <v>227.75</v>
      </c>
      <c r="L3495" s="294">
        <v>3473.25</v>
      </c>
      <c r="M3495" s="294">
        <v>3245.5</v>
      </c>
      <c r="N3495" s="291" t="s">
        <v>42</v>
      </c>
    </row>
    <row r="3496" s="291" customFormat="1" hidden="1" outlineLevel="2" spans="1:14">
      <c r="A3496" s="291">
        <v>3192</v>
      </c>
      <c r="B3496" s="291" t="s">
        <v>1164</v>
      </c>
      <c r="C3496" s="291" t="s">
        <v>1785</v>
      </c>
      <c r="D3496" s="291" t="s">
        <v>613</v>
      </c>
      <c r="E3496" s="291" t="s">
        <v>1166</v>
      </c>
      <c r="F3496" s="291" t="s">
        <v>1167</v>
      </c>
      <c r="G3496" s="291" t="s">
        <v>1175</v>
      </c>
      <c r="H3496" s="294">
        <v>18.22</v>
      </c>
      <c r="I3496" s="294">
        <v>36.44</v>
      </c>
      <c r="J3496" s="291" t="s">
        <v>1169</v>
      </c>
      <c r="K3496" s="294">
        <v>227.75</v>
      </c>
      <c r="L3496" s="294">
        <v>3473.25</v>
      </c>
      <c r="M3496" s="294">
        <v>3245.5</v>
      </c>
      <c r="N3496" s="291" t="s">
        <v>42</v>
      </c>
    </row>
    <row r="3497" s="291" customFormat="1" outlineLevel="1" collapsed="1" spans="4:14">
      <c r="D3497" s="293" t="s">
        <v>1786</v>
      </c>
      <c r="H3497" s="294">
        <f>SUBTOTAL(9,H3486:H3496)</f>
        <v>200.42</v>
      </c>
      <c r="I3497" s="294">
        <f>SUBTOTAL(9,I3486:I3496)</f>
        <v>400.84</v>
      </c>
      <c r="K3497" s="294"/>
      <c r="L3497" s="294"/>
      <c r="M3497" s="294"/>
      <c r="N3497" s="291">
        <f>SUBTOTAL(9,N3486:N3496)</f>
        <v>0</v>
      </c>
    </row>
    <row r="3498" s="291" customFormat="1" hidden="1" outlineLevel="2" spans="1:14">
      <c r="A3498" s="291">
        <v>3193</v>
      </c>
      <c r="B3498" s="291" t="s">
        <v>1164</v>
      </c>
      <c r="C3498" s="291" t="s">
        <v>1787</v>
      </c>
      <c r="D3498" s="291" t="s">
        <v>611</v>
      </c>
      <c r="E3498" s="291" t="s">
        <v>1166</v>
      </c>
      <c r="F3498" s="291" t="s">
        <v>1167</v>
      </c>
      <c r="G3498" s="291" t="s">
        <v>1178</v>
      </c>
      <c r="H3498" s="294">
        <v>18.22</v>
      </c>
      <c r="I3498" s="294">
        <v>36.44</v>
      </c>
      <c r="J3498" s="291" t="s">
        <v>1169</v>
      </c>
      <c r="K3498" s="294">
        <v>227.75</v>
      </c>
      <c r="L3498" s="294">
        <v>3473.25</v>
      </c>
      <c r="M3498" s="294">
        <v>3245.5</v>
      </c>
      <c r="N3498" s="291" t="s">
        <v>42</v>
      </c>
    </row>
    <row r="3499" s="291" customFormat="1" hidden="1" outlineLevel="2" spans="1:14">
      <c r="A3499" s="291">
        <v>3194</v>
      </c>
      <c r="B3499" s="291" t="s">
        <v>1164</v>
      </c>
      <c r="C3499" s="291" t="s">
        <v>1787</v>
      </c>
      <c r="D3499" s="291" t="s">
        <v>611</v>
      </c>
      <c r="E3499" s="291" t="s">
        <v>1166</v>
      </c>
      <c r="F3499" s="291" t="s">
        <v>1167</v>
      </c>
      <c r="G3499" s="291" t="s">
        <v>1179</v>
      </c>
      <c r="H3499" s="294">
        <v>18.22</v>
      </c>
      <c r="I3499" s="294">
        <v>36.44</v>
      </c>
      <c r="J3499" s="291" t="s">
        <v>1169</v>
      </c>
      <c r="K3499" s="294">
        <v>227.75</v>
      </c>
      <c r="L3499" s="294">
        <v>3473.25</v>
      </c>
      <c r="M3499" s="294">
        <v>3245.5</v>
      </c>
      <c r="N3499" s="291" t="s">
        <v>42</v>
      </c>
    </row>
    <row r="3500" s="291" customFormat="1" hidden="1" outlineLevel="2" spans="1:14">
      <c r="A3500" s="291">
        <v>3195</v>
      </c>
      <c r="B3500" s="291" t="s">
        <v>1164</v>
      </c>
      <c r="C3500" s="291" t="s">
        <v>1787</v>
      </c>
      <c r="D3500" s="291" t="s">
        <v>611</v>
      </c>
      <c r="E3500" s="291" t="s">
        <v>1166</v>
      </c>
      <c r="F3500" s="291" t="s">
        <v>1167</v>
      </c>
      <c r="G3500" s="291" t="s">
        <v>1180</v>
      </c>
      <c r="H3500" s="294">
        <v>18.22</v>
      </c>
      <c r="I3500" s="294">
        <v>36.44</v>
      </c>
      <c r="J3500" s="291" t="s">
        <v>1169</v>
      </c>
      <c r="K3500" s="294">
        <v>227.75</v>
      </c>
      <c r="L3500" s="294">
        <v>3473.25</v>
      </c>
      <c r="M3500" s="294">
        <v>3245.5</v>
      </c>
      <c r="N3500" s="291" t="s">
        <v>42</v>
      </c>
    </row>
    <row r="3501" s="291" customFormat="1" hidden="1" outlineLevel="2" spans="1:14">
      <c r="A3501" s="291">
        <v>3196</v>
      </c>
      <c r="B3501" s="291" t="s">
        <v>1164</v>
      </c>
      <c r="C3501" s="291" t="s">
        <v>1787</v>
      </c>
      <c r="D3501" s="291" t="s">
        <v>611</v>
      </c>
      <c r="E3501" s="291" t="s">
        <v>1166</v>
      </c>
      <c r="F3501" s="291" t="s">
        <v>1167</v>
      </c>
      <c r="G3501" s="291" t="s">
        <v>1181</v>
      </c>
      <c r="H3501" s="294">
        <v>18.22</v>
      </c>
      <c r="I3501" s="294">
        <v>36.44</v>
      </c>
      <c r="J3501" s="291" t="s">
        <v>1169</v>
      </c>
      <c r="K3501" s="294">
        <v>227.75</v>
      </c>
      <c r="L3501" s="294">
        <v>3473.25</v>
      </c>
      <c r="M3501" s="294">
        <v>3245.5</v>
      </c>
      <c r="N3501" s="291" t="s">
        <v>42</v>
      </c>
    </row>
    <row r="3502" s="291" customFormat="1" hidden="1" outlineLevel="2" spans="1:14">
      <c r="A3502" s="291">
        <v>3197</v>
      </c>
      <c r="B3502" s="291" t="s">
        <v>1164</v>
      </c>
      <c r="C3502" s="291" t="s">
        <v>1787</v>
      </c>
      <c r="D3502" s="291" t="s">
        <v>611</v>
      </c>
      <c r="E3502" s="291" t="s">
        <v>1166</v>
      </c>
      <c r="F3502" s="291" t="s">
        <v>1167</v>
      </c>
      <c r="G3502" s="291" t="s">
        <v>1168</v>
      </c>
      <c r="H3502" s="294">
        <v>18.22</v>
      </c>
      <c r="I3502" s="294">
        <v>36.44</v>
      </c>
      <c r="J3502" s="291" t="s">
        <v>1169</v>
      </c>
      <c r="K3502" s="294">
        <v>227.75</v>
      </c>
      <c r="L3502" s="294">
        <v>3473.25</v>
      </c>
      <c r="M3502" s="294">
        <v>3245.5</v>
      </c>
      <c r="N3502" s="291" t="s">
        <v>42</v>
      </c>
    </row>
    <row r="3503" s="291" customFormat="1" hidden="1" outlineLevel="2" spans="1:14">
      <c r="A3503" s="291">
        <v>3198</v>
      </c>
      <c r="B3503" s="291" t="s">
        <v>1164</v>
      </c>
      <c r="C3503" s="291" t="s">
        <v>1787</v>
      </c>
      <c r="D3503" s="291" t="s">
        <v>611</v>
      </c>
      <c r="E3503" s="291" t="s">
        <v>1166</v>
      </c>
      <c r="F3503" s="291" t="s">
        <v>1167</v>
      </c>
      <c r="G3503" s="291" t="s">
        <v>1170</v>
      </c>
      <c r="H3503" s="294">
        <v>18.22</v>
      </c>
      <c r="I3503" s="294">
        <v>36.44</v>
      </c>
      <c r="J3503" s="291" t="s">
        <v>1169</v>
      </c>
      <c r="K3503" s="294">
        <v>227.75</v>
      </c>
      <c r="L3503" s="294">
        <v>3473.25</v>
      </c>
      <c r="M3503" s="294">
        <v>3245.5</v>
      </c>
      <c r="N3503" s="291" t="s">
        <v>42</v>
      </c>
    </row>
    <row r="3504" s="291" customFormat="1" hidden="1" outlineLevel="2" spans="1:14">
      <c r="A3504" s="291">
        <v>3199</v>
      </c>
      <c r="B3504" s="291" t="s">
        <v>1164</v>
      </c>
      <c r="C3504" s="291" t="s">
        <v>1787</v>
      </c>
      <c r="D3504" s="291" t="s">
        <v>611</v>
      </c>
      <c r="E3504" s="291" t="s">
        <v>1166</v>
      </c>
      <c r="F3504" s="291" t="s">
        <v>1167</v>
      </c>
      <c r="G3504" s="291" t="s">
        <v>1171</v>
      </c>
      <c r="H3504" s="294">
        <v>18.22</v>
      </c>
      <c r="I3504" s="294">
        <v>36.44</v>
      </c>
      <c r="J3504" s="291" t="s">
        <v>1169</v>
      </c>
      <c r="K3504" s="294">
        <v>227.75</v>
      </c>
      <c r="L3504" s="294">
        <v>3473.25</v>
      </c>
      <c r="M3504" s="294">
        <v>3245.5</v>
      </c>
      <c r="N3504" s="291" t="s">
        <v>42</v>
      </c>
    </row>
    <row r="3505" s="291" customFormat="1" hidden="1" outlineLevel="2" spans="1:14">
      <c r="A3505" s="291">
        <v>3200</v>
      </c>
      <c r="B3505" s="291" t="s">
        <v>1164</v>
      </c>
      <c r="C3505" s="291" t="s">
        <v>1787</v>
      </c>
      <c r="D3505" s="291" t="s">
        <v>611</v>
      </c>
      <c r="E3505" s="291" t="s">
        <v>1166</v>
      </c>
      <c r="F3505" s="291" t="s">
        <v>1167</v>
      </c>
      <c r="G3505" s="291" t="s">
        <v>1172</v>
      </c>
      <c r="H3505" s="294">
        <v>18.22</v>
      </c>
      <c r="I3505" s="294">
        <v>36.44</v>
      </c>
      <c r="J3505" s="291" t="s">
        <v>1169</v>
      </c>
      <c r="K3505" s="294">
        <v>227.75</v>
      </c>
      <c r="L3505" s="294">
        <v>3473.25</v>
      </c>
      <c r="M3505" s="294">
        <v>3245.5</v>
      </c>
      <c r="N3505" s="291" t="s">
        <v>42</v>
      </c>
    </row>
    <row r="3506" s="291" customFormat="1" hidden="1" outlineLevel="2" spans="1:14">
      <c r="A3506" s="291">
        <v>3201</v>
      </c>
      <c r="B3506" s="291" t="s">
        <v>1164</v>
      </c>
      <c r="C3506" s="291" t="s">
        <v>1787</v>
      </c>
      <c r="D3506" s="291" t="s">
        <v>611</v>
      </c>
      <c r="E3506" s="291" t="s">
        <v>1166</v>
      </c>
      <c r="F3506" s="291" t="s">
        <v>1167</v>
      </c>
      <c r="G3506" s="291" t="s">
        <v>1173</v>
      </c>
      <c r="H3506" s="294">
        <v>18.22</v>
      </c>
      <c r="I3506" s="294">
        <v>36.44</v>
      </c>
      <c r="J3506" s="291" t="s">
        <v>1169</v>
      </c>
      <c r="K3506" s="294">
        <v>227.75</v>
      </c>
      <c r="L3506" s="294">
        <v>3473.25</v>
      </c>
      <c r="M3506" s="294">
        <v>3245.5</v>
      </c>
      <c r="N3506" s="291" t="s">
        <v>42</v>
      </c>
    </row>
    <row r="3507" s="291" customFormat="1" hidden="1" outlineLevel="2" spans="1:14">
      <c r="A3507" s="291">
        <v>3202</v>
      </c>
      <c r="B3507" s="291" t="s">
        <v>1164</v>
      </c>
      <c r="C3507" s="291" t="s">
        <v>1787</v>
      </c>
      <c r="D3507" s="291" t="s">
        <v>611</v>
      </c>
      <c r="E3507" s="291" t="s">
        <v>1166</v>
      </c>
      <c r="F3507" s="291" t="s">
        <v>1167</v>
      </c>
      <c r="G3507" s="291" t="s">
        <v>1174</v>
      </c>
      <c r="H3507" s="294">
        <v>18.22</v>
      </c>
      <c r="I3507" s="294">
        <v>36.44</v>
      </c>
      <c r="J3507" s="291" t="s">
        <v>1169</v>
      </c>
      <c r="K3507" s="294">
        <v>227.75</v>
      </c>
      <c r="L3507" s="294">
        <v>3473.25</v>
      </c>
      <c r="M3507" s="294">
        <v>3245.5</v>
      </c>
      <c r="N3507" s="291" t="s">
        <v>42</v>
      </c>
    </row>
    <row r="3508" s="291" customFormat="1" hidden="1" outlineLevel="2" spans="1:14">
      <c r="A3508" s="291">
        <v>3203</v>
      </c>
      <c r="B3508" s="291" t="s">
        <v>1164</v>
      </c>
      <c r="C3508" s="291" t="s">
        <v>1787</v>
      </c>
      <c r="D3508" s="291" t="s">
        <v>611</v>
      </c>
      <c r="E3508" s="291" t="s">
        <v>1166</v>
      </c>
      <c r="F3508" s="291" t="s">
        <v>1167</v>
      </c>
      <c r="G3508" s="291" t="s">
        <v>1175</v>
      </c>
      <c r="H3508" s="294">
        <v>18.22</v>
      </c>
      <c r="I3508" s="294">
        <v>36.44</v>
      </c>
      <c r="J3508" s="291" t="s">
        <v>1169</v>
      </c>
      <c r="K3508" s="294">
        <v>227.75</v>
      </c>
      <c r="L3508" s="294">
        <v>3473.25</v>
      </c>
      <c r="M3508" s="294">
        <v>3245.5</v>
      </c>
      <c r="N3508" s="291" t="s">
        <v>42</v>
      </c>
    </row>
    <row r="3509" s="291" customFormat="1" outlineLevel="1" collapsed="1" spans="4:14">
      <c r="D3509" s="293" t="s">
        <v>1788</v>
      </c>
      <c r="H3509" s="294">
        <f>SUBTOTAL(9,H3498:H3508)</f>
        <v>200.42</v>
      </c>
      <c r="I3509" s="294">
        <f>SUBTOTAL(9,I3498:I3508)</f>
        <v>400.84</v>
      </c>
      <c r="K3509" s="294"/>
      <c r="L3509" s="294"/>
      <c r="M3509" s="294"/>
      <c r="N3509" s="291">
        <f>SUBTOTAL(9,N3498:N3508)</f>
        <v>0</v>
      </c>
    </row>
    <row r="3510" s="291" customFormat="1" hidden="1" outlineLevel="2" spans="1:14">
      <c r="A3510" s="291">
        <v>3204</v>
      </c>
      <c r="B3510" s="291" t="s">
        <v>1164</v>
      </c>
      <c r="C3510" s="291" t="s">
        <v>1789</v>
      </c>
      <c r="D3510" s="291" t="s">
        <v>621</v>
      </c>
      <c r="E3510" s="291" t="s">
        <v>1166</v>
      </c>
      <c r="F3510" s="291" t="s">
        <v>1167</v>
      </c>
      <c r="G3510" s="291" t="s">
        <v>1178</v>
      </c>
      <c r="H3510" s="294">
        <v>18.22</v>
      </c>
      <c r="I3510" s="294">
        <v>36.44</v>
      </c>
      <c r="J3510" s="291" t="s">
        <v>1169</v>
      </c>
      <c r="K3510" s="294">
        <v>227.75</v>
      </c>
      <c r="L3510" s="294">
        <v>3473.25</v>
      </c>
      <c r="M3510" s="294">
        <v>3245.5</v>
      </c>
      <c r="N3510" s="291" t="s">
        <v>42</v>
      </c>
    </row>
    <row r="3511" s="291" customFormat="1" hidden="1" outlineLevel="2" spans="1:14">
      <c r="A3511" s="291">
        <v>3205</v>
      </c>
      <c r="B3511" s="291" t="s">
        <v>1164</v>
      </c>
      <c r="C3511" s="291" t="s">
        <v>1789</v>
      </c>
      <c r="D3511" s="291" t="s">
        <v>621</v>
      </c>
      <c r="E3511" s="291" t="s">
        <v>1166</v>
      </c>
      <c r="F3511" s="291" t="s">
        <v>1167</v>
      </c>
      <c r="G3511" s="291" t="s">
        <v>1179</v>
      </c>
      <c r="H3511" s="294">
        <v>18.22</v>
      </c>
      <c r="I3511" s="294">
        <v>36.44</v>
      </c>
      <c r="J3511" s="291" t="s">
        <v>1169</v>
      </c>
      <c r="K3511" s="294">
        <v>227.75</v>
      </c>
      <c r="L3511" s="294">
        <v>3473.25</v>
      </c>
      <c r="M3511" s="294">
        <v>3245.5</v>
      </c>
      <c r="N3511" s="291" t="s">
        <v>42</v>
      </c>
    </row>
    <row r="3512" s="291" customFormat="1" hidden="1" outlineLevel="2" spans="1:14">
      <c r="A3512" s="291">
        <v>3206</v>
      </c>
      <c r="B3512" s="291" t="s">
        <v>1164</v>
      </c>
      <c r="C3512" s="291" t="s">
        <v>1789</v>
      </c>
      <c r="D3512" s="291" t="s">
        <v>621</v>
      </c>
      <c r="E3512" s="291" t="s">
        <v>1166</v>
      </c>
      <c r="F3512" s="291" t="s">
        <v>1167</v>
      </c>
      <c r="G3512" s="291" t="s">
        <v>1180</v>
      </c>
      <c r="H3512" s="294">
        <v>18.22</v>
      </c>
      <c r="I3512" s="294">
        <v>36.44</v>
      </c>
      <c r="J3512" s="291" t="s">
        <v>1169</v>
      </c>
      <c r="K3512" s="294">
        <v>227.75</v>
      </c>
      <c r="L3512" s="294">
        <v>3473.25</v>
      </c>
      <c r="M3512" s="294">
        <v>3245.5</v>
      </c>
      <c r="N3512" s="291" t="s">
        <v>42</v>
      </c>
    </row>
    <row r="3513" s="291" customFormat="1" hidden="1" outlineLevel="2" spans="1:14">
      <c r="A3513" s="291">
        <v>3207</v>
      </c>
      <c r="B3513" s="291" t="s">
        <v>1164</v>
      </c>
      <c r="C3513" s="291" t="s">
        <v>1789</v>
      </c>
      <c r="D3513" s="291" t="s">
        <v>621</v>
      </c>
      <c r="E3513" s="291" t="s">
        <v>1166</v>
      </c>
      <c r="F3513" s="291" t="s">
        <v>1167</v>
      </c>
      <c r="G3513" s="291" t="s">
        <v>1181</v>
      </c>
      <c r="H3513" s="294">
        <v>18.22</v>
      </c>
      <c r="I3513" s="294">
        <v>36.44</v>
      </c>
      <c r="J3513" s="291" t="s">
        <v>1169</v>
      </c>
      <c r="K3513" s="294">
        <v>227.75</v>
      </c>
      <c r="L3513" s="294">
        <v>3473.25</v>
      </c>
      <c r="M3513" s="294">
        <v>3245.5</v>
      </c>
      <c r="N3513" s="291" t="s">
        <v>42</v>
      </c>
    </row>
    <row r="3514" s="291" customFormat="1" hidden="1" outlineLevel="2" spans="1:14">
      <c r="A3514" s="291">
        <v>3208</v>
      </c>
      <c r="B3514" s="291" t="s">
        <v>1164</v>
      </c>
      <c r="C3514" s="291" t="s">
        <v>1789</v>
      </c>
      <c r="D3514" s="291" t="s">
        <v>621</v>
      </c>
      <c r="E3514" s="291" t="s">
        <v>1166</v>
      </c>
      <c r="F3514" s="291" t="s">
        <v>1167</v>
      </c>
      <c r="G3514" s="291" t="s">
        <v>1168</v>
      </c>
      <c r="H3514" s="294">
        <v>18.22</v>
      </c>
      <c r="I3514" s="294">
        <v>36.44</v>
      </c>
      <c r="J3514" s="291" t="s">
        <v>1169</v>
      </c>
      <c r="K3514" s="294">
        <v>227.75</v>
      </c>
      <c r="L3514" s="294">
        <v>3473.25</v>
      </c>
      <c r="M3514" s="294">
        <v>3245.5</v>
      </c>
      <c r="N3514" s="291" t="s">
        <v>42</v>
      </c>
    </row>
    <row r="3515" s="291" customFormat="1" hidden="1" outlineLevel="2" spans="1:14">
      <c r="A3515" s="291">
        <v>3209</v>
      </c>
      <c r="B3515" s="291" t="s">
        <v>1164</v>
      </c>
      <c r="C3515" s="291" t="s">
        <v>1789</v>
      </c>
      <c r="D3515" s="291" t="s">
        <v>621</v>
      </c>
      <c r="E3515" s="291" t="s">
        <v>1166</v>
      </c>
      <c r="F3515" s="291" t="s">
        <v>1167</v>
      </c>
      <c r="G3515" s="291" t="s">
        <v>1170</v>
      </c>
      <c r="H3515" s="294">
        <v>18.22</v>
      </c>
      <c r="I3515" s="294">
        <v>36.44</v>
      </c>
      <c r="J3515" s="291" t="s">
        <v>1169</v>
      </c>
      <c r="K3515" s="294">
        <v>227.75</v>
      </c>
      <c r="L3515" s="294">
        <v>3473.25</v>
      </c>
      <c r="M3515" s="294">
        <v>3245.5</v>
      </c>
      <c r="N3515" s="291" t="s">
        <v>42</v>
      </c>
    </row>
    <row r="3516" s="291" customFormat="1" hidden="1" outlineLevel="2" spans="1:14">
      <c r="A3516" s="291">
        <v>3210</v>
      </c>
      <c r="B3516" s="291" t="s">
        <v>1164</v>
      </c>
      <c r="C3516" s="291" t="s">
        <v>1789</v>
      </c>
      <c r="D3516" s="291" t="s">
        <v>621</v>
      </c>
      <c r="E3516" s="291" t="s">
        <v>1166</v>
      </c>
      <c r="F3516" s="291" t="s">
        <v>1167</v>
      </c>
      <c r="G3516" s="291" t="s">
        <v>1171</v>
      </c>
      <c r="H3516" s="294">
        <v>18.22</v>
      </c>
      <c r="I3516" s="294">
        <v>36.44</v>
      </c>
      <c r="J3516" s="291" t="s">
        <v>1169</v>
      </c>
      <c r="K3516" s="294">
        <v>227.75</v>
      </c>
      <c r="L3516" s="294">
        <v>3473.25</v>
      </c>
      <c r="M3516" s="294">
        <v>3245.5</v>
      </c>
      <c r="N3516" s="291" t="s">
        <v>42</v>
      </c>
    </row>
    <row r="3517" s="291" customFormat="1" hidden="1" outlineLevel="2" spans="1:14">
      <c r="A3517" s="291">
        <v>3211</v>
      </c>
      <c r="B3517" s="291" t="s">
        <v>1164</v>
      </c>
      <c r="C3517" s="291" t="s">
        <v>1789</v>
      </c>
      <c r="D3517" s="291" t="s">
        <v>621</v>
      </c>
      <c r="E3517" s="291" t="s">
        <v>1166</v>
      </c>
      <c r="F3517" s="291" t="s">
        <v>1167</v>
      </c>
      <c r="G3517" s="291" t="s">
        <v>1172</v>
      </c>
      <c r="H3517" s="294">
        <v>18.22</v>
      </c>
      <c r="I3517" s="294">
        <v>36.44</v>
      </c>
      <c r="J3517" s="291" t="s">
        <v>1169</v>
      </c>
      <c r="K3517" s="294">
        <v>227.75</v>
      </c>
      <c r="L3517" s="294">
        <v>3473.25</v>
      </c>
      <c r="M3517" s="294">
        <v>3245.5</v>
      </c>
      <c r="N3517" s="291" t="s">
        <v>42</v>
      </c>
    </row>
    <row r="3518" s="291" customFormat="1" hidden="1" outlineLevel="2" spans="1:14">
      <c r="A3518" s="291">
        <v>3212</v>
      </c>
      <c r="B3518" s="291" t="s">
        <v>1164</v>
      </c>
      <c r="C3518" s="291" t="s">
        <v>1789</v>
      </c>
      <c r="D3518" s="291" t="s">
        <v>621</v>
      </c>
      <c r="E3518" s="291" t="s">
        <v>1166</v>
      </c>
      <c r="F3518" s="291" t="s">
        <v>1167</v>
      </c>
      <c r="G3518" s="291" t="s">
        <v>1173</v>
      </c>
      <c r="H3518" s="294">
        <v>18.22</v>
      </c>
      <c r="I3518" s="294">
        <v>36.44</v>
      </c>
      <c r="J3518" s="291" t="s">
        <v>1169</v>
      </c>
      <c r="K3518" s="294">
        <v>227.75</v>
      </c>
      <c r="L3518" s="294">
        <v>3473.25</v>
      </c>
      <c r="M3518" s="294">
        <v>3245.5</v>
      </c>
      <c r="N3518" s="291" t="s">
        <v>42</v>
      </c>
    </row>
    <row r="3519" s="291" customFormat="1" hidden="1" outlineLevel="2" spans="1:14">
      <c r="A3519" s="291">
        <v>3213</v>
      </c>
      <c r="B3519" s="291" t="s">
        <v>1164</v>
      </c>
      <c r="C3519" s="291" t="s">
        <v>1789</v>
      </c>
      <c r="D3519" s="291" t="s">
        <v>621</v>
      </c>
      <c r="E3519" s="291" t="s">
        <v>1166</v>
      </c>
      <c r="F3519" s="291" t="s">
        <v>1167</v>
      </c>
      <c r="G3519" s="291" t="s">
        <v>1174</v>
      </c>
      <c r="H3519" s="294">
        <v>18.22</v>
      </c>
      <c r="I3519" s="294">
        <v>36.44</v>
      </c>
      <c r="J3519" s="291" t="s">
        <v>1169</v>
      </c>
      <c r="K3519" s="294">
        <v>227.75</v>
      </c>
      <c r="L3519" s="294">
        <v>3473.25</v>
      </c>
      <c r="M3519" s="294">
        <v>3245.5</v>
      </c>
      <c r="N3519" s="291" t="s">
        <v>42</v>
      </c>
    </row>
    <row r="3520" s="291" customFormat="1" hidden="1" outlineLevel="2" spans="1:14">
      <c r="A3520" s="291">
        <v>3214</v>
      </c>
      <c r="B3520" s="291" t="s">
        <v>1164</v>
      </c>
      <c r="C3520" s="291" t="s">
        <v>1789</v>
      </c>
      <c r="D3520" s="291" t="s">
        <v>621</v>
      </c>
      <c r="E3520" s="291" t="s">
        <v>1166</v>
      </c>
      <c r="F3520" s="291" t="s">
        <v>1167</v>
      </c>
      <c r="G3520" s="291" t="s">
        <v>1175</v>
      </c>
      <c r="H3520" s="294">
        <v>18.22</v>
      </c>
      <c r="I3520" s="294">
        <v>36.44</v>
      </c>
      <c r="J3520" s="291" t="s">
        <v>1169</v>
      </c>
      <c r="K3520" s="294">
        <v>227.75</v>
      </c>
      <c r="L3520" s="294">
        <v>3473.25</v>
      </c>
      <c r="M3520" s="294">
        <v>3245.5</v>
      </c>
      <c r="N3520" s="291" t="s">
        <v>42</v>
      </c>
    </row>
    <row r="3521" s="291" customFormat="1" outlineLevel="1" collapsed="1" spans="4:14">
      <c r="D3521" s="293" t="s">
        <v>1790</v>
      </c>
      <c r="H3521" s="294">
        <f>SUBTOTAL(9,H3510:H3520)</f>
        <v>200.42</v>
      </c>
      <c r="I3521" s="294">
        <f>SUBTOTAL(9,I3510:I3520)</f>
        <v>400.84</v>
      </c>
      <c r="K3521" s="294"/>
      <c r="L3521" s="294"/>
      <c r="M3521" s="294"/>
      <c r="N3521" s="291">
        <f>SUBTOTAL(9,N3510:N3520)</f>
        <v>0</v>
      </c>
    </row>
    <row r="3522" s="291" customFormat="1" hidden="1" outlineLevel="2" spans="1:14">
      <c r="A3522" s="291">
        <v>3215</v>
      </c>
      <c r="B3522" s="291" t="s">
        <v>1164</v>
      </c>
      <c r="C3522" s="291" t="s">
        <v>1791</v>
      </c>
      <c r="D3522" s="291" t="s">
        <v>619</v>
      </c>
      <c r="E3522" s="291" t="s">
        <v>1166</v>
      </c>
      <c r="F3522" s="291" t="s">
        <v>1167</v>
      </c>
      <c r="G3522" s="291" t="s">
        <v>1178</v>
      </c>
      <c r="H3522" s="294">
        <v>18.22</v>
      </c>
      <c r="I3522" s="294">
        <v>36.44</v>
      </c>
      <c r="J3522" s="291" t="s">
        <v>1169</v>
      </c>
      <c r="K3522" s="294">
        <v>227.75</v>
      </c>
      <c r="L3522" s="294">
        <v>3473.25</v>
      </c>
      <c r="M3522" s="294">
        <v>3245.5</v>
      </c>
      <c r="N3522" s="291" t="s">
        <v>42</v>
      </c>
    </row>
    <row r="3523" s="291" customFormat="1" hidden="1" outlineLevel="2" spans="1:14">
      <c r="A3523" s="291">
        <v>3216</v>
      </c>
      <c r="B3523" s="291" t="s">
        <v>1164</v>
      </c>
      <c r="C3523" s="291" t="s">
        <v>1791</v>
      </c>
      <c r="D3523" s="291" t="s">
        <v>619</v>
      </c>
      <c r="E3523" s="291" t="s">
        <v>1166</v>
      </c>
      <c r="F3523" s="291" t="s">
        <v>1167</v>
      </c>
      <c r="G3523" s="291" t="s">
        <v>1179</v>
      </c>
      <c r="H3523" s="294">
        <v>18.22</v>
      </c>
      <c r="I3523" s="294">
        <v>36.44</v>
      </c>
      <c r="J3523" s="291" t="s">
        <v>1169</v>
      </c>
      <c r="K3523" s="294">
        <v>227.75</v>
      </c>
      <c r="L3523" s="294">
        <v>3473.25</v>
      </c>
      <c r="M3523" s="294">
        <v>3245.5</v>
      </c>
      <c r="N3523" s="291" t="s">
        <v>42</v>
      </c>
    </row>
    <row r="3524" s="291" customFormat="1" hidden="1" outlineLevel="2" spans="1:14">
      <c r="A3524" s="291">
        <v>3217</v>
      </c>
      <c r="B3524" s="291" t="s">
        <v>1164</v>
      </c>
      <c r="C3524" s="291" t="s">
        <v>1791</v>
      </c>
      <c r="D3524" s="291" t="s">
        <v>619</v>
      </c>
      <c r="E3524" s="291" t="s">
        <v>1166</v>
      </c>
      <c r="F3524" s="291" t="s">
        <v>1167</v>
      </c>
      <c r="G3524" s="291" t="s">
        <v>1180</v>
      </c>
      <c r="H3524" s="294">
        <v>18.22</v>
      </c>
      <c r="I3524" s="294">
        <v>36.44</v>
      </c>
      <c r="J3524" s="291" t="s">
        <v>1169</v>
      </c>
      <c r="K3524" s="294">
        <v>227.75</v>
      </c>
      <c r="L3524" s="294">
        <v>3473.25</v>
      </c>
      <c r="M3524" s="294">
        <v>3245.5</v>
      </c>
      <c r="N3524" s="291" t="s">
        <v>42</v>
      </c>
    </row>
    <row r="3525" s="291" customFormat="1" hidden="1" outlineLevel="2" spans="1:14">
      <c r="A3525" s="291">
        <v>3218</v>
      </c>
      <c r="B3525" s="291" t="s">
        <v>1164</v>
      </c>
      <c r="C3525" s="291" t="s">
        <v>1791</v>
      </c>
      <c r="D3525" s="291" t="s">
        <v>619</v>
      </c>
      <c r="E3525" s="291" t="s">
        <v>1166</v>
      </c>
      <c r="F3525" s="291" t="s">
        <v>1167</v>
      </c>
      <c r="G3525" s="291" t="s">
        <v>1181</v>
      </c>
      <c r="H3525" s="294">
        <v>18.22</v>
      </c>
      <c r="I3525" s="294">
        <v>36.44</v>
      </c>
      <c r="J3525" s="291" t="s">
        <v>1169</v>
      </c>
      <c r="K3525" s="294">
        <v>227.75</v>
      </c>
      <c r="L3525" s="294">
        <v>3473.25</v>
      </c>
      <c r="M3525" s="294">
        <v>3245.5</v>
      </c>
      <c r="N3525" s="291" t="s">
        <v>42</v>
      </c>
    </row>
    <row r="3526" s="291" customFormat="1" hidden="1" outlineLevel="2" spans="1:14">
      <c r="A3526" s="291">
        <v>3219</v>
      </c>
      <c r="B3526" s="291" t="s">
        <v>1164</v>
      </c>
      <c r="C3526" s="291" t="s">
        <v>1791</v>
      </c>
      <c r="D3526" s="291" t="s">
        <v>619</v>
      </c>
      <c r="E3526" s="291" t="s">
        <v>1166</v>
      </c>
      <c r="F3526" s="291" t="s">
        <v>1167</v>
      </c>
      <c r="G3526" s="291" t="s">
        <v>1168</v>
      </c>
      <c r="H3526" s="294">
        <v>18.22</v>
      </c>
      <c r="I3526" s="294">
        <v>36.44</v>
      </c>
      <c r="J3526" s="291" t="s">
        <v>1169</v>
      </c>
      <c r="K3526" s="294">
        <v>227.75</v>
      </c>
      <c r="L3526" s="294">
        <v>3473.25</v>
      </c>
      <c r="M3526" s="294">
        <v>3245.5</v>
      </c>
      <c r="N3526" s="291" t="s">
        <v>42</v>
      </c>
    </row>
    <row r="3527" s="291" customFormat="1" hidden="1" outlineLevel="2" spans="1:14">
      <c r="A3527" s="291">
        <v>3220</v>
      </c>
      <c r="B3527" s="291" t="s">
        <v>1164</v>
      </c>
      <c r="C3527" s="291" t="s">
        <v>1791</v>
      </c>
      <c r="D3527" s="291" t="s">
        <v>619</v>
      </c>
      <c r="E3527" s="291" t="s">
        <v>1166</v>
      </c>
      <c r="F3527" s="291" t="s">
        <v>1167</v>
      </c>
      <c r="G3527" s="291" t="s">
        <v>1170</v>
      </c>
      <c r="H3527" s="294">
        <v>18.22</v>
      </c>
      <c r="I3527" s="294">
        <v>36.44</v>
      </c>
      <c r="J3527" s="291" t="s">
        <v>1169</v>
      </c>
      <c r="K3527" s="294">
        <v>227.75</v>
      </c>
      <c r="L3527" s="294">
        <v>3473.25</v>
      </c>
      <c r="M3527" s="294">
        <v>3245.5</v>
      </c>
      <c r="N3527" s="291" t="s">
        <v>42</v>
      </c>
    </row>
    <row r="3528" s="291" customFormat="1" hidden="1" outlineLevel="2" spans="1:14">
      <c r="A3528" s="291">
        <v>3221</v>
      </c>
      <c r="B3528" s="291" t="s">
        <v>1164</v>
      </c>
      <c r="C3528" s="291" t="s">
        <v>1791</v>
      </c>
      <c r="D3528" s="291" t="s">
        <v>619</v>
      </c>
      <c r="E3528" s="291" t="s">
        <v>1166</v>
      </c>
      <c r="F3528" s="291" t="s">
        <v>1167</v>
      </c>
      <c r="G3528" s="291" t="s">
        <v>1171</v>
      </c>
      <c r="H3528" s="294">
        <v>18.22</v>
      </c>
      <c r="I3528" s="294">
        <v>36.44</v>
      </c>
      <c r="J3528" s="291" t="s">
        <v>1169</v>
      </c>
      <c r="K3528" s="294">
        <v>227.75</v>
      </c>
      <c r="L3528" s="294">
        <v>3473.25</v>
      </c>
      <c r="M3528" s="294">
        <v>3245.5</v>
      </c>
      <c r="N3528" s="291" t="s">
        <v>42</v>
      </c>
    </row>
    <row r="3529" s="291" customFormat="1" hidden="1" outlineLevel="2" spans="1:14">
      <c r="A3529" s="291">
        <v>3222</v>
      </c>
      <c r="B3529" s="291" t="s">
        <v>1164</v>
      </c>
      <c r="C3529" s="291" t="s">
        <v>1791</v>
      </c>
      <c r="D3529" s="291" t="s">
        <v>619</v>
      </c>
      <c r="E3529" s="291" t="s">
        <v>1166</v>
      </c>
      <c r="F3529" s="291" t="s">
        <v>1167</v>
      </c>
      <c r="G3529" s="291" t="s">
        <v>1172</v>
      </c>
      <c r="H3529" s="294">
        <v>18.22</v>
      </c>
      <c r="I3529" s="294">
        <v>36.44</v>
      </c>
      <c r="J3529" s="291" t="s">
        <v>1169</v>
      </c>
      <c r="K3529" s="294">
        <v>227.75</v>
      </c>
      <c r="L3529" s="294">
        <v>3473.25</v>
      </c>
      <c r="M3529" s="294">
        <v>3245.5</v>
      </c>
      <c r="N3529" s="291" t="s">
        <v>42</v>
      </c>
    </row>
    <row r="3530" s="291" customFormat="1" hidden="1" outlineLevel="2" spans="1:14">
      <c r="A3530" s="291">
        <v>3223</v>
      </c>
      <c r="B3530" s="291" t="s">
        <v>1164</v>
      </c>
      <c r="C3530" s="291" t="s">
        <v>1791</v>
      </c>
      <c r="D3530" s="291" t="s">
        <v>619</v>
      </c>
      <c r="E3530" s="291" t="s">
        <v>1166</v>
      </c>
      <c r="F3530" s="291" t="s">
        <v>1167</v>
      </c>
      <c r="G3530" s="291" t="s">
        <v>1173</v>
      </c>
      <c r="H3530" s="294">
        <v>18.22</v>
      </c>
      <c r="I3530" s="294">
        <v>36.44</v>
      </c>
      <c r="J3530" s="291" t="s">
        <v>1169</v>
      </c>
      <c r="K3530" s="294">
        <v>227.75</v>
      </c>
      <c r="L3530" s="294">
        <v>3473.25</v>
      </c>
      <c r="M3530" s="294">
        <v>3245.5</v>
      </c>
      <c r="N3530" s="291" t="s">
        <v>42</v>
      </c>
    </row>
    <row r="3531" s="291" customFormat="1" hidden="1" outlineLevel="2" spans="1:14">
      <c r="A3531" s="291">
        <v>3224</v>
      </c>
      <c r="B3531" s="291" t="s">
        <v>1164</v>
      </c>
      <c r="C3531" s="291" t="s">
        <v>1791</v>
      </c>
      <c r="D3531" s="291" t="s">
        <v>619</v>
      </c>
      <c r="E3531" s="291" t="s">
        <v>1166</v>
      </c>
      <c r="F3531" s="291" t="s">
        <v>1167</v>
      </c>
      <c r="G3531" s="291" t="s">
        <v>1174</v>
      </c>
      <c r="H3531" s="294">
        <v>18.22</v>
      </c>
      <c r="I3531" s="294">
        <v>36.44</v>
      </c>
      <c r="J3531" s="291" t="s">
        <v>1169</v>
      </c>
      <c r="K3531" s="294">
        <v>227.75</v>
      </c>
      <c r="L3531" s="294">
        <v>3473.25</v>
      </c>
      <c r="M3531" s="294">
        <v>3245.5</v>
      </c>
      <c r="N3531" s="291" t="s">
        <v>42</v>
      </c>
    </row>
    <row r="3532" s="291" customFormat="1" hidden="1" outlineLevel="2" spans="1:14">
      <c r="A3532" s="291">
        <v>3225</v>
      </c>
      <c r="B3532" s="291" t="s">
        <v>1164</v>
      </c>
      <c r="C3532" s="291" t="s">
        <v>1791</v>
      </c>
      <c r="D3532" s="291" t="s">
        <v>619</v>
      </c>
      <c r="E3532" s="291" t="s">
        <v>1166</v>
      </c>
      <c r="F3532" s="291" t="s">
        <v>1167</v>
      </c>
      <c r="G3532" s="291" t="s">
        <v>1175</v>
      </c>
      <c r="H3532" s="294">
        <v>18.22</v>
      </c>
      <c r="I3532" s="294">
        <v>36.44</v>
      </c>
      <c r="J3532" s="291" t="s">
        <v>1169</v>
      </c>
      <c r="K3532" s="294">
        <v>227.75</v>
      </c>
      <c r="L3532" s="294">
        <v>3473.25</v>
      </c>
      <c r="M3532" s="294">
        <v>3245.5</v>
      </c>
      <c r="N3532" s="291" t="s">
        <v>42</v>
      </c>
    </row>
    <row r="3533" s="291" customFormat="1" outlineLevel="1" collapsed="1" spans="4:14">
      <c r="D3533" s="293" t="s">
        <v>1792</v>
      </c>
      <c r="H3533" s="294">
        <f>SUBTOTAL(9,H3522:H3532)</f>
        <v>200.42</v>
      </c>
      <c r="I3533" s="294">
        <f>SUBTOTAL(9,I3522:I3532)</f>
        <v>400.84</v>
      </c>
      <c r="K3533" s="294"/>
      <c r="L3533" s="294"/>
      <c r="M3533" s="294"/>
      <c r="N3533" s="291">
        <f>SUBTOTAL(9,N3522:N3532)</f>
        <v>0</v>
      </c>
    </row>
    <row r="3534" s="291" customFormat="1" hidden="1" outlineLevel="2" spans="1:14">
      <c r="A3534" s="291">
        <v>3226</v>
      </c>
      <c r="B3534" s="291" t="s">
        <v>1164</v>
      </c>
      <c r="C3534" s="291" t="s">
        <v>1793</v>
      </c>
      <c r="D3534" s="291" t="s">
        <v>885</v>
      </c>
      <c r="E3534" s="291" t="s">
        <v>1166</v>
      </c>
      <c r="F3534" s="291" t="s">
        <v>1167</v>
      </c>
      <c r="G3534" s="291" t="s">
        <v>1168</v>
      </c>
      <c r="H3534" s="294">
        <v>18.22</v>
      </c>
      <c r="I3534" s="294">
        <v>36.44</v>
      </c>
      <c r="J3534" s="291" t="s">
        <v>1169</v>
      </c>
      <c r="K3534" s="294">
        <v>227.75</v>
      </c>
      <c r="L3534" s="294">
        <v>3473.25</v>
      </c>
      <c r="M3534" s="294">
        <v>3245.5</v>
      </c>
      <c r="N3534" s="291" t="s">
        <v>42</v>
      </c>
    </row>
    <row r="3535" s="291" customFormat="1" hidden="1" outlineLevel="2" spans="1:14">
      <c r="A3535" s="291">
        <v>3227</v>
      </c>
      <c r="B3535" s="291" t="s">
        <v>1164</v>
      </c>
      <c r="C3535" s="291" t="s">
        <v>1793</v>
      </c>
      <c r="D3535" s="291" t="s">
        <v>885</v>
      </c>
      <c r="E3535" s="291" t="s">
        <v>1166</v>
      </c>
      <c r="F3535" s="291" t="s">
        <v>1167</v>
      </c>
      <c r="G3535" s="291" t="s">
        <v>1170</v>
      </c>
      <c r="H3535" s="294">
        <v>18.22</v>
      </c>
      <c r="I3535" s="294">
        <v>36.44</v>
      </c>
      <c r="J3535" s="291" t="s">
        <v>1169</v>
      </c>
      <c r="K3535" s="294">
        <v>227.75</v>
      </c>
      <c r="L3535" s="294">
        <v>3473.25</v>
      </c>
      <c r="M3535" s="294">
        <v>3245.5</v>
      </c>
      <c r="N3535" s="291" t="s">
        <v>42</v>
      </c>
    </row>
    <row r="3536" s="291" customFormat="1" hidden="1" outlineLevel="2" spans="1:14">
      <c r="A3536" s="291">
        <v>3228</v>
      </c>
      <c r="B3536" s="291" t="s">
        <v>1164</v>
      </c>
      <c r="C3536" s="291" t="s">
        <v>1793</v>
      </c>
      <c r="D3536" s="291" t="s">
        <v>885</v>
      </c>
      <c r="E3536" s="291" t="s">
        <v>1166</v>
      </c>
      <c r="F3536" s="291" t="s">
        <v>1167</v>
      </c>
      <c r="G3536" s="291" t="s">
        <v>1171</v>
      </c>
      <c r="H3536" s="294">
        <v>18.22</v>
      </c>
      <c r="I3536" s="294">
        <v>36.44</v>
      </c>
      <c r="J3536" s="291" t="s">
        <v>1169</v>
      </c>
      <c r="K3536" s="294">
        <v>227.75</v>
      </c>
      <c r="L3536" s="294">
        <v>3473.25</v>
      </c>
      <c r="M3536" s="294">
        <v>3245.5</v>
      </c>
      <c r="N3536" s="291" t="s">
        <v>42</v>
      </c>
    </row>
    <row r="3537" s="291" customFormat="1" hidden="1" outlineLevel="2" spans="1:14">
      <c r="A3537" s="291">
        <v>3229</v>
      </c>
      <c r="B3537" s="291" t="s">
        <v>1164</v>
      </c>
      <c r="C3537" s="291" t="s">
        <v>1793</v>
      </c>
      <c r="D3537" s="291" t="s">
        <v>885</v>
      </c>
      <c r="E3537" s="291" t="s">
        <v>1166</v>
      </c>
      <c r="F3537" s="291" t="s">
        <v>1167</v>
      </c>
      <c r="G3537" s="291" t="s">
        <v>1172</v>
      </c>
      <c r="H3537" s="294">
        <v>18.22</v>
      </c>
      <c r="I3537" s="294">
        <v>36.44</v>
      </c>
      <c r="J3537" s="291" t="s">
        <v>1169</v>
      </c>
      <c r="K3537" s="294">
        <v>227.75</v>
      </c>
      <c r="L3537" s="294">
        <v>3473.25</v>
      </c>
      <c r="M3537" s="294">
        <v>3245.5</v>
      </c>
      <c r="N3537" s="291" t="s">
        <v>42</v>
      </c>
    </row>
    <row r="3538" s="291" customFormat="1" hidden="1" outlineLevel="2" spans="1:14">
      <c r="A3538" s="291">
        <v>3230</v>
      </c>
      <c r="B3538" s="291" t="s">
        <v>1164</v>
      </c>
      <c r="C3538" s="291" t="s">
        <v>1793</v>
      </c>
      <c r="D3538" s="291" t="s">
        <v>885</v>
      </c>
      <c r="E3538" s="291" t="s">
        <v>1166</v>
      </c>
      <c r="F3538" s="291" t="s">
        <v>1167</v>
      </c>
      <c r="G3538" s="291" t="s">
        <v>1173</v>
      </c>
      <c r="H3538" s="294">
        <v>18.22</v>
      </c>
      <c r="I3538" s="294">
        <v>36.44</v>
      </c>
      <c r="J3538" s="291" t="s">
        <v>1169</v>
      </c>
      <c r="K3538" s="294">
        <v>227.75</v>
      </c>
      <c r="L3538" s="294">
        <v>3473.25</v>
      </c>
      <c r="M3538" s="294">
        <v>3245.5</v>
      </c>
      <c r="N3538" s="291" t="s">
        <v>42</v>
      </c>
    </row>
    <row r="3539" s="291" customFormat="1" hidden="1" outlineLevel="2" spans="1:14">
      <c r="A3539" s="291">
        <v>3231</v>
      </c>
      <c r="B3539" s="291" t="s">
        <v>1164</v>
      </c>
      <c r="C3539" s="291" t="s">
        <v>1793</v>
      </c>
      <c r="D3539" s="291" t="s">
        <v>885</v>
      </c>
      <c r="E3539" s="291" t="s">
        <v>1166</v>
      </c>
      <c r="F3539" s="291" t="s">
        <v>1167</v>
      </c>
      <c r="G3539" s="291" t="s">
        <v>1174</v>
      </c>
      <c r="H3539" s="294">
        <v>18.22</v>
      </c>
      <c r="I3539" s="294">
        <v>36.44</v>
      </c>
      <c r="J3539" s="291" t="s">
        <v>1169</v>
      </c>
      <c r="K3539" s="294">
        <v>227.75</v>
      </c>
      <c r="L3539" s="294">
        <v>3473.25</v>
      </c>
      <c r="M3539" s="294">
        <v>3245.5</v>
      </c>
      <c r="N3539" s="291" t="s">
        <v>42</v>
      </c>
    </row>
    <row r="3540" s="291" customFormat="1" hidden="1" outlineLevel="2" spans="1:14">
      <c r="A3540" s="291">
        <v>3232</v>
      </c>
      <c r="B3540" s="291" t="s">
        <v>1164</v>
      </c>
      <c r="C3540" s="291" t="s">
        <v>1793</v>
      </c>
      <c r="D3540" s="291" t="s">
        <v>885</v>
      </c>
      <c r="E3540" s="291" t="s">
        <v>1166</v>
      </c>
      <c r="F3540" s="291" t="s">
        <v>1167</v>
      </c>
      <c r="G3540" s="291" t="s">
        <v>1175</v>
      </c>
      <c r="H3540" s="294">
        <v>18.22</v>
      </c>
      <c r="I3540" s="294">
        <v>36.44</v>
      </c>
      <c r="J3540" s="291" t="s">
        <v>1169</v>
      </c>
      <c r="K3540" s="294">
        <v>227.75</v>
      </c>
      <c r="L3540" s="294">
        <v>3473.25</v>
      </c>
      <c r="M3540" s="294">
        <v>3245.5</v>
      </c>
      <c r="N3540" s="291" t="s">
        <v>42</v>
      </c>
    </row>
    <row r="3541" s="291" customFormat="1" outlineLevel="1" collapsed="1" spans="4:14">
      <c r="D3541" s="293" t="s">
        <v>1794</v>
      </c>
      <c r="H3541" s="294">
        <f>SUBTOTAL(9,H3534:H3540)</f>
        <v>127.54</v>
      </c>
      <c r="I3541" s="294">
        <f>SUBTOTAL(9,I3534:I3540)</f>
        <v>255.08</v>
      </c>
      <c r="K3541" s="294"/>
      <c r="L3541" s="294"/>
      <c r="M3541" s="294"/>
      <c r="N3541" s="291">
        <f>SUBTOTAL(9,N3534:N3540)</f>
        <v>0</v>
      </c>
    </row>
    <row r="3542" s="291" customFormat="1" hidden="1" outlineLevel="2" spans="1:14">
      <c r="A3542" s="291">
        <v>3233</v>
      </c>
      <c r="B3542" s="291" t="s">
        <v>1164</v>
      </c>
      <c r="C3542" s="291" t="s">
        <v>1795</v>
      </c>
      <c r="D3542" s="291" t="s">
        <v>764</v>
      </c>
      <c r="E3542" s="291" t="s">
        <v>1166</v>
      </c>
      <c r="F3542" s="291" t="s">
        <v>1167</v>
      </c>
      <c r="G3542" s="291" t="s">
        <v>1178</v>
      </c>
      <c r="H3542" s="294">
        <v>18.22</v>
      </c>
      <c r="I3542" s="294">
        <v>36.44</v>
      </c>
      <c r="J3542" s="291" t="s">
        <v>1169</v>
      </c>
      <c r="K3542" s="294">
        <v>227.75</v>
      </c>
      <c r="L3542" s="294">
        <v>3473.25</v>
      </c>
      <c r="M3542" s="294">
        <v>3245.5</v>
      </c>
      <c r="N3542" s="291" t="s">
        <v>42</v>
      </c>
    </row>
    <row r="3543" s="291" customFormat="1" hidden="1" outlineLevel="2" spans="1:14">
      <c r="A3543" s="291">
        <v>3234</v>
      </c>
      <c r="B3543" s="291" t="s">
        <v>1164</v>
      </c>
      <c r="C3543" s="291" t="s">
        <v>1795</v>
      </c>
      <c r="D3543" s="291" t="s">
        <v>764</v>
      </c>
      <c r="E3543" s="291" t="s">
        <v>1166</v>
      </c>
      <c r="F3543" s="291" t="s">
        <v>1167</v>
      </c>
      <c r="G3543" s="291" t="s">
        <v>1179</v>
      </c>
      <c r="H3543" s="294">
        <v>18.22</v>
      </c>
      <c r="I3543" s="294">
        <v>36.44</v>
      </c>
      <c r="J3543" s="291" t="s">
        <v>1169</v>
      </c>
      <c r="K3543" s="294">
        <v>227.75</v>
      </c>
      <c r="L3543" s="294">
        <v>3473.25</v>
      </c>
      <c r="M3543" s="294">
        <v>3245.5</v>
      </c>
      <c r="N3543" s="291" t="s">
        <v>42</v>
      </c>
    </row>
    <row r="3544" s="291" customFormat="1" hidden="1" outlineLevel="2" spans="1:14">
      <c r="A3544" s="291">
        <v>3235</v>
      </c>
      <c r="B3544" s="291" t="s">
        <v>1164</v>
      </c>
      <c r="C3544" s="291" t="s">
        <v>1795</v>
      </c>
      <c r="D3544" s="291" t="s">
        <v>764</v>
      </c>
      <c r="E3544" s="291" t="s">
        <v>1166</v>
      </c>
      <c r="F3544" s="291" t="s">
        <v>1167</v>
      </c>
      <c r="G3544" s="291" t="s">
        <v>1180</v>
      </c>
      <c r="H3544" s="294">
        <v>18.22</v>
      </c>
      <c r="I3544" s="294">
        <v>36.44</v>
      </c>
      <c r="J3544" s="291" t="s">
        <v>1169</v>
      </c>
      <c r="K3544" s="294">
        <v>227.75</v>
      </c>
      <c r="L3544" s="294">
        <v>3473.25</v>
      </c>
      <c r="M3544" s="294">
        <v>3245.5</v>
      </c>
      <c r="N3544" s="291" t="s">
        <v>42</v>
      </c>
    </row>
    <row r="3545" s="291" customFormat="1" hidden="1" outlineLevel="2" spans="1:14">
      <c r="A3545" s="291">
        <v>3236</v>
      </c>
      <c r="B3545" s="291" t="s">
        <v>1164</v>
      </c>
      <c r="C3545" s="291" t="s">
        <v>1795</v>
      </c>
      <c r="D3545" s="291" t="s">
        <v>764</v>
      </c>
      <c r="E3545" s="291" t="s">
        <v>1166</v>
      </c>
      <c r="F3545" s="291" t="s">
        <v>1167</v>
      </c>
      <c r="G3545" s="291" t="s">
        <v>1181</v>
      </c>
      <c r="H3545" s="294">
        <v>18.22</v>
      </c>
      <c r="I3545" s="294">
        <v>36.44</v>
      </c>
      <c r="J3545" s="291" t="s">
        <v>1169</v>
      </c>
      <c r="K3545" s="294">
        <v>227.75</v>
      </c>
      <c r="L3545" s="294">
        <v>3473.25</v>
      </c>
      <c r="M3545" s="294">
        <v>3245.5</v>
      </c>
      <c r="N3545" s="291" t="s">
        <v>42</v>
      </c>
    </row>
    <row r="3546" s="291" customFormat="1" hidden="1" outlineLevel="2" spans="1:14">
      <c r="A3546" s="291">
        <v>3237</v>
      </c>
      <c r="B3546" s="291" t="s">
        <v>1164</v>
      </c>
      <c r="C3546" s="291" t="s">
        <v>1795</v>
      </c>
      <c r="D3546" s="291" t="s">
        <v>764</v>
      </c>
      <c r="E3546" s="291" t="s">
        <v>1166</v>
      </c>
      <c r="F3546" s="291" t="s">
        <v>1167</v>
      </c>
      <c r="G3546" s="291" t="s">
        <v>1168</v>
      </c>
      <c r="H3546" s="294">
        <v>18.22</v>
      </c>
      <c r="I3546" s="294">
        <v>36.44</v>
      </c>
      <c r="J3546" s="291" t="s">
        <v>1169</v>
      </c>
      <c r="K3546" s="294">
        <v>227.75</v>
      </c>
      <c r="L3546" s="294">
        <v>3473.25</v>
      </c>
      <c r="M3546" s="294">
        <v>3245.5</v>
      </c>
      <c r="N3546" s="291" t="s">
        <v>42</v>
      </c>
    </row>
    <row r="3547" s="291" customFormat="1" hidden="1" outlineLevel="2" spans="1:14">
      <c r="A3547" s="291">
        <v>3238</v>
      </c>
      <c r="B3547" s="291" t="s">
        <v>1164</v>
      </c>
      <c r="C3547" s="291" t="s">
        <v>1795</v>
      </c>
      <c r="D3547" s="291" t="s">
        <v>764</v>
      </c>
      <c r="E3547" s="291" t="s">
        <v>1166</v>
      </c>
      <c r="F3547" s="291" t="s">
        <v>1167</v>
      </c>
      <c r="G3547" s="291" t="s">
        <v>1170</v>
      </c>
      <c r="H3547" s="294">
        <v>18.22</v>
      </c>
      <c r="I3547" s="294">
        <v>36.44</v>
      </c>
      <c r="J3547" s="291" t="s">
        <v>1169</v>
      </c>
      <c r="K3547" s="294">
        <v>227.75</v>
      </c>
      <c r="L3547" s="294">
        <v>3473.25</v>
      </c>
      <c r="M3547" s="294">
        <v>3245.5</v>
      </c>
      <c r="N3547" s="291" t="s">
        <v>42</v>
      </c>
    </row>
    <row r="3548" s="291" customFormat="1" hidden="1" outlineLevel="2" spans="1:14">
      <c r="A3548" s="291">
        <v>3239</v>
      </c>
      <c r="B3548" s="291" t="s">
        <v>1164</v>
      </c>
      <c r="C3548" s="291" t="s">
        <v>1795</v>
      </c>
      <c r="D3548" s="291" t="s">
        <v>764</v>
      </c>
      <c r="E3548" s="291" t="s">
        <v>1166</v>
      </c>
      <c r="F3548" s="291" t="s">
        <v>1167</v>
      </c>
      <c r="G3548" s="291" t="s">
        <v>1171</v>
      </c>
      <c r="H3548" s="294">
        <v>18.22</v>
      </c>
      <c r="I3548" s="294">
        <v>36.44</v>
      </c>
      <c r="J3548" s="291" t="s">
        <v>1169</v>
      </c>
      <c r="K3548" s="294">
        <v>227.75</v>
      </c>
      <c r="L3548" s="294">
        <v>3473.25</v>
      </c>
      <c r="M3548" s="294">
        <v>3245.5</v>
      </c>
      <c r="N3548" s="291" t="s">
        <v>42</v>
      </c>
    </row>
    <row r="3549" s="291" customFormat="1" hidden="1" outlineLevel="2" spans="1:14">
      <c r="A3549" s="291">
        <v>3240</v>
      </c>
      <c r="B3549" s="291" t="s">
        <v>1164</v>
      </c>
      <c r="C3549" s="291" t="s">
        <v>1795</v>
      </c>
      <c r="D3549" s="291" t="s">
        <v>764</v>
      </c>
      <c r="E3549" s="291" t="s">
        <v>1166</v>
      </c>
      <c r="F3549" s="291" t="s">
        <v>1167</v>
      </c>
      <c r="G3549" s="291" t="s">
        <v>1172</v>
      </c>
      <c r="H3549" s="294">
        <v>18.22</v>
      </c>
      <c r="I3549" s="294">
        <v>36.44</v>
      </c>
      <c r="J3549" s="291" t="s">
        <v>1169</v>
      </c>
      <c r="K3549" s="294">
        <v>227.75</v>
      </c>
      <c r="L3549" s="294">
        <v>3473.25</v>
      </c>
      <c r="M3549" s="294">
        <v>3245.5</v>
      </c>
      <c r="N3549" s="291" t="s">
        <v>42</v>
      </c>
    </row>
    <row r="3550" s="291" customFormat="1" hidden="1" outlineLevel="2" spans="1:14">
      <c r="A3550" s="291">
        <v>3241</v>
      </c>
      <c r="B3550" s="291" t="s">
        <v>1164</v>
      </c>
      <c r="C3550" s="291" t="s">
        <v>1795</v>
      </c>
      <c r="D3550" s="291" t="s">
        <v>764</v>
      </c>
      <c r="E3550" s="291" t="s">
        <v>1166</v>
      </c>
      <c r="F3550" s="291" t="s">
        <v>1167</v>
      </c>
      <c r="G3550" s="291" t="s">
        <v>1173</v>
      </c>
      <c r="H3550" s="294">
        <v>18.22</v>
      </c>
      <c r="I3550" s="294">
        <v>36.44</v>
      </c>
      <c r="J3550" s="291" t="s">
        <v>1169</v>
      </c>
      <c r="K3550" s="294">
        <v>227.75</v>
      </c>
      <c r="L3550" s="294">
        <v>3473.25</v>
      </c>
      <c r="M3550" s="294">
        <v>3245.5</v>
      </c>
      <c r="N3550" s="291" t="s">
        <v>42</v>
      </c>
    </row>
    <row r="3551" s="291" customFormat="1" hidden="1" outlineLevel="2" spans="1:14">
      <c r="A3551" s="291">
        <v>3242</v>
      </c>
      <c r="B3551" s="291" t="s">
        <v>1164</v>
      </c>
      <c r="C3551" s="291" t="s">
        <v>1795</v>
      </c>
      <c r="D3551" s="291" t="s">
        <v>764</v>
      </c>
      <c r="E3551" s="291" t="s">
        <v>1166</v>
      </c>
      <c r="F3551" s="291" t="s">
        <v>1167</v>
      </c>
      <c r="G3551" s="291" t="s">
        <v>1174</v>
      </c>
      <c r="H3551" s="294">
        <v>18.22</v>
      </c>
      <c r="I3551" s="294">
        <v>36.44</v>
      </c>
      <c r="J3551" s="291" t="s">
        <v>1169</v>
      </c>
      <c r="K3551" s="294">
        <v>227.75</v>
      </c>
      <c r="L3551" s="294">
        <v>3473.25</v>
      </c>
      <c r="M3551" s="294">
        <v>3245.5</v>
      </c>
      <c r="N3551" s="291" t="s">
        <v>42</v>
      </c>
    </row>
    <row r="3552" s="291" customFormat="1" hidden="1" outlineLevel="2" spans="1:14">
      <c r="A3552" s="291">
        <v>3243</v>
      </c>
      <c r="B3552" s="291" t="s">
        <v>1164</v>
      </c>
      <c r="C3552" s="291" t="s">
        <v>1795</v>
      </c>
      <c r="D3552" s="291" t="s">
        <v>764</v>
      </c>
      <c r="E3552" s="291" t="s">
        <v>1166</v>
      </c>
      <c r="F3552" s="291" t="s">
        <v>1167</v>
      </c>
      <c r="G3552" s="291" t="s">
        <v>1175</v>
      </c>
      <c r="H3552" s="294">
        <v>18.22</v>
      </c>
      <c r="I3552" s="294">
        <v>36.44</v>
      </c>
      <c r="J3552" s="291" t="s">
        <v>1169</v>
      </c>
      <c r="K3552" s="294">
        <v>227.75</v>
      </c>
      <c r="L3552" s="294">
        <v>3473.25</v>
      </c>
      <c r="M3552" s="294">
        <v>3245.5</v>
      </c>
      <c r="N3552" s="291" t="s">
        <v>42</v>
      </c>
    </row>
    <row r="3553" s="291" customFormat="1" outlineLevel="1" collapsed="1" spans="4:14">
      <c r="D3553" s="293" t="s">
        <v>1796</v>
      </c>
      <c r="H3553" s="294">
        <f>SUBTOTAL(9,H3542:H3552)</f>
        <v>200.42</v>
      </c>
      <c r="I3553" s="294">
        <f>SUBTOTAL(9,I3542:I3552)</f>
        <v>400.84</v>
      </c>
      <c r="K3553" s="294"/>
      <c r="L3553" s="294"/>
      <c r="M3553" s="294"/>
      <c r="N3553" s="291">
        <f>SUBTOTAL(9,N3542:N3552)</f>
        <v>0</v>
      </c>
    </row>
    <row r="3554" s="291" customFormat="1" hidden="1" outlineLevel="2" spans="1:14">
      <c r="A3554" s="291">
        <v>3244</v>
      </c>
      <c r="B3554" s="291" t="s">
        <v>1164</v>
      </c>
      <c r="C3554" s="291" t="s">
        <v>1797</v>
      </c>
      <c r="D3554" s="291" t="s">
        <v>758</v>
      </c>
      <c r="E3554" s="291" t="s">
        <v>1166</v>
      </c>
      <c r="F3554" s="291" t="s">
        <v>1167</v>
      </c>
      <c r="G3554" s="291" t="s">
        <v>1178</v>
      </c>
      <c r="H3554" s="294">
        <v>18.22</v>
      </c>
      <c r="I3554" s="294">
        <v>36.44</v>
      </c>
      <c r="J3554" s="291" t="s">
        <v>1169</v>
      </c>
      <c r="K3554" s="294">
        <v>227.75</v>
      </c>
      <c r="L3554" s="294">
        <v>3473.25</v>
      </c>
      <c r="M3554" s="294">
        <v>3245.5</v>
      </c>
      <c r="N3554" s="291" t="s">
        <v>42</v>
      </c>
    </row>
    <row r="3555" s="291" customFormat="1" hidden="1" outlineLevel="2" spans="1:14">
      <c r="A3555" s="291">
        <v>3245</v>
      </c>
      <c r="B3555" s="291" t="s">
        <v>1164</v>
      </c>
      <c r="C3555" s="291" t="s">
        <v>1797</v>
      </c>
      <c r="D3555" s="291" t="s">
        <v>758</v>
      </c>
      <c r="E3555" s="291" t="s">
        <v>1166</v>
      </c>
      <c r="F3555" s="291" t="s">
        <v>1167</v>
      </c>
      <c r="G3555" s="291" t="s">
        <v>1179</v>
      </c>
      <c r="H3555" s="294">
        <v>18.22</v>
      </c>
      <c r="I3555" s="294">
        <v>36.44</v>
      </c>
      <c r="J3555" s="291" t="s">
        <v>1169</v>
      </c>
      <c r="K3555" s="294">
        <v>227.75</v>
      </c>
      <c r="L3555" s="294">
        <v>3473.25</v>
      </c>
      <c r="M3555" s="294">
        <v>3245.5</v>
      </c>
      <c r="N3555" s="291" t="s">
        <v>42</v>
      </c>
    </row>
    <row r="3556" s="291" customFormat="1" hidden="1" outlineLevel="2" spans="1:14">
      <c r="A3556" s="291">
        <v>3246</v>
      </c>
      <c r="B3556" s="291" t="s">
        <v>1164</v>
      </c>
      <c r="C3556" s="291" t="s">
        <v>1797</v>
      </c>
      <c r="D3556" s="291" t="s">
        <v>758</v>
      </c>
      <c r="E3556" s="291" t="s">
        <v>1166</v>
      </c>
      <c r="F3556" s="291" t="s">
        <v>1167</v>
      </c>
      <c r="G3556" s="291" t="s">
        <v>1180</v>
      </c>
      <c r="H3556" s="294">
        <v>18.22</v>
      </c>
      <c r="I3556" s="294">
        <v>36.44</v>
      </c>
      <c r="J3556" s="291" t="s">
        <v>1169</v>
      </c>
      <c r="K3556" s="294">
        <v>227.75</v>
      </c>
      <c r="L3556" s="294">
        <v>3473.25</v>
      </c>
      <c r="M3556" s="294">
        <v>3245.5</v>
      </c>
      <c r="N3556" s="291" t="s">
        <v>42</v>
      </c>
    </row>
    <row r="3557" s="291" customFormat="1" hidden="1" outlineLevel="2" spans="1:14">
      <c r="A3557" s="291">
        <v>3247</v>
      </c>
      <c r="B3557" s="291" t="s">
        <v>1164</v>
      </c>
      <c r="C3557" s="291" t="s">
        <v>1797</v>
      </c>
      <c r="D3557" s="291" t="s">
        <v>758</v>
      </c>
      <c r="E3557" s="291" t="s">
        <v>1166</v>
      </c>
      <c r="F3557" s="291" t="s">
        <v>1167</v>
      </c>
      <c r="G3557" s="291" t="s">
        <v>1181</v>
      </c>
      <c r="H3557" s="294">
        <v>18.22</v>
      </c>
      <c r="I3557" s="294">
        <v>36.44</v>
      </c>
      <c r="J3557" s="291" t="s">
        <v>1169</v>
      </c>
      <c r="K3557" s="294">
        <v>227.75</v>
      </c>
      <c r="L3557" s="294">
        <v>3473.25</v>
      </c>
      <c r="M3557" s="294">
        <v>3245.5</v>
      </c>
      <c r="N3557" s="291" t="s">
        <v>42</v>
      </c>
    </row>
    <row r="3558" s="291" customFormat="1" hidden="1" outlineLevel="2" spans="1:14">
      <c r="A3558" s="291">
        <v>3248</v>
      </c>
      <c r="B3558" s="291" t="s">
        <v>1164</v>
      </c>
      <c r="C3558" s="291" t="s">
        <v>1797</v>
      </c>
      <c r="D3558" s="291" t="s">
        <v>758</v>
      </c>
      <c r="E3558" s="291" t="s">
        <v>1166</v>
      </c>
      <c r="F3558" s="291" t="s">
        <v>1167</v>
      </c>
      <c r="G3558" s="291" t="s">
        <v>1168</v>
      </c>
      <c r="H3558" s="294">
        <v>18.22</v>
      </c>
      <c r="I3558" s="294">
        <v>36.44</v>
      </c>
      <c r="J3558" s="291" t="s">
        <v>1169</v>
      </c>
      <c r="K3558" s="294">
        <v>227.75</v>
      </c>
      <c r="L3558" s="294">
        <v>3473.25</v>
      </c>
      <c r="M3558" s="294">
        <v>3245.5</v>
      </c>
      <c r="N3558" s="291" t="s">
        <v>42</v>
      </c>
    </row>
    <row r="3559" s="291" customFormat="1" hidden="1" outlineLevel="2" spans="1:14">
      <c r="A3559" s="291">
        <v>3249</v>
      </c>
      <c r="B3559" s="291" t="s">
        <v>1164</v>
      </c>
      <c r="C3559" s="291" t="s">
        <v>1797</v>
      </c>
      <c r="D3559" s="291" t="s">
        <v>758</v>
      </c>
      <c r="E3559" s="291" t="s">
        <v>1166</v>
      </c>
      <c r="F3559" s="291" t="s">
        <v>1167</v>
      </c>
      <c r="G3559" s="291" t="s">
        <v>1170</v>
      </c>
      <c r="H3559" s="294">
        <v>18.22</v>
      </c>
      <c r="I3559" s="294">
        <v>36.44</v>
      </c>
      <c r="J3559" s="291" t="s">
        <v>1169</v>
      </c>
      <c r="K3559" s="294">
        <v>227.75</v>
      </c>
      <c r="L3559" s="294">
        <v>3473.25</v>
      </c>
      <c r="M3559" s="294">
        <v>3245.5</v>
      </c>
      <c r="N3559" s="291" t="s">
        <v>42</v>
      </c>
    </row>
    <row r="3560" s="291" customFormat="1" hidden="1" outlineLevel="2" spans="1:14">
      <c r="A3560" s="291">
        <v>3250</v>
      </c>
      <c r="B3560" s="291" t="s">
        <v>1164</v>
      </c>
      <c r="C3560" s="291" t="s">
        <v>1797</v>
      </c>
      <c r="D3560" s="291" t="s">
        <v>758</v>
      </c>
      <c r="E3560" s="291" t="s">
        <v>1166</v>
      </c>
      <c r="F3560" s="291" t="s">
        <v>1167</v>
      </c>
      <c r="G3560" s="291" t="s">
        <v>1171</v>
      </c>
      <c r="H3560" s="294">
        <v>18.22</v>
      </c>
      <c r="I3560" s="294">
        <v>36.44</v>
      </c>
      <c r="J3560" s="291" t="s">
        <v>1169</v>
      </c>
      <c r="K3560" s="294">
        <v>227.75</v>
      </c>
      <c r="L3560" s="294">
        <v>3473.25</v>
      </c>
      <c r="M3560" s="294">
        <v>3245.5</v>
      </c>
      <c r="N3560" s="291" t="s">
        <v>42</v>
      </c>
    </row>
    <row r="3561" s="291" customFormat="1" hidden="1" outlineLevel="2" spans="1:14">
      <c r="A3561" s="291">
        <v>3251</v>
      </c>
      <c r="B3561" s="291" t="s">
        <v>1164</v>
      </c>
      <c r="C3561" s="291" t="s">
        <v>1797</v>
      </c>
      <c r="D3561" s="291" t="s">
        <v>758</v>
      </c>
      <c r="E3561" s="291" t="s">
        <v>1166</v>
      </c>
      <c r="F3561" s="291" t="s">
        <v>1167</v>
      </c>
      <c r="G3561" s="291" t="s">
        <v>1172</v>
      </c>
      <c r="H3561" s="294">
        <v>18.22</v>
      </c>
      <c r="I3561" s="294">
        <v>36.44</v>
      </c>
      <c r="J3561" s="291" t="s">
        <v>1169</v>
      </c>
      <c r="K3561" s="294">
        <v>227.75</v>
      </c>
      <c r="L3561" s="294">
        <v>3473.25</v>
      </c>
      <c r="M3561" s="294">
        <v>3245.5</v>
      </c>
      <c r="N3561" s="291" t="s">
        <v>42</v>
      </c>
    </row>
    <row r="3562" s="291" customFormat="1" hidden="1" outlineLevel="2" spans="1:14">
      <c r="A3562" s="291">
        <v>3252</v>
      </c>
      <c r="B3562" s="291" t="s">
        <v>1164</v>
      </c>
      <c r="C3562" s="291" t="s">
        <v>1797</v>
      </c>
      <c r="D3562" s="291" t="s">
        <v>758</v>
      </c>
      <c r="E3562" s="291" t="s">
        <v>1166</v>
      </c>
      <c r="F3562" s="291" t="s">
        <v>1167</v>
      </c>
      <c r="G3562" s="291" t="s">
        <v>1173</v>
      </c>
      <c r="H3562" s="294">
        <v>18.22</v>
      </c>
      <c r="I3562" s="294">
        <v>36.44</v>
      </c>
      <c r="J3562" s="291" t="s">
        <v>1169</v>
      </c>
      <c r="K3562" s="294">
        <v>227.75</v>
      </c>
      <c r="L3562" s="294">
        <v>3473.25</v>
      </c>
      <c r="M3562" s="294">
        <v>3245.5</v>
      </c>
      <c r="N3562" s="291" t="s">
        <v>42</v>
      </c>
    </row>
    <row r="3563" s="291" customFormat="1" hidden="1" outlineLevel="2" spans="1:14">
      <c r="A3563" s="291">
        <v>3253</v>
      </c>
      <c r="B3563" s="291" t="s">
        <v>1164</v>
      </c>
      <c r="C3563" s="291" t="s">
        <v>1797</v>
      </c>
      <c r="D3563" s="291" t="s">
        <v>758</v>
      </c>
      <c r="E3563" s="291" t="s">
        <v>1166</v>
      </c>
      <c r="F3563" s="291" t="s">
        <v>1167</v>
      </c>
      <c r="G3563" s="291" t="s">
        <v>1174</v>
      </c>
      <c r="H3563" s="294">
        <v>18.22</v>
      </c>
      <c r="I3563" s="294">
        <v>36.44</v>
      </c>
      <c r="J3563" s="291" t="s">
        <v>1169</v>
      </c>
      <c r="K3563" s="294">
        <v>227.75</v>
      </c>
      <c r="L3563" s="294">
        <v>3473.25</v>
      </c>
      <c r="M3563" s="294">
        <v>3245.5</v>
      </c>
      <c r="N3563" s="291" t="s">
        <v>42</v>
      </c>
    </row>
    <row r="3564" s="291" customFormat="1" hidden="1" outlineLevel="2" spans="1:14">
      <c r="A3564" s="291">
        <v>3254</v>
      </c>
      <c r="B3564" s="291" t="s">
        <v>1164</v>
      </c>
      <c r="C3564" s="291" t="s">
        <v>1797</v>
      </c>
      <c r="D3564" s="291" t="s">
        <v>758</v>
      </c>
      <c r="E3564" s="291" t="s">
        <v>1166</v>
      </c>
      <c r="F3564" s="291" t="s">
        <v>1167</v>
      </c>
      <c r="G3564" s="291" t="s">
        <v>1175</v>
      </c>
      <c r="H3564" s="294">
        <v>18.22</v>
      </c>
      <c r="I3564" s="294">
        <v>36.44</v>
      </c>
      <c r="J3564" s="291" t="s">
        <v>1169</v>
      </c>
      <c r="K3564" s="294">
        <v>227.75</v>
      </c>
      <c r="L3564" s="294">
        <v>3473.25</v>
      </c>
      <c r="M3564" s="294">
        <v>3245.5</v>
      </c>
      <c r="N3564" s="291" t="s">
        <v>42</v>
      </c>
    </row>
    <row r="3565" s="291" customFormat="1" outlineLevel="1" collapsed="1" spans="4:14">
      <c r="D3565" s="293" t="s">
        <v>1798</v>
      </c>
      <c r="H3565" s="294">
        <f>SUBTOTAL(9,H3554:H3564)</f>
        <v>200.42</v>
      </c>
      <c r="I3565" s="294">
        <f>SUBTOTAL(9,I3554:I3564)</f>
        <v>400.84</v>
      </c>
      <c r="K3565" s="294"/>
      <c r="L3565" s="294"/>
      <c r="M3565" s="294"/>
      <c r="N3565" s="291">
        <f>SUBTOTAL(9,N3554:N3564)</f>
        <v>0</v>
      </c>
    </row>
    <row r="3566" s="291" customFormat="1" hidden="1" outlineLevel="2" spans="1:14">
      <c r="A3566" s="291">
        <v>3255</v>
      </c>
      <c r="B3566" s="291" t="s">
        <v>1164</v>
      </c>
      <c r="C3566" s="291" t="s">
        <v>1799</v>
      </c>
      <c r="D3566" s="291" t="s">
        <v>772</v>
      </c>
      <c r="E3566" s="291" t="s">
        <v>1166</v>
      </c>
      <c r="F3566" s="291" t="s">
        <v>1167</v>
      </c>
      <c r="G3566" s="291" t="s">
        <v>1178</v>
      </c>
      <c r="H3566" s="294">
        <v>18.22</v>
      </c>
      <c r="I3566" s="294">
        <v>36.44</v>
      </c>
      <c r="J3566" s="291" t="s">
        <v>1169</v>
      </c>
      <c r="K3566" s="294">
        <v>227.75</v>
      </c>
      <c r="L3566" s="294">
        <v>3473.25</v>
      </c>
      <c r="M3566" s="294">
        <v>3245.5</v>
      </c>
      <c r="N3566" s="291" t="s">
        <v>42</v>
      </c>
    </row>
    <row r="3567" s="291" customFormat="1" hidden="1" outlineLevel="2" spans="1:14">
      <c r="A3567" s="291">
        <v>3256</v>
      </c>
      <c r="B3567" s="291" t="s">
        <v>1164</v>
      </c>
      <c r="C3567" s="291" t="s">
        <v>1799</v>
      </c>
      <c r="D3567" s="291" t="s">
        <v>772</v>
      </c>
      <c r="E3567" s="291" t="s">
        <v>1166</v>
      </c>
      <c r="F3567" s="291" t="s">
        <v>1167</v>
      </c>
      <c r="G3567" s="291" t="s">
        <v>1179</v>
      </c>
      <c r="H3567" s="294">
        <v>18.22</v>
      </c>
      <c r="I3567" s="294">
        <v>36.44</v>
      </c>
      <c r="J3567" s="291" t="s">
        <v>1169</v>
      </c>
      <c r="K3567" s="294">
        <v>227.75</v>
      </c>
      <c r="L3567" s="294">
        <v>3473.25</v>
      </c>
      <c r="M3567" s="294">
        <v>3245.5</v>
      </c>
      <c r="N3567" s="291" t="s">
        <v>42</v>
      </c>
    </row>
    <row r="3568" s="291" customFormat="1" hidden="1" outlineLevel="2" spans="1:14">
      <c r="A3568" s="291">
        <v>3257</v>
      </c>
      <c r="B3568" s="291" t="s">
        <v>1164</v>
      </c>
      <c r="C3568" s="291" t="s">
        <v>1799</v>
      </c>
      <c r="D3568" s="291" t="s">
        <v>772</v>
      </c>
      <c r="E3568" s="291" t="s">
        <v>1166</v>
      </c>
      <c r="F3568" s="291" t="s">
        <v>1167</v>
      </c>
      <c r="G3568" s="291" t="s">
        <v>1180</v>
      </c>
      <c r="H3568" s="294">
        <v>18.22</v>
      </c>
      <c r="I3568" s="294">
        <v>36.44</v>
      </c>
      <c r="J3568" s="291" t="s">
        <v>1169</v>
      </c>
      <c r="K3568" s="294">
        <v>227.75</v>
      </c>
      <c r="L3568" s="294">
        <v>3473.25</v>
      </c>
      <c r="M3568" s="294">
        <v>3245.5</v>
      </c>
      <c r="N3568" s="291" t="s">
        <v>42</v>
      </c>
    </row>
    <row r="3569" s="291" customFormat="1" hidden="1" outlineLevel="2" spans="1:14">
      <c r="A3569" s="291">
        <v>3258</v>
      </c>
      <c r="B3569" s="291" t="s">
        <v>1164</v>
      </c>
      <c r="C3569" s="291" t="s">
        <v>1799</v>
      </c>
      <c r="D3569" s="291" t="s">
        <v>772</v>
      </c>
      <c r="E3569" s="291" t="s">
        <v>1166</v>
      </c>
      <c r="F3569" s="291" t="s">
        <v>1167</v>
      </c>
      <c r="G3569" s="291" t="s">
        <v>1181</v>
      </c>
      <c r="H3569" s="294">
        <v>18.22</v>
      </c>
      <c r="I3569" s="294">
        <v>36.44</v>
      </c>
      <c r="J3569" s="291" t="s">
        <v>1169</v>
      </c>
      <c r="K3569" s="294">
        <v>227.75</v>
      </c>
      <c r="L3569" s="294">
        <v>3473.25</v>
      </c>
      <c r="M3569" s="294">
        <v>3245.5</v>
      </c>
      <c r="N3569" s="291" t="s">
        <v>42</v>
      </c>
    </row>
    <row r="3570" s="291" customFormat="1" hidden="1" outlineLevel="2" spans="1:14">
      <c r="A3570" s="291">
        <v>3259</v>
      </c>
      <c r="B3570" s="291" t="s">
        <v>1164</v>
      </c>
      <c r="C3570" s="291" t="s">
        <v>1799</v>
      </c>
      <c r="D3570" s="291" t="s">
        <v>772</v>
      </c>
      <c r="E3570" s="291" t="s">
        <v>1166</v>
      </c>
      <c r="F3570" s="291" t="s">
        <v>1167</v>
      </c>
      <c r="G3570" s="291" t="s">
        <v>1168</v>
      </c>
      <c r="H3570" s="294">
        <v>18.22</v>
      </c>
      <c r="I3570" s="294">
        <v>36.44</v>
      </c>
      <c r="J3570" s="291" t="s">
        <v>1169</v>
      </c>
      <c r="K3570" s="294">
        <v>227.75</v>
      </c>
      <c r="L3570" s="294">
        <v>3473.25</v>
      </c>
      <c r="M3570" s="294">
        <v>3245.5</v>
      </c>
      <c r="N3570" s="291" t="s">
        <v>42</v>
      </c>
    </row>
    <row r="3571" s="291" customFormat="1" hidden="1" outlineLevel="2" spans="1:14">
      <c r="A3571" s="291">
        <v>3260</v>
      </c>
      <c r="B3571" s="291" t="s">
        <v>1164</v>
      </c>
      <c r="C3571" s="291" t="s">
        <v>1799</v>
      </c>
      <c r="D3571" s="291" t="s">
        <v>772</v>
      </c>
      <c r="E3571" s="291" t="s">
        <v>1166</v>
      </c>
      <c r="F3571" s="291" t="s">
        <v>1167</v>
      </c>
      <c r="G3571" s="291" t="s">
        <v>1170</v>
      </c>
      <c r="H3571" s="294">
        <v>18.22</v>
      </c>
      <c r="I3571" s="294">
        <v>36.44</v>
      </c>
      <c r="J3571" s="291" t="s">
        <v>1169</v>
      </c>
      <c r="K3571" s="294">
        <v>227.75</v>
      </c>
      <c r="L3571" s="294">
        <v>3473.25</v>
      </c>
      <c r="M3571" s="294">
        <v>3245.5</v>
      </c>
      <c r="N3571" s="291" t="s">
        <v>42</v>
      </c>
    </row>
    <row r="3572" s="291" customFormat="1" hidden="1" outlineLevel="2" spans="1:14">
      <c r="A3572" s="291">
        <v>3261</v>
      </c>
      <c r="B3572" s="291" t="s">
        <v>1164</v>
      </c>
      <c r="C3572" s="291" t="s">
        <v>1799</v>
      </c>
      <c r="D3572" s="291" t="s">
        <v>772</v>
      </c>
      <c r="E3572" s="291" t="s">
        <v>1166</v>
      </c>
      <c r="F3572" s="291" t="s">
        <v>1167</v>
      </c>
      <c r="G3572" s="291" t="s">
        <v>1171</v>
      </c>
      <c r="H3572" s="294">
        <v>18.22</v>
      </c>
      <c r="I3572" s="294">
        <v>36.44</v>
      </c>
      <c r="J3572" s="291" t="s">
        <v>1169</v>
      </c>
      <c r="K3572" s="294">
        <v>227.75</v>
      </c>
      <c r="L3572" s="294">
        <v>3473.25</v>
      </c>
      <c r="M3572" s="294">
        <v>3245.5</v>
      </c>
      <c r="N3572" s="291" t="s">
        <v>42</v>
      </c>
    </row>
    <row r="3573" s="291" customFormat="1" hidden="1" outlineLevel="2" spans="1:14">
      <c r="A3573" s="291">
        <v>3262</v>
      </c>
      <c r="B3573" s="291" t="s">
        <v>1164</v>
      </c>
      <c r="C3573" s="291" t="s">
        <v>1799</v>
      </c>
      <c r="D3573" s="291" t="s">
        <v>772</v>
      </c>
      <c r="E3573" s="291" t="s">
        <v>1166</v>
      </c>
      <c r="F3573" s="291" t="s">
        <v>1167</v>
      </c>
      <c r="G3573" s="291" t="s">
        <v>1172</v>
      </c>
      <c r="H3573" s="294">
        <v>18.22</v>
      </c>
      <c r="I3573" s="294">
        <v>36.44</v>
      </c>
      <c r="J3573" s="291" t="s">
        <v>1169</v>
      </c>
      <c r="K3573" s="294">
        <v>227.75</v>
      </c>
      <c r="L3573" s="294">
        <v>3473.25</v>
      </c>
      <c r="M3573" s="294">
        <v>3245.5</v>
      </c>
      <c r="N3573" s="291" t="s">
        <v>42</v>
      </c>
    </row>
    <row r="3574" s="291" customFormat="1" hidden="1" outlineLevel="2" spans="1:14">
      <c r="A3574" s="291">
        <v>3263</v>
      </c>
      <c r="B3574" s="291" t="s">
        <v>1164</v>
      </c>
      <c r="C3574" s="291" t="s">
        <v>1799</v>
      </c>
      <c r="D3574" s="291" t="s">
        <v>772</v>
      </c>
      <c r="E3574" s="291" t="s">
        <v>1166</v>
      </c>
      <c r="F3574" s="291" t="s">
        <v>1167</v>
      </c>
      <c r="G3574" s="291" t="s">
        <v>1173</v>
      </c>
      <c r="H3574" s="294">
        <v>18.22</v>
      </c>
      <c r="I3574" s="294">
        <v>36.44</v>
      </c>
      <c r="J3574" s="291" t="s">
        <v>1169</v>
      </c>
      <c r="K3574" s="294">
        <v>227.75</v>
      </c>
      <c r="L3574" s="294">
        <v>3473.25</v>
      </c>
      <c r="M3574" s="294">
        <v>3245.5</v>
      </c>
      <c r="N3574" s="291" t="s">
        <v>42</v>
      </c>
    </row>
    <row r="3575" s="291" customFormat="1" hidden="1" outlineLevel="2" spans="1:14">
      <c r="A3575" s="291">
        <v>3264</v>
      </c>
      <c r="B3575" s="291" t="s">
        <v>1164</v>
      </c>
      <c r="C3575" s="291" t="s">
        <v>1799</v>
      </c>
      <c r="D3575" s="291" t="s">
        <v>772</v>
      </c>
      <c r="E3575" s="291" t="s">
        <v>1166</v>
      </c>
      <c r="F3575" s="291" t="s">
        <v>1167</v>
      </c>
      <c r="G3575" s="291" t="s">
        <v>1174</v>
      </c>
      <c r="H3575" s="294">
        <v>18.22</v>
      </c>
      <c r="I3575" s="294">
        <v>36.44</v>
      </c>
      <c r="J3575" s="291" t="s">
        <v>1169</v>
      </c>
      <c r="K3575" s="294">
        <v>227.75</v>
      </c>
      <c r="L3575" s="294">
        <v>3473.25</v>
      </c>
      <c r="M3575" s="294">
        <v>3245.5</v>
      </c>
      <c r="N3575" s="291" t="s">
        <v>42</v>
      </c>
    </row>
    <row r="3576" s="291" customFormat="1" hidden="1" outlineLevel="2" spans="1:14">
      <c r="A3576" s="291">
        <v>3265</v>
      </c>
      <c r="B3576" s="291" t="s">
        <v>1164</v>
      </c>
      <c r="C3576" s="291" t="s">
        <v>1799</v>
      </c>
      <c r="D3576" s="291" t="s">
        <v>772</v>
      </c>
      <c r="E3576" s="291" t="s">
        <v>1166</v>
      </c>
      <c r="F3576" s="291" t="s">
        <v>1167</v>
      </c>
      <c r="G3576" s="291" t="s">
        <v>1175</v>
      </c>
      <c r="H3576" s="294">
        <v>18.22</v>
      </c>
      <c r="I3576" s="294">
        <v>36.44</v>
      </c>
      <c r="J3576" s="291" t="s">
        <v>1169</v>
      </c>
      <c r="K3576" s="294">
        <v>227.75</v>
      </c>
      <c r="L3576" s="294">
        <v>3473.25</v>
      </c>
      <c r="M3576" s="294">
        <v>3245.5</v>
      </c>
      <c r="N3576" s="291" t="s">
        <v>42</v>
      </c>
    </row>
    <row r="3577" s="291" customFormat="1" outlineLevel="1" collapsed="1" spans="4:14">
      <c r="D3577" s="293" t="s">
        <v>1800</v>
      </c>
      <c r="H3577" s="294">
        <f>SUBTOTAL(9,H3566:H3576)</f>
        <v>200.42</v>
      </c>
      <c r="I3577" s="294">
        <f>SUBTOTAL(9,I3566:I3576)</f>
        <v>400.84</v>
      </c>
      <c r="K3577" s="294"/>
      <c r="L3577" s="294"/>
      <c r="M3577" s="294"/>
      <c r="N3577" s="291">
        <f>SUBTOTAL(9,N3566:N3576)</f>
        <v>0</v>
      </c>
    </row>
    <row r="3578" s="291" customFormat="1" hidden="1" outlineLevel="2" spans="1:14">
      <c r="A3578" s="291">
        <v>3266</v>
      </c>
      <c r="B3578" s="291" t="s">
        <v>1164</v>
      </c>
      <c r="C3578" s="291" t="s">
        <v>1801</v>
      </c>
      <c r="D3578" s="291" t="s">
        <v>760</v>
      </c>
      <c r="E3578" s="291" t="s">
        <v>1166</v>
      </c>
      <c r="F3578" s="291" t="s">
        <v>1167</v>
      </c>
      <c r="G3578" s="291" t="s">
        <v>1178</v>
      </c>
      <c r="H3578" s="294">
        <v>18.22</v>
      </c>
      <c r="I3578" s="294">
        <v>36.44</v>
      </c>
      <c r="J3578" s="291" t="s">
        <v>1169</v>
      </c>
      <c r="K3578" s="294">
        <v>227.75</v>
      </c>
      <c r="L3578" s="294">
        <v>3473.25</v>
      </c>
      <c r="M3578" s="294">
        <v>3245.5</v>
      </c>
      <c r="N3578" s="291" t="s">
        <v>42</v>
      </c>
    </row>
    <row r="3579" s="291" customFormat="1" hidden="1" outlineLevel="2" spans="1:14">
      <c r="A3579" s="291">
        <v>3267</v>
      </c>
      <c r="B3579" s="291" t="s">
        <v>1164</v>
      </c>
      <c r="C3579" s="291" t="s">
        <v>1801</v>
      </c>
      <c r="D3579" s="291" t="s">
        <v>760</v>
      </c>
      <c r="E3579" s="291" t="s">
        <v>1166</v>
      </c>
      <c r="F3579" s="291" t="s">
        <v>1167</v>
      </c>
      <c r="G3579" s="291" t="s">
        <v>1179</v>
      </c>
      <c r="H3579" s="294">
        <v>18.22</v>
      </c>
      <c r="I3579" s="294">
        <v>36.44</v>
      </c>
      <c r="J3579" s="291" t="s">
        <v>1169</v>
      </c>
      <c r="K3579" s="294">
        <v>227.75</v>
      </c>
      <c r="L3579" s="294">
        <v>3473.25</v>
      </c>
      <c r="M3579" s="294">
        <v>3245.5</v>
      </c>
      <c r="N3579" s="291" t="s">
        <v>42</v>
      </c>
    </row>
    <row r="3580" s="291" customFormat="1" hidden="1" outlineLevel="2" spans="1:14">
      <c r="A3580" s="291">
        <v>3268</v>
      </c>
      <c r="B3580" s="291" t="s">
        <v>1164</v>
      </c>
      <c r="C3580" s="291" t="s">
        <v>1801</v>
      </c>
      <c r="D3580" s="291" t="s">
        <v>760</v>
      </c>
      <c r="E3580" s="291" t="s">
        <v>1166</v>
      </c>
      <c r="F3580" s="291" t="s">
        <v>1167</v>
      </c>
      <c r="G3580" s="291" t="s">
        <v>1180</v>
      </c>
      <c r="H3580" s="294">
        <v>18.22</v>
      </c>
      <c r="I3580" s="294">
        <v>36.44</v>
      </c>
      <c r="J3580" s="291" t="s">
        <v>1169</v>
      </c>
      <c r="K3580" s="294">
        <v>227.75</v>
      </c>
      <c r="L3580" s="294">
        <v>3473.25</v>
      </c>
      <c r="M3580" s="294">
        <v>3245.5</v>
      </c>
      <c r="N3580" s="291" t="s">
        <v>42</v>
      </c>
    </row>
    <row r="3581" s="291" customFormat="1" hidden="1" outlineLevel="2" spans="1:14">
      <c r="A3581" s="291">
        <v>3269</v>
      </c>
      <c r="B3581" s="291" t="s">
        <v>1164</v>
      </c>
      <c r="C3581" s="291" t="s">
        <v>1801</v>
      </c>
      <c r="D3581" s="291" t="s">
        <v>760</v>
      </c>
      <c r="E3581" s="291" t="s">
        <v>1166</v>
      </c>
      <c r="F3581" s="291" t="s">
        <v>1167</v>
      </c>
      <c r="G3581" s="291" t="s">
        <v>1181</v>
      </c>
      <c r="H3581" s="294">
        <v>18.22</v>
      </c>
      <c r="I3581" s="294">
        <v>36.44</v>
      </c>
      <c r="J3581" s="291" t="s">
        <v>1169</v>
      </c>
      <c r="K3581" s="294">
        <v>227.75</v>
      </c>
      <c r="L3581" s="294">
        <v>3473.25</v>
      </c>
      <c r="M3581" s="294">
        <v>3245.5</v>
      </c>
      <c r="N3581" s="291" t="s">
        <v>42</v>
      </c>
    </row>
    <row r="3582" s="291" customFormat="1" hidden="1" outlineLevel="2" spans="1:14">
      <c r="A3582" s="291">
        <v>3270</v>
      </c>
      <c r="B3582" s="291" t="s">
        <v>1164</v>
      </c>
      <c r="C3582" s="291" t="s">
        <v>1801</v>
      </c>
      <c r="D3582" s="291" t="s">
        <v>760</v>
      </c>
      <c r="E3582" s="291" t="s">
        <v>1166</v>
      </c>
      <c r="F3582" s="291" t="s">
        <v>1167</v>
      </c>
      <c r="G3582" s="291" t="s">
        <v>1168</v>
      </c>
      <c r="H3582" s="294">
        <v>18.22</v>
      </c>
      <c r="I3582" s="294">
        <v>36.44</v>
      </c>
      <c r="J3582" s="291" t="s">
        <v>1169</v>
      </c>
      <c r="K3582" s="294">
        <v>227.75</v>
      </c>
      <c r="L3582" s="294">
        <v>3473.25</v>
      </c>
      <c r="M3582" s="294">
        <v>3245.5</v>
      </c>
      <c r="N3582" s="291" t="s">
        <v>42</v>
      </c>
    </row>
    <row r="3583" s="291" customFormat="1" hidden="1" outlineLevel="2" spans="1:14">
      <c r="A3583" s="291">
        <v>3271</v>
      </c>
      <c r="B3583" s="291" t="s">
        <v>1164</v>
      </c>
      <c r="C3583" s="291" t="s">
        <v>1801</v>
      </c>
      <c r="D3583" s="291" t="s">
        <v>760</v>
      </c>
      <c r="E3583" s="291" t="s">
        <v>1166</v>
      </c>
      <c r="F3583" s="291" t="s">
        <v>1167</v>
      </c>
      <c r="G3583" s="291" t="s">
        <v>1170</v>
      </c>
      <c r="H3583" s="294">
        <v>18.22</v>
      </c>
      <c r="I3583" s="294">
        <v>36.44</v>
      </c>
      <c r="J3583" s="291" t="s">
        <v>1169</v>
      </c>
      <c r="K3583" s="294">
        <v>227.75</v>
      </c>
      <c r="L3583" s="294">
        <v>3473.25</v>
      </c>
      <c r="M3583" s="294">
        <v>3245.5</v>
      </c>
      <c r="N3583" s="291" t="s">
        <v>42</v>
      </c>
    </row>
    <row r="3584" s="291" customFormat="1" hidden="1" outlineLevel="2" spans="1:14">
      <c r="A3584" s="291">
        <v>3272</v>
      </c>
      <c r="B3584" s="291" t="s">
        <v>1164</v>
      </c>
      <c r="C3584" s="291" t="s">
        <v>1801</v>
      </c>
      <c r="D3584" s="291" t="s">
        <v>760</v>
      </c>
      <c r="E3584" s="291" t="s">
        <v>1166</v>
      </c>
      <c r="F3584" s="291" t="s">
        <v>1167</v>
      </c>
      <c r="G3584" s="291" t="s">
        <v>1171</v>
      </c>
      <c r="H3584" s="294">
        <v>18.22</v>
      </c>
      <c r="I3584" s="294">
        <v>36.44</v>
      </c>
      <c r="J3584" s="291" t="s">
        <v>1169</v>
      </c>
      <c r="K3584" s="294">
        <v>227.75</v>
      </c>
      <c r="L3584" s="294">
        <v>3473.25</v>
      </c>
      <c r="M3584" s="294">
        <v>3245.5</v>
      </c>
      <c r="N3584" s="291" t="s">
        <v>42</v>
      </c>
    </row>
    <row r="3585" s="291" customFormat="1" hidden="1" outlineLevel="2" spans="1:14">
      <c r="A3585" s="291">
        <v>3273</v>
      </c>
      <c r="B3585" s="291" t="s">
        <v>1164</v>
      </c>
      <c r="C3585" s="291" t="s">
        <v>1801</v>
      </c>
      <c r="D3585" s="291" t="s">
        <v>760</v>
      </c>
      <c r="E3585" s="291" t="s">
        <v>1166</v>
      </c>
      <c r="F3585" s="291" t="s">
        <v>1167</v>
      </c>
      <c r="G3585" s="291" t="s">
        <v>1172</v>
      </c>
      <c r="H3585" s="294">
        <v>18.22</v>
      </c>
      <c r="I3585" s="294">
        <v>36.44</v>
      </c>
      <c r="J3585" s="291" t="s">
        <v>1169</v>
      </c>
      <c r="K3585" s="294">
        <v>227.75</v>
      </c>
      <c r="L3585" s="294">
        <v>3473.25</v>
      </c>
      <c r="M3585" s="294">
        <v>3245.5</v>
      </c>
      <c r="N3585" s="291" t="s">
        <v>42</v>
      </c>
    </row>
    <row r="3586" s="291" customFormat="1" hidden="1" outlineLevel="2" spans="1:14">
      <c r="A3586" s="291">
        <v>3274</v>
      </c>
      <c r="B3586" s="291" t="s">
        <v>1164</v>
      </c>
      <c r="C3586" s="291" t="s">
        <v>1801</v>
      </c>
      <c r="D3586" s="291" t="s">
        <v>760</v>
      </c>
      <c r="E3586" s="291" t="s">
        <v>1166</v>
      </c>
      <c r="F3586" s="291" t="s">
        <v>1167</v>
      </c>
      <c r="G3586" s="291" t="s">
        <v>1173</v>
      </c>
      <c r="H3586" s="294">
        <v>18.22</v>
      </c>
      <c r="I3586" s="294">
        <v>36.44</v>
      </c>
      <c r="J3586" s="291" t="s">
        <v>1169</v>
      </c>
      <c r="K3586" s="294">
        <v>227.75</v>
      </c>
      <c r="L3586" s="294">
        <v>3473.25</v>
      </c>
      <c r="M3586" s="294">
        <v>3245.5</v>
      </c>
      <c r="N3586" s="291" t="s">
        <v>42</v>
      </c>
    </row>
    <row r="3587" s="291" customFormat="1" hidden="1" outlineLevel="2" spans="1:14">
      <c r="A3587" s="291">
        <v>3275</v>
      </c>
      <c r="B3587" s="291" t="s">
        <v>1164</v>
      </c>
      <c r="C3587" s="291" t="s">
        <v>1801</v>
      </c>
      <c r="D3587" s="291" t="s">
        <v>760</v>
      </c>
      <c r="E3587" s="291" t="s">
        <v>1166</v>
      </c>
      <c r="F3587" s="291" t="s">
        <v>1167</v>
      </c>
      <c r="G3587" s="291" t="s">
        <v>1174</v>
      </c>
      <c r="H3587" s="294">
        <v>18.22</v>
      </c>
      <c r="I3587" s="294">
        <v>36.44</v>
      </c>
      <c r="J3587" s="291" t="s">
        <v>1169</v>
      </c>
      <c r="K3587" s="294">
        <v>227.75</v>
      </c>
      <c r="L3587" s="294">
        <v>3473.25</v>
      </c>
      <c r="M3587" s="294">
        <v>3245.5</v>
      </c>
      <c r="N3587" s="291" t="s">
        <v>42</v>
      </c>
    </row>
    <row r="3588" s="291" customFormat="1" hidden="1" outlineLevel="2" spans="1:14">
      <c r="A3588" s="291">
        <v>3276</v>
      </c>
      <c r="B3588" s="291" t="s">
        <v>1164</v>
      </c>
      <c r="C3588" s="291" t="s">
        <v>1801</v>
      </c>
      <c r="D3588" s="291" t="s">
        <v>760</v>
      </c>
      <c r="E3588" s="291" t="s">
        <v>1166</v>
      </c>
      <c r="F3588" s="291" t="s">
        <v>1167</v>
      </c>
      <c r="G3588" s="291" t="s">
        <v>1175</v>
      </c>
      <c r="H3588" s="294">
        <v>18.22</v>
      </c>
      <c r="I3588" s="294">
        <v>36.44</v>
      </c>
      <c r="J3588" s="291" t="s">
        <v>1169</v>
      </c>
      <c r="K3588" s="294">
        <v>227.75</v>
      </c>
      <c r="L3588" s="294">
        <v>3473.25</v>
      </c>
      <c r="M3588" s="294">
        <v>3245.5</v>
      </c>
      <c r="N3588" s="291" t="s">
        <v>42</v>
      </c>
    </row>
    <row r="3589" s="291" customFormat="1" outlineLevel="1" collapsed="1" spans="4:14">
      <c r="D3589" s="293" t="s">
        <v>1802</v>
      </c>
      <c r="H3589" s="294">
        <f>SUBTOTAL(9,H3578:H3588)</f>
        <v>200.42</v>
      </c>
      <c r="I3589" s="294">
        <f>SUBTOTAL(9,I3578:I3588)</f>
        <v>400.84</v>
      </c>
      <c r="K3589" s="294"/>
      <c r="L3589" s="294"/>
      <c r="M3589" s="294"/>
      <c r="N3589" s="291">
        <f>SUBTOTAL(9,N3578:N3588)</f>
        <v>0</v>
      </c>
    </row>
    <row r="3590" s="291" customFormat="1" hidden="1" outlineLevel="2" spans="1:14">
      <c r="A3590" s="291">
        <v>3277</v>
      </c>
      <c r="B3590" s="291" t="s">
        <v>1164</v>
      </c>
      <c r="C3590" s="291" t="s">
        <v>1803</v>
      </c>
      <c r="D3590" s="291" t="s">
        <v>768</v>
      </c>
      <c r="E3590" s="291" t="s">
        <v>1166</v>
      </c>
      <c r="F3590" s="291" t="s">
        <v>1167</v>
      </c>
      <c r="G3590" s="291" t="s">
        <v>1178</v>
      </c>
      <c r="H3590" s="294">
        <v>18.22</v>
      </c>
      <c r="I3590" s="294">
        <v>36.44</v>
      </c>
      <c r="J3590" s="291" t="s">
        <v>1169</v>
      </c>
      <c r="K3590" s="294">
        <v>227.75</v>
      </c>
      <c r="L3590" s="294">
        <v>3473.25</v>
      </c>
      <c r="M3590" s="294">
        <v>3245.5</v>
      </c>
      <c r="N3590" s="291" t="s">
        <v>42</v>
      </c>
    </row>
    <row r="3591" s="291" customFormat="1" hidden="1" outlineLevel="2" spans="1:14">
      <c r="A3591" s="291">
        <v>3278</v>
      </c>
      <c r="B3591" s="291" t="s">
        <v>1164</v>
      </c>
      <c r="C3591" s="291" t="s">
        <v>1803</v>
      </c>
      <c r="D3591" s="291" t="s">
        <v>768</v>
      </c>
      <c r="E3591" s="291" t="s">
        <v>1166</v>
      </c>
      <c r="F3591" s="291" t="s">
        <v>1167</v>
      </c>
      <c r="G3591" s="291" t="s">
        <v>1179</v>
      </c>
      <c r="H3591" s="294">
        <v>18.22</v>
      </c>
      <c r="I3591" s="294">
        <v>36.44</v>
      </c>
      <c r="J3591" s="291" t="s">
        <v>1169</v>
      </c>
      <c r="K3591" s="294">
        <v>227.75</v>
      </c>
      <c r="L3591" s="294">
        <v>3473.25</v>
      </c>
      <c r="M3591" s="294">
        <v>3245.5</v>
      </c>
      <c r="N3591" s="291" t="s">
        <v>42</v>
      </c>
    </row>
    <row r="3592" s="291" customFormat="1" hidden="1" outlineLevel="2" spans="1:14">
      <c r="A3592" s="291">
        <v>3279</v>
      </c>
      <c r="B3592" s="291" t="s">
        <v>1164</v>
      </c>
      <c r="C3592" s="291" t="s">
        <v>1803</v>
      </c>
      <c r="D3592" s="291" t="s">
        <v>768</v>
      </c>
      <c r="E3592" s="291" t="s">
        <v>1166</v>
      </c>
      <c r="F3592" s="291" t="s">
        <v>1167</v>
      </c>
      <c r="G3592" s="291" t="s">
        <v>1180</v>
      </c>
      <c r="H3592" s="294">
        <v>18.22</v>
      </c>
      <c r="I3592" s="294">
        <v>36.44</v>
      </c>
      <c r="J3592" s="291" t="s">
        <v>1169</v>
      </c>
      <c r="K3592" s="294">
        <v>227.75</v>
      </c>
      <c r="L3592" s="294">
        <v>3473.25</v>
      </c>
      <c r="M3592" s="294">
        <v>3245.5</v>
      </c>
      <c r="N3592" s="291" t="s">
        <v>42</v>
      </c>
    </row>
    <row r="3593" s="291" customFormat="1" hidden="1" outlineLevel="2" spans="1:14">
      <c r="A3593" s="291">
        <v>3280</v>
      </c>
      <c r="B3593" s="291" t="s">
        <v>1164</v>
      </c>
      <c r="C3593" s="291" t="s">
        <v>1803</v>
      </c>
      <c r="D3593" s="291" t="s">
        <v>768</v>
      </c>
      <c r="E3593" s="291" t="s">
        <v>1166</v>
      </c>
      <c r="F3593" s="291" t="s">
        <v>1167</v>
      </c>
      <c r="G3593" s="291" t="s">
        <v>1181</v>
      </c>
      <c r="H3593" s="294">
        <v>18.22</v>
      </c>
      <c r="I3593" s="294">
        <v>36.44</v>
      </c>
      <c r="J3593" s="291" t="s">
        <v>1169</v>
      </c>
      <c r="K3593" s="294">
        <v>227.75</v>
      </c>
      <c r="L3593" s="294">
        <v>3473.25</v>
      </c>
      <c r="M3593" s="294">
        <v>3245.5</v>
      </c>
      <c r="N3593" s="291" t="s">
        <v>42</v>
      </c>
    </row>
    <row r="3594" s="291" customFormat="1" hidden="1" outlineLevel="2" spans="1:14">
      <c r="A3594" s="291">
        <v>3281</v>
      </c>
      <c r="B3594" s="291" t="s">
        <v>1164</v>
      </c>
      <c r="C3594" s="291" t="s">
        <v>1803</v>
      </c>
      <c r="D3594" s="291" t="s">
        <v>768</v>
      </c>
      <c r="E3594" s="291" t="s">
        <v>1166</v>
      </c>
      <c r="F3594" s="291" t="s">
        <v>1167</v>
      </c>
      <c r="G3594" s="291" t="s">
        <v>1168</v>
      </c>
      <c r="H3594" s="294">
        <v>18.22</v>
      </c>
      <c r="I3594" s="294">
        <v>36.44</v>
      </c>
      <c r="J3594" s="291" t="s">
        <v>1169</v>
      </c>
      <c r="K3594" s="294">
        <v>227.75</v>
      </c>
      <c r="L3594" s="294">
        <v>3473.25</v>
      </c>
      <c r="M3594" s="294">
        <v>3245.5</v>
      </c>
      <c r="N3594" s="291" t="s">
        <v>42</v>
      </c>
    </row>
    <row r="3595" s="291" customFormat="1" hidden="1" outlineLevel="2" spans="1:14">
      <c r="A3595" s="291">
        <v>3282</v>
      </c>
      <c r="B3595" s="291" t="s">
        <v>1164</v>
      </c>
      <c r="C3595" s="291" t="s">
        <v>1803</v>
      </c>
      <c r="D3595" s="291" t="s">
        <v>768</v>
      </c>
      <c r="E3595" s="291" t="s">
        <v>1166</v>
      </c>
      <c r="F3595" s="291" t="s">
        <v>1167</v>
      </c>
      <c r="G3595" s="291" t="s">
        <v>1170</v>
      </c>
      <c r="H3595" s="294">
        <v>18.22</v>
      </c>
      <c r="I3595" s="294">
        <v>36.44</v>
      </c>
      <c r="J3595" s="291" t="s">
        <v>1169</v>
      </c>
      <c r="K3595" s="294">
        <v>227.75</v>
      </c>
      <c r="L3595" s="294">
        <v>3473.25</v>
      </c>
      <c r="M3595" s="294">
        <v>3245.5</v>
      </c>
      <c r="N3595" s="291" t="s">
        <v>42</v>
      </c>
    </row>
    <row r="3596" s="291" customFormat="1" hidden="1" outlineLevel="2" spans="1:14">
      <c r="A3596" s="291">
        <v>3283</v>
      </c>
      <c r="B3596" s="291" t="s">
        <v>1164</v>
      </c>
      <c r="C3596" s="291" t="s">
        <v>1803</v>
      </c>
      <c r="D3596" s="291" t="s">
        <v>768</v>
      </c>
      <c r="E3596" s="291" t="s">
        <v>1166</v>
      </c>
      <c r="F3596" s="291" t="s">
        <v>1167</v>
      </c>
      <c r="G3596" s="291" t="s">
        <v>1171</v>
      </c>
      <c r="H3596" s="294">
        <v>18.22</v>
      </c>
      <c r="I3596" s="294">
        <v>36.44</v>
      </c>
      <c r="J3596" s="291" t="s">
        <v>1169</v>
      </c>
      <c r="K3596" s="294">
        <v>227.75</v>
      </c>
      <c r="L3596" s="294">
        <v>3473.25</v>
      </c>
      <c r="M3596" s="294">
        <v>3245.5</v>
      </c>
      <c r="N3596" s="291" t="s">
        <v>42</v>
      </c>
    </row>
    <row r="3597" s="291" customFormat="1" hidden="1" outlineLevel="2" spans="1:14">
      <c r="A3597" s="291">
        <v>3284</v>
      </c>
      <c r="B3597" s="291" t="s">
        <v>1164</v>
      </c>
      <c r="C3597" s="291" t="s">
        <v>1803</v>
      </c>
      <c r="D3597" s="291" t="s">
        <v>768</v>
      </c>
      <c r="E3597" s="291" t="s">
        <v>1166</v>
      </c>
      <c r="F3597" s="291" t="s">
        <v>1167</v>
      </c>
      <c r="G3597" s="291" t="s">
        <v>1172</v>
      </c>
      <c r="H3597" s="294">
        <v>18.22</v>
      </c>
      <c r="I3597" s="294">
        <v>36.44</v>
      </c>
      <c r="J3597" s="291" t="s">
        <v>1169</v>
      </c>
      <c r="K3597" s="294">
        <v>227.75</v>
      </c>
      <c r="L3597" s="294">
        <v>3473.25</v>
      </c>
      <c r="M3597" s="294">
        <v>3245.5</v>
      </c>
      <c r="N3597" s="291" t="s">
        <v>42</v>
      </c>
    </row>
    <row r="3598" s="291" customFormat="1" hidden="1" outlineLevel="2" spans="1:14">
      <c r="A3598" s="291">
        <v>3285</v>
      </c>
      <c r="B3598" s="291" t="s">
        <v>1164</v>
      </c>
      <c r="C3598" s="291" t="s">
        <v>1803</v>
      </c>
      <c r="D3598" s="291" t="s">
        <v>768</v>
      </c>
      <c r="E3598" s="291" t="s">
        <v>1166</v>
      </c>
      <c r="F3598" s="291" t="s">
        <v>1167</v>
      </c>
      <c r="G3598" s="291" t="s">
        <v>1173</v>
      </c>
      <c r="H3598" s="294">
        <v>18.22</v>
      </c>
      <c r="I3598" s="294">
        <v>36.44</v>
      </c>
      <c r="J3598" s="291" t="s">
        <v>1169</v>
      </c>
      <c r="K3598" s="294">
        <v>227.75</v>
      </c>
      <c r="L3598" s="294">
        <v>3473.25</v>
      </c>
      <c r="M3598" s="294">
        <v>3245.5</v>
      </c>
      <c r="N3598" s="291" t="s">
        <v>42</v>
      </c>
    </row>
    <row r="3599" s="291" customFormat="1" hidden="1" outlineLevel="2" spans="1:14">
      <c r="A3599" s="291">
        <v>3286</v>
      </c>
      <c r="B3599" s="291" t="s">
        <v>1164</v>
      </c>
      <c r="C3599" s="291" t="s">
        <v>1803</v>
      </c>
      <c r="D3599" s="291" t="s">
        <v>768</v>
      </c>
      <c r="E3599" s="291" t="s">
        <v>1166</v>
      </c>
      <c r="F3599" s="291" t="s">
        <v>1167</v>
      </c>
      <c r="G3599" s="291" t="s">
        <v>1174</v>
      </c>
      <c r="H3599" s="294">
        <v>18.22</v>
      </c>
      <c r="I3599" s="294">
        <v>36.44</v>
      </c>
      <c r="J3599" s="291" t="s">
        <v>1169</v>
      </c>
      <c r="K3599" s="294">
        <v>227.75</v>
      </c>
      <c r="L3599" s="294">
        <v>3473.25</v>
      </c>
      <c r="M3599" s="294">
        <v>3245.5</v>
      </c>
      <c r="N3599" s="291" t="s">
        <v>42</v>
      </c>
    </row>
    <row r="3600" s="291" customFormat="1" hidden="1" outlineLevel="2" spans="1:14">
      <c r="A3600" s="291">
        <v>3287</v>
      </c>
      <c r="B3600" s="291" t="s">
        <v>1164</v>
      </c>
      <c r="C3600" s="291" t="s">
        <v>1803</v>
      </c>
      <c r="D3600" s="291" t="s">
        <v>768</v>
      </c>
      <c r="E3600" s="291" t="s">
        <v>1166</v>
      </c>
      <c r="F3600" s="291" t="s">
        <v>1167</v>
      </c>
      <c r="G3600" s="291" t="s">
        <v>1175</v>
      </c>
      <c r="H3600" s="294">
        <v>18.22</v>
      </c>
      <c r="I3600" s="294">
        <v>36.44</v>
      </c>
      <c r="J3600" s="291" t="s">
        <v>1169</v>
      </c>
      <c r="K3600" s="294">
        <v>227.75</v>
      </c>
      <c r="L3600" s="294">
        <v>3473.25</v>
      </c>
      <c r="M3600" s="294">
        <v>3245.5</v>
      </c>
      <c r="N3600" s="291" t="s">
        <v>42</v>
      </c>
    </row>
    <row r="3601" s="291" customFormat="1" outlineLevel="1" collapsed="1" spans="4:14">
      <c r="D3601" s="293" t="s">
        <v>1804</v>
      </c>
      <c r="H3601" s="294">
        <f>SUBTOTAL(9,H3590:H3600)</f>
        <v>200.42</v>
      </c>
      <c r="I3601" s="294">
        <f>SUBTOTAL(9,I3590:I3600)</f>
        <v>400.84</v>
      </c>
      <c r="K3601" s="294"/>
      <c r="L3601" s="294"/>
      <c r="M3601" s="294"/>
      <c r="N3601" s="291">
        <f>SUBTOTAL(9,N3590:N3600)</f>
        <v>0</v>
      </c>
    </row>
    <row r="3602" s="291" customFormat="1" hidden="1" outlineLevel="2" spans="1:14">
      <c r="A3602" s="291">
        <v>3288</v>
      </c>
      <c r="B3602" s="291" t="s">
        <v>1164</v>
      </c>
      <c r="C3602" s="291" t="s">
        <v>1805</v>
      </c>
      <c r="D3602" s="291" t="s">
        <v>780</v>
      </c>
      <c r="E3602" s="291" t="s">
        <v>1166</v>
      </c>
      <c r="F3602" s="291" t="s">
        <v>1167</v>
      </c>
      <c r="G3602" s="291" t="s">
        <v>1179</v>
      </c>
      <c r="H3602" s="294">
        <v>18.22</v>
      </c>
      <c r="I3602" s="294">
        <v>36.44</v>
      </c>
      <c r="J3602" s="291" t="s">
        <v>1169</v>
      </c>
      <c r="K3602" s="294">
        <v>227.75</v>
      </c>
      <c r="L3602" s="294">
        <v>3473.25</v>
      </c>
      <c r="M3602" s="294">
        <v>3245.5</v>
      </c>
      <c r="N3602" s="291" t="s">
        <v>42</v>
      </c>
    </row>
    <row r="3603" s="291" customFormat="1" hidden="1" outlineLevel="2" spans="1:14">
      <c r="A3603" s="291">
        <v>3289</v>
      </c>
      <c r="B3603" s="291" t="s">
        <v>1164</v>
      </c>
      <c r="C3603" s="291" t="s">
        <v>1805</v>
      </c>
      <c r="D3603" s="291" t="s">
        <v>780</v>
      </c>
      <c r="E3603" s="291" t="s">
        <v>1166</v>
      </c>
      <c r="F3603" s="291" t="s">
        <v>1167</v>
      </c>
      <c r="G3603" s="291" t="s">
        <v>1180</v>
      </c>
      <c r="H3603" s="294">
        <v>18.22</v>
      </c>
      <c r="I3603" s="294">
        <v>36.44</v>
      </c>
      <c r="J3603" s="291" t="s">
        <v>1169</v>
      </c>
      <c r="K3603" s="294">
        <v>227.75</v>
      </c>
      <c r="L3603" s="294">
        <v>3473.25</v>
      </c>
      <c r="M3603" s="294">
        <v>3245.5</v>
      </c>
      <c r="N3603" s="291" t="s">
        <v>42</v>
      </c>
    </row>
    <row r="3604" s="291" customFormat="1" hidden="1" outlineLevel="2" spans="1:14">
      <c r="A3604" s="291">
        <v>3290</v>
      </c>
      <c r="B3604" s="291" t="s">
        <v>1164</v>
      </c>
      <c r="C3604" s="291" t="s">
        <v>1805</v>
      </c>
      <c r="D3604" s="291" t="s">
        <v>780</v>
      </c>
      <c r="E3604" s="291" t="s">
        <v>1166</v>
      </c>
      <c r="F3604" s="291" t="s">
        <v>1167</v>
      </c>
      <c r="G3604" s="291" t="s">
        <v>1181</v>
      </c>
      <c r="H3604" s="294">
        <v>18.22</v>
      </c>
      <c r="I3604" s="294">
        <v>36.44</v>
      </c>
      <c r="J3604" s="291" t="s">
        <v>1169</v>
      </c>
      <c r="K3604" s="294">
        <v>227.75</v>
      </c>
      <c r="L3604" s="294">
        <v>3473.25</v>
      </c>
      <c r="M3604" s="294">
        <v>3245.5</v>
      </c>
      <c r="N3604" s="291" t="s">
        <v>42</v>
      </c>
    </row>
    <row r="3605" s="291" customFormat="1" hidden="1" outlineLevel="2" spans="1:14">
      <c r="A3605" s="291">
        <v>3291</v>
      </c>
      <c r="B3605" s="291" t="s">
        <v>1164</v>
      </c>
      <c r="C3605" s="291" t="s">
        <v>1805</v>
      </c>
      <c r="D3605" s="291" t="s">
        <v>780</v>
      </c>
      <c r="E3605" s="291" t="s">
        <v>1166</v>
      </c>
      <c r="F3605" s="291" t="s">
        <v>1167</v>
      </c>
      <c r="G3605" s="291" t="s">
        <v>1168</v>
      </c>
      <c r="H3605" s="294">
        <v>18.22</v>
      </c>
      <c r="I3605" s="294">
        <v>36.44</v>
      </c>
      <c r="J3605" s="291" t="s">
        <v>1169</v>
      </c>
      <c r="K3605" s="294">
        <v>227.75</v>
      </c>
      <c r="L3605" s="294">
        <v>3473.25</v>
      </c>
      <c r="M3605" s="294">
        <v>3245.5</v>
      </c>
      <c r="N3605" s="291" t="s">
        <v>42</v>
      </c>
    </row>
    <row r="3606" s="291" customFormat="1" hidden="1" outlineLevel="2" spans="1:14">
      <c r="A3606" s="291">
        <v>3292</v>
      </c>
      <c r="B3606" s="291" t="s">
        <v>1164</v>
      </c>
      <c r="C3606" s="291" t="s">
        <v>1805</v>
      </c>
      <c r="D3606" s="291" t="s">
        <v>780</v>
      </c>
      <c r="E3606" s="291" t="s">
        <v>1166</v>
      </c>
      <c r="F3606" s="291" t="s">
        <v>1167</v>
      </c>
      <c r="G3606" s="291" t="s">
        <v>1170</v>
      </c>
      <c r="H3606" s="294">
        <v>18.22</v>
      </c>
      <c r="I3606" s="294">
        <v>36.44</v>
      </c>
      <c r="J3606" s="291" t="s">
        <v>1169</v>
      </c>
      <c r="K3606" s="294">
        <v>227.75</v>
      </c>
      <c r="L3606" s="294">
        <v>3473.25</v>
      </c>
      <c r="M3606" s="294">
        <v>3245.5</v>
      </c>
      <c r="N3606" s="291" t="s">
        <v>42</v>
      </c>
    </row>
    <row r="3607" s="291" customFormat="1" hidden="1" outlineLevel="2" spans="1:14">
      <c r="A3607" s="291">
        <v>3293</v>
      </c>
      <c r="B3607" s="291" t="s">
        <v>1164</v>
      </c>
      <c r="C3607" s="291" t="s">
        <v>1805</v>
      </c>
      <c r="D3607" s="291" t="s">
        <v>780</v>
      </c>
      <c r="E3607" s="291" t="s">
        <v>1166</v>
      </c>
      <c r="F3607" s="291" t="s">
        <v>1167</v>
      </c>
      <c r="G3607" s="291" t="s">
        <v>1171</v>
      </c>
      <c r="H3607" s="294">
        <v>18.22</v>
      </c>
      <c r="I3607" s="294">
        <v>36.44</v>
      </c>
      <c r="J3607" s="291" t="s">
        <v>1169</v>
      </c>
      <c r="K3607" s="294">
        <v>227.75</v>
      </c>
      <c r="L3607" s="294">
        <v>3473.25</v>
      </c>
      <c r="M3607" s="294">
        <v>3245.5</v>
      </c>
      <c r="N3607" s="291" t="s">
        <v>42</v>
      </c>
    </row>
    <row r="3608" s="291" customFormat="1" hidden="1" outlineLevel="2" spans="1:14">
      <c r="A3608" s="291">
        <v>3294</v>
      </c>
      <c r="B3608" s="291" t="s">
        <v>1164</v>
      </c>
      <c r="C3608" s="291" t="s">
        <v>1805</v>
      </c>
      <c r="D3608" s="291" t="s">
        <v>780</v>
      </c>
      <c r="E3608" s="291" t="s">
        <v>1166</v>
      </c>
      <c r="F3608" s="291" t="s">
        <v>1167</v>
      </c>
      <c r="G3608" s="291" t="s">
        <v>1172</v>
      </c>
      <c r="H3608" s="294">
        <v>18.22</v>
      </c>
      <c r="I3608" s="294">
        <v>36.44</v>
      </c>
      <c r="J3608" s="291" t="s">
        <v>1169</v>
      </c>
      <c r="K3608" s="294">
        <v>227.75</v>
      </c>
      <c r="L3608" s="294">
        <v>3473.25</v>
      </c>
      <c r="M3608" s="294">
        <v>3245.5</v>
      </c>
      <c r="N3608" s="291" t="s">
        <v>42</v>
      </c>
    </row>
    <row r="3609" s="291" customFormat="1" hidden="1" outlineLevel="2" spans="1:14">
      <c r="A3609" s="291">
        <v>3295</v>
      </c>
      <c r="B3609" s="291" t="s">
        <v>1164</v>
      </c>
      <c r="C3609" s="291" t="s">
        <v>1805</v>
      </c>
      <c r="D3609" s="291" t="s">
        <v>780</v>
      </c>
      <c r="E3609" s="291" t="s">
        <v>1166</v>
      </c>
      <c r="F3609" s="291" t="s">
        <v>1167</v>
      </c>
      <c r="G3609" s="291" t="s">
        <v>1173</v>
      </c>
      <c r="H3609" s="294">
        <v>18.22</v>
      </c>
      <c r="I3609" s="294">
        <v>36.44</v>
      </c>
      <c r="J3609" s="291" t="s">
        <v>1169</v>
      </c>
      <c r="K3609" s="294">
        <v>227.75</v>
      </c>
      <c r="L3609" s="294">
        <v>3473.25</v>
      </c>
      <c r="M3609" s="294">
        <v>3245.5</v>
      </c>
      <c r="N3609" s="291" t="s">
        <v>42</v>
      </c>
    </row>
    <row r="3610" s="291" customFormat="1" hidden="1" outlineLevel="2" spans="1:14">
      <c r="A3610" s="291">
        <v>3296</v>
      </c>
      <c r="B3610" s="291" t="s">
        <v>1164</v>
      </c>
      <c r="C3610" s="291" t="s">
        <v>1805</v>
      </c>
      <c r="D3610" s="291" t="s">
        <v>780</v>
      </c>
      <c r="E3610" s="291" t="s">
        <v>1166</v>
      </c>
      <c r="F3610" s="291" t="s">
        <v>1167</v>
      </c>
      <c r="G3610" s="291" t="s">
        <v>1174</v>
      </c>
      <c r="H3610" s="294">
        <v>18.22</v>
      </c>
      <c r="I3610" s="294">
        <v>36.44</v>
      </c>
      <c r="J3610" s="291" t="s">
        <v>1169</v>
      </c>
      <c r="K3610" s="294">
        <v>227.75</v>
      </c>
      <c r="L3610" s="294">
        <v>3473.25</v>
      </c>
      <c r="M3610" s="294">
        <v>3245.5</v>
      </c>
      <c r="N3610" s="291" t="s">
        <v>42</v>
      </c>
    </row>
    <row r="3611" s="291" customFormat="1" hidden="1" outlineLevel="2" spans="1:14">
      <c r="A3611" s="291">
        <v>3297</v>
      </c>
      <c r="B3611" s="291" t="s">
        <v>1164</v>
      </c>
      <c r="C3611" s="291" t="s">
        <v>1805</v>
      </c>
      <c r="D3611" s="291" t="s">
        <v>780</v>
      </c>
      <c r="E3611" s="291" t="s">
        <v>1166</v>
      </c>
      <c r="F3611" s="291" t="s">
        <v>1167</v>
      </c>
      <c r="G3611" s="291" t="s">
        <v>1175</v>
      </c>
      <c r="H3611" s="294">
        <v>18.22</v>
      </c>
      <c r="I3611" s="294">
        <v>36.44</v>
      </c>
      <c r="J3611" s="291" t="s">
        <v>1169</v>
      </c>
      <c r="K3611" s="294">
        <v>227.75</v>
      </c>
      <c r="L3611" s="294">
        <v>3473.25</v>
      </c>
      <c r="M3611" s="294">
        <v>3245.5</v>
      </c>
      <c r="N3611" s="291" t="s">
        <v>42</v>
      </c>
    </row>
    <row r="3612" s="291" customFormat="1" outlineLevel="1" collapsed="1" spans="4:14">
      <c r="D3612" s="293" t="s">
        <v>1806</v>
      </c>
      <c r="H3612" s="294">
        <f>SUBTOTAL(9,H3602:H3611)</f>
        <v>182.2</v>
      </c>
      <c r="I3612" s="294">
        <f>SUBTOTAL(9,I3602:I3611)</f>
        <v>364.4</v>
      </c>
      <c r="K3612" s="294"/>
      <c r="L3612" s="294"/>
      <c r="M3612" s="294"/>
      <c r="N3612" s="291">
        <f>SUBTOTAL(9,N3602:N3611)</f>
        <v>0</v>
      </c>
    </row>
    <row r="3613" s="291" customFormat="1" hidden="1" outlineLevel="2" spans="1:14">
      <c r="A3613" s="291">
        <v>3298</v>
      </c>
      <c r="B3613" s="291" t="s">
        <v>1164</v>
      </c>
      <c r="C3613" s="291" t="s">
        <v>1807</v>
      </c>
      <c r="D3613" s="291" t="s">
        <v>782</v>
      </c>
      <c r="E3613" s="291" t="s">
        <v>1166</v>
      </c>
      <c r="F3613" s="291" t="s">
        <v>1167</v>
      </c>
      <c r="G3613" s="291" t="s">
        <v>1179</v>
      </c>
      <c r="H3613" s="294">
        <v>18.22</v>
      </c>
      <c r="I3613" s="294">
        <v>36.44</v>
      </c>
      <c r="J3613" s="291" t="s">
        <v>1169</v>
      </c>
      <c r="K3613" s="294">
        <v>227.75</v>
      </c>
      <c r="L3613" s="294">
        <v>3473.25</v>
      </c>
      <c r="M3613" s="294">
        <v>3245.5</v>
      </c>
      <c r="N3613" s="291" t="s">
        <v>42</v>
      </c>
    </row>
    <row r="3614" s="291" customFormat="1" hidden="1" outlineLevel="2" spans="1:14">
      <c r="A3614" s="291">
        <v>3299</v>
      </c>
      <c r="B3614" s="291" t="s">
        <v>1164</v>
      </c>
      <c r="C3614" s="291" t="s">
        <v>1807</v>
      </c>
      <c r="D3614" s="291" t="s">
        <v>782</v>
      </c>
      <c r="E3614" s="291" t="s">
        <v>1166</v>
      </c>
      <c r="F3614" s="291" t="s">
        <v>1167</v>
      </c>
      <c r="G3614" s="291" t="s">
        <v>1180</v>
      </c>
      <c r="H3614" s="294">
        <v>18.22</v>
      </c>
      <c r="I3614" s="294">
        <v>36.44</v>
      </c>
      <c r="J3614" s="291" t="s">
        <v>1169</v>
      </c>
      <c r="K3614" s="294">
        <v>227.75</v>
      </c>
      <c r="L3614" s="294">
        <v>3473.25</v>
      </c>
      <c r="M3614" s="294">
        <v>3245.5</v>
      </c>
      <c r="N3614" s="291" t="s">
        <v>42</v>
      </c>
    </row>
    <row r="3615" s="291" customFormat="1" hidden="1" outlineLevel="2" spans="1:14">
      <c r="A3615" s="291">
        <v>3300</v>
      </c>
      <c r="B3615" s="291" t="s">
        <v>1164</v>
      </c>
      <c r="C3615" s="291" t="s">
        <v>1807</v>
      </c>
      <c r="D3615" s="291" t="s">
        <v>782</v>
      </c>
      <c r="E3615" s="291" t="s">
        <v>1166</v>
      </c>
      <c r="F3615" s="291" t="s">
        <v>1167</v>
      </c>
      <c r="G3615" s="291" t="s">
        <v>1181</v>
      </c>
      <c r="H3615" s="294">
        <v>18.22</v>
      </c>
      <c r="I3615" s="294">
        <v>36.44</v>
      </c>
      <c r="J3615" s="291" t="s">
        <v>1169</v>
      </c>
      <c r="K3615" s="294">
        <v>227.75</v>
      </c>
      <c r="L3615" s="294">
        <v>3473.25</v>
      </c>
      <c r="M3615" s="294">
        <v>3245.5</v>
      </c>
      <c r="N3615" s="291" t="s">
        <v>42</v>
      </c>
    </row>
    <row r="3616" s="291" customFormat="1" hidden="1" outlineLevel="2" spans="1:14">
      <c r="A3616" s="291">
        <v>3301</v>
      </c>
      <c r="B3616" s="291" t="s">
        <v>1164</v>
      </c>
      <c r="C3616" s="291" t="s">
        <v>1807</v>
      </c>
      <c r="D3616" s="291" t="s">
        <v>782</v>
      </c>
      <c r="E3616" s="291" t="s">
        <v>1166</v>
      </c>
      <c r="F3616" s="291" t="s">
        <v>1167</v>
      </c>
      <c r="G3616" s="291" t="s">
        <v>1168</v>
      </c>
      <c r="H3616" s="294">
        <v>18.22</v>
      </c>
      <c r="I3616" s="294">
        <v>36.44</v>
      </c>
      <c r="J3616" s="291" t="s">
        <v>1169</v>
      </c>
      <c r="K3616" s="294">
        <v>227.75</v>
      </c>
      <c r="L3616" s="294">
        <v>3473.25</v>
      </c>
      <c r="M3616" s="294">
        <v>3245.5</v>
      </c>
      <c r="N3616" s="291" t="s">
        <v>42</v>
      </c>
    </row>
    <row r="3617" s="291" customFormat="1" hidden="1" outlineLevel="2" spans="1:14">
      <c r="A3617" s="291">
        <v>3302</v>
      </c>
      <c r="B3617" s="291" t="s">
        <v>1164</v>
      </c>
      <c r="C3617" s="291" t="s">
        <v>1807</v>
      </c>
      <c r="D3617" s="291" t="s">
        <v>782</v>
      </c>
      <c r="E3617" s="291" t="s">
        <v>1166</v>
      </c>
      <c r="F3617" s="291" t="s">
        <v>1167</v>
      </c>
      <c r="G3617" s="291" t="s">
        <v>1170</v>
      </c>
      <c r="H3617" s="294">
        <v>18.22</v>
      </c>
      <c r="I3617" s="294">
        <v>36.44</v>
      </c>
      <c r="J3617" s="291" t="s">
        <v>1169</v>
      </c>
      <c r="K3617" s="294">
        <v>227.75</v>
      </c>
      <c r="L3617" s="294">
        <v>3473.25</v>
      </c>
      <c r="M3617" s="294">
        <v>3245.5</v>
      </c>
      <c r="N3617" s="291" t="s">
        <v>42</v>
      </c>
    </row>
    <row r="3618" s="291" customFormat="1" hidden="1" outlineLevel="2" spans="1:14">
      <c r="A3618" s="291">
        <v>3303</v>
      </c>
      <c r="B3618" s="291" t="s">
        <v>1164</v>
      </c>
      <c r="C3618" s="291" t="s">
        <v>1807</v>
      </c>
      <c r="D3618" s="291" t="s">
        <v>782</v>
      </c>
      <c r="E3618" s="291" t="s">
        <v>1166</v>
      </c>
      <c r="F3618" s="291" t="s">
        <v>1167</v>
      </c>
      <c r="G3618" s="291" t="s">
        <v>1171</v>
      </c>
      <c r="H3618" s="294">
        <v>18.22</v>
      </c>
      <c r="I3618" s="294">
        <v>36.44</v>
      </c>
      <c r="J3618" s="291" t="s">
        <v>1169</v>
      </c>
      <c r="K3618" s="294">
        <v>227.75</v>
      </c>
      <c r="L3618" s="294">
        <v>3473.25</v>
      </c>
      <c r="M3618" s="294">
        <v>3245.5</v>
      </c>
      <c r="N3618" s="291" t="s">
        <v>42</v>
      </c>
    </row>
    <row r="3619" s="291" customFormat="1" hidden="1" outlineLevel="2" spans="1:14">
      <c r="A3619" s="291">
        <v>3304</v>
      </c>
      <c r="B3619" s="291" t="s">
        <v>1164</v>
      </c>
      <c r="C3619" s="291" t="s">
        <v>1807</v>
      </c>
      <c r="D3619" s="291" t="s">
        <v>782</v>
      </c>
      <c r="E3619" s="291" t="s">
        <v>1166</v>
      </c>
      <c r="F3619" s="291" t="s">
        <v>1167</v>
      </c>
      <c r="G3619" s="291" t="s">
        <v>1172</v>
      </c>
      <c r="H3619" s="294">
        <v>18.22</v>
      </c>
      <c r="I3619" s="294">
        <v>36.44</v>
      </c>
      <c r="J3619" s="291" t="s">
        <v>1169</v>
      </c>
      <c r="K3619" s="294">
        <v>227.75</v>
      </c>
      <c r="L3619" s="294">
        <v>3473.25</v>
      </c>
      <c r="M3619" s="294">
        <v>3245.5</v>
      </c>
      <c r="N3619" s="291" t="s">
        <v>42</v>
      </c>
    </row>
    <row r="3620" s="291" customFormat="1" hidden="1" outlineLevel="2" spans="1:14">
      <c r="A3620" s="291">
        <v>3305</v>
      </c>
      <c r="B3620" s="291" t="s">
        <v>1164</v>
      </c>
      <c r="C3620" s="291" t="s">
        <v>1807</v>
      </c>
      <c r="D3620" s="291" t="s">
        <v>782</v>
      </c>
      <c r="E3620" s="291" t="s">
        <v>1166</v>
      </c>
      <c r="F3620" s="291" t="s">
        <v>1167</v>
      </c>
      <c r="G3620" s="291" t="s">
        <v>1173</v>
      </c>
      <c r="H3620" s="294">
        <v>18.22</v>
      </c>
      <c r="I3620" s="294">
        <v>36.44</v>
      </c>
      <c r="J3620" s="291" t="s">
        <v>1169</v>
      </c>
      <c r="K3620" s="294">
        <v>227.75</v>
      </c>
      <c r="L3620" s="294">
        <v>3473.25</v>
      </c>
      <c r="M3620" s="294">
        <v>3245.5</v>
      </c>
      <c r="N3620" s="291" t="s">
        <v>42</v>
      </c>
    </row>
    <row r="3621" s="291" customFormat="1" hidden="1" outlineLevel="2" spans="1:14">
      <c r="A3621" s="291">
        <v>3306</v>
      </c>
      <c r="B3621" s="291" t="s">
        <v>1164</v>
      </c>
      <c r="C3621" s="291" t="s">
        <v>1807</v>
      </c>
      <c r="D3621" s="291" t="s">
        <v>782</v>
      </c>
      <c r="E3621" s="291" t="s">
        <v>1166</v>
      </c>
      <c r="F3621" s="291" t="s">
        <v>1167</v>
      </c>
      <c r="G3621" s="291" t="s">
        <v>1174</v>
      </c>
      <c r="H3621" s="294">
        <v>18.22</v>
      </c>
      <c r="I3621" s="294">
        <v>36.44</v>
      </c>
      <c r="J3621" s="291" t="s">
        <v>1169</v>
      </c>
      <c r="K3621" s="294">
        <v>227.75</v>
      </c>
      <c r="L3621" s="294">
        <v>3473.25</v>
      </c>
      <c r="M3621" s="294">
        <v>3245.5</v>
      </c>
      <c r="N3621" s="291" t="s">
        <v>42</v>
      </c>
    </row>
    <row r="3622" s="291" customFormat="1" hidden="1" outlineLevel="2" spans="1:14">
      <c r="A3622" s="291">
        <v>3307</v>
      </c>
      <c r="B3622" s="291" t="s">
        <v>1164</v>
      </c>
      <c r="C3622" s="291" t="s">
        <v>1807</v>
      </c>
      <c r="D3622" s="291" t="s">
        <v>782</v>
      </c>
      <c r="E3622" s="291" t="s">
        <v>1166</v>
      </c>
      <c r="F3622" s="291" t="s">
        <v>1167</v>
      </c>
      <c r="G3622" s="291" t="s">
        <v>1175</v>
      </c>
      <c r="H3622" s="294">
        <v>18.22</v>
      </c>
      <c r="I3622" s="294">
        <v>36.44</v>
      </c>
      <c r="J3622" s="291" t="s">
        <v>1169</v>
      </c>
      <c r="K3622" s="294">
        <v>227.75</v>
      </c>
      <c r="L3622" s="294">
        <v>3473.25</v>
      </c>
      <c r="M3622" s="294">
        <v>3245.5</v>
      </c>
      <c r="N3622" s="291" t="s">
        <v>42</v>
      </c>
    </row>
    <row r="3623" s="291" customFormat="1" outlineLevel="1" collapsed="1" spans="4:14">
      <c r="D3623" s="293" t="s">
        <v>1808</v>
      </c>
      <c r="H3623" s="294">
        <f>SUBTOTAL(9,H3613:H3622)</f>
        <v>182.2</v>
      </c>
      <c r="I3623" s="294">
        <f>SUBTOTAL(9,I3613:I3622)</f>
        <v>364.4</v>
      </c>
      <c r="K3623" s="294"/>
      <c r="L3623" s="294"/>
      <c r="M3623" s="294"/>
      <c r="N3623" s="291">
        <f>SUBTOTAL(9,N3613:N3622)</f>
        <v>0</v>
      </c>
    </row>
    <row r="3624" s="291" customFormat="1" hidden="1" outlineLevel="2" spans="1:14">
      <c r="A3624" s="291">
        <v>3308</v>
      </c>
      <c r="B3624" s="291" t="s">
        <v>1164</v>
      </c>
      <c r="C3624" s="291" t="s">
        <v>1809</v>
      </c>
      <c r="D3624" s="291" t="s">
        <v>821</v>
      </c>
      <c r="E3624" s="291" t="s">
        <v>1166</v>
      </c>
      <c r="F3624" s="291" t="s">
        <v>1167</v>
      </c>
      <c r="G3624" s="291" t="s">
        <v>1180</v>
      </c>
      <c r="H3624" s="294">
        <v>18.22</v>
      </c>
      <c r="I3624" s="294">
        <v>36.44</v>
      </c>
      <c r="J3624" s="291" t="s">
        <v>1169</v>
      </c>
      <c r="K3624" s="294">
        <v>227.75</v>
      </c>
      <c r="L3624" s="294">
        <v>3473.25</v>
      </c>
      <c r="M3624" s="294">
        <v>3245.5</v>
      </c>
      <c r="N3624" s="291" t="s">
        <v>42</v>
      </c>
    </row>
    <row r="3625" s="291" customFormat="1" hidden="1" outlineLevel="2" spans="1:14">
      <c r="A3625" s="291">
        <v>3309</v>
      </c>
      <c r="B3625" s="291" t="s">
        <v>1164</v>
      </c>
      <c r="C3625" s="291" t="s">
        <v>1809</v>
      </c>
      <c r="D3625" s="291" t="s">
        <v>821</v>
      </c>
      <c r="E3625" s="291" t="s">
        <v>1166</v>
      </c>
      <c r="F3625" s="291" t="s">
        <v>1167</v>
      </c>
      <c r="G3625" s="291" t="s">
        <v>1181</v>
      </c>
      <c r="H3625" s="294">
        <v>18.22</v>
      </c>
      <c r="I3625" s="294">
        <v>36.44</v>
      </c>
      <c r="J3625" s="291" t="s">
        <v>1169</v>
      </c>
      <c r="K3625" s="294">
        <v>227.75</v>
      </c>
      <c r="L3625" s="294">
        <v>3473.25</v>
      </c>
      <c r="M3625" s="294">
        <v>3245.5</v>
      </c>
      <c r="N3625" s="291" t="s">
        <v>42</v>
      </c>
    </row>
    <row r="3626" s="291" customFormat="1" hidden="1" outlineLevel="2" spans="1:14">
      <c r="A3626" s="291">
        <v>3310</v>
      </c>
      <c r="B3626" s="291" t="s">
        <v>1164</v>
      </c>
      <c r="C3626" s="291" t="s">
        <v>1809</v>
      </c>
      <c r="D3626" s="291" t="s">
        <v>821</v>
      </c>
      <c r="E3626" s="291" t="s">
        <v>1166</v>
      </c>
      <c r="F3626" s="291" t="s">
        <v>1167</v>
      </c>
      <c r="G3626" s="291" t="s">
        <v>1168</v>
      </c>
      <c r="H3626" s="294">
        <v>18.22</v>
      </c>
      <c r="I3626" s="294">
        <v>36.44</v>
      </c>
      <c r="J3626" s="291" t="s">
        <v>1169</v>
      </c>
      <c r="K3626" s="294">
        <v>227.75</v>
      </c>
      <c r="L3626" s="294">
        <v>3473.25</v>
      </c>
      <c r="M3626" s="294">
        <v>3245.5</v>
      </c>
      <c r="N3626" s="291" t="s">
        <v>42</v>
      </c>
    </row>
    <row r="3627" s="291" customFormat="1" hidden="1" outlineLevel="2" spans="1:14">
      <c r="A3627" s="291">
        <v>3311</v>
      </c>
      <c r="B3627" s="291" t="s">
        <v>1164</v>
      </c>
      <c r="C3627" s="291" t="s">
        <v>1809</v>
      </c>
      <c r="D3627" s="291" t="s">
        <v>821</v>
      </c>
      <c r="E3627" s="291" t="s">
        <v>1166</v>
      </c>
      <c r="F3627" s="291" t="s">
        <v>1167</v>
      </c>
      <c r="G3627" s="291" t="s">
        <v>1170</v>
      </c>
      <c r="H3627" s="294">
        <v>18.22</v>
      </c>
      <c r="I3627" s="294">
        <v>36.44</v>
      </c>
      <c r="J3627" s="291" t="s">
        <v>1169</v>
      </c>
      <c r="K3627" s="294">
        <v>227.75</v>
      </c>
      <c r="L3627" s="294">
        <v>3473.25</v>
      </c>
      <c r="M3627" s="294">
        <v>3245.5</v>
      </c>
      <c r="N3627" s="291" t="s">
        <v>42</v>
      </c>
    </row>
    <row r="3628" s="291" customFormat="1" hidden="1" outlineLevel="2" spans="1:14">
      <c r="A3628" s="291">
        <v>3312</v>
      </c>
      <c r="B3628" s="291" t="s">
        <v>1164</v>
      </c>
      <c r="C3628" s="291" t="s">
        <v>1809</v>
      </c>
      <c r="D3628" s="291" t="s">
        <v>821</v>
      </c>
      <c r="E3628" s="291" t="s">
        <v>1166</v>
      </c>
      <c r="F3628" s="291" t="s">
        <v>1167</v>
      </c>
      <c r="G3628" s="291" t="s">
        <v>1171</v>
      </c>
      <c r="H3628" s="294">
        <v>18.22</v>
      </c>
      <c r="I3628" s="294">
        <v>36.44</v>
      </c>
      <c r="J3628" s="291" t="s">
        <v>1169</v>
      </c>
      <c r="K3628" s="294">
        <v>227.75</v>
      </c>
      <c r="L3628" s="294">
        <v>3473.25</v>
      </c>
      <c r="M3628" s="294">
        <v>3245.5</v>
      </c>
      <c r="N3628" s="291" t="s">
        <v>42</v>
      </c>
    </row>
    <row r="3629" s="291" customFormat="1" hidden="1" outlineLevel="2" spans="1:14">
      <c r="A3629" s="291">
        <v>3313</v>
      </c>
      <c r="B3629" s="291" t="s">
        <v>1164</v>
      </c>
      <c r="C3629" s="291" t="s">
        <v>1809</v>
      </c>
      <c r="D3629" s="291" t="s">
        <v>821</v>
      </c>
      <c r="E3629" s="291" t="s">
        <v>1166</v>
      </c>
      <c r="F3629" s="291" t="s">
        <v>1167</v>
      </c>
      <c r="G3629" s="291" t="s">
        <v>1172</v>
      </c>
      <c r="H3629" s="294">
        <v>18.22</v>
      </c>
      <c r="I3629" s="294">
        <v>36.44</v>
      </c>
      <c r="J3629" s="291" t="s">
        <v>1169</v>
      </c>
      <c r="K3629" s="294">
        <v>227.75</v>
      </c>
      <c r="L3629" s="294">
        <v>3473.25</v>
      </c>
      <c r="M3629" s="294">
        <v>3245.5</v>
      </c>
      <c r="N3629" s="291" t="s">
        <v>42</v>
      </c>
    </row>
    <row r="3630" s="291" customFormat="1" hidden="1" outlineLevel="2" spans="1:14">
      <c r="A3630" s="291">
        <v>3314</v>
      </c>
      <c r="B3630" s="291" t="s">
        <v>1164</v>
      </c>
      <c r="C3630" s="291" t="s">
        <v>1809</v>
      </c>
      <c r="D3630" s="291" t="s">
        <v>821</v>
      </c>
      <c r="E3630" s="291" t="s">
        <v>1166</v>
      </c>
      <c r="F3630" s="291" t="s">
        <v>1167</v>
      </c>
      <c r="G3630" s="291" t="s">
        <v>1173</v>
      </c>
      <c r="H3630" s="294">
        <v>18.22</v>
      </c>
      <c r="I3630" s="294">
        <v>36.44</v>
      </c>
      <c r="J3630" s="291" t="s">
        <v>1169</v>
      </c>
      <c r="K3630" s="294">
        <v>227.75</v>
      </c>
      <c r="L3630" s="294">
        <v>3473.25</v>
      </c>
      <c r="M3630" s="294">
        <v>3245.5</v>
      </c>
      <c r="N3630" s="291" t="s">
        <v>42</v>
      </c>
    </row>
    <row r="3631" s="291" customFormat="1" hidden="1" outlineLevel="2" spans="1:14">
      <c r="A3631" s="291">
        <v>3315</v>
      </c>
      <c r="B3631" s="291" t="s">
        <v>1164</v>
      </c>
      <c r="C3631" s="291" t="s">
        <v>1809</v>
      </c>
      <c r="D3631" s="291" t="s">
        <v>821</v>
      </c>
      <c r="E3631" s="291" t="s">
        <v>1166</v>
      </c>
      <c r="F3631" s="291" t="s">
        <v>1167</v>
      </c>
      <c r="G3631" s="291" t="s">
        <v>1174</v>
      </c>
      <c r="H3631" s="294">
        <v>18.22</v>
      </c>
      <c r="I3631" s="294">
        <v>36.44</v>
      </c>
      <c r="J3631" s="291" t="s">
        <v>1169</v>
      </c>
      <c r="K3631" s="294">
        <v>227.75</v>
      </c>
      <c r="L3631" s="294">
        <v>3473.25</v>
      </c>
      <c r="M3631" s="294">
        <v>3245.5</v>
      </c>
      <c r="N3631" s="291" t="s">
        <v>42</v>
      </c>
    </row>
    <row r="3632" s="291" customFormat="1" hidden="1" outlineLevel="2" spans="1:14">
      <c r="A3632" s="291">
        <v>3316</v>
      </c>
      <c r="B3632" s="291" t="s">
        <v>1164</v>
      </c>
      <c r="C3632" s="291" t="s">
        <v>1809</v>
      </c>
      <c r="D3632" s="291" t="s">
        <v>821</v>
      </c>
      <c r="E3632" s="291" t="s">
        <v>1166</v>
      </c>
      <c r="F3632" s="291" t="s">
        <v>1167</v>
      </c>
      <c r="G3632" s="291" t="s">
        <v>1175</v>
      </c>
      <c r="H3632" s="294">
        <v>18.22</v>
      </c>
      <c r="I3632" s="294">
        <v>36.44</v>
      </c>
      <c r="J3632" s="291" t="s">
        <v>1169</v>
      </c>
      <c r="K3632" s="294">
        <v>227.75</v>
      </c>
      <c r="L3632" s="294">
        <v>3473.25</v>
      </c>
      <c r="M3632" s="294">
        <v>3245.5</v>
      </c>
      <c r="N3632" s="291" t="s">
        <v>42</v>
      </c>
    </row>
    <row r="3633" s="291" customFormat="1" outlineLevel="1" collapsed="1" spans="4:14">
      <c r="D3633" s="293" t="s">
        <v>1810</v>
      </c>
      <c r="H3633" s="294">
        <f>SUBTOTAL(9,H3624:H3632)</f>
        <v>163.98</v>
      </c>
      <c r="I3633" s="294">
        <f>SUBTOTAL(9,I3624:I3632)</f>
        <v>327.96</v>
      </c>
      <c r="K3633" s="294"/>
      <c r="L3633" s="294"/>
      <c r="M3633" s="294"/>
      <c r="N3633" s="291">
        <f>SUBTOTAL(9,N3624:N3632)</f>
        <v>0</v>
      </c>
    </row>
    <row r="3634" s="291" customFormat="1" hidden="1" outlineLevel="2" spans="1:14">
      <c r="A3634" s="291">
        <v>3317</v>
      </c>
      <c r="B3634" s="291" t="s">
        <v>1164</v>
      </c>
      <c r="C3634" s="291" t="s">
        <v>1811</v>
      </c>
      <c r="D3634" s="291" t="s">
        <v>817</v>
      </c>
      <c r="E3634" s="291" t="s">
        <v>1166</v>
      </c>
      <c r="F3634" s="291" t="s">
        <v>1167</v>
      </c>
      <c r="G3634" s="291" t="s">
        <v>1180</v>
      </c>
      <c r="H3634" s="294">
        <v>18.22</v>
      </c>
      <c r="I3634" s="294">
        <v>36.44</v>
      </c>
      <c r="J3634" s="291" t="s">
        <v>1169</v>
      </c>
      <c r="K3634" s="294">
        <v>227.75</v>
      </c>
      <c r="L3634" s="294">
        <v>3473.25</v>
      </c>
      <c r="M3634" s="294">
        <v>3245.5</v>
      </c>
      <c r="N3634" s="291" t="s">
        <v>42</v>
      </c>
    </row>
    <row r="3635" s="291" customFormat="1" hidden="1" outlineLevel="2" spans="1:14">
      <c r="A3635" s="291">
        <v>3318</v>
      </c>
      <c r="B3635" s="291" t="s">
        <v>1164</v>
      </c>
      <c r="C3635" s="291" t="s">
        <v>1811</v>
      </c>
      <c r="D3635" s="291" t="s">
        <v>817</v>
      </c>
      <c r="E3635" s="291" t="s">
        <v>1166</v>
      </c>
      <c r="F3635" s="291" t="s">
        <v>1167</v>
      </c>
      <c r="G3635" s="291" t="s">
        <v>1181</v>
      </c>
      <c r="H3635" s="294">
        <v>18.22</v>
      </c>
      <c r="I3635" s="294">
        <v>36.44</v>
      </c>
      <c r="J3635" s="291" t="s">
        <v>1169</v>
      </c>
      <c r="K3635" s="294">
        <v>227.75</v>
      </c>
      <c r="L3635" s="294">
        <v>3473.25</v>
      </c>
      <c r="M3635" s="294">
        <v>3245.5</v>
      </c>
      <c r="N3635" s="291" t="s">
        <v>42</v>
      </c>
    </row>
    <row r="3636" s="291" customFormat="1" hidden="1" outlineLevel="2" spans="1:14">
      <c r="A3636" s="291">
        <v>3319</v>
      </c>
      <c r="B3636" s="291" t="s">
        <v>1164</v>
      </c>
      <c r="C3636" s="291" t="s">
        <v>1811</v>
      </c>
      <c r="D3636" s="291" t="s">
        <v>817</v>
      </c>
      <c r="E3636" s="291" t="s">
        <v>1166</v>
      </c>
      <c r="F3636" s="291" t="s">
        <v>1167</v>
      </c>
      <c r="G3636" s="291" t="s">
        <v>1168</v>
      </c>
      <c r="H3636" s="294">
        <v>18.22</v>
      </c>
      <c r="I3636" s="294">
        <v>36.44</v>
      </c>
      <c r="J3636" s="291" t="s">
        <v>1169</v>
      </c>
      <c r="K3636" s="294">
        <v>227.75</v>
      </c>
      <c r="L3636" s="294">
        <v>3473.25</v>
      </c>
      <c r="M3636" s="294">
        <v>3245.5</v>
      </c>
      <c r="N3636" s="291" t="s">
        <v>42</v>
      </c>
    </row>
    <row r="3637" s="291" customFormat="1" hidden="1" outlineLevel="2" spans="1:14">
      <c r="A3637" s="291">
        <v>3320</v>
      </c>
      <c r="B3637" s="291" t="s">
        <v>1164</v>
      </c>
      <c r="C3637" s="291" t="s">
        <v>1811</v>
      </c>
      <c r="D3637" s="291" t="s">
        <v>817</v>
      </c>
      <c r="E3637" s="291" t="s">
        <v>1166</v>
      </c>
      <c r="F3637" s="291" t="s">
        <v>1167</v>
      </c>
      <c r="G3637" s="291" t="s">
        <v>1170</v>
      </c>
      <c r="H3637" s="294">
        <v>18.22</v>
      </c>
      <c r="I3637" s="294">
        <v>36.44</v>
      </c>
      <c r="J3637" s="291" t="s">
        <v>1169</v>
      </c>
      <c r="K3637" s="294">
        <v>227.75</v>
      </c>
      <c r="L3637" s="294">
        <v>3473.25</v>
      </c>
      <c r="M3637" s="294">
        <v>3245.5</v>
      </c>
      <c r="N3637" s="291" t="s">
        <v>42</v>
      </c>
    </row>
    <row r="3638" s="291" customFormat="1" hidden="1" outlineLevel="2" spans="1:14">
      <c r="A3638" s="291">
        <v>3321</v>
      </c>
      <c r="B3638" s="291" t="s">
        <v>1164</v>
      </c>
      <c r="C3638" s="291" t="s">
        <v>1811</v>
      </c>
      <c r="D3638" s="291" t="s">
        <v>817</v>
      </c>
      <c r="E3638" s="291" t="s">
        <v>1166</v>
      </c>
      <c r="F3638" s="291" t="s">
        <v>1167</v>
      </c>
      <c r="G3638" s="291" t="s">
        <v>1171</v>
      </c>
      <c r="H3638" s="294">
        <v>18.22</v>
      </c>
      <c r="I3638" s="294">
        <v>36.44</v>
      </c>
      <c r="J3638" s="291" t="s">
        <v>1169</v>
      </c>
      <c r="K3638" s="294">
        <v>227.75</v>
      </c>
      <c r="L3638" s="294">
        <v>3473.25</v>
      </c>
      <c r="M3638" s="294">
        <v>3245.5</v>
      </c>
      <c r="N3638" s="291" t="s">
        <v>42</v>
      </c>
    </row>
    <row r="3639" s="291" customFormat="1" hidden="1" outlineLevel="2" spans="1:14">
      <c r="A3639" s="291">
        <v>3322</v>
      </c>
      <c r="B3639" s="291" t="s">
        <v>1164</v>
      </c>
      <c r="C3639" s="291" t="s">
        <v>1811</v>
      </c>
      <c r="D3639" s="291" t="s">
        <v>817</v>
      </c>
      <c r="E3639" s="291" t="s">
        <v>1166</v>
      </c>
      <c r="F3639" s="291" t="s">
        <v>1167</v>
      </c>
      <c r="G3639" s="291" t="s">
        <v>1172</v>
      </c>
      <c r="H3639" s="294">
        <v>18.22</v>
      </c>
      <c r="I3639" s="294">
        <v>36.44</v>
      </c>
      <c r="J3639" s="291" t="s">
        <v>1169</v>
      </c>
      <c r="K3639" s="294">
        <v>227.75</v>
      </c>
      <c r="L3639" s="294">
        <v>3473.25</v>
      </c>
      <c r="M3639" s="294">
        <v>3245.5</v>
      </c>
      <c r="N3639" s="291" t="s">
        <v>42</v>
      </c>
    </row>
    <row r="3640" s="291" customFormat="1" hidden="1" outlineLevel="2" spans="1:14">
      <c r="A3640" s="291">
        <v>3323</v>
      </c>
      <c r="B3640" s="291" t="s">
        <v>1164</v>
      </c>
      <c r="C3640" s="291" t="s">
        <v>1811</v>
      </c>
      <c r="D3640" s="291" t="s">
        <v>817</v>
      </c>
      <c r="E3640" s="291" t="s">
        <v>1166</v>
      </c>
      <c r="F3640" s="291" t="s">
        <v>1167</v>
      </c>
      <c r="G3640" s="291" t="s">
        <v>1173</v>
      </c>
      <c r="H3640" s="294">
        <v>18.22</v>
      </c>
      <c r="I3640" s="294">
        <v>36.44</v>
      </c>
      <c r="J3640" s="291" t="s">
        <v>1169</v>
      </c>
      <c r="K3640" s="294">
        <v>227.75</v>
      </c>
      <c r="L3640" s="294">
        <v>3473.25</v>
      </c>
      <c r="M3640" s="294">
        <v>3245.5</v>
      </c>
      <c r="N3640" s="291" t="s">
        <v>42</v>
      </c>
    </row>
    <row r="3641" s="291" customFormat="1" hidden="1" outlineLevel="2" spans="1:14">
      <c r="A3641" s="291">
        <v>3324</v>
      </c>
      <c r="B3641" s="291" t="s">
        <v>1164</v>
      </c>
      <c r="C3641" s="291" t="s">
        <v>1811</v>
      </c>
      <c r="D3641" s="291" t="s">
        <v>817</v>
      </c>
      <c r="E3641" s="291" t="s">
        <v>1166</v>
      </c>
      <c r="F3641" s="291" t="s">
        <v>1167</v>
      </c>
      <c r="G3641" s="291" t="s">
        <v>1174</v>
      </c>
      <c r="H3641" s="294">
        <v>18.22</v>
      </c>
      <c r="I3641" s="294">
        <v>36.44</v>
      </c>
      <c r="J3641" s="291" t="s">
        <v>1169</v>
      </c>
      <c r="K3641" s="294">
        <v>227.75</v>
      </c>
      <c r="L3641" s="294">
        <v>3473.25</v>
      </c>
      <c r="M3641" s="294">
        <v>3245.5</v>
      </c>
      <c r="N3641" s="291" t="s">
        <v>42</v>
      </c>
    </row>
    <row r="3642" s="291" customFormat="1" hidden="1" outlineLevel="2" spans="1:14">
      <c r="A3642" s="291">
        <v>3325</v>
      </c>
      <c r="B3642" s="291" t="s">
        <v>1164</v>
      </c>
      <c r="C3642" s="291" t="s">
        <v>1811</v>
      </c>
      <c r="D3642" s="291" t="s">
        <v>817</v>
      </c>
      <c r="E3642" s="291" t="s">
        <v>1166</v>
      </c>
      <c r="F3642" s="291" t="s">
        <v>1167</v>
      </c>
      <c r="G3642" s="291" t="s">
        <v>1175</v>
      </c>
      <c r="H3642" s="294">
        <v>18.22</v>
      </c>
      <c r="I3642" s="294">
        <v>36.44</v>
      </c>
      <c r="J3642" s="291" t="s">
        <v>1169</v>
      </c>
      <c r="K3642" s="294">
        <v>227.75</v>
      </c>
      <c r="L3642" s="294">
        <v>3473.25</v>
      </c>
      <c r="M3642" s="294">
        <v>3245.5</v>
      </c>
      <c r="N3642" s="291" t="s">
        <v>42</v>
      </c>
    </row>
    <row r="3643" s="291" customFormat="1" outlineLevel="1" collapsed="1" spans="4:14">
      <c r="D3643" s="293" t="s">
        <v>1812</v>
      </c>
      <c r="H3643" s="294">
        <f>SUBTOTAL(9,H3634:H3642)</f>
        <v>163.98</v>
      </c>
      <c r="I3643" s="294">
        <f>SUBTOTAL(9,I3634:I3642)</f>
        <v>327.96</v>
      </c>
      <c r="K3643" s="294"/>
      <c r="L3643" s="294"/>
      <c r="M3643" s="294"/>
      <c r="N3643" s="291">
        <f>SUBTOTAL(9,N3634:N3642)</f>
        <v>0</v>
      </c>
    </row>
    <row r="3644" s="291" customFormat="1" hidden="1" outlineLevel="2" spans="1:14">
      <c r="A3644" s="291">
        <v>3326</v>
      </c>
      <c r="B3644" s="291" t="s">
        <v>1164</v>
      </c>
      <c r="C3644" s="291" t="s">
        <v>1813</v>
      </c>
      <c r="D3644" s="291" t="s">
        <v>803</v>
      </c>
      <c r="E3644" s="291" t="s">
        <v>1166</v>
      </c>
      <c r="F3644" s="291" t="s">
        <v>1167</v>
      </c>
      <c r="G3644" s="291" t="s">
        <v>1180</v>
      </c>
      <c r="H3644" s="294">
        <v>18.22</v>
      </c>
      <c r="I3644" s="294">
        <v>36.44</v>
      </c>
      <c r="J3644" s="291" t="s">
        <v>1169</v>
      </c>
      <c r="K3644" s="294">
        <v>227.75</v>
      </c>
      <c r="L3644" s="294">
        <v>3473.25</v>
      </c>
      <c r="M3644" s="294">
        <v>3245.5</v>
      </c>
      <c r="N3644" s="291" t="s">
        <v>42</v>
      </c>
    </row>
    <row r="3645" s="291" customFormat="1" hidden="1" outlineLevel="2" spans="1:14">
      <c r="A3645" s="291">
        <v>3327</v>
      </c>
      <c r="B3645" s="291" t="s">
        <v>1164</v>
      </c>
      <c r="C3645" s="291" t="s">
        <v>1813</v>
      </c>
      <c r="D3645" s="291" t="s">
        <v>803</v>
      </c>
      <c r="E3645" s="291" t="s">
        <v>1166</v>
      </c>
      <c r="F3645" s="291" t="s">
        <v>1167</v>
      </c>
      <c r="G3645" s="291" t="s">
        <v>1181</v>
      </c>
      <c r="H3645" s="294">
        <v>18.22</v>
      </c>
      <c r="I3645" s="294">
        <v>36.44</v>
      </c>
      <c r="J3645" s="291" t="s">
        <v>1169</v>
      </c>
      <c r="K3645" s="294">
        <v>227.75</v>
      </c>
      <c r="L3645" s="294">
        <v>3473.25</v>
      </c>
      <c r="M3645" s="294">
        <v>3245.5</v>
      </c>
      <c r="N3645" s="291" t="s">
        <v>42</v>
      </c>
    </row>
    <row r="3646" s="291" customFormat="1" hidden="1" outlineLevel="2" spans="1:14">
      <c r="A3646" s="291">
        <v>3328</v>
      </c>
      <c r="B3646" s="291" t="s">
        <v>1164</v>
      </c>
      <c r="C3646" s="291" t="s">
        <v>1813</v>
      </c>
      <c r="D3646" s="291" t="s">
        <v>803</v>
      </c>
      <c r="E3646" s="291" t="s">
        <v>1166</v>
      </c>
      <c r="F3646" s="291" t="s">
        <v>1167</v>
      </c>
      <c r="G3646" s="291" t="s">
        <v>1168</v>
      </c>
      <c r="H3646" s="294">
        <v>18.22</v>
      </c>
      <c r="I3646" s="294">
        <v>36.44</v>
      </c>
      <c r="J3646" s="291" t="s">
        <v>1169</v>
      </c>
      <c r="K3646" s="294">
        <v>227.75</v>
      </c>
      <c r="L3646" s="294">
        <v>3473.25</v>
      </c>
      <c r="M3646" s="294">
        <v>3245.5</v>
      </c>
      <c r="N3646" s="291" t="s">
        <v>42</v>
      </c>
    </row>
    <row r="3647" s="291" customFormat="1" hidden="1" outlineLevel="2" spans="1:14">
      <c r="A3647" s="291">
        <v>3329</v>
      </c>
      <c r="B3647" s="291" t="s">
        <v>1164</v>
      </c>
      <c r="C3647" s="291" t="s">
        <v>1813</v>
      </c>
      <c r="D3647" s="291" t="s">
        <v>803</v>
      </c>
      <c r="E3647" s="291" t="s">
        <v>1166</v>
      </c>
      <c r="F3647" s="291" t="s">
        <v>1167</v>
      </c>
      <c r="G3647" s="291" t="s">
        <v>1170</v>
      </c>
      <c r="H3647" s="294">
        <v>18.22</v>
      </c>
      <c r="I3647" s="294">
        <v>36.44</v>
      </c>
      <c r="J3647" s="291" t="s">
        <v>1169</v>
      </c>
      <c r="K3647" s="294">
        <v>227.75</v>
      </c>
      <c r="L3647" s="294">
        <v>3473.25</v>
      </c>
      <c r="M3647" s="294">
        <v>3245.5</v>
      </c>
      <c r="N3647" s="291" t="s">
        <v>42</v>
      </c>
    </row>
    <row r="3648" s="291" customFormat="1" hidden="1" outlineLevel="2" spans="1:14">
      <c r="A3648" s="291">
        <v>3330</v>
      </c>
      <c r="B3648" s="291" t="s">
        <v>1164</v>
      </c>
      <c r="C3648" s="291" t="s">
        <v>1813</v>
      </c>
      <c r="D3648" s="291" t="s">
        <v>803</v>
      </c>
      <c r="E3648" s="291" t="s">
        <v>1166</v>
      </c>
      <c r="F3648" s="291" t="s">
        <v>1167</v>
      </c>
      <c r="G3648" s="291" t="s">
        <v>1171</v>
      </c>
      <c r="H3648" s="294">
        <v>18.22</v>
      </c>
      <c r="I3648" s="294">
        <v>36.44</v>
      </c>
      <c r="J3648" s="291" t="s">
        <v>1169</v>
      </c>
      <c r="K3648" s="294">
        <v>227.75</v>
      </c>
      <c r="L3648" s="294">
        <v>3473.25</v>
      </c>
      <c r="M3648" s="294">
        <v>3245.5</v>
      </c>
      <c r="N3648" s="291" t="s">
        <v>42</v>
      </c>
    </row>
    <row r="3649" s="291" customFormat="1" hidden="1" outlineLevel="2" spans="1:14">
      <c r="A3649" s="291">
        <v>3331</v>
      </c>
      <c r="B3649" s="291" t="s">
        <v>1164</v>
      </c>
      <c r="C3649" s="291" t="s">
        <v>1813</v>
      </c>
      <c r="D3649" s="291" t="s">
        <v>803</v>
      </c>
      <c r="E3649" s="291" t="s">
        <v>1166</v>
      </c>
      <c r="F3649" s="291" t="s">
        <v>1167</v>
      </c>
      <c r="G3649" s="291" t="s">
        <v>1172</v>
      </c>
      <c r="H3649" s="294">
        <v>18.22</v>
      </c>
      <c r="I3649" s="294">
        <v>36.44</v>
      </c>
      <c r="J3649" s="291" t="s">
        <v>1169</v>
      </c>
      <c r="K3649" s="294">
        <v>227.75</v>
      </c>
      <c r="L3649" s="294">
        <v>3473.25</v>
      </c>
      <c r="M3649" s="294">
        <v>3245.5</v>
      </c>
      <c r="N3649" s="291" t="s">
        <v>42</v>
      </c>
    </row>
    <row r="3650" s="291" customFormat="1" hidden="1" outlineLevel="2" spans="1:14">
      <c r="A3650" s="291">
        <v>3332</v>
      </c>
      <c r="B3650" s="291" t="s">
        <v>1164</v>
      </c>
      <c r="C3650" s="291" t="s">
        <v>1813</v>
      </c>
      <c r="D3650" s="291" t="s">
        <v>803</v>
      </c>
      <c r="E3650" s="291" t="s">
        <v>1166</v>
      </c>
      <c r="F3650" s="291" t="s">
        <v>1167</v>
      </c>
      <c r="G3650" s="291" t="s">
        <v>1173</v>
      </c>
      <c r="H3650" s="294">
        <v>18.22</v>
      </c>
      <c r="I3650" s="294">
        <v>36.44</v>
      </c>
      <c r="J3650" s="291" t="s">
        <v>1169</v>
      </c>
      <c r="K3650" s="294">
        <v>227.75</v>
      </c>
      <c r="L3650" s="294">
        <v>3473.25</v>
      </c>
      <c r="M3650" s="294">
        <v>3245.5</v>
      </c>
      <c r="N3650" s="291" t="s">
        <v>42</v>
      </c>
    </row>
    <row r="3651" s="291" customFormat="1" hidden="1" outlineLevel="2" spans="1:14">
      <c r="A3651" s="291">
        <v>3333</v>
      </c>
      <c r="B3651" s="291" t="s">
        <v>1164</v>
      </c>
      <c r="C3651" s="291" t="s">
        <v>1813</v>
      </c>
      <c r="D3651" s="291" t="s">
        <v>803</v>
      </c>
      <c r="E3651" s="291" t="s">
        <v>1166</v>
      </c>
      <c r="F3651" s="291" t="s">
        <v>1167</v>
      </c>
      <c r="G3651" s="291" t="s">
        <v>1174</v>
      </c>
      <c r="H3651" s="294">
        <v>18.22</v>
      </c>
      <c r="I3651" s="294">
        <v>36.44</v>
      </c>
      <c r="J3651" s="291" t="s">
        <v>1169</v>
      </c>
      <c r="K3651" s="294">
        <v>227.75</v>
      </c>
      <c r="L3651" s="294">
        <v>3473.25</v>
      </c>
      <c r="M3651" s="294">
        <v>3245.5</v>
      </c>
      <c r="N3651" s="291" t="s">
        <v>42</v>
      </c>
    </row>
    <row r="3652" s="291" customFormat="1" hidden="1" outlineLevel="2" spans="1:14">
      <c r="A3652" s="291">
        <v>3334</v>
      </c>
      <c r="B3652" s="291" t="s">
        <v>1164</v>
      </c>
      <c r="C3652" s="291" t="s">
        <v>1813</v>
      </c>
      <c r="D3652" s="291" t="s">
        <v>803</v>
      </c>
      <c r="E3652" s="291" t="s">
        <v>1166</v>
      </c>
      <c r="F3652" s="291" t="s">
        <v>1167</v>
      </c>
      <c r="G3652" s="291" t="s">
        <v>1175</v>
      </c>
      <c r="H3652" s="294">
        <v>18.22</v>
      </c>
      <c r="I3652" s="294">
        <v>36.44</v>
      </c>
      <c r="J3652" s="291" t="s">
        <v>1169</v>
      </c>
      <c r="K3652" s="294">
        <v>227.75</v>
      </c>
      <c r="L3652" s="294">
        <v>3473.25</v>
      </c>
      <c r="M3652" s="294">
        <v>3245.5</v>
      </c>
      <c r="N3652" s="291" t="s">
        <v>42</v>
      </c>
    </row>
    <row r="3653" s="291" customFormat="1" outlineLevel="1" collapsed="1" spans="4:14">
      <c r="D3653" s="293" t="s">
        <v>1814</v>
      </c>
      <c r="H3653" s="294">
        <f>SUBTOTAL(9,H3644:H3652)</f>
        <v>163.98</v>
      </c>
      <c r="I3653" s="294">
        <f>SUBTOTAL(9,I3644:I3652)</f>
        <v>327.96</v>
      </c>
      <c r="K3653" s="294"/>
      <c r="L3653" s="294"/>
      <c r="M3653" s="294"/>
      <c r="N3653" s="291">
        <f>SUBTOTAL(9,N3644:N3652)</f>
        <v>0</v>
      </c>
    </row>
    <row r="3654" s="291" customFormat="1" hidden="1" outlineLevel="2" spans="1:14">
      <c r="A3654" s="291">
        <v>3335</v>
      </c>
      <c r="B3654" s="291" t="s">
        <v>1164</v>
      </c>
      <c r="C3654" s="291" t="s">
        <v>1815</v>
      </c>
      <c r="D3654" s="291" t="s">
        <v>825</v>
      </c>
      <c r="E3654" s="291" t="s">
        <v>1166</v>
      </c>
      <c r="F3654" s="291" t="s">
        <v>1167</v>
      </c>
      <c r="G3654" s="291" t="s">
        <v>1180</v>
      </c>
      <c r="H3654" s="294">
        <v>18.22</v>
      </c>
      <c r="I3654" s="294">
        <v>36.44</v>
      </c>
      <c r="J3654" s="291" t="s">
        <v>1169</v>
      </c>
      <c r="K3654" s="294">
        <v>227.75</v>
      </c>
      <c r="L3654" s="294">
        <v>3473.25</v>
      </c>
      <c r="M3654" s="294">
        <v>3245.5</v>
      </c>
      <c r="N3654" s="291" t="s">
        <v>42</v>
      </c>
    </row>
    <row r="3655" s="291" customFormat="1" hidden="1" outlineLevel="2" spans="1:14">
      <c r="A3655" s="291">
        <v>3336</v>
      </c>
      <c r="B3655" s="291" t="s">
        <v>1164</v>
      </c>
      <c r="C3655" s="291" t="s">
        <v>1815</v>
      </c>
      <c r="D3655" s="291" t="s">
        <v>825</v>
      </c>
      <c r="E3655" s="291" t="s">
        <v>1166</v>
      </c>
      <c r="F3655" s="291" t="s">
        <v>1167</v>
      </c>
      <c r="G3655" s="291" t="s">
        <v>1181</v>
      </c>
      <c r="H3655" s="294">
        <v>18.22</v>
      </c>
      <c r="I3655" s="294">
        <v>36.44</v>
      </c>
      <c r="J3655" s="291" t="s">
        <v>1169</v>
      </c>
      <c r="K3655" s="294">
        <v>227.75</v>
      </c>
      <c r="L3655" s="294">
        <v>3473.25</v>
      </c>
      <c r="M3655" s="294">
        <v>3245.5</v>
      </c>
      <c r="N3655" s="291" t="s">
        <v>42</v>
      </c>
    </row>
    <row r="3656" s="291" customFormat="1" hidden="1" outlineLevel="2" spans="1:14">
      <c r="A3656" s="291">
        <v>3337</v>
      </c>
      <c r="B3656" s="291" t="s">
        <v>1164</v>
      </c>
      <c r="C3656" s="291" t="s">
        <v>1815</v>
      </c>
      <c r="D3656" s="291" t="s">
        <v>825</v>
      </c>
      <c r="E3656" s="291" t="s">
        <v>1166</v>
      </c>
      <c r="F3656" s="291" t="s">
        <v>1167</v>
      </c>
      <c r="G3656" s="291" t="s">
        <v>1168</v>
      </c>
      <c r="H3656" s="294">
        <v>18.22</v>
      </c>
      <c r="I3656" s="294">
        <v>36.44</v>
      </c>
      <c r="J3656" s="291" t="s">
        <v>1169</v>
      </c>
      <c r="K3656" s="294">
        <v>227.75</v>
      </c>
      <c r="L3656" s="294">
        <v>3473.25</v>
      </c>
      <c r="M3656" s="294">
        <v>3245.5</v>
      </c>
      <c r="N3656" s="291" t="s">
        <v>42</v>
      </c>
    </row>
    <row r="3657" s="291" customFormat="1" hidden="1" outlineLevel="2" spans="1:14">
      <c r="A3657" s="291">
        <v>3338</v>
      </c>
      <c r="B3657" s="291" t="s">
        <v>1164</v>
      </c>
      <c r="C3657" s="291" t="s">
        <v>1815</v>
      </c>
      <c r="D3657" s="291" t="s">
        <v>825</v>
      </c>
      <c r="E3657" s="291" t="s">
        <v>1166</v>
      </c>
      <c r="F3657" s="291" t="s">
        <v>1167</v>
      </c>
      <c r="G3657" s="291" t="s">
        <v>1170</v>
      </c>
      <c r="H3657" s="294">
        <v>18.22</v>
      </c>
      <c r="I3657" s="294">
        <v>36.44</v>
      </c>
      <c r="J3657" s="291" t="s">
        <v>1169</v>
      </c>
      <c r="K3657" s="294">
        <v>227.75</v>
      </c>
      <c r="L3657" s="294">
        <v>3473.25</v>
      </c>
      <c r="M3657" s="294">
        <v>3245.5</v>
      </c>
      <c r="N3657" s="291" t="s">
        <v>42</v>
      </c>
    </row>
    <row r="3658" s="291" customFormat="1" hidden="1" outlineLevel="2" spans="1:14">
      <c r="A3658" s="291">
        <v>3339</v>
      </c>
      <c r="B3658" s="291" t="s">
        <v>1164</v>
      </c>
      <c r="C3658" s="291" t="s">
        <v>1815</v>
      </c>
      <c r="D3658" s="291" t="s">
        <v>825</v>
      </c>
      <c r="E3658" s="291" t="s">
        <v>1166</v>
      </c>
      <c r="F3658" s="291" t="s">
        <v>1167</v>
      </c>
      <c r="G3658" s="291" t="s">
        <v>1171</v>
      </c>
      <c r="H3658" s="294">
        <v>18.22</v>
      </c>
      <c r="I3658" s="294">
        <v>36.44</v>
      </c>
      <c r="J3658" s="291" t="s">
        <v>1169</v>
      </c>
      <c r="K3658" s="294">
        <v>227.75</v>
      </c>
      <c r="L3658" s="294">
        <v>3473.25</v>
      </c>
      <c r="M3658" s="294">
        <v>3245.5</v>
      </c>
      <c r="N3658" s="291" t="s">
        <v>42</v>
      </c>
    </row>
    <row r="3659" s="291" customFormat="1" hidden="1" outlineLevel="2" spans="1:14">
      <c r="A3659" s="291">
        <v>3340</v>
      </c>
      <c r="B3659" s="291" t="s">
        <v>1164</v>
      </c>
      <c r="C3659" s="291" t="s">
        <v>1815</v>
      </c>
      <c r="D3659" s="291" t="s">
        <v>825</v>
      </c>
      <c r="E3659" s="291" t="s">
        <v>1166</v>
      </c>
      <c r="F3659" s="291" t="s">
        <v>1167</v>
      </c>
      <c r="G3659" s="291" t="s">
        <v>1172</v>
      </c>
      <c r="H3659" s="294">
        <v>18.22</v>
      </c>
      <c r="I3659" s="294">
        <v>36.44</v>
      </c>
      <c r="J3659" s="291" t="s">
        <v>1169</v>
      </c>
      <c r="K3659" s="294">
        <v>227.75</v>
      </c>
      <c r="L3659" s="294">
        <v>3473.25</v>
      </c>
      <c r="M3659" s="294">
        <v>3245.5</v>
      </c>
      <c r="N3659" s="291" t="s">
        <v>42</v>
      </c>
    </row>
    <row r="3660" s="291" customFormat="1" hidden="1" outlineLevel="2" spans="1:14">
      <c r="A3660" s="291">
        <v>3341</v>
      </c>
      <c r="B3660" s="291" t="s">
        <v>1164</v>
      </c>
      <c r="C3660" s="291" t="s">
        <v>1815</v>
      </c>
      <c r="D3660" s="291" t="s">
        <v>825</v>
      </c>
      <c r="E3660" s="291" t="s">
        <v>1166</v>
      </c>
      <c r="F3660" s="291" t="s">
        <v>1167</v>
      </c>
      <c r="G3660" s="291" t="s">
        <v>1173</v>
      </c>
      <c r="H3660" s="294">
        <v>18.22</v>
      </c>
      <c r="I3660" s="294">
        <v>36.44</v>
      </c>
      <c r="J3660" s="291" t="s">
        <v>1169</v>
      </c>
      <c r="K3660" s="294">
        <v>227.75</v>
      </c>
      <c r="L3660" s="294">
        <v>3473.25</v>
      </c>
      <c r="M3660" s="294">
        <v>3245.5</v>
      </c>
      <c r="N3660" s="291" t="s">
        <v>42</v>
      </c>
    </row>
    <row r="3661" s="291" customFormat="1" hidden="1" outlineLevel="2" spans="1:14">
      <c r="A3661" s="291">
        <v>3342</v>
      </c>
      <c r="B3661" s="291" t="s">
        <v>1164</v>
      </c>
      <c r="C3661" s="291" t="s">
        <v>1815</v>
      </c>
      <c r="D3661" s="291" t="s">
        <v>825</v>
      </c>
      <c r="E3661" s="291" t="s">
        <v>1166</v>
      </c>
      <c r="F3661" s="291" t="s">
        <v>1167</v>
      </c>
      <c r="G3661" s="291" t="s">
        <v>1174</v>
      </c>
      <c r="H3661" s="294">
        <v>18.22</v>
      </c>
      <c r="I3661" s="294">
        <v>36.44</v>
      </c>
      <c r="J3661" s="291" t="s">
        <v>1169</v>
      </c>
      <c r="K3661" s="294">
        <v>227.75</v>
      </c>
      <c r="L3661" s="294">
        <v>3473.25</v>
      </c>
      <c r="M3661" s="294">
        <v>3245.5</v>
      </c>
      <c r="N3661" s="291" t="s">
        <v>42</v>
      </c>
    </row>
    <row r="3662" s="291" customFormat="1" hidden="1" outlineLevel="2" spans="1:14">
      <c r="A3662" s="291">
        <v>3343</v>
      </c>
      <c r="B3662" s="291" t="s">
        <v>1164</v>
      </c>
      <c r="C3662" s="291" t="s">
        <v>1815</v>
      </c>
      <c r="D3662" s="291" t="s">
        <v>825</v>
      </c>
      <c r="E3662" s="291" t="s">
        <v>1166</v>
      </c>
      <c r="F3662" s="291" t="s">
        <v>1167</v>
      </c>
      <c r="G3662" s="291" t="s">
        <v>1175</v>
      </c>
      <c r="H3662" s="294">
        <v>18.22</v>
      </c>
      <c r="I3662" s="294">
        <v>36.44</v>
      </c>
      <c r="J3662" s="291" t="s">
        <v>1169</v>
      </c>
      <c r="K3662" s="294">
        <v>227.75</v>
      </c>
      <c r="L3662" s="294">
        <v>3473.25</v>
      </c>
      <c r="M3662" s="294">
        <v>3245.5</v>
      </c>
      <c r="N3662" s="291" t="s">
        <v>42</v>
      </c>
    </row>
    <row r="3663" s="291" customFormat="1" outlineLevel="1" collapsed="1" spans="4:14">
      <c r="D3663" s="293" t="s">
        <v>1816</v>
      </c>
      <c r="H3663" s="294">
        <f>SUBTOTAL(9,H3654:H3662)</f>
        <v>163.98</v>
      </c>
      <c r="I3663" s="294">
        <f>SUBTOTAL(9,I3654:I3662)</f>
        <v>327.96</v>
      </c>
      <c r="K3663" s="294"/>
      <c r="L3663" s="294"/>
      <c r="M3663" s="294"/>
      <c r="N3663" s="291">
        <f>SUBTOTAL(9,N3654:N3662)</f>
        <v>0</v>
      </c>
    </row>
    <row r="3664" s="291" customFormat="1" hidden="1" outlineLevel="2" spans="1:14">
      <c r="A3664" s="291">
        <v>3344</v>
      </c>
      <c r="B3664" s="291" t="s">
        <v>1164</v>
      </c>
      <c r="C3664" s="291" t="s">
        <v>1817</v>
      </c>
      <c r="D3664" s="291" t="s">
        <v>807</v>
      </c>
      <c r="E3664" s="291" t="s">
        <v>1166</v>
      </c>
      <c r="F3664" s="291" t="s">
        <v>1167</v>
      </c>
      <c r="G3664" s="291" t="s">
        <v>1180</v>
      </c>
      <c r="H3664" s="294">
        <v>18.22</v>
      </c>
      <c r="I3664" s="294">
        <v>36.44</v>
      </c>
      <c r="J3664" s="291" t="s">
        <v>1169</v>
      </c>
      <c r="K3664" s="294">
        <v>227.75</v>
      </c>
      <c r="L3664" s="294">
        <v>3473.25</v>
      </c>
      <c r="M3664" s="294">
        <v>3245.5</v>
      </c>
      <c r="N3664" s="291" t="s">
        <v>42</v>
      </c>
    </row>
    <row r="3665" s="291" customFormat="1" hidden="1" outlineLevel="2" spans="1:14">
      <c r="A3665" s="291">
        <v>3345</v>
      </c>
      <c r="B3665" s="291" t="s">
        <v>1164</v>
      </c>
      <c r="C3665" s="291" t="s">
        <v>1817</v>
      </c>
      <c r="D3665" s="291" t="s">
        <v>807</v>
      </c>
      <c r="E3665" s="291" t="s">
        <v>1166</v>
      </c>
      <c r="F3665" s="291" t="s">
        <v>1167</v>
      </c>
      <c r="G3665" s="291" t="s">
        <v>1181</v>
      </c>
      <c r="H3665" s="294">
        <v>18.22</v>
      </c>
      <c r="I3665" s="294">
        <v>36.44</v>
      </c>
      <c r="J3665" s="291" t="s">
        <v>1169</v>
      </c>
      <c r="K3665" s="294">
        <v>227.75</v>
      </c>
      <c r="L3665" s="294">
        <v>3473.25</v>
      </c>
      <c r="M3665" s="294">
        <v>3245.5</v>
      </c>
      <c r="N3665" s="291" t="s">
        <v>42</v>
      </c>
    </row>
    <row r="3666" s="291" customFormat="1" hidden="1" outlineLevel="2" spans="1:14">
      <c r="A3666" s="291">
        <v>3346</v>
      </c>
      <c r="B3666" s="291" t="s">
        <v>1164</v>
      </c>
      <c r="C3666" s="291" t="s">
        <v>1817</v>
      </c>
      <c r="D3666" s="291" t="s">
        <v>807</v>
      </c>
      <c r="E3666" s="291" t="s">
        <v>1166</v>
      </c>
      <c r="F3666" s="291" t="s">
        <v>1167</v>
      </c>
      <c r="G3666" s="291" t="s">
        <v>1168</v>
      </c>
      <c r="H3666" s="294">
        <v>18.22</v>
      </c>
      <c r="I3666" s="294">
        <v>36.44</v>
      </c>
      <c r="J3666" s="291" t="s">
        <v>1169</v>
      </c>
      <c r="K3666" s="294">
        <v>227.75</v>
      </c>
      <c r="L3666" s="294">
        <v>3473.25</v>
      </c>
      <c r="M3666" s="294">
        <v>3245.5</v>
      </c>
      <c r="N3666" s="291" t="s">
        <v>42</v>
      </c>
    </row>
    <row r="3667" s="291" customFormat="1" hidden="1" outlineLevel="2" spans="1:14">
      <c r="A3667" s="291">
        <v>3347</v>
      </c>
      <c r="B3667" s="291" t="s">
        <v>1164</v>
      </c>
      <c r="C3667" s="291" t="s">
        <v>1817</v>
      </c>
      <c r="D3667" s="291" t="s">
        <v>807</v>
      </c>
      <c r="E3667" s="291" t="s">
        <v>1166</v>
      </c>
      <c r="F3667" s="291" t="s">
        <v>1167</v>
      </c>
      <c r="G3667" s="291" t="s">
        <v>1170</v>
      </c>
      <c r="H3667" s="294">
        <v>18.22</v>
      </c>
      <c r="I3667" s="294">
        <v>36.44</v>
      </c>
      <c r="J3667" s="291" t="s">
        <v>1169</v>
      </c>
      <c r="K3667" s="294">
        <v>227.75</v>
      </c>
      <c r="L3667" s="294">
        <v>3473.25</v>
      </c>
      <c r="M3667" s="294">
        <v>3245.5</v>
      </c>
      <c r="N3667" s="291" t="s">
        <v>42</v>
      </c>
    </row>
    <row r="3668" s="291" customFormat="1" hidden="1" outlineLevel="2" spans="1:14">
      <c r="A3668" s="291">
        <v>3348</v>
      </c>
      <c r="B3668" s="291" t="s">
        <v>1164</v>
      </c>
      <c r="C3668" s="291" t="s">
        <v>1817</v>
      </c>
      <c r="D3668" s="291" t="s">
        <v>807</v>
      </c>
      <c r="E3668" s="291" t="s">
        <v>1166</v>
      </c>
      <c r="F3668" s="291" t="s">
        <v>1167</v>
      </c>
      <c r="G3668" s="291" t="s">
        <v>1171</v>
      </c>
      <c r="H3668" s="294">
        <v>18.22</v>
      </c>
      <c r="I3668" s="294">
        <v>36.44</v>
      </c>
      <c r="J3668" s="291" t="s">
        <v>1169</v>
      </c>
      <c r="K3668" s="294">
        <v>227.75</v>
      </c>
      <c r="L3668" s="294">
        <v>3473.25</v>
      </c>
      <c r="M3668" s="294">
        <v>3245.5</v>
      </c>
      <c r="N3668" s="291" t="s">
        <v>42</v>
      </c>
    </row>
    <row r="3669" s="291" customFormat="1" hidden="1" outlineLevel="2" spans="1:14">
      <c r="A3669" s="291">
        <v>3349</v>
      </c>
      <c r="B3669" s="291" t="s">
        <v>1164</v>
      </c>
      <c r="C3669" s="291" t="s">
        <v>1817</v>
      </c>
      <c r="D3669" s="291" t="s">
        <v>807</v>
      </c>
      <c r="E3669" s="291" t="s">
        <v>1166</v>
      </c>
      <c r="F3669" s="291" t="s">
        <v>1167</v>
      </c>
      <c r="G3669" s="291" t="s">
        <v>1172</v>
      </c>
      <c r="H3669" s="294">
        <v>18.22</v>
      </c>
      <c r="I3669" s="294">
        <v>36.44</v>
      </c>
      <c r="J3669" s="291" t="s">
        <v>1169</v>
      </c>
      <c r="K3669" s="294">
        <v>227.75</v>
      </c>
      <c r="L3669" s="294">
        <v>3473.25</v>
      </c>
      <c r="M3669" s="294">
        <v>3245.5</v>
      </c>
      <c r="N3669" s="291" t="s">
        <v>42</v>
      </c>
    </row>
    <row r="3670" s="291" customFormat="1" hidden="1" outlineLevel="2" spans="1:14">
      <c r="A3670" s="291">
        <v>3350</v>
      </c>
      <c r="B3670" s="291" t="s">
        <v>1164</v>
      </c>
      <c r="C3670" s="291" t="s">
        <v>1817</v>
      </c>
      <c r="D3670" s="291" t="s">
        <v>807</v>
      </c>
      <c r="E3670" s="291" t="s">
        <v>1166</v>
      </c>
      <c r="F3670" s="291" t="s">
        <v>1167</v>
      </c>
      <c r="G3670" s="291" t="s">
        <v>1173</v>
      </c>
      <c r="H3670" s="294">
        <v>18.22</v>
      </c>
      <c r="I3670" s="294">
        <v>36.44</v>
      </c>
      <c r="J3670" s="291" t="s">
        <v>1169</v>
      </c>
      <c r="K3670" s="294">
        <v>227.75</v>
      </c>
      <c r="L3670" s="294">
        <v>3473.25</v>
      </c>
      <c r="M3670" s="294">
        <v>3245.5</v>
      </c>
      <c r="N3670" s="291" t="s">
        <v>42</v>
      </c>
    </row>
    <row r="3671" s="291" customFormat="1" hidden="1" outlineLevel="2" spans="1:14">
      <c r="A3671" s="291">
        <v>3351</v>
      </c>
      <c r="B3671" s="291" t="s">
        <v>1164</v>
      </c>
      <c r="C3671" s="291" t="s">
        <v>1817</v>
      </c>
      <c r="D3671" s="291" t="s">
        <v>807</v>
      </c>
      <c r="E3671" s="291" t="s">
        <v>1166</v>
      </c>
      <c r="F3671" s="291" t="s">
        <v>1167</v>
      </c>
      <c r="G3671" s="291" t="s">
        <v>1174</v>
      </c>
      <c r="H3671" s="294">
        <v>18.22</v>
      </c>
      <c r="I3671" s="294">
        <v>36.44</v>
      </c>
      <c r="J3671" s="291" t="s">
        <v>1169</v>
      </c>
      <c r="K3671" s="294">
        <v>227.75</v>
      </c>
      <c r="L3671" s="294">
        <v>3473.25</v>
      </c>
      <c r="M3671" s="294">
        <v>3245.5</v>
      </c>
      <c r="N3671" s="291" t="s">
        <v>42</v>
      </c>
    </row>
    <row r="3672" s="291" customFormat="1" hidden="1" outlineLevel="2" spans="1:14">
      <c r="A3672" s="291">
        <v>3352</v>
      </c>
      <c r="B3672" s="291" t="s">
        <v>1164</v>
      </c>
      <c r="C3672" s="291" t="s">
        <v>1817</v>
      </c>
      <c r="D3672" s="291" t="s">
        <v>807</v>
      </c>
      <c r="E3672" s="291" t="s">
        <v>1166</v>
      </c>
      <c r="F3672" s="291" t="s">
        <v>1167</v>
      </c>
      <c r="G3672" s="291" t="s">
        <v>1175</v>
      </c>
      <c r="H3672" s="294">
        <v>18.22</v>
      </c>
      <c r="I3672" s="294">
        <v>36.44</v>
      </c>
      <c r="J3672" s="291" t="s">
        <v>1169</v>
      </c>
      <c r="K3672" s="294">
        <v>227.75</v>
      </c>
      <c r="L3672" s="294">
        <v>3473.25</v>
      </c>
      <c r="M3672" s="294">
        <v>3245.5</v>
      </c>
      <c r="N3672" s="291" t="s">
        <v>42</v>
      </c>
    </row>
    <row r="3673" s="291" customFormat="1" outlineLevel="1" collapsed="1" spans="4:14">
      <c r="D3673" s="293" t="s">
        <v>1818</v>
      </c>
      <c r="H3673" s="294">
        <f>SUBTOTAL(9,H3664:H3672)</f>
        <v>163.98</v>
      </c>
      <c r="I3673" s="294">
        <f>SUBTOTAL(9,I3664:I3672)</f>
        <v>327.96</v>
      </c>
      <c r="K3673" s="294"/>
      <c r="L3673" s="294"/>
      <c r="M3673" s="294"/>
      <c r="N3673" s="291">
        <f>SUBTOTAL(9,N3664:N3672)</f>
        <v>0</v>
      </c>
    </row>
    <row r="3674" s="291" customFormat="1" hidden="1" outlineLevel="2" spans="1:14">
      <c r="A3674" s="291">
        <v>3353</v>
      </c>
      <c r="B3674" s="291" t="s">
        <v>1164</v>
      </c>
      <c r="C3674" s="291" t="s">
        <v>1819</v>
      </c>
      <c r="D3674" s="291" t="s">
        <v>799</v>
      </c>
      <c r="E3674" s="291" t="s">
        <v>1166</v>
      </c>
      <c r="F3674" s="291" t="s">
        <v>1167</v>
      </c>
      <c r="G3674" s="291" t="s">
        <v>1180</v>
      </c>
      <c r="H3674" s="294">
        <v>18.22</v>
      </c>
      <c r="I3674" s="294">
        <v>36.44</v>
      </c>
      <c r="J3674" s="291" t="s">
        <v>1169</v>
      </c>
      <c r="K3674" s="294">
        <v>227.75</v>
      </c>
      <c r="L3674" s="294">
        <v>3473.25</v>
      </c>
      <c r="M3674" s="294">
        <v>3245.5</v>
      </c>
      <c r="N3674" s="291" t="s">
        <v>42</v>
      </c>
    </row>
    <row r="3675" s="291" customFormat="1" hidden="1" outlineLevel="2" spans="1:14">
      <c r="A3675" s="291">
        <v>3354</v>
      </c>
      <c r="B3675" s="291" t="s">
        <v>1164</v>
      </c>
      <c r="C3675" s="291" t="s">
        <v>1819</v>
      </c>
      <c r="D3675" s="291" t="s">
        <v>799</v>
      </c>
      <c r="E3675" s="291" t="s">
        <v>1166</v>
      </c>
      <c r="F3675" s="291" t="s">
        <v>1167</v>
      </c>
      <c r="G3675" s="291" t="s">
        <v>1181</v>
      </c>
      <c r="H3675" s="294">
        <v>18.22</v>
      </c>
      <c r="I3675" s="294">
        <v>36.44</v>
      </c>
      <c r="J3675" s="291" t="s">
        <v>1169</v>
      </c>
      <c r="K3675" s="294">
        <v>227.75</v>
      </c>
      <c r="L3675" s="294">
        <v>3473.25</v>
      </c>
      <c r="M3675" s="294">
        <v>3245.5</v>
      </c>
      <c r="N3675" s="291" t="s">
        <v>42</v>
      </c>
    </row>
    <row r="3676" s="291" customFormat="1" hidden="1" outlineLevel="2" spans="1:14">
      <c r="A3676" s="291">
        <v>3355</v>
      </c>
      <c r="B3676" s="291" t="s">
        <v>1164</v>
      </c>
      <c r="C3676" s="291" t="s">
        <v>1819</v>
      </c>
      <c r="D3676" s="291" t="s">
        <v>799</v>
      </c>
      <c r="E3676" s="291" t="s">
        <v>1166</v>
      </c>
      <c r="F3676" s="291" t="s">
        <v>1167</v>
      </c>
      <c r="G3676" s="291" t="s">
        <v>1168</v>
      </c>
      <c r="H3676" s="294">
        <v>18.22</v>
      </c>
      <c r="I3676" s="294">
        <v>36.44</v>
      </c>
      <c r="J3676" s="291" t="s">
        <v>1169</v>
      </c>
      <c r="K3676" s="294">
        <v>227.75</v>
      </c>
      <c r="L3676" s="294">
        <v>3473.25</v>
      </c>
      <c r="M3676" s="294">
        <v>3245.5</v>
      </c>
      <c r="N3676" s="291" t="s">
        <v>42</v>
      </c>
    </row>
    <row r="3677" s="291" customFormat="1" hidden="1" outlineLevel="2" spans="1:14">
      <c r="A3677" s="291">
        <v>3356</v>
      </c>
      <c r="B3677" s="291" t="s">
        <v>1164</v>
      </c>
      <c r="C3677" s="291" t="s">
        <v>1819</v>
      </c>
      <c r="D3677" s="291" t="s">
        <v>799</v>
      </c>
      <c r="E3677" s="291" t="s">
        <v>1166</v>
      </c>
      <c r="F3677" s="291" t="s">
        <v>1167</v>
      </c>
      <c r="G3677" s="291" t="s">
        <v>1170</v>
      </c>
      <c r="H3677" s="294">
        <v>18.22</v>
      </c>
      <c r="I3677" s="294">
        <v>36.44</v>
      </c>
      <c r="J3677" s="291" t="s">
        <v>1169</v>
      </c>
      <c r="K3677" s="294">
        <v>227.75</v>
      </c>
      <c r="L3677" s="294">
        <v>3473.25</v>
      </c>
      <c r="M3677" s="294">
        <v>3245.5</v>
      </c>
      <c r="N3677" s="291" t="s">
        <v>42</v>
      </c>
    </row>
    <row r="3678" s="291" customFormat="1" hidden="1" outlineLevel="2" spans="1:14">
      <c r="A3678" s="291">
        <v>3357</v>
      </c>
      <c r="B3678" s="291" t="s">
        <v>1164</v>
      </c>
      <c r="C3678" s="291" t="s">
        <v>1819</v>
      </c>
      <c r="D3678" s="291" t="s">
        <v>799</v>
      </c>
      <c r="E3678" s="291" t="s">
        <v>1166</v>
      </c>
      <c r="F3678" s="291" t="s">
        <v>1167</v>
      </c>
      <c r="G3678" s="291" t="s">
        <v>1171</v>
      </c>
      <c r="H3678" s="294">
        <v>18.22</v>
      </c>
      <c r="I3678" s="294">
        <v>36.44</v>
      </c>
      <c r="J3678" s="291" t="s">
        <v>1169</v>
      </c>
      <c r="K3678" s="294">
        <v>227.75</v>
      </c>
      <c r="L3678" s="294">
        <v>3473.25</v>
      </c>
      <c r="M3678" s="294">
        <v>3245.5</v>
      </c>
      <c r="N3678" s="291" t="s">
        <v>42</v>
      </c>
    </row>
    <row r="3679" s="291" customFormat="1" hidden="1" outlineLevel="2" spans="1:14">
      <c r="A3679" s="291">
        <v>3358</v>
      </c>
      <c r="B3679" s="291" t="s">
        <v>1164</v>
      </c>
      <c r="C3679" s="291" t="s">
        <v>1819</v>
      </c>
      <c r="D3679" s="291" t="s">
        <v>799</v>
      </c>
      <c r="E3679" s="291" t="s">
        <v>1166</v>
      </c>
      <c r="F3679" s="291" t="s">
        <v>1167</v>
      </c>
      <c r="G3679" s="291" t="s">
        <v>1172</v>
      </c>
      <c r="H3679" s="294">
        <v>18.22</v>
      </c>
      <c r="I3679" s="294">
        <v>36.44</v>
      </c>
      <c r="J3679" s="291" t="s">
        <v>1169</v>
      </c>
      <c r="K3679" s="294">
        <v>227.75</v>
      </c>
      <c r="L3679" s="294">
        <v>3473.25</v>
      </c>
      <c r="M3679" s="294">
        <v>3245.5</v>
      </c>
      <c r="N3679" s="291" t="s">
        <v>42</v>
      </c>
    </row>
    <row r="3680" s="291" customFormat="1" hidden="1" outlineLevel="2" spans="1:14">
      <c r="A3680" s="291">
        <v>3359</v>
      </c>
      <c r="B3680" s="291" t="s">
        <v>1164</v>
      </c>
      <c r="C3680" s="291" t="s">
        <v>1819</v>
      </c>
      <c r="D3680" s="291" t="s">
        <v>799</v>
      </c>
      <c r="E3680" s="291" t="s">
        <v>1166</v>
      </c>
      <c r="F3680" s="291" t="s">
        <v>1167</v>
      </c>
      <c r="G3680" s="291" t="s">
        <v>1173</v>
      </c>
      <c r="H3680" s="294">
        <v>18.22</v>
      </c>
      <c r="I3680" s="294">
        <v>36.44</v>
      </c>
      <c r="J3680" s="291" t="s">
        <v>1169</v>
      </c>
      <c r="K3680" s="294">
        <v>227.75</v>
      </c>
      <c r="L3680" s="294">
        <v>3473.25</v>
      </c>
      <c r="M3680" s="294">
        <v>3245.5</v>
      </c>
      <c r="N3680" s="291" t="s">
        <v>42</v>
      </c>
    </row>
    <row r="3681" s="291" customFormat="1" hidden="1" outlineLevel="2" spans="1:14">
      <c r="A3681" s="291">
        <v>3360</v>
      </c>
      <c r="B3681" s="291" t="s">
        <v>1164</v>
      </c>
      <c r="C3681" s="291" t="s">
        <v>1819</v>
      </c>
      <c r="D3681" s="291" t="s">
        <v>799</v>
      </c>
      <c r="E3681" s="291" t="s">
        <v>1166</v>
      </c>
      <c r="F3681" s="291" t="s">
        <v>1167</v>
      </c>
      <c r="G3681" s="291" t="s">
        <v>1174</v>
      </c>
      <c r="H3681" s="294">
        <v>18.22</v>
      </c>
      <c r="I3681" s="294">
        <v>36.44</v>
      </c>
      <c r="J3681" s="291" t="s">
        <v>1169</v>
      </c>
      <c r="K3681" s="294">
        <v>227.75</v>
      </c>
      <c r="L3681" s="294">
        <v>3473.25</v>
      </c>
      <c r="M3681" s="294">
        <v>3245.5</v>
      </c>
      <c r="N3681" s="291" t="s">
        <v>42</v>
      </c>
    </row>
    <row r="3682" s="291" customFormat="1" hidden="1" outlineLevel="2" spans="1:14">
      <c r="A3682" s="291">
        <v>3361</v>
      </c>
      <c r="B3682" s="291" t="s">
        <v>1164</v>
      </c>
      <c r="C3682" s="291" t="s">
        <v>1819</v>
      </c>
      <c r="D3682" s="291" t="s">
        <v>799</v>
      </c>
      <c r="E3682" s="291" t="s">
        <v>1166</v>
      </c>
      <c r="F3682" s="291" t="s">
        <v>1167</v>
      </c>
      <c r="G3682" s="291" t="s">
        <v>1175</v>
      </c>
      <c r="H3682" s="294">
        <v>18.22</v>
      </c>
      <c r="I3682" s="294">
        <v>36.44</v>
      </c>
      <c r="J3682" s="291" t="s">
        <v>1169</v>
      </c>
      <c r="K3682" s="294">
        <v>227.75</v>
      </c>
      <c r="L3682" s="294">
        <v>3473.25</v>
      </c>
      <c r="M3682" s="294">
        <v>3245.5</v>
      </c>
      <c r="N3682" s="291" t="s">
        <v>42</v>
      </c>
    </row>
    <row r="3683" s="291" customFormat="1" outlineLevel="1" collapsed="1" spans="4:14">
      <c r="D3683" s="293" t="s">
        <v>1820</v>
      </c>
      <c r="H3683" s="294">
        <f>SUBTOTAL(9,H3674:H3682)</f>
        <v>163.98</v>
      </c>
      <c r="I3683" s="294">
        <f>SUBTOTAL(9,I3674:I3682)</f>
        <v>327.96</v>
      </c>
      <c r="K3683" s="294"/>
      <c r="L3683" s="294"/>
      <c r="M3683" s="294"/>
      <c r="N3683" s="291">
        <f>SUBTOTAL(9,N3674:N3682)</f>
        <v>0</v>
      </c>
    </row>
    <row r="3684" s="291" customFormat="1" hidden="1" outlineLevel="2" spans="1:14">
      <c r="A3684" s="291">
        <v>3362</v>
      </c>
      <c r="B3684" s="291" t="s">
        <v>1164</v>
      </c>
      <c r="C3684" s="291" t="s">
        <v>1821</v>
      </c>
      <c r="D3684" s="291" t="s">
        <v>805</v>
      </c>
      <c r="E3684" s="291" t="s">
        <v>1166</v>
      </c>
      <c r="F3684" s="291" t="s">
        <v>1167</v>
      </c>
      <c r="G3684" s="291" t="s">
        <v>1180</v>
      </c>
      <c r="H3684" s="294">
        <v>18.22</v>
      </c>
      <c r="I3684" s="294">
        <v>36.44</v>
      </c>
      <c r="J3684" s="291" t="s">
        <v>1169</v>
      </c>
      <c r="K3684" s="294">
        <v>227.75</v>
      </c>
      <c r="L3684" s="294">
        <v>3473.25</v>
      </c>
      <c r="M3684" s="294">
        <v>3245.5</v>
      </c>
      <c r="N3684" s="291" t="s">
        <v>42</v>
      </c>
    </row>
    <row r="3685" s="291" customFormat="1" hidden="1" outlineLevel="2" spans="1:14">
      <c r="A3685" s="291">
        <v>3363</v>
      </c>
      <c r="B3685" s="291" t="s">
        <v>1164</v>
      </c>
      <c r="C3685" s="291" t="s">
        <v>1821</v>
      </c>
      <c r="D3685" s="291" t="s">
        <v>805</v>
      </c>
      <c r="E3685" s="291" t="s">
        <v>1166</v>
      </c>
      <c r="F3685" s="291" t="s">
        <v>1167</v>
      </c>
      <c r="G3685" s="291" t="s">
        <v>1181</v>
      </c>
      <c r="H3685" s="294">
        <v>18.22</v>
      </c>
      <c r="I3685" s="294">
        <v>36.44</v>
      </c>
      <c r="J3685" s="291" t="s">
        <v>1169</v>
      </c>
      <c r="K3685" s="294">
        <v>227.75</v>
      </c>
      <c r="L3685" s="294">
        <v>3473.25</v>
      </c>
      <c r="M3685" s="294">
        <v>3245.5</v>
      </c>
      <c r="N3685" s="291" t="s">
        <v>42</v>
      </c>
    </row>
    <row r="3686" s="291" customFormat="1" hidden="1" outlineLevel="2" spans="1:14">
      <c r="A3686" s="291">
        <v>3364</v>
      </c>
      <c r="B3686" s="291" t="s">
        <v>1164</v>
      </c>
      <c r="C3686" s="291" t="s">
        <v>1821</v>
      </c>
      <c r="D3686" s="291" t="s">
        <v>805</v>
      </c>
      <c r="E3686" s="291" t="s">
        <v>1166</v>
      </c>
      <c r="F3686" s="291" t="s">
        <v>1167</v>
      </c>
      <c r="G3686" s="291" t="s">
        <v>1168</v>
      </c>
      <c r="H3686" s="294">
        <v>18.22</v>
      </c>
      <c r="I3686" s="294">
        <v>36.44</v>
      </c>
      <c r="J3686" s="291" t="s">
        <v>1169</v>
      </c>
      <c r="K3686" s="294">
        <v>227.75</v>
      </c>
      <c r="L3686" s="294">
        <v>3473.25</v>
      </c>
      <c r="M3686" s="294">
        <v>3245.5</v>
      </c>
      <c r="N3686" s="291" t="s">
        <v>42</v>
      </c>
    </row>
    <row r="3687" s="291" customFormat="1" hidden="1" outlineLevel="2" spans="1:14">
      <c r="A3687" s="291">
        <v>3365</v>
      </c>
      <c r="B3687" s="291" t="s">
        <v>1164</v>
      </c>
      <c r="C3687" s="291" t="s">
        <v>1821</v>
      </c>
      <c r="D3687" s="291" t="s">
        <v>805</v>
      </c>
      <c r="E3687" s="291" t="s">
        <v>1166</v>
      </c>
      <c r="F3687" s="291" t="s">
        <v>1167</v>
      </c>
      <c r="G3687" s="291" t="s">
        <v>1170</v>
      </c>
      <c r="H3687" s="294">
        <v>18.22</v>
      </c>
      <c r="I3687" s="294">
        <v>36.44</v>
      </c>
      <c r="J3687" s="291" t="s">
        <v>1169</v>
      </c>
      <c r="K3687" s="294">
        <v>227.75</v>
      </c>
      <c r="L3687" s="294">
        <v>3473.25</v>
      </c>
      <c r="M3687" s="294">
        <v>3245.5</v>
      </c>
      <c r="N3687" s="291" t="s">
        <v>42</v>
      </c>
    </row>
    <row r="3688" s="291" customFormat="1" hidden="1" outlineLevel="2" spans="1:14">
      <c r="A3688" s="291">
        <v>3366</v>
      </c>
      <c r="B3688" s="291" t="s">
        <v>1164</v>
      </c>
      <c r="C3688" s="291" t="s">
        <v>1821</v>
      </c>
      <c r="D3688" s="291" t="s">
        <v>805</v>
      </c>
      <c r="E3688" s="291" t="s">
        <v>1166</v>
      </c>
      <c r="F3688" s="291" t="s">
        <v>1167</v>
      </c>
      <c r="G3688" s="291" t="s">
        <v>1171</v>
      </c>
      <c r="H3688" s="294">
        <v>18.22</v>
      </c>
      <c r="I3688" s="294">
        <v>36.44</v>
      </c>
      <c r="J3688" s="291" t="s">
        <v>1169</v>
      </c>
      <c r="K3688" s="294">
        <v>227.75</v>
      </c>
      <c r="L3688" s="294">
        <v>3473.25</v>
      </c>
      <c r="M3688" s="294">
        <v>3245.5</v>
      </c>
      <c r="N3688" s="291" t="s">
        <v>42</v>
      </c>
    </row>
    <row r="3689" s="291" customFormat="1" hidden="1" outlineLevel="2" spans="1:14">
      <c r="A3689" s="291">
        <v>3367</v>
      </c>
      <c r="B3689" s="291" t="s">
        <v>1164</v>
      </c>
      <c r="C3689" s="291" t="s">
        <v>1821</v>
      </c>
      <c r="D3689" s="291" t="s">
        <v>805</v>
      </c>
      <c r="E3689" s="291" t="s">
        <v>1166</v>
      </c>
      <c r="F3689" s="291" t="s">
        <v>1167</v>
      </c>
      <c r="G3689" s="291" t="s">
        <v>1172</v>
      </c>
      <c r="H3689" s="294">
        <v>18.22</v>
      </c>
      <c r="I3689" s="294">
        <v>36.44</v>
      </c>
      <c r="J3689" s="291" t="s">
        <v>1169</v>
      </c>
      <c r="K3689" s="294">
        <v>227.75</v>
      </c>
      <c r="L3689" s="294">
        <v>3473.25</v>
      </c>
      <c r="M3689" s="294">
        <v>3245.5</v>
      </c>
      <c r="N3689" s="291" t="s">
        <v>42</v>
      </c>
    </row>
    <row r="3690" s="291" customFormat="1" hidden="1" outlineLevel="2" spans="1:14">
      <c r="A3690" s="291">
        <v>3368</v>
      </c>
      <c r="B3690" s="291" t="s">
        <v>1164</v>
      </c>
      <c r="C3690" s="291" t="s">
        <v>1821</v>
      </c>
      <c r="D3690" s="291" t="s">
        <v>805</v>
      </c>
      <c r="E3690" s="291" t="s">
        <v>1166</v>
      </c>
      <c r="F3690" s="291" t="s">
        <v>1167</v>
      </c>
      <c r="G3690" s="291" t="s">
        <v>1173</v>
      </c>
      <c r="H3690" s="294">
        <v>18.22</v>
      </c>
      <c r="I3690" s="294">
        <v>36.44</v>
      </c>
      <c r="J3690" s="291" t="s">
        <v>1169</v>
      </c>
      <c r="K3690" s="294">
        <v>227.75</v>
      </c>
      <c r="L3690" s="294">
        <v>3473.25</v>
      </c>
      <c r="M3690" s="294">
        <v>3245.5</v>
      </c>
      <c r="N3690" s="291" t="s">
        <v>42</v>
      </c>
    </row>
    <row r="3691" s="291" customFormat="1" hidden="1" outlineLevel="2" spans="1:14">
      <c r="A3691" s="291">
        <v>3369</v>
      </c>
      <c r="B3691" s="291" t="s">
        <v>1164</v>
      </c>
      <c r="C3691" s="291" t="s">
        <v>1821</v>
      </c>
      <c r="D3691" s="291" t="s">
        <v>805</v>
      </c>
      <c r="E3691" s="291" t="s">
        <v>1166</v>
      </c>
      <c r="F3691" s="291" t="s">
        <v>1167</v>
      </c>
      <c r="G3691" s="291" t="s">
        <v>1174</v>
      </c>
      <c r="H3691" s="294">
        <v>18.22</v>
      </c>
      <c r="I3691" s="294">
        <v>36.44</v>
      </c>
      <c r="J3691" s="291" t="s">
        <v>1169</v>
      </c>
      <c r="K3691" s="294">
        <v>227.75</v>
      </c>
      <c r="L3691" s="294">
        <v>3473.25</v>
      </c>
      <c r="M3691" s="294">
        <v>3245.5</v>
      </c>
      <c r="N3691" s="291" t="s">
        <v>42</v>
      </c>
    </row>
    <row r="3692" s="291" customFormat="1" hidden="1" outlineLevel="2" spans="1:14">
      <c r="A3692" s="291">
        <v>3370</v>
      </c>
      <c r="B3692" s="291" t="s">
        <v>1164</v>
      </c>
      <c r="C3692" s="291" t="s">
        <v>1821</v>
      </c>
      <c r="D3692" s="291" t="s">
        <v>805</v>
      </c>
      <c r="E3692" s="291" t="s">
        <v>1166</v>
      </c>
      <c r="F3692" s="291" t="s">
        <v>1167</v>
      </c>
      <c r="G3692" s="291" t="s">
        <v>1175</v>
      </c>
      <c r="H3692" s="294">
        <v>18.22</v>
      </c>
      <c r="I3692" s="294">
        <v>36.44</v>
      </c>
      <c r="J3692" s="291" t="s">
        <v>1169</v>
      </c>
      <c r="K3692" s="294">
        <v>227.75</v>
      </c>
      <c r="L3692" s="294">
        <v>3473.25</v>
      </c>
      <c r="M3692" s="294">
        <v>3245.5</v>
      </c>
      <c r="N3692" s="291" t="s">
        <v>42</v>
      </c>
    </row>
    <row r="3693" s="291" customFormat="1" outlineLevel="1" collapsed="1" spans="4:14">
      <c r="D3693" s="293" t="s">
        <v>1822</v>
      </c>
      <c r="H3693" s="294">
        <f>SUBTOTAL(9,H3684:H3692)</f>
        <v>163.98</v>
      </c>
      <c r="I3693" s="294">
        <f>SUBTOTAL(9,I3684:I3692)</f>
        <v>327.96</v>
      </c>
      <c r="K3693" s="294"/>
      <c r="L3693" s="294"/>
      <c r="M3693" s="294"/>
      <c r="N3693" s="291">
        <f>SUBTOTAL(9,N3684:N3692)</f>
        <v>0</v>
      </c>
    </row>
    <row r="3694" s="291" customFormat="1" hidden="1" outlineLevel="2" spans="1:14">
      <c r="A3694" s="291">
        <v>3371</v>
      </c>
      <c r="B3694" s="291" t="s">
        <v>1164</v>
      </c>
      <c r="C3694" s="291" t="s">
        <v>1823</v>
      </c>
      <c r="D3694" s="291" t="s">
        <v>809</v>
      </c>
      <c r="E3694" s="291" t="s">
        <v>1166</v>
      </c>
      <c r="F3694" s="291" t="s">
        <v>1167</v>
      </c>
      <c r="G3694" s="291" t="s">
        <v>1180</v>
      </c>
      <c r="H3694" s="294">
        <v>18.22</v>
      </c>
      <c r="I3694" s="294">
        <v>36.44</v>
      </c>
      <c r="J3694" s="291" t="s">
        <v>1169</v>
      </c>
      <c r="K3694" s="294">
        <v>227.75</v>
      </c>
      <c r="L3694" s="294">
        <v>3473.25</v>
      </c>
      <c r="M3694" s="294">
        <v>3245.5</v>
      </c>
      <c r="N3694" s="291" t="s">
        <v>42</v>
      </c>
    </row>
    <row r="3695" s="291" customFormat="1" hidden="1" outlineLevel="2" spans="1:14">
      <c r="A3695" s="291">
        <v>3372</v>
      </c>
      <c r="B3695" s="291" t="s">
        <v>1164</v>
      </c>
      <c r="C3695" s="291" t="s">
        <v>1823</v>
      </c>
      <c r="D3695" s="291" t="s">
        <v>809</v>
      </c>
      <c r="E3695" s="291" t="s">
        <v>1166</v>
      </c>
      <c r="F3695" s="291" t="s">
        <v>1167</v>
      </c>
      <c r="G3695" s="291" t="s">
        <v>1181</v>
      </c>
      <c r="H3695" s="294">
        <v>18.22</v>
      </c>
      <c r="I3695" s="294">
        <v>36.44</v>
      </c>
      <c r="J3695" s="291" t="s">
        <v>1169</v>
      </c>
      <c r="K3695" s="294">
        <v>227.75</v>
      </c>
      <c r="L3695" s="294">
        <v>3473.25</v>
      </c>
      <c r="M3695" s="294">
        <v>3245.5</v>
      </c>
      <c r="N3695" s="291" t="s">
        <v>42</v>
      </c>
    </row>
    <row r="3696" s="291" customFormat="1" hidden="1" outlineLevel="2" spans="1:14">
      <c r="A3696" s="291">
        <v>3373</v>
      </c>
      <c r="B3696" s="291" t="s">
        <v>1164</v>
      </c>
      <c r="C3696" s="291" t="s">
        <v>1823</v>
      </c>
      <c r="D3696" s="291" t="s">
        <v>809</v>
      </c>
      <c r="E3696" s="291" t="s">
        <v>1166</v>
      </c>
      <c r="F3696" s="291" t="s">
        <v>1167</v>
      </c>
      <c r="G3696" s="291" t="s">
        <v>1168</v>
      </c>
      <c r="H3696" s="294">
        <v>18.22</v>
      </c>
      <c r="I3696" s="294">
        <v>36.44</v>
      </c>
      <c r="J3696" s="291" t="s">
        <v>1169</v>
      </c>
      <c r="K3696" s="294">
        <v>227.75</v>
      </c>
      <c r="L3696" s="294">
        <v>3473.25</v>
      </c>
      <c r="M3696" s="294">
        <v>3245.5</v>
      </c>
      <c r="N3696" s="291" t="s">
        <v>42</v>
      </c>
    </row>
    <row r="3697" s="291" customFormat="1" hidden="1" outlineLevel="2" spans="1:14">
      <c r="A3697" s="291">
        <v>3374</v>
      </c>
      <c r="B3697" s="291" t="s">
        <v>1164</v>
      </c>
      <c r="C3697" s="291" t="s">
        <v>1823</v>
      </c>
      <c r="D3697" s="291" t="s">
        <v>809</v>
      </c>
      <c r="E3697" s="291" t="s">
        <v>1166</v>
      </c>
      <c r="F3697" s="291" t="s">
        <v>1167</v>
      </c>
      <c r="G3697" s="291" t="s">
        <v>1170</v>
      </c>
      <c r="H3697" s="294">
        <v>18.22</v>
      </c>
      <c r="I3697" s="294">
        <v>36.44</v>
      </c>
      <c r="J3697" s="291" t="s">
        <v>1169</v>
      </c>
      <c r="K3697" s="294">
        <v>227.75</v>
      </c>
      <c r="L3697" s="294">
        <v>3473.25</v>
      </c>
      <c r="M3697" s="294">
        <v>3245.5</v>
      </c>
      <c r="N3697" s="291" t="s">
        <v>42</v>
      </c>
    </row>
    <row r="3698" s="291" customFormat="1" hidden="1" outlineLevel="2" spans="1:14">
      <c r="A3698" s="291">
        <v>3375</v>
      </c>
      <c r="B3698" s="291" t="s">
        <v>1164</v>
      </c>
      <c r="C3698" s="291" t="s">
        <v>1823</v>
      </c>
      <c r="D3698" s="291" t="s">
        <v>809</v>
      </c>
      <c r="E3698" s="291" t="s">
        <v>1166</v>
      </c>
      <c r="F3698" s="291" t="s">
        <v>1167</v>
      </c>
      <c r="G3698" s="291" t="s">
        <v>1171</v>
      </c>
      <c r="H3698" s="294">
        <v>18.22</v>
      </c>
      <c r="I3698" s="294">
        <v>36.44</v>
      </c>
      <c r="J3698" s="291" t="s">
        <v>1169</v>
      </c>
      <c r="K3698" s="294">
        <v>227.75</v>
      </c>
      <c r="L3698" s="294">
        <v>3473.25</v>
      </c>
      <c r="M3698" s="294">
        <v>3245.5</v>
      </c>
      <c r="N3698" s="291" t="s">
        <v>42</v>
      </c>
    </row>
    <row r="3699" s="291" customFormat="1" hidden="1" outlineLevel="2" spans="1:14">
      <c r="A3699" s="291">
        <v>3376</v>
      </c>
      <c r="B3699" s="291" t="s">
        <v>1164</v>
      </c>
      <c r="C3699" s="291" t="s">
        <v>1823</v>
      </c>
      <c r="D3699" s="291" t="s">
        <v>809</v>
      </c>
      <c r="E3699" s="291" t="s">
        <v>1166</v>
      </c>
      <c r="F3699" s="291" t="s">
        <v>1167</v>
      </c>
      <c r="G3699" s="291" t="s">
        <v>1172</v>
      </c>
      <c r="H3699" s="294">
        <v>18.22</v>
      </c>
      <c r="I3699" s="294">
        <v>36.44</v>
      </c>
      <c r="J3699" s="291" t="s">
        <v>1169</v>
      </c>
      <c r="K3699" s="294">
        <v>227.75</v>
      </c>
      <c r="L3699" s="294">
        <v>3473.25</v>
      </c>
      <c r="M3699" s="294">
        <v>3245.5</v>
      </c>
      <c r="N3699" s="291" t="s">
        <v>42</v>
      </c>
    </row>
    <row r="3700" s="291" customFormat="1" hidden="1" outlineLevel="2" spans="1:14">
      <c r="A3700" s="291">
        <v>3377</v>
      </c>
      <c r="B3700" s="291" t="s">
        <v>1164</v>
      </c>
      <c r="C3700" s="291" t="s">
        <v>1823</v>
      </c>
      <c r="D3700" s="291" t="s">
        <v>809</v>
      </c>
      <c r="E3700" s="291" t="s">
        <v>1166</v>
      </c>
      <c r="F3700" s="291" t="s">
        <v>1167</v>
      </c>
      <c r="G3700" s="291" t="s">
        <v>1173</v>
      </c>
      <c r="H3700" s="294">
        <v>18.22</v>
      </c>
      <c r="I3700" s="294">
        <v>36.44</v>
      </c>
      <c r="J3700" s="291" t="s">
        <v>1169</v>
      </c>
      <c r="K3700" s="294">
        <v>227.75</v>
      </c>
      <c r="L3700" s="294">
        <v>3473.25</v>
      </c>
      <c r="M3700" s="294">
        <v>3245.5</v>
      </c>
      <c r="N3700" s="291" t="s">
        <v>42</v>
      </c>
    </row>
    <row r="3701" s="291" customFormat="1" hidden="1" outlineLevel="2" spans="1:14">
      <c r="A3701" s="291">
        <v>3378</v>
      </c>
      <c r="B3701" s="291" t="s">
        <v>1164</v>
      </c>
      <c r="C3701" s="291" t="s">
        <v>1823</v>
      </c>
      <c r="D3701" s="291" t="s">
        <v>809</v>
      </c>
      <c r="E3701" s="291" t="s">
        <v>1166</v>
      </c>
      <c r="F3701" s="291" t="s">
        <v>1167</v>
      </c>
      <c r="G3701" s="291" t="s">
        <v>1174</v>
      </c>
      <c r="H3701" s="294">
        <v>18.22</v>
      </c>
      <c r="I3701" s="294">
        <v>36.44</v>
      </c>
      <c r="J3701" s="291" t="s">
        <v>1169</v>
      </c>
      <c r="K3701" s="294">
        <v>227.75</v>
      </c>
      <c r="L3701" s="294">
        <v>3473.25</v>
      </c>
      <c r="M3701" s="294">
        <v>3245.5</v>
      </c>
      <c r="N3701" s="291" t="s">
        <v>42</v>
      </c>
    </row>
    <row r="3702" s="291" customFormat="1" hidden="1" outlineLevel="2" spans="1:14">
      <c r="A3702" s="291">
        <v>3379</v>
      </c>
      <c r="B3702" s="291" t="s">
        <v>1164</v>
      </c>
      <c r="C3702" s="291" t="s">
        <v>1823</v>
      </c>
      <c r="D3702" s="291" t="s">
        <v>809</v>
      </c>
      <c r="E3702" s="291" t="s">
        <v>1166</v>
      </c>
      <c r="F3702" s="291" t="s">
        <v>1167</v>
      </c>
      <c r="G3702" s="291" t="s">
        <v>1175</v>
      </c>
      <c r="H3702" s="294">
        <v>18.22</v>
      </c>
      <c r="I3702" s="294">
        <v>36.44</v>
      </c>
      <c r="J3702" s="291" t="s">
        <v>1169</v>
      </c>
      <c r="K3702" s="294">
        <v>227.75</v>
      </c>
      <c r="L3702" s="294">
        <v>3473.25</v>
      </c>
      <c r="M3702" s="294">
        <v>3245.5</v>
      </c>
      <c r="N3702" s="291" t="s">
        <v>42</v>
      </c>
    </row>
    <row r="3703" s="291" customFormat="1" outlineLevel="1" collapsed="1" spans="4:14">
      <c r="D3703" s="293" t="s">
        <v>1824</v>
      </c>
      <c r="H3703" s="294">
        <f>SUBTOTAL(9,H3694:H3702)</f>
        <v>163.98</v>
      </c>
      <c r="I3703" s="294">
        <f>SUBTOTAL(9,I3694:I3702)</f>
        <v>327.96</v>
      </c>
      <c r="K3703" s="294"/>
      <c r="L3703" s="294"/>
      <c r="M3703" s="294"/>
      <c r="N3703" s="291">
        <f>SUBTOTAL(9,N3694:N3702)</f>
        <v>0</v>
      </c>
    </row>
    <row r="3704" s="291" customFormat="1" hidden="1" outlineLevel="2" spans="1:14">
      <c r="A3704" s="291">
        <v>3380</v>
      </c>
      <c r="B3704" s="291" t="s">
        <v>1164</v>
      </c>
      <c r="C3704" s="291" t="s">
        <v>1825</v>
      </c>
      <c r="D3704" s="291" t="s">
        <v>827</v>
      </c>
      <c r="E3704" s="291" t="s">
        <v>1166</v>
      </c>
      <c r="F3704" s="291" t="s">
        <v>1167</v>
      </c>
      <c r="G3704" s="291" t="s">
        <v>1180</v>
      </c>
      <c r="H3704" s="294">
        <v>18.22</v>
      </c>
      <c r="I3704" s="294">
        <v>36.44</v>
      </c>
      <c r="J3704" s="291" t="s">
        <v>1169</v>
      </c>
      <c r="K3704" s="294">
        <v>227.75</v>
      </c>
      <c r="L3704" s="294">
        <v>3473.25</v>
      </c>
      <c r="M3704" s="294">
        <v>3245.5</v>
      </c>
      <c r="N3704" s="291" t="s">
        <v>42</v>
      </c>
    </row>
    <row r="3705" s="291" customFormat="1" hidden="1" outlineLevel="2" spans="1:14">
      <c r="A3705" s="291">
        <v>3381</v>
      </c>
      <c r="B3705" s="291" t="s">
        <v>1164</v>
      </c>
      <c r="C3705" s="291" t="s">
        <v>1825</v>
      </c>
      <c r="D3705" s="291" t="s">
        <v>827</v>
      </c>
      <c r="E3705" s="291" t="s">
        <v>1166</v>
      </c>
      <c r="F3705" s="291" t="s">
        <v>1167</v>
      </c>
      <c r="G3705" s="291" t="s">
        <v>1181</v>
      </c>
      <c r="H3705" s="294">
        <v>18.22</v>
      </c>
      <c r="I3705" s="294">
        <v>36.44</v>
      </c>
      <c r="J3705" s="291" t="s">
        <v>1169</v>
      </c>
      <c r="K3705" s="294">
        <v>227.75</v>
      </c>
      <c r="L3705" s="294">
        <v>3473.25</v>
      </c>
      <c r="M3705" s="294">
        <v>3245.5</v>
      </c>
      <c r="N3705" s="291" t="s">
        <v>42</v>
      </c>
    </row>
    <row r="3706" s="291" customFormat="1" hidden="1" outlineLevel="2" spans="1:14">
      <c r="A3706" s="291">
        <v>3382</v>
      </c>
      <c r="B3706" s="291" t="s">
        <v>1164</v>
      </c>
      <c r="C3706" s="291" t="s">
        <v>1825</v>
      </c>
      <c r="D3706" s="291" t="s">
        <v>827</v>
      </c>
      <c r="E3706" s="291" t="s">
        <v>1166</v>
      </c>
      <c r="F3706" s="291" t="s">
        <v>1167</v>
      </c>
      <c r="G3706" s="291" t="s">
        <v>1168</v>
      </c>
      <c r="H3706" s="294">
        <v>18.22</v>
      </c>
      <c r="I3706" s="294">
        <v>36.44</v>
      </c>
      <c r="J3706" s="291" t="s">
        <v>1169</v>
      </c>
      <c r="K3706" s="294">
        <v>227.75</v>
      </c>
      <c r="L3706" s="294">
        <v>3473.25</v>
      </c>
      <c r="M3706" s="294">
        <v>3245.5</v>
      </c>
      <c r="N3706" s="291" t="s">
        <v>42</v>
      </c>
    </row>
    <row r="3707" s="291" customFormat="1" hidden="1" outlineLevel="2" spans="1:14">
      <c r="A3707" s="291">
        <v>3383</v>
      </c>
      <c r="B3707" s="291" t="s">
        <v>1164</v>
      </c>
      <c r="C3707" s="291" t="s">
        <v>1825</v>
      </c>
      <c r="D3707" s="291" t="s">
        <v>827</v>
      </c>
      <c r="E3707" s="291" t="s">
        <v>1166</v>
      </c>
      <c r="F3707" s="291" t="s">
        <v>1167</v>
      </c>
      <c r="G3707" s="291" t="s">
        <v>1170</v>
      </c>
      <c r="H3707" s="294">
        <v>18.22</v>
      </c>
      <c r="I3707" s="294">
        <v>36.44</v>
      </c>
      <c r="J3707" s="291" t="s">
        <v>1169</v>
      </c>
      <c r="K3707" s="294">
        <v>227.75</v>
      </c>
      <c r="L3707" s="294">
        <v>3473.25</v>
      </c>
      <c r="M3707" s="294">
        <v>3245.5</v>
      </c>
      <c r="N3707" s="291" t="s">
        <v>42</v>
      </c>
    </row>
    <row r="3708" s="291" customFormat="1" hidden="1" outlineLevel="2" spans="1:14">
      <c r="A3708" s="291">
        <v>3384</v>
      </c>
      <c r="B3708" s="291" t="s">
        <v>1164</v>
      </c>
      <c r="C3708" s="291" t="s">
        <v>1825</v>
      </c>
      <c r="D3708" s="291" t="s">
        <v>827</v>
      </c>
      <c r="E3708" s="291" t="s">
        <v>1166</v>
      </c>
      <c r="F3708" s="291" t="s">
        <v>1167</v>
      </c>
      <c r="G3708" s="291" t="s">
        <v>1171</v>
      </c>
      <c r="H3708" s="294">
        <v>18.22</v>
      </c>
      <c r="I3708" s="294">
        <v>36.44</v>
      </c>
      <c r="J3708" s="291" t="s">
        <v>1169</v>
      </c>
      <c r="K3708" s="294">
        <v>227.75</v>
      </c>
      <c r="L3708" s="294">
        <v>3473.25</v>
      </c>
      <c r="M3708" s="294">
        <v>3245.5</v>
      </c>
      <c r="N3708" s="291" t="s">
        <v>42</v>
      </c>
    </row>
    <row r="3709" s="291" customFormat="1" hidden="1" outlineLevel="2" spans="1:14">
      <c r="A3709" s="291">
        <v>3385</v>
      </c>
      <c r="B3709" s="291" t="s">
        <v>1164</v>
      </c>
      <c r="C3709" s="291" t="s">
        <v>1825</v>
      </c>
      <c r="D3709" s="291" t="s">
        <v>827</v>
      </c>
      <c r="E3709" s="291" t="s">
        <v>1166</v>
      </c>
      <c r="F3709" s="291" t="s">
        <v>1167</v>
      </c>
      <c r="G3709" s="291" t="s">
        <v>1172</v>
      </c>
      <c r="H3709" s="294">
        <v>18.22</v>
      </c>
      <c r="I3709" s="294">
        <v>36.44</v>
      </c>
      <c r="J3709" s="291" t="s">
        <v>1169</v>
      </c>
      <c r="K3709" s="294">
        <v>227.75</v>
      </c>
      <c r="L3709" s="294">
        <v>3473.25</v>
      </c>
      <c r="M3709" s="294">
        <v>3245.5</v>
      </c>
      <c r="N3709" s="291" t="s">
        <v>42</v>
      </c>
    </row>
    <row r="3710" s="291" customFormat="1" hidden="1" outlineLevel="2" spans="1:14">
      <c r="A3710" s="291">
        <v>3386</v>
      </c>
      <c r="B3710" s="291" t="s">
        <v>1164</v>
      </c>
      <c r="C3710" s="291" t="s">
        <v>1825</v>
      </c>
      <c r="D3710" s="291" t="s">
        <v>827</v>
      </c>
      <c r="E3710" s="291" t="s">
        <v>1166</v>
      </c>
      <c r="F3710" s="291" t="s">
        <v>1167</v>
      </c>
      <c r="G3710" s="291" t="s">
        <v>1173</v>
      </c>
      <c r="H3710" s="294">
        <v>18.22</v>
      </c>
      <c r="I3710" s="294">
        <v>36.44</v>
      </c>
      <c r="J3710" s="291" t="s">
        <v>1169</v>
      </c>
      <c r="K3710" s="294">
        <v>227.75</v>
      </c>
      <c r="L3710" s="294">
        <v>3473.25</v>
      </c>
      <c r="M3710" s="294">
        <v>3245.5</v>
      </c>
      <c r="N3710" s="291" t="s">
        <v>42</v>
      </c>
    </row>
    <row r="3711" s="291" customFormat="1" hidden="1" outlineLevel="2" spans="1:14">
      <c r="A3711" s="291">
        <v>3387</v>
      </c>
      <c r="B3711" s="291" t="s">
        <v>1164</v>
      </c>
      <c r="C3711" s="291" t="s">
        <v>1825</v>
      </c>
      <c r="D3711" s="291" t="s">
        <v>827</v>
      </c>
      <c r="E3711" s="291" t="s">
        <v>1166</v>
      </c>
      <c r="F3711" s="291" t="s">
        <v>1167</v>
      </c>
      <c r="G3711" s="291" t="s">
        <v>1174</v>
      </c>
      <c r="H3711" s="294">
        <v>18.22</v>
      </c>
      <c r="I3711" s="294">
        <v>36.44</v>
      </c>
      <c r="J3711" s="291" t="s">
        <v>1169</v>
      </c>
      <c r="K3711" s="294">
        <v>227.75</v>
      </c>
      <c r="L3711" s="294">
        <v>3473.25</v>
      </c>
      <c r="M3711" s="294">
        <v>3245.5</v>
      </c>
      <c r="N3711" s="291" t="s">
        <v>42</v>
      </c>
    </row>
    <row r="3712" s="291" customFormat="1" hidden="1" outlineLevel="2" spans="1:14">
      <c r="A3712" s="291">
        <v>3388</v>
      </c>
      <c r="B3712" s="291" t="s">
        <v>1164</v>
      </c>
      <c r="C3712" s="291" t="s">
        <v>1825</v>
      </c>
      <c r="D3712" s="291" t="s">
        <v>827</v>
      </c>
      <c r="E3712" s="291" t="s">
        <v>1166</v>
      </c>
      <c r="F3712" s="291" t="s">
        <v>1167</v>
      </c>
      <c r="G3712" s="291" t="s">
        <v>1175</v>
      </c>
      <c r="H3712" s="294">
        <v>18.22</v>
      </c>
      <c r="I3712" s="294">
        <v>36.44</v>
      </c>
      <c r="J3712" s="291" t="s">
        <v>1169</v>
      </c>
      <c r="K3712" s="294">
        <v>227.75</v>
      </c>
      <c r="L3712" s="294">
        <v>3473.25</v>
      </c>
      <c r="M3712" s="294">
        <v>3245.5</v>
      </c>
      <c r="N3712" s="291" t="s">
        <v>42</v>
      </c>
    </row>
    <row r="3713" s="291" customFormat="1" outlineLevel="1" collapsed="1" spans="4:14">
      <c r="D3713" s="293" t="s">
        <v>1826</v>
      </c>
      <c r="H3713" s="294">
        <f>SUBTOTAL(9,H3704:H3712)</f>
        <v>163.98</v>
      </c>
      <c r="I3713" s="294">
        <f>SUBTOTAL(9,I3704:I3712)</f>
        <v>327.96</v>
      </c>
      <c r="K3713" s="294"/>
      <c r="L3713" s="294"/>
      <c r="M3713" s="294"/>
      <c r="N3713" s="291">
        <f>SUBTOTAL(9,N3704:N3712)</f>
        <v>0</v>
      </c>
    </row>
    <row r="3714" s="291" customFormat="1" hidden="1" outlineLevel="2" spans="1:14">
      <c r="A3714" s="291">
        <v>3389</v>
      </c>
      <c r="B3714" s="291" t="s">
        <v>1164</v>
      </c>
      <c r="C3714" s="291" t="s">
        <v>1827</v>
      </c>
      <c r="D3714" s="291" t="s">
        <v>833</v>
      </c>
      <c r="E3714" s="291" t="s">
        <v>1166</v>
      </c>
      <c r="F3714" s="291" t="s">
        <v>1167</v>
      </c>
      <c r="G3714" s="291" t="s">
        <v>1181</v>
      </c>
      <c r="H3714" s="294">
        <v>18.22</v>
      </c>
      <c r="I3714" s="294">
        <v>36.44</v>
      </c>
      <c r="J3714" s="291" t="s">
        <v>1169</v>
      </c>
      <c r="K3714" s="294">
        <v>227.75</v>
      </c>
      <c r="L3714" s="294">
        <v>3473.25</v>
      </c>
      <c r="M3714" s="294">
        <v>3245.5</v>
      </c>
      <c r="N3714" s="291" t="s">
        <v>42</v>
      </c>
    </row>
    <row r="3715" s="291" customFormat="1" hidden="1" outlineLevel="2" spans="1:14">
      <c r="A3715" s="291">
        <v>3390</v>
      </c>
      <c r="B3715" s="291" t="s">
        <v>1164</v>
      </c>
      <c r="C3715" s="291" t="s">
        <v>1827</v>
      </c>
      <c r="D3715" s="291" t="s">
        <v>833</v>
      </c>
      <c r="E3715" s="291" t="s">
        <v>1166</v>
      </c>
      <c r="F3715" s="291" t="s">
        <v>1167</v>
      </c>
      <c r="G3715" s="291" t="s">
        <v>1168</v>
      </c>
      <c r="H3715" s="294">
        <v>18.22</v>
      </c>
      <c r="I3715" s="294">
        <v>36.44</v>
      </c>
      <c r="J3715" s="291" t="s">
        <v>1169</v>
      </c>
      <c r="K3715" s="294">
        <v>227.75</v>
      </c>
      <c r="L3715" s="294">
        <v>3473.25</v>
      </c>
      <c r="M3715" s="294">
        <v>3245.5</v>
      </c>
      <c r="N3715" s="291" t="s">
        <v>42</v>
      </c>
    </row>
    <row r="3716" s="291" customFormat="1" hidden="1" outlineLevel="2" spans="1:14">
      <c r="A3716" s="291">
        <v>3391</v>
      </c>
      <c r="B3716" s="291" t="s">
        <v>1164</v>
      </c>
      <c r="C3716" s="291" t="s">
        <v>1827</v>
      </c>
      <c r="D3716" s="291" t="s">
        <v>833</v>
      </c>
      <c r="E3716" s="291" t="s">
        <v>1166</v>
      </c>
      <c r="F3716" s="291" t="s">
        <v>1167</v>
      </c>
      <c r="G3716" s="291" t="s">
        <v>1170</v>
      </c>
      <c r="H3716" s="294">
        <v>18.22</v>
      </c>
      <c r="I3716" s="294">
        <v>36.44</v>
      </c>
      <c r="J3716" s="291" t="s">
        <v>1169</v>
      </c>
      <c r="K3716" s="294">
        <v>227.75</v>
      </c>
      <c r="L3716" s="294">
        <v>3473.25</v>
      </c>
      <c r="M3716" s="294">
        <v>3245.5</v>
      </c>
      <c r="N3716" s="291" t="s">
        <v>42</v>
      </c>
    </row>
    <row r="3717" s="291" customFormat="1" hidden="1" outlineLevel="2" spans="1:14">
      <c r="A3717" s="291">
        <v>3392</v>
      </c>
      <c r="B3717" s="291" t="s">
        <v>1164</v>
      </c>
      <c r="C3717" s="291" t="s">
        <v>1827</v>
      </c>
      <c r="D3717" s="291" t="s">
        <v>833</v>
      </c>
      <c r="E3717" s="291" t="s">
        <v>1166</v>
      </c>
      <c r="F3717" s="291" t="s">
        <v>1167</v>
      </c>
      <c r="G3717" s="291" t="s">
        <v>1171</v>
      </c>
      <c r="H3717" s="294">
        <v>18.22</v>
      </c>
      <c r="I3717" s="294">
        <v>36.44</v>
      </c>
      <c r="J3717" s="291" t="s">
        <v>1169</v>
      </c>
      <c r="K3717" s="294">
        <v>227.75</v>
      </c>
      <c r="L3717" s="294">
        <v>3473.25</v>
      </c>
      <c r="M3717" s="294">
        <v>3245.5</v>
      </c>
      <c r="N3717" s="291" t="s">
        <v>42</v>
      </c>
    </row>
    <row r="3718" s="291" customFormat="1" hidden="1" outlineLevel="2" spans="1:14">
      <c r="A3718" s="291">
        <v>3393</v>
      </c>
      <c r="B3718" s="291" t="s">
        <v>1164</v>
      </c>
      <c r="C3718" s="291" t="s">
        <v>1827</v>
      </c>
      <c r="D3718" s="291" t="s">
        <v>833</v>
      </c>
      <c r="E3718" s="291" t="s">
        <v>1166</v>
      </c>
      <c r="F3718" s="291" t="s">
        <v>1167</v>
      </c>
      <c r="G3718" s="291" t="s">
        <v>1172</v>
      </c>
      <c r="H3718" s="294">
        <v>18.22</v>
      </c>
      <c r="I3718" s="294">
        <v>36.44</v>
      </c>
      <c r="J3718" s="291" t="s">
        <v>1169</v>
      </c>
      <c r="K3718" s="294">
        <v>227.75</v>
      </c>
      <c r="L3718" s="294">
        <v>3473.25</v>
      </c>
      <c r="M3718" s="294">
        <v>3245.5</v>
      </c>
      <c r="N3718" s="291" t="s">
        <v>42</v>
      </c>
    </row>
    <row r="3719" s="291" customFormat="1" hidden="1" outlineLevel="2" spans="1:14">
      <c r="A3719" s="291">
        <v>3394</v>
      </c>
      <c r="B3719" s="291" t="s">
        <v>1164</v>
      </c>
      <c r="C3719" s="291" t="s">
        <v>1827</v>
      </c>
      <c r="D3719" s="291" t="s">
        <v>833</v>
      </c>
      <c r="E3719" s="291" t="s">
        <v>1166</v>
      </c>
      <c r="F3719" s="291" t="s">
        <v>1167</v>
      </c>
      <c r="G3719" s="291" t="s">
        <v>1173</v>
      </c>
      <c r="H3719" s="294">
        <v>18.22</v>
      </c>
      <c r="I3719" s="294">
        <v>36.44</v>
      </c>
      <c r="J3719" s="291" t="s">
        <v>1169</v>
      </c>
      <c r="K3719" s="294">
        <v>227.75</v>
      </c>
      <c r="L3719" s="294">
        <v>3473.25</v>
      </c>
      <c r="M3719" s="294">
        <v>3245.5</v>
      </c>
      <c r="N3719" s="291" t="s">
        <v>42</v>
      </c>
    </row>
    <row r="3720" s="291" customFormat="1" hidden="1" outlineLevel="2" spans="1:14">
      <c r="A3720" s="291">
        <v>3395</v>
      </c>
      <c r="B3720" s="291" t="s">
        <v>1164</v>
      </c>
      <c r="C3720" s="291" t="s">
        <v>1827</v>
      </c>
      <c r="D3720" s="291" t="s">
        <v>833</v>
      </c>
      <c r="E3720" s="291" t="s">
        <v>1166</v>
      </c>
      <c r="F3720" s="291" t="s">
        <v>1167</v>
      </c>
      <c r="G3720" s="291" t="s">
        <v>1174</v>
      </c>
      <c r="H3720" s="294">
        <v>18.22</v>
      </c>
      <c r="I3720" s="294">
        <v>36.44</v>
      </c>
      <c r="J3720" s="291" t="s">
        <v>1169</v>
      </c>
      <c r="K3720" s="294">
        <v>227.75</v>
      </c>
      <c r="L3720" s="294">
        <v>3473.25</v>
      </c>
      <c r="M3720" s="294">
        <v>3245.5</v>
      </c>
      <c r="N3720" s="291" t="s">
        <v>42</v>
      </c>
    </row>
    <row r="3721" s="291" customFormat="1" hidden="1" outlineLevel="2" spans="1:14">
      <c r="A3721" s="291">
        <v>3396</v>
      </c>
      <c r="B3721" s="291" t="s">
        <v>1164</v>
      </c>
      <c r="C3721" s="291" t="s">
        <v>1827</v>
      </c>
      <c r="D3721" s="291" t="s">
        <v>833</v>
      </c>
      <c r="E3721" s="291" t="s">
        <v>1166</v>
      </c>
      <c r="F3721" s="291" t="s">
        <v>1167</v>
      </c>
      <c r="G3721" s="291" t="s">
        <v>1175</v>
      </c>
      <c r="H3721" s="294">
        <v>18.22</v>
      </c>
      <c r="I3721" s="294">
        <v>36.44</v>
      </c>
      <c r="J3721" s="291" t="s">
        <v>1169</v>
      </c>
      <c r="K3721" s="294">
        <v>227.75</v>
      </c>
      <c r="L3721" s="294">
        <v>3473.25</v>
      </c>
      <c r="M3721" s="294">
        <v>3245.5</v>
      </c>
      <c r="N3721" s="291" t="s">
        <v>42</v>
      </c>
    </row>
    <row r="3722" s="291" customFormat="1" outlineLevel="1" collapsed="1" spans="4:14">
      <c r="D3722" s="293" t="s">
        <v>1828</v>
      </c>
      <c r="H3722" s="294">
        <f>SUBTOTAL(9,H3714:H3721)</f>
        <v>145.76</v>
      </c>
      <c r="I3722" s="294">
        <f>SUBTOTAL(9,I3714:I3721)</f>
        <v>291.52</v>
      </c>
      <c r="K3722" s="294"/>
      <c r="L3722" s="294"/>
      <c r="M3722" s="294"/>
      <c r="N3722" s="291">
        <f>SUBTOTAL(9,N3714:N3721)</f>
        <v>0</v>
      </c>
    </row>
    <row r="3723" s="291" customFormat="1" hidden="1" outlineLevel="2" spans="1:14">
      <c r="A3723" s="291">
        <v>3397</v>
      </c>
      <c r="B3723" s="291" t="s">
        <v>1164</v>
      </c>
      <c r="C3723" s="291" t="s">
        <v>1829</v>
      </c>
      <c r="D3723" s="291" t="s">
        <v>859</v>
      </c>
      <c r="E3723" s="291" t="s">
        <v>1166</v>
      </c>
      <c r="F3723" s="291" t="s">
        <v>1167</v>
      </c>
      <c r="G3723" s="291" t="s">
        <v>1181</v>
      </c>
      <c r="H3723" s="294">
        <v>18.22</v>
      </c>
      <c r="I3723" s="294">
        <v>36.44</v>
      </c>
      <c r="J3723" s="291" t="s">
        <v>1169</v>
      </c>
      <c r="K3723" s="294">
        <v>227.75</v>
      </c>
      <c r="L3723" s="294">
        <v>3473.25</v>
      </c>
      <c r="M3723" s="294">
        <v>3245.5</v>
      </c>
      <c r="N3723" s="291" t="s">
        <v>42</v>
      </c>
    </row>
    <row r="3724" s="291" customFormat="1" hidden="1" outlineLevel="2" spans="1:14">
      <c r="A3724" s="291">
        <v>3398</v>
      </c>
      <c r="B3724" s="291" t="s">
        <v>1164</v>
      </c>
      <c r="C3724" s="291" t="s">
        <v>1829</v>
      </c>
      <c r="D3724" s="291" t="s">
        <v>859</v>
      </c>
      <c r="E3724" s="291" t="s">
        <v>1166</v>
      </c>
      <c r="F3724" s="291" t="s">
        <v>1167</v>
      </c>
      <c r="G3724" s="291" t="s">
        <v>1168</v>
      </c>
      <c r="H3724" s="294">
        <v>18.22</v>
      </c>
      <c r="I3724" s="294">
        <v>36.44</v>
      </c>
      <c r="J3724" s="291" t="s">
        <v>1169</v>
      </c>
      <c r="K3724" s="294">
        <v>227.75</v>
      </c>
      <c r="L3724" s="294">
        <v>3473.25</v>
      </c>
      <c r="M3724" s="294">
        <v>3245.5</v>
      </c>
      <c r="N3724" s="291" t="s">
        <v>42</v>
      </c>
    </row>
    <row r="3725" s="291" customFormat="1" hidden="1" outlineLevel="2" spans="1:14">
      <c r="A3725" s="291">
        <v>3399</v>
      </c>
      <c r="B3725" s="291" t="s">
        <v>1164</v>
      </c>
      <c r="C3725" s="291" t="s">
        <v>1829</v>
      </c>
      <c r="D3725" s="291" t="s">
        <v>859</v>
      </c>
      <c r="E3725" s="291" t="s">
        <v>1166</v>
      </c>
      <c r="F3725" s="291" t="s">
        <v>1167</v>
      </c>
      <c r="G3725" s="291" t="s">
        <v>1170</v>
      </c>
      <c r="H3725" s="294">
        <v>18.22</v>
      </c>
      <c r="I3725" s="294">
        <v>36.44</v>
      </c>
      <c r="J3725" s="291" t="s">
        <v>1169</v>
      </c>
      <c r="K3725" s="294">
        <v>227.75</v>
      </c>
      <c r="L3725" s="294">
        <v>3473.25</v>
      </c>
      <c r="M3725" s="294">
        <v>3245.5</v>
      </c>
      <c r="N3725" s="291" t="s">
        <v>42</v>
      </c>
    </row>
    <row r="3726" s="291" customFormat="1" hidden="1" outlineLevel="2" spans="1:14">
      <c r="A3726" s="291">
        <v>3400</v>
      </c>
      <c r="B3726" s="291" t="s">
        <v>1164</v>
      </c>
      <c r="C3726" s="291" t="s">
        <v>1829</v>
      </c>
      <c r="D3726" s="291" t="s">
        <v>859</v>
      </c>
      <c r="E3726" s="291" t="s">
        <v>1166</v>
      </c>
      <c r="F3726" s="291" t="s">
        <v>1167</v>
      </c>
      <c r="G3726" s="291" t="s">
        <v>1171</v>
      </c>
      <c r="H3726" s="294">
        <v>18.22</v>
      </c>
      <c r="I3726" s="294">
        <v>36.44</v>
      </c>
      <c r="J3726" s="291" t="s">
        <v>1169</v>
      </c>
      <c r="K3726" s="294">
        <v>227.75</v>
      </c>
      <c r="L3726" s="294">
        <v>3473.25</v>
      </c>
      <c r="M3726" s="294">
        <v>3245.5</v>
      </c>
      <c r="N3726" s="291" t="s">
        <v>42</v>
      </c>
    </row>
    <row r="3727" s="291" customFormat="1" hidden="1" outlineLevel="2" spans="1:14">
      <c r="A3727" s="291">
        <v>3401</v>
      </c>
      <c r="B3727" s="291" t="s">
        <v>1164</v>
      </c>
      <c r="C3727" s="291" t="s">
        <v>1829</v>
      </c>
      <c r="D3727" s="291" t="s">
        <v>859</v>
      </c>
      <c r="E3727" s="291" t="s">
        <v>1166</v>
      </c>
      <c r="F3727" s="291" t="s">
        <v>1167</v>
      </c>
      <c r="G3727" s="291" t="s">
        <v>1172</v>
      </c>
      <c r="H3727" s="294">
        <v>18.22</v>
      </c>
      <c r="I3727" s="294">
        <v>36.44</v>
      </c>
      <c r="J3727" s="291" t="s">
        <v>1169</v>
      </c>
      <c r="K3727" s="294">
        <v>227.75</v>
      </c>
      <c r="L3727" s="294">
        <v>3473.25</v>
      </c>
      <c r="M3727" s="294">
        <v>3245.5</v>
      </c>
      <c r="N3727" s="291" t="s">
        <v>42</v>
      </c>
    </row>
    <row r="3728" s="291" customFormat="1" hidden="1" outlineLevel="2" spans="1:14">
      <c r="A3728" s="291">
        <v>3402</v>
      </c>
      <c r="B3728" s="291" t="s">
        <v>1164</v>
      </c>
      <c r="C3728" s="291" t="s">
        <v>1829</v>
      </c>
      <c r="D3728" s="291" t="s">
        <v>859</v>
      </c>
      <c r="E3728" s="291" t="s">
        <v>1166</v>
      </c>
      <c r="F3728" s="291" t="s">
        <v>1167</v>
      </c>
      <c r="G3728" s="291" t="s">
        <v>1173</v>
      </c>
      <c r="H3728" s="294">
        <v>18.22</v>
      </c>
      <c r="I3728" s="294">
        <v>36.44</v>
      </c>
      <c r="J3728" s="291" t="s">
        <v>1169</v>
      </c>
      <c r="K3728" s="294">
        <v>227.75</v>
      </c>
      <c r="L3728" s="294">
        <v>3473.25</v>
      </c>
      <c r="M3728" s="294">
        <v>3245.5</v>
      </c>
      <c r="N3728" s="291" t="s">
        <v>42</v>
      </c>
    </row>
    <row r="3729" s="291" customFormat="1" hidden="1" outlineLevel="2" spans="1:14">
      <c r="A3729" s="291">
        <v>3403</v>
      </c>
      <c r="B3729" s="291" t="s">
        <v>1164</v>
      </c>
      <c r="C3729" s="291" t="s">
        <v>1829</v>
      </c>
      <c r="D3729" s="291" t="s">
        <v>859</v>
      </c>
      <c r="E3729" s="291" t="s">
        <v>1166</v>
      </c>
      <c r="F3729" s="291" t="s">
        <v>1167</v>
      </c>
      <c r="G3729" s="291" t="s">
        <v>1174</v>
      </c>
      <c r="H3729" s="294">
        <v>18.22</v>
      </c>
      <c r="I3729" s="294">
        <v>36.44</v>
      </c>
      <c r="J3729" s="291" t="s">
        <v>1169</v>
      </c>
      <c r="K3729" s="294">
        <v>227.75</v>
      </c>
      <c r="L3729" s="294">
        <v>3473.25</v>
      </c>
      <c r="M3729" s="294">
        <v>3245.5</v>
      </c>
      <c r="N3729" s="291" t="s">
        <v>42</v>
      </c>
    </row>
    <row r="3730" s="291" customFormat="1" hidden="1" outlineLevel="2" spans="1:14">
      <c r="A3730" s="291">
        <v>3404</v>
      </c>
      <c r="B3730" s="291" t="s">
        <v>1164</v>
      </c>
      <c r="C3730" s="291" t="s">
        <v>1829</v>
      </c>
      <c r="D3730" s="291" t="s">
        <v>859</v>
      </c>
      <c r="E3730" s="291" t="s">
        <v>1166</v>
      </c>
      <c r="F3730" s="291" t="s">
        <v>1167</v>
      </c>
      <c r="G3730" s="291" t="s">
        <v>1175</v>
      </c>
      <c r="H3730" s="294">
        <v>18.22</v>
      </c>
      <c r="I3730" s="294">
        <v>36.44</v>
      </c>
      <c r="J3730" s="291" t="s">
        <v>1169</v>
      </c>
      <c r="K3730" s="294">
        <v>227.75</v>
      </c>
      <c r="L3730" s="294">
        <v>3473.25</v>
      </c>
      <c r="M3730" s="294">
        <v>3245.5</v>
      </c>
      <c r="N3730" s="291" t="s">
        <v>42</v>
      </c>
    </row>
    <row r="3731" s="291" customFormat="1" outlineLevel="1" collapsed="1" spans="4:14">
      <c r="D3731" s="293" t="s">
        <v>1830</v>
      </c>
      <c r="H3731" s="294">
        <f>SUBTOTAL(9,H3723:H3730)</f>
        <v>145.76</v>
      </c>
      <c r="I3731" s="294">
        <f>SUBTOTAL(9,I3723:I3730)</f>
        <v>291.52</v>
      </c>
      <c r="K3731" s="294"/>
      <c r="L3731" s="294"/>
      <c r="M3731" s="294"/>
      <c r="N3731" s="291">
        <f>SUBTOTAL(9,N3723:N3730)</f>
        <v>0</v>
      </c>
    </row>
    <row r="3732" s="291" customFormat="1" hidden="1" outlineLevel="2" spans="1:14">
      <c r="A3732" s="291">
        <v>3405</v>
      </c>
      <c r="B3732" s="291" t="s">
        <v>1164</v>
      </c>
      <c r="C3732" s="291" t="s">
        <v>1831</v>
      </c>
      <c r="D3732" s="291" t="s">
        <v>857</v>
      </c>
      <c r="E3732" s="291" t="s">
        <v>1166</v>
      </c>
      <c r="F3732" s="291" t="s">
        <v>1167</v>
      </c>
      <c r="G3732" s="291" t="s">
        <v>1181</v>
      </c>
      <c r="H3732" s="294">
        <v>18.22</v>
      </c>
      <c r="I3732" s="294">
        <v>36.44</v>
      </c>
      <c r="J3732" s="291" t="s">
        <v>1169</v>
      </c>
      <c r="K3732" s="294">
        <v>227.75</v>
      </c>
      <c r="L3732" s="294">
        <v>3473.25</v>
      </c>
      <c r="M3732" s="294">
        <v>3245.5</v>
      </c>
      <c r="N3732" s="291" t="s">
        <v>42</v>
      </c>
    </row>
    <row r="3733" s="291" customFormat="1" hidden="1" outlineLevel="2" spans="1:14">
      <c r="A3733" s="291">
        <v>3406</v>
      </c>
      <c r="B3733" s="291" t="s">
        <v>1164</v>
      </c>
      <c r="C3733" s="291" t="s">
        <v>1831</v>
      </c>
      <c r="D3733" s="291" t="s">
        <v>857</v>
      </c>
      <c r="E3733" s="291" t="s">
        <v>1166</v>
      </c>
      <c r="F3733" s="291" t="s">
        <v>1167</v>
      </c>
      <c r="G3733" s="291" t="s">
        <v>1168</v>
      </c>
      <c r="H3733" s="294">
        <v>18.22</v>
      </c>
      <c r="I3733" s="294">
        <v>36.44</v>
      </c>
      <c r="J3733" s="291" t="s">
        <v>1169</v>
      </c>
      <c r="K3733" s="294">
        <v>227.75</v>
      </c>
      <c r="L3733" s="294">
        <v>3473.25</v>
      </c>
      <c r="M3733" s="294">
        <v>3245.5</v>
      </c>
      <c r="N3733" s="291" t="s">
        <v>42</v>
      </c>
    </row>
    <row r="3734" s="291" customFormat="1" hidden="1" outlineLevel="2" spans="1:14">
      <c r="A3734" s="291">
        <v>3407</v>
      </c>
      <c r="B3734" s="291" t="s">
        <v>1164</v>
      </c>
      <c r="C3734" s="291" t="s">
        <v>1831</v>
      </c>
      <c r="D3734" s="291" t="s">
        <v>857</v>
      </c>
      <c r="E3734" s="291" t="s">
        <v>1166</v>
      </c>
      <c r="F3734" s="291" t="s">
        <v>1167</v>
      </c>
      <c r="G3734" s="291" t="s">
        <v>1170</v>
      </c>
      <c r="H3734" s="294">
        <v>18.22</v>
      </c>
      <c r="I3734" s="294">
        <v>36.44</v>
      </c>
      <c r="J3734" s="291" t="s">
        <v>1169</v>
      </c>
      <c r="K3734" s="294">
        <v>227.75</v>
      </c>
      <c r="L3734" s="294">
        <v>3473.25</v>
      </c>
      <c r="M3734" s="294">
        <v>3245.5</v>
      </c>
      <c r="N3734" s="291" t="s">
        <v>42</v>
      </c>
    </row>
    <row r="3735" s="291" customFormat="1" hidden="1" outlineLevel="2" spans="1:14">
      <c r="A3735" s="291">
        <v>3408</v>
      </c>
      <c r="B3735" s="291" t="s">
        <v>1164</v>
      </c>
      <c r="C3735" s="291" t="s">
        <v>1831</v>
      </c>
      <c r="D3735" s="291" t="s">
        <v>857</v>
      </c>
      <c r="E3735" s="291" t="s">
        <v>1166</v>
      </c>
      <c r="F3735" s="291" t="s">
        <v>1167</v>
      </c>
      <c r="G3735" s="291" t="s">
        <v>1171</v>
      </c>
      <c r="H3735" s="294">
        <v>18.22</v>
      </c>
      <c r="I3735" s="294">
        <v>36.44</v>
      </c>
      <c r="J3735" s="291" t="s">
        <v>1169</v>
      </c>
      <c r="K3735" s="294">
        <v>227.75</v>
      </c>
      <c r="L3735" s="294">
        <v>3473.25</v>
      </c>
      <c r="M3735" s="294">
        <v>3245.5</v>
      </c>
      <c r="N3735" s="291" t="s">
        <v>42</v>
      </c>
    </row>
    <row r="3736" s="291" customFormat="1" hidden="1" outlineLevel="2" spans="1:14">
      <c r="A3736" s="291">
        <v>3409</v>
      </c>
      <c r="B3736" s="291" t="s">
        <v>1164</v>
      </c>
      <c r="C3736" s="291" t="s">
        <v>1831</v>
      </c>
      <c r="D3736" s="291" t="s">
        <v>857</v>
      </c>
      <c r="E3736" s="291" t="s">
        <v>1166</v>
      </c>
      <c r="F3736" s="291" t="s">
        <v>1167</v>
      </c>
      <c r="G3736" s="291" t="s">
        <v>1172</v>
      </c>
      <c r="H3736" s="294">
        <v>18.22</v>
      </c>
      <c r="I3736" s="294">
        <v>36.44</v>
      </c>
      <c r="J3736" s="291" t="s">
        <v>1169</v>
      </c>
      <c r="K3736" s="294">
        <v>227.75</v>
      </c>
      <c r="L3736" s="294">
        <v>3473.25</v>
      </c>
      <c r="M3736" s="294">
        <v>3245.5</v>
      </c>
      <c r="N3736" s="291" t="s">
        <v>42</v>
      </c>
    </row>
    <row r="3737" s="291" customFormat="1" hidden="1" outlineLevel="2" spans="1:14">
      <c r="A3737" s="291">
        <v>3410</v>
      </c>
      <c r="B3737" s="291" t="s">
        <v>1164</v>
      </c>
      <c r="C3737" s="291" t="s">
        <v>1831</v>
      </c>
      <c r="D3737" s="291" t="s">
        <v>857</v>
      </c>
      <c r="E3737" s="291" t="s">
        <v>1166</v>
      </c>
      <c r="F3737" s="291" t="s">
        <v>1167</v>
      </c>
      <c r="G3737" s="291" t="s">
        <v>1173</v>
      </c>
      <c r="H3737" s="294">
        <v>18.22</v>
      </c>
      <c r="I3737" s="294">
        <v>36.44</v>
      </c>
      <c r="J3737" s="291" t="s">
        <v>1169</v>
      </c>
      <c r="K3737" s="294">
        <v>227.75</v>
      </c>
      <c r="L3737" s="294">
        <v>3473.25</v>
      </c>
      <c r="M3737" s="294">
        <v>3245.5</v>
      </c>
      <c r="N3737" s="291" t="s">
        <v>42</v>
      </c>
    </row>
    <row r="3738" s="291" customFormat="1" hidden="1" outlineLevel="2" spans="1:14">
      <c r="A3738" s="291">
        <v>3411</v>
      </c>
      <c r="B3738" s="291" t="s">
        <v>1164</v>
      </c>
      <c r="C3738" s="291" t="s">
        <v>1831</v>
      </c>
      <c r="D3738" s="291" t="s">
        <v>857</v>
      </c>
      <c r="E3738" s="291" t="s">
        <v>1166</v>
      </c>
      <c r="F3738" s="291" t="s">
        <v>1167</v>
      </c>
      <c r="G3738" s="291" t="s">
        <v>1174</v>
      </c>
      <c r="H3738" s="294">
        <v>18.22</v>
      </c>
      <c r="I3738" s="294">
        <v>36.44</v>
      </c>
      <c r="J3738" s="291" t="s">
        <v>1169</v>
      </c>
      <c r="K3738" s="294">
        <v>227.75</v>
      </c>
      <c r="L3738" s="294">
        <v>3473.25</v>
      </c>
      <c r="M3738" s="294">
        <v>3245.5</v>
      </c>
      <c r="N3738" s="291" t="s">
        <v>42</v>
      </c>
    </row>
    <row r="3739" s="291" customFormat="1" hidden="1" outlineLevel="2" spans="1:14">
      <c r="A3739" s="291">
        <v>3412</v>
      </c>
      <c r="B3739" s="291" t="s">
        <v>1164</v>
      </c>
      <c r="C3739" s="291" t="s">
        <v>1831</v>
      </c>
      <c r="D3739" s="291" t="s">
        <v>857</v>
      </c>
      <c r="E3739" s="291" t="s">
        <v>1166</v>
      </c>
      <c r="F3739" s="291" t="s">
        <v>1167</v>
      </c>
      <c r="G3739" s="291" t="s">
        <v>1175</v>
      </c>
      <c r="H3739" s="294">
        <v>18.22</v>
      </c>
      <c r="I3739" s="294">
        <v>36.44</v>
      </c>
      <c r="J3739" s="291" t="s">
        <v>1169</v>
      </c>
      <c r="K3739" s="294">
        <v>227.75</v>
      </c>
      <c r="L3739" s="294">
        <v>3473.25</v>
      </c>
      <c r="M3739" s="294">
        <v>3245.5</v>
      </c>
      <c r="N3739" s="291" t="s">
        <v>42</v>
      </c>
    </row>
    <row r="3740" s="291" customFormat="1" outlineLevel="1" collapsed="1" spans="4:14">
      <c r="D3740" s="293" t="s">
        <v>1832</v>
      </c>
      <c r="H3740" s="294">
        <f>SUBTOTAL(9,H3732:H3739)</f>
        <v>145.76</v>
      </c>
      <c r="I3740" s="294">
        <f>SUBTOTAL(9,I3732:I3739)</f>
        <v>291.52</v>
      </c>
      <c r="K3740" s="294"/>
      <c r="L3740" s="294"/>
      <c r="M3740" s="294"/>
      <c r="N3740" s="291">
        <f>SUBTOTAL(9,N3732:N3739)</f>
        <v>0</v>
      </c>
    </row>
    <row r="3741" s="291" customFormat="1" hidden="1" outlineLevel="2" spans="1:14">
      <c r="A3741" s="291">
        <v>3413</v>
      </c>
      <c r="B3741" s="291" t="s">
        <v>1164</v>
      </c>
      <c r="C3741" s="291" t="s">
        <v>1833</v>
      </c>
      <c r="D3741" s="291" t="s">
        <v>871</v>
      </c>
      <c r="E3741" s="291" t="s">
        <v>1166</v>
      </c>
      <c r="F3741" s="291" t="s">
        <v>1167</v>
      </c>
      <c r="G3741" s="291" t="s">
        <v>1181</v>
      </c>
      <c r="H3741" s="294">
        <v>18.22</v>
      </c>
      <c r="I3741" s="294">
        <v>36.44</v>
      </c>
      <c r="J3741" s="291" t="s">
        <v>1169</v>
      </c>
      <c r="K3741" s="294">
        <v>227.75</v>
      </c>
      <c r="L3741" s="294">
        <v>3473.25</v>
      </c>
      <c r="M3741" s="294">
        <v>3245.5</v>
      </c>
      <c r="N3741" s="291" t="s">
        <v>42</v>
      </c>
    </row>
    <row r="3742" s="291" customFormat="1" hidden="1" outlineLevel="2" spans="1:14">
      <c r="A3742" s="291">
        <v>3414</v>
      </c>
      <c r="B3742" s="291" t="s">
        <v>1164</v>
      </c>
      <c r="C3742" s="291" t="s">
        <v>1833</v>
      </c>
      <c r="D3742" s="291" t="s">
        <v>871</v>
      </c>
      <c r="E3742" s="291" t="s">
        <v>1166</v>
      </c>
      <c r="F3742" s="291" t="s">
        <v>1167</v>
      </c>
      <c r="G3742" s="291" t="s">
        <v>1168</v>
      </c>
      <c r="H3742" s="294">
        <v>18.22</v>
      </c>
      <c r="I3742" s="294">
        <v>36.44</v>
      </c>
      <c r="J3742" s="291" t="s">
        <v>1169</v>
      </c>
      <c r="K3742" s="294">
        <v>227.75</v>
      </c>
      <c r="L3742" s="294">
        <v>3473.25</v>
      </c>
      <c r="M3742" s="294">
        <v>3245.5</v>
      </c>
      <c r="N3742" s="291" t="s">
        <v>42</v>
      </c>
    </row>
    <row r="3743" s="291" customFormat="1" hidden="1" outlineLevel="2" spans="1:14">
      <c r="A3743" s="291">
        <v>3415</v>
      </c>
      <c r="B3743" s="291" t="s">
        <v>1164</v>
      </c>
      <c r="C3743" s="291" t="s">
        <v>1833</v>
      </c>
      <c r="D3743" s="291" t="s">
        <v>871</v>
      </c>
      <c r="E3743" s="291" t="s">
        <v>1166</v>
      </c>
      <c r="F3743" s="291" t="s">
        <v>1167</v>
      </c>
      <c r="G3743" s="291" t="s">
        <v>1170</v>
      </c>
      <c r="H3743" s="294">
        <v>18.22</v>
      </c>
      <c r="I3743" s="294">
        <v>36.44</v>
      </c>
      <c r="J3743" s="291" t="s">
        <v>1169</v>
      </c>
      <c r="K3743" s="294">
        <v>227.75</v>
      </c>
      <c r="L3743" s="294">
        <v>3473.25</v>
      </c>
      <c r="M3743" s="294">
        <v>3245.5</v>
      </c>
      <c r="N3743" s="291" t="s">
        <v>42</v>
      </c>
    </row>
    <row r="3744" s="291" customFormat="1" hidden="1" outlineLevel="2" spans="1:14">
      <c r="A3744" s="291">
        <v>3416</v>
      </c>
      <c r="B3744" s="291" t="s">
        <v>1164</v>
      </c>
      <c r="C3744" s="291" t="s">
        <v>1833</v>
      </c>
      <c r="D3744" s="291" t="s">
        <v>871</v>
      </c>
      <c r="E3744" s="291" t="s">
        <v>1166</v>
      </c>
      <c r="F3744" s="291" t="s">
        <v>1167</v>
      </c>
      <c r="G3744" s="291" t="s">
        <v>1171</v>
      </c>
      <c r="H3744" s="294">
        <v>18.22</v>
      </c>
      <c r="I3744" s="294">
        <v>36.44</v>
      </c>
      <c r="J3744" s="291" t="s">
        <v>1169</v>
      </c>
      <c r="K3744" s="294">
        <v>227.75</v>
      </c>
      <c r="L3744" s="294">
        <v>3473.25</v>
      </c>
      <c r="M3744" s="294">
        <v>3245.5</v>
      </c>
      <c r="N3744" s="291" t="s">
        <v>42</v>
      </c>
    </row>
    <row r="3745" s="291" customFormat="1" hidden="1" outlineLevel="2" spans="1:14">
      <c r="A3745" s="291">
        <v>3417</v>
      </c>
      <c r="B3745" s="291" t="s">
        <v>1164</v>
      </c>
      <c r="C3745" s="291" t="s">
        <v>1833</v>
      </c>
      <c r="D3745" s="291" t="s">
        <v>871</v>
      </c>
      <c r="E3745" s="291" t="s">
        <v>1166</v>
      </c>
      <c r="F3745" s="291" t="s">
        <v>1167</v>
      </c>
      <c r="G3745" s="291" t="s">
        <v>1172</v>
      </c>
      <c r="H3745" s="294">
        <v>18.22</v>
      </c>
      <c r="I3745" s="294">
        <v>36.44</v>
      </c>
      <c r="J3745" s="291" t="s">
        <v>1169</v>
      </c>
      <c r="K3745" s="294">
        <v>227.75</v>
      </c>
      <c r="L3745" s="294">
        <v>3473.25</v>
      </c>
      <c r="M3745" s="294">
        <v>3245.5</v>
      </c>
      <c r="N3745" s="291" t="s">
        <v>42</v>
      </c>
    </row>
    <row r="3746" s="291" customFormat="1" hidden="1" outlineLevel="2" spans="1:14">
      <c r="A3746" s="291">
        <v>3418</v>
      </c>
      <c r="B3746" s="291" t="s">
        <v>1164</v>
      </c>
      <c r="C3746" s="291" t="s">
        <v>1833</v>
      </c>
      <c r="D3746" s="291" t="s">
        <v>871</v>
      </c>
      <c r="E3746" s="291" t="s">
        <v>1166</v>
      </c>
      <c r="F3746" s="291" t="s">
        <v>1167</v>
      </c>
      <c r="G3746" s="291" t="s">
        <v>1173</v>
      </c>
      <c r="H3746" s="294">
        <v>18.22</v>
      </c>
      <c r="I3746" s="294">
        <v>36.44</v>
      </c>
      <c r="J3746" s="291" t="s">
        <v>1169</v>
      </c>
      <c r="K3746" s="294">
        <v>227.75</v>
      </c>
      <c r="L3746" s="294">
        <v>3473.25</v>
      </c>
      <c r="M3746" s="294">
        <v>3245.5</v>
      </c>
      <c r="N3746" s="291" t="s">
        <v>42</v>
      </c>
    </row>
    <row r="3747" s="291" customFormat="1" hidden="1" outlineLevel="2" spans="1:14">
      <c r="A3747" s="291">
        <v>3419</v>
      </c>
      <c r="B3747" s="291" t="s">
        <v>1164</v>
      </c>
      <c r="C3747" s="291" t="s">
        <v>1833</v>
      </c>
      <c r="D3747" s="291" t="s">
        <v>871</v>
      </c>
      <c r="E3747" s="291" t="s">
        <v>1166</v>
      </c>
      <c r="F3747" s="291" t="s">
        <v>1167</v>
      </c>
      <c r="G3747" s="291" t="s">
        <v>1174</v>
      </c>
      <c r="H3747" s="294">
        <v>18.22</v>
      </c>
      <c r="I3747" s="294">
        <v>36.44</v>
      </c>
      <c r="J3747" s="291" t="s">
        <v>1169</v>
      </c>
      <c r="K3747" s="294">
        <v>227.75</v>
      </c>
      <c r="L3747" s="294">
        <v>3473.25</v>
      </c>
      <c r="M3747" s="294">
        <v>3245.5</v>
      </c>
      <c r="N3747" s="291" t="s">
        <v>42</v>
      </c>
    </row>
    <row r="3748" s="291" customFormat="1" hidden="1" outlineLevel="2" spans="1:14">
      <c r="A3748" s="291">
        <v>3420</v>
      </c>
      <c r="B3748" s="291" t="s">
        <v>1164</v>
      </c>
      <c r="C3748" s="291" t="s">
        <v>1833</v>
      </c>
      <c r="D3748" s="291" t="s">
        <v>871</v>
      </c>
      <c r="E3748" s="291" t="s">
        <v>1166</v>
      </c>
      <c r="F3748" s="291" t="s">
        <v>1167</v>
      </c>
      <c r="G3748" s="291" t="s">
        <v>1175</v>
      </c>
      <c r="H3748" s="294">
        <v>18.22</v>
      </c>
      <c r="I3748" s="294">
        <v>36.44</v>
      </c>
      <c r="J3748" s="291" t="s">
        <v>1169</v>
      </c>
      <c r="K3748" s="294">
        <v>227.75</v>
      </c>
      <c r="L3748" s="294">
        <v>3473.25</v>
      </c>
      <c r="M3748" s="294">
        <v>3245.5</v>
      </c>
      <c r="N3748" s="291" t="s">
        <v>42</v>
      </c>
    </row>
    <row r="3749" s="291" customFormat="1" outlineLevel="1" collapsed="1" spans="4:14">
      <c r="D3749" s="293" t="s">
        <v>1834</v>
      </c>
      <c r="H3749" s="294">
        <f>SUBTOTAL(9,H3741:H3748)</f>
        <v>145.76</v>
      </c>
      <c r="I3749" s="294">
        <f>SUBTOTAL(9,I3741:I3748)</f>
        <v>291.52</v>
      </c>
      <c r="K3749" s="294"/>
      <c r="L3749" s="294"/>
      <c r="M3749" s="294"/>
      <c r="N3749" s="291">
        <f>SUBTOTAL(9,N3741:N3748)</f>
        <v>0</v>
      </c>
    </row>
    <row r="3750" s="291" customFormat="1" hidden="1" outlineLevel="2" spans="1:14">
      <c r="A3750" s="291">
        <v>3421</v>
      </c>
      <c r="B3750" s="291" t="s">
        <v>1164</v>
      </c>
      <c r="C3750" s="291" t="s">
        <v>1835</v>
      </c>
      <c r="D3750" s="291" t="s">
        <v>835</v>
      </c>
      <c r="E3750" s="291" t="s">
        <v>1166</v>
      </c>
      <c r="F3750" s="291" t="s">
        <v>1167</v>
      </c>
      <c r="G3750" s="291" t="s">
        <v>1181</v>
      </c>
      <c r="H3750" s="294">
        <v>18.22</v>
      </c>
      <c r="I3750" s="294">
        <v>36.44</v>
      </c>
      <c r="J3750" s="291" t="s">
        <v>1169</v>
      </c>
      <c r="K3750" s="294">
        <v>227.75</v>
      </c>
      <c r="L3750" s="294">
        <v>3473.25</v>
      </c>
      <c r="M3750" s="294">
        <v>3245.5</v>
      </c>
      <c r="N3750" s="291" t="s">
        <v>42</v>
      </c>
    </row>
    <row r="3751" s="291" customFormat="1" hidden="1" outlineLevel="2" spans="1:14">
      <c r="A3751" s="291">
        <v>3422</v>
      </c>
      <c r="B3751" s="291" t="s">
        <v>1164</v>
      </c>
      <c r="C3751" s="291" t="s">
        <v>1835</v>
      </c>
      <c r="D3751" s="291" t="s">
        <v>835</v>
      </c>
      <c r="E3751" s="291" t="s">
        <v>1166</v>
      </c>
      <c r="F3751" s="291" t="s">
        <v>1167</v>
      </c>
      <c r="G3751" s="291" t="s">
        <v>1168</v>
      </c>
      <c r="H3751" s="294">
        <v>18.22</v>
      </c>
      <c r="I3751" s="294">
        <v>36.44</v>
      </c>
      <c r="J3751" s="291" t="s">
        <v>1169</v>
      </c>
      <c r="K3751" s="294">
        <v>227.75</v>
      </c>
      <c r="L3751" s="294">
        <v>3473.25</v>
      </c>
      <c r="M3751" s="294">
        <v>3245.5</v>
      </c>
      <c r="N3751" s="291" t="s">
        <v>42</v>
      </c>
    </row>
    <row r="3752" s="291" customFormat="1" hidden="1" outlineLevel="2" spans="1:14">
      <c r="A3752" s="291">
        <v>3423</v>
      </c>
      <c r="B3752" s="291" t="s">
        <v>1164</v>
      </c>
      <c r="C3752" s="291" t="s">
        <v>1835</v>
      </c>
      <c r="D3752" s="291" t="s">
        <v>835</v>
      </c>
      <c r="E3752" s="291" t="s">
        <v>1166</v>
      </c>
      <c r="F3752" s="291" t="s">
        <v>1167</v>
      </c>
      <c r="G3752" s="291" t="s">
        <v>1170</v>
      </c>
      <c r="H3752" s="294">
        <v>18.22</v>
      </c>
      <c r="I3752" s="294">
        <v>36.44</v>
      </c>
      <c r="J3752" s="291" t="s">
        <v>1169</v>
      </c>
      <c r="K3752" s="294">
        <v>227.75</v>
      </c>
      <c r="L3752" s="294">
        <v>3473.25</v>
      </c>
      <c r="M3752" s="294">
        <v>3245.5</v>
      </c>
      <c r="N3752" s="291" t="s">
        <v>42</v>
      </c>
    </row>
    <row r="3753" s="291" customFormat="1" hidden="1" outlineLevel="2" spans="1:14">
      <c r="A3753" s="291">
        <v>3424</v>
      </c>
      <c r="B3753" s="291" t="s">
        <v>1164</v>
      </c>
      <c r="C3753" s="291" t="s">
        <v>1835</v>
      </c>
      <c r="D3753" s="291" t="s">
        <v>835</v>
      </c>
      <c r="E3753" s="291" t="s">
        <v>1166</v>
      </c>
      <c r="F3753" s="291" t="s">
        <v>1167</v>
      </c>
      <c r="G3753" s="291" t="s">
        <v>1171</v>
      </c>
      <c r="H3753" s="294">
        <v>18.22</v>
      </c>
      <c r="I3753" s="294">
        <v>36.44</v>
      </c>
      <c r="J3753" s="291" t="s">
        <v>1169</v>
      </c>
      <c r="K3753" s="294">
        <v>227.75</v>
      </c>
      <c r="L3753" s="294">
        <v>3473.25</v>
      </c>
      <c r="M3753" s="294">
        <v>3245.5</v>
      </c>
      <c r="N3753" s="291" t="s">
        <v>42</v>
      </c>
    </row>
    <row r="3754" s="291" customFormat="1" hidden="1" outlineLevel="2" spans="1:14">
      <c r="A3754" s="291">
        <v>3425</v>
      </c>
      <c r="B3754" s="291" t="s">
        <v>1164</v>
      </c>
      <c r="C3754" s="291" t="s">
        <v>1835</v>
      </c>
      <c r="D3754" s="291" t="s">
        <v>835</v>
      </c>
      <c r="E3754" s="291" t="s">
        <v>1166</v>
      </c>
      <c r="F3754" s="291" t="s">
        <v>1167</v>
      </c>
      <c r="G3754" s="291" t="s">
        <v>1172</v>
      </c>
      <c r="H3754" s="294">
        <v>18.22</v>
      </c>
      <c r="I3754" s="294">
        <v>36.44</v>
      </c>
      <c r="J3754" s="291" t="s">
        <v>1169</v>
      </c>
      <c r="K3754" s="294">
        <v>227.75</v>
      </c>
      <c r="L3754" s="294">
        <v>3473.25</v>
      </c>
      <c r="M3754" s="294">
        <v>3245.5</v>
      </c>
      <c r="N3754" s="291" t="s">
        <v>42</v>
      </c>
    </row>
    <row r="3755" s="291" customFormat="1" hidden="1" outlineLevel="2" spans="1:14">
      <c r="A3755" s="291">
        <v>3426</v>
      </c>
      <c r="B3755" s="291" t="s">
        <v>1164</v>
      </c>
      <c r="C3755" s="291" t="s">
        <v>1835</v>
      </c>
      <c r="D3755" s="291" t="s">
        <v>835</v>
      </c>
      <c r="E3755" s="291" t="s">
        <v>1166</v>
      </c>
      <c r="F3755" s="291" t="s">
        <v>1167</v>
      </c>
      <c r="G3755" s="291" t="s">
        <v>1173</v>
      </c>
      <c r="H3755" s="294">
        <v>18.22</v>
      </c>
      <c r="I3755" s="294">
        <v>36.44</v>
      </c>
      <c r="J3755" s="291" t="s">
        <v>1169</v>
      </c>
      <c r="K3755" s="294">
        <v>227.75</v>
      </c>
      <c r="L3755" s="294">
        <v>3473.25</v>
      </c>
      <c r="M3755" s="294">
        <v>3245.5</v>
      </c>
      <c r="N3755" s="291" t="s">
        <v>42</v>
      </c>
    </row>
    <row r="3756" s="291" customFormat="1" hidden="1" outlineLevel="2" spans="1:14">
      <c r="A3756" s="291">
        <v>3427</v>
      </c>
      <c r="B3756" s="291" t="s">
        <v>1164</v>
      </c>
      <c r="C3756" s="291" t="s">
        <v>1835</v>
      </c>
      <c r="D3756" s="291" t="s">
        <v>835</v>
      </c>
      <c r="E3756" s="291" t="s">
        <v>1166</v>
      </c>
      <c r="F3756" s="291" t="s">
        <v>1167</v>
      </c>
      <c r="G3756" s="291" t="s">
        <v>1174</v>
      </c>
      <c r="H3756" s="294">
        <v>18.22</v>
      </c>
      <c r="I3756" s="294">
        <v>36.44</v>
      </c>
      <c r="J3756" s="291" t="s">
        <v>1169</v>
      </c>
      <c r="K3756" s="294">
        <v>227.75</v>
      </c>
      <c r="L3756" s="294">
        <v>3473.25</v>
      </c>
      <c r="M3756" s="294">
        <v>3245.5</v>
      </c>
      <c r="N3756" s="291" t="s">
        <v>42</v>
      </c>
    </row>
    <row r="3757" s="291" customFormat="1" hidden="1" outlineLevel="2" spans="1:14">
      <c r="A3757" s="291">
        <v>3428</v>
      </c>
      <c r="B3757" s="291" t="s">
        <v>1164</v>
      </c>
      <c r="C3757" s="291" t="s">
        <v>1835</v>
      </c>
      <c r="D3757" s="291" t="s">
        <v>835</v>
      </c>
      <c r="E3757" s="291" t="s">
        <v>1166</v>
      </c>
      <c r="F3757" s="291" t="s">
        <v>1167</v>
      </c>
      <c r="G3757" s="291" t="s">
        <v>1175</v>
      </c>
      <c r="H3757" s="294">
        <v>18.22</v>
      </c>
      <c r="I3757" s="294">
        <v>36.44</v>
      </c>
      <c r="J3757" s="291" t="s">
        <v>1169</v>
      </c>
      <c r="K3757" s="294">
        <v>227.75</v>
      </c>
      <c r="L3757" s="294">
        <v>3473.25</v>
      </c>
      <c r="M3757" s="294">
        <v>3245.5</v>
      </c>
      <c r="N3757" s="291" t="s">
        <v>42</v>
      </c>
    </row>
    <row r="3758" s="291" customFormat="1" outlineLevel="1" collapsed="1" spans="4:14">
      <c r="D3758" s="293" t="s">
        <v>1836</v>
      </c>
      <c r="H3758" s="294">
        <f>SUBTOTAL(9,H3750:H3757)</f>
        <v>145.76</v>
      </c>
      <c r="I3758" s="294">
        <f>SUBTOTAL(9,I3750:I3757)</f>
        <v>291.52</v>
      </c>
      <c r="K3758" s="294"/>
      <c r="L3758" s="294"/>
      <c r="M3758" s="294"/>
      <c r="N3758" s="291">
        <f>SUBTOTAL(9,N3750:N3757)</f>
        <v>0</v>
      </c>
    </row>
    <row r="3759" s="291" customFormat="1" hidden="1" outlineLevel="2" spans="1:14">
      <c r="A3759" s="291">
        <v>3429</v>
      </c>
      <c r="B3759" s="291" t="s">
        <v>1164</v>
      </c>
      <c r="C3759" s="291" t="s">
        <v>1837</v>
      </c>
      <c r="D3759" s="291" t="s">
        <v>867</v>
      </c>
      <c r="E3759" s="291" t="s">
        <v>1166</v>
      </c>
      <c r="F3759" s="291" t="s">
        <v>1167</v>
      </c>
      <c r="G3759" s="291" t="s">
        <v>1181</v>
      </c>
      <c r="H3759" s="294">
        <v>18.22</v>
      </c>
      <c r="I3759" s="294">
        <v>36.44</v>
      </c>
      <c r="J3759" s="291" t="s">
        <v>1169</v>
      </c>
      <c r="K3759" s="294">
        <v>227.75</v>
      </c>
      <c r="L3759" s="294">
        <v>3473.25</v>
      </c>
      <c r="M3759" s="294">
        <v>3245.5</v>
      </c>
      <c r="N3759" s="291" t="s">
        <v>42</v>
      </c>
    </row>
    <row r="3760" s="291" customFormat="1" hidden="1" outlineLevel="2" spans="1:14">
      <c r="A3760" s="291">
        <v>3430</v>
      </c>
      <c r="B3760" s="291" t="s">
        <v>1164</v>
      </c>
      <c r="C3760" s="291" t="s">
        <v>1837</v>
      </c>
      <c r="D3760" s="291" t="s">
        <v>867</v>
      </c>
      <c r="E3760" s="291" t="s">
        <v>1166</v>
      </c>
      <c r="F3760" s="291" t="s">
        <v>1167</v>
      </c>
      <c r="G3760" s="291" t="s">
        <v>1168</v>
      </c>
      <c r="H3760" s="294">
        <v>18.22</v>
      </c>
      <c r="I3760" s="294">
        <v>36.44</v>
      </c>
      <c r="J3760" s="291" t="s">
        <v>1169</v>
      </c>
      <c r="K3760" s="294">
        <v>227.75</v>
      </c>
      <c r="L3760" s="294">
        <v>3473.25</v>
      </c>
      <c r="M3760" s="294">
        <v>3245.5</v>
      </c>
      <c r="N3760" s="291" t="s">
        <v>42</v>
      </c>
    </row>
    <row r="3761" s="291" customFormat="1" hidden="1" outlineLevel="2" spans="1:14">
      <c r="A3761" s="291">
        <v>3431</v>
      </c>
      <c r="B3761" s="291" t="s">
        <v>1164</v>
      </c>
      <c r="C3761" s="291" t="s">
        <v>1837</v>
      </c>
      <c r="D3761" s="291" t="s">
        <v>867</v>
      </c>
      <c r="E3761" s="291" t="s">
        <v>1166</v>
      </c>
      <c r="F3761" s="291" t="s">
        <v>1167</v>
      </c>
      <c r="G3761" s="291" t="s">
        <v>1170</v>
      </c>
      <c r="H3761" s="294">
        <v>18.22</v>
      </c>
      <c r="I3761" s="294">
        <v>36.44</v>
      </c>
      <c r="J3761" s="291" t="s">
        <v>1169</v>
      </c>
      <c r="K3761" s="294">
        <v>227.75</v>
      </c>
      <c r="L3761" s="294">
        <v>3473.25</v>
      </c>
      <c r="M3761" s="294">
        <v>3245.5</v>
      </c>
      <c r="N3761" s="291" t="s">
        <v>42</v>
      </c>
    </row>
    <row r="3762" s="291" customFormat="1" hidden="1" outlineLevel="2" spans="1:14">
      <c r="A3762" s="291">
        <v>3432</v>
      </c>
      <c r="B3762" s="291" t="s">
        <v>1164</v>
      </c>
      <c r="C3762" s="291" t="s">
        <v>1837</v>
      </c>
      <c r="D3762" s="291" t="s">
        <v>867</v>
      </c>
      <c r="E3762" s="291" t="s">
        <v>1166</v>
      </c>
      <c r="F3762" s="291" t="s">
        <v>1167</v>
      </c>
      <c r="G3762" s="291" t="s">
        <v>1171</v>
      </c>
      <c r="H3762" s="294">
        <v>18.22</v>
      </c>
      <c r="I3762" s="294">
        <v>36.44</v>
      </c>
      <c r="J3762" s="291" t="s">
        <v>1169</v>
      </c>
      <c r="K3762" s="294">
        <v>227.75</v>
      </c>
      <c r="L3762" s="294">
        <v>3473.25</v>
      </c>
      <c r="M3762" s="294">
        <v>3245.5</v>
      </c>
      <c r="N3762" s="291" t="s">
        <v>42</v>
      </c>
    </row>
    <row r="3763" s="291" customFormat="1" hidden="1" outlineLevel="2" spans="1:14">
      <c r="A3763" s="291">
        <v>3433</v>
      </c>
      <c r="B3763" s="291" t="s">
        <v>1164</v>
      </c>
      <c r="C3763" s="291" t="s">
        <v>1837</v>
      </c>
      <c r="D3763" s="291" t="s">
        <v>867</v>
      </c>
      <c r="E3763" s="291" t="s">
        <v>1166</v>
      </c>
      <c r="F3763" s="291" t="s">
        <v>1167</v>
      </c>
      <c r="G3763" s="291" t="s">
        <v>1172</v>
      </c>
      <c r="H3763" s="294">
        <v>18.22</v>
      </c>
      <c r="I3763" s="294">
        <v>36.44</v>
      </c>
      <c r="J3763" s="291" t="s">
        <v>1169</v>
      </c>
      <c r="K3763" s="294">
        <v>227.75</v>
      </c>
      <c r="L3763" s="294">
        <v>3473.25</v>
      </c>
      <c r="M3763" s="294">
        <v>3245.5</v>
      </c>
      <c r="N3763" s="291" t="s">
        <v>42</v>
      </c>
    </row>
    <row r="3764" s="291" customFormat="1" hidden="1" outlineLevel="2" spans="1:14">
      <c r="A3764" s="291">
        <v>3434</v>
      </c>
      <c r="B3764" s="291" t="s">
        <v>1164</v>
      </c>
      <c r="C3764" s="291" t="s">
        <v>1837</v>
      </c>
      <c r="D3764" s="291" t="s">
        <v>867</v>
      </c>
      <c r="E3764" s="291" t="s">
        <v>1166</v>
      </c>
      <c r="F3764" s="291" t="s">
        <v>1167</v>
      </c>
      <c r="G3764" s="291" t="s">
        <v>1173</v>
      </c>
      <c r="H3764" s="294">
        <v>18.22</v>
      </c>
      <c r="I3764" s="294">
        <v>36.44</v>
      </c>
      <c r="J3764" s="291" t="s">
        <v>1169</v>
      </c>
      <c r="K3764" s="294">
        <v>227.75</v>
      </c>
      <c r="L3764" s="294">
        <v>3473.25</v>
      </c>
      <c r="M3764" s="294">
        <v>3245.5</v>
      </c>
      <c r="N3764" s="291" t="s">
        <v>42</v>
      </c>
    </row>
    <row r="3765" s="291" customFormat="1" hidden="1" outlineLevel="2" spans="1:14">
      <c r="A3765" s="291">
        <v>3435</v>
      </c>
      <c r="B3765" s="291" t="s">
        <v>1164</v>
      </c>
      <c r="C3765" s="291" t="s">
        <v>1837</v>
      </c>
      <c r="D3765" s="291" t="s">
        <v>867</v>
      </c>
      <c r="E3765" s="291" t="s">
        <v>1166</v>
      </c>
      <c r="F3765" s="291" t="s">
        <v>1167</v>
      </c>
      <c r="G3765" s="291" t="s">
        <v>1174</v>
      </c>
      <c r="H3765" s="294">
        <v>18.22</v>
      </c>
      <c r="I3765" s="294">
        <v>36.44</v>
      </c>
      <c r="J3765" s="291" t="s">
        <v>1169</v>
      </c>
      <c r="K3765" s="294">
        <v>227.75</v>
      </c>
      <c r="L3765" s="294">
        <v>3473.25</v>
      </c>
      <c r="M3765" s="294">
        <v>3245.5</v>
      </c>
      <c r="N3765" s="291" t="s">
        <v>42</v>
      </c>
    </row>
    <row r="3766" s="291" customFormat="1" hidden="1" outlineLevel="2" spans="1:14">
      <c r="A3766" s="291">
        <v>3436</v>
      </c>
      <c r="B3766" s="291" t="s">
        <v>1164</v>
      </c>
      <c r="C3766" s="291" t="s">
        <v>1837</v>
      </c>
      <c r="D3766" s="291" t="s">
        <v>867</v>
      </c>
      <c r="E3766" s="291" t="s">
        <v>1166</v>
      </c>
      <c r="F3766" s="291" t="s">
        <v>1167</v>
      </c>
      <c r="G3766" s="291" t="s">
        <v>1175</v>
      </c>
      <c r="H3766" s="294">
        <v>18.22</v>
      </c>
      <c r="I3766" s="294">
        <v>36.44</v>
      </c>
      <c r="J3766" s="291" t="s">
        <v>1169</v>
      </c>
      <c r="K3766" s="294">
        <v>227.75</v>
      </c>
      <c r="L3766" s="294">
        <v>3473.25</v>
      </c>
      <c r="M3766" s="294">
        <v>3245.5</v>
      </c>
      <c r="N3766" s="291" t="s">
        <v>42</v>
      </c>
    </row>
    <row r="3767" s="291" customFormat="1" outlineLevel="1" collapsed="1" spans="4:14">
      <c r="D3767" s="293" t="s">
        <v>1838</v>
      </c>
      <c r="H3767" s="294">
        <f>SUBTOTAL(9,H3759:H3766)</f>
        <v>145.76</v>
      </c>
      <c r="I3767" s="294">
        <f>SUBTOTAL(9,I3759:I3766)</f>
        <v>291.52</v>
      </c>
      <c r="K3767" s="294"/>
      <c r="L3767" s="294"/>
      <c r="M3767" s="294"/>
      <c r="N3767" s="291">
        <f>SUBTOTAL(9,N3759:N3766)</f>
        <v>0</v>
      </c>
    </row>
    <row r="3768" s="291" customFormat="1" hidden="1" outlineLevel="2" spans="1:14">
      <c r="A3768" s="291">
        <v>3437</v>
      </c>
      <c r="B3768" s="291" t="s">
        <v>1164</v>
      </c>
      <c r="C3768" s="291" t="s">
        <v>1839</v>
      </c>
      <c r="D3768" s="291" t="s">
        <v>905</v>
      </c>
      <c r="E3768" s="291" t="s">
        <v>1166</v>
      </c>
      <c r="F3768" s="291" t="s">
        <v>1167</v>
      </c>
      <c r="G3768" s="291" t="s">
        <v>1168</v>
      </c>
      <c r="H3768" s="294">
        <v>18.22</v>
      </c>
      <c r="I3768" s="294">
        <v>36.44</v>
      </c>
      <c r="J3768" s="291" t="s">
        <v>1169</v>
      </c>
      <c r="K3768" s="294">
        <v>227.75</v>
      </c>
      <c r="L3768" s="294">
        <v>3473.25</v>
      </c>
      <c r="M3768" s="294">
        <v>3245.5</v>
      </c>
      <c r="N3768" s="291" t="s">
        <v>42</v>
      </c>
    </row>
    <row r="3769" s="291" customFormat="1" hidden="1" outlineLevel="2" spans="1:14">
      <c r="A3769" s="291">
        <v>3438</v>
      </c>
      <c r="B3769" s="291" t="s">
        <v>1164</v>
      </c>
      <c r="C3769" s="291" t="s">
        <v>1839</v>
      </c>
      <c r="D3769" s="291" t="s">
        <v>905</v>
      </c>
      <c r="E3769" s="291" t="s">
        <v>1166</v>
      </c>
      <c r="F3769" s="291" t="s">
        <v>1167</v>
      </c>
      <c r="G3769" s="291" t="s">
        <v>1170</v>
      </c>
      <c r="H3769" s="294">
        <v>18.22</v>
      </c>
      <c r="I3769" s="294">
        <v>36.44</v>
      </c>
      <c r="J3769" s="291" t="s">
        <v>1169</v>
      </c>
      <c r="K3769" s="294">
        <v>227.75</v>
      </c>
      <c r="L3769" s="294">
        <v>3473.25</v>
      </c>
      <c r="M3769" s="294">
        <v>3245.5</v>
      </c>
      <c r="N3769" s="291" t="s">
        <v>42</v>
      </c>
    </row>
    <row r="3770" s="291" customFormat="1" hidden="1" outlineLevel="2" spans="1:14">
      <c r="A3770" s="291">
        <v>3439</v>
      </c>
      <c r="B3770" s="291" t="s">
        <v>1164</v>
      </c>
      <c r="C3770" s="291" t="s">
        <v>1839</v>
      </c>
      <c r="D3770" s="291" t="s">
        <v>905</v>
      </c>
      <c r="E3770" s="291" t="s">
        <v>1166</v>
      </c>
      <c r="F3770" s="291" t="s">
        <v>1167</v>
      </c>
      <c r="G3770" s="291" t="s">
        <v>1171</v>
      </c>
      <c r="H3770" s="294">
        <v>18.22</v>
      </c>
      <c r="I3770" s="294">
        <v>36.44</v>
      </c>
      <c r="J3770" s="291" t="s">
        <v>1169</v>
      </c>
      <c r="K3770" s="294">
        <v>227.75</v>
      </c>
      <c r="L3770" s="294">
        <v>3473.25</v>
      </c>
      <c r="M3770" s="294">
        <v>3245.5</v>
      </c>
      <c r="N3770" s="291" t="s">
        <v>42</v>
      </c>
    </row>
    <row r="3771" s="291" customFormat="1" hidden="1" outlineLevel="2" spans="1:14">
      <c r="A3771" s="291">
        <v>3440</v>
      </c>
      <c r="B3771" s="291" t="s">
        <v>1164</v>
      </c>
      <c r="C3771" s="291" t="s">
        <v>1839</v>
      </c>
      <c r="D3771" s="291" t="s">
        <v>905</v>
      </c>
      <c r="E3771" s="291" t="s">
        <v>1166</v>
      </c>
      <c r="F3771" s="291" t="s">
        <v>1167</v>
      </c>
      <c r="G3771" s="291" t="s">
        <v>1172</v>
      </c>
      <c r="H3771" s="294">
        <v>18.22</v>
      </c>
      <c r="I3771" s="294">
        <v>36.44</v>
      </c>
      <c r="J3771" s="291" t="s">
        <v>1169</v>
      </c>
      <c r="K3771" s="294">
        <v>227.75</v>
      </c>
      <c r="L3771" s="294">
        <v>3473.25</v>
      </c>
      <c r="M3771" s="294">
        <v>3245.5</v>
      </c>
      <c r="N3771" s="291" t="s">
        <v>42</v>
      </c>
    </row>
    <row r="3772" s="291" customFormat="1" hidden="1" outlineLevel="2" spans="1:14">
      <c r="A3772" s="291">
        <v>3441</v>
      </c>
      <c r="B3772" s="291" t="s">
        <v>1164</v>
      </c>
      <c r="C3772" s="291" t="s">
        <v>1839</v>
      </c>
      <c r="D3772" s="291" t="s">
        <v>905</v>
      </c>
      <c r="E3772" s="291" t="s">
        <v>1166</v>
      </c>
      <c r="F3772" s="291" t="s">
        <v>1167</v>
      </c>
      <c r="G3772" s="291" t="s">
        <v>1173</v>
      </c>
      <c r="H3772" s="294">
        <v>18.22</v>
      </c>
      <c r="I3772" s="294">
        <v>36.44</v>
      </c>
      <c r="J3772" s="291" t="s">
        <v>1169</v>
      </c>
      <c r="K3772" s="294">
        <v>227.75</v>
      </c>
      <c r="L3772" s="294">
        <v>3473.25</v>
      </c>
      <c r="M3772" s="294">
        <v>3245.5</v>
      </c>
      <c r="N3772" s="291" t="s">
        <v>42</v>
      </c>
    </row>
    <row r="3773" s="291" customFormat="1" hidden="1" outlineLevel="2" spans="1:14">
      <c r="A3773" s="291">
        <v>3442</v>
      </c>
      <c r="B3773" s="291" t="s">
        <v>1164</v>
      </c>
      <c r="C3773" s="291" t="s">
        <v>1839</v>
      </c>
      <c r="D3773" s="291" t="s">
        <v>905</v>
      </c>
      <c r="E3773" s="291" t="s">
        <v>1166</v>
      </c>
      <c r="F3773" s="291" t="s">
        <v>1167</v>
      </c>
      <c r="G3773" s="291" t="s">
        <v>1174</v>
      </c>
      <c r="H3773" s="294">
        <v>18.22</v>
      </c>
      <c r="I3773" s="294">
        <v>36.44</v>
      </c>
      <c r="J3773" s="291" t="s">
        <v>1169</v>
      </c>
      <c r="K3773" s="294">
        <v>227.75</v>
      </c>
      <c r="L3773" s="294">
        <v>3473.25</v>
      </c>
      <c r="M3773" s="294">
        <v>3245.5</v>
      </c>
      <c r="N3773" s="291" t="s">
        <v>42</v>
      </c>
    </row>
    <row r="3774" s="291" customFormat="1" hidden="1" outlineLevel="2" spans="1:14">
      <c r="A3774" s="291">
        <v>3443</v>
      </c>
      <c r="B3774" s="291" t="s">
        <v>1164</v>
      </c>
      <c r="C3774" s="291" t="s">
        <v>1839</v>
      </c>
      <c r="D3774" s="291" t="s">
        <v>905</v>
      </c>
      <c r="E3774" s="291" t="s">
        <v>1166</v>
      </c>
      <c r="F3774" s="291" t="s">
        <v>1167</v>
      </c>
      <c r="G3774" s="291" t="s">
        <v>1175</v>
      </c>
      <c r="H3774" s="294">
        <v>18.22</v>
      </c>
      <c r="I3774" s="294">
        <v>36.44</v>
      </c>
      <c r="J3774" s="291" t="s">
        <v>1169</v>
      </c>
      <c r="K3774" s="294">
        <v>227.75</v>
      </c>
      <c r="L3774" s="294">
        <v>3473.25</v>
      </c>
      <c r="M3774" s="294">
        <v>3245.5</v>
      </c>
      <c r="N3774" s="291" t="s">
        <v>42</v>
      </c>
    </row>
    <row r="3775" s="291" customFormat="1" outlineLevel="1" collapsed="1" spans="4:14">
      <c r="D3775" s="293" t="s">
        <v>1840</v>
      </c>
      <c r="H3775" s="294">
        <f>SUBTOTAL(9,H3768:H3774)</f>
        <v>127.54</v>
      </c>
      <c r="I3775" s="294">
        <f>SUBTOTAL(9,I3768:I3774)</f>
        <v>255.08</v>
      </c>
      <c r="K3775" s="294"/>
      <c r="L3775" s="294"/>
      <c r="M3775" s="294"/>
      <c r="N3775" s="291">
        <f>SUBTOTAL(9,N3768:N3774)</f>
        <v>0</v>
      </c>
    </row>
    <row r="3776" s="291" customFormat="1" hidden="1" outlineLevel="2" spans="1:14">
      <c r="A3776" s="291">
        <v>3444</v>
      </c>
      <c r="B3776" s="291" t="s">
        <v>1164</v>
      </c>
      <c r="C3776" s="291" t="s">
        <v>1841</v>
      </c>
      <c r="D3776" s="291" t="s">
        <v>907</v>
      </c>
      <c r="E3776" s="291" t="s">
        <v>1166</v>
      </c>
      <c r="F3776" s="291" t="s">
        <v>1167</v>
      </c>
      <c r="G3776" s="291" t="s">
        <v>1168</v>
      </c>
      <c r="H3776" s="294">
        <v>18.22</v>
      </c>
      <c r="I3776" s="294">
        <v>36.44</v>
      </c>
      <c r="J3776" s="291" t="s">
        <v>1169</v>
      </c>
      <c r="K3776" s="294">
        <v>227.75</v>
      </c>
      <c r="L3776" s="294">
        <v>3473.25</v>
      </c>
      <c r="M3776" s="294">
        <v>3245.5</v>
      </c>
      <c r="N3776" s="291" t="s">
        <v>42</v>
      </c>
    </row>
    <row r="3777" s="291" customFormat="1" hidden="1" outlineLevel="2" spans="1:14">
      <c r="A3777" s="291">
        <v>3445</v>
      </c>
      <c r="B3777" s="291" t="s">
        <v>1164</v>
      </c>
      <c r="C3777" s="291" t="s">
        <v>1841</v>
      </c>
      <c r="D3777" s="291" t="s">
        <v>907</v>
      </c>
      <c r="E3777" s="291" t="s">
        <v>1166</v>
      </c>
      <c r="F3777" s="291" t="s">
        <v>1167</v>
      </c>
      <c r="G3777" s="291" t="s">
        <v>1170</v>
      </c>
      <c r="H3777" s="294">
        <v>18.22</v>
      </c>
      <c r="I3777" s="294">
        <v>36.44</v>
      </c>
      <c r="J3777" s="291" t="s">
        <v>1169</v>
      </c>
      <c r="K3777" s="294">
        <v>227.75</v>
      </c>
      <c r="L3777" s="294">
        <v>3473.25</v>
      </c>
      <c r="M3777" s="294">
        <v>3245.5</v>
      </c>
      <c r="N3777" s="291" t="s">
        <v>42</v>
      </c>
    </row>
    <row r="3778" s="291" customFormat="1" hidden="1" outlineLevel="2" spans="1:14">
      <c r="A3778" s="291">
        <v>3446</v>
      </c>
      <c r="B3778" s="291" t="s">
        <v>1164</v>
      </c>
      <c r="C3778" s="291" t="s">
        <v>1841</v>
      </c>
      <c r="D3778" s="291" t="s">
        <v>907</v>
      </c>
      <c r="E3778" s="291" t="s">
        <v>1166</v>
      </c>
      <c r="F3778" s="291" t="s">
        <v>1167</v>
      </c>
      <c r="G3778" s="291" t="s">
        <v>1171</v>
      </c>
      <c r="H3778" s="294">
        <v>18.22</v>
      </c>
      <c r="I3778" s="294">
        <v>36.44</v>
      </c>
      <c r="J3778" s="291" t="s">
        <v>1169</v>
      </c>
      <c r="K3778" s="294">
        <v>227.75</v>
      </c>
      <c r="L3778" s="294">
        <v>3473.25</v>
      </c>
      <c r="M3778" s="294">
        <v>3245.5</v>
      </c>
      <c r="N3778" s="291" t="s">
        <v>42</v>
      </c>
    </row>
    <row r="3779" s="291" customFormat="1" hidden="1" outlineLevel="2" spans="1:14">
      <c r="A3779" s="291">
        <v>3447</v>
      </c>
      <c r="B3779" s="291" t="s">
        <v>1164</v>
      </c>
      <c r="C3779" s="291" t="s">
        <v>1841</v>
      </c>
      <c r="D3779" s="291" t="s">
        <v>907</v>
      </c>
      <c r="E3779" s="291" t="s">
        <v>1166</v>
      </c>
      <c r="F3779" s="291" t="s">
        <v>1167</v>
      </c>
      <c r="G3779" s="291" t="s">
        <v>1172</v>
      </c>
      <c r="H3779" s="294">
        <v>18.22</v>
      </c>
      <c r="I3779" s="294">
        <v>36.44</v>
      </c>
      <c r="J3779" s="291" t="s">
        <v>1169</v>
      </c>
      <c r="K3779" s="294">
        <v>227.75</v>
      </c>
      <c r="L3779" s="294">
        <v>3473.25</v>
      </c>
      <c r="M3779" s="294">
        <v>3245.5</v>
      </c>
      <c r="N3779" s="291" t="s">
        <v>42</v>
      </c>
    </row>
    <row r="3780" s="291" customFormat="1" hidden="1" outlineLevel="2" spans="1:14">
      <c r="A3780" s="291">
        <v>3448</v>
      </c>
      <c r="B3780" s="291" t="s">
        <v>1164</v>
      </c>
      <c r="C3780" s="291" t="s">
        <v>1841</v>
      </c>
      <c r="D3780" s="291" t="s">
        <v>907</v>
      </c>
      <c r="E3780" s="291" t="s">
        <v>1166</v>
      </c>
      <c r="F3780" s="291" t="s">
        <v>1167</v>
      </c>
      <c r="G3780" s="291" t="s">
        <v>1173</v>
      </c>
      <c r="H3780" s="294">
        <v>18.22</v>
      </c>
      <c r="I3780" s="294">
        <v>36.44</v>
      </c>
      <c r="J3780" s="291" t="s">
        <v>1169</v>
      </c>
      <c r="K3780" s="294">
        <v>227.75</v>
      </c>
      <c r="L3780" s="294">
        <v>3473.25</v>
      </c>
      <c r="M3780" s="294">
        <v>3245.5</v>
      </c>
      <c r="N3780" s="291" t="s">
        <v>42</v>
      </c>
    </row>
    <row r="3781" s="291" customFormat="1" hidden="1" outlineLevel="2" spans="1:14">
      <c r="A3781" s="291">
        <v>3449</v>
      </c>
      <c r="B3781" s="291" t="s">
        <v>1164</v>
      </c>
      <c r="C3781" s="291" t="s">
        <v>1841</v>
      </c>
      <c r="D3781" s="291" t="s">
        <v>907</v>
      </c>
      <c r="E3781" s="291" t="s">
        <v>1166</v>
      </c>
      <c r="F3781" s="291" t="s">
        <v>1167</v>
      </c>
      <c r="G3781" s="291" t="s">
        <v>1174</v>
      </c>
      <c r="H3781" s="294">
        <v>18.22</v>
      </c>
      <c r="I3781" s="294">
        <v>36.44</v>
      </c>
      <c r="J3781" s="291" t="s">
        <v>1169</v>
      </c>
      <c r="K3781" s="294">
        <v>227.75</v>
      </c>
      <c r="L3781" s="294">
        <v>3473.25</v>
      </c>
      <c r="M3781" s="294">
        <v>3245.5</v>
      </c>
      <c r="N3781" s="291" t="s">
        <v>42</v>
      </c>
    </row>
    <row r="3782" s="291" customFormat="1" hidden="1" outlineLevel="2" spans="1:14">
      <c r="A3782" s="291">
        <v>3450</v>
      </c>
      <c r="B3782" s="291" t="s">
        <v>1164</v>
      </c>
      <c r="C3782" s="291" t="s">
        <v>1841</v>
      </c>
      <c r="D3782" s="291" t="s">
        <v>907</v>
      </c>
      <c r="E3782" s="291" t="s">
        <v>1166</v>
      </c>
      <c r="F3782" s="291" t="s">
        <v>1167</v>
      </c>
      <c r="G3782" s="291" t="s">
        <v>1175</v>
      </c>
      <c r="H3782" s="294">
        <v>18.22</v>
      </c>
      <c r="I3782" s="294">
        <v>36.44</v>
      </c>
      <c r="J3782" s="291" t="s">
        <v>1169</v>
      </c>
      <c r="K3782" s="294">
        <v>227.75</v>
      </c>
      <c r="L3782" s="294">
        <v>3473.25</v>
      </c>
      <c r="M3782" s="294">
        <v>3245.5</v>
      </c>
      <c r="N3782" s="291" t="s">
        <v>42</v>
      </c>
    </row>
    <row r="3783" s="291" customFormat="1" outlineLevel="1" collapsed="1" spans="4:14">
      <c r="D3783" s="293" t="s">
        <v>1842</v>
      </c>
      <c r="H3783" s="294">
        <f>SUBTOTAL(9,H3776:H3782)</f>
        <v>127.54</v>
      </c>
      <c r="I3783" s="294">
        <f>SUBTOTAL(9,I3776:I3782)</f>
        <v>255.08</v>
      </c>
      <c r="K3783" s="294"/>
      <c r="L3783" s="294"/>
      <c r="M3783" s="294"/>
      <c r="N3783" s="291">
        <f>SUBTOTAL(9,N3776:N3782)</f>
        <v>0</v>
      </c>
    </row>
    <row r="3784" s="291" customFormat="1" hidden="1" outlineLevel="2" spans="1:14">
      <c r="A3784" s="291">
        <v>3451</v>
      </c>
      <c r="B3784" s="291" t="s">
        <v>1164</v>
      </c>
      <c r="C3784" s="291" t="s">
        <v>1843</v>
      </c>
      <c r="D3784" s="291" t="s">
        <v>919</v>
      </c>
      <c r="E3784" s="291" t="s">
        <v>1166</v>
      </c>
      <c r="F3784" s="291" t="s">
        <v>1167</v>
      </c>
      <c r="G3784" s="291" t="s">
        <v>1168</v>
      </c>
      <c r="H3784" s="294">
        <v>18.22</v>
      </c>
      <c r="I3784" s="294">
        <v>36.44</v>
      </c>
      <c r="J3784" s="291" t="s">
        <v>1169</v>
      </c>
      <c r="K3784" s="294">
        <v>227.75</v>
      </c>
      <c r="L3784" s="294">
        <v>3473.25</v>
      </c>
      <c r="M3784" s="294">
        <v>3245.5</v>
      </c>
      <c r="N3784" s="291" t="s">
        <v>42</v>
      </c>
    </row>
    <row r="3785" s="291" customFormat="1" hidden="1" outlineLevel="2" spans="1:14">
      <c r="A3785" s="291">
        <v>3452</v>
      </c>
      <c r="B3785" s="291" t="s">
        <v>1164</v>
      </c>
      <c r="C3785" s="291" t="s">
        <v>1843</v>
      </c>
      <c r="D3785" s="291" t="s">
        <v>919</v>
      </c>
      <c r="E3785" s="291" t="s">
        <v>1166</v>
      </c>
      <c r="F3785" s="291" t="s">
        <v>1167</v>
      </c>
      <c r="G3785" s="291" t="s">
        <v>1170</v>
      </c>
      <c r="H3785" s="294">
        <v>18.22</v>
      </c>
      <c r="I3785" s="294">
        <v>36.44</v>
      </c>
      <c r="J3785" s="291" t="s">
        <v>1169</v>
      </c>
      <c r="K3785" s="294">
        <v>227.75</v>
      </c>
      <c r="L3785" s="294">
        <v>3473.25</v>
      </c>
      <c r="M3785" s="294">
        <v>3245.5</v>
      </c>
      <c r="N3785" s="291" t="s">
        <v>42</v>
      </c>
    </row>
    <row r="3786" s="291" customFormat="1" hidden="1" outlineLevel="2" spans="1:14">
      <c r="A3786" s="291">
        <v>3453</v>
      </c>
      <c r="B3786" s="291" t="s">
        <v>1164</v>
      </c>
      <c r="C3786" s="291" t="s">
        <v>1843</v>
      </c>
      <c r="D3786" s="291" t="s">
        <v>919</v>
      </c>
      <c r="E3786" s="291" t="s">
        <v>1166</v>
      </c>
      <c r="F3786" s="291" t="s">
        <v>1167</v>
      </c>
      <c r="G3786" s="291" t="s">
        <v>1171</v>
      </c>
      <c r="H3786" s="294">
        <v>18.22</v>
      </c>
      <c r="I3786" s="294">
        <v>36.44</v>
      </c>
      <c r="J3786" s="291" t="s">
        <v>1169</v>
      </c>
      <c r="K3786" s="294">
        <v>227.75</v>
      </c>
      <c r="L3786" s="294">
        <v>3473.25</v>
      </c>
      <c r="M3786" s="294">
        <v>3245.5</v>
      </c>
      <c r="N3786" s="291" t="s">
        <v>42</v>
      </c>
    </row>
    <row r="3787" s="291" customFormat="1" hidden="1" outlineLevel="2" spans="1:14">
      <c r="A3787" s="291">
        <v>3454</v>
      </c>
      <c r="B3787" s="291" t="s">
        <v>1164</v>
      </c>
      <c r="C3787" s="291" t="s">
        <v>1843</v>
      </c>
      <c r="D3787" s="291" t="s">
        <v>919</v>
      </c>
      <c r="E3787" s="291" t="s">
        <v>1166</v>
      </c>
      <c r="F3787" s="291" t="s">
        <v>1167</v>
      </c>
      <c r="G3787" s="291" t="s">
        <v>1172</v>
      </c>
      <c r="H3787" s="294">
        <v>18.22</v>
      </c>
      <c r="I3787" s="294">
        <v>36.44</v>
      </c>
      <c r="J3787" s="291" t="s">
        <v>1169</v>
      </c>
      <c r="K3787" s="294">
        <v>227.75</v>
      </c>
      <c r="L3787" s="294">
        <v>3473.25</v>
      </c>
      <c r="M3787" s="294">
        <v>3245.5</v>
      </c>
      <c r="N3787" s="291" t="s">
        <v>42</v>
      </c>
    </row>
    <row r="3788" s="291" customFormat="1" hidden="1" outlineLevel="2" spans="1:14">
      <c r="A3788" s="291">
        <v>3455</v>
      </c>
      <c r="B3788" s="291" t="s">
        <v>1164</v>
      </c>
      <c r="C3788" s="291" t="s">
        <v>1843</v>
      </c>
      <c r="D3788" s="291" t="s">
        <v>919</v>
      </c>
      <c r="E3788" s="291" t="s">
        <v>1166</v>
      </c>
      <c r="F3788" s="291" t="s">
        <v>1167</v>
      </c>
      <c r="G3788" s="291" t="s">
        <v>1173</v>
      </c>
      <c r="H3788" s="294">
        <v>18.22</v>
      </c>
      <c r="I3788" s="294">
        <v>36.44</v>
      </c>
      <c r="J3788" s="291" t="s">
        <v>1169</v>
      </c>
      <c r="K3788" s="294">
        <v>227.75</v>
      </c>
      <c r="L3788" s="294">
        <v>3473.25</v>
      </c>
      <c r="M3788" s="294">
        <v>3245.5</v>
      </c>
      <c r="N3788" s="291" t="s">
        <v>42</v>
      </c>
    </row>
    <row r="3789" s="291" customFormat="1" hidden="1" outlineLevel="2" spans="1:14">
      <c r="A3789" s="291">
        <v>3456</v>
      </c>
      <c r="B3789" s="291" t="s">
        <v>1164</v>
      </c>
      <c r="C3789" s="291" t="s">
        <v>1843</v>
      </c>
      <c r="D3789" s="291" t="s">
        <v>919</v>
      </c>
      <c r="E3789" s="291" t="s">
        <v>1166</v>
      </c>
      <c r="F3789" s="291" t="s">
        <v>1167</v>
      </c>
      <c r="G3789" s="291" t="s">
        <v>1174</v>
      </c>
      <c r="H3789" s="294">
        <v>18.22</v>
      </c>
      <c r="I3789" s="294">
        <v>36.44</v>
      </c>
      <c r="J3789" s="291" t="s">
        <v>1169</v>
      </c>
      <c r="K3789" s="294">
        <v>227.75</v>
      </c>
      <c r="L3789" s="294">
        <v>3473.25</v>
      </c>
      <c r="M3789" s="294">
        <v>3245.5</v>
      </c>
      <c r="N3789" s="291" t="s">
        <v>42</v>
      </c>
    </row>
    <row r="3790" s="291" customFormat="1" hidden="1" outlineLevel="2" spans="1:14">
      <c r="A3790" s="291">
        <v>3457</v>
      </c>
      <c r="B3790" s="291" t="s">
        <v>1164</v>
      </c>
      <c r="C3790" s="291" t="s">
        <v>1843</v>
      </c>
      <c r="D3790" s="291" t="s">
        <v>919</v>
      </c>
      <c r="E3790" s="291" t="s">
        <v>1166</v>
      </c>
      <c r="F3790" s="291" t="s">
        <v>1167</v>
      </c>
      <c r="G3790" s="291" t="s">
        <v>1175</v>
      </c>
      <c r="H3790" s="294">
        <v>18.22</v>
      </c>
      <c r="I3790" s="294">
        <v>36.44</v>
      </c>
      <c r="J3790" s="291" t="s">
        <v>1169</v>
      </c>
      <c r="K3790" s="294">
        <v>227.75</v>
      </c>
      <c r="L3790" s="294">
        <v>3473.25</v>
      </c>
      <c r="M3790" s="294">
        <v>3245.5</v>
      </c>
      <c r="N3790" s="291" t="s">
        <v>42</v>
      </c>
    </row>
    <row r="3791" s="291" customFormat="1" outlineLevel="1" collapsed="1" spans="4:14">
      <c r="D3791" s="293" t="s">
        <v>1844</v>
      </c>
      <c r="H3791" s="294">
        <f>SUBTOTAL(9,H3784:H3790)</f>
        <v>127.54</v>
      </c>
      <c r="I3791" s="294">
        <f>SUBTOTAL(9,I3784:I3790)</f>
        <v>255.08</v>
      </c>
      <c r="K3791" s="294"/>
      <c r="L3791" s="294"/>
      <c r="M3791" s="294"/>
      <c r="N3791" s="291">
        <f>SUBTOTAL(9,N3784:N3790)</f>
        <v>0</v>
      </c>
    </row>
    <row r="3792" s="291" customFormat="1" hidden="1" outlineLevel="2" spans="1:14">
      <c r="A3792" s="291">
        <v>3458</v>
      </c>
      <c r="B3792" s="291" t="s">
        <v>1164</v>
      </c>
      <c r="C3792" s="291" t="s">
        <v>1845</v>
      </c>
      <c r="D3792" s="291" t="s">
        <v>923</v>
      </c>
      <c r="E3792" s="291" t="s">
        <v>1166</v>
      </c>
      <c r="F3792" s="291" t="s">
        <v>1167</v>
      </c>
      <c r="G3792" s="291" t="s">
        <v>1168</v>
      </c>
      <c r="H3792" s="294">
        <v>18.22</v>
      </c>
      <c r="I3792" s="294">
        <v>36.44</v>
      </c>
      <c r="J3792" s="291" t="s">
        <v>1169</v>
      </c>
      <c r="K3792" s="294">
        <v>227.75</v>
      </c>
      <c r="L3792" s="294">
        <v>3473.25</v>
      </c>
      <c r="M3792" s="294">
        <v>3245.5</v>
      </c>
      <c r="N3792" s="291" t="s">
        <v>42</v>
      </c>
    </row>
    <row r="3793" s="291" customFormat="1" hidden="1" outlineLevel="2" spans="1:14">
      <c r="A3793" s="291">
        <v>3459</v>
      </c>
      <c r="B3793" s="291" t="s">
        <v>1164</v>
      </c>
      <c r="C3793" s="291" t="s">
        <v>1845</v>
      </c>
      <c r="D3793" s="291" t="s">
        <v>923</v>
      </c>
      <c r="E3793" s="291" t="s">
        <v>1166</v>
      </c>
      <c r="F3793" s="291" t="s">
        <v>1167</v>
      </c>
      <c r="G3793" s="291" t="s">
        <v>1170</v>
      </c>
      <c r="H3793" s="294">
        <v>18.22</v>
      </c>
      <c r="I3793" s="294">
        <v>36.44</v>
      </c>
      <c r="J3793" s="291" t="s">
        <v>1169</v>
      </c>
      <c r="K3793" s="294">
        <v>227.75</v>
      </c>
      <c r="L3793" s="294">
        <v>3473.25</v>
      </c>
      <c r="M3793" s="294">
        <v>3245.5</v>
      </c>
      <c r="N3793" s="291" t="s">
        <v>42</v>
      </c>
    </row>
    <row r="3794" s="291" customFormat="1" hidden="1" outlineLevel="2" spans="1:14">
      <c r="A3794" s="291">
        <v>3460</v>
      </c>
      <c r="B3794" s="291" t="s">
        <v>1164</v>
      </c>
      <c r="C3794" s="291" t="s">
        <v>1845</v>
      </c>
      <c r="D3794" s="291" t="s">
        <v>923</v>
      </c>
      <c r="E3794" s="291" t="s">
        <v>1166</v>
      </c>
      <c r="F3794" s="291" t="s">
        <v>1167</v>
      </c>
      <c r="G3794" s="291" t="s">
        <v>1171</v>
      </c>
      <c r="H3794" s="294">
        <v>18.22</v>
      </c>
      <c r="I3794" s="294">
        <v>36.44</v>
      </c>
      <c r="J3794" s="291" t="s">
        <v>1169</v>
      </c>
      <c r="K3794" s="294">
        <v>227.75</v>
      </c>
      <c r="L3794" s="294">
        <v>3473.25</v>
      </c>
      <c r="M3794" s="294">
        <v>3245.5</v>
      </c>
      <c r="N3794" s="291" t="s">
        <v>42</v>
      </c>
    </row>
    <row r="3795" s="291" customFormat="1" hidden="1" outlineLevel="2" spans="1:14">
      <c r="A3795" s="291">
        <v>3461</v>
      </c>
      <c r="B3795" s="291" t="s">
        <v>1164</v>
      </c>
      <c r="C3795" s="291" t="s">
        <v>1845</v>
      </c>
      <c r="D3795" s="291" t="s">
        <v>923</v>
      </c>
      <c r="E3795" s="291" t="s">
        <v>1166</v>
      </c>
      <c r="F3795" s="291" t="s">
        <v>1167</v>
      </c>
      <c r="G3795" s="291" t="s">
        <v>1172</v>
      </c>
      <c r="H3795" s="294">
        <v>18.22</v>
      </c>
      <c r="I3795" s="294">
        <v>36.44</v>
      </c>
      <c r="J3795" s="291" t="s">
        <v>1169</v>
      </c>
      <c r="K3795" s="294">
        <v>227.75</v>
      </c>
      <c r="L3795" s="294">
        <v>3473.25</v>
      </c>
      <c r="M3795" s="294">
        <v>3245.5</v>
      </c>
      <c r="N3795" s="291" t="s">
        <v>42</v>
      </c>
    </row>
    <row r="3796" s="291" customFormat="1" hidden="1" outlineLevel="2" spans="1:14">
      <c r="A3796" s="291">
        <v>3462</v>
      </c>
      <c r="B3796" s="291" t="s">
        <v>1164</v>
      </c>
      <c r="C3796" s="291" t="s">
        <v>1845</v>
      </c>
      <c r="D3796" s="291" t="s">
        <v>923</v>
      </c>
      <c r="E3796" s="291" t="s">
        <v>1166</v>
      </c>
      <c r="F3796" s="291" t="s">
        <v>1167</v>
      </c>
      <c r="G3796" s="291" t="s">
        <v>1173</v>
      </c>
      <c r="H3796" s="294">
        <v>18.22</v>
      </c>
      <c r="I3796" s="294">
        <v>36.44</v>
      </c>
      <c r="J3796" s="291" t="s">
        <v>1169</v>
      </c>
      <c r="K3796" s="294">
        <v>227.75</v>
      </c>
      <c r="L3796" s="294">
        <v>3473.25</v>
      </c>
      <c r="M3796" s="294">
        <v>3245.5</v>
      </c>
      <c r="N3796" s="291" t="s">
        <v>42</v>
      </c>
    </row>
    <row r="3797" s="291" customFormat="1" hidden="1" outlineLevel="2" spans="1:14">
      <c r="A3797" s="291">
        <v>3463</v>
      </c>
      <c r="B3797" s="291" t="s">
        <v>1164</v>
      </c>
      <c r="C3797" s="291" t="s">
        <v>1845</v>
      </c>
      <c r="D3797" s="291" t="s">
        <v>923</v>
      </c>
      <c r="E3797" s="291" t="s">
        <v>1166</v>
      </c>
      <c r="F3797" s="291" t="s">
        <v>1167</v>
      </c>
      <c r="G3797" s="291" t="s">
        <v>1174</v>
      </c>
      <c r="H3797" s="294">
        <v>18.22</v>
      </c>
      <c r="I3797" s="294">
        <v>36.44</v>
      </c>
      <c r="J3797" s="291" t="s">
        <v>1169</v>
      </c>
      <c r="K3797" s="294">
        <v>227.75</v>
      </c>
      <c r="L3797" s="294">
        <v>3473.25</v>
      </c>
      <c r="M3797" s="294">
        <v>3245.5</v>
      </c>
      <c r="N3797" s="291" t="s">
        <v>42</v>
      </c>
    </row>
    <row r="3798" s="291" customFormat="1" hidden="1" outlineLevel="2" spans="1:14">
      <c r="A3798" s="291">
        <v>3464</v>
      </c>
      <c r="B3798" s="291" t="s">
        <v>1164</v>
      </c>
      <c r="C3798" s="291" t="s">
        <v>1845</v>
      </c>
      <c r="D3798" s="291" t="s">
        <v>923</v>
      </c>
      <c r="E3798" s="291" t="s">
        <v>1166</v>
      </c>
      <c r="F3798" s="291" t="s">
        <v>1167</v>
      </c>
      <c r="G3798" s="291" t="s">
        <v>1175</v>
      </c>
      <c r="H3798" s="294">
        <v>18.22</v>
      </c>
      <c r="I3798" s="294">
        <v>36.44</v>
      </c>
      <c r="J3798" s="291" t="s">
        <v>1169</v>
      </c>
      <c r="K3798" s="294">
        <v>227.75</v>
      </c>
      <c r="L3798" s="294">
        <v>3473.25</v>
      </c>
      <c r="M3798" s="294">
        <v>3245.5</v>
      </c>
      <c r="N3798" s="291" t="s">
        <v>42</v>
      </c>
    </row>
    <row r="3799" s="291" customFormat="1" outlineLevel="1" collapsed="1" spans="4:14">
      <c r="D3799" s="293" t="s">
        <v>1846</v>
      </c>
      <c r="H3799" s="294">
        <f>SUBTOTAL(9,H3792:H3798)</f>
        <v>127.54</v>
      </c>
      <c r="I3799" s="294">
        <f>SUBTOTAL(9,I3792:I3798)</f>
        <v>255.08</v>
      </c>
      <c r="K3799" s="294"/>
      <c r="L3799" s="294"/>
      <c r="M3799" s="294"/>
      <c r="N3799" s="291">
        <f>SUBTOTAL(9,N3792:N3798)</f>
        <v>0</v>
      </c>
    </row>
    <row r="3800" s="291" customFormat="1" hidden="1" outlineLevel="2" spans="1:14">
      <c r="A3800" s="291">
        <v>3465</v>
      </c>
      <c r="B3800" s="291" t="s">
        <v>1164</v>
      </c>
      <c r="C3800" s="291" t="s">
        <v>1847</v>
      </c>
      <c r="D3800" s="291" t="s">
        <v>933</v>
      </c>
      <c r="E3800" s="291" t="s">
        <v>1166</v>
      </c>
      <c r="F3800" s="291" t="s">
        <v>1167</v>
      </c>
      <c r="G3800" s="291" t="s">
        <v>1168</v>
      </c>
      <c r="H3800" s="294">
        <v>18.22</v>
      </c>
      <c r="I3800" s="294">
        <v>36.44</v>
      </c>
      <c r="J3800" s="291" t="s">
        <v>1169</v>
      </c>
      <c r="K3800" s="294">
        <v>227.75</v>
      </c>
      <c r="L3800" s="294">
        <v>3473.25</v>
      </c>
      <c r="M3800" s="294">
        <v>3245.5</v>
      </c>
      <c r="N3800" s="291" t="s">
        <v>42</v>
      </c>
    </row>
    <row r="3801" s="291" customFormat="1" hidden="1" outlineLevel="2" spans="1:14">
      <c r="A3801" s="291">
        <v>3466</v>
      </c>
      <c r="B3801" s="291" t="s">
        <v>1164</v>
      </c>
      <c r="C3801" s="291" t="s">
        <v>1847</v>
      </c>
      <c r="D3801" s="291" t="s">
        <v>933</v>
      </c>
      <c r="E3801" s="291" t="s">
        <v>1166</v>
      </c>
      <c r="F3801" s="291" t="s">
        <v>1167</v>
      </c>
      <c r="G3801" s="291" t="s">
        <v>1170</v>
      </c>
      <c r="H3801" s="294">
        <v>18.22</v>
      </c>
      <c r="I3801" s="294">
        <v>36.44</v>
      </c>
      <c r="J3801" s="291" t="s">
        <v>1169</v>
      </c>
      <c r="K3801" s="294">
        <v>227.75</v>
      </c>
      <c r="L3801" s="294">
        <v>3473.25</v>
      </c>
      <c r="M3801" s="294">
        <v>3245.5</v>
      </c>
      <c r="N3801" s="291" t="s">
        <v>42</v>
      </c>
    </row>
    <row r="3802" s="291" customFormat="1" hidden="1" outlineLevel="2" spans="1:14">
      <c r="A3802" s="291">
        <v>3467</v>
      </c>
      <c r="B3802" s="291" t="s">
        <v>1164</v>
      </c>
      <c r="C3802" s="291" t="s">
        <v>1847</v>
      </c>
      <c r="D3802" s="291" t="s">
        <v>933</v>
      </c>
      <c r="E3802" s="291" t="s">
        <v>1166</v>
      </c>
      <c r="F3802" s="291" t="s">
        <v>1167</v>
      </c>
      <c r="G3802" s="291" t="s">
        <v>1171</v>
      </c>
      <c r="H3802" s="294">
        <v>18.22</v>
      </c>
      <c r="I3802" s="294">
        <v>36.44</v>
      </c>
      <c r="J3802" s="291" t="s">
        <v>1169</v>
      </c>
      <c r="K3802" s="294">
        <v>227.75</v>
      </c>
      <c r="L3802" s="294">
        <v>3473.25</v>
      </c>
      <c r="M3802" s="294">
        <v>3245.5</v>
      </c>
      <c r="N3802" s="291" t="s">
        <v>42</v>
      </c>
    </row>
    <row r="3803" s="291" customFormat="1" hidden="1" outlineLevel="2" spans="1:14">
      <c r="A3803" s="291">
        <v>3468</v>
      </c>
      <c r="B3803" s="291" t="s">
        <v>1164</v>
      </c>
      <c r="C3803" s="291" t="s">
        <v>1847</v>
      </c>
      <c r="D3803" s="291" t="s">
        <v>933</v>
      </c>
      <c r="E3803" s="291" t="s">
        <v>1166</v>
      </c>
      <c r="F3803" s="291" t="s">
        <v>1167</v>
      </c>
      <c r="G3803" s="291" t="s">
        <v>1172</v>
      </c>
      <c r="H3803" s="294">
        <v>18.22</v>
      </c>
      <c r="I3803" s="294">
        <v>36.44</v>
      </c>
      <c r="J3803" s="291" t="s">
        <v>1169</v>
      </c>
      <c r="K3803" s="294">
        <v>227.75</v>
      </c>
      <c r="L3803" s="294">
        <v>3473.25</v>
      </c>
      <c r="M3803" s="294">
        <v>3245.5</v>
      </c>
      <c r="N3803" s="291" t="s">
        <v>42</v>
      </c>
    </row>
    <row r="3804" s="291" customFormat="1" hidden="1" outlineLevel="2" spans="1:14">
      <c r="A3804" s="291">
        <v>3469</v>
      </c>
      <c r="B3804" s="291" t="s">
        <v>1164</v>
      </c>
      <c r="C3804" s="291" t="s">
        <v>1847</v>
      </c>
      <c r="D3804" s="291" t="s">
        <v>933</v>
      </c>
      <c r="E3804" s="291" t="s">
        <v>1166</v>
      </c>
      <c r="F3804" s="291" t="s">
        <v>1167</v>
      </c>
      <c r="G3804" s="291" t="s">
        <v>1173</v>
      </c>
      <c r="H3804" s="294">
        <v>18.22</v>
      </c>
      <c r="I3804" s="294">
        <v>36.44</v>
      </c>
      <c r="J3804" s="291" t="s">
        <v>1169</v>
      </c>
      <c r="K3804" s="294">
        <v>227.75</v>
      </c>
      <c r="L3804" s="294">
        <v>3473.25</v>
      </c>
      <c r="M3804" s="294">
        <v>3245.5</v>
      </c>
      <c r="N3804" s="291" t="s">
        <v>42</v>
      </c>
    </row>
    <row r="3805" s="291" customFormat="1" hidden="1" outlineLevel="2" spans="1:14">
      <c r="A3805" s="291">
        <v>3470</v>
      </c>
      <c r="B3805" s="291" t="s">
        <v>1164</v>
      </c>
      <c r="C3805" s="291" t="s">
        <v>1847</v>
      </c>
      <c r="D3805" s="291" t="s">
        <v>933</v>
      </c>
      <c r="E3805" s="291" t="s">
        <v>1166</v>
      </c>
      <c r="F3805" s="291" t="s">
        <v>1167</v>
      </c>
      <c r="G3805" s="291" t="s">
        <v>1174</v>
      </c>
      <c r="H3805" s="294">
        <v>18.22</v>
      </c>
      <c r="I3805" s="294">
        <v>36.44</v>
      </c>
      <c r="J3805" s="291" t="s">
        <v>1169</v>
      </c>
      <c r="K3805" s="294">
        <v>227.75</v>
      </c>
      <c r="L3805" s="294">
        <v>3473.25</v>
      </c>
      <c r="M3805" s="294">
        <v>3245.5</v>
      </c>
      <c r="N3805" s="291" t="s">
        <v>42</v>
      </c>
    </row>
    <row r="3806" s="291" customFormat="1" hidden="1" outlineLevel="2" spans="1:14">
      <c r="A3806" s="291">
        <v>3471</v>
      </c>
      <c r="B3806" s="291" t="s">
        <v>1164</v>
      </c>
      <c r="C3806" s="291" t="s">
        <v>1847</v>
      </c>
      <c r="D3806" s="291" t="s">
        <v>933</v>
      </c>
      <c r="E3806" s="291" t="s">
        <v>1166</v>
      </c>
      <c r="F3806" s="291" t="s">
        <v>1167</v>
      </c>
      <c r="G3806" s="291" t="s">
        <v>1175</v>
      </c>
      <c r="H3806" s="294">
        <v>18.22</v>
      </c>
      <c r="I3806" s="294">
        <v>36.44</v>
      </c>
      <c r="J3806" s="291" t="s">
        <v>1169</v>
      </c>
      <c r="K3806" s="294">
        <v>227.75</v>
      </c>
      <c r="L3806" s="294">
        <v>3473.25</v>
      </c>
      <c r="M3806" s="294">
        <v>3245.5</v>
      </c>
      <c r="N3806" s="291" t="s">
        <v>42</v>
      </c>
    </row>
    <row r="3807" s="291" customFormat="1" outlineLevel="1" collapsed="1" spans="4:14">
      <c r="D3807" s="293" t="s">
        <v>1848</v>
      </c>
      <c r="H3807" s="294">
        <f>SUBTOTAL(9,H3800:H3806)</f>
        <v>127.54</v>
      </c>
      <c r="I3807" s="294">
        <f>SUBTOTAL(9,I3800:I3806)</f>
        <v>255.08</v>
      </c>
      <c r="K3807" s="294"/>
      <c r="L3807" s="294"/>
      <c r="M3807" s="294"/>
      <c r="N3807" s="291">
        <f>SUBTOTAL(9,N3800:N3806)</f>
        <v>0</v>
      </c>
    </row>
    <row r="3808" s="291" customFormat="1" hidden="1" outlineLevel="2" spans="1:14">
      <c r="A3808" s="291">
        <v>3472</v>
      </c>
      <c r="B3808" s="291" t="s">
        <v>1164</v>
      </c>
      <c r="C3808" s="291" t="s">
        <v>1849</v>
      </c>
      <c r="D3808" s="291" t="s">
        <v>927</v>
      </c>
      <c r="E3808" s="291" t="s">
        <v>1166</v>
      </c>
      <c r="F3808" s="291" t="s">
        <v>1167</v>
      </c>
      <c r="G3808" s="291" t="s">
        <v>1168</v>
      </c>
      <c r="H3808" s="294">
        <v>18.22</v>
      </c>
      <c r="I3808" s="294">
        <v>36.44</v>
      </c>
      <c r="J3808" s="291" t="s">
        <v>1169</v>
      </c>
      <c r="K3808" s="294">
        <v>227.75</v>
      </c>
      <c r="L3808" s="294">
        <v>3473.25</v>
      </c>
      <c r="M3808" s="294">
        <v>3245.5</v>
      </c>
      <c r="N3808" s="291" t="s">
        <v>42</v>
      </c>
    </row>
    <row r="3809" s="291" customFormat="1" hidden="1" outlineLevel="2" spans="1:14">
      <c r="A3809" s="291">
        <v>3473</v>
      </c>
      <c r="B3809" s="291" t="s">
        <v>1164</v>
      </c>
      <c r="C3809" s="291" t="s">
        <v>1849</v>
      </c>
      <c r="D3809" s="291" t="s">
        <v>927</v>
      </c>
      <c r="E3809" s="291" t="s">
        <v>1166</v>
      </c>
      <c r="F3809" s="291" t="s">
        <v>1167</v>
      </c>
      <c r="G3809" s="291" t="s">
        <v>1170</v>
      </c>
      <c r="H3809" s="294">
        <v>18.22</v>
      </c>
      <c r="I3809" s="294">
        <v>36.44</v>
      </c>
      <c r="J3809" s="291" t="s">
        <v>1169</v>
      </c>
      <c r="K3809" s="294">
        <v>227.75</v>
      </c>
      <c r="L3809" s="294">
        <v>3473.25</v>
      </c>
      <c r="M3809" s="294">
        <v>3245.5</v>
      </c>
      <c r="N3809" s="291" t="s">
        <v>42</v>
      </c>
    </row>
    <row r="3810" s="291" customFormat="1" hidden="1" outlineLevel="2" spans="1:14">
      <c r="A3810" s="291">
        <v>3474</v>
      </c>
      <c r="B3810" s="291" t="s">
        <v>1164</v>
      </c>
      <c r="C3810" s="291" t="s">
        <v>1849</v>
      </c>
      <c r="D3810" s="291" t="s">
        <v>927</v>
      </c>
      <c r="E3810" s="291" t="s">
        <v>1166</v>
      </c>
      <c r="F3810" s="291" t="s">
        <v>1167</v>
      </c>
      <c r="G3810" s="291" t="s">
        <v>1171</v>
      </c>
      <c r="H3810" s="294">
        <v>18.22</v>
      </c>
      <c r="I3810" s="294">
        <v>36.44</v>
      </c>
      <c r="J3810" s="291" t="s">
        <v>1169</v>
      </c>
      <c r="K3810" s="294">
        <v>227.75</v>
      </c>
      <c r="L3810" s="294">
        <v>3473.25</v>
      </c>
      <c r="M3810" s="294">
        <v>3245.5</v>
      </c>
      <c r="N3810" s="291" t="s">
        <v>42</v>
      </c>
    </row>
    <row r="3811" s="291" customFormat="1" hidden="1" outlineLevel="2" spans="1:14">
      <c r="A3811" s="291">
        <v>3475</v>
      </c>
      <c r="B3811" s="291" t="s">
        <v>1164</v>
      </c>
      <c r="C3811" s="291" t="s">
        <v>1849</v>
      </c>
      <c r="D3811" s="291" t="s">
        <v>927</v>
      </c>
      <c r="E3811" s="291" t="s">
        <v>1166</v>
      </c>
      <c r="F3811" s="291" t="s">
        <v>1167</v>
      </c>
      <c r="G3811" s="291" t="s">
        <v>1172</v>
      </c>
      <c r="H3811" s="294">
        <v>18.22</v>
      </c>
      <c r="I3811" s="294">
        <v>36.44</v>
      </c>
      <c r="J3811" s="291" t="s">
        <v>1169</v>
      </c>
      <c r="K3811" s="294">
        <v>227.75</v>
      </c>
      <c r="L3811" s="294">
        <v>3473.25</v>
      </c>
      <c r="M3811" s="294">
        <v>3245.5</v>
      </c>
      <c r="N3811" s="291" t="s">
        <v>42</v>
      </c>
    </row>
    <row r="3812" s="291" customFormat="1" hidden="1" outlineLevel="2" spans="1:14">
      <c r="A3812" s="291">
        <v>3476</v>
      </c>
      <c r="B3812" s="291" t="s">
        <v>1164</v>
      </c>
      <c r="C3812" s="291" t="s">
        <v>1849</v>
      </c>
      <c r="D3812" s="291" t="s">
        <v>927</v>
      </c>
      <c r="E3812" s="291" t="s">
        <v>1166</v>
      </c>
      <c r="F3812" s="291" t="s">
        <v>1167</v>
      </c>
      <c r="G3812" s="291" t="s">
        <v>1173</v>
      </c>
      <c r="H3812" s="294">
        <v>18.22</v>
      </c>
      <c r="I3812" s="294">
        <v>36.44</v>
      </c>
      <c r="J3812" s="291" t="s">
        <v>1169</v>
      </c>
      <c r="K3812" s="294">
        <v>227.75</v>
      </c>
      <c r="L3812" s="294">
        <v>3473.25</v>
      </c>
      <c r="M3812" s="294">
        <v>3245.5</v>
      </c>
      <c r="N3812" s="291" t="s">
        <v>42</v>
      </c>
    </row>
    <row r="3813" s="291" customFormat="1" hidden="1" outlineLevel="2" spans="1:14">
      <c r="A3813" s="291">
        <v>3477</v>
      </c>
      <c r="B3813" s="291" t="s">
        <v>1164</v>
      </c>
      <c r="C3813" s="291" t="s">
        <v>1849</v>
      </c>
      <c r="D3813" s="291" t="s">
        <v>927</v>
      </c>
      <c r="E3813" s="291" t="s">
        <v>1166</v>
      </c>
      <c r="F3813" s="291" t="s">
        <v>1167</v>
      </c>
      <c r="G3813" s="291" t="s">
        <v>1174</v>
      </c>
      <c r="H3813" s="294">
        <v>18.22</v>
      </c>
      <c r="I3813" s="294">
        <v>36.44</v>
      </c>
      <c r="J3813" s="291" t="s">
        <v>1169</v>
      </c>
      <c r="K3813" s="294">
        <v>227.75</v>
      </c>
      <c r="L3813" s="294">
        <v>3473.25</v>
      </c>
      <c r="M3813" s="294">
        <v>3245.5</v>
      </c>
      <c r="N3813" s="291" t="s">
        <v>42</v>
      </c>
    </row>
    <row r="3814" s="291" customFormat="1" hidden="1" outlineLevel="2" spans="1:14">
      <c r="A3814" s="291">
        <v>3478</v>
      </c>
      <c r="B3814" s="291" t="s">
        <v>1164</v>
      </c>
      <c r="C3814" s="291" t="s">
        <v>1849</v>
      </c>
      <c r="D3814" s="291" t="s">
        <v>927</v>
      </c>
      <c r="E3814" s="291" t="s">
        <v>1166</v>
      </c>
      <c r="F3814" s="291" t="s">
        <v>1167</v>
      </c>
      <c r="G3814" s="291" t="s">
        <v>1175</v>
      </c>
      <c r="H3814" s="294">
        <v>18.22</v>
      </c>
      <c r="I3814" s="294">
        <v>36.44</v>
      </c>
      <c r="J3814" s="291" t="s">
        <v>1169</v>
      </c>
      <c r="K3814" s="294">
        <v>227.75</v>
      </c>
      <c r="L3814" s="294">
        <v>3473.25</v>
      </c>
      <c r="M3814" s="294">
        <v>3245.5</v>
      </c>
      <c r="N3814" s="291" t="s">
        <v>42</v>
      </c>
    </row>
    <row r="3815" s="291" customFormat="1" outlineLevel="1" collapsed="1" spans="4:14">
      <c r="D3815" s="293" t="s">
        <v>1850</v>
      </c>
      <c r="H3815" s="294">
        <f>SUBTOTAL(9,H3808:H3814)</f>
        <v>127.54</v>
      </c>
      <c r="I3815" s="294">
        <f>SUBTOTAL(9,I3808:I3814)</f>
        <v>255.08</v>
      </c>
      <c r="K3815" s="294"/>
      <c r="L3815" s="294"/>
      <c r="M3815" s="294"/>
      <c r="N3815" s="291">
        <f>SUBTOTAL(9,N3808:N3814)</f>
        <v>0</v>
      </c>
    </row>
    <row r="3816" s="291" customFormat="1" hidden="1" outlineLevel="2" spans="1:14">
      <c r="A3816" s="291">
        <v>3479</v>
      </c>
      <c r="B3816" s="291" t="s">
        <v>1164</v>
      </c>
      <c r="C3816" s="291" t="s">
        <v>1851</v>
      </c>
      <c r="D3816" s="291" t="s">
        <v>931</v>
      </c>
      <c r="E3816" s="291" t="s">
        <v>1166</v>
      </c>
      <c r="F3816" s="291" t="s">
        <v>1167</v>
      </c>
      <c r="G3816" s="291" t="s">
        <v>1168</v>
      </c>
      <c r="H3816" s="294">
        <v>18.22</v>
      </c>
      <c r="I3816" s="294">
        <v>36.44</v>
      </c>
      <c r="J3816" s="291" t="s">
        <v>1169</v>
      </c>
      <c r="K3816" s="294">
        <v>227.75</v>
      </c>
      <c r="L3816" s="294">
        <v>3473.25</v>
      </c>
      <c r="M3816" s="294">
        <v>3245.5</v>
      </c>
      <c r="N3816" s="291" t="s">
        <v>42</v>
      </c>
    </row>
    <row r="3817" s="291" customFormat="1" hidden="1" outlineLevel="2" spans="1:14">
      <c r="A3817" s="291">
        <v>3480</v>
      </c>
      <c r="B3817" s="291" t="s">
        <v>1164</v>
      </c>
      <c r="C3817" s="291" t="s">
        <v>1851</v>
      </c>
      <c r="D3817" s="291" t="s">
        <v>931</v>
      </c>
      <c r="E3817" s="291" t="s">
        <v>1166</v>
      </c>
      <c r="F3817" s="291" t="s">
        <v>1167</v>
      </c>
      <c r="G3817" s="291" t="s">
        <v>1170</v>
      </c>
      <c r="H3817" s="294">
        <v>18.22</v>
      </c>
      <c r="I3817" s="294">
        <v>36.44</v>
      </c>
      <c r="J3817" s="291" t="s">
        <v>1169</v>
      </c>
      <c r="K3817" s="294">
        <v>227.75</v>
      </c>
      <c r="L3817" s="294">
        <v>3473.25</v>
      </c>
      <c r="M3817" s="294">
        <v>3245.5</v>
      </c>
      <c r="N3817" s="291" t="s">
        <v>42</v>
      </c>
    </row>
    <row r="3818" s="291" customFormat="1" hidden="1" outlineLevel="2" spans="1:14">
      <c r="A3818" s="291">
        <v>3481</v>
      </c>
      <c r="B3818" s="291" t="s">
        <v>1164</v>
      </c>
      <c r="C3818" s="291" t="s">
        <v>1851</v>
      </c>
      <c r="D3818" s="291" t="s">
        <v>931</v>
      </c>
      <c r="E3818" s="291" t="s">
        <v>1166</v>
      </c>
      <c r="F3818" s="291" t="s">
        <v>1167</v>
      </c>
      <c r="G3818" s="291" t="s">
        <v>1171</v>
      </c>
      <c r="H3818" s="294">
        <v>18.22</v>
      </c>
      <c r="I3818" s="294">
        <v>36.44</v>
      </c>
      <c r="J3818" s="291" t="s">
        <v>1169</v>
      </c>
      <c r="K3818" s="294">
        <v>227.75</v>
      </c>
      <c r="L3818" s="294">
        <v>3473.25</v>
      </c>
      <c r="M3818" s="294">
        <v>3245.5</v>
      </c>
      <c r="N3818" s="291" t="s">
        <v>42</v>
      </c>
    </row>
    <row r="3819" s="291" customFormat="1" hidden="1" outlineLevel="2" spans="1:14">
      <c r="A3819" s="291">
        <v>3482</v>
      </c>
      <c r="B3819" s="291" t="s">
        <v>1164</v>
      </c>
      <c r="C3819" s="291" t="s">
        <v>1851</v>
      </c>
      <c r="D3819" s="291" t="s">
        <v>931</v>
      </c>
      <c r="E3819" s="291" t="s">
        <v>1166</v>
      </c>
      <c r="F3819" s="291" t="s">
        <v>1167</v>
      </c>
      <c r="G3819" s="291" t="s">
        <v>1172</v>
      </c>
      <c r="H3819" s="294">
        <v>18.22</v>
      </c>
      <c r="I3819" s="294">
        <v>36.44</v>
      </c>
      <c r="J3819" s="291" t="s">
        <v>1169</v>
      </c>
      <c r="K3819" s="294">
        <v>227.75</v>
      </c>
      <c r="L3819" s="294">
        <v>3473.25</v>
      </c>
      <c r="M3819" s="294">
        <v>3245.5</v>
      </c>
      <c r="N3819" s="291" t="s">
        <v>42</v>
      </c>
    </row>
    <row r="3820" s="291" customFormat="1" hidden="1" outlineLevel="2" spans="1:14">
      <c r="A3820" s="291">
        <v>3483</v>
      </c>
      <c r="B3820" s="291" t="s">
        <v>1164</v>
      </c>
      <c r="C3820" s="291" t="s">
        <v>1851</v>
      </c>
      <c r="D3820" s="291" t="s">
        <v>931</v>
      </c>
      <c r="E3820" s="291" t="s">
        <v>1166</v>
      </c>
      <c r="F3820" s="291" t="s">
        <v>1167</v>
      </c>
      <c r="G3820" s="291" t="s">
        <v>1173</v>
      </c>
      <c r="H3820" s="294">
        <v>18.22</v>
      </c>
      <c r="I3820" s="294">
        <v>36.44</v>
      </c>
      <c r="J3820" s="291" t="s">
        <v>1169</v>
      </c>
      <c r="K3820" s="294">
        <v>227.75</v>
      </c>
      <c r="L3820" s="294">
        <v>3473.25</v>
      </c>
      <c r="M3820" s="294">
        <v>3245.5</v>
      </c>
      <c r="N3820" s="291" t="s">
        <v>42</v>
      </c>
    </row>
    <row r="3821" s="291" customFormat="1" hidden="1" outlineLevel="2" spans="1:14">
      <c r="A3821" s="291">
        <v>3484</v>
      </c>
      <c r="B3821" s="291" t="s">
        <v>1164</v>
      </c>
      <c r="C3821" s="291" t="s">
        <v>1851</v>
      </c>
      <c r="D3821" s="291" t="s">
        <v>931</v>
      </c>
      <c r="E3821" s="291" t="s">
        <v>1166</v>
      </c>
      <c r="F3821" s="291" t="s">
        <v>1167</v>
      </c>
      <c r="G3821" s="291" t="s">
        <v>1174</v>
      </c>
      <c r="H3821" s="294">
        <v>18.22</v>
      </c>
      <c r="I3821" s="294">
        <v>36.44</v>
      </c>
      <c r="J3821" s="291" t="s">
        <v>1169</v>
      </c>
      <c r="K3821" s="294">
        <v>227.75</v>
      </c>
      <c r="L3821" s="294">
        <v>3473.25</v>
      </c>
      <c r="M3821" s="294">
        <v>3245.5</v>
      </c>
      <c r="N3821" s="291" t="s">
        <v>42</v>
      </c>
    </row>
    <row r="3822" s="291" customFormat="1" hidden="1" outlineLevel="2" spans="1:14">
      <c r="A3822" s="291">
        <v>3485</v>
      </c>
      <c r="B3822" s="291" t="s">
        <v>1164</v>
      </c>
      <c r="C3822" s="291" t="s">
        <v>1851</v>
      </c>
      <c r="D3822" s="291" t="s">
        <v>931</v>
      </c>
      <c r="E3822" s="291" t="s">
        <v>1166</v>
      </c>
      <c r="F3822" s="291" t="s">
        <v>1167</v>
      </c>
      <c r="G3822" s="291" t="s">
        <v>1175</v>
      </c>
      <c r="H3822" s="294">
        <v>18.22</v>
      </c>
      <c r="I3822" s="294">
        <v>36.44</v>
      </c>
      <c r="J3822" s="291" t="s">
        <v>1169</v>
      </c>
      <c r="K3822" s="294">
        <v>227.75</v>
      </c>
      <c r="L3822" s="294">
        <v>3473.25</v>
      </c>
      <c r="M3822" s="294">
        <v>3245.5</v>
      </c>
      <c r="N3822" s="291" t="s">
        <v>42</v>
      </c>
    </row>
    <row r="3823" s="291" customFormat="1" outlineLevel="1" collapsed="1" spans="4:14">
      <c r="D3823" s="293" t="s">
        <v>1852</v>
      </c>
      <c r="H3823" s="294">
        <f>SUBTOTAL(9,H3816:H3822)</f>
        <v>127.54</v>
      </c>
      <c r="I3823" s="294">
        <f>SUBTOTAL(9,I3816:I3822)</f>
        <v>255.08</v>
      </c>
      <c r="K3823" s="294"/>
      <c r="L3823" s="294"/>
      <c r="M3823" s="294"/>
      <c r="N3823" s="291">
        <f>SUBTOTAL(9,N3816:N3822)</f>
        <v>0</v>
      </c>
    </row>
    <row r="3824" s="291" customFormat="1" hidden="1" outlineLevel="2" spans="1:14">
      <c r="A3824" s="291">
        <v>3486</v>
      </c>
      <c r="B3824" s="291" t="s">
        <v>1164</v>
      </c>
      <c r="C3824" s="291" t="s">
        <v>1853</v>
      </c>
      <c r="D3824" s="291" t="s">
        <v>792</v>
      </c>
      <c r="E3824" s="291" t="s">
        <v>1166</v>
      </c>
      <c r="F3824" s="291" t="s">
        <v>1167</v>
      </c>
      <c r="G3824" s="291" t="s">
        <v>1168</v>
      </c>
      <c r="H3824" s="294">
        <v>18.22</v>
      </c>
      <c r="I3824" s="294">
        <v>36.44</v>
      </c>
      <c r="J3824" s="291" t="s">
        <v>1169</v>
      </c>
      <c r="K3824" s="294">
        <v>227.75</v>
      </c>
      <c r="L3824" s="294">
        <v>3473.25</v>
      </c>
      <c r="M3824" s="294">
        <v>3245.5</v>
      </c>
      <c r="N3824" s="291" t="s">
        <v>42</v>
      </c>
    </row>
    <row r="3825" s="291" customFormat="1" hidden="1" outlineLevel="2" spans="1:14">
      <c r="A3825" s="291">
        <v>3487</v>
      </c>
      <c r="B3825" s="291" t="s">
        <v>1164</v>
      </c>
      <c r="C3825" s="291" t="s">
        <v>1853</v>
      </c>
      <c r="D3825" s="291" t="s">
        <v>792</v>
      </c>
      <c r="E3825" s="291" t="s">
        <v>1166</v>
      </c>
      <c r="F3825" s="291" t="s">
        <v>1167</v>
      </c>
      <c r="G3825" s="291" t="s">
        <v>1170</v>
      </c>
      <c r="H3825" s="294">
        <v>18.22</v>
      </c>
      <c r="I3825" s="294">
        <v>36.44</v>
      </c>
      <c r="J3825" s="291" t="s">
        <v>1169</v>
      </c>
      <c r="K3825" s="294">
        <v>227.75</v>
      </c>
      <c r="L3825" s="294">
        <v>3473.25</v>
      </c>
      <c r="M3825" s="294">
        <v>3245.5</v>
      </c>
      <c r="N3825" s="291" t="s">
        <v>42</v>
      </c>
    </row>
    <row r="3826" s="291" customFormat="1" hidden="1" outlineLevel="2" spans="1:14">
      <c r="A3826" s="291">
        <v>3488</v>
      </c>
      <c r="B3826" s="291" t="s">
        <v>1164</v>
      </c>
      <c r="C3826" s="291" t="s">
        <v>1853</v>
      </c>
      <c r="D3826" s="291" t="s">
        <v>792</v>
      </c>
      <c r="E3826" s="291" t="s">
        <v>1166</v>
      </c>
      <c r="F3826" s="291" t="s">
        <v>1167</v>
      </c>
      <c r="G3826" s="291" t="s">
        <v>1171</v>
      </c>
      <c r="H3826" s="294">
        <v>18.22</v>
      </c>
      <c r="I3826" s="294">
        <v>36.44</v>
      </c>
      <c r="J3826" s="291" t="s">
        <v>1169</v>
      </c>
      <c r="K3826" s="294">
        <v>227.75</v>
      </c>
      <c r="L3826" s="294">
        <v>3473.25</v>
      </c>
      <c r="M3826" s="294">
        <v>3245.5</v>
      </c>
      <c r="N3826" s="291" t="s">
        <v>42</v>
      </c>
    </row>
    <row r="3827" s="291" customFormat="1" hidden="1" outlineLevel="2" spans="1:14">
      <c r="A3827" s="291">
        <v>3489</v>
      </c>
      <c r="B3827" s="291" t="s">
        <v>1164</v>
      </c>
      <c r="C3827" s="291" t="s">
        <v>1853</v>
      </c>
      <c r="D3827" s="291" t="s">
        <v>792</v>
      </c>
      <c r="E3827" s="291" t="s">
        <v>1166</v>
      </c>
      <c r="F3827" s="291" t="s">
        <v>1167</v>
      </c>
      <c r="G3827" s="291" t="s">
        <v>1172</v>
      </c>
      <c r="H3827" s="294">
        <v>18.22</v>
      </c>
      <c r="I3827" s="294">
        <v>36.44</v>
      </c>
      <c r="J3827" s="291" t="s">
        <v>1169</v>
      </c>
      <c r="K3827" s="294">
        <v>227.75</v>
      </c>
      <c r="L3827" s="294">
        <v>3473.25</v>
      </c>
      <c r="M3827" s="294">
        <v>3245.5</v>
      </c>
      <c r="N3827" s="291" t="s">
        <v>42</v>
      </c>
    </row>
    <row r="3828" s="291" customFormat="1" hidden="1" outlineLevel="2" spans="1:14">
      <c r="A3828" s="291">
        <v>3490</v>
      </c>
      <c r="B3828" s="291" t="s">
        <v>1164</v>
      </c>
      <c r="C3828" s="291" t="s">
        <v>1853</v>
      </c>
      <c r="D3828" s="291" t="s">
        <v>792</v>
      </c>
      <c r="E3828" s="291" t="s">
        <v>1166</v>
      </c>
      <c r="F3828" s="291" t="s">
        <v>1167</v>
      </c>
      <c r="G3828" s="291" t="s">
        <v>1173</v>
      </c>
      <c r="H3828" s="294">
        <v>18.22</v>
      </c>
      <c r="I3828" s="294">
        <v>36.44</v>
      </c>
      <c r="J3828" s="291" t="s">
        <v>1169</v>
      </c>
      <c r="K3828" s="294">
        <v>227.75</v>
      </c>
      <c r="L3828" s="294">
        <v>3473.25</v>
      </c>
      <c r="M3828" s="294">
        <v>3245.5</v>
      </c>
      <c r="N3828" s="291" t="s">
        <v>42</v>
      </c>
    </row>
    <row r="3829" s="291" customFormat="1" hidden="1" outlineLevel="2" spans="1:14">
      <c r="A3829" s="291">
        <v>3491</v>
      </c>
      <c r="B3829" s="291" t="s">
        <v>1164</v>
      </c>
      <c r="C3829" s="291" t="s">
        <v>1853</v>
      </c>
      <c r="D3829" s="291" t="s">
        <v>792</v>
      </c>
      <c r="E3829" s="291" t="s">
        <v>1166</v>
      </c>
      <c r="F3829" s="291" t="s">
        <v>1167</v>
      </c>
      <c r="G3829" s="291" t="s">
        <v>1174</v>
      </c>
      <c r="H3829" s="294">
        <v>18.22</v>
      </c>
      <c r="I3829" s="294">
        <v>36.44</v>
      </c>
      <c r="J3829" s="291" t="s">
        <v>1169</v>
      </c>
      <c r="K3829" s="294">
        <v>227.75</v>
      </c>
      <c r="L3829" s="294">
        <v>3473.25</v>
      </c>
      <c r="M3829" s="294">
        <v>3245.5</v>
      </c>
      <c r="N3829" s="291" t="s">
        <v>42</v>
      </c>
    </row>
    <row r="3830" s="291" customFormat="1" hidden="1" outlineLevel="2" spans="1:14">
      <c r="A3830" s="291">
        <v>3492</v>
      </c>
      <c r="B3830" s="291" t="s">
        <v>1164</v>
      </c>
      <c r="C3830" s="291" t="s">
        <v>1853</v>
      </c>
      <c r="D3830" s="291" t="s">
        <v>792</v>
      </c>
      <c r="E3830" s="291" t="s">
        <v>1166</v>
      </c>
      <c r="F3830" s="291" t="s">
        <v>1167</v>
      </c>
      <c r="G3830" s="291" t="s">
        <v>1175</v>
      </c>
      <c r="H3830" s="294">
        <v>18.22</v>
      </c>
      <c r="I3830" s="294">
        <v>36.44</v>
      </c>
      <c r="J3830" s="291" t="s">
        <v>1169</v>
      </c>
      <c r="K3830" s="294">
        <v>227.75</v>
      </c>
      <c r="L3830" s="294">
        <v>3473.25</v>
      </c>
      <c r="M3830" s="294">
        <v>3245.5</v>
      </c>
      <c r="N3830" s="291" t="s">
        <v>42</v>
      </c>
    </row>
    <row r="3831" s="291" customFormat="1" outlineLevel="1" collapsed="1" spans="4:14">
      <c r="D3831" s="293" t="s">
        <v>1854</v>
      </c>
      <c r="H3831" s="294">
        <f>SUBTOTAL(9,H3824:H3830)</f>
        <v>127.54</v>
      </c>
      <c r="I3831" s="294">
        <f>SUBTOTAL(9,I3824:I3830)</f>
        <v>255.08</v>
      </c>
      <c r="K3831" s="294"/>
      <c r="L3831" s="294"/>
      <c r="M3831" s="294"/>
      <c r="N3831" s="291">
        <f>SUBTOTAL(9,N3824:N3830)</f>
        <v>0</v>
      </c>
    </row>
    <row r="3832" s="291" customFormat="1" hidden="1" outlineLevel="2" spans="1:14">
      <c r="A3832" s="291">
        <v>3493</v>
      </c>
      <c r="B3832" s="291" t="s">
        <v>1164</v>
      </c>
      <c r="C3832" s="291" t="s">
        <v>1855</v>
      </c>
      <c r="D3832" s="291" t="s">
        <v>929</v>
      </c>
      <c r="E3832" s="291" t="s">
        <v>1166</v>
      </c>
      <c r="F3832" s="291" t="s">
        <v>1167</v>
      </c>
      <c r="G3832" s="291" t="s">
        <v>1168</v>
      </c>
      <c r="H3832" s="294">
        <v>18.22</v>
      </c>
      <c r="I3832" s="294">
        <v>36.44</v>
      </c>
      <c r="J3832" s="291" t="s">
        <v>1169</v>
      </c>
      <c r="K3832" s="294">
        <v>227.75</v>
      </c>
      <c r="L3832" s="294">
        <v>3473.25</v>
      </c>
      <c r="M3832" s="294">
        <v>3245.5</v>
      </c>
      <c r="N3832" s="291" t="s">
        <v>42</v>
      </c>
    </row>
    <row r="3833" s="291" customFormat="1" hidden="1" outlineLevel="2" spans="1:14">
      <c r="A3833" s="291">
        <v>3494</v>
      </c>
      <c r="B3833" s="291" t="s">
        <v>1164</v>
      </c>
      <c r="C3833" s="291" t="s">
        <v>1855</v>
      </c>
      <c r="D3833" s="291" t="s">
        <v>929</v>
      </c>
      <c r="E3833" s="291" t="s">
        <v>1166</v>
      </c>
      <c r="F3833" s="291" t="s">
        <v>1167</v>
      </c>
      <c r="G3833" s="291" t="s">
        <v>1170</v>
      </c>
      <c r="H3833" s="294">
        <v>18.22</v>
      </c>
      <c r="I3833" s="294">
        <v>36.44</v>
      </c>
      <c r="J3833" s="291" t="s">
        <v>1169</v>
      </c>
      <c r="K3833" s="294">
        <v>227.75</v>
      </c>
      <c r="L3833" s="294">
        <v>3473.25</v>
      </c>
      <c r="M3833" s="294">
        <v>3245.5</v>
      </c>
      <c r="N3833" s="291" t="s">
        <v>42</v>
      </c>
    </row>
    <row r="3834" s="291" customFormat="1" hidden="1" outlineLevel="2" spans="1:14">
      <c r="A3834" s="291">
        <v>3495</v>
      </c>
      <c r="B3834" s="291" t="s">
        <v>1164</v>
      </c>
      <c r="C3834" s="291" t="s">
        <v>1855</v>
      </c>
      <c r="D3834" s="291" t="s">
        <v>929</v>
      </c>
      <c r="E3834" s="291" t="s">
        <v>1166</v>
      </c>
      <c r="F3834" s="291" t="s">
        <v>1167</v>
      </c>
      <c r="G3834" s="291" t="s">
        <v>1171</v>
      </c>
      <c r="H3834" s="294">
        <v>18.22</v>
      </c>
      <c r="I3834" s="294">
        <v>36.44</v>
      </c>
      <c r="J3834" s="291" t="s">
        <v>1169</v>
      </c>
      <c r="K3834" s="294">
        <v>227.75</v>
      </c>
      <c r="L3834" s="294">
        <v>3473.25</v>
      </c>
      <c r="M3834" s="294">
        <v>3245.5</v>
      </c>
      <c r="N3834" s="291" t="s">
        <v>42</v>
      </c>
    </row>
    <row r="3835" s="291" customFormat="1" hidden="1" outlineLevel="2" spans="1:14">
      <c r="A3835" s="291">
        <v>3496</v>
      </c>
      <c r="B3835" s="291" t="s">
        <v>1164</v>
      </c>
      <c r="C3835" s="291" t="s">
        <v>1855</v>
      </c>
      <c r="D3835" s="291" t="s">
        <v>929</v>
      </c>
      <c r="E3835" s="291" t="s">
        <v>1166</v>
      </c>
      <c r="F3835" s="291" t="s">
        <v>1167</v>
      </c>
      <c r="G3835" s="291" t="s">
        <v>1172</v>
      </c>
      <c r="H3835" s="294">
        <v>18.22</v>
      </c>
      <c r="I3835" s="294">
        <v>36.44</v>
      </c>
      <c r="J3835" s="291" t="s">
        <v>1169</v>
      </c>
      <c r="K3835" s="294">
        <v>227.75</v>
      </c>
      <c r="L3835" s="294">
        <v>3473.25</v>
      </c>
      <c r="M3835" s="294">
        <v>3245.5</v>
      </c>
      <c r="N3835" s="291" t="s">
        <v>42</v>
      </c>
    </row>
    <row r="3836" s="291" customFormat="1" hidden="1" outlineLevel="2" spans="1:14">
      <c r="A3836" s="291">
        <v>3497</v>
      </c>
      <c r="B3836" s="291" t="s">
        <v>1164</v>
      </c>
      <c r="C3836" s="291" t="s">
        <v>1855</v>
      </c>
      <c r="D3836" s="291" t="s">
        <v>929</v>
      </c>
      <c r="E3836" s="291" t="s">
        <v>1166</v>
      </c>
      <c r="F3836" s="291" t="s">
        <v>1167</v>
      </c>
      <c r="G3836" s="291" t="s">
        <v>1173</v>
      </c>
      <c r="H3836" s="294">
        <v>18.22</v>
      </c>
      <c r="I3836" s="294">
        <v>36.44</v>
      </c>
      <c r="J3836" s="291" t="s">
        <v>1169</v>
      </c>
      <c r="K3836" s="294">
        <v>227.75</v>
      </c>
      <c r="L3836" s="294">
        <v>3473.25</v>
      </c>
      <c r="M3836" s="294">
        <v>3245.5</v>
      </c>
      <c r="N3836" s="291" t="s">
        <v>42</v>
      </c>
    </row>
    <row r="3837" s="291" customFormat="1" hidden="1" outlineLevel="2" spans="1:14">
      <c r="A3837" s="291">
        <v>3498</v>
      </c>
      <c r="B3837" s="291" t="s">
        <v>1164</v>
      </c>
      <c r="C3837" s="291" t="s">
        <v>1855</v>
      </c>
      <c r="D3837" s="291" t="s">
        <v>929</v>
      </c>
      <c r="E3837" s="291" t="s">
        <v>1166</v>
      </c>
      <c r="F3837" s="291" t="s">
        <v>1167</v>
      </c>
      <c r="G3837" s="291" t="s">
        <v>1174</v>
      </c>
      <c r="H3837" s="294">
        <v>18.22</v>
      </c>
      <c r="I3837" s="294">
        <v>36.44</v>
      </c>
      <c r="J3837" s="291" t="s">
        <v>1169</v>
      </c>
      <c r="K3837" s="294">
        <v>227.75</v>
      </c>
      <c r="L3837" s="294">
        <v>3473.25</v>
      </c>
      <c r="M3837" s="294">
        <v>3245.5</v>
      </c>
      <c r="N3837" s="291" t="s">
        <v>42</v>
      </c>
    </row>
    <row r="3838" s="291" customFormat="1" hidden="1" outlineLevel="2" spans="1:14">
      <c r="A3838" s="291">
        <v>3499</v>
      </c>
      <c r="B3838" s="291" t="s">
        <v>1164</v>
      </c>
      <c r="C3838" s="291" t="s">
        <v>1855</v>
      </c>
      <c r="D3838" s="291" t="s">
        <v>929</v>
      </c>
      <c r="E3838" s="291" t="s">
        <v>1166</v>
      </c>
      <c r="F3838" s="291" t="s">
        <v>1167</v>
      </c>
      <c r="G3838" s="291" t="s">
        <v>1175</v>
      </c>
      <c r="H3838" s="294">
        <v>18.22</v>
      </c>
      <c r="I3838" s="294">
        <v>36.44</v>
      </c>
      <c r="J3838" s="291" t="s">
        <v>1169</v>
      </c>
      <c r="K3838" s="294">
        <v>227.75</v>
      </c>
      <c r="L3838" s="294">
        <v>3473.25</v>
      </c>
      <c r="M3838" s="294">
        <v>3245.5</v>
      </c>
      <c r="N3838" s="291" t="s">
        <v>42</v>
      </c>
    </row>
    <row r="3839" s="291" customFormat="1" outlineLevel="1" collapsed="1" spans="4:14">
      <c r="D3839" s="293" t="s">
        <v>1856</v>
      </c>
      <c r="H3839" s="294">
        <f>SUBTOTAL(9,H3832:H3838)</f>
        <v>127.54</v>
      </c>
      <c r="I3839" s="294">
        <f>SUBTOTAL(9,I3832:I3838)</f>
        <v>255.08</v>
      </c>
      <c r="K3839" s="294"/>
      <c r="L3839" s="294"/>
      <c r="M3839" s="294"/>
      <c r="N3839" s="291">
        <f>SUBTOTAL(9,N3832:N3838)</f>
        <v>0</v>
      </c>
    </row>
    <row r="3840" s="291" customFormat="1" hidden="1" outlineLevel="2" spans="1:14">
      <c r="A3840" s="291">
        <v>3500</v>
      </c>
      <c r="B3840" s="291" t="s">
        <v>1164</v>
      </c>
      <c r="C3840" s="291" t="s">
        <v>1857</v>
      </c>
      <c r="D3840" s="291" t="s">
        <v>883</v>
      </c>
      <c r="E3840" s="291" t="s">
        <v>1166</v>
      </c>
      <c r="F3840" s="291" t="s">
        <v>1167</v>
      </c>
      <c r="G3840" s="291" t="s">
        <v>1168</v>
      </c>
      <c r="H3840" s="294">
        <v>18.22</v>
      </c>
      <c r="I3840" s="294">
        <v>36.44</v>
      </c>
      <c r="J3840" s="291" t="s">
        <v>1169</v>
      </c>
      <c r="K3840" s="294">
        <v>227.75</v>
      </c>
      <c r="L3840" s="294">
        <v>3473.25</v>
      </c>
      <c r="M3840" s="294">
        <v>3245.5</v>
      </c>
      <c r="N3840" s="291" t="s">
        <v>42</v>
      </c>
    </row>
    <row r="3841" s="291" customFormat="1" hidden="1" outlineLevel="2" spans="1:14">
      <c r="A3841" s="291">
        <v>3501</v>
      </c>
      <c r="B3841" s="291" t="s">
        <v>1164</v>
      </c>
      <c r="C3841" s="291" t="s">
        <v>1857</v>
      </c>
      <c r="D3841" s="291" t="s">
        <v>883</v>
      </c>
      <c r="E3841" s="291" t="s">
        <v>1166</v>
      </c>
      <c r="F3841" s="291" t="s">
        <v>1167</v>
      </c>
      <c r="G3841" s="291" t="s">
        <v>1170</v>
      </c>
      <c r="H3841" s="294">
        <v>18.22</v>
      </c>
      <c r="I3841" s="294">
        <v>36.44</v>
      </c>
      <c r="J3841" s="291" t="s">
        <v>1169</v>
      </c>
      <c r="K3841" s="294">
        <v>227.75</v>
      </c>
      <c r="L3841" s="294">
        <v>3473.25</v>
      </c>
      <c r="M3841" s="294">
        <v>3245.5</v>
      </c>
      <c r="N3841" s="291" t="s">
        <v>42</v>
      </c>
    </row>
    <row r="3842" s="291" customFormat="1" hidden="1" outlineLevel="2" spans="1:14">
      <c r="A3842" s="291">
        <v>3502</v>
      </c>
      <c r="B3842" s="291" t="s">
        <v>1164</v>
      </c>
      <c r="C3842" s="291" t="s">
        <v>1857</v>
      </c>
      <c r="D3842" s="291" t="s">
        <v>883</v>
      </c>
      <c r="E3842" s="291" t="s">
        <v>1166</v>
      </c>
      <c r="F3842" s="291" t="s">
        <v>1167</v>
      </c>
      <c r="G3842" s="291" t="s">
        <v>1171</v>
      </c>
      <c r="H3842" s="294">
        <v>18.22</v>
      </c>
      <c r="I3842" s="294">
        <v>36.44</v>
      </c>
      <c r="J3842" s="291" t="s">
        <v>1169</v>
      </c>
      <c r="K3842" s="294">
        <v>227.75</v>
      </c>
      <c r="L3842" s="294">
        <v>3473.25</v>
      </c>
      <c r="M3842" s="294">
        <v>3245.5</v>
      </c>
      <c r="N3842" s="291" t="s">
        <v>42</v>
      </c>
    </row>
    <row r="3843" s="291" customFormat="1" hidden="1" outlineLevel="2" spans="1:14">
      <c r="A3843" s="291">
        <v>3503</v>
      </c>
      <c r="B3843" s="291" t="s">
        <v>1164</v>
      </c>
      <c r="C3843" s="291" t="s">
        <v>1857</v>
      </c>
      <c r="D3843" s="291" t="s">
        <v>883</v>
      </c>
      <c r="E3843" s="291" t="s">
        <v>1166</v>
      </c>
      <c r="F3843" s="291" t="s">
        <v>1167</v>
      </c>
      <c r="G3843" s="291" t="s">
        <v>1172</v>
      </c>
      <c r="H3843" s="294">
        <v>18.22</v>
      </c>
      <c r="I3843" s="294">
        <v>36.44</v>
      </c>
      <c r="J3843" s="291" t="s">
        <v>1169</v>
      </c>
      <c r="K3843" s="294">
        <v>227.75</v>
      </c>
      <c r="L3843" s="294">
        <v>3473.25</v>
      </c>
      <c r="M3843" s="294">
        <v>3245.5</v>
      </c>
      <c r="N3843" s="291" t="s">
        <v>42</v>
      </c>
    </row>
    <row r="3844" s="291" customFormat="1" hidden="1" outlineLevel="2" spans="1:14">
      <c r="A3844" s="291">
        <v>3504</v>
      </c>
      <c r="B3844" s="291" t="s">
        <v>1164</v>
      </c>
      <c r="C3844" s="291" t="s">
        <v>1857</v>
      </c>
      <c r="D3844" s="291" t="s">
        <v>883</v>
      </c>
      <c r="E3844" s="291" t="s">
        <v>1166</v>
      </c>
      <c r="F3844" s="291" t="s">
        <v>1167</v>
      </c>
      <c r="G3844" s="291" t="s">
        <v>1173</v>
      </c>
      <c r="H3844" s="294">
        <v>18.22</v>
      </c>
      <c r="I3844" s="294">
        <v>36.44</v>
      </c>
      <c r="J3844" s="291" t="s">
        <v>1169</v>
      </c>
      <c r="K3844" s="294">
        <v>227.75</v>
      </c>
      <c r="L3844" s="294">
        <v>3473.25</v>
      </c>
      <c r="M3844" s="294">
        <v>3245.5</v>
      </c>
      <c r="N3844" s="291" t="s">
        <v>42</v>
      </c>
    </row>
    <row r="3845" s="291" customFormat="1" hidden="1" outlineLevel="2" spans="1:14">
      <c r="A3845" s="291">
        <v>3505</v>
      </c>
      <c r="B3845" s="291" t="s">
        <v>1164</v>
      </c>
      <c r="C3845" s="291" t="s">
        <v>1857</v>
      </c>
      <c r="D3845" s="291" t="s">
        <v>883</v>
      </c>
      <c r="E3845" s="291" t="s">
        <v>1166</v>
      </c>
      <c r="F3845" s="291" t="s">
        <v>1167</v>
      </c>
      <c r="G3845" s="291" t="s">
        <v>1174</v>
      </c>
      <c r="H3845" s="294">
        <v>18.22</v>
      </c>
      <c r="I3845" s="294">
        <v>36.44</v>
      </c>
      <c r="J3845" s="291" t="s">
        <v>1169</v>
      </c>
      <c r="K3845" s="294">
        <v>227.75</v>
      </c>
      <c r="L3845" s="294">
        <v>3473.25</v>
      </c>
      <c r="M3845" s="294">
        <v>3245.5</v>
      </c>
      <c r="N3845" s="291" t="s">
        <v>42</v>
      </c>
    </row>
    <row r="3846" s="291" customFormat="1" hidden="1" outlineLevel="2" spans="1:14">
      <c r="A3846" s="291">
        <v>3506</v>
      </c>
      <c r="B3846" s="291" t="s">
        <v>1164</v>
      </c>
      <c r="C3846" s="291" t="s">
        <v>1857</v>
      </c>
      <c r="D3846" s="291" t="s">
        <v>883</v>
      </c>
      <c r="E3846" s="291" t="s">
        <v>1166</v>
      </c>
      <c r="F3846" s="291" t="s">
        <v>1167</v>
      </c>
      <c r="G3846" s="291" t="s">
        <v>1175</v>
      </c>
      <c r="H3846" s="294">
        <v>18.22</v>
      </c>
      <c r="I3846" s="294">
        <v>36.44</v>
      </c>
      <c r="J3846" s="291" t="s">
        <v>1169</v>
      </c>
      <c r="K3846" s="294">
        <v>227.75</v>
      </c>
      <c r="L3846" s="294">
        <v>3473.25</v>
      </c>
      <c r="M3846" s="294">
        <v>3245.5</v>
      </c>
      <c r="N3846" s="291" t="s">
        <v>42</v>
      </c>
    </row>
    <row r="3847" s="291" customFormat="1" outlineLevel="1" collapsed="1" spans="4:14">
      <c r="D3847" s="293" t="s">
        <v>1858</v>
      </c>
      <c r="H3847" s="294">
        <f>SUBTOTAL(9,H3840:H3846)</f>
        <v>127.54</v>
      </c>
      <c r="I3847" s="294">
        <f>SUBTOTAL(9,I3840:I3846)</f>
        <v>255.08</v>
      </c>
      <c r="K3847" s="294"/>
      <c r="L3847" s="294"/>
      <c r="M3847" s="294"/>
      <c r="N3847" s="291">
        <f>SUBTOTAL(9,N3840:N3846)</f>
        <v>0</v>
      </c>
    </row>
    <row r="3848" s="291" customFormat="1" hidden="1" outlineLevel="2" spans="1:14">
      <c r="A3848" s="291">
        <v>3507</v>
      </c>
      <c r="B3848" s="291" t="s">
        <v>1164</v>
      </c>
      <c r="C3848" s="291" t="s">
        <v>1859</v>
      </c>
      <c r="D3848" s="291" t="s">
        <v>941</v>
      </c>
      <c r="E3848" s="291" t="s">
        <v>1166</v>
      </c>
      <c r="F3848" s="291" t="s">
        <v>1167</v>
      </c>
      <c r="G3848" s="291" t="s">
        <v>1170</v>
      </c>
      <c r="H3848" s="294">
        <v>18.22</v>
      </c>
      <c r="I3848" s="294">
        <v>36.44</v>
      </c>
      <c r="J3848" s="291" t="s">
        <v>1169</v>
      </c>
      <c r="K3848" s="294">
        <v>227.75</v>
      </c>
      <c r="L3848" s="294">
        <v>3473.25</v>
      </c>
      <c r="M3848" s="294">
        <v>3245.5</v>
      </c>
      <c r="N3848" s="291" t="s">
        <v>42</v>
      </c>
    </row>
    <row r="3849" s="291" customFormat="1" hidden="1" outlineLevel="2" spans="1:14">
      <c r="A3849" s="291">
        <v>3508</v>
      </c>
      <c r="B3849" s="291" t="s">
        <v>1164</v>
      </c>
      <c r="C3849" s="291" t="s">
        <v>1859</v>
      </c>
      <c r="D3849" s="291" t="s">
        <v>941</v>
      </c>
      <c r="E3849" s="291" t="s">
        <v>1166</v>
      </c>
      <c r="F3849" s="291" t="s">
        <v>1167</v>
      </c>
      <c r="G3849" s="291" t="s">
        <v>1171</v>
      </c>
      <c r="H3849" s="294">
        <v>18.22</v>
      </c>
      <c r="I3849" s="294">
        <v>36.44</v>
      </c>
      <c r="J3849" s="291" t="s">
        <v>1169</v>
      </c>
      <c r="K3849" s="294">
        <v>227.75</v>
      </c>
      <c r="L3849" s="294">
        <v>3473.25</v>
      </c>
      <c r="M3849" s="294">
        <v>3245.5</v>
      </c>
      <c r="N3849" s="291" t="s">
        <v>42</v>
      </c>
    </row>
    <row r="3850" s="291" customFormat="1" hidden="1" outlineLevel="2" spans="1:14">
      <c r="A3850" s="291">
        <v>3509</v>
      </c>
      <c r="B3850" s="291" t="s">
        <v>1164</v>
      </c>
      <c r="C3850" s="291" t="s">
        <v>1859</v>
      </c>
      <c r="D3850" s="291" t="s">
        <v>941</v>
      </c>
      <c r="E3850" s="291" t="s">
        <v>1166</v>
      </c>
      <c r="F3850" s="291" t="s">
        <v>1167</v>
      </c>
      <c r="G3850" s="291" t="s">
        <v>1172</v>
      </c>
      <c r="H3850" s="294">
        <v>18.22</v>
      </c>
      <c r="I3850" s="294">
        <v>36.44</v>
      </c>
      <c r="J3850" s="291" t="s">
        <v>1169</v>
      </c>
      <c r="K3850" s="294">
        <v>227.75</v>
      </c>
      <c r="L3850" s="294">
        <v>3473.25</v>
      </c>
      <c r="M3850" s="294">
        <v>3245.5</v>
      </c>
      <c r="N3850" s="291" t="s">
        <v>42</v>
      </c>
    </row>
    <row r="3851" s="291" customFormat="1" hidden="1" outlineLevel="2" spans="1:14">
      <c r="A3851" s="291">
        <v>3510</v>
      </c>
      <c r="B3851" s="291" t="s">
        <v>1164</v>
      </c>
      <c r="C3851" s="291" t="s">
        <v>1859</v>
      </c>
      <c r="D3851" s="291" t="s">
        <v>941</v>
      </c>
      <c r="E3851" s="291" t="s">
        <v>1166</v>
      </c>
      <c r="F3851" s="291" t="s">
        <v>1167</v>
      </c>
      <c r="G3851" s="291" t="s">
        <v>1173</v>
      </c>
      <c r="H3851" s="294">
        <v>18.22</v>
      </c>
      <c r="I3851" s="294">
        <v>36.44</v>
      </c>
      <c r="J3851" s="291" t="s">
        <v>1169</v>
      </c>
      <c r="K3851" s="294">
        <v>227.75</v>
      </c>
      <c r="L3851" s="294">
        <v>3473.25</v>
      </c>
      <c r="M3851" s="294">
        <v>3245.5</v>
      </c>
      <c r="N3851" s="291" t="s">
        <v>42</v>
      </c>
    </row>
    <row r="3852" s="291" customFormat="1" hidden="1" outlineLevel="2" spans="1:14">
      <c r="A3852" s="291">
        <v>3511</v>
      </c>
      <c r="B3852" s="291" t="s">
        <v>1164</v>
      </c>
      <c r="C3852" s="291" t="s">
        <v>1859</v>
      </c>
      <c r="D3852" s="291" t="s">
        <v>941</v>
      </c>
      <c r="E3852" s="291" t="s">
        <v>1166</v>
      </c>
      <c r="F3852" s="291" t="s">
        <v>1167</v>
      </c>
      <c r="G3852" s="291" t="s">
        <v>1174</v>
      </c>
      <c r="H3852" s="294">
        <v>18.22</v>
      </c>
      <c r="I3852" s="294">
        <v>36.44</v>
      </c>
      <c r="J3852" s="291" t="s">
        <v>1169</v>
      </c>
      <c r="K3852" s="294">
        <v>227.75</v>
      </c>
      <c r="L3852" s="294">
        <v>3473.25</v>
      </c>
      <c r="M3852" s="294">
        <v>3245.5</v>
      </c>
      <c r="N3852" s="291" t="s">
        <v>42</v>
      </c>
    </row>
    <row r="3853" s="291" customFormat="1" hidden="1" outlineLevel="2" spans="1:14">
      <c r="A3853" s="291">
        <v>3512</v>
      </c>
      <c r="B3853" s="291" t="s">
        <v>1164</v>
      </c>
      <c r="C3853" s="291" t="s">
        <v>1859</v>
      </c>
      <c r="D3853" s="291" t="s">
        <v>941</v>
      </c>
      <c r="E3853" s="291" t="s">
        <v>1166</v>
      </c>
      <c r="F3853" s="291" t="s">
        <v>1167</v>
      </c>
      <c r="G3853" s="291" t="s">
        <v>1175</v>
      </c>
      <c r="H3853" s="294">
        <v>18.22</v>
      </c>
      <c r="I3853" s="294">
        <v>36.44</v>
      </c>
      <c r="J3853" s="291" t="s">
        <v>1169</v>
      </c>
      <c r="K3853" s="294">
        <v>227.75</v>
      </c>
      <c r="L3853" s="294">
        <v>3473.25</v>
      </c>
      <c r="M3853" s="294">
        <v>3245.5</v>
      </c>
      <c r="N3853" s="291" t="s">
        <v>42</v>
      </c>
    </row>
    <row r="3854" s="291" customFormat="1" outlineLevel="1" collapsed="1" spans="4:14">
      <c r="D3854" s="293" t="s">
        <v>1860</v>
      </c>
      <c r="H3854" s="294">
        <f>SUBTOTAL(9,H3848:H3853)</f>
        <v>109.32</v>
      </c>
      <c r="I3854" s="294">
        <f>SUBTOTAL(9,I3848:I3853)</f>
        <v>218.64</v>
      </c>
      <c r="K3854" s="294"/>
      <c r="L3854" s="294"/>
      <c r="M3854" s="294"/>
      <c r="N3854" s="291">
        <f>SUBTOTAL(9,N3848:N3853)</f>
        <v>0</v>
      </c>
    </row>
    <row r="3855" s="291" customFormat="1" hidden="1" outlineLevel="2" spans="1:14">
      <c r="A3855" s="291">
        <v>3513</v>
      </c>
      <c r="B3855" s="291" t="s">
        <v>1164</v>
      </c>
      <c r="C3855" s="291" t="s">
        <v>1861</v>
      </c>
      <c r="D3855" s="291" t="s">
        <v>979</v>
      </c>
      <c r="E3855" s="291" t="s">
        <v>1166</v>
      </c>
      <c r="F3855" s="291" t="s">
        <v>1167</v>
      </c>
      <c r="G3855" s="291" t="s">
        <v>1171</v>
      </c>
      <c r="H3855" s="294">
        <v>18.22</v>
      </c>
      <c r="I3855" s="294">
        <v>36.44</v>
      </c>
      <c r="J3855" s="291" t="s">
        <v>1169</v>
      </c>
      <c r="K3855" s="294">
        <v>227.75</v>
      </c>
      <c r="L3855" s="294">
        <v>3473.25</v>
      </c>
      <c r="M3855" s="294">
        <v>3245.5</v>
      </c>
      <c r="N3855" s="291" t="s">
        <v>42</v>
      </c>
    </row>
    <row r="3856" s="291" customFormat="1" hidden="1" outlineLevel="2" spans="1:14">
      <c r="A3856" s="291">
        <v>3514</v>
      </c>
      <c r="B3856" s="291" t="s">
        <v>1164</v>
      </c>
      <c r="C3856" s="291" t="s">
        <v>1861</v>
      </c>
      <c r="D3856" s="291" t="s">
        <v>979</v>
      </c>
      <c r="E3856" s="291" t="s">
        <v>1166</v>
      </c>
      <c r="F3856" s="291" t="s">
        <v>1167</v>
      </c>
      <c r="G3856" s="291" t="s">
        <v>1172</v>
      </c>
      <c r="H3856" s="294">
        <v>18.22</v>
      </c>
      <c r="I3856" s="294">
        <v>36.44</v>
      </c>
      <c r="J3856" s="291" t="s">
        <v>1169</v>
      </c>
      <c r="K3856" s="294">
        <v>227.75</v>
      </c>
      <c r="L3856" s="294">
        <v>3473.25</v>
      </c>
      <c r="M3856" s="294">
        <v>3245.5</v>
      </c>
      <c r="N3856" s="291" t="s">
        <v>42</v>
      </c>
    </row>
    <row r="3857" s="291" customFormat="1" hidden="1" outlineLevel="2" spans="1:14">
      <c r="A3857" s="291">
        <v>3515</v>
      </c>
      <c r="B3857" s="291" t="s">
        <v>1164</v>
      </c>
      <c r="C3857" s="291" t="s">
        <v>1861</v>
      </c>
      <c r="D3857" s="291" t="s">
        <v>979</v>
      </c>
      <c r="E3857" s="291" t="s">
        <v>1166</v>
      </c>
      <c r="F3857" s="291" t="s">
        <v>1167</v>
      </c>
      <c r="G3857" s="291" t="s">
        <v>1173</v>
      </c>
      <c r="H3857" s="294">
        <v>18.22</v>
      </c>
      <c r="I3857" s="294">
        <v>36.44</v>
      </c>
      <c r="J3857" s="291" t="s">
        <v>1169</v>
      </c>
      <c r="K3857" s="294">
        <v>227.75</v>
      </c>
      <c r="L3857" s="294">
        <v>3473.25</v>
      </c>
      <c r="M3857" s="294">
        <v>3245.5</v>
      </c>
      <c r="N3857" s="291" t="s">
        <v>42</v>
      </c>
    </row>
    <row r="3858" s="291" customFormat="1" hidden="1" outlineLevel="2" spans="1:14">
      <c r="A3858" s="291">
        <v>3516</v>
      </c>
      <c r="B3858" s="291" t="s">
        <v>1164</v>
      </c>
      <c r="C3858" s="291" t="s">
        <v>1861</v>
      </c>
      <c r="D3858" s="291" t="s">
        <v>979</v>
      </c>
      <c r="E3858" s="291" t="s">
        <v>1166</v>
      </c>
      <c r="F3858" s="291" t="s">
        <v>1167</v>
      </c>
      <c r="G3858" s="291" t="s">
        <v>1174</v>
      </c>
      <c r="H3858" s="294">
        <v>18.22</v>
      </c>
      <c r="I3858" s="294">
        <v>36.44</v>
      </c>
      <c r="J3858" s="291" t="s">
        <v>1169</v>
      </c>
      <c r="K3858" s="294">
        <v>227.75</v>
      </c>
      <c r="L3858" s="294">
        <v>3473.25</v>
      </c>
      <c r="M3858" s="294">
        <v>3245.5</v>
      </c>
      <c r="N3858" s="291" t="s">
        <v>42</v>
      </c>
    </row>
    <row r="3859" s="291" customFormat="1" hidden="1" outlineLevel="2" spans="1:14">
      <c r="A3859" s="291">
        <v>3517</v>
      </c>
      <c r="B3859" s="291" t="s">
        <v>1164</v>
      </c>
      <c r="C3859" s="291" t="s">
        <v>1861</v>
      </c>
      <c r="D3859" s="291" t="s">
        <v>979</v>
      </c>
      <c r="E3859" s="291" t="s">
        <v>1166</v>
      </c>
      <c r="F3859" s="291" t="s">
        <v>1167</v>
      </c>
      <c r="G3859" s="291" t="s">
        <v>1175</v>
      </c>
      <c r="H3859" s="294">
        <v>18.22</v>
      </c>
      <c r="I3859" s="294">
        <v>36.44</v>
      </c>
      <c r="J3859" s="291" t="s">
        <v>1169</v>
      </c>
      <c r="K3859" s="294">
        <v>227.75</v>
      </c>
      <c r="L3859" s="294">
        <v>3473.25</v>
      </c>
      <c r="M3859" s="294">
        <v>3245.5</v>
      </c>
      <c r="N3859" s="291" t="s">
        <v>42</v>
      </c>
    </row>
    <row r="3860" s="291" customFormat="1" outlineLevel="1" collapsed="1" spans="4:14">
      <c r="D3860" s="293" t="s">
        <v>1862</v>
      </c>
      <c r="H3860" s="294">
        <f>SUBTOTAL(9,H3855:H3859)</f>
        <v>91.1</v>
      </c>
      <c r="I3860" s="294">
        <f>SUBTOTAL(9,I3855:I3859)</f>
        <v>182.2</v>
      </c>
      <c r="K3860" s="294"/>
      <c r="L3860" s="294"/>
      <c r="M3860" s="294"/>
      <c r="N3860" s="291">
        <f>SUBTOTAL(9,N3855:N3859)</f>
        <v>0</v>
      </c>
    </row>
    <row r="3861" s="291" customFormat="1" hidden="1" outlineLevel="2" spans="1:14">
      <c r="A3861" s="291">
        <v>3518</v>
      </c>
      <c r="B3861" s="291" t="s">
        <v>1164</v>
      </c>
      <c r="C3861" s="291" t="s">
        <v>1863</v>
      </c>
      <c r="D3861" s="291" t="s">
        <v>971</v>
      </c>
      <c r="E3861" s="291" t="s">
        <v>1166</v>
      </c>
      <c r="F3861" s="291" t="s">
        <v>1167</v>
      </c>
      <c r="G3861" s="291" t="s">
        <v>1171</v>
      </c>
      <c r="H3861" s="294">
        <v>18.22</v>
      </c>
      <c r="I3861" s="294">
        <v>36.44</v>
      </c>
      <c r="J3861" s="291" t="s">
        <v>1169</v>
      </c>
      <c r="K3861" s="294">
        <v>227.75</v>
      </c>
      <c r="L3861" s="294">
        <v>3473.25</v>
      </c>
      <c r="M3861" s="294">
        <v>3245.5</v>
      </c>
      <c r="N3861" s="291" t="s">
        <v>42</v>
      </c>
    </row>
    <row r="3862" s="291" customFormat="1" hidden="1" outlineLevel="2" spans="1:14">
      <c r="A3862" s="291">
        <v>3519</v>
      </c>
      <c r="B3862" s="291" t="s">
        <v>1164</v>
      </c>
      <c r="C3862" s="291" t="s">
        <v>1863</v>
      </c>
      <c r="D3862" s="291" t="s">
        <v>971</v>
      </c>
      <c r="E3862" s="291" t="s">
        <v>1166</v>
      </c>
      <c r="F3862" s="291" t="s">
        <v>1167</v>
      </c>
      <c r="G3862" s="291" t="s">
        <v>1172</v>
      </c>
      <c r="H3862" s="294">
        <v>18.22</v>
      </c>
      <c r="I3862" s="294">
        <v>36.44</v>
      </c>
      <c r="J3862" s="291" t="s">
        <v>1169</v>
      </c>
      <c r="K3862" s="294">
        <v>227.75</v>
      </c>
      <c r="L3862" s="294">
        <v>3473.25</v>
      </c>
      <c r="M3862" s="294">
        <v>3245.5</v>
      </c>
      <c r="N3862" s="291" t="s">
        <v>42</v>
      </c>
    </row>
    <row r="3863" s="291" customFormat="1" hidden="1" outlineLevel="2" spans="1:14">
      <c r="A3863" s="291">
        <v>3520</v>
      </c>
      <c r="B3863" s="291" t="s">
        <v>1164</v>
      </c>
      <c r="C3863" s="291" t="s">
        <v>1863</v>
      </c>
      <c r="D3863" s="291" t="s">
        <v>971</v>
      </c>
      <c r="E3863" s="291" t="s">
        <v>1166</v>
      </c>
      <c r="F3863" s="291" t="s">
        <v>1167</v>
      </c>
      <c r="G3863" s="291" t="s">
        <v>1173</v>
      </c>
      <c r="H3863" s="294">
        <v>18.22</v>
      </c>
      <c r="I3863" s="294">
        <v>36.44</v>
      </c>
      <c r="J3863" s="291" t="s">
        <v>1169</v>
      </c>
      <c r="K3863" s="294">
        <v>227.75</v>
      </c>
      <c r="L3863" s="294">
        <v>3473.25</v>
      </c>
      <c r="M3863" s="294">
        <v>3245.5</v>
      </c>
      <c r="N3863" s="291" t="s">
        <v>42</v>
      </c>
    </row>
    <row r="3864" s="291" customFormat="1" hidden="1" outlineLevel="2" spans="1:14">
      <c r="A3864" s="291">
        <v>3521</v>
      </c>
      <c r="B3864" s="291" t="s">
        <v>1164</v>
      </c>
      <c r="C3864" s="291" t="s">
        <v>1863</v>
      </c>
      <c r="D3864" s="291" t="s">
        <v>971</v>
      </c>
      <c r="E3864" s="291" t="s">
        <v>1166</v>
      </c>
      <c r="F3864" s="291" t="s">
        <v>1167</v>
      </c>
      <c r="G3864" s="291" t="s">
        <v>1174</v>
      </c>
      <c r="H3864" s="294">
        <v>18.22</v>
      </c>
      <c r="I3864" s="294">
        <v>36.44</v>
      </c>
      <c r="J3864" s="291" t="s">
        <v>1169</v>
      </c>
      <c r="K3864" s="294">
        <v>227.75</v>
      </c>
      <c r="L3864" s="294">
        <v>3473.25</v>
      </c>
      <c r="M3864" s="294">
        <v>3245.5</v>
      </c>
      <c r="N3864" s="291" t="s">
        <v>42</v>
      </c>
    </row>
    <row r="3865" s="291" customFormat="1" hidden="1" outlineLevel="2" spans="1:14">
      <c r="A3865" s="291">
        <v>3522</v>
      </c>
      <c r="B3865" s="291" t="s">
        <v>1164</v>
      </c>
      <c r="C3865" s="291" t="s">
        <v>1863</v>
      </c>
      <c r="D3865" s="291" t="s">
        <v>971</v>
      </c>
      <c r="E3865" s="291" t="s">
        <v>1166</v>
      </c>
      <c r="F3865" s="291" t="s">
        <v>1167</v>
      </c>
      <c r="G3865" s="291" t="s">
        <v>1175</v>
      </c>
      <c r="H3865" s="294">
        <v>18.22</v>
      </c>
      <c r="I3865" s="294">
        <v>36.44</v>
      </c>
      <c r="J3865" s="291" t="s">
        <v>1169</v>
      </c>
      <c r="K3865" s="294">
        <v>227.75</v>
      </c>
      <c r="L3865" s="294">
        <v>3473.25</v>
      </c>
      <c r="M3865" s="294">
        <v>3245.5</v>
      </c>
      <c r="N3865" s="291" t="s">
        <v>42</v>
      </c>
    </row>
    <row r="3866" s="291" customFormat="1" outlineLevel="1" collapsed="1" spans="4:14">
      <c r="D3866" s="293" t="s">
        <v>1864</v>
      </c>
      <c r="H3866" s="294">
        <f>SUBTOTAL(9,H3861:H3865)</f>
        <v>91.1</v>
      </c>
      <c r="I3866" s="294">
        <f>SUBTOTAL(9,I3861:I3865)</f>
        <v>182.2</v>
      </c>
      <c r="K3866" s="294"/>
      <c r="L3866" s="294"/>
      <c r="M3866" s="294"/>
      <c r="N3866" s="291">
        <f>SUBTOTAL(9,N3861:N3865)</f>
        <v>0</v>
      </c>
    </row>
    <row r="3867" s="291" customFormat="1" hidden="1" outlineLevel="2" spans="1:14">
      <c r="A3867" s="291">
        <v>3523</v>
      </c>
      <c r="B3867" s="291" t="s">
        <v>1164</v>
      </c>
      <c r="C3867" s="291" t="s">
        <v>1865</v>
      </c>
      <c r="D3867" s="291" t="s">
        <v>965</v>
      </c>
      <c r="E3867" s="291" t="s">
        <v>1166</v>
      </c>
      <c r="F3867" s="291" t="s">
        <v>1167</v>
      </c>
      <c r="G3867" s="291" t="s">
        <v>1171</v>
      </c>
      <c r="H3867" s="294">
        <v>18.22</v>
      </c>
      <c r="I3867" s="294">
        <v>36.44</v>
      </c>
      <c r="J3867" s="291" t="s">
        <v>1169</v>
      </c>
      <c r="K3867" s="294">
        <v>227.75</v>
      </c>
      <c r="L3867" s="294">
        <v>3473.25</v>
      </c>
      <c r="M3867" s="294">
        <v>3245.5</v>
      </c>
      <c r="N3867" s="291" t="s">
        <v>42</v>
      </c>
    </row>
    <row r="3868" s="291" customFormat="1" hidden="1" outlineLevel="2" spans="1:14">
      <c r="A3868" s="291">
        <v>3524</v>
      </c>
      <c r="B3868" s="291" t="s">
        <v>1164</v>
      </c>
      <c r="C3868" s="291" t="s">
        <v>1865</v>
      </c>
      <c r="D3868" s="291" t="s">
        <v>965</v>
      </c>
      <c r="E3868" s="291" t="s">
        <v>1166</v>
      </c>
      <c r="F3868" s="291" t="s">
        <v>1167</v>
      </c>
      <c r="G3868" s="291" t="s">
        <v>1172</v>
      </c>
      <c r="H3868" s="294">
        <v>18.22</v>
      </c>
      <c r="I3868" s="294">
        <v>36.44</v>
      </c>
      <c r="J3868" s="291" t="s">
        <v>1169</v>
      </c>
      <c r="K3868" s="294">
        <v>227.75</v>
      </c>
      <c r="L3868" s="294">
        <v>3473.25</v>
      </c>
      <c r="M3868" s="294">
        <v>3245.5</v>
      </c>
      <c r="N3868" s="291" t="s">
        <v>42</v>
      </c>
    </row>
    <row r="3869" s="291" customFormat="1" hidden="1" outlineLevel="2" spans="1:14">
      <c r="A3869" s="291">
        <v>3525</v>
      </c>
      <c r="B3869" s="291" t="s">
        <v>1164</v>
      </c>
      <c r="C3869" s="291" t="s">
        <v>1865</v>
      </c>
      <c r="D3869" s="291" t="s">
        <v>965</v>
      </c>
      <c r="E3869" s="291" t="s">
        <v>1166</v>
      </c>
      <c r="F3869" s="291" t="s">
        <v>1167</v>
      </c>
      <c r="G3869" s="291" t="s">
        <v>1173</v>
      </c>
      <c r="H3869" s="294">
        <v>18.22</v>
      </c>
      <c r="I3869" s="294">
        <v>36.44</v>
      </c>
      <c r="J3869" s="291" t="s">
        <v>1169</v>
      </c>
      <c r="K3869" s="294">
        <v>227.75</v>
      </c>
      <c r="L3869" s="294">
        <v>3473.25</v>
      </c>
      <c r="M3869" s="294">
        <v>3245.5</v>
      </c>
      <c r="N3869" s="291" t="s">
        <v>42</v>
      </c>
    </row>
    <row r="3870" s="291" customFormat="1" hidden="1" outlineLevel="2" spans="1:14">
      <c r="A3870" s="291">
        <v>3526</v>
      </c>
      <c r="B3870" s="291" t="s">
        <v>1164</v>
      </c>
      <c r="C3870" s="291" t="s">
        <v>1865</v>
      </c>
      <c r="D3870" s="291" t="s">
        <v>965</v>
      </c>
      <c r="E3870" s="291" t="s">
        <v>1166</v>
      </c>
      <c r="F3870" s="291" t="s">
        <v>1167</v>
      </c>
      <c r="G3870" s="291" t="s">
        <v>1174</v>
      </c>
      <c r="H3870" s="294">
        <v>18.22</v>
      </c>
      <c r="I3870" s="294">
        <v>36.44</v>
      </c>
      <c r="J3870" s="291" t="s">
        <v>1169</v>
      </c>
      <c r="K3870" s="294">
        <v>227.75</v>
      </c>
      <c r="L3870" s="294">
        <v>3473.25</v>
      </c>
      <c r="M3870" s="294">
        <v>3245.5</v>
      </c>
      <c r="N3870" s="291" t="s">
        <v>42</v>
      </c>
    </row>
    <row r="3871" s="291" customFormat="1" hidden="1" outlineLevel="2" spans="1:14">
      <c r="A3871" s="291">
        <v>3527</v>
      </c>
      <c r="B3871" s="291" t="s">
        <v>1164</v>
      </c>
      <c r="C3871" s="291" t="s">
        <v>1865</v>
      </c>
      <c r="D3871" s="291" t="s">
        <v>965</v>
      </c>
      <c r="E3871" s="291" t="s">
        <v>1166</v>
      </c>
      <c r="F3871" s="291" t="s">
        <v>1167</v>
      </c>
      <c r="G3871" s="291" t="s">
        <v>1175</v>
      </c>
      <c r="H3871" s="294">
        <v>18.22</v>
      </c>
      <c r="I3871" s="294">
        <v>36.44</v>
      </c>
      <c r="J3871" s="291" t="s">
        <v>1169</v>
      </c>
      <c r="K3871" s="294">
        <v>227.75</v>
      </c>
      <c r="L3871" s="294">
        <v>3473.25</v>
      </c>
      <c r="M3871" s="294">
        <v>3245.5</v>
      </c>
      <c r="N3871" s="291" t="s">
        <v>42</v>
      </c>
    </row>
    <row r="3872" s="291" customFormat="1" outlineLevel="1" collapsed="1" spans="4:14">
      <c r="D3872" s="293" t="s">
        <v>1866</v>
      </c>
      <c r="H3872" s="294">
        <f>SUBTOTAL(9,H3867:H3871)</f>
        <v>91.1</v>
      </c>
      <c r="I3872" s="294">
        <f>SUBTOTAL(9,I3867:I3871)</f>
        <v>182.2</v>
      </c>
      <c r="K3872" s="294"/>
      <c r="L3872" s="294"/>
      <c r="M3872" s="294"/>
      <c r="N3872" s="291">
        <f>SUBTOTAL(9,N3867:N3871)</f>
        <v>0</v>
      </c>
    </row>
    <row r="3873" s="291" customFormat="1" spans="4:14">
      <c r="D3873" s="293" t="s">
        <v>37</v>
      </c>
      <c r="H3873" s="294">
        <f>SUBTOTAL(9,H2:H3871)</f>
        <v>64203.8900000041</v>
      </c>
      <c r="I3873" s="294">
        <f>SUBTOTAL(9,I2:I3871)</f>
        <v>128396.873600006</v>
      </c>
      <c r="K3873" s="294"/>
      <c r="L3873" s="294"/>
      <c r="M3873" s="294"/>
      <c r="N3873" s="291">
        <f>SUBTOTAL(9,N2:N3871)</f>
        <v>0</v>
      </c>
    </row>
  </sheetData>
  <pageMargins left="0.236111111111111" right="0.236111111111111" top="0.314583333333333" bottom="0.196527777777778" header="0.196527777777778" footer="0.118055555555556"/>
  <pageSetup paperSize="9" scale="7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346"/>
  <sheetViews>
    <sheetView workbookViewId="0">
      <selection activeCell="G138" sqref="G138"/>
    </sheetView>
  </sheetViews>
  <sheetFormatPr defaultColWidth="9" defaultRowHeight="13.5"/>
  <cols>
    <col min="1" max="1" width="12.75" style="291" customWidth="1"/>
    <col min="2" max="2" width="10.875" style="291" customWidth="1"/>
    <col min="3" max="4" width="12.375" style="291" customWidth="1"/>
    <col min="5" max="5" width="26.125" customWidth="1"/>
    <col min="8" max="8" width="22.375"/>
    <col min="9" max="10" width="16.125"/>
    <col min="12" max="12" width="8.875"/>
    <col min="13" max="13" width="14.125"/>
  </cols>
  <sheetData>
    <row r="1" spans="1:6">
      <c r="A1" s="292" t="s">
        <v>147</v>
      </c>
      <c r="B1" s="292" t="s">
        <v>1157</v>
      </c>
      <c r="C1" s="292" t="s">
        <v>1158</v>
      </c>
      <c r="D1" s="292" t="s">
        <v>10</v>
      </c>
      <c r="E1" t="s">
        <v>1867</v>
      </c>
      <c r="F1" t="s">
        <v>39</v>
      </c>
    </row>
    <row r="2" spans="1:6">
      <c r="A2" s="293" t="s">
        <v>877</v>
      </c>
      <c r="B2" s="294">
        <v>127.54</v>
      </c>
      <c r="C2" s="294">
        <v>255.08</v>
      </c>
      <c r="D2" s="294">
        <f>B2+C2</f>
        <v>382.62</v>
      </c>
      <c r="E2" t="s">
        <v>98</v>
      </c>
      <c r="F2" t="str">
        <f>VLOOKUP(A2,'1月'!C:AJ,34,0)</f>
        <v>生产成本</v>
      </c>
    </row>
    <row r="3" spans="1:6">
      <c r="A3" s="293" t="s">
        <v>766</v>
      </c>
      <c r="B3" s="294">
        <v>200.42</v>
      </c>
      <c r="C3" s="294">
        <v>400.84</v>
      </c>
      <c r="D3" s="294">
        <f t="shared" ref="D3:D66" si="0">B3+C3</f>
        <v>601.26</v>
      </c>
      <c r="E3" t="s">
        <v>57</v>
      </c>
      <c r="F3" t="str">
        <f>VLOOKUP(A3,'1月'!C:AJ,34,0)</f>
        <v>管理费用</v>
      </c>
    </row>
    <row r="4" spans="1:6">
      <c r="A4" s="293" t="s">
        <v>273</v>
      </c>
      <c r="B4" s="294">
        <v>200.53</v>
      </c>
      <c r="C4" s="294">
        <v>401.016</v>
      </c>
      <c r="D4" s="294">
        <f t="shared" si="0"/>
        <v>601.546</v>
      </c>
      <c r="E4" t="s">
        <v>107</v>
      </c>
      <c r="F4" t="str">
        <f>VLOOKUP(A4,'1月'!C:AJ,34,0)</f>
        <v>制造费用</v>
      </c>
    </row>
    <row r="5" spans="1:6">
      <c r="A5" s="293" t="s">
        <v>714</v>
      </c>
      <c r="B5" s="294">
        <v>200.53</v>
      </c>
      <c r="C5" s="294">
        <v>401.016</v>
      </c>
      <c r="D5" s="294">
        <f t="shared" si="0"/>
        <v>601.546</v>
      </c>
      <c r="E5" t="s">
        <v>89</v>
      </c>
      <c r="F5" t="str">
        <f>VLOOKUP(A5,'1月'!C:AJ,34,0)</f>
        <v>生产成本</v>
      </c>
    </row>
    <row r="6" spans="1:6">
      <c r="A6" s="293" t="s">
        <v>891</v>
      </c>
      <c r="B6" s="294">
        <v>127.54</v>
      </c>
      <c r="C6" s="294">
        <v>255.08</v>
      </c>
      <c r="D6" s="294">
        <f t="shared" si="0"/>
        <v>382.62</v>
      </c>
      <c r="E6" t="s">
        <v>98</v>
      </c>
      <c r="F6" t="str">
        <f>VLOOKUP(A6,'1月'!C:AJ,34,0)</f>
        <v>生产成本</v>
      </c>
    </row>
    <row r="7" spans="1:6">
      <c r="A7" s="293" t="s">
        <v>261</v>
      </c>
      <c r="B7" s="294">
        <v>200.53</v>
      </c>
      <c r="C7" s="294">
        <v>401.016</v>
      </c>
      <c r="D7" s="294">
        <f t="shared" si="0"/>
        <v>601.546</v>
      </c>
      <c r="E7" t="s">
        <v>101</v>
      </c>
      <c r="F7" t="str">
        <f>VLOOKUP(A7,'1月'!C:AJ,34,0)</f>
        <v>销售费用</v>
      </c>
    </row>
    <row r="8" spans="1:6">
      <c r="A8" s="293" t="s">
        <v>683</v>
      </c>
      <c r="B8" s="294">
        <v>200.53</v>
      </c>
      <c r="C8" s="294">
        <v>401.016</v>
      </c>
      <c r="D8" s="294">
        <f t="shared" si="0"/>
        <v>601.546</v>
      </c>
      <c r="E8" t="s">
        <v>95</v>
      </c>
      <c r="F8" t="str">
        <f>VLOOKUP(A8,'1月'!C:AJ,34,0)</f>
        <v>生产成本</v>
      </c>
    </row>
    <row r="9" spans="1:6">
      <c r="A9" s="293" t="s">
        <v>335</v>
      </c>
      <c r="B9" s="294">
        <v>200.53</v>
      </c>
      <c r="C9" s="294">
        <v>401.016</v>
      </c>
      <c r="D9" s="294">
        <f t="shared" si="0"/>
        <v>601.546</v>
      </c>
      <c r="E9" t="s">
        <v>57</v>
      </c>
      <c r="F9" t="str">
        <f>VLOOKUP(A9,'1月'!C:AJ,34,0)</f>
        <v>管理费用</v>
      </c>
    </row>
    <row r="10" spans="1:6">
      <c r="A10" s="293" t="s">
        <v>851</v>
      </c>
      <c r="B10" s="294">
        <v>145.76</v>
      </c>
      <c r="C10" s="294">
        <v>291.52</v>
      </c>
      <c r="D10" s="294">
        <f t="shared" si="0"/>
        <v>437.28</v>
      </c>
      <c r="E10" t="s">
        <v>71</v>
      </c>
      <c r="F10" t="str">
        <f>VLOOKUP(A10,'1月'!C:AJ,34,0)</f>
        <v>生产成本</v>
      </c>
    </row>
    <row r="11" spans="1:6">
      <c r="A11" s="293" t="s">
        <v>281</v>
      </c>
      <c r="B11" s="294">
        <v>200.53</v>
      </c>
      <c r="C11" s="294">
        <v>401.016</v>
      </c>
      <c r="D11" s="294">
        <f t="shared" si="0"/>
        <v>601.546</v>
      </c>
      <c r="E11" t="s">
        <v>131</v>
      </c>
      <c r="F11" t="str">
        <f>VLOOKUP(A11,'1月'!C:AJ,34,0)</f>
        <v>制造费用</v>
      </c>
    </row>
    <row r="12" spans="1:6">
      <c r="A12" s="293" t="s">
        <v>673</v>
      </c>
      <c r="B12" s="294">
        <v>200.53</v>
      </c>
      <c r="C12" s="294">
        <v>401.016</v>
      </c>
      <c r="D12" s="294">
        <f t="shared" si="0"/>
        <v>601.546</v>
      </c>
      <c r="E12" t="s">
        <v>92</v>
      </c>
      <c r="F12" t="str">
        <f>VLOOKUP(A12,'1月'!C:AJ,34,0)</f>
        <v>生产成本</v>
      </c>
    </row>
    <row r="13" spans="1:10">
      <c r="A13" s="293" t="s">
        <v>617</v>
      </c>
      <c r="B13" s="294">
        <v>200.42</v>
      </c>
      <c r="C13" s="294">
        <v>400.84</v>
      </c>
      <c r="D13" s="294">
        <f t="shared" si="0"/>
        <v>601.26</v>
      </c>
      <c r="E13" t="s">
        <v>71</v>
      </c>
      <c r="F13" t="str">
        <f>VLOOKUP(A13,'1月'!C:AJ,34,0)</f>
        <v>生产成本</v>
      </c>
      <c r="H13" t="s">
        <v>1867</v>
      </c>
      <c r="I13" t="s">
        <v>44</v>
      </c>
      <c r="J13" t="s">
        <v>45</v>
      </c>
    </row>
    <row r="14" spans="1:13">
      <c r="A14" s="293" t="s">
        <v>593</v>
      </c>
      <c r="B14" s="294">
        <v>200.53</v>
      </c>
      <c r="C14" s="294">
        <v>401.016</v>
      </c>
      <c r="D14" s="294">
        <f t="shared" si="0"/>
        <v>601.546</v>
      </c>
      <c r="E14" t="s">
        <v>98</v>
      </c>
      <c r="F14" t="str">
        <f>VLOOKUP(A14,'1月'!C:AJ,34,0)</f>
        <v>生产成本</v>
      </c>
      <c r="H14" t="s">
        <v>48</v>
      </c>
      <c r="I14">
        <v>802.01</v>
      </c>
      <c r="J14">
        <v>1603.888</v>
      </c>
      <c r="L14" t="s">
        <v>39</v>
      </c>
      <c r="M14" t="s">
        <v>30</v>
      </c>
    </row>
    <row r="15" spans="1:13">
      <c r="A15" s="293" t="s">
        <v>518</v>
      </c>
      <c r="B15" s="294">
        <v>200.53</v>
      </c>
      <c r="C15" s="294">
        <v>401.016</v>
      </c>
      <c r="D15" s="294">
        <f t="shared" si="0"/>
        <v>601.546</v>
      </c>
      <c r="E15" t="s">
        <v>83</v>
      </c>
      <c r="F15" t="str">
        <f>VLOOKUP(A15,'1月'!C:AJ,34,0)</f>
        <v>生产成本</v>
      </c>
      <c r="H15" t="s">
        <v>51</v>
      </c>
      <c r="I15">
        <v>401.06</v>
      </c>
      <c r="J15">
        <v>802.032</v>
      </c>
      <c r="L15" t="s">
        <v>31</v>
      </c>
      <c r="M15">
        <v>2405.898</v>
      </c>
    </row>
    <row r="16" spans="1:13">
      <c r="A16" s="293" t="s">
        <v>259</v>
      </c>
      <c r="B16" s="294">
        <v>200.53</v>
      </c>
      <c r="C16" s="294">
        <v>401.016</v>
      </c>
      <c r="D16" s="294">
        <f t="shared" si="0"/>
        <v>601.546</v>
      </c>
      <c r="E16" t="s">
        <v>104</v>
      </c>
      <c r="F16" t="str">
        <f>VLOOKUP(A16,'1月'!C:AJ,34,0)</f>
        <v>研发费用</v>
      </c>
      <c r="H16" t="s">
        <v>54</v>
      </c>
      <c r="I16">
        <v>1494.7</v>
      </c>
      <c r="J16">
        <v>2989.136</v>
      </c>
      <c r="L16" t="s">
        <v>32</v>
      </c>
      <c r="M16">
        <v>29051.4216</v>
      </c>
    </row>
    <row r="17" spans="1:13">
      <c r="A17" s="293" t="s">
        <v>855</v>
      </c>
      <c r="B17" s="294">
        <v>145.76</v>
      </c>
      <c r="C17" s="294">
        <v>291.52</v>
      </c>
      <c r="D17" s="294">
        <f t="shared" si="0"/>
        <v>437.28</v>
      </c>
      <c r="E17" t="s">
        <v>57</v>
      </c>
      <c r="F17" t="str">
        <f>VLOOKUP(A17,'1月'!C:AJ,34,0)</f>
        <v>管理费用</v>
      </c>
      <c r="H17" t="s">
        <v>57</v>
      </c>
      <c r="I17">
        <v>2624.56</v>
      </c>
      <c r="J17">
        <v>5248.768</v>
      </c>
      <c r="L17" t="s">
        <v>33</v>
      </c>
      <c r="M17">
        <v>117343.338</v>
      </c>
    </row>
    <row r="18" spans="1:13">
      <c r="A18" s="293" t="s">
        <v>865</v>
      </c>
      <c r="B18" s="294">
        <v>145.76</v>
      </c>
      <c r="C18" s="294">
        <v>291.52</v>
      </c>
      <c r="D18" s="294">
        <f t="shared" si="0"/>
        <v>437.28</v>
      </c>
      <c r="E18" t="s">
        <v>89</v>
      </c>
      <c r="F18" t="str">
        <f>VLOOKUP(A18,'1月'!C:AJ,34,0)</f>
        <v>生产成本</v>
      </c>
      <c r="H18" t="s">
        <v>60</v>
      </c>
      <c r="I18">
        <v>1645.76</v>
      </c>
      <c r="J18">
        <v>3291.4496</v>
      </c>
      <c r="L18" t="s">
        <v>34</v>
      </c>
      <c r="M18">
        <v>13780.326</v>
      </c>
    </row>
    <row r="19" spans="1:13">
      <c r="A19" s="293" t="s">
        <v>300</v>
      </c>
      <c r="B19" s="294">
        <v>200.53</v>
      </c>
      <c r="C19" s="294">
        <v>401.016</v>
      </c>
      <c r="D19" s="294">
        <f t="shared" si="0"/>
        <v>601.546</v>
      </c>
      <c r="E19" t="s">
        <v>68</v>
      </c>
      <c r="F19" t="str">
        <f>VLOOKUP(A19,'1月'!C:AJ,34,0)</f>
        <v>管理费用</v>
      </c>
      <c r="H19" t="s">
        <v>49</v>
      </c>
      <c r="I19">
        <v>1203.18</v>
      </c>
      <c r="J19">
        <v>2406.096</v>
      </c>
      <c r="L19" t="s">
        <v>35</v>
      </c>
      <c r="M19">
        <v>24989.344</v>
      </c>
    </row>
    <row r="20" spans="1:13">
      <c r="A20" s="293" t="s">
        <v>662</v>
      </c>
      <c r="B20" s="294">
        <v>200.53</v>
      </c>
      <c r="C20" s="294">
        <v>401.016</v>
      </c>
      <c r="D20" s="294">
        <f t="shared" si="0"/>
        <v>601.546</v>
      </c>
      <c r="E20" t="s">
        <v>101</v>
      </c>
      <c r="F20" t="str">
        <f>VLOOKUP(A20,'1月'!C:AJ,34,0)</f>
        <v>销售费用</v>
      </c>
      <c r="H20" t="s">
        <v>65</v>
      </c>
      <c r="I20">
        <v>200.53</v>
      </c>
      <c r="J20">
        <v>401.016</v>
      </c>
      <c r="L20" t="s">
        <v>36</v>
      </c>
      <c r="M20">
        <v>5030.436</v>
      </c>
    </row>
    <row r="21" spans="1:13">
      <c r="A21" s="293" t="s">
        <v>909</v>
      </c>
      <c r="B21" s="294">
        <v>127.54</v>
      </c>
      <c r="C21" s="294">
        <v>255.08</v>
      </c>
      <c r="D21" s="294">
        <f t="shared" si="0"/>
        <v>382.62</v>
      </c>
      <c r="E21" t="s">
        <v>104</v>
      </c>
      <c r="F21" t="str">
        <f>VLOOKUP(A21,'1月'!C:AJ,34,0)</f>
        <v>研发费用</v>
      </c>
      <c r="H21" t="s">
        <v>68</v>
      </c>
      <c r="I21">
        <v>2114.51</v>
      </c>
      <c r="J21">
        <v>4228.624</v>
      </c>
      <c r="L21" t="s">
        <v>37</v>
      </c>
      <c r="M21">
        <v>192600.7636</v>
      </c>
    </row>
    <row r="22" spans="1:10">
      <c r="A22" s="293" t="s">
        <v>903</v>
      </c>
      <c r="B22" s="294">
        <v>127.54</v>
      </c>
      <c r="C22" s="294">
        <v>255.08</v>
      </c>
      <c r="D22" s="294">
        <f t="shared" si="0"/>
        <v>382.62</v>
      </c>
      <c r="E22" t="s">
        <v>57</v>
      </c>
      <c r="F22" t="str">
        <f>VLOOKUP(A22,'1月'!C:AJ,34,0)</f>
        <v>管理费用</v>
      </c>
      <c r="H22" t="s">
        <v>71</v>
      </c>
      <c r="I22">
        <v>4483.55</v>
      </c>
      <c r="J22">
        <v>8966.528</v>
      </c>
    </row>
    <row r="23" spans="1:10">
      <c r="A23" s="293" t="s">
        <v>322</v>
      </c>
      <c r="B23" s="294">
        <v>200.53</v>
      </c>
      <c r="C23" s="294">
        <v>401.016</v>
      </c>
      <c r="D23" s="294">
        <f t="shared" si="0"/>
        <v>601.546</v>
      </c>
      <c r="E23" t="s">
        <v>68</v>
      </c>
      <c r="F23" t="str">
        <f>VLOOKUP(A23,'1月'!C:AJ,34,0)</f>
        <v>管理费用</v>
      </c>
      <c r="H23" t="s">
        <v>74</v>
      </c>
      <c r="I23">
        <v>3463.23</v>
      </c>
      <c r="J23">
        <v>6925.888</v>
      </c>
    </row>
    <row r="24" spans="1:10">
      <c r="A24" s="293" t="s">
        <v>873</v>
      </c>
      <c r="B24" s="294">
        <v>145.76</v>
      </c>
      <c r="C24" s="294">
        <v>291.52</v>
      </c>
      <c r="D24" s="294">
        <f t="shared" si="0"/>
        <v>437.28</v>
      </c>
      <c r="E24" t="s">
        <v>95</v>
      </c>
      <c r="F24" t="str">
        <f>VLOOKUP(A24,'1月'!C:AJ,34,0)</f>
        <v>生产成本</v>
      </c>
      <c r="H24" t="s">
        <v>77</v>
      </c>
      <c r="I24">
        <v>1203.07</v>
      </c>
      <c r="J24">
        <v>2405.92</v>
      </c>
    </row>
    <row r="25" spans="1:10">
      <c r="A25" s="293" t="s">
        <v>583</v>
      </c>
      <c r="B25" s="294">
        <v>200.53</v>
      </c>
      <c r="C25" s="294">
        <v>401.016</v>
      </c>
      <c r="D25" s="294">
        <f t="shared" si="0"/>
        <v>601.546</v>
      </c>
      <c r="E25" t="s">
        <v>98</v>
      </c>
      <c r="F25" t="str">
        <f>VLOOKUP(A25,'1月'!C:AJ,34,0)</f>
        <v>生产成本</v>
      </c>
      <c r="H25" t="s">
        <v>80</v>
      </c>
      <c r="I25">
        <v>1640.46</v>
      </c>
      <c r="J25">
        <v>3280.656</v>
      </c>
    </row>
    <row r="26" spans="1:10">
      <c r="A26" s="293" t="s">
        <v>963</v>
      </c>
      <c r="B26" s="294">
        <v>91.1</v>
      </c>
      <c r="C26" s="294">
        <v>182.2</v>
      </c>
      <c r="D26" s="294">
        <f t="shared" si="0"/>
        <v>273.3</v>
      </c>
      <c r="E26" t="s">
        <v>71</v>
      </c>
      <c r="F26" t="str">
        <f>VLOOKUP(A26,'1月'!C:AJ,34,0)</f>
        <v>生产成本</v>
      </c>
      <c r="H26" t="s">
        <v>83</v>
      </c>
      <c r="I26">
        <v>5450.42</v>
      </c>
      <c r="J26">
        <v>10899.784</v>
      </c>
    </row>
    <row r="27" spans="1:10">
      <c r="A27" s="293" t="s">
        <v>577</v>
      </c>
      <c r="B27" s="294">
        <v>200.53</v>
      </c>
      <c r="C27" s="294">
        <v>401.016</v>
      </c>
      <c r="D27" s="294">
        <f t="shared" si="0"/>
        <v>601.546</v>
      </c>
      <c r="E27" t="s">
        <v>98</v>
      </c>
      <c r="F27" t="str">
        <f>VLOOKUP(A27,'1月'!C:AJ,34,0)</f>
        <v>生产成本</v>
      </c>
      <c r="H27" t="s">
        <v>86</v>
      </c>
      <c r="I27">
        <v>6909.01</v>
      </c>
      <c r="J27">
        <v>13816.568</v>
      </c>
    </row>
    <row r="28" spans="1:10">
      <c r="A28" s="293" t="s">
        <v>171</v>
      </c>
      <c r="B28" s="294">
        <v>200.53</v>
      </c>
      <c r="C28" s="294">
        <v>401.016</v>
      </c>
      <c r="D28" s="294">
        <f t="shared" si="0"/>
        <v>601.546</v>
      </c>
      <c r="E28" t="s">
        <v>65</v>
      </c>
      <c r="F28" t="str">
        <f>VLOOKUP(A28,'1月'!C:AJ,34,0)</f>
        <v>管理费用</v>
      </c>
      <c r="H28" t="s">
        <v>89</v>
      </c>
      <c r="I28">
        <v>4648.41</v>
      </c>
      <c r="J28">
        <v>9295.896</v>
      </c>
    </row>
    <row r="29" spans="1:10">
      <c r="A29" s="293" t="s">
        <v>468</v>
      </c>
      <c r="B29" s="294">
        <v>200.53</v>
      </c>
      <c r="C29" s="294">
        <v>401.016</v>
      </c>
      <c r="D29" s="294">
        <f t="shared" si="0"/>
        <v>601.546</v>
      </c>
      <c r="E29" t="s">
        <v>74</v>
      </c>
      <c r="F29" t="str">
        <f>VLOOKUP(A29,'1月'!C:AJ,34,0)</f>
        <v>生产成本</v>
      </c>
      <c r="H29" t="s">
        <v>92</v>
      </c>
      <c r="I29">
        <v>1676.79</v>
      </c>
      <c r="J29">
        <v>3353.36</v>
      </c>
    </row>
    <row r="30" spans="1:10">
      <c r="A30" s="293" t="s">
        <v>268</v>
      </c>
      <c r="B30" s="294">
        <v>200.53</v>
      </c>
      <c r="C30" s="294">
        <v>401.016</v>
      </c>
      <c r="D30" s="294">
        <f t="shared" si="0"/>
        <v>601.546</v>
      </c>
      <c r="E30" t="s">
        <v>51</v>
      </c>
      <c r="F30" t="str">
        <f>VLOOKUP(A30,'1月'!C:AJ,34,0)</f>
        <v>管理费用</v>
      </c>
      <c r="H30" t="s">
        <v>95</v>
      </c>
      <c r="I30">
        <v>1494.71</v>
      </c>
      <c r="J30">
        <v>2989.152</v>
      </c>
    </row>
    <row r="31" spans="1:10">
      <c r="A31" s="293" t="s">
        <v>410</v>
      </c>
      <c r="B31" s="294">
        <v>200.53</v>
      </c>
      <c r="C31" s="294">
        <v>401.016</v>
      </c>
      <c r="D31" s="294">
        <f t="shared" si="0"/>
        <v>601.546</v>
      </c>
      <c r="E31" t="s">
        <v>86</v>
      </c>
      <c r="F31" t="str">
        <f>VLOOKUP(A31,'1月'!C:AJ,34,0)</f>
        <v>生产成本</v>
      </c>
      <c r="H31" t="s">
        <v>98</v>
      </c>
      <c r="I31">
        <v>8147</v>
      </c>
      <c r="J31">
        <v>16292.936</v>
      </c>
    </row>
    <row r="32" spans="1:10">
      <c r="A32" s="293" t="s">
        <v>493</v>
      </c>
      <c r="B32" s="294">
        <v>200.53</v>
      </c>
      <c r="C32" s="294">
        <v>401.016</v>
      </c>
      <c r="D32" s="294">
        <f t="shared" si="0"/>
        <v>601.546</v>
      </c>
      <c r="E32" t="s">
        <v>77</v>
      </c>
      <c r="F32" t="str">
        <f>VLOOKUP(A32,'1月'!C:AJ,34,0)</f>
        <v>生产成本</v>
      </c>
      <c r="H32" t="s">
        <v>101</v>
      </c>
      <c r="I32">
        <v>4593.75</v>
      </c>
      <c r="J32">
        <v>9186.576</v>
      </c>
    </row>
    <row r="33" spans="1:10">
      <c r="A33" s="293" t="s">
        <v>246</v>
      </c>
      <c r="B33" s="294">
        <v>200.53</v>
      </c>
      <c r="C33" s="294">
        <v>401.016</v>
      </c>
      <c r="D33" s="294">
        <f t="shared" si="0"/>
        <v>601.546</v>
      </c>
      <c r="E33" t="s">
        <v>54</v>
      </c>
      <c r="F33" t="str">
        <f>VLOOKUP(A33,'1月'!C:AJ,34,0)</f>
        <v>管理费用</v>
      </c>
      <c r="H33" t="s">
        <v>104</v>
      </c>
      <c r="I33">
        <v>8330.28</v>
      </c>
      <c r="J33">
        <v>16659.064</v>
      </c>
    </row>
    <row r="34" spans="1:10">
      <c r="A34" s="293" t="s">
        <v>448</v>
      </c>
      <c r="B34" s="294">
        <v>200.53</v>
      </c>
      <c r="C34" s="294">
        <v>401.016</v>
      </c>
      <c r="D34" s="294">
        <f t="shared" si="0"/>
        <v>601.546</v>
      </c>
      <c r="E34" t="s">
        <v>71</v>
      </c>
      <c r="F34" t="str">
        <f>VLOOKUP(A34,'1月'!C:AJ,34,0)</f>
        <v>生产成本</v>
      </c>
      <c r="H34" t="s">
        <v>107</v>
      </c>
      <c r="I34">
        <v>200.53</v>
      </c>
      <c r="J34">
        <v>401.016</v>
      </c>
    </row>
    <row r="35" spans="1:10">
      <c r="A35" s="293" t="s">
        <v>270</v>
      </c>
      <c r="B35" s="294">
        <v>200.53</v>
      </c>
      <c r="C35" s="294">
        <v>401.016</v>
      </c>
      <c r="D35" s="294">
        <f t="shared" si="0"/>
        <v>601.546</v>
      </c>
      <c r="E35" t="s">
        <v>104</v>
      </c>
      <c r="F35" t="str">
        <f>VLOOKUP(A35,'1月'!C:AJ,34,0)</f>
        <v>研发费用</v>
      </c>
      <c r="H35" t="s">
        <v>110</v>
      </c>
      <c r="I35">
        <v>200.53</v>
      </c>
      <c r="J35">
        <v>401.016</v>
      </c>
    </row>
    <row r="36" spans="1:10">
      <c r="A36" s="293" t="s">
        <v>302</v>
      </c>
      <c r="B36" s="294">
        <v>200.53</v>
      </c>
      <c r="C36" s="294">
        <v>401.016</v>
      </c>
      <c r="D36" s="294">
        <f t="shared" si="0"/>
        <v>601.546</v>
      </c>
      <c r="E36" t="s">
        <v>57</v>
      </c>
      <c r="F36" t="str">
        <f>VLOOKUP(A36,'1月'!C:AJ,34,0)</f>
        <v>管理费用</v>
      </c>
      <c r="H36" t="s">
        <v>113</v>
      </c>
      <c r="I36">
        <v>200.53</v>
      </c>
      <c r="J36">
        <v>401.016</v>
      </c>
    </row>
    <row r="37" spans="1:10">
      <c r="A37" s="293" t="s">
        <v>208</v>
      </c>
      <c r="B37" s="294">
        <v>200.53</v>
      </c>
      <c r="C37" s="294">
        <v>401.016</v>
      </c>
      <c r="D37" s="294">
        <f t="shared" si="0"/>
        <v>601.546</v>
      </c>
      <c r="E37" t="s">
        <v>104</v>
      </c>
      <c r="F37" t="str">
        <f>VLOOKUP(A37,'1月'!C:AJ,34,0)</f>
        <v>研发费用</v>
      </c>
      <c r="H37" t="s">
        <v>116</v>
      </c>
      <c r="I37">
        <v>127.54</v>
      </c>
      <c r="J37">
        <v>255.08</v>
      </c>
    </row>
    <row r="38" spans="1:10">
      <c r="A38" s="293" t="s">
        <v>522</v>
      </c>
      <c r="B38" s="294">
        <v>200.53</v>
      </c>
      <c r="C38" s="294">
        <v>401.016</v>
      </c>
      <c r="D38" s="294">
        <f t="shared" si="0"/>
        <v>601.546</v>
      </c>
      <c r="E38" t="s">
        <v>83</v>
      </c>
      <c r="F38" t="str">
        <f>VLOOKUP(A38,'1月'!C:AJ,34,0)</f>
        <v>生产成本</v>
      </c>
      <c r="H38" t="s">
        <v>119</v>
      </c>
      <c r="I38">
        <v>382.73</v>
      </c>
      <c r="J38">
        <v>765.416</v>
      </c>
    </row>
    <row r="39" spans="1:10">
      <c r="A39" s="293" t="s">
        <v>587</v>
      </c>
      <c r="B39" s="294">
        <v>200.53</v>
      </c>
      <c r="C39" s="294">
        <v>401.016</v>
      </c>
      <c r="D39" s="294">
        <f t="shared" si="0"/>
        <v>601.546</v>
      </c>
      <c r="E39" t="s">
        <v>98</v>
      </c>
      <c r="F39" t="str">
        <f>VLOOKUP(A39,'1月'!C:AJ,34,0)</f>
        <v>生产成本</v>
      </c>
      <c r="H39" t="s">
        <v>122</v>
      </c>
      <c r="I39">
        <v>163.98</v>
      </c>
      <c r="J39">
        <v>327.96</v>
      </c>
    </row>
    <row r="40" spans="1:10">
      <c r="A40" s="293" t="s">
        <v>277</v>
      </c>
      <c r="B40" s="294">
        <v>200.53</v>
      </c>
      <c r="C40" s="294">
        <v>401.016</v>
      </c>
      <c r="D40" s="294">
        <f t="shared" si="0"/>
        <v>601.546</v>
      </c>
      <c r="E40" t="s">
        <v>125</v>
      </c>
      <c r="F40" t="str">
        <f>VLOOKUP(A40,'1月'!C:AJ,34,0)</f>
        <v>制造费用</v>
      </c>
      <c r="H40" t="s">
        <v>125</v>
      </c>
      <c r="I40">
        <v>200.53</v>
      </c>
      <c r="J40">
        <v>401.016</v>
      </c>
    </row>
    <row r="41" spans="1:10">
      <c r="A41" s="293" t="s">
        <v>223</v>
      </c>
      <c r="B41" s="294">
        <v>200.53</v>
      </c>
      <c r="C41" s="294">
        <v>401.016</v>
      </c>
      <c r="D41" s="294">
        <f t="shared" si="0"/>
        <v>601.546</v>
      </c>
      <c r="E41" t="s">
        <v>48</v>
      </c>
      <c r="F41" t="str">
        <f>VLOOKUP(A41,'1月'!C:AJ,34,0)</f>
        <v>福利费用</v>
      </c>
      <c r="H41" t="s">
        <v>131</v>
      </c>
      <c r="I41">
        <v>200.53</v>
      </c>
      <c r="J41">
        <v>401.016</v>
      </c>
    </row>
    <row r="42" spans="1:10">
      <c r="A42" s="293" t="s">
        <v>762</v>
      </c>
      <c r="B42" s="294">
        <v>200.42</v>
      </c>
      <c r="C42" s="294">
        <v>400.84</v>
      </c>
      <c r="D42" s="294">
        <f t="shared" si="0"/>
        <v>601.26</v>
      </c>
      <c r="E42" t="s">
        <v>60</v>
      </c>
      <c r="F42" t="str">
        <f>VLOOKUP(A42,'1月'!C:AJ,34,0)</f>
        <v>管理费用</v>
      </c>
      <c r="H42" t="s">
        <v>37</v>
      </c>
      <c r="I42">
        <v>64203.89</v>
      </c>
      <c r="J42">
        <v>128396.8736</v>
      </c>
    </row>
    <row r="43" spans="1:6">
      <c r="A43" s="293" t="s">
        <v>200</v>
      </c>
      <c r="B43" s="294">
        <v>200.53</v>
      </c>
      <c r="C43" s="294">
        <v>401.016</v>
      </c>
      <c r="D43" s="294">
        <f t="shared" si="0"/>
        <v>601.546</v>
      </c>
      <c r="E43" t="s">
        <v>104</v>
      </c>
      <c r="F43" t="str">
        <f>VLOOKUP(A43,'1月'!C:AJ,34,0)</f>
        <v>研发费用</v>
      </c>
    </row>
    <row r="44" spans="1:6">
      <c r="A44" s="293" t="s">
        <v>252</v>
      </c>
      <c r="B44" s="294">
        <v>200.53</v>
      </c>
      <c r="C44" s="294">
        <v>401.016</v>
      </c>
      <c r="D44" s="294">
        <f t="shared" si="0"/>
        <v>601.546</v>
      </c>
      <c r="E44" t="s">
        <v>54</v>
      </c>
      <c r="F44" t="str">
        <f>VLOOKUP(A44,'1月'!C:AJ,34,0)</f>
        <v>管理费用</v>
      </c>
    </row>
    <row r="45" spans="1:6">
      <c r="A45" s="293" t="s">
        <v>388</v>
      </c>
      <c r="B45" s="294">
        <v>200.53</v>
      </c>
      <c r="C45" s="294">
        <v>401.016</v>
      </c>
      <c r="D45" s="294">
        <f t="shared" si="0"/>
        <v>601.546</v>
      </c>
      <c r="E45" t="s">
        <v>71</v>
      </c>
      <c r="F45" t="str">
        <f>VLOOKUP(A45,'1月'!C:AJ,34,0)</f>
        <v>生产成本</v>
      </c>
    </row>
    <row r="46" spans="1:6">
      <c r="A46" s="293" t="s">
        <v>917</v>
      </c>
      <c r="B46" s="294">
        <v>127.54</v>
      </c>
      <c r="C46" s="294">
        <v>255.08</v>
      </c>
      <c r="D46" s="294">
        <f t="shared" si="0"/>
        <v>382.62</v>
      </c>
      <c r="E46" t="s">
        <v>83</v>
      </c>
      <c r="F46" t="str">
        <f>VLOOKUP(A46,'1月'!C:AJ,34,0)</f>
        <v>生产成本</v>
      </c>
    </row>
    <row r="47" spans="1:6">
      <c r="A47" s="293" t="s">
        <v>893</v>
      </c>
      <c r="B47" s="294">
        <v>127.54</v>
      </c>
      <c r="C47" s="294">
        <v>255.08</v>
      </c>
      <c r="D47" s="294">
        <f t="shared" si="0"/>
        <v>382.62</v>
      </c>
      <c r="E47" t="s">
        <v>98</v>
      </c>
      <c r="F47" t="str">
        <f>VLOOKUP(A47,'1月'!C:AJ,34,0)</f>
        <v>生产成本</v>
      </c>
    </row>
    <row r="48" spans="1:6">
      <c r="A48" s="293" t="s">
        <v>304</v>
      </c>
      <c r="B48" s="294">
        <v>200.53</v>
      </c>
      <c r="C48" s="294">
        <v>401.016</v>
      </c>
      <c r="D48" s="294">
        <f t="shared" si="0"/>
        <v>601.546</v>
      </c>
      <c r="E48" t="s">
        <v>101</v>
      </c>
      <c r="F48" t="str">
        <f>VLOOKUP(A48,'1月'!C:AJ,34,0)</f>
        <v>销售费用</v>
      </c>
    </row>
    <row r="49" spans="1:6">
      <c r="A49" s="293" t="s">
        <v>790</v>
      </c>
      <c r="B49" s="294">
        <v>182.2</v>
      </c>
      <c r="C49" s="294">
        <v>364.4</v>
      </c>
      <c r="D49" s="294">
        <f t="shared" si="0"/>
        <v>546.6</v>
      </c>
      <c r="E49" t="s">
        <v>54</v>
      </c>
      <c r="F49" t="str">
        <f>VLOOKUP(A49,'1月'!C:AJ,34,0)</f>
        <v>管理费用</v>
      </c>
    </row>
    <row r="50" spans="1:6">
      <c r="A50" s="293" t="s">
        <v>181</v>
      </c>
      <c r="B50" s="294">
        <v>200.53</v>
      </c>
      <c r="C50" s="294">
        <v>401.016</v>
      </c>
      <c r="D50" s="294">
        <f t="shared" si="0"/>
        <v>601.546</v>
      </c>
      <c r="E50" t="s">
        <v>104</v>
      </c>
      <c r="F50" t="str">
        <f>VLOOKUP(A50,'1月'!C:AJ,34,0)</f>
        <v>研发费用</v>
      </c>
    </row>
    <row r="51" spans="1:6">
      <c r="A51" s="293" t="s">
        <v>244</v>
      </c>
      <c r="B51" s="294">
        <v>200.53</v>
      </c>
      <c r="C51" s="294">
        <v>401.016</v>
      </c>
      <c r="D51" s="294">
        <f t="shared" si="0"/>
        <v>601.546</v>
      </c>
      <c r="E51" t="s">
        <v>54</v>
      </c>
      <c r="F51" t="str">
        <f>VLOOKUP(A51,'1月'!C:AJ,34,0)</f>
        <v>管理费用</v>
      </c>
    </row>
    <row r="52" spans="1:6">
      <c r="A52" s="293" t="s">
        <v>704</v>
      </c>
      <c r="B52" s="294">
        <v>200.53</v>
      </c>
      <c r="C52" s="294">
        <v>401.016</v>
      </c>
      <c r="D52" s="294">
        <f t="shared" si="0"/>
        <v>601.546</v>
      </c>
      <c r="E52" t="s">
        <v>98</v>
      </c>
      <c r="F52" t="str">
        <f>VLOOKUP(A52,'1月'!C:AJ,34,0)</f>
        <v>生产成本</v>
      </c>
    </row>
    <row r="53" spans="1:6">
      <c r="A53" s="293" t="s">
        <v>333</v>
      </c>
      <c r="B53" s="294">
        <v>200.53</v>
      </c>
      <c r="C53" s="294">
        <v>401.016</v>
      </c>
      <c r="D53" s="294">
        <f t="shared" si="0"/>
        <v>601.546</v>
      </c>
      <c r="E53" t="s">
        <v>57</v>
      </c>
      <c r="F53" t="str">
        <f>VLOOKUP(A53,'1月'!C:AJ,34,0)</f>
        <v>管理费用</v>
      </c>
    </row>
    <row r="54" spans="1:6">
      <c r="A54" s="293" t="s">
        <v>202</v>
      </c>
      <c r="B54" s="294">
        <v>200.53</v>
      </c>
      <c r="C54" s="294">
        <v>401.016</v>
      </c>
      <c r="D54" s="294">
        <f t="shared" si="0"/>
        <v>601.546</v>
      </c>
      <c r="E54" t="s">
        <v>104</v>
      </c>
      <c r="F54" t="str">
        <f>VLOOKUP(A54,'1月'!C:AJ,34,0)</f>
        <v>研发费用</v>
      </c>
    </row>
    <row r="55" spans="1:6">
      <c r="A55" s="293" t="s">
        <v>392</v>
      </c>
      <c r="B55" s="294">
        <v>200.53</v>
      </c>
      <c r="C55" s="294">
        <v>401.016</v>
      </c>
      <c r="D55" s="294">
        <f t="shared" si="0"/>
        <v>601.546</v>
      </c>
      <c r="E55" t="s">
        <v>86</v>
      </c>
      <c r="F55" t="str">
        <f>VLOOKUP(A55,'1月'!C:AJ,34,0)</f>
        <v>生产成本</v>
      </c>
    </row>
    <row r="56" spans="1:6">
      <c r="A56" s="293" t="s">
        <v>487</v>
      </c>
      <c r="B56" s="294">
        <v>200.53</v>
      </c>
      <c r="C56" s="294">
        <v>401.016</v>
      </c>
      <c r="D56" s="294">
        <f t="shared" si="0"/>
        <v>601.546</v>
      </c>
      <c r="E56" t="s">
        <v>74</v>
      </c>
      <c r="F56" t="str">
        <f>VLOOKUP(A56,'1月'!C:AJ,34,0)</f>
        <v>生产成本</v>
      </c>
    </row>
    <row r="57" spans="1:6">
      <c r="A57" s="293" t="s">
        <v>351</v>
      </c>
      <c r="B57" s="294">
        <v>200.53</v>
      </c>
      <c r="C57" s="294">
        <v>401.016</v>
      </c>
      <c r="D57" s="294">
        <f t="shared" si="0"/>
        <v>601.546</v>
      </c>
      <c r="E57" t="s">
        <v>104</v>
      </c>
      <c r="F57" t="str">
        <f>VLOOKUP(A57,'1月'!C:AJ,34,0)</f>
        <v>研发费用</v>
      </c>
    </row>
    <row r="58" spans="1:6">
      <c r="A58" s="293" t="s">
        <v>185</v>
      </c>
      <c r="B58" s="294">
        <v>200.53</v>
      </c>
      <c r="C58" s="294">
        <v>401.016</v>
      </c>
      <c r="D58" s="294">
        <f t="shared" si="0"/>
        <v>601.546</v>
      </c>
      <c r="E58" t="s">
        <v>104</v>
      </c>
      <c r="F58" t="str">
        <f>VLOOKUP(A58,'1月'!C:AJ,34,0)</f>
        <v>研发费用</v>
      </c>
    </row>
    <row r="59" spans="1:6">
      <c r="A59" s="293" t="s">
        <v>638</v>
      </c>
      <c r="B59" s="294">
        <v>200.53</v>
      </c>
      <c r="C59" s="294">
        <v>401.016</v>
      </c>
      <c r="D59" s="294">
        <f t="shared" si="0"/>
        <v>601.546</v>
      </c>
      <c r="E59" t="s">
        <v>104</v>
      </c>
      <c r="F59" t="str">
        <f>VLOOKUP(A59,'1月'!C:AJ,34,0)</f>
        <v>研发费用</v>
      </c>
    </row>
    <row r="60" spans="1:6">
      <c r="A60" s="293" t="s">
        <v>957</v>
      </c>
      <c r="B60" s="294">
        <v>109.32</v>
      </c>
      <c r="C60" s="294">
        <v>218.64</v>
      </c>
      <c r="D60" s="294">
        <f t="shared" si="0"/>
        <v>327.96</v>
      </c>
      <c r="E60" t="s">
        <v>54</v>
      </c>
      <c r="F60" t="str">
        <f>VLOOKUP(A60,'1月'!C:AJ,34,0)</f>
        <v>管理费用</v>
      </c>
    </row>
    <row r="61" spans="1:6">
      <c r="A61" s="293" t="s">
        <v>615</v>
      </c>
      <c r="B61" s="294">
        <v>200.42</v>
      </c>
      <c r="C61" s="294">
        <v>400.84</v>
      </c>
      <c r="D61" s="294">
        <f t="shared" si="0"/>
        <v>601.26</v>
      </c>
      <c r="E61" t="s">
        <v>71</v>
      </c>
      <c r="F61" t="str">
        <f>VLOOKUP(A61,'1月'!C:AJ,34,0)</f>
        <v>生产成本</v>
      </c>
    </row>
    <row r="62" spans="1:6">
      <c r="A62" s="293" t="s">
        <v>977</v>
      </c>
      <c r="B62" s="294">
        <v>91.1</v>
      </c>
      <c r="C62" s="294">
        <v>182.2</v>
      </c>
      <c r="D62" s="294">
        <f t="shared" si="0"/>
        <v>273.3</v>
      </c>
      <c r="E62" t="s">
        <v>98</v>
      </c>
      <c r="F62" t="str">
        <f>VLOOKUP(A62,'1月'!C:AJ,34,0)</f>
        <v>生产成本</v>
      </c>
    </row>
    <row r="63" spans="1:6">
      <c r="A63" s="293" t="s">
        <v>666</v>
      </c>
      <c r="B63" s="294">
        <v>200.53</v>
      </c>
      <c r="C63" s="294">
        <v>401.016</v>
      </c>
      <c r="D63" s="294">
        <f t="shared" si="0"/>
        <v>601.546</v>
      </c>
      <c r="E63" t="s">
        <v>104</v>
      </c>
      <c r="F63" t="str">
        <f>VLOOKUP(A63,'1月'!C:AJ,34,0)</f>
        <v>研发费用</v>
      </c>
    </row>
    <row r="64" spans="1:6">
      <c r="A64" s="293" t="s">
        <v>196</v>
      </c>
      <c r="B64" s="294">
        <v>200.53</v>
      </c>
      <c r="C64" s="294">
        <v>401.016</v>
      </c>
      <c r="D64" s="294">
        <f t="shared" si="0"/>
        <v>601.546</v>
      </c>
      <c r="E64" t="s">
        <v>104</v>
      </c>
      <c r="F64" t="str">
        <f>VLOOKUP(A64,'1月'!C:AJ,34,0)</f>
        <v>研发费用</v>
      </c>
    </row>
    <row r="65" spans="1:6">
      <c r="A65" s="293" t="s">
        <v>478</v>
      </c>
      <c r="B65" s="294">
        <v>200.53</v>
      </c>
      <c r="C65" s="294">
        <v>401.016</v>
      </c>
      <c r="D65" s="294">
        <f t="shared" si="0"/>
        <v>601.546</v>
      </c>
      <c r="E65" t="s">
        <v>74</v>
      </c>
      <c r="F65" t="str">
        <f>VLOOKUP(A65,'1月'!C:AJ,34,0)</f>
        <v>生产成本</v>
      </c>
    </row>
    <row r="66" spans="1:6">
      <c r="A66" s="293" t="s">
        <v>530</v>
      </c>
      <c r="B66" s="294">
        <v>200.53</v>
      </c>
      <c r="C66" s="294">
        <v>401.016</v>
      </c>
      <c r="D66" s="294">
        <f t="shared" si="0"/>
        <v>601.546</v>
      </c>
      <c r="E66" t="s">
        <v>83</v>
      </c>
      <c r="F66" t="str">
        <f>VLOOKUP(A66,'1月'!C:AJ,34,0)</f>
        <v>生产成本</v>
      </c>
    </row>
    <row r="67" spans="1:6">
      <c r="A67" s="293" t="s">
        <v>947</v>
      </c>
      <c r="B67" s="294">
        <v>109.32</v>
      </c>
      <c r="C67" s="294">
        <v>218.64</v>
      </c>
      <c r="D67" s="294">
        <f t="shared" ref="D67:D130" si="1">B67+C67</f>
        <v>327.96</v>
      </c>
      <c r="E67" t="s">
        <v>71</v>
      </c>
      <c r="F67" t="str">
        <f>VLOOKUP(A67,'1月'!C:AJ,34,0)</f>
        <v>生产成本</v>
      </c>
    </row>
    <row r="68" spans="1:6">
      <c r="A68" s="293" t="s">
        <v>215</v>
      </c>
      <c r="B68" s="294">
        <v>200.53</v>
      </c>
      <c r="C68" s="294">
        <v>401.016</v>
      </c>
      <c r="D68" s="294">
        <f t="shared" si="1"/>
        <v>601.546</v>
      </c>
      <c r="E68" t="s">
        <v>49</v>
      </c>
      <c r="F68" t="str">
        <f>VLOOKUP(A68,'1月'!C:AJ,34,0)</f>
        <v>管理费用</v>
      </c>
    </row>
    <row r="69" spans="1:6">
      <c r="A69" s="293" t="s">
        <v>177</v>
      </c>
      <c r="B69" s="294">
        <v>200.53</v>
      </c>
      <c r="C69" s="294">
        <v>401.016</v>
      </c>
      <c r="D69" s="294">
        <f t="shared" si="1"/>
        <v>601.546</v>
      </c>
      <c r="E69" t="s">
        <v>104</v>
      </c>
      <c r="F69" t="str">
        <f>VLOOKUP(A69,'1月'!C:AJ,34,0)</f>
        <v>研发费用</v>
      </c>
    </row>
    <row r="70" spans="1:6">
      <c r="A70" s="293" t="s">
        <v>829</v>
      </c>
      <c r="B70" s="294">
        <v>163.98</v>
      </c>
      <c r="C70" s="294">
        <v>327.96</v>
      </c>
      <c r="D70" s="294">
        <f t="shared" si="1"/>
        <v>491.94</v>
      </c>
      <c r="E70" t="s">
        <v>104</v>
      </c>
      <c r="F70" t="str">
        <f>VLOOKUP(A70,'1月'!C:AJ,34,0)</f>
        <v>研发费用</v>
      </c>
    </row>
    <row r="71" spans="1:6">
      <c r="A71" s="293" t="s">
        <v>228</v>
      </c>
      <c r="B71" s="294">
        <v>200.53</v>
      </c>
      <c r="C71" s="294">
        <v>401.016</v>
      </c>
      <c r="D71" s="294">
        <f t="shared" si="1"/>
        <v>601.546</v>
      </c>
      <c r="E71" t="s">
        <v>101</v>
      </c>
      <c r="F71" t="str">
        <f>VLOOKUP(A71,'1月'!C:AJ,34,0)</f>
        <v>销售费用</v>
      </c>
    </row>
    <row r="72" spans="1:6">
      <c r="A72" s="293" t="s">
        <v>959</v>
      </c>
      <c r="B72" s="294">
        <v>200.53</v>
      </c>
      <c r="C72" s="294">
        <v>401.016</v>
      </c>
      <c r="D72" s="294">
        <f t="shared" si="1"/>
        <v>601.546</v>
      </c>
      <c r="E72" t="s">
        <v>68</v>
      </c>
      <c r="F72" t="str">
        <f>VLOOKUP(A72,'1月'!C:AJ,34,0)</f>
        <v>管理费用</v>
      </c>
    </row>
    <row r="73" spans="1:6">
      <c r="A73" s="293" t="s">
        <v>466</v>
      </c>
      <c r="B73" s="294">
        <v>200.53</v>
      </c>
      <c r="C73" s="294">
        <v>401.016</v>
      </c>
      <c r="D73" s="294">
        <f t="shared" si="1"/>
        <v>601.546</v>
      </c>
      <c r="E73" t="s">
        <v>74</v>
      </c>
      <c r="F73" t="str">
        <f>VLOOKUP(A73,'1月'!C:AJ,34,0)</f>
        <v>生产成本</v>
      </c>
    </row>
    <row r="74" spans="1:6">
      <c r="A74" s="293" t="s">
        <v>183</v>
      </c>
      <c r="B74" s="294">
        <v>200.53</v>
      </c>
      <c r="C74" s="294">
        <v>401.016</v>
      </c>
      <c r="D74" s="294">
        <f t="shared" si="1"/>
        <v>601.546</v>
      </c>
      <c r="E74" t="s">
        <v>104</v>
      </c>
      <c r="F74" t="str">
        <f>VLOOKUP(A74,'1月'!C:AJ,34,0)</f>
        <v>研发费用</v>
      </c>
    </row>
    <row r="75" spans="1:6">
      <c r="A75" s="293" t="s">
        <v>724</v>
      </c>
      <c r="B75" s="294">
        <v>200.53</v>
      </c>
      <c r="C75" s="294">
        <v>401.016</v>
      </c>
      <c r="D75" s="294">
        <f t="shared" si="1"/>
        <v>601.546</v>
      </c>
      <c r="E75" t="s">
        <v>89</v>
      </c>
      <c r="F75" t="str">
        <f>VLOOKUP(A75,'1月'!C:AJ,34,0)</f>
        <v>生产成本</v>
      </c>
    </row>
    <row r="76" spans="1:6">
      <c r="A76" s="293" t="s">
        <v>174</v>
      </c>
      <c r="B76" s="294">
        <v>200.53</v>
      </c>
      <c r="C76" s="294">
        <v>401.016</v>
      </c>
      <c r="D76" s="294">
        <f t="shared" si="1"/>
        <v>601.546</v>
      </c>
      <c r="E76" t="s">
        <v>104</v>
      </c>
      <c r="F76" t="str">
        <f>VLOOKUP(A76,'1月'!C:AJ,34,0)</f>
        <v>研发费用</v>
      </c>
    </row>
    <row r="77" spans="1:6">
      <c r="A77" s="293" t="s">
        <v>346</v>
      </c>
      <c r="B77" s="294">
        <v>200.53</v>
      </c>
      <c r="C77" s="294">
        <v>401.016</v>
      </c>
      <c r="D77" s="294">
        <f t="shared" si="1"/>
        <v>601.546</v>
      </c>
      <c r="E77" t="s">
        <v>104</v>
      </c>
      <c r="F77" t="str">
        <f>VLOOKUP(A77,'1月'!C:AJ,34,0)</f>
        <v>研发费用</v>
      </c>
    </row>
    <row r="78" spans="1:6">
      <c r="A78" s="293" t="s">
        <v>636</v>
      </c>
      <c r="B78" s="294">
        <v>200.53</v>
      </c>
      <c r="C78" s="294">
        <v>401.016</v>
      </c>
      <c r="D78" s="294">
        <f t="shared" si="1"/>
        <v>601.546</v>
      </c>
      <c r="E78" t="s">
        <v>104</v>
      </c>
      <c r="F78" t="str">
        <f>VLOOKUP(A78,'1月'!C:AJ,34,0)</f>
        <v>研发费用</v>
      </c>
    </row>
    <row r="79" spans="1:6">
      <c r="A79" s="293" t="s">
        <v>634</v>
      </c>
      <c r="B79" s="294">
        <v>200.53</v>
      </c>
      <c r="C79" s="294">
        <v>401.016</v>
      </c>
      <c r="D79" s="294">
        <f t="shared" si="1"/>
        <v>601.546</v>
      </c>
      <c r="E79" t="s">
        <v>49</v>
      </c>
      <c r="F79" t="str">
        <f>VLOOKUP(A79,'1月'!C:AJ,34,0)</f>
        <v>管理费用</v>
      </c>
    </row>
    <row r="80" spans="1:6">
      <c r="A80" s="293" t="s">
        <v>316</v>
      </c>
      <c r="B80" s="294">
        <v>200.53</v>
      </c>
      <c r="C80" s="294">
        <v>401.016</v>
      </c>
      <c r="D80" s="294">
        <f t="shared" si="1"/>
        <v>601.546</v>
      </c>
      <c r="E80" t="s">
        <v>57</v>
      </c>
      <c r="F80" t="str">
        <f>VLOOKUP(A80,'1月'!C:AJ,34,0)</f>
        <v>管理费用</v>
      </c>
    </row>
    <row r="81" spans="1:6">
      <c r="A81" s="293" t="s">
        <v>895</v>
      </c>
      <c r="B81" s="294">
        <v>127.54</v>
      </c>
      <c r="C81" s="294">
        <v>255.08</v>
      </c>
      <c r="D81" s="294">
        <f t="shared" si="1"/>
        <v>382.62</v>
      </c>
      <c r="E81" t="s">
        <v>98</v>
      </c>
      <c r="F81" t="str">
        <f>VLOOKUP(A81,'1月'!C:AJ,34,0)</f>
        <v>生产成本</v>
      </c>
    </row>
    <row r="82" spans="1:6">
      <c r="A82" s="293" t="s">
        <v>847</v>
      </c>
      <c r="B82" s="294">
        <v>145.76</v>
      </c>
      <c r="C82" s="294">
        <v>291.52</v>
      </c>
      <c r="D82" s="294">
        <f t="shared" si="1"/>
        <v>437.28</v>
      </c>
      <c r="E82" t="s">
        <v>104</v>
      </c>
      <c r="F82" t="str">
        <f>VLOOKUP(A82,'1月'!C:AJ,34,0)</f>
        <v>研发费用</v>
      </c>
    </row>
    <row r="83" spans="1:6">
      <c r="A83" s="293" t="s">
        <v>442</v>
      </c>
      <c r="B83" s="294">
        <v>200.53</v>
      </c>
      <c r="C83" s="294">
        <v>401.016</v>
      </c>
      <c r="D83" s="294">
        <f t="shared" si="1"/>
        <v>601.546</v>
      </c>
      <c r="E83" t="s">
        <v>86</v>
      </c>
      <c r="F83" t="str">
        <f>VLOOKUP(A83,'1月'!C:AJ,34,0)</f>
        <v>生产成本</v>
      </c>
    </row>
    <row r="84" spans="1:6">
      <c r="A84" s="293" t="s">
        <v>456</v>
      </c>
      <c r="B84" s="294">
        <v>200.53</v>
      </c>
      <c r="C84" s="294">
        <v>401.016</v>
      </c>
      <c r="D84" s="294">
        <f t="shared" si="1"/>
        <v>601.546</v>
      </c>
      <c r="E84" t="s">
        <v>71</v>
      </c>
      <c r="F84" t="str">
        <f>VLOOKUP(A84,'1月'!C:AJ,34,0)</f>
        <v>生产成本</v>
      </c>
    </row>
    <row r="85" spans="1:6">
      <c r="A85" s="293" t="s">
        <v>861</v>
      </c>
      <c r="B85" s="294">
        <v>145.76</v>
      </c>
      <c r="C85" s="294">
        <v>291.52</v>
      </c>
      <c r="D85" s="294">
        <f t="shared" si="1"/>
        <v>437.28</v>
      </c>
      <c r="E85" t="s">
        <v>104</v>
      </c>
      <c r="F85" t="str">
        <f>VLOOKUP(A85,'1月'!C:AJ,34,0)</f>
        <v>研发费用</v>
      </c>
    </row>
    <row r="86" spans="1:6">
      <c r="A86" s="293" t="s">
        <v>250</v>
      </c>
      <c r="B86" s="294">
        <v>200.53</v>
      </c>
      <c r="C86" s="294">
        <v>401.016</v>
      </c>
      <c r="D86" s="294">
        <f t="shared" si="1"/>
        <v>601.546</v>
      </c>
      <c r="E86" t="s">
        <v>54</v>
      </c>
      <c r="F86" t="str">
        <f>VLOOKUP(A86,'1月'!C:AJ,34,0)</f>
        <v>管理费用</v>
      </c>
    </row>
    <row r="87" spans="1:6">
      <c r="A87" s="293" t="s">
        <v>544</v>
      </c>
      <c r="B87" s="294">
        <v>200.53</v>
      </c>
      <c r="C87" s="294">
        <v>401.016</v>
      </c>
      <c r="D87" s="294">
        <f t="shared" si="1"/>
        <v>601.546</v>
      </c>
      <c r="E87" t="s">
        <v>83</v>
      </c>
      <c r="F87" t="str">
        <f>VLOOKUP(A87,'1月'!C:AJ,34,0)</f>
        <v>生产成本</v>
      </c>
    </row>
    <row r="88" spans="1:6">
      <c r="A88" s="293" t="s">
        <v>967</v>
      </c>
      <c r="B88" s="294">
        <v>91.1</v>
      </c>
      <c r="C88" s="294">
        <v>182.2</v>
      </c>
      <c r="D88" s="294">
        <f t="shared" si="1"/>
        <v>273.3</v>
      </c>
      <c r="E88" t="s">
        <v>71</v>
      </c>
      <c r="F88" t="str">
        <f>VLOOKUP(A88,'1月'!C:AJ,34,0)</f>
        <v>生产成本</v>
      </c>
    </row>
    <row r="89" spans="1:6">
      <c r="A89" s="293" t="s">
        <v>776</v>
      </c>
      <c r="B89" s="294">
        <v>200.42</v>
      </c>
      <c r="C89" s="294">
        <v>400.84</v>
      </c>
      <c r="D89" s="294">
        <f t="shared" si="1"/>
        <v>601.26</v>
      </c>
      <c r="E89" t="s">
        <v>74</v>
      </c>
      <c r="F89" t="str">
        <f>VLOOKUP(A89,'1月'!C:AJ,34,0)</f>
        <v>生产成本</v>
      </c>
    </row>
    <row r="90" spans="1:6">
      <c r="A90" s="293" t="s">
        <v>206</v>
      </c>
      <c r="B90" s="294">
        <v>200.53</v>
      </c>
      <c r="C90" s="294">
        <v>401.016</v>
      </c>
      <c r="D90" s="294">
        <f t="shared" si="1"/>
        <v>601.546</v>
      </c>
      <c r="E90" t="s">
        <v>104</v>
      </c>
      <c r="F90" t="str">
        <f>VLOOKUP(A90,'1月'!C:AJ,34,0)</f>
        <v>研发费用</v>
      </c>
    </row>
    <row r="91" spans="1:6">
      <c r="A91" s="293" t="s">
        <v>643</v>
      </c>
      <c r="B91" s="294">
        <v>200.53</v>
      </c>
      <c r="C91" s="294">
        <v>401.016</v>
      </c>
      <c r="D91" s="294">
        <f t="shared" si="1"/>
        <v>601.546</v>
      </c>
      <c r="E91" t="s">
        <v>104</v>
      </c>
      <c r="F91" t="str">
        <f>VLOOKUP(A91,'1月'!C:AJ,34,0)</f>
        <v>研发费用</v>
      </c>
    </row>
    <row r="92" spans="1:6">
      <c r="A92" s="293" t="s">
        <v>955</v>
      </c>
      <c r="B92" s="294">
        <v>109.32</v>
      </c>
      <c r="C92" s="294">
        <v>218.64</v>
      </c>
      <c r="D92" s="294">
        <f t="shared" si="1"/>
        <v>327.96</v>
      </c>
      <c r="E92" t="s">
        <v>98</v>
      </c>
      <c r="F92" t="str">
        <f>VLOOKUP(A92,'1月'!C:AJ,34,0)</f>
        <v>生产成本</v>
      </c>
    </row>
    <row r="93" spans="1:6">
      <c r="A93" s="293" t="s">
        <v>312</v>
      </c>
      <c r="B93" s="294">
        <v>200.53</v>
      </c>
      <c r="C93" s="294">
        <v>401.016</v>
      </c>
      <c r="D93" s="294">
        <f t="shared" si="1"/>
        <v>601.546</v>
      </c>
      <c r="E93" t="s">
        <v>101</v>
      </c>
      <c r="F93" t="str">
        <f>VLOOKUP(A93,'1月'!C:AJ,34,0)</f>
        <v>销售费用</v>
      </c>
    </row>
    <row r="94" spans="1:6">
      <c r="A94" s="293" t="s">
        <v>939</v>
      </c>
      <c r="B94" s="294">
        <v>109.32</v>
      </c>
      <c r="C94" s="294">
        <v>218.64</v>
      </c>
      <c r="D94" s="294">
        <f t="shared" si="1"/>
        <v>327.96</v>
      </c>
      <c r="E94" t="s">
        <v>80</v>
      </c>
      <c r="F94" t="str">
        <f>VLOOKUP(A94,'1月'!C:AJ,34,0)</f>
        <v>生产成本</v>
      </c>
    </row>
    <row r="95" spans="1:6">
      <c r="A95" s="293" t="s">
        <v>720</v>
      </c>
      <c r="B95" s="294">
        <v>200.53</v>
      </c>
      <c r="C95" s="294">
        <v>401.016</v>
      </c>
      <c r="D95" s="294">
        <f t="shared" si="1"/>
        <v>601.546</v>
      </c>
      <c r="E95" t="s">
        <v>89</v>
      </c>
      <c r="F95" t="str">
        <f>VLOOKUP(A95,'1月'!C:AJ,34,0)</f>
        <v>生产成本</v>
      </c>
    </row>
    <row r="96" spans="1:6">
      <c r="A96" s="293" t="s">
        <v>722</v>
      </c>
      <c r="B96" s="294">
        <v>200.53</v>
      </c>
      <c r="C96" s="294">
        <v>401.016</v>
      </c>
      <c r="D96" s="294">
        <f t="shared" si="1"/>
        <v>601.546</v>
      </c>
      <c r="E96" t="s">
        <v>89</v>
      </c>
      <c r="F96" t="str">
        <f>VLOOKUP(A96,'1月'!C:AJ,34,0)</f>
        <v>生产成本</v>
      </c>
    </row>
    <row r="97" spans="1:6">
      <c r="A97" s="293" t="s">
        <v>550</v>
      </c>
      <c r="B97" s="294">
        <v>200.53</v>
      </c>
      <c r="C97" s="294">
        <v>401.016</v>
      </c>
      <c r="D97" s="294">
        <f t="shared" si="1"/>
        <v>601.546</v>
      </c>
      <c r="E97" t="s">
        <v>83</v>
      </c>
      <c r="F97" t="str">
        <f>VLOOKUP(A97,'1月'!C:AJ,34,0)</f>
        <v>生产成本</v>
      </c>
    </row>
    <row r="98" spans="1:6">
      <c r="A98" s="293" t="s">
        <v>788</v>
      </c>
      <c r="B98" s="294">
        <v>182.2</v>
      </c>
      <c r="C98" s="294">
        <v>364.4</v>
      </c>
      <c r="D98" s="294">
        <f t="shared" si="1"/>
        <v>546.6</v>
      </c>
      <c r="E98" t="s">
        <v>83</v>
      </c>
      <c r="F98" t="str">
        <f>VLOOKUP(A98,'1月'!C:AJ,34,0)</f>
        <v>生产成本</v>
      </c>
    </row>
    <row r="99" spans="1:6">
      <c r="A99" s="293" t="s">
        <v>314</v>
      </c>
      <c r="B99" s="294">
        <v>200.53</v>
      </c>
      <c r="C99" s="294">
        <v>401.016</v>
      </c>
      <c r="D99" s="294">
        <f t="shared" si="1"/>
        <v>601.546</v>
      </c>
      <c r="E99" t="s">
        <v>101</v>
      </c>
      <c r="F99" t="str">
        <f>VLOOKUP(A99,'1月'!C:AJ,34,0)</f>
        <v>销售费用</v>
      </c>
    </row>
    <row r="100" spans="1:6">
      <c r="A100" s="293" t="s">
        <v>552</v>
      </c>
      <c r="B100" s="294">
        <v>200.53</v>
      </c>
      <c r="C100" s="294">
        <v>401.016</v>
      </c>
      <c r="D100" s="294">
        <f t="shared" si="1"/>
        <v>601.546</v>
      </c>
      <c r="E100" t="s">
        <v>83</v>
      </c>
      <c r="F100" t="str">
        <f>VLOOKUP(A100,'1月'!C:AJ,34,0)</f>
        <v>生产成本</v>
      </c>
    </row>
    <row r="101" spans="1:6">
      <c r="A101" s="293" t="s">
        <v>726</v>
      </c>
      <c r="B101" s="294">
        <v>200.53</v>
      </c>
      <c r="C101" s="294">
        <v>401.016</v>
      </c>
      <c r="D101" s="294">
        <f t="shared" si="1"/>
        <v>601.546</v>
      </c>
      <c r="E101" t="s">
        <v>60</v>
      </c>
      <c r="F101" t="str">
        <f>VLOOKUP(A101,'1月'!C:AJ,34,0)</f>
        <v>管理费用</v>
      </c>
    </row>
    <row r="102" spans="1:6">
      <c r="A102" s="293" t="s">
        <v>811</v>
      </c>
      <c r="B102" s="294">
        <v>163.98</v>
      </c>
      <c r="C102" s="294">
        <v>327.96</v>
      </c>
      <c r="D102" s="294">
        <f t="shared" si="1"/>
        <v>491.94</v>
      </c>
      <c r="E102" t="s">
        <v>122</v>
      </c>
      <c r="F102" t="str">
        <f>VLOOKUP(A102,'1月'!C:AJ,34,0)</f>
        <v>制造费用</v>
      </c>
    </row>
    <row r="103" spans="1:6">
      <c r="A103" s="293" t="s">
        <v>734</v>
      </c>
      <c r="B103" s="294">
        <v>200.53</v>
      </c>
      <c r="C103" s="294">
        <v>401.016</v>
      </c>
      <c r="D103" s="294">
        <f t="shared" si="1"/>
        <v>601.546</v>
      </c>
      <c r="E103" t="s">
        <v>89</v>
      </c>
      <c r="F103" t="str">
        <f>VLOOKUP(A103,'1月'!C:AJ,34,0)</f>
        <v>生产成本</v>
      </c>
    </row>
    <row r="104" spans="1:6">
      <c r="A104" s="293" t="s">
        <v>889</v>
      </c>
      <c r="B104" s="294">
        <v>127.54</v>
      </c>
      <c r="C104" s="294">
        <v>255.08</v>
      </c>
      <c r="D104" s="294">
        <f t="shared" si="1"/>
        <v>382.62</v>
      </c>
      <c r="E104" t="s">
        <v>98</v>
      </c>
      <c r="F104" t="str">
        <f>VLOOKUP(A104,'1月'!C:AJ,34,0)</f>
        <v>生产成本</v>
      </c>
    </row>
    <row r="105" spans="1:6">
      <c r="A105" s="293" t="s">
        <v>915</v>
      </c>
      <c r="B105" s="294">
        <v>127.54</v>
      </c>
      <c r="C105" s="294">
        <v>255.08</v>
      </c>
      <c r="D105" s="294">
        <f t="shared" si="1"/>
        <v>382.62</v>
      </c>
      <c r="E105" t="s">
        <v>104</v>
      </c>
      <c r="F105" t="str">
        <f>VLOOKUP(A105,'1月'!C:AJ,34,0)</f>
        <v>研发费用</v>
      </c>
    </row>
    <row r="106" spans="1:6">
      <c r="A106" s="293" t="s">
        <v>565</v>
      </c>
      <c r="B106" s="294">
        <v>200.53</v>
      </c>
      <c r="C106" s="294">
        <v>401.016</v>
      </c>
      <c r="D106" s="294">
        <f t="shared" si="1"/>
        <v>601.546</v>
      </c>
      <c r="E106" t="s">
        <v>98</v>
      </c>
      <c r="F106" t="str">
        <f>VLOOKUP(A106,'1月'!C:AJ,34,0)</f>
        <v>生产成本</v>
      </c>
    </row>
    <row r="107" spans="1:6">
      <c r="A107" s="293" t="s">
        <v>567</v>
      </c>
      <c r="B107" s="294">
        <v>200.53</v>
      </c>
      <c r="C107" s="294">
        <v>401.016</v>
      </c>
      <c r="D107" s="294">
        <f t="shared" si="1"/>
        <v>601.546</v>
      </c>
      <c r="E107" t="s">
        <v>98</v>
      </c>
      <c r="F107" t="str">
        <f>VLOOKUP(A107,'1月'!C:AJ,34,0)</f>
        <v>生产成本</v>
      </c>
    </row>
    <row r="108" spans="1:6">
      <c r="A108" s="293" t="s">
        <v>320</v>
      </c>
      <c r="B108" s="294">
        <v>200.53</v>
      </c>
      <c r="C108" s="294">
        <v>401.016</v>
      </c>
      <c r="D108" s="294">
        <f t="shared" si="1"/>
        <v>601.546</v>
      </c>
      <c r="E108" t="s">
        <v>68</v>
      </c>
      <c r="F108" t="str">
        <f>VLOOKUP(A108,'1月'!C:AJ,34,0)</f>
        <v>管理费用</v>
      </c>
    </row>
    <row r="109" spans="1:6">
      <c r="A109" s="293" t="s">
        <v>569</v>
      </c>
      <c r="B109" s="294">
        <v>200.53</v>
      </c>
      <c r="C109" s="294">
        <v>401.016</v>
      </c>
      <c r="D109" s="294">
        <f t="shared" si="1"/>
        <v>601.546</v>
      </c>
      <c r="E109" t="s">
        <v>98</v>
      </c>
      <c r="F109" t="str">
        <f>VLOOKUP(A109,'1月'!C:AJ,34,0)</f>
        <v>生产成本</v>
      </c>
    </row>
    <row r="110" spans="1:6">
      <c r="A110" s="293" t="s">
        <v>571</v>
      </c>
      <c r="B110" s="294">
        <v>200.53</v>
      </c>
      <c r="C110" s="294">
        <v>401.016</v>
      </c>
      <c r="D110" s="294">
        <f t="shared" si="1"/>
        <v>601.546</v>
      </c>
      <c r="E110" t="s">
        <v>101</v>
      </c>
      <c r="F110" t="str">
        <f>VLOOKUP(A110,'1月'!C:AJ,34,0)</f>
        <v>销售费用</v>
      </c>
    </row>
    <row r="111" spans="1:6">
      <c r="A111" s="293" t="s">
        <v>573</v>
      </c>
      <c r="B111" s="294">
        <v>200.53</v>
      </c>
      <c r="C111" s="294">
        <v>401.016</v>
      </c>
      <c r="D111" s="294">
        <f t="shared" si="1"/>
        <v>601.546</v>
      </c>
      <c r="E111" t="s">
        <v>98</v>
      </c>
      <c r="F111" t="str">
        <f>VLOOKUP(A111,'1月'!C:AJ,34,0)</f>
        <v>生产成本</v>
      </c>
    </row>
    <row r="112" spans="1:6">
      <c r="A112" s="293" t="s">
        <v>575</v>
      </c>
      <c r="B112" s="294">
        <v>200.53</v>
      </c>
      <c r="C112" s="294">
        <v>401.016</v>
      </c>
      <c r="D112" s="294">
        <f t="shared" si="1"/>
        <v>601.546</v>
      </c>
      <c r="E112" t="s">
        <v>98</v>
      </c>
      <c r="F112" t="str">
        <f>VLOOKUP(A112,'1月'!C:AJ,34,0)</f>
        <v>生产成本</v>
      </c>
    </row>
    <row r="113" spans="1:6">
      <c r="A113" s="293" t="s">
        <v>579</v>
      </c>
      <c r="B113" s="294">
        <v>200.53</v>
      </c>
      <c r="C113" s="294">
        <v>401.016</v>
      </c>
      <c r="D113" s="294">
        <f t="shared" si="1"/>
        <v>601.546</v>
      </c>
      <c r="E113" t="s">
        <v>68</v>
      </c>
      <c r="F113" t="str">
        <f>VLOOKUP(A113,'1月'!C:AJ,34,0)</f>
        <v>管理费用</v>
      </c>
    </row>
    <row r="114" spans="1:6">
      <c r="A114" s="293" t="s">
        <v>581</v>
      </c>
      <c r="B114" s="294">
        <v>200.53</v>
      </c>
      <c r="C114" s="294">
        <v>401.016</v>
      </c>
      <c r="D114" s="294">
        <f t="shared" si="1"/>
        <v>601.546</v>
      </c>
      <c r="E114" t="s">
        <v>98</v>
      </c>
      <c r="F114" t="str">
        <f>VLOOKUP(A114,'1月'!C:AJ,34,0)</f>
        <v>生产成本</v>
      </c>
    </row>
    <row r="115" spans="1:6">
      <c r="A115" s="293" t="s">
        <v>225</v>
      </c>
      <c r="B115" s="294">
        <v>200.53</v>
      </c>
      <c r="C115" s="294">
        <v>401.016</v>
      </c>
      <c r="D115" s="294">
        <f t="shared" si="1"/>
        <v>601.546</v>
      </c>
      <c r="E115" t="s">
        <v>49</v>
      </c>
      <c r="F115" t="str">
        <f>VLOOKUP(A115,'1月'!C:AJ,34,0)</f>
        <v>管理费用</v>
      </c>
    </row>
    <row r="116" spans="1:6">
      <c r="A116" s="293" t="s">
        <v>326</v>
      </c>
      <c r="B116" s="294">
        <v>200.53</v>
      </c>
      <c r="C116" s="294">
        <v>401.016</v>
      </c>
      <c r="D116" s="294">
        <f t="shared" si="1"/>
        <v>601.546</v>
      </c>
      <c r="E116" t="s">
        <v>57</v>
      </c>
      <c r="F116" t="str">
        <f>VLOOKUP(A116,'1月'!C:AJ,34,0)</f>
        <v>管理费用</v>
      </c>
    </row>
    <row r="117" spans="1:6">
      <c r="A117" s="293" t="s">
        <v>324</v>
      </c>
      <c r="B117" s="294">
        <v>200.53</v>
      </c>
      <c r="C117" s="294">
        <v>401.016</v>
      </c>
      <c r="D117" s="294">
        <f t="shared" si="1"/>
        <v>601.546</v>
      </c>
      <c r="E117" t="s">
        <v>68</v>
      </c>
      <c r="F117" t="str">
        <f>VLOOKUP(A117,'1月'!C:AJ,34,0)</f>
        <v>管理费用</v>
      </c>
    </row>
    <row r="118" spans="1:6">
      <c r="A118" s="293" t="s">
        <v>815</v>
      </c>
      <c r="B118" s="294">
        <v>163.98</v>
      </c>
      <c r="C118" s="294">
        <v>327.96</v>
      </c>
      <c r="D118" s="294">
        <f t="shared" si="1"/>
        <v>491.94</v>
      </c>
      <c r="E118" t="s">
        <v>89</v>
      </c>
      <c r="F118" t="str">
        <f>VLOOKUP(A118,'1月'!C:AJ,34,0)</f>
        <v>生产成本</v>
      </c>
    </row>
    <row r="119" spans="1:6">
      <c r="A119" s="293" t="s">
        <v>730</v>
      </c>
      <c r="B119" s="294">
        <v>200.53</v>
      </c>
      <c r="C119" s="294">
        <v>401.016</v>
      </c>
      <c r="D119" s="294">
        <f t="shared" si="1"/>
        <v>601.546</v>
      </c>
      <c r="E119" t="s">
        <v>95</v>
      </c>
      <c r="F119" t="str">
        <f>VLOOKUP(A119,'1月'!C:AJ,34,0)</f>
        <v>生产成本</v>
      </c>
    </row>
    <row r="120" spans="1:6">
      <c r="A120" s="293" t="s">
        <v>329</v>
      </c>
      <c r="B120" s="294">
        <v>200.53</v>
      </c>
      <c r="C120" s="294">
        <v>401.016</v>
      </c>
      <c r="D120" s="294">
        <f t="shared" si="1"/>
        <v>601.546</v>
      </c>
      <c r="E120" t="s">
        <v>104</v>
      </c>
      <c r="F120" t="str">
        <f>VLOOKUP(A120,'1月'!C:AJ,34,0)</f>
        <v>研发费用</v>
      </c>
    </row>
    <row r="121" spans="1:6">
      <c r="A121" s="293" t="s">
        <v>331</v>
      </c>
      <c r="B121" s="294">
        <v>200.53</v>
      </c>
      <c r="C121" s="294">
        <v>401.016</v>
      </c>
      <c r="D121" s="294">
        <f t="shared" si="1"/>
        <v>601.546</v>
      </c>
      <c r="E121" t="s">
        <v>101</v>
      </c>
      <c r="F121" t="str">
        <f>VLOOKUP(A121,'1月'!C:AJ,34,0)</f>
        <v>销售费用</v>
      </c>
    </row>
    <row r="122" spans="1:6">
      <c r="A122" s="293" t="s">
        <v>380</v>
      </c>
      <c r="B122" s="294">
        <v>200.53</v>
      </c>
      <c r="C122" s="294">
        <v>401.016</v>
      </c>
      <c r="D122" s="294">
        <f t="shared" si="1"/>
        <v>601.546</v>
      </c>
      <c r="E122" t="s">
        <v>71</v>
      </c>
      <c r="F122" t="str">
        <f>VLOOKUP(A122,'1月'!C:AJ,34,0)</f>
        <v>生产成本</v>
      </c>
    </row>
    <row r="123" spans="1:6">
      <c r="A123" s="293" t="s">
        <v>438</v>
      </c>
      <c r="B123" s="294">
        <v>200.53</v>
      </c>
      <c r="C123" s="294">
        <v>401.016</v>
      </c>
      <c r="D123" s="294">
        <f t="shared" si="1"/>
        <v>601.546</v>
      </c>
      <c r="E123" t="s">
        <v>86</v>
      </c>
      <c r="F123" t="str">
        <f>VLOOKUP(A123,'1月'!C:AJ,34,0)</f>
        <v>生产成本</v>
      </c>
    </row>
    <row r="124" spans="1:6">
      <c r="A124" s="293" t="s">
        <v>440</v>
      </c>
      <c r="B124" s="294">
        <v>200.53</v>
      </c>
      <c r="C124" s="294">
        <v>401.016</v>
      </c>
      <c r="D124" s="294">
        <f t="shared" si="1"/>
        <v>601.546</v>
      </c>
      <c r="E124" t="s">
        <v>86</v>
      </c>
      <c r="F124" t="str">
        <f>VLOOKUP(A124,'1月'!C:AJ,34,0)</f>
        <v>生产成本</v>
      </c>
    </row>
    <row r="125" spans="1:6">
      <c r="A125" s="293" t="s">
        <v>279</v>
      </c>
      <c r="B125" s="294">
        <v>200.53</v>
      </c>
      <c r="C125" s="294">
        <v>401.016</v>
      </c>
      <c r="D125" s="294">
        <f t="shared" si="1"/>
        <v>601.546</v>
      </c>
      <c r="E125" t="s">
        <v>110</v>
      </c>
      <c r="F125" t="str">
        <f>VLOOKUP(A125,'1月'!C:AJ,34,0)</f>
        <v>制造费用</v>
      </c>
    </row>
    <row r="126" spans="1:6">
      <c r="A126" s="293" t="s">
        <v>444</v>
      </c>
      <c r="B126" s="294">
        <v>200.53</v>
      </c>
      <c r="C126" s="294">
        <v>401.016</v>
      </c>
      <c r="D126" s="294">
        <f t="shared" si="1"/>
        <v>601.546</v>
      </c>
      <c r="E126" t="s">
        <v>86</v>
      </c>
      <c r="F126" t="str">
        <f>VLOOKUP(A126,'1月'!C:AJ,34,0)</f>
        <v>生产成本</v>
      </c>
    </row>
    <row r="127" spans="1:6">
      <c r="A127" s="293" t="s">
        <v>482</v>
      </c>
      <c r="B127" s="294">
        <v>200.53</v>
      </c>
      <c r="C127" s="294">
        <v>401.016</v>
      </c>
      <c r="D127" s="294">
        <f t="shared" si="1"/>
        <v>601.546</v>
      </c>
      <c r="E127" t="s">
        <v>74</v>
      </c>
      <c r="F127" t="str">
        <f>VLOOKUP(A127,'1月'!C:AJ,34,0)</f>
        <v>生产成本</v>
      </c>
    </row>
    <row r="128" spans="1:6">
      <c r="A128" s="293" t="s">
        <v>736</v>
      </c>
      <c r="B128" s="294">
        <v>200.53</v>
      </c>
      <c r="C128" s="294">
        <v>401.016</v>
      </c>
      <c r="D128" s="294">
        <f t="shared" si="1"/>
        <v>601.546</v>
      </c>
      <c r="E128" t="s">
        <v>89</v>
      </c>
      <c r="F128" t="str">
        <f>VLOOKUP(A128,'1月'!C:AJ,34,0)</f>
        <v>生产成本</v>
      </c>
    </row>
    <row r="129" spans="1:6">
      <c r="A129" s="293" t="s">
        <v>742</v>
      </c>
      <c r="B129" s="294">
        <v>200.53</v>
      </c>
      <c r="C129" s="294">
        <v>401.016</v>
      </c>
      <c r="D129" s="294">
        <f t="shared" si="1"/>
        <v>601.546</v>
      </c>
      <c r="E129" t="s">
        <v>60</v>
      </c>
      <c r="F129" t="str">
        <f>VLOOKUP(A129,'1月'!C:AJ,34,0)</f>
        <v>管理费用</v>
      </c>
    </row>
    <row r="130" spans="1:6">
      <c r="A130" s="293" t="s">
        <v>740</v>
      </c>
      <c r="B130" s="294">
        <v>200.53</v>
      </c>
      <c r="C130" s="294">
        <v>401.016</v>
      </c>
      <c r="D130" s="294">
        <f t="shared" si="1"/>
        <v>601.546</v>
      </c>
      <c r="E130" t="s">
        <v>89</v>
      </c>
      <c r="F130" t="str">
        <f>VLOOKUP(A130,'1月'!C:AJ,34,0)</f>
        <v>生产成本</v>
      </c>
    </row>
    <row r="131" spans="1:6">
      <c r="A131" s="293" t="s">
        <v>589</v>
      </c>
      <c r="B131" s="294">
        <v>200.53</v>
      </c>
      <c r="C131" s="294">
        <v>401.016</v>
      </c>
      <c r="D131" s="294">
        <f t="shared" ref="D131:D194" si="2">B131+C131</f>
        <v>601.546</v>
      </c>
      <c r="E131" t="s">
        <v>98</v>
      </c>
      <c r="F131" t="str">
        <f>VLOOKUP(A131,'1月'!C:AJ,34,0)</f>
        <v>生产成本</v>
      </c>
    </row>
    <row r="132" spans="1:6">
      <c r="A132" s="293" t="s">
        <v>623</v>
      </c>
      <c r="B132" s="294">
        <v>200.42</v>
      </c>
      <c r="C132" s="294">
        <v>400.84</v>
      </c>
      <c r="D132" s="294">
        <f t="shared" si="2"/>
        <v>601.26</v>
      </c>
      <c r="E132" t="s">
        <v>98</v>
      </c>
      <c r="F132" t="str">
        <f>VLOOKUP(A132,'1月'!C:AJ,34,0)</f>
        <v>生产成本</v>
      </c>
    </row>
    <row r="133" spans="1:6">
      <c r="A133" s="293" t="s">
        <v>595</v>
      </c>
      <c r="B133" s="294">
        <v>200.53</v>
      </c>
      <c r="C133" s="294">
        <v>401.016</v>
      </c>
      <c r="D133" s="294">
        <f t="shared" si="2"/>
        <v>601.546</v>
      </c>
      <c r="E133" t="s">
        <v>98</v>
      </c>
      <c r="F133" t="str">
        <f>VLOOKUP(A133,'1月'!C:AJ,34,0)</f>
        <v>生产成本</v>
      </c>
    </row>
    <row r="134" spans="1:6">
      <c r="A134" s="293" t="s">
        <v>597</v>
      </c>
      <c r="B134" s="294">
        <v>200.53</v>
      </c>
      <c r="C134" s="294">
        <v>401.016</v>
      </c>
      <c r="D134" s="294">
        <f t="shared" si="2"/>
        <v>601.546</v>
      </c>
      <c r="E134" t="s">
        <v>98</v>
      </c>
      <c r="F134" t="str">
        <f>VLOOKUP(A134,'1月'!C:AJ,34,0)</f>
        <v>生产成本</v>
      </c>
    </row>
    <row r="135" spans="1:6">
      <c r="A135" s="293" t="s">
        <v>361</v>
      </c>
      <c r="B135" s="294">
        <v>200.53</v>
      </c>
      <c r="C135" s="294">
        <v>401.016</v>
      </c>
      <c r="D135" s="294">
        <f t="shared" si="2"/>
        <v>601.546</v>
      </c>
      <c r="E135" t="s">
        <v>68</v>
      </c>
      <c r="F135" t="str">
        <f>VLOOKUP(A135,'1月'!C:AJ,34,0)</f>
        <v>管理费用</v>
      </c>
    </row>
    <row r="136" spans="1:6">
      <c r="A136" s="293" t="s">
        <v>591</v>
      </c>
      <c r="B136" s="294">
        <v>200.53</v>
      </c>
      <c r="C136" s="294">
        <v>401.016</v>
      </c>
      <c r="D136" s="294">
        <f t="shared" si="2"/>
        <v>601.546</v>
      </c>
      <c r="E136" t="s">
        <v>98</v>
      </c>
      <c r="F136" t="str">
        <f>VLOOKUP(A136,'1月'!C:AJ,34,0)</f>
        <v>生产成本</v>
      </c>
    </row>
    <row r="137" spans="1:6">
      <c r="A137" s="293" t="s">
        <v>355</v>
      </c>
      <c r="B137" s="294">
        <v>200.53</v>
      </c>
      <c r="C137" s="294">
        <v>401.016</v>
      </c>
      <c r="D137" s="294">
        <f t="shared" si="2"/>
        <v>601.546</v>
      </c>
      <c r="E137" t="s">
        <v>104</v>
      </c>
      <c r="F137" t="str">
        <f>VLOOKUP(A137,'1月'!C:AJ,34,0)</f>
        <v>研发费用</v>
      </c>
    </row>
    <row r="138" spans="1:6">
      <c r="A138" s="293" t="s">
        <v>338</v>
      </c>
      <c r="B138" s="294">
        <v>200.53</v>
      </c>
      <c r="C138" s="294">
        <v>401.016</v>
      </c>
      <c r="D138" s="294">
        <f t="shared" si="2"/>
        <v>601.546</v>
      </c>
      <c r="E138" t="s">
        <v>74</v>
      </c>
      <c r="F138" t="str">
        <f>VLOOKUP(A138,'1月'!C:AJ,34,0)</f>
        <v>生产成本</v>
      </c>
    </row>
    <row r="139" spans="1:6">
      <c r="A139" s="293" t="s">
        <v>911</v>
      </c>
      <c r="B139" s="294">
        <v>127.54</v>
      </c>
      <c r="C139" s="294">
        <v>255.08</v>
      </c>
      <c r="D139" s="294">
        <f t="shared" si="2"/>
        <v>382.62</v>
      </c>
      <c r="E139" t="s">
        <v>104</v>
      </c>
      <c r="F139" t="str">
        <f>VLOOKUP(A139,'1月'!C:AJ,34,0)</f>
        <v>研发费用</v>
      </c>
    </row>
    <row r="140" spans="1:6">
      <c r="A140" s="293" t="s">
        <v>342</v>
      </c>
      <c r="B140" s="294">
        <v>200.53</v>
      </c>
      <c r="C140" s="294">
        <v>401.016</v>
      </c>
      <c r="D140" s="294">
        <f t="shared" si="2"/>
        <v>601.546</v>
      </c>
      <c r="E140" t="s">
        <v>57</v>
      </c>
      <c r="F140" t="str">
        <f>VLOOKUP(A140,'1月'!C:AJ,34,0)</f>
        <v>管理费用</v>
      </c>
    </row>
    <row r="141" spans="1:6">
      <c r="A141" s="293" t="s">
        <v>452</v>
      </c>
      <c r="B141" s="294">
        <v>200.53</v>
      </c>
      <c r="C141" s="294">
        <v>401.016</v>
      </c>
      <c r="D141" s="294">
        <f t="shared" si="2"/>
        <v>601.546</v>
      </c>
      <c r="E141" t="s">
        <v>104</v>
      </c>
      <c r="F141" t="str">
        <f>VLOOKUP(A141,'1月'!C:AJ,34,0)</f>
        <v>研发费用</v>
      </c>
    </row>
    <row r="142" spans="1:6">
      <c r="A142" s="293" t="s">
        <v>454</v>
      </c>
      <c r="B142" s="294">
        <v>200.53</v>
      </c>
      <c r="C142" s="294">
        <v>401.016</v>
      </c>
      <c r="D142" s="294">
        <f t="shared" si="2"/>
        <v>601.546</v>
      </c>
      <c r="E142" t="s">
        <v>86</v>
      </c>
      <c r="F142" t="str">
        <f>VLOOKUP(A142,'1月'!C:AJ,34,0)</f>
        <v>生产成本</v>
      </c>
    </row>
    <row r="143" spans="1:6">
      <c r="A143" s="293" t="s">
        <v>458</v>
      </c>
      <c r="B143" s="294">
        <v>200.53</v>
      </c>
      <c r="C143" s="294">
        <v>401.016</v>
      </c>
      <c r="D143" s="294">
        <f t="shared" si="2"/>
        <v>601.546</v>
      </c>
      <c r="E143" t="s">
        <v>86</v>
      </c>
      <c r="F143" t="str">
        <f>VLOOKUP(A143,'1月'!C:AJ,34,0)</f>
        <v>生产成本</v>
      </c>
    </row>
    <row r="144" spans="1:6">
      <c r="A144" s="293" t="s">
        <v>601</v>
      </c>
      <c r="B144" s="294">
        <v>200.53</v>
      </c>
      <c r="C144" s="294">
        <v>401.016</v>
      </c>
      <c r="D144" s="294">
        <f t="shared" si="2"/>
        <v>601.546</v>
      </c>
      <c r="E144" t="s">
        <v>98</v>
      </c>
      <c r="F144" t="str">
        <f>VLOOKUP(A144,'1月'!C:AJ,34,0)</f>
        <v>生产成本</v>
      </c>
    </row>
    <row r="145" spans="1:6">
      <c r="A145" s="293" t="s">
        <v>845</v>
      </c>
      <c r="B145" s="294">
        <v>145.76</v>
      </c>
      <c r="C145" s="294">
        <v>291.52</v>
      </c>
      <c r="D145" s="294">
        <f t="shared" si="2"/>
        <v>437.28</v>
      </c>
      <c r="E145" t="s">
        <v>98</v>
      </c>
      <c r="F145" t="str">
        <f>VLOOKUP(A145,'1月'!C:AJ,34,0)</f>
        <v>生产成本</v>
      </c>
    </row>
    <row r="146" spans="1:6">
      <c r="A146" s="293" t="s">
        <v>507</v>
      </c>
      <c r="B146" s="294">
        <v>200.53</v>
      </c>
      <c r="C146" s="294">
        <v>401.016</v>
      </c>
      <c r="D146" s="294">
        <f t="shared" si="2"/>
        <v>601.546</v>
      </c>
      <c r="E146" t="s">
        <v>80</v>
      </c>
      <c r="F146" t="str">
        <f>VLOOKUP(A146,'1月'!C:AJ,34,0)</f>
        <v>生产成本</v>
      </c>
    </row>
    <row r="147" spans="1:6">
      <c r="A147" s="293" t="s">
        <v>189</v>
      </c>
      <c r="B147" s="294">
        <v>200.53</v>
      </c>
      <c r="C147" s="294">
        <v>401.016</v>
      </c>
      <c r="D147" s="294">
        <f t="shared" si="2"/>
        <v>601.546</v>
      </c>
      <c r="E147" t="s">
        <v>104</v>
      </c>
      <c r="F147" t="str">
        <f>VLOOKUP(A147,'1月'!C:AJ,34,0)</f>
        <v>研发费用</v>
      </c>
    </row>
    <row r="148" spans="1:6">
      <c r="A148" s="293" t="s">
        <v>556</v>
      </c>
      <c r="B148" s="294">
        <v>200.53</v>
      </c>
      <c r="C148" s="294">
        <v>401.016</v>
      </c>
      <c r="D148" s="294">
        <f t="shared" si="2"/>
        <v>601.546</v>
      </c>
      <c r="E148" t="s">
        <v>83</v>
      </c>
      <c r="F148" t="str">
        <f>VLOOKUP(A148,'1月'!C:AJ,34,0)</f>
        <v>生产成本</v>
      </c>
    </row>
    <row r="149" spans="1:6">
      <c r="A149" s="293" t="s">
        <v>236</v>
      </c>
      <c r="B149" s="294">
        <v>200.53</v>
      </c>
      <c r="C149" s="294">
        <v>401.016</v>
      </c>
      <c r="D149" s="294">
        <f t="shared" si="2"/>
        <v>601.546</v>
      </c>
      <c r="E149" t="s">
        <v>101</v>
      </c>
      <c r="F149" t="str">
        <f>VLOOKUP(A149,'1月'!C:AJ,34,0)</f>
        <v>销售费用</v>
      </c>
    </row>
    <row r="150" spans="1:6">
      <c r="A150" s="293" t="s">
        <v>240</v>
      </c>
      <c r="B150" s="294">
        <v>200.53</v>
      </c>
      <c r="C150" s="294">
        <v>401.016</v>
      </c>
      <c r="D150" s="294">
        <f t="shared" si="2"/>
        <v>601.546</v>
      </c>
      <c r="E150" t="s">
        <v>101</v>
      </c>
      <c r="F150" t="str">
        <f>VLOOKUP(A150,'1月'!C:AJ,34,0)</f>
        <v>销售费用</v>
      </c>
    </row>
    <row r="151" spans="1:6">
      <c r="A151" s="293" t="s">
        <v>242</v>
      </c>
      <c r="B151" s="294">
        <v>200.53</v>
      </c>
      <c r="C151" s="294">
        <v>401.016</v>
      </c>
      <c r="D151" s="294">
        <f t="shared" si="2"/>
        <v>601.546</v>
      </c>
      <c r="E151" t="s">
        <v>101</v>
      </c>
      <c r="F151" t="str">
        <f>VLOOKUP(A151,'1月'!C:AJ,34,0)</f>
        <v>销售费用</v>
      </c>
    </row>
    <row r="152" spans="1:6">
      <c r="A152" s="293" t="s">
        <v>344</v>
      </c>
      <c r="B152" s="294">
        <v>200.53</v>
      </c>
      <c r="C152" s="294">
        <v>401.016</v>
      </c>
      <c r="D152" s="294">
        <f t="shared" si="2"/>
        <v>601.546</v>
      </c>
      <c r="E152" t="s">
        <v>101</v>
      </c>
      <c r="F152" t="str">
        <f>VLOOKUP(A152,'1月'!C:AJ,34,0)</f>
        <v>销售费用</v>
      </c>
    </row>
    <row r="153" spans="1:6">
      <c r="A153" s="293" t="s">
        <v>843</v>
      </c>
      <c r="B153" s="294">
        <v>182.22</v>
      </c>
      <c r="C153" s="294">
        <v>364.432</v>
      </c>
      <c r="D153" s="294">
        <f t="shared" si="2"/>
        <v>546.652</v>
      </c>
      <c r="E153" t="s">
        <v>98</v>
      </c>
      <c r="F153" t="str">
        <f>VLOOKUP(A153,'1月'!C:AJ,34,0)</f>
        <v>生产成本</v>
      </c>
    </row>
    <row r="154" spans="1:6">
      <c r="A154" s="293" t="s">
        <v>191</v>
      </c>
      <c r="B154" s="294">
        <v>200.53</v>
      </c>
      <c r="C154" s="294">
        <v>401.016</v>
      </c>
      <c r="D154" s="294">
        <f t="shared" si="2"/>
        <v>601.546</v>
      </c>
      <c r="E154" t="s">
        <v>104</v>
      </c>
      <c r="F154" t="str">
        <f>VLOOKUP(A154,'1月'!C:AJ,34,0)</f>
        <v>研发费用</v>
      </c>
    </row>
    <row r="155" spans="1:6">
      <c r="A155" s="293" t="s">
        <v>485</v>
      </c>
      <c r="B155" s="294">
        <v>200.53</v>
      </c>
      <c r="C155" s="294">
        <v>401.016</v>
      </c>
      <c r="D155" s="294">
        <f t="shared" si="2"/>
        <v>601.546</v>
      </c>
      <c r="E155" t="s">
        <v>77</v>
      </c>
      <c r="F155" t="str">
        <f>VLOOKUP(A155,'1月'!C:AJ,34,0)</f>
        <v>生产成本</v>
      </c>
    </row>
    <row r="156" spans="1:6">
      <c r="A156" s="293" t="s">
        <v>744</v>
      </c>
      <c r="B156" s="294">
        <v>200.53</v>
      </c>
      <c r="C156" s="294">
        <v>401.016</v>
      </c>
      <c r="D156" s="294">
        <f t="shared" si="2"/>
        <v>601.546</v>
      </c>
      <c r="E156" t="s">
        <v>89</v>
      </c>
      <c r="F156" t="str">
        <f>VLOOKUP(A156,'1月'!C:AJ,34,0)</f>
        <v>生产成本</v>
      </c>
    </row>
    <row r="157" spans="1:6">
      <c r="A157" s="293" t="s">
        <v>746</v>
      </c>
      <c r="B157" s="294">
        <v>200.53</v>
      </c>
      <c r="C157" s="294">
        <v>401.016</v>
      </c>
      <c r="D157" s="294">
        <f t="shared" si="2"/>
        <v>601.546</v>
      </c>
      <c r="E157" t="s">
        <v>95</v>
      </c>
      <c r="F157" t="str">
        <f>VLOOKUP(A157,'1月'!C:AJ,34,0)</f>
        <v>生产成本</v>
      </c>
    </row>
    <row r="158" spans="1:6">
      <c r="A158" s="293" t="s">
        <v>879</v>
      </c>
      <c r="B158" s="294">
        <v>145.77</v>
      </c>
      <c r="C158" s="294">
        <v>291.536</v>
      </c>
      <c r="D158" s="294">
        <f t="shared" si="2"/>
        <v>437.306</v>
      </c>
      <c r="E158" t="s">
        <v>95</v>
      </c>
      <c r="F158" t="str">
        <f>VLOOKUP(A158,'1月'!C:AJ,34,0)</f>
        <v>生产成本</v>
      </c>
    </row>
    <row r="159" spans="1:6">
      <c r="A159" s="293" t="s">
        <v>605</v>
      </c>
      <c r="B159" s="294">
        <v>200.53</v>
      </c>
      <c r="C159" s="294">
        <v>401.016</v>
      </c>
      <c r="D159" s="294">
        <f t="shared" si="2"/>
        <v>601.546</v>
      </c>
      <c r="E159" t="s">
        <v>101</v>
      </c>
      <c r="F159" t="str">
        <f>VLOOKUP(A159,'1月'!C:AJ,34,0)</f>
        <v>销售费用</v>
      </c>
    </row>
    <row r="160" spans="1:6">
      <c r="A160" s="293" t="s">
        <v>607</v>
      </c>
      <c r="B160" s="294">
        <v>200.53</v>
      </c>
      <c r="C160" s="294">
        <v>401.016</v>
      </c>
      <c r="D160" s="294">
        <f t="shared" si="2"/>
        <v>601.546</v>
      </c>
      <c r="E160" t="s">
        <v>98</v>
      </c>
      <c r="F160" t="str">
        <f>VLOOKUP(A160,'1月'!C:AJ,34,0)</f>
        <v>生产成本</v>
      </c>
    </row>
    <row r="161" spans="1:6">
      <c r="A161" s="293" t="s">
        <v>797</v>
      </c>
      <c r="B161" s="294">
        <v>163.98</v>
      </c>
      <c r="C161" s="294">
        <v>327.96</v>
      </c>
      <c r="D161" s="294">
        <f t="shared" si="2"/>
        <v>491.94</v>
      </c>
      <c r="E161" t="s">
        <v>71</v>
      </c>
      <c r="F161" t="str">
        <f>VLOOKUP(A161,'1月'!C:AJ,34,0)</f>
        <v>生产成本</v>
      </c>
    </row>
    <row r="162" spans="1:6">
      <c r="A162" s="293" t="s">
        <v>298</v>
      </c>
      <c r="B162" s="294">
        <v>200.53</v>
      </c>
      <c r="C162" s="294">
        <v>401.016</v>
      </c>
      <c r="D162" s="294">
        <f t="shared" si="2"/>
        <v>601.546</v>
      </c>
      <c r="E162" t="s">
        <v>104</v>
      </c>
      <c r="F162" t="str">
        <f>VLOOKUP(A162,'1月'!C:AJ,34,0)</f>
        <v>研发费用</v>
      </c>
    </row>
    <row r="163" spans="1:6">
      <c r="A163" s="293" t="s">
        <v>603</v>
      </c>
      <c r="B163" s="294">
        <v>200.53</v>
      </c>
      <c r="C163" s="294">
        <v>401.016</v>
      </c>
      <c r="D163" s="294">
        <f t="shared" si="2"/>
        <v>601.546</v>
      </c>
      <c r="E163" t="s">
        <v>98</v>
      </c>
      <c r="F163" t="str">
        <f>VLOOKUP(A163,'1月'!C:AJ,34,0)</f>
        <v>生产成本</v>
      </c>
    </row>
    <row r="164" spans="1:6">
      <c r="A164" s="293" t="s">
        <v>599</v>
      </c>
      <c r="B164" s="294">
        <v>200.53</v>
      </c>
      <c r="C164" s="294">
        <v>401.016</v>
      </c>
      <c r="D164" s="294">
        <f t="shared" si="2"/>
        <v>601.546</v>
      </c>
      <c r="E164" t="s">
        <v>98</v>
      </c>
      <c r="F164" t="str">
        <f>VLOOKUP(A164,'1月'!C:AJ,34,0)</f>
        <v>生产成本</v>
      </c>
    </row>
    <row r="165" spans="1:6">
      <c r="A165" s="293" t="s">
        <v>626</v>
      </c>
      <c r="B165" s="294">
        <v>200.42</v>
      </c>
      <c r="C165" s="294">
        <v>400.84</v>
      </c>
      <c r="D165" s="294">
        <f t="shared" si="2"/>
        <v>601.26</v>
      </c>
      <c r="E165" t="s">
        <v>101</v>
      </c>
      <c r="F165" t="str">
        <f>VLOOKUP(A165,'1月'!C:AJ,34,0)</f>
        <v>销售费用</v>
      </c>
    </row>
    <row r="166" spans="1:6">
      <c r="A166" s="293" t="s">
        <v>708</v>
      </c>
      <c r="B166" s="294">
        <v>200.53</v>
      </c>
      <c r="C166" s="294">
        <v>401.016</v>
      </c>
      <c r="D166" s="294">
        <f t="shared" si="2"/>
        <v>601.546</v>
      </c>
      <c r="E166" t="s">
        <v>89</v>
      </c>
      <c r="F166" t="str">
        <f>VLOOKUP(A166,'1月'!C:AJ,34,0)</f>
        <v>生产成本</v>
      </c>
    </row>
    <row r="167" spans="1:6">
      <c r="A167" s="293" t="s">
        <v>694</v>
      </c>
      <c r="B167" s="294">
        <v>200.53</v>
      </c>
      <c r="C167" s="294">
        <v>401.016</v>
      </c>
      <c r="D167" s="294">
        <f t="shared" si="2"/>
        <v>601.546</v>
      </c>
      <c r="E167" t="s">
        <v>89</v>
      </c>
      <c r="F167" t="str">
        <f>VLOOKUP(A167,'1月'!C:AJ,34,0)</f>
        <v>生产成本</v>
      </c>
    </row>
    <row r="168" spans="1:6">
      <c r="A168" s="293" t="s">
        <v>706</v>
      </c>
      <c r="B168" s="294">
        <v>200.53</v>
      </c>
      <c r="C168" s="294">
        <v>401.016</v>
      </c>
      <c r="D168" s="294">
        <f t="shared" si="2"/>
        <v>601.546</v>
      </c>
      <c r="E168" t="s">
        <v>89</v>
      </c>
      <c r="F168" t="str">
        <f>VLOOKUP(A168,'1月'!C:AJ,34,0)</f>
        <v>生产成本</v>
      </c>
    </row>
    <row r="169" spans="1:6">
      <c r="A169" s="293" t="s">
        <v>770</v>
      </c>
      <c r="B169" s="294">
        <v>200.42</v>
      </c>
      <c r="C169" s="294">
        <v>400.84</v>
      </c>
      <c r="D169" s="294">
        <f t="shared" si="2"/>
        <v>601.26</v>
      </c>
      <c r="E169" t="s">
        <v>74</v>
      </c>
      <c r="F169" t="str">
        <f>VLOOKUP(A169,'1月'!C:AJ,34,0)</f>
        <v>生产成本</v>
      </c>
    </row>
    <row r="170" spans="1:6">
      <c r="A170" s="293" t="s">
        <v>696</v>
      </c>
      <c r="B170" s="294">
        <v>200.53</v>
      </c>
      <c r="C170" s="294">
        <v>401.016</v>
      </c>
      <c r="D170" s="294">
        <f t="shared" si="2"/>
        <v>601.546</v>
      </c>
      <c r="E170" t="s">
        <v>89</v>
      </c>
      <c r="F170" t="str">
        <f>VLOOKUP(A170,'1月'!C:AJ,34,0)</f>
        <v>生产成本</v>
      </c>
    </row>
    <row r="171" spans="1:6">
      <c r="A171" s="293" t="s">
        <v>732</v>
      </c>
      <c r="B171" s="294">
        <v>200.53</v>
      </c>
      <c r="C171" s="294">
        <v>401.016</v>
      </c>
      <c r="D171" s="294">
        <f t="shared" si="2"/>
        <v>601.546</v>
      </c>
      <c r="E171" t="s">
        <v>89</v>
      </c>
      <c r="F171" t="str">
        <f>VLOOKUP(A171,'1月'!C:AJ,34,0)</f>
        <v>生产成本</v>
      </c>
    </row>
    <row r="172" spans="1:6">
      <c r="A172" s="293" t="s">
        <v>686</v>
      </c>
      <c r="B172" s="294">
        <v>200.53</v>
      </c>
      <c r="C172" s="294">
        <v>401.016</v>
      </c>
      <c r="D172" s="294">
        <f t="shared" si="2"/>
        <v>601.546</v>
      </c>
      <c r="E172" t="s">
        <v>89</v>
      </c>
      <c r="F172" t="str">
        <f>VLOOKUP(A172,'1月'!C:AJ,34,0)</f>
        <v>生产成本</v>
      </c>
    </row>
    <row r="173" spans="1:6">
      <c r="A173" s="293" t="s">
        <v>728</v>
      </c>
      <c r="B173" s="294">
        <v>200.53</v>
      </c>
      <c r="C173" s="294">
        <v>401.016</v>
      </c>
      <c r="D173" s="294">
        <f t="shared" si="2"/>
        <v>601.546</v>
      </c>
      <c r="E173" t="s">
        <v>48</v>
      </c>
      <c r="F173" t="str">
        <f>VLOOKUP(A173,'1月'!C:AJ,34,0)</f>
        <v>福利费用</v>
      </c>
    </row>
    <row r="174" spans="1:6">
      <c r="A174" s="293" t="s">
        <v>234</v>
      </c>
      <c r="B174" s="294">
        <v>200.53</v>
      </c>
      <c r="C174" s="294">
        <v>401.016</v>
      </c>
      <c r="D174" s="294">
        <f t="shared" si="2"/>
        <v>601.546</v>
      </c>
      <c r="E174" t="s">
        <v>101</v>
      </c>
      <c r="F174" t="str">
        <f>VLOOKUP(A174,'1月'!C:AJ,34,0)</f>
        <v>销售费用</v>
      </c>
    </row>
    <row r="175" spans="1:6">
      <c r="A175" s="293" t="s">
        <v>238</v>
      </c>
      <c r="B175" s="294">
        <v>200.53</v>
      </c>
      <c r="C175" s="294">
        <v>401.016</v>
      </c>
      <c r="D175" s="294">
        <f t="shared" si="2"/>
        <v>601.546</v>
      </c>
      <c r="E175" t="s">
        <v>101</v>
      </c>
      <c r="F175" t="str">
        <f>VLOOKUP(A175,'1月'!C:AJ,34,0)</f>
        <v>销售费用</v>
      </c>
    </row>
    <row r="176" spans="1:6">
      <c r="A176" s="293" t="s">
        <v>786</v>
      </c>
      <c r="B176" s="294">
        <v>182.2</v>
      </c>
      <c r="C176" s="294">
        <v>364.4</v>
      </c>
      <c r="D176" s="294">
        <f t="shared" si="2"/>
        <v>546.6</v>
      </c>
      <c r="E176" t="s">
        <v>104</v>
      </c>
      <c r="F176" t="str">
        <f>VLOOKUP(A176,'1月'!C:AJ,34,0)</f>
        <v>研发费用</v>
      </c>
    </row>
    <row r="177" spans="1:6">
      <c r="A177" s="293" t="s">
        <v>795</v>
      </c>
      <c r="B177" s="294">
        <v>182.2</v>
      </c>
      <c r="C177" s="294">
        <v>364.4</v>
      </c>
      <c r="D177" s="294">
        <f t="shared" si="2"/>
        <v>546.6</v>
      </c>
      <c r="E177" t="s">
        <v>119</v>
      </c>
      <c r="F177" t="str">
        <f>VLOOKUP(A177,'1月'!C:AJ,34,0)</f>
        <v>制造费用</v>
      </c>
    </row>
    <row r="178" spans="1:6">
      <c r="A178" s="293" t="s">
        <v>563</v>
      </c>
      <c r="B178" s="294">
        <v>200.53</v>
      </c>
      <c r="C178" s="294">
        <v>401.016</v>
      </c>
      <c r="D178" s="294">
        <f t="shared" si="2"/>
        <v>601.546</v>
      </c>
      <c r="E178" t="s">
        <v>98</v>
      </c>
      <c r="F178" t="str">
        <f>VLOOKUP(A178,'1月'!C:AJ,34,0)</f>
        <v>生产成本</v>
      </c>
    </row>
    <row r="179" spans="1:6">
      <c r="A179" s="293" t="s">
        <v>349</v>
      </c>
      <c r="B179" s="294">
        <v>200.53</v>
      </c>
      <c r="C179" s="294">
        <v>401.016</v>
      </c>
      <c r="D179" s="294">
        <f t="shared" si="2"/>
        <v>601.546</v>
      </c>
      <c r="E179" t="s">
        <v>119</v>
      </c>
      <c r="F179" t="str">
        <f>VLOOKUP(A179,'1月'!C:AJ,34,0)</f>
        <v>制造费用</v>
      </c>
    </row>
    <row r="180" spans="1:6">
      <c r="A180" s="293" t="s">
        <v>275</v>
      </c>
      <c r="B180" s="294">
        <v>200.53</v>
      </c>
      <c r="C180" s="294">
        <v>401.016</v>
      </c>
      <c r="D180" s="294">
        <f t="shared" si="2"/>
        <v>601.546</v>
      </c>
      <c r="E180" t="s">
        <v>113</v>
      </c>
      <c r="F180" t="str">
        <f>VLOOKUP(A180,'1月'!C:AJ,34,0)</f>
        <v>制造费用</v>
      </c>
    </row>
    <row r="181" spans="1:6">
      <c r="A181" s="293" t="s">
        <v>179</v>
      </c>
      <c r="B181" s="294">
        <v>200.53</v>
      </c>
      <c r="C181" s="294">
        <v>401.016</v>
      </c>
      <c r="D181" s="294">
        <f t="shared" si="2"/>
        <v>601.546</v>
      </c>
      <c r="E181" t="s">
        <v>104</v>
      </c>
      <c r="F181" t="str">
        <f>VLOOKUP(A181,'1月'!C:AJ,34,0)</f>
        <v>研发费用</v>
      </c>
    </row>
    <row r="182" spans="1:6">
      <c r="A182" s="293" t="s">
        <v>470</v>
      </c>
      <c r="B182" s="294">
        <v>200.53</v>
      </c>
      <c r="C182" s="294">
        <v>401.016</v>
      </c>
      <c r="D182" s="294">
        <f t="shared" si="2"/>
        <v>601.546</v>
      </c>
      <c r="E182" t="s">
        <v>74</v>
      </c>
      <c r="F182" t="str">
        <f>VLOOKUP(A182,'1月'!C:AJ,34,0)</f>
        <v>生产成本</v>
      </c>
    </row>
    <row r="183" spans="1:6">
      <c r="A183" s="293" t="s">
        <v>412</v>
      </c>
      <c r="B183" s="294">
        <v>200.53</v>
      </c>
      <c r="C183" s="294">
        <v>401.016</v>
      </c>
      <c r="D183" s="294">
        <f t="shared" si="2"/>
        <v>601.546</v>
      </c>
      <c r="E183" t="s">
        <v>86</v>
      </c>
      <c r="F183" t="str">
        <f>VLOOKUP(A183,'1月'!C:AJ,34,0)</f>
        <v>生产成本</v>
      </c>
    </row>
    <row r="184" spans="1:6">
      <c r="A184" s="293" t="s">
        <v>887</v>
      </c>
      <c r="B184" s="294">
        <v>127.54</v>
      </c>
      <c r="C184" s="294">
        <v>255.08</v>
      </c>
      <c r="D184" s="294">
        <f t="shared" si="2"/>
        <v>382.62</v>
      </c>
      <c r="E184" t="s">
        <v>98</v>
      </c>
      <c r="F184" t="str">
        <f>VLOOKUP(A184,'1月'!C:AJ,34,0)</f>
        <v>生产成本</v>
      </c>
    </row>
    <row r="185" spans="1:6">
      <c r="A185" s="293" t="s">
        <v>546</v>
      </c>
      <c r="B185" s="294">
        <v>200.53</v>
      </c>
      <c r="C185" s="294">
        <v>401.016</v>
      </c>
      <c r="D185" s="294">
        <f t="shared" si="2"/>
        <v>601.546</v>
      </c>
      <c r="E185" t="s">
        <v>83</v>
      </c>
      <c r="F185" t="str">
        <f>VLOOKUP(A185,'1月'!C:AJ,34,0)</f>
        <v>生产成本</v>
      </c>
    </row>
    <row r="186" spans="1:6">
      <c r="A186" s="293" t="s">
        <v>548</v>
      </c>
      <c r="B186" s="294">
        <v>200.53</v>
      </c>
      <c r="C186" s="294">
        <v>401.016</v>
      </c>
      <c r="D186" s="294">
        <f t="shared" si="2"/>
        <v>601.546</v>
      </c>
      <c r="E186" t="s">
        <v>83</v>
      </c>
      <c r="F186" t="str">
        <f>VLOOKUP(A186,'1月'!C:AJ,34,0)</f>
        <v>生产成本</v>
      </c>
    </row>
    <row r="187" spans="1:6">
      <c r="A187" s="293" t="s">
        <v>204</v>
      </c>
      <c r="B187" s="294">
        <v>200.53</v>
      </c>
      <c r="C187" s="294">
        <v>401.016</v>
      </c>
      <c r="D187" s="294">
        <f t="shared" si="2"/>
        <v>601.546</v>
      </c>
      <c r="E187" t="s">
        <v>104</v>
      </c>
      <c r="F187" t="str">
        <f>VLOOKUP(A187,'1月'!C:AJ,34,0)</f>
        <v>研发费用</v>
      </c>
    </row>
    <row r="188" spans="1:6">
      <c r="A188" s="293" t="s">
        <v>497</v>
      </c>
      <c r="B188" s="294">
        <v>200.53</v>
      </c>
      <c r="C188" s="294">
        <v>401.016</v>
      </c>
      <c r="D188" s="294">
        <f t="shared" si="2"/>
        <v>601.546</v>
      </c>
      <c r="E188" t="s">
        <v>77</v>
      </c>
      <c r="F188" t="str">
        <f>VLOOKUP(A188,'1月'!C:AJ,34,0)</f>
        <v>生产成本</v>
      </c>
    </row>
    <row r="189" spans="1:6">
      <c r="A189" s="293" t="s">
        <v>464</v>
      </c>
      <c r="B189" s="294">
        <v>200.53</v>
      </c>
      <c r="C189" s="294">
        <v>401.016</v>
      </c>
      <c r="D189" s="294">
        <f t="shared" si="2"/>
        <v>601.546</v>
      </c>
      <c r="E189" t="s">
        <v>74</v>
      </c>
      <c r="F189" t="str">
        <f>VLOOKUP(A189,'1月'!C:AJ,34,0)</f>
        <v>生产成本</v>
      </c>
    </row>
    <row r="190" spans="1:6">
      <c r="A190" s="293" t="s">
        <v>394</v>
      </c>
      <c r="B190" s="294">
        <v>200.53</v>
      </c>
      <c r="C190" s="294">
        <v>401.016</v>
      </c>
      <c r="D190" s="294">
        <f t="shared" si="2"/>
        <v>601.546</v>
      </c>
      <c r="E190" t="s">
        <v>86</v>
      </c>
      <c r="F190" t="str">
        <f>VLOOKUP(A190,'1月'!C:AJ,34,0)</f>
        <v>生产成本</v>
      </c>
    </row>
    <row r="191" spans="1:6">
      <c r="A191" s="293" t="s">
        <v>495</v>
      </c>
      <c r="B191" s="294">
        <v>200.53</v>
      </c>
      <c r="C191" s="294">
        <v>401.016</v>
      </c>
      <c r="D191" s="294">
        <f t="shared" si="2"/>
        <v>601.546</v>
      </c>
      <c r="E191" t="s">
        <v>77</v>
      </c>
      <c r="F191" t="str">
        <f>VLOOKUP(A191,'1月'!C:AJ,34,0)</f>
        <v>生产成本</v>
      </c>
    </row>
    <row r="192" spans="1:6">
      <c r="A192" s="293" t="s">
        <v>510</v>
      </c>
      <c r="B192" s="294">
        <v>200.53</v>
      </c>
      <c r="C192" s="294">
        <v>401.016</v>
      </c>
      <c r="D192" s="294">
        <f t="shared" si="2"/>
        <v>601.546</v>
      </c>
      <c r="E192" t="s">
        <v>83</v>
      </c>
      <c r="F192" t="str">
        <f>VLOOKUP(A192,'1月'!C:AJ,34,0)</f>
        <v>生产成本</v>
      </c>
    </row>
    <row r="193" spans="1:6">
      <c r="A193" s="293" t="s">
        <v>534</v>
      </c>
      <c r="B193" s="294">
        <v>200.53</v>
      </c>
      <c r="C193" s="294">
        <v>401.016</v>
      </c>
      <c r="D193" s="294">
        <f t="shared" si="2"/>
        <v>601.546</v>
      </c>
      <c r="E193" t="s">
        <v>83</v>
      </c>
      <c r="F193" t="str">
        <f>VLOOKUP(A193,'1月'!C:AJ,34,0)</f>
        <v>生产成本</v>
      </c>
    </row>
    <row r="194" spans="1:6">
      <c r="A194" s="293" t="s">
        <v>538</v>
      </c>
      <c r="B194" s="294">
        <v>200.53</v>
      </c>
      <c r="C194" s="294">
        <v>401.016</v>
      </c>
      <c r="D194" s="294">
        <f t="shared" si="2"/>
        <v>601.546</v>
      </c>
      <c r="E194" t="s">
        <v>83</v>
      </c>
      <c r="F194" t="str">
        <f>VLOOKUP(A194,'1月'!C:AJ,34,0)</f>
        <v>生产成本</v>
      </c>
    </row>
    <row r="195" spans="1:6">
      <c r="A195" s="293" t="s">
        <v>688</v>
      </c>
      <c r="B195" s="294">
        <v>200.53</v>
      </c>
      <c r="C195" s="294">
        <v>401.016</v>
      </c>
      <c r="D195" s="294">
        <f t="shared" ref="D195:D258" si="3">B195+C195</f>
        <v>601.546</v>
      </c>
      <c r="E195" t="s">
        <v>89</v>
      </c>
      <c r="F195" t="str">
        <f>VLOOKUP(A195,'1月'!C:AJ,34,0)</f>
        <v>生产成本</v>
      </c>
    </row>
    <row r="196" spans="1:6">
      <c r="A196" s="293" t="s">
        <v>353</v>
      </c>
      <c r="B196" s="294">
        <v>200.53</v>
      </c>
      <c r="C196" s="294">
        <v>401.016</v>
      </c>
      <c r="D196" s="294">
        <f t="shared" si="3"/>
        <v>601.546</v>
      </c>
      <c r="E196" t="s">
        <v>104</v>
      </c>
      <c r="F196" t="str">
        <f>VLOOKUP(A196,'1月'!C:AJ,34,0)</f>
        <v>研发费用</v>
      </c>
    </row>
    <row r="197" spans="1:6">
      <c r="A197" s="293" t="s">
        <v>585</v>
      </c>
      <c r="B197" s="294">
        <v>200.53</v>
      </c>
      <c r="C197" s="294">
        <v>401.016</v>
      </c>
      <c r="D197" s="294">
        <f t="shared" si="3"/>
        <v>601.546</v>
      </c>
      <c r="E197" t="s">
        <v>98</v>
      </c>
      <c r="F197" t="str">
        <f>VLOOKUP(A197,'1月'!C:AJ,34,0)</f>
        <v>生产成本</v>
      </c>
    </row>
    <row r="198" spans="1:6">
      <c r="A198" s="293" t="s">
        <v>700</v>
      </c>
      <c r="B198" s="294">
        <v>200.53</v>
      </c>
      <c r="C198" s="294">
        <v>401.016</v>
      </c>
      <c r="D198" s="294">
        <f t="shared" si="3"/>
        <v>601.546</v>
      </c>
      <c r="E198" t="s">
        <v>89</v>
      </c>
      <c r="F198" t="str">
        <f>VLOOKUP(A198,'1月'!C:AJ,34,0)</f>
        <v>生产成本</v>
      </c>
    </row>
    <row r="199" spans="1:6">
      <c r="A199" s="293" t="s">
        <v>340</v>
      </c>
      <c r="B199" s="294">
        <v>200.53</v>
      </c>
      <c r="C199" s="294">
        <v>401.016</v>
      </c>
      <c r="D199" s="294">
        <f t="shared" si="3"/>
        <v>601.546</v>
      </c>
      <c r="E199" t="s">
        <v>57</v>
      </c>
      <c r="F199" t="str">
        <f>VLOOKUP(A199,'1月'!C:AJ,34,0)</f>
        <v>管理费用</v>
      </c>
    </row>
    <row r="200" spans="1:6">
      <c r="A200" s="293" t="s">
        <v>897</v>
      </c>
      <c r="B200" s="294">
        <v>127.54</v>
      </c>
      <c r="C200" s="294">
        <v>255.08</v>
      </c>
      <c r="D200" s="294">
        <f t="shared" si="3"/>
        <v>382.62</v>
      </c>
      <c r="E200" t="s">
        <v>71</v>
      </c>
      <c r="F200" t="str">
        <f>VLOOKUP(A200,'1月'!C:AJ,34,0)</f>
        <v>生产成本</v>
      </c>
    </row>
    <row r="201" spans="1:6">
      <c r="A201" s="293" t="s">
        <v>446</v>
      </c>
      <c r="B201" s="294">
        <v>200.53</v>
      </c>
      <c r="C201" s="294">
        <v>401.016</v>
      </c>
      <c r="D201" s="294">
        <f t="shared" si="3"/>
        <v>601.546</v>
      </c>
      <c r="E201" t="s">
        <v>86</v>
      </c>
      <c r="F201" t="str">
        <f>VLOOKUP(A201,'1月'!C:AJ,34,0)</f>
        <v>生产成本</v>
      </c>
    </row>
    <row r="202" spans="1:6">
      <c r="A202" s="293" t="s">
        <v>217</v>
      </c>
      <c r="B202" s="294">
        <v>200.53</v>
      </c>
      <c r="C202" s="294">
        <v>401.016</v>
      </c>
      <c r="D202" s="294">
        <f t="shared" si="3"/>
        <v>601.546</v>
      </c>
      <c r="E202" t="s">
        <v>49</v>
      </c>
      <c r="F202" t="str">
        <f>VLOOKUP(A202,'1月'!C:AJ,34,0)</f>
        <v>管理费用</v>
      </c>
    </row>
    <row r="203" spans="1:6">
      <c r="A203" s="293" t="s">
        <v>712</v>
      </c>
      <c r="B203" s="294">
        <v>200.53</v>
      </c>
      <c r="C203" s="294">
        <v>401.016</v>
      </c>
      <c r="D203" s="294">
        <f t="shared" si="3"/>
        <v>601.546</v>
      </c>
      <c r="E203" t="s">
        <v>89</v>
      </c>
      <c r="F203" t="str">
        <f>VLOOKUP(A203,'1月'!C:AJ,34,0)</f>
        <v>生产成本</v>
      </c>
    </row>
    <row r="204" spans="1:6">
      <c r="A204" s="293" t="s">
        <v>681</v>
      </c>
      <c r="B204" s="294">
        <v>200.53</v>
      </c>
      <c r="C204" s="294">
        <v>401.016</v>
      </c>
      <c r="D204" s="294">
        <f t="shared" si="3"/>
        <v>601.546</v>
      </c>
      <c r="E204" t="s">
        <v>95</v>
      </c>
      <c r="F204" t="str">
        <f>VLOOKUP(A204,'1月'!C:AJ,34,0)</f>
        <v>生产成本</v>
      </c>
    </row>
    <row r="205" spans="1:6">
      <c r="A205" s="293" t="s">
        <v>194</v>
      </c>
      <c r="B205" s="294">
        <v>200.53</v>
      </c>
      <c r="C205" s="294">
        <v>401.016</v>
      </c>
      <c r="D205" s="294">
        <f t="shared" si="3"/>
        <v>601.546</v>
      </c>
      <c r="E205" t="s">
        <v>104</v>
      </c>
      <c r="F205" t="str">
        <f>VLOOKUP(A205,'1月'!C:AJ,34,0)</f>
        <v>研发费用</v>
      </c>
    </row>
    <row r="206" spans="1:6">
      <c r="A206" s="293" t="s">
        <v>738</v>
      </c>
      <c r="B206" s="294">
        <v>200.53</v>
      </c>
      <c r="C206" s="294">
        <v>401.016</v>
      </c>
      <c r="D206" s="294">
        <f t="shared" si="3"/>
        <v>601.546</v>
      </c>
      <c r="E206" t="s">
        <v>95</v>
      </c>
      <c r="F206" t="str">
        <f>VLOOKUP(A206,'1月'!C:AJ,34,0)</f>
        <v>生产成本</v>
      </c>
    </row>
    <row r="207" spans="1:6">
      <c r="A207" s="293" t="s">
        <v>248</v>
      </c>
      <c r="B207" s="294">
        <v>200.53</v>
      </c>
      <c r="C207" s="294">
        <v>401.016</v>
      </c>
      <c r="D207" s="294">
        <f t="shared" si="3"/>
        <v>601.546</v>
      </c>
      <c r="E207" t="s">
        <v>54</v>
      </c>
      <c r="F207" t="str">
        <f>VLOOKUP(A207,'1月'!C:AJ,34,0)</f>
        <v>管理费用</v>
      </c>
    </row>
    <row r="208" spans="1:6">
      <c r="A208" s="293" t="s">
        <v>649</v>
      </c>
      <c r="B208" s="294">
        <v>114.84</v>
      </c>
      <c r="C208" s="294">
        <v>229.7856</v>
      </c>
      <c r="D208" s="294">
        <f t="shared" si="3"/>
        <v>344.6256</v>
      </c>
      <c r="E208" t="s">
        <v>60</v>
      </c>
      <c r="F208" t="str">
        <f>VLOOKUP(A208,'1月'!C:AJ,34,0)</f>
        <v>管理费用</v>
      </c>
    </row>
    <row r="209" spans="1:6">
      <c r="A209" s="293" t="s">
        <v>651</v>
      </c>
      <c r="B209" s="294">
        <v>200.53</v>
      </c>
      <c r="C209" s="294">
        <v>401.016</v>
      </c>
      <c r="D209" s="294">
        <f t="shared" si="3"/>
        <v>601.546</v>
      </c>
      <c r="E209" t="s">
        <v>60</v>
      </c>
      <c r="F209" t="str">
        <f>VLOOKUP(A209,'1月'!C:AJ,34,0)</f>
        <v>管理费用</v>
      </c>
    </row>
    <row r="210" spans="1:6">
      <c r="A210" s="293" t="s">
        <v>290</v>
      </c>
      <c r="B210" s="294">
        <v>200.53</v>
      </c>
      <c r="C210" s="294">
        <v>401.016</v>
      </c>
      <c r="D210" s="294">
        <f t="shared" si="3"/>
        <v>601.546</v>
      </c>
      <c r="E210" t="s">
        <v>80</v>
      </c>
      <c r="F210" t="str">
        <f>VLOOKUP(A210,'1月'!C:AJ,34,0)</f>
        <v>生产成本</v>
      </c>
    </row>
    <row r="211" spans="1:6">
      <c r="A211" s="293" t="s">
        <v>710</v>
      </c>
      <c r="B211" s="294">
        <v>200.53</v>
      </c>
      <c r="C211" s="294">
        <v>401.016</v>
      </c>
      <c r="D211" s="294">
        <f t="shared" si="3"/>
        <v>601.546</v>
      </c>
      <c r="E211" t="s">
        <v>89</v>
      </c>
      <c r="F211" t="str">
        <f>VLOOKUP(A211,'1月'!C:AJ,34,0)</f>
        <v>生产成本</v>
      </c>
    </row>
    <row r="212" spans="1:6">
      <c r="A212" s="293" t="s">
        <v>692</v>
      </c>
      <c r="B212" s="294">
        <v>200.53</v>
      </c>
      <c r="C212" s="294">
        <v>401.016</v>
      </c>
      <c r="D212" s="294">
        <f t="shared" si="3"/>
        <v>601.546</v>
      </c>
      <c r="E212" t="s">
        <v>89</v>
      </c>
      <c r="F212" t="str">
        <f>VLOOKUP(A212,'1月'!C:AJ,34,0)</f>
        <v>生产成本</v>
      </c>
    </row>
    <row r="213" spans="1:6">
      <c r="A213" s="293" t="s">
        <v>526</v>
      </c>
      <c r="B213" s="294">
        <v>200.53</v>
      </c>
      <c r="C213" s="294">
        <v>401.016</v>
      </c>
      <c r="D213" s="294">
        <f t="shared" si="3"/>
        <v>601.546</v>
      </c>
      <c r="E213" t="s">
        <v>83</v>
      </c>
      <c r="F213" t="str">
        <f>VLOOKUP(A213,'1月'!C:AJ,34,0)</f>
        <v>生产成本</v>
      </c>
    </row>
    <row r="214" spans="1:6">
      <c r="A214" s="293" t="s">
        <v>536</v>
      </c>
      <c r="B214" s="294">
        <v>200.53</v>
      </c>
      <c r="C214" s="294">
        <v>401.016</v>
      </c>
      <c r="D214" s="294">
        <f t="shared" si="3"/>
        <v>601.546</v>
      </c>
      <c r="E214" t="s">
        <v>83</v>
      </c>
      <c r="F214" t="str">
        <f>VLOOKUP(A214,'1月'!C:AJ,34,0)</f>
        <v>生产成本</v>
      </c>
    </row>
    <row r="215" spans="1:6">
      <c r="A215" s="293" t="s">
        <v>528</v>
      </c>
      <c r="B215" s="294">
        <v>200.53</v>
      </c>
      <c r="C215" s="294">
        <v>401.016</v>
      </c>
      <c r="D215" s="294">
        <f t="shared" si="3"/>
        <v>601.546</v>
      </c>
      <c r="E215" t="s">
        <v>83</v>
      </c>
      <c r="F215" t="str">
        <f>VLOOKUP(A215,'1月'!C:AJ,34,0)</f>
        <v>生产成本</v>
      </c>
    </row>
    <row r="216" spans="1:6">
      <c r="A216" s="293" t="s">
        <v>524</v>
      </c>
      <c r="B216" s="294">
        <v>200.53</v>
      </c>
      <c r="C216" s="294">
        <v>401.016</v>
      </c>
      <c r="D216" s="294">
        <f t="shared" si="3"/>
        <v>601.546</v>
      </c>
      <c r="E216" t="s">
        <v>83</v>
      </c>
      <c r="F216" t="str">
        <f>VLOOKUP(A216,'1月'!C:AJ,34,0)</f>
        <v>生产成本</v>
      </c>
    </row>
    <row r="217" spans="1:6">
      <c r="A217" s="293" t="s">
        <v>532</v>
      </c>
      <c r="B217" s="294">
        <v>200.53</v>
      </c>
      <c r="C217" s="294">
        <v>401.016</v>
      </c>
      <c r="D217" s="294">
        <f t="shared" si="3"/>
        <v>601.546</v>
      </c>
      <c r="E217" t="s">
        <v>83</v>
      </c>
      <c r="F217" t="str">
        <f>VLOOKUP(A217,'1月'!C:AJ,34,0)</f>
        <v>生产成本</v>
      </c>
    </row>
    <row r="218" spans="1:6">
      <c r="A218" s="293" t="s">
        <v>359</v>
      </c>
      <c r="B218" s="294">
        <v>200.53</v>
      </c>
      <c r="C218" s="294">
        <v>401.016</v>
      </c>
      <c r="D218" s="294">
        <f t="shared" si="3"/>
        <v>601.546</v>
      </c>
      <c r="E218" t="s">
        <v>104</v>
      </c>
      <c r="F218" t="str">
        <f>VLOOKUP(A218,'1月'!C:AJ,34,0)</f>
        <v>研发费用</v>
      </c>
    </row>
    <row r="219" spans="1:6">
      <c r="A219" s="293" t="s">
        <v>690</v>
      </c>
      <c r="B219" s="294">
        <v>200.53</v>
      </c>
      <c r="C219" s="294">
        <v>401.016</v>
      </c>
      <c r="D219" s="294">
        <f t="shared" si="3"/>
        <v>601.546</v>
      </c>
      <c r="E219" t="s">
        <v>98</v>
      </c>
      <c r="F219" t="str">
        <f>VLOOKUP(A219,'1月'!C:AJ,34,0)</f>
        <v>生产成本</v>
      </c>
    </row>
    <row r="220" spans="1:6">
      <c r="A220" s="293" t="s">
        <v>559</v>
      </c>
      <c r="B220" s="294">
        <v>200.53</v>
      </c>
      <c r="C220" s="294">
        <v>401.016</v>
      </c>
      <c r="D220" s="294">
        <f t="shared" si="3"/>
        <v>601.546</v>
      </c>
      <c r="E220" t="s">
        <v>98</v>
      </c>
      <c r="F220" t="str">
        <f>VLOOKUP(A220,'1月'!C:AJ,34,0)</f>
        <v>生产成本</v>
      </c>
    </row>
    <row r="221" spans="1:6">
      <c r="A221" s="293" t="s">
        <v>390</v>
      </c>
      <c r="B221" s="294">
        <v>200.53</v>
      </c>
      <c r="C221" s="294">
        <v>401.016</v>
      </c>
      <c r="D221" s="294">
        <f t="shared" si="3"/>
        <v>601.546</v>
      </c>
      <c r="E221" t="s">
        <v>86</v>
      </c>
      <c r="F221" t="str">
        <f>VLOOKUP(A221,'1月'!C:AJ,34,0)</f>
        <v>生产成本</v>
      </c>
    </row>
    <row r="222" spans="1:6">
      <c r="A222" s="293" t="s">
        <v>396</v>
      </c>
      <c r="B222" s="294">
        <v>200.53</v>
      </c>
      <c r="C222" s="294">
        <v>401.016</v>
      </c>
      <c r="D222" s="294">
        <f t="shared" si="3"/>
        <v>601.546</v>
      </c>
      <c r="E222" t="s">
        <v>86</v>
      </c>
      <c r="F222" t="str">
        <f>VLOOKUP(A222,'1月'!C:AJ,34,0)</f>
        <v>生产成本</v>
      </c>
    </row>
    <row r="223" spans="1:6">
      <c r="A223" s="293" t="s">
        <v>561</v>
      </c>
      <c r="B223" s="294">
        <v>200.53</v>
      </c>
      <c r="C223" s="294">
        <v>401.016</v>
      </c>
      <c r="D223" s="294">
        <f t="shared" si="3"/>
        <v>601.546</v>
      </c>
      <c r="E223" t="s">
        <v>98</v>
      </c>
      <c r="F223" t="str">
        <f>VLOOKUP(A223,'1月'!C:AJ,34,0)</f>
        <v>生产成本</v>
      </c>
    </row>
    <row r="224" spans="1:6">
      <c r="A224" s="293" t="s">
        <v>404</v>
      </c>
      <c r="B224" s="294">
        <v>200.53</v>
      </c>
      <c r="C224" s="294">
        <v>401.016</v>
      </c>
      <c r="D224" s="294">
        <f t="shared" si="3"/>
        <v>601.546</v>
      </c>
      <c r="E224" t="s">
        <v>86</v>
      </c>
      <c r="F224" t="str">
        <f>VLOOKUP(A224,'1月'!C:AJ,34,0)</f>
        <v>生产成本</v>
      </c>
    </row>
    <row r="225" spans="1:6">
      <c r="A225" s="293" t="s">
        <v>499</v>
      </c>
      <c r="B225" s="294">
        <v>200.53</v>
      </c>
      <c r="C225" s="294">
        <v>401.016</v>
      </c>
      <c r="D225" s="294">
        <f t="shared" si="3"/>
        <v>601.546</v>
      </c>
      <c r="E225" t="s">
        <v>80</v>
      </c>
      <c r="F225" t="str">
        <f>VLOOKUP(A225,'1月'!C:AJ,34,0)</f>
        <v>生产成本</v>
      </c>
    </row>
    <row r="226" spans="1:6">
      <c r="A226" s="293" t="s">
        <v>430</v>
      </c>
      <c r="B226" s="294">
        <v>200.53</v>
      </c>
      <c r="C226" s="294">
        <v>401.016</v>
      </c>
      <c r="D226" s="294">
        <f t="shared" si="3"/>
        <v>601.546</v>
      </c>
      <c r="E226" t="s">
        <v>86</v>
      </c>
      <c r="F226" t="str">
        <f>VLOOKUP(A226,'1月'!C:AJ,34,0)</f>
        <v>生产成本</v>
      </c>
    </row>
    <row r="227" spans="1:6">
      <c r="A227" s="293" t="s">
        <v>434</v>
      </c>
      <c r="B227" s="294">
        <v>200.53</v>
      </c>
      <c r="C227" s="294">
        <v>401.016</v>
      </c>
      <c r="D227" s="294">
        <f t="shared" si="3"/>
        <v>601.546</v>
      </c>
      <c r="E227" t="s">
        <v>86</v>
      </c>
      <c r="F227" t="str">
        <f>VLOOKUP(A227,'1月'!C:AJ,34,0)</f>
        <v>生产成本</v>
      </c>
    </row>
    <row r="228" spans="1:6">
      <c r="A228" s="293" t="s">
        <v>501</v>
      </c>
      <c r="B228" s="294">
        <v>200.53</v>
      </c>
      <c r="C228" s="294">
        <v>401.016</v>
      </c>
      <c r="D228" s="294">
        <f t="shared" si="3"/>
        <v>601.546</v>
      </c>
      <c r="E228" t="s">
        <v>80</v>
      </c>
      <c r="F228" t="str">
        <f>VLOOKUP(A228,'1月'!C:AJ,34,0)</f>
        <v>生产成本</v>
      </c>
    </row>
    <row r="229" spans="1:6">
      <c r="A229" s="293" t="s">
        <v>406</v>
      </c>
      <c r="B229" s="294">
        <v>200.53</v>
      </c>
      <c r="C229" s="294">
        <v>401.016</v>
      </c>
      <c r="D229" s="294">
        <f t="shared" si="3"/>
        <v>601.546</v>
      </c>
      <c r="E229" t="s">
        <v>86</v>
      </c>
      <c r="F229" t="str">
        <f>VLOOKUP(A229,'1月'!C:AJ,34,0)</f>
        <v>生产成本</v>
      </c>
    </row>
    <row r="230" spans="1:6">
      <c r="A230" s="293" t="s">
        <v>645</v>
      </c>
      <c r="B230" s="294">
        <v>200.53</v>
      </c>
      <c r="C230" s="294">
        <v>401.016</v>
      </c>
      <c r="D230" s="294">
        <f t="shared" si="3"/>
        <v>601.546</v>
      </c>
      <c r="E230" t="s">
        <v>60</v>
      </c>
      <c r="F230" t="str">
        <f>VLOOKUP(A230,'1月'!C:AJ,34,0)</f>
        <v>管理费用</v>
      </c>
    </row>
    <row r="231" spans="1:6">
      <c r="A231" s="293" t="s">
        <v>372</v>
      </c>
      <c r="B231" s="294">
        <v>200.53</v>
      </c>
      <c r="C231" s="294">
        <v>401.016</v>
      </c>
      <c r="D231" s="294">
        <f t="shared" si="3"/>
        <v>601.546</v>
      </c>
      <c r="E231" t="s">
        <v>71</v>
      </c>
      <c r="F231" t="str">
        <f>VLOOKUP(A231,'1月'!C:AJ,34,0)</f>
        <v>生产成本</v>
      </c>
    </row>
    <row r="232" spans="1:6">
      <c r="A232" s="293" t="s">
        <v>366</v>
      </c>
      <c r="B232" s="294">
        <v>200.53</v>
      </c>
      <c r="C232" s="294">
        <v>401.016</v>
      </c>
      <c r="D232" s="294">
        <f t="shared" si="3"/>
        <v>601.546</v>
      </c>
      <c r="E232" t="s">
        <v>71</v>
      </c>
      <c r="F232" t="str">
        <f>VLOOKUP(A232,'1月'!C:AJ,34,0)</f>
        <v>生产成本</v>
      </c>
    </row>
    <row r="233" spans="1:6">
      <c r="A233" s="293" t="s">
        <v>376</v>
      </c>
      <c r="B233" s="294">
        <v>200.53</v>
      </c>
      <c r="C233" s="294">
        <v>401.016</v>
      </c>
      <c r="D233" s="294">
        <f t="shared" si="3"/>
        <v>601.546</v>
      </c>
      <c r="E233" t="s">
        <v>71</v>
      </c>
      <c r="F233" t="str">
        <f>VLOOKUP(A233,'1月'!C:AJ,34,0)</f>
        <v>生产成本</v>
      </c>
    </row>
    <row r="234" spans="1:6">
      <c r="A234" s="293" t="s">
        <v>368</v>
      </c>
      <c r="B234" s="294">
        <v>200.53</v>
      </c>
      <c r="C234" s="294">
        <v>401.016</v>
      </c>
      <c r="D234" s="294">
        <f t="shared" si="3"/>
        <v>601.546</v>
      </c>
      <c r="E234" t="s">
        <v>71</v>
      </c>
      <c r="F234" t="str">
        <f>VLOOKUP(A234,'1月'!C:AJ,34,0)</f>
        <v>生产成本</v>
      </c>
    </row>
    <row r="235" spans="1:6">
      <c r="A235" s="293" t="s">
        <v>398</v>
      </c>
      <c r="B235" s="294">
        <v>200.53</v>
      </c>
      <c r="C235" s="294">
        <v>401.016</v>
      </c>
      <c r="D235" s="294">
        <f t="shared" si="3"/>
        <v>601.546</v>
      </c>
      <c r="E235" t="s">
        <v>86</v>
      </c>
      <c r="F235" t="str">
        <f>VLOOKUP(A235,'1月'!C:AJ,34,0)</f>
        <v>生产成本</v>
      </c>
    </row>
    <row r="236" spans="1:6">
      <c r="A236" s="293" t="s">
        <v>386</v>
      </c>
      <c r="B236" s="294">
        <v>200.53</v>
      </c>
      <c r="C236" s="294">
        <v>401.016</v>
      </c>
      <c r="D236" s="294">
        <f t="shared" si="3"/>
        <v>601.546</v>
      </c>
      <c r="E236" t="s">
        <v>86</v>
      </c>
      <c r="F236" t="str">
        <f>VLOOKUP(A236,'1月'!C:AJ,34,0)</f>
        <v>生产成本</v>
      </c>
    </row>
    <row r="237" spans="1:6">
      <c r="A237" s="293" t="s">
        <v>402</v>
      </c>
      <c r="B237" s="294">
        <v>200.53</v>
      </c>
      <c r="C237" s="294">
        <v>401.016</v>
      </c>
      <c r="D237" s="294">
        <f t="shared" si="3"/>
        <v>601.546</v>
      </c>
      <c r="E237" t="s">
        <v>86</v>
      </c>
      <c r="F237" t="str">
        <f>VLOOKUP(A237,'1月'!C:AJ,34,0)</f>
        <v>生产成本</v>
      </c>
    </row>
    <row r="238" spans="1:6">
      <c r="A238" s="293" t="s">
        <v>414</v>
      </c>
      <c r="B238" s="294">
        <v>200.53</v>
      </c>
      <c r="C238" s="294">
        <v>401.016</v>
      </c>
      <c r="D238" s="294">
        <f t="shared" si="3"/>
        <v>601.546</v>
      </c>
      <c r="E238" t="s">
        <v>86</v>
      </c>
      <c r="F238" t="str">
        <f>VLOOKUP(A238,'1月'!C:AJ,34,0)</f>
        <v>生产成本</v>
      </c>
    </row>
    <row r="239" spans="1:6">
      <c r="A239" s="293" t="s">
        <v>450</v>
      </c>
      <c r="B239" s="294">
        <v>200.53</v>
      </c>
      <c r="C239" s="294">
        <v>401.016</v>
      </c>
      <c r="D239" s="294">
        <f t="shared" si="3"/>
        <v>601.546</v>
      </c>
      <c r="E239" t="s">
        <v>86</v>
      </c>
      <c r="F239" t="str">
        <f>VLOOKUP(A239,'1月'!C:AJ,34,0)</f>
        <v>生产成本</v>
      </c>
    </row>
    <row r="240" spans="1:6">
      <c r="A240" s="293" t="s">
        <v>428</v>
      </c>
      <c r="B240" s="294">
        <v>200.53</v>
      </c>
      <c r="C240" s="294">
        <v>401.016</v>
      </c>
      <c r="D240" s="294">
        <f t="shared" si="3"/>
        <v>601.546</v>
      </c>
      <c r="E240" t="s">
        <v>86</v>
      </c>
      <c r="F240" t="str">
        <f>VLOOKUP(A240,'1月'!C:AJ,34,0)</f>
        <v>生产成本</v>
      </c>
    </row>
    <row r="241" spans="1:6">
      <c r="A241" s="293" t="s">
        <v>374</v>
      </c>
      <c r="B241" s="294">
        <v>200.53</v>
      </c>
      <c r="C241" s="294">
        <v>401.016</v>
      </c>
      <c r="D241" s="294">
        <f t="shared" si="3"/>
        <v>601.546</v>
      </c>
      <c r="E241" t="s">
        <v>71</v>
      </c>
      <c r="F241" t="str">
        <f>VLOOKUP(A241,'1月'!C:AJ,34,0)</f>
        <v>生产成本</v>
      </c>
    </row>
    <row r="242" spans="1:6">
      <c r="A242" s="293" t="s">
        <v>869</v>
      </c>
      <c r="B242" s="294">
        <v>145.76</v>
      </c>
      <c r="C242" s="294">
        <v>291.52</v>
      </c>
      <c r="D242" s="294">
        <f t="shared" si="3"/>
        <v>437.28</v>
      </c>
      <c r="E242" t="s">
        <v>86</v>
      </c>
      <c r="F242" t="str">
        <f>VLOOKUP(A242,'1月'!C:AJ,34,0)</f>
        <v>生产成本</v>
      </c>
    </row>
    <row r="243" spans="1:6">
      <c r="A243" s="293" t="s">
        <v>364</v>
      </c>
      <c r="B243" s="294">
        <v>200.53</v>
      </c>
      <c r="C243" s="294">
        <v>401.016</v>
      </c>
      <c r="D243" s="294">
        <f t="shared" si="3"/>
        <v>601.546</v>
      </c>
      <c r="E243" t="s">
        <v>71</v>
      </c>
      <c r="F243" t="str">
        <f>VLOOKUP(A243,'1月'!C:AJ,34,0)</f>
        <v>生产成本</v>
      </c>
    </row>
    <row r="244" spans="1:6">
      <c r="A244" s="293" t="s">
        <v>660</v>
      </c>
      <c r="B244" s="294">
        <v>200.53</v>
      </c>
      <c r="C244" s="294">
        <v>401.016</v>
      </c>
      <c r="D244" s="294">
        <f t="shared" si="3"/>
        <v>601.546</v>
      </c>
      <c r="E244" t="s">
        <v>101</v>
      </c>
      <c r="F244" t="str">
        <f>VLOOKUP(A244,'1月'!C:AJ,34,0)</f>
        <v>销售费用</v>
      </c>
    </row>
    <row r="245" spans="1:6">
      <c r="A245" s="293" t="s">
        <v>474</v>
      </c>
      <c r="B245" s="294">
        <v>200.53</v>
      </c>
      <c r="C245" s="294">
        <v>401.016</v>
      </c>
      <c r="D245" s="294">
        <f t="shared" si="3"/>
        <v>601.546</v>
      </c>
      <c r="E245" t="s">
        <v>74</v>
      </c>
      <c r="F245" t="str">
        <f>VLOOKUP(A245,'1月'!C:AJ,34,0)</f>
        <v>生产成本</v>
      </c>
    </row>
    <row r="246" spans="1:6">
      <c r="A246" s="293" t="s">
        <v>460</v>
      </c>
      <c r="B246" s="294">
        <v>200.53</v>
      </c>
      <c r="C246" s="294">
        <v>401.016</v>
      </c>
      <c r="D246" s="294">
        <f t="shared" si="3"/>
        <v>601.546</v>
      </c>
      <c r="E246" t="s">
        <v>71</v>
      </c>
      <c r="F246" t="str">
        <f>VLOOKUP(A246,'1月'!C:AJ,34,0)</f>
        <v>生产成本</v>
      </c>
    </row>
    <row r="247" spans="1:6">
      <c r="A247" s="293" t="s">
        <v>476</v>
      </c>
      <c r="B247" s="294">
        <v>200.53</v>
      </c>
      <c r="C247" s="294">
        <v>401.016</v>
      </c>
      <c r="D247" s="294">
        <f t="shared" si="3"/>
        <v>601.546</v>
      </c>
      <c r="E247" t="s">
        <v>74</v>
      </c>
      <c r="F247" t="str">
        <f>VLOOKUP(A247,'1月'!C:AJ,34,0)</f>
        <v>生产成本</v>
      </c>
    </row>
    <row r="248" spans="1:6">
      <c r="A248" s="293" t="s">
        <v>480</v>
      </c>
      <c r="B248" s="294">
        <v>200.53</v>
      </c>
      <c r="C248" s="294">
        <v>401.016</v>
      </c>
      <c r="D248" s="294">
        <f t="shared" si="3"/>
        <v>601.546</v>
      </c>
      <c r="E248" t="s">
        <v>74</v>
      </c>
      <c r="F248" t="str">
        <f>VLOOKUP(A248,'1月'!C:AJ,34,0)</f>
        <v>生产成本</v>
      </c>
    </row>
    <row r="249" spans="1:6">
      <c r="A249" s="293" t="s">
        <v>432</v>
      </c>
      <c r="B249" s="294">
        <v>200.53</v>
      </c>
      <c r="C249" s="294">
        <v>401.016</v>
      </c>
      <c r="D249" s="294">
        <f t="shared" si="3"/>
        <v>601.546</v>
      </c>
      <c r="E249" t="s">
        <v>86</v>
      </c>
      <c r="F249" t="str">
        <f>VLOOKUP(A249,'1月'!C:AJ,34,0)</f>
        <v>生产成本</v>
      </c>
    </row>
    <row r="250" spans="1:6">
      <c r="A250" s="293" t="s">
        <v>426</v>
      </c>
      <c r="B250" s="294">
        <v>200.53</v>
      </c>
      <c r="C250" s="294">
        <v>401.016</v>
      </c>
      <c r="D250" s="294">
        <f t="shared" si="3"/>
        <v>601.546</v>
      </c>
      <c r="E250" t="s">
        <v>86</v>
      </c>
      <c r="F250" t="str">
        <f>VLOOKUP(A250,'1月'!C:AJ,34,0)</f>
        <v>生产成本</v>
      </c>
    </row>
    <row r="251" spans="1:6">
      <c r="A251" s="293" t="s">
        <v>424</v>
      </c>
      <c r="B251" s="294">
        <v>200.53</v>
      </c>
      <c r="C251" s="294">
        <v>401.016</v>
      </c>
      <c r="D251" s="294">
        <f t="shared" si="3"/>
        <v>601.546</v>
      </c>
      <c r="E251" t="s">
        <v>86</v>
      </c>
      <c r="F251" t="str">
        <f>VLOOKUP(A251,'1月'!C:AJ,34,0)</f>
        <v>生产成本</v>
      </c>
    </row>
    <row r="252" spans="1:6">
      <c r="A252" s="293" t="s">
        <v>198</v>
      </c>
      <c r="B252" s="294">
        <v>200.53</v>
      </c>
      <c r="C252" s="294">
        <v>401.016</v>
      </c>
      <c r="D252" s="294">
        <f t="shared" si="3"/>
        <v>601.546</v>
      </c>
      <c r="E252" t="s">
        <v>104</v>
      </c>
      <c r="F252" t="str">
        <f>VLOOKUP(A252,'1月'!C:AJ,34,0)</f>
        <v>研发费用</v>
      </c>
    </row>
    <row r="253" spans="1:6">
      <c r="A253" s="293" t="s">
        <v>310</v>
      </c>
      <c r="B253" s="294">
        <v>200.53</v>
      </c>
      <c r="C253" s="294">
        <v>401.016</v>
      </c>
      <c r="D253" s="294">
        <f t="shared" si="3"/>
        <v>601.546</v>
      </c>
      <c r="E253" t="s">
        <v>101</v>
      </c>
      <c r="F253" t="str">
        <f>VLOOKUP(A253,'1月'!C:AJ,34,0)</f>
        <v>销售费用</v>
      </c>
    </row>
    <row r="254" spans="1:6">
      <c r="A254" s="293" t="s">
        <v>698</v>
      </c>
      <c r="B254" s="294">
        <v>200.53</v>
      </c>
      <c r="C254" s="294">
        <v>401.016</v>
      </c>
      <c r="D254" s="294">
        <f t="shared" si="3"/>
        <v>601.546</v>
      </c>
      <c r="E254" t="s">
        <v>89</v>
      </c>
      <c r="F254" t="str">
        <f>VLOOKUP(A254,'1月'!C:AJ,34,0)</f>
        <v>生产成本</v>
      </c>
    </row>
    <row r="255" spans="1:6">
      <c r="A255" s="293" t="s">
        <v>370</v>
      </c>
      <c r="B255" s="294">
        <v>200.53</v>
      </c>
      <c r="C255" s="294">
        <v>401.016</v>
      </c>
      <c r="D255" s="294">
        <f t="shared" si="3"/>
        <v>601.546</v>
      </c>
      <c r="E255" t="s">
        <v>71</v>
      </c>
      <c r="F255" t="str">
        <f>VLOOKUP(A255,'1月'!C:AJ,34,0)</f>
        <v>生产成本</v>
      </c>
    </row>
    <row r="256" spans="1:6">
      <c r="A256" s="293" t="s">
        <v>853</v>
      </c>
      <c r="B256" s="294">
        <v>145.76</v>
      </c>
      <c r="C256" s="294">
        <v>291.52</v>
      </c>
      <c r="D256" s="294">
        <f t="shared" si="3"/>
        <v>437.28</v>
      </c>
      <c r="E256" t="s">
        <v>68</v>
      </c>
      <c r="F256" t="str">
        <f>VLOOKUP(A256,'1月'!C:AJ,34,0)</f>
        <v>管理费用</v>
      </c>
    </row>
    <row r="257" spans="1:6">
      <c r="A257" s="293" t="s">
        <v>418</v>
      </c>
      <c r="B257" s="294">
        <v>200.53</v>
      </c>
      <c r="C257" s="294">
        <v>401.016</v>
      </c>
      <c r="D257" s="294">
        <f t="shared" si="3"/>
        <v>601.546</v>
      </c>
      <c r="E257" t="s">
        <v>86</v>
      </c>
      <c r="F257" t="str">
        <f>VLOOKUP(A257,'1月'!C:AJ,34,0)</f>
        <v>生产成本</v>
      </c>
    </row>
    <row r="258" spans="1:6">
      <c r="A258" s="293" t="s">
        <v>647</v>
      </c>
      <c r="B258" s="294">
        <v>200.53</v>
      </c>
      <c r="C258" s="294">
        <v>401.016</v>
      </c>
      <c r="D258" s="294">
        <f t="shared" si="3"/>
        <v>601.546</v>
      </c>
      <c r="E258" t="s">
        <v>101</v>
      </c>
      <c r="F258" t="str">
        <f>VLOOKUP(A258,'1月'!C:AJ,34,0)</f>
        <v>销售费用</v>
      </c>
    </row>
    <row r="259" spans="1:6">
      <c r="A259" s="293" t="s">
        <v>658</v>
      </c>
      <c r="B259" s="294">
        <v>200.53</v>
      </c>
      <c r="C259" s="294">
        <v>401.016</v>
      </c>
      <c r="D259" s="294">
        <f t="shared" ref="D259:D322" si="4">B259+C259</f>
        <v>601.546</v>
      </c>
      <c r="E259" t="s">
        <v>101</v>
      </c>
      <c r="F259" t="str">
        <f>VLOOKUP(A259,'1月'!C:AJ,34,0)</f>
        <v>销售费用</v>
      </c>
    </row>
    <row r="260" spans="1:6">
      <c r="A260" s="293" t="s">
        <v>318</v>
      </c>
      <c r="B260" s="294">
        <v>200.53</v>
      </c>
      <c r="C260" s="294">
        <v>401.016</v>
      </c>
      <c r="D260" s="294">
        <f t="shared" si="4"/>
        <v>601.546</v>
      </c>
      <c r="E260" t="s">
        <v>68</v>
      </c>
      <c r="F260" t="str">
        <f>VLOOKUP(A260,'1月'!C:AJ,34,0)</f>
        <v>管理费用</v>
      </c>
    </row>
    <row r="261" spans="1:6">
      <c r="A261" s="293" t="s">
        <v>294</v>
      </c>
      <c r="B261" s="294">
        <v>200.53</v>
      </c>
      <c r="C261" s="294">
        <v>401.016</v>
      </c>
      <c r="D261" s="294">
        <f t="shared" si="4"/>
        <v>601.546</v>
      </c>
      <c r="E261" t="s">
        <v>57</v>
      </c>
      <c r="F261" t="str">
        <f>VLOOKUP(A261,'1月'!C:AJ,34,0)</f>
        <v>管理费用</v>
      </c>
    </row>
    <row r="262" spans="1:6">
      <c r="A262" s="293" t="s">
        <v>472</v>
      </c>
      <c r="B262" s="294">
        <v>200.53</v>
      </c>
      <c r="C262" s="294">
        <v>401.016</v>
      </c>
      <c r="D262" s="294">
        <f t="shared" si="4"/>
        <v>601.546</v>
      </c>
      <c r="E262" t="s">
        <v>74</v>
      </c>
      <c r="F262" t="str">
        <f>VLOOKUP(A262,'1月'!C:AJ,34,0)</f>
        <v>生产成本</v>
      </c>
    </row>
    <row r="263" spans="1:6">
      <c r="A263" s="293" t="s">
        <v>400</v>
      </c>
      <c r="B263" s="294">
        <v>200.53</v>
      </c>
      <c r="C263" s="294">
        <v>401.016</v>
      </c>
      <c r="D263" s="294">
        <f t="shared" si="4"/>
        <v>601.546</v>
      </c>
      <c r="E263" t="s">
        <v>86</v>
      </c>
      <c r="F263" t="str">
        <f>VLOOKUP(A263,'1月'!C:AJ,34,0)</f>
        <v>生产成本</v>
      </c>
    </row>
    <row r="264" spans="1:6">
      <c r="A264" s="293" t="s">
        <v>420</v>
      </c>
      <c r="B264" s="294">
        <v>200.53</v>
      </c>
      <c r="C264" s="294">
        <v>401.016</v>
      </c>
      <c r="D264" s="294">
        <f t="shared" si="4"/>
        <v>601.546</v>
      </c>
      <c r="E264" t="s">
        <v>86</v>
      </c>
      <c r="F264" t="str">
        <f>VLOOKUP(A264,'1月'!C:AJ,34,0)</f>
        <v>生产成本</v>
      </c>
    </row>
    <row r="265" spans="1:6">
      <c r="A265" s="293" t="s">
        <v>219</v>
      </c>
      <c r="B265" s="294">
        <v>200.53</v>
      </c>
      <c r="C265" s="294">
        <v>401.016</v>
      </c>
      <c r="D265" s="294">
        <f t="shared" si="4"/>
        <v>601.546</v>
      </c>
      <c r="E265" t="s">
        <v>48</v>
      </c>
      <c r="F265" t="str">
        <f>VLOOKUP(A265,'1月'!C:AJ,34,0)</f>
        <v>福利费用</v>
      </c>
    </row>
    <row r="266" spans="1:6">
      <c r="A266" s="293" t="s">
        <v>801</v>
      </c>
      <c r="B266" s="294">
        <v>163.98</v>
      </c>
      <c r="C266" s="294">
        <v>327.96</v>
      </c>
      <c r="D266" s="294">
        <f t="shared" si="4"/>
        <v>491.94</v>
      </c>
      <c r="E266" t="s">
        <v>92</v>
      </c>
      <c r="F266" t="str">
        <f>VLOOKUP(A266,'1月'!C:AJ,34,0)</f>
        <v>生产成本</v>
      </c>
    </row>
    <row r="267" spans="1:6">
      <c r="A267" s="293" t="s">
        <v>641</v>
      </c>
      <c r="B267" s="294">
        <v>200.53</v>
      </c>
      <c r="C267" s="294">
        <v>401.016</v>
      </c>
      <c r="D267" s="294">
        <f t="shared" si="4"/>
        <v>601.546</v>
      </c>
      <c r="E267" t="s">
        <v>95</v>
      </c>
      <c r="F267" t="str">
        <f>VLOOKUP(A267,'1月'!C:AJ,34,0)</f>
        <v>生产成本</v>
      </c>
    </row>
    <row r="268" spans="1:6">
      <c r="A268" s="293" t="s">
        <v>702</v>
      </c>
      <c r="B268" s="294">
        <v>200.53</v>
      </c>
      <c r="C268" s="294">
        <v>401.016</v>
      </c>
      <c r="D268" s="294">
        <f t="shared" si="4"/>
        <v>601.546</v>
      </c>
      <c r="E268" t="s">
        <v>89</v>
      </c>
      <c r="F268" t="str">
        <f>VLOOKUP(A268,'1月'!C:AJ,34,0)</f>
        <v>生产成本</v>
      </c>
    </row>
    <row r="269" spans="1:6">
      <c r="A269" s="293" t="s">
        <v>520</v>
      </c>
      <c r="B269" s="294">
        <v>200.53</v>
      </c>
      <c r="C269" s="294">
        <v>401.016</v>
      </c>
      <c r="D269" s="294">
        <f t="shared" si="4"/>
        <v>601.546</v>
      </c>
      <c r="E269" t="s">
        <v>83</v>
      </c>
      <c r="F269" t="str">
        <f>VLOOKUP(A269,'1月'!C:AJ,34,0)</f>
        <v>生产成本</v>
      </c>
    </row>
    <row r="270" spans="1:6">
      <c r="A270" s="293" t="s">
        <v>540</v>
      </c>
      <c r="B270" s="294">
        <v>200.53</v>
      </c>
      <c r="C270" s="294">
        <v>401.016</v>
      </c>
      <c r="D270" s="294">
        <f t="shared" si="4"/>
        <v>601.546</v>
      </c>
      <c r="E270" t="s">
        <v>83</v>
      </c>
      <c r="F270" t="str">
        <f>VLOOKUP(A270,'1月'!C:AJ,34,0)</f>
        <v>生产成本</v>
      </c>
    </row>
    <row r="271" spans="1:6">
      <c r="A271" s="293" t="s">
        <v>505</v>
      </c>
      <c r="B271" s="294">
        <v>200.53</v>
      </c>
      <c r="C271" s="294">
        <v>401.016</v>
      </c>
      <c r="D271" s="294">
        <f t="shared" si="4"/>
        <v>601.546</v>
      </c>
      <c r="E271" t="s">
        <v>80</v>
      </c>
      <c r="F271" t="str">
        <f>VLOOKUP(A271,'1月'!C:AJ,34,0)</f>
        <v>生产成本</v>
      </c>
    </row>
    <row r="272" spans="1:6">
      <c r="A272" s="293" t="s">
        <v>677</v>
      </c>
      <c r="B272" s="294">
        <v>200.53</v>
      </c>
      <c r="C272" s="294">
        <v>401.016</v>
      </c>
      <c r="D272" s="294">
        <f t="shared" si="4"/>
        <v>601.546</v>
      </c>
      <c r="E272" t="s">
        <v>92</v>
      </c>
      <c r="F272" t="str">
        <f>VLOOKUP(A272,'1月'!C:AJ,34,0)</f>
        <v>生产成本</v>
      </c>
    </row>
    <row r="273" spans="1:6">
      <c r="A273" s="293" t="s">
        <v>671</v>
      </c>
      <c r="B273" s="294">
        <v>200.53</v>
      </c>
      <c r="C273" s="294">
        <v>401.016</v>
      </c>
      <c r="D273" s="294">
        <f t="shared" si="4"/>
        <v>601.546</v>
      </c>
      <c r="E273" t="s">
        <v>92</v>
      </c>
      <c r="F273" t="str">
        <f>VLOOKUP(A273,'1月'!C:AJ,34,0)</f>
        <v>生产成本</v>
      </c>
    </row>
    <row r="274" spans="1:6">
      <c r="A274" s="293" t="s">
        <v>491</v>
      </c>
      <c r="B274" s="294">
        <v>200.53</v>
      </c>
      <c r="C274" s="294">
        <v>401.016</v>
      </c>
      <c r="D274" s="294">
        <f t="shared" si="4"/>
        <v>601.546</v>
      </c>
      <c r="E274" t="s">
        <v>77</v>
      </c>
      <c r="F274" t="str">
        <f>VLOOKUP(A274,'1月'!C:AJ,34,0)</f>
        <v>生产成本</v>
      </c>
    </row>
    <row r="275" spans="1:6">
      <c r="A275" s="293" t="s">
        <v>422</v>
      </c>
      <c r="B275" s="294">
        <v>200.53</v>
      </c>
      <c r="C275" s="294">
        <v>401.016</v>
      </c>
      <c r="D275" s="294">
        <f t="shared" si="4"/>
        <v>601.546</v>
      </c>
      <c r="E275" t="s">
        <v>86</v>
      </c>
      <c r="F275" t="str">
        <f>VLOOKUP(A275,'1月'!C:AJ,34,0)</f>
        <v>生产成本</v>
      </c>
    </row>
    <row r="276" spans="1:6">
      <c r="A276" s="293" t="s">
        <v>512</v>
      </c>
      <c r="B276" s="294">
        <v>200.53</v>
      </c>
      <c r="C276" s="294">
        <v>401.016</v>
      </c>
      <c r="D276" s="294">
        <f t="shared" si="4"/>
        <v>601.546</v>
      </c>
      <c r="E276" t="s">
        <v>83</v>
      </c>
      <c r="F276" t="str">
        <f>VLOOKUP(A276,'1月'!C:AJ,34,0)</f>
        <v>生产成本</v>
      </c>
    </row>
    <row r="277" spans="1:6">
      <c r="A277" s="293" t="s">
        <v>436</v>
      </c>
      <c r="B277" s="294">
        <v>200.53</v>
      </c>
      <c r="C277" s="294">
        <v>401.016</v>
      </c>
      <c r="D277" s="294">
        <f t="shared" si="4"/>
        <v>601.546</v>
      </c>
      <c r="E277" t="s">
        <v>86</v>
      </c>
      <c r="F277" t="str">
        <f>VLOOKUP(A277,'1月'!C:AJ,34,0)</f>
        <v>生产成本</v>
      </c>
    </row>
    <row r="278" spans="1:6">
      <c r="A278" s="293" t="s">
        <v>378</v>
      </c>
      <c r="B278" s="294">
        <v>200.53</v>
      </c>
      <c r="C278" s="294">
        <v>401.016</v>
      </c>
      <c r="D278" s="294">
        <f t="shared" si="4"/>
        <v>601.546</v>
      </c>
      <c r="E278" t="s">
        <v>71</v>
      </c>
      <c r="F278" t="str">
        <f>VLOOKUP(A278,'1月'!C:AJ,34,0)</f>
        <v>生产成本</v>
      </c>
    </row>
    <row r="279" spans="1:6">
      <c r="A279" s="293" t="s">
        <v>514</v>
      </c>
      <c r="B279" s="294">
        <v>200.53</v>
      </c>
      <c r="C279" s="294">
        <v>401.016</v>
      </c>
      <c r="D279" s="294">
        <f t="shared" si="4"/>
        <v>601.546</v>
      </c>
      <c r="E279" t="s">
        <v>83</v>
      </c>
      <c r="F279" t="str">
        <f>VLOOKUP(A279,'1月'!C:AJ,34,0)</f>
        <v>生产成本</v>
      </c>
    </row>
    <row r="280" spans="1:6">
      <c r="A280" s="293" t="s">
        <v>503</v>
      </c>
      <c r="B280" s="294">
        <v>200.53</v>
      </c>
      <c r="C280" s="294">
        <v>401.016</v>
      </c>
      <c r="D280" s="294">
        <f t="shared" si="4"/>
        <v>601.546</v>
      </c>
      <c r="E280" t="s">
        <v>80</v>
      </c>
      <c r="F280" t="str">
        <f>VLOOKUP(A280,'1月'!C:AJ,34,0)</f>
        <v>生产成本</v>
      </c>
    </row>
    <row r="281" spans="1:6">
      <c r="A281" s="293" t="s">
        <v>774</v>
      </c>
      <c r="B281" s="294">
        <v>200.42</v>
      </c>
      <c r="C281" s="294">
        <v>400.84</v>
      </c>
      <c r="D281" s="294">
        <f t="shared" si="4"/>
        <v>601.26</v>
      </c>
      <c r="E281" t="s">
        <v>71</v>
      </c>
      <c r="F281" t="str">
        <f>VLOOKUP(A281,'1月'!C:AJ,34,0)</f>
        <v>生产成本</v>
      </c>
    </row>
    <row r="282" spans="1:6">
      <c r="A282" s="293" t="s">
        <v>408</v>
      </c>
      <c r="B282" s="294">
        <v>200.53</v>
      </c>
      <c r="C282" s="294">
        <v>401.016</v>
      </c>
      <c r="D282" s="294">
        <f t="shared" si="4"/>
        <v>601.546</v>
      </c>
      <c r="E282" t="s">
        <v>86</v>
      </c>
      <c r="F282" t="str">
        <f>VLOOKUP(A282,'1月'!C:AJ,34,0)</f>
        <v>生产成本</v>
      </c>
    </row>
    <row r="283" spans="1:6">
      <c r="A283" s="293" t="s">
        <v>462</v>
      </c>
      <c r="B283" s="294">
        <v>200.53</v>
      </c>
      <c r="C283" s="294">
        <v>401.016</v>
      </c>
      <c r="D283" s="294">
        <f t="shared" si="4"/>
        <v>601.546</v>
      </c>
      <c r="E283" t="s">
        <v>74</v>
      </c>
      <c r="F283" t="str">
        <f>VLOOKUP(A283,'1月'!C:AJ,34,0)</f>
        <v>生产成本</v>
      </c>
    </row>
    <row r="284" spans="1:6">
      <c r="A284" s="293" t="s">
        <v>213</v>
      </c>
      <c r="B284" s="294">
        <v>200.53</v>
      </c>
      <c r="C284" s="294">
        <v>401.016</v>
      </c>
      <c r="D284" s="294">
        <f t="shared" si="4"/>
        <v>601.546</v>
      </c>
      <c r="E284" t="s">
        <v>49</v>
      </c>
      <c r="F284" t="str">
        <f>VLOOKUP(A284,'1月'!C:AJ,34,0)</f>
        <v>管理费用</v>
      </c>
    </row>
    <row r="285" spans="1:6">
      <c r="A285" s="293" t="s">
        <v>675</v>
      </c>
      <c r="B285" s="294">
        <v>200.53</v>
      </c>
      <c r="C285" s="294">
        <v>401.016</v>
      </c>
      <c r="D285" s="294">
        <f t="shared" si="4"/>
        <v>601.546</v>
      </c>
      <c r="E285" t="s">
        <v>92</v>
      </c>
      <c r="F285" t="str">
        <f>VLOOKUP(A285,'1月'!C:AJ,34,0)</f>
        <v>生产成本</v>
      </c>
    </row>
    <row r="286" spans="1:6">
      <c r="A286" s="293" t="s">
        <v>664</v>
      </c>
      <c r="B286" s="294">
        <v>200.53</v>
      </c>
      <c r="C286" s="294">
        <v>401.016</v>
      </c>
      <c r="D286" s="294">
        <f t="shared" si="4"/>
        <v>601.546</v>
      </c>
      <c r="E286" t="s">
        <v>104</v>
      </c>
      <c r="F286" t="str">
        <f>VLOOKUP(A286,'1月'!C:AJ,34,0)</f>
        <v>研发费用</v>
      </c>
    </row>
    <row r="287" spans="1:6">
      <c r="A287" s="293" t="s">
        <v>292</v>
      </c>
      <c r="B287" s="294">
        <v>200.53</v>
      </c>
      <c r="C287" s="294">
        <v>401.016</v>
      </c>
      <c r="D287" s="294">
        <f t="shared" si="4"/>
        <v>601.546</v>
      </c>
      <c r="E287" t="s">
        <v>101</v>
      </c>
      <c r="F287" t="str">
        <f>VLOOKUP(A287,'1月'!C:AJ,34,0)</f>
        <v>销售费用</v>
      </c>
    </row>
    <row r="288" spans="1:6">
      <c r="A288" s="293" t="s">
        <v>296</v>
      </c>
      <c r="B288" s="294">
        <v>200.53</v>
      </c>
      <c r="C288" s="294">
        <v>401.016</v>
      </c>
      <c r="D288" s="294">
        <f t="shared" si="4"/>
        <v>601.546</v>
      </c>
      <c r="E288" t="s">
        <v>101</v>
      </c>
      <c r="F288" t="str">
        <f>VLOOKUP(A288,'1月'!C:AJ,34,0)</f>
        <v>销售费用</v>
      </c>
    </row>
    <row r="289" spans="1:6">
      <c r="A289" s="293" t="s">
        <v>516</v>
      </c>
      <c r="B289" s="294">
        <v>200.53</v>
      </c>
      <c r="C289" s="294">
        <v>401.016</v>
      </c>
      <c r="D289" s="294">
        <f t="shared" si="4"/>
        <v>601.546</v>
      </c>
      <c r="E289" t="s">
        <v>83</v>
      </c>
      <c r="F289" t="str">
        <f>VLOOKUP(A289,'1月'!C:AJ,34,0)</f>
        <v>生产成本</v>
      </c>
    </row>
    <row r="290" spans="1:6">
      <c r="A290" s="293" t="s">
        <v>416</v>
      </c>
      <c r="B290" s="294">
        <v>200.53</v>
      </c>
      <c r="C290" s="294">
        <v>401.016</v>
      </c>
      <c r="D290" s="294">
        <f t="shared" si="4"/>
        <v>601.546</v>
      </c>
      <c r="E290" t="s">
        <v>86</v>
      </c>
      <c r="F290" t="str">
        <f>VLOOKUP(A290,'1月'!C:AJ,34,0)</f>
        <v>生产成本</v>
      </c>
    </row>
    <row r="291" spans="1:6">
      <c r="A291" s="293" t="s">
        <v>632</v>
      </c>
      <c r="B291" s="294">
        <v>200.53</v>
      </c>
      <c r="C291" s="294">
        <v>401.016</v>
      </c>
      <c r="D291" s="294">
        <f t="shared" si="4"/>
        <v>601.546</v>
      </c>
      <c r="E291" t="s">
        <v>54</v>
      </c>
      <c r="F291" t="str">
        <f>VLOOKUP(A291,'1月'!C:AJ,34,0)</f>
        <v>管理费用</v>
      </c>
    </row>
    <row r="292" spans="1:6">
      <c r="A292" s="293" t="s">
        <v>221</v>
      </c>
      <c r="B292" s="294">
        <v>200.53</v>
      </c>
      <c r="C292" s="294">
        <v>401.016</v>
      </c>
      <c r="D292" s="294">
        <f t="shared" si="4"/>
        <v>601.546</v>
      </c>
      <c r="E292" t="s">
        <v>49</v>
      </c>
      <c r="F292" t="str">
        <f>VLOOKUP(A292,'1月'!C:AJ,34,0)</f>
        <v>管理费用</v>
      </c>
    </row>
    <row r="293" spans="1:6">
      <c r="A293" s="293" t="s">
        <v>265</v>
      </c>
      <c r="B293" s="294">
        <v>200.53</v>
      </c>
      <c r="C293" s="294">
        <v>401.016</v>
      </c>
      <c r="D293" s="294">
        <f t="shared" si="4"/>
        <v>601.546</v>
      </c>
      <c r="E293" t="s">
        <v>104</v>
      </c>
      <c r="F293" t="str">
        <f>VLOOKUP(A293,'1月'!C:AJ,34,0)</f>
        <v>研发费用</v>
      </c>
    </row>
    <row r="294" spans="1:6">
      <c r="A294" s="293" t="s">
        <v>542</v>
      </c>
      <c r="B294" s="294">
        <v>200.53</v>
      </c>
      <c r="C294" s="294">
        <v>401.016</v>
      </c>
      <c r="D294" s="294">
        <f t="shared" si="4"/>
        <v>601.546</v>
      </c>
      <c r="E294" t="s">
        <v>83</v>
      </c>
      <c r="F294" t="str">
        <f>VLOOKUP(A294,'1月'!C:AJ,34,0)</f>
        <v>生产成本</v>
      </c>
    </row>
    <row r="295" spans="1:6">
      <c r="A295" s="293" t="s">
        <v>813</v>
      </c>
      <c r="B295" s="294">
        <v>163.98</v>
      </c>
      <c r="C295" s="294">
        <v>327.96</v>
      </c>
      <c r="D295" s="294">
        <f t="shared" si="4"/>
        <v>491.94</v>
      </c>
      <c r="E295" t="s">
        <v>60</v>
      </c>
      <c r="F295" t="str">
        <f>VLOOKUP(A295,'1月'!C:AJ,34,0)</f>
        <v>管理费用</v>
      </c>
    </row>
    <row r="296" spans="1:6">
      <c r="A296" s="293" t="s">
        <v>285</v>
      </c>
      <c r="B296" s="294">
        <v>200.53</v>
      </c>
      <c r="C296" s="294">
        <v>401.016</v>
      </c>
      <c r="D296" s="294">
        <f t="shared" si="4"/>
        <v>601.546</v>
      </c>
      <c r="E296" t="s">
        <v>51</v>
      </c>
      <c r="F296" t="str">
        <f>VLOOKUP(A296,'1月'!C:AJ,34,0)</f>
        <v>管理费用</v>
      </c>
    </row>
    <row r="297" spans="1:6">
      <c r="A297" s="293" t="s">
        <v>554</v>
      </c>
      <c r="B297" s="294">
        <v>200.53</v>
      </c>
      <c r="C297" s="294">
        <v>401.016</v>
      </c>
      <c r="D297" s="294">
        <f t="shared" si="4"/>
        <v>601.546</v>
      </c>
      <c r="E297" t="s">
        <v>83</v>
      </c>
      <c r="F297" t="str">
        <f>VLOOKUP(A297,'1月'!C:AJ,34,0)</f>
        <v>生产成本</v>
      </c>
    </row>
    <row r="298" spans="1:6">
      <c r="A298" s="293" t="s">
        <v>254</v>
      </c>
      <c r="B298" s="294">
        <v>200.53</v>
      </c>
      <c r="C298" s="294">
        <v>401.016</v>
      </c>
      <c r="D298" s="294">
        <f t="shared" si="4"/>
        <v>601.546</v>
      </c>
      <c r="E298" t="s">
        <v>104</v>
      </c>
      <c r="F298" t="str">
        <f>VLOOKUP(A298,'1月'!C:AJ,34,0)</f>
        <v>研发费用</v>
      </c>
    </row>
    <row r="299" spans="1:6">
      <c r="A299" s="293" t="s">
        <v>668</v>
      </c>
      <c r="B299" s="294">
        <v>200.53</v>
      </c>
      <c r="C299" s="294">
        <v>401.016</v>
      </c>
      <c r="D299" s="294">
        <f t="shared" si="4"/>
        <v>601.546</v>
      </c>
      <c r="E299" t="s">
        <v>104</v>
      </c>
      <c r="F299" t="str">
        <f>VLOOKUP(A299,'1月'!C:AJ,34,0)</f>
        <v>研发费用</v>
      </c>
    </row>
    <row r="300" spans="1:6">
      <c r="A300" s="293" t="s">
        <v>231</v>
      </c>
      <c r="B300" s="294">
        <v>200.53</v>
      </c>
      <c r="C300" s="294">
        <v>401.016</v>
      </c>
      <c r="D300" s="294">
        <f t="shared" si="4"/>
        <v>601.546</v>
      </c>
      <c r="E300" t="s">
        <v>68</v>
      </c>
      <c r="F300" t="str">
        <f>VLOOKUP(A300,'1月'!C:AJ,34,0)</f>
        <v>管理费用</v>
      </c>
    </row>
    <row r="301" spans="1:6">
      <c r="A301" s="293" t="s">
        <v>1096</v>
      </c>
      <c r="B301" s="294">
        <v>18.22</v>
      </c>
      <c r="C301" s="294">
        <v>36.44</v>
      </c>
      <c r="D301" s="294">
        <f t="shared" si="4"/>
        <v>54.66</v>
      </c>
      <c r="E301" t="s">
        <v>98</v>
      </c>
      <c r="F301" t="str">
        <f>VLOOKUP(A301,'1月'!C:AJ,34,0)</f>
        <v>生产成本</v>
      </c>
    </row>
    <row r="302" spans="1:6">
      <c r="A302" s="293" t="s">
        <v>679</v>
      </c>
      <c r="B302" s="294">
        <v>200.53</v>
      </c>
      <c r="C302" s="294">
        <v>401.016</v>
      </c>
      <c r="D302" s="294">
        <f t="shared" si="4"/>
        <v>601.546</v>
      </c>
      <c r="E302" t="s">
        <v>92</v>
      </c>
      <c r="F302" t="str">
        <f>VLOOKUP(A302,'1月'!C:AJ,34,0)</f>
        <v>生产成本</v>
      </c>
    </row>
    <row r="303" spans="1:6">
      <c r="A303" s="293" t="s">
        <v>945</v>
      </c>
      <c r="B303" s="294">
        <v>109.32</v>
      </c>
      <c r="C303" s="294">
        <v>218.64</v>
      </c>
      <c r="D303" s="294">
        <f t="shared" si="4"/>
        <v>327.96</v>
      </c>
      <c r="E303" t="s">
        <v>57</v>
      </c>
      <c r="F303" t="str">
        <f>VLOOKUP(A303,'1月'!C:AJ,34,0)</f>
        <v>管理费用</v>
      </c>
    </row>
    <row r="304" spans="1:6">
      <c r="A304" s="293" t="s">
        <v>921</v>
      </c>
      <c r="B304" s="294">
        <v>127.54</v>
      </c>
      <c r="C304" s="294">
        <v>255.08</v>
      </c>
      <c r="D304" s="294">
        <f t="shared" si="4"/>
        <v>382.62</v>
      </c>
      <c r="E304" t="s">
        <v>98</v>
      </c>
      <c r="F304" t="str">
        <f>VLOOKUP(A304,'1月'!C:AJ,34,0)</f>
        <v>生产成本</v>
      </c>
    </row>
    <row r="305" spans="1:6">
      <c r="A305" s="293" t="s">
        <v>613</v>
      </c>
      <c r="B305" s="294">
        <v>200.42</v>
      </c>
      <c r="C305" s="294">
        <v>400.84</v>
      </c>
      <c r="D305" s="294">
        <f t="shared" si="4"/>
        <v>601.26</v>
      </c>
      <c r="E305" t="s">
        <v>80</v>
      </c>
      <c r="F305" t="str">
        <f>VLOOKUP(A305,'1月'!C:AJ,34,0)</f>
        <v>生产成本</v>
      </c>
    </row>
    <row r="306" spans="1:6">
      <c r="A306" s="293" t="s">
        <v>611</v>
      </c>
      <c r="B306" s="294">
        <v>200.42</v>
      </c>
      <c r="C306" s="294">
        <v>400.84</v>
      </c>
      <c r="D306" s="294">
        <f t="shared" si="4"/>
        <v>601.26</v>
      </c>
      <c r="E306" t="s">
        <v>74</v>
      </c>
      <c r="F306" t="str">
        <f>VLOOKUP(A306,'1月'!C:AJ,34,0)</f>
        <v>生产成本</v>
      </c>
    </row>
    <row r="307" spans="1:6">
      <c r="A307" s="293" t="s">
        <v>621</v>
      </c>
      <c r="B307" s="294">
        <v>200.42</v>
      </c>
      <c r="C307" s="294">
        <v>400.84</v>
      </c>
      <c r="D307" s="294">
        <f t="shared" si="4"/>
        <v>601.26</v>
      </c>
      <c r="E307" t="s">
        <v>98</v>
      </c>
      <c r="F307" t="str">
        <f>VLOOKUP(A307,'1月'!C:AJ,34,0)</f>
        <v>生产成本</v>
      </c>
    </row>
    <row r="308" spans="1:6">
      <c r="A308" s="293" t="s">
        <v>619</v>
      </c>
      <c r="B308" s="294">
        <v>200.42</v>
      </c>
      <c r="C308" s="294">
        <v>400.84</v>
      </c>
      <c r="D308" s="294">
        <f t="shared" si="4"/>
        <v>601.26</v>
      </c>
      <c r="E308" t="s">
        <v>71</v>
      </c>
      <c r="F308" t="str">
        <f>VLOOKUP(A308,'1月'!C:AJ,34,0)</f>
        <v>生产成本</v>
      </c>
    </row>
    <row r="309" spans="1:6">
      <c r="A309" s="293" t="s">
        <v>885</v>
      </c>
      <c r="B309" s="294">
        <v>127.54</v>
      </c>
      <c r="C309" s="294">
        <v>255.08</v>
      </c>
      <c r="D309" s="294">
        <f t="shared" si="4"/>
        <v>382.62</v>
      </c>
      <c r="E309" t="s">
        <v>116</v>
      </c>
      <c r="F309" t="str">
        <f>VLOOKUP(A309,'1月'!C:AJ,34,0)</f>
        <v>制造费用</v>
      </c>
    </row>
    <row r="310" spans="1:6">
      <c r="A310" s="293" t="s">
        <v>764</v>
      </c>
      <c r="B310" s="294">
        <v>200.42</v>
      </c>
      <c r="C310" s="294">
        <v>400.84</v>
      </c>
      <c r="D310" s="294">
        <f t="shared" si="4"/>
        <v>601.26</v>
      </c>
      <c r="E310" t="s">
        <v>60</v>
      </c>
      <c r="F310" t="str">
        <f>VLOOKUP(A310,'1月'!C:AJ,34,0)</f>
        <v>管理费用</v>
      </c>
    </row>
    <row r="311" spans="1:6">
      <c r="A311" s="293" t="s">
        <v>758</v>
      </c>
      <c r="B311" s="294">
        <v>200.42</v>
      </c>
      <c r="C311" s="294">
        <v>400.84</v>
      </c>
      <c r="D311" s="294">
        <f t="shared" si="4"/>
        <v>601.26</v>
      </c>
      <c r="E311" t="s">
        <v>98</v>
      </c>
      <c r="F311" t="str">
        <f>VLOOKUP(A311,'1月'!C:AJ,34,0)</f>
        <v>生产成本</v>
      </c>
    </row>
    <row r="312" spans="1:6">
      <c r="A312" s="293" t="s">
        <v>772</v>
      </c>
      <c r="B312" s="294">
        <v>200.42</v>
      </c>
      <c r="C312" s="294">
        <v>400.84</v>
      </c>
      <c r="D312" s="294">
        <f t="shared" si="4"/>
        <v>601.26</v>
      </c>
      <c r="E312" t="s">
        <v>77</v>
      </c>
      <c r="F312" t="str">
        <f>VLOOKUP(A312,'1月'!C:AJ,34,0)</f>
        <v>生产成本</v>
      </c>
    </row>
    <row r="313" spans="1:6">
      <c r="A313" s="293" t="s">
        <v>760</v>
      </c>
      <c r="B313" s="294">
        <v>200.42</v>
      </c>
      <c r="C313" s="294">
        <v>400.84</v>
      </c>
      <c r="D313" s="294">
        <f t="shared" si="4"/>
        <v>601.26</v>
      </c>
      <c r="E313" t="s">
        <v>48</v>
      </c>
      <c r="F313" t="str">
        <f>VLOOKUP(A313,'1月'!C:AJ,34,0)</f>
        <v>福利费用</v>
      </c>
    </row>
    <row r="314" spans="1:6">
      <c r="A314" s="293" t="s">
        <v>768</v>
      </c>
      <c r="B314" s="294">
        <v>200.42</v>
      </c>
      <c r="C314" s="294">
        <v>400.84</v>
      </c>
      <c r="D314" s="294">
        <f t="shared" si="4"/>
        <v>601.26</v>
      </c>
      <c r="E314" t="s">
        <v>83</v>
      </c>
      <c r="F314" t="str">
        <f>VLOOKUP(A314,'1月'!C:AJ,34,0)</f>
        <v>生产成本</v>
      </c>
    </row>
    <row r="315" spans="1:6">
      <c r="A315" s="293" t="s">
        <v>780</v>
      </c>
      <c r="B315" s="294">
        <v>182.2</v>
      </c>
      <c r="C315" s="294">
        <v>364.4</v>
      </c>
      <c r="D315" s="294">
        <f t="shared" si="4"/>
        <v>546.6</v>
      </c>
      <c r="E315" t="s">
        <v>104</v>
      </c>
      <c r="F315" t="str">
        <f>VLOOKUP(A315,'1月'!C:AJ,34,0)</f>
        <v>研发费用</v>
      </c>
    </row>
    <row r="316" spans="1:6">
      <c r="A316" s="293" t="s">
        <v>782</v>
      </c>
      <c r="B316" s="294">
        <v>182.2</v>
      </c>
      <c r="C316" s="294">
        <v>364.4</v>
      </c>
      <c r="D316" s="294">
        <f t="shared" si="4"/>
        <v>546.6</v>
      </c>
      <c r="E316" t="s">
        <v>101</v>
      </c>
      <c r="F316" t="str">
        <f>VLOOKUP(A316,'1月'!C:AJ,34,0)</f>
        <v>销售费用</v>
      </c>
    </row>
    <row r="317" spans="1:6">
      <c r="A317" s="293" t="s">
        <v>821</v>
      </c>
      <c r="B317" s="294">
        <v>163.98</v>
      </c>
      <c r="C317" s="294">
        <v>327.96</v>
      </c>
      <c r="D317" s="294">
        <f t="shared" si="4"/>
        <v>491.94</v>
      </c>
      <c r="E317" t="s">
        <v>57</v>
      </c>
      <c r="F317" t="str">
        <f>VLOOKUP(A317,'1月'!C:AJ,34,0)</f>
        <v>管理费用</v>
      </c>
    </row>
    <row r="318" spans="1:6">
      <c r="A318" s="293" t="s">
        <v>817</v>
      </c>
      <c r="B318" s="294">
        <v>163.98</v>
      </c>
      <c r="C318" s="294">
        <v>327.96</v>
      </c>
      <c r="D318" s="294">
        <f t="shared" si="4"/>
        <v>491.94</v>
      </c>
      <c r="E318" t="s">
        <v>98</v>
      </c>
      <c r="F318" t="str">
        <f>VLOOKUP(A318,'1月'!C:AJ,34,0)</f>
        <v>生产成本</v>
      </c>
    </row>
    <row r="319" spans="1:6">
      <c r="A319" s="293" t="s">
        <v>803</v>
      </c>
      <c r="B319" s="294">
        <v>163.98</v>
      </c>
      <c r="C319" s="294">
        <v>327.96</v>
      </c>
      <c r="D319" s="294">
        <f t="shared" si="4"/>
        <v>491.94</v>
      </c>
      <c r="E319" t="s">
        <v>68</v>
      </c>
      <c r="F319" t="str">
        <f>VLOOKUP(A319,'1月'!C:AJ,34,0)</f>
        <v>管理费用</v>
      </c>
    </row>
    <row r="320" spans="1:6">
      <c r="A320" s="293" t="s">
        <v>825</v>
      </c>
      <c r="B320" s="294">
        <v>163.98</v>
      </c>
      <c r="C320" s="294">
        <v>327.96</v>
      </c>
      <c r="D320" s="294">
        <f t="shared" si="4"/>
        <v>491.94</v>
      </c>
      <c r="E320" t="s">
        <v>98</v>
      </c>
      <c r="F320" t="str">
        <f>VLOOKUP(A320,'1月'!C:AJ,34,0)</f>
        <v>生产成本</v>
      </c>
    </row>
    <row r="321" spans="1:6">
      <c r="A321" s="293" t="s">
        <v>807</v>
      </c>
      <c r="B321" s="294">
        <v>163.98</v>
      </c>
      <c r="C321" s="294">
        <v>327.96</v>
      </c>
      <c r="D321" s="294">
        <f t="shared" si="4"/>
        <v>491.94</v>
      </c>
      <c r="E321" t="s">
        <v>98</v>
      </c>
      <c r="F321" t="str">
        <f>VLOOKUP(A321,'1月'!C:AJ,34,0)</f>
        <v>生产成本</v>
      </c>
    </row>
    <row r="322" spans="1:6">
      <c r="A322" s="293" t="s">
        <v>799</v>
      </c>
      <c r="B322" s="294">
        <v>163.98</v>
      </c>
      <c r="C322" s="294">
        <v>327.96</v>
      </c>
      <c r="D322" s="294">
        <f t="shared" si="4"/>
        <v>491.94</v>
      </c>
      <c r="E322" t="s">
        <v>60</v>
      </c>
      <c r="F322" t="str">
        <f>VLOOKUP(A322,'1月'!C:AJ,34,0)</f>
        <v>管理费用</v>
      </c>
    </row>
    <row r="323" spans="1:6">
      <c r="A323" s="293" t="s">
        <v>805</v>
      </c>
      <c r="B323" s="294">
        <v>163.98</v>
      </c>
      <c r="C323" s="294">
        <v>327.96</v>
      </c>
      <c r="D323" s="294">
        <f t="shared" ref="D323:D346" si="5">B323+C323</f>
        <v>491.94</v>
      </c>
      <c r="E323" t="s">
        <v>98</v>
      </c>
      <c r="F323" t="str">
        <f>VLOOKUP(A323,'1月'!C:AJ,34,0)</f>
        <v>生产成本</v>
      </c>
    </row>
    <row r="324" spans="1:6">
      <c r="A324" s="293" t="s">
        <v>809</v>
      </c>
      <c r="B324" s="294">
        <v>163.98</v>
      </c>
      <c r="C324" s="294">
        <v>327.96</v>
      </c>
      <c r="D324" s="294">
        <f t="shared" si="5"/>
        <v>491.94</v>
      </c>
      <c r="E324" t="s">
        <v>98</v>
      </c>
      <c r="F324" t="str">
        <f>VLOOKUP(A324,'1月'!C:AJ,34,0)</f>
        <v>生产成本</v>
      </c>
    </row>
    <row r="325" spans="1:6">
      <c r="A325" s="293" t="s">
        <v>827</v>
      </c>
      <c r="B325" s="294">
        <v>163.98</v>
      </c>
      <c r="C325" s="294">
        <v>327.96</v>
      </c>
      <c r="D325" s="294">
        <f t="shared" si="5"/>
        <v>491.94</v>
      </c>
      <c r="E325" t="s">
        <v>104</v>
      </c>
      <c r="F325" t="str">
        <f>VLOOKUP(A325,'1月'!C:AJ,34,0)</f>
        <v>研发费用</v>
      </c>
    </row>
    <row r="326" spans="1:6">
      <c r="A326" s="293" t="s">
        <v>833</v>
      </c>
      <c r="B326" s="294">
        <v>145.76</v>
      </c>
      <c r="C326" s="294">
        <v>291.52</v>
      </c>
      <c r="D326" s="294">
        <f t="shared" si="5"/>
        <v>437.28</v>
      </c>
      <c r="E326" t="s">
        <v>98</v>
      </c>
      <c r="F326" t="str">
        <f>VLOOKUP(A326,'1月'!C:AJ,34,0)</f>
        <v>生产成本</v>
      </c>
    </row>
    <row r="327" spans="1:6">
      <c r="A327" s="293" t="s">
        <v>859</v>
      </c>
      <c r="B327" s="294">
        <v>145.76</v>
      </c>
      <c r="C327" s="294">
        <v>291.52</v>
      </c>
      <c r="D327" s="294">
        <f t="shared" si="5"/>
        <v>437.28</v>
      </c>
      <c r="E327" t="s">
        <v>92</v>
      </c>
      <c r="F327" t="str">
        <f>VLOOKUP(A327,'1月'!C:AJ,34,0)</f>
        <v>生产成本</v>
      </c>
    </row>
    <row r="328" spans="1:6">
      <c r="A328" s="293" t="s">
        <v>857</v>
      </c>
      <c r="B328" s="294">
        <v>145.76</v>
      </c>
      <c r="C328" s="294">
        <v>291.52</v>
      </c>
      <c r="D328" s="294">
        <f t="shared" si="5"/>
        <v>437.28</v>
      </c>
      <c r="E328" t="s">
        <v>57</v>
      </c>
      <c r="F328" t="str">
        <f>VLOOKUP(A328,'1月'!C:AJ,34,0)</f>
        <v>管理费用</v>
      </c>
    </row>
    <row r="329" spans="1:6">
      <c r="A329" s="293" t="s">
        <v>871</v>
      </c>
      <c r="B329" s="294">
        <v>145.76</v>
      </c>
      <c r="C329" s="294">
        <v>291.52</v>
      </c>
      <c r="D329" s="294">
        <f t="shared" si="5"/>
        <v>437.28</v>
      </c>
      <c r="E329" t="s">
        <v>104</v>
      </c>
      <c r="F329" t="str">
        <f>VLOOKUP(A329,'1月'!C:AJ,34,0)</f>
        <v>研发费用</v>
      </c>
    </row>
    <row r="330" spans="1:6">
      <c r="A330" s="293" t="s">
        <v>835</v>
      </c>
      <c r="B330" s="294">
        <v>145.76</v>
      </c>
      <c r="C330" s="294">
        <v>291.52</v>
      </c>
      <c r="D330" s="294">
        <f t="shared" si="5"/>
        <v>437.28</v>
      </c>
      <c r="E330" t="s">
        <v>98</v>
      </c>
      <c r="F330" t="str">
        <f>VLOOKUP(A330,'1月'!C:AJ,34,0)</f>
        <v>生产成本</v>
      </c>
    </row>
    <row r="331" spans="1:6">
      <c r="A331" s="293" t="s">
        <v>867</v>
      </c>
      <c r="B331" s="294">
        <v>145.76</v>
      </c>
      <c r="C331" s="294">
        <v>291.52</v>
      </c>
      <c r="D331" s="294">
        <f t="shared" si="5"/>
        <v>437.28</v>
      </c>
      <c r="E331" t="s">
        <v>86</v>
      </c>
      <c r="F331" t="str">
        <f>VLOOKUP(A331,'1月'!C:AJ,34,0)</f>
        <v>生产成本</v>
      </c>
    </row>
    <row r="332" spans="1:6">
      <c r="A332" s="293" t="s">
        <v>905</v>
      </c>
      <c r="B332" s="294">
        <v>127.54</v>
      </c>
      <c r="C332" s="294">
        <v>255.08</v>
      </c>
      <c r="D332" s="294">
        <f t="shared" si="5"/>
        <v>382.62</v>
      </c>
      <c r="E332" t="s">
        <v>57</v>
      </c>
      <c r="F332" t="str">
        <f>VLOOKUP(A332,'1月'!C:AJ,34,0)</f>
        <v>管理费用</v>
      </c>
    </row>
    <row r="333" spans="1:6">
      <c r="A333" s="293" t="s">
        <v>907</v>
      </c>
      <c r="B333" s="294">
        <v>127.54</v>
      </c>
      <c r="C333" s="294">
        <v>255.08</v>
      </c>
      <c r="D333" s="294">
        <f t="shared" si="5"/>
        <v>382.62</v>
      </c>
      <c r="E333" t="s">
        <v>92</v>
      </c>
      <c r="F333" t="str">
        <f>VLOOKUP(A333,'1月'!C:AJ,34,0)</f>
        <v>生产成本</v>
      </c>
    </row>
    <row r="334" spans="1:6">
      <c r="A334" s="293" t="s">
        <v>919</v>
      </c>
      <c r="B334" s="294">
        <v>127.54</v>
      </c>
      <c r="C334" s="294">
        <v>255.08</v>
      </c>
      <c r="D334" s="294">
        <f t="shared" si="5"/>
        <v>382.62</v>
      </c>
      <c r="E334" t="s">
        <v>83</v>
      </c>
      <c r="F334" t="str">
        <f>VLOOKUP(A334,'1月'!C:AJ,34,0)</f>
        <v>生产成本</v>
      </c>
    </row>
    <row r="335" spans="1:6">
      <c r="A335" s="293" t="s">
        <v>923</v>
      </c>
      <c r="B335" s="294">
        <v>127.54</v>
      </c>
      <c r="C335" s="294">
        <v>255.08</v>
      </c>
      <c r="D335" s="294">
        <f t="shared" si="5"/>
        <v>382.62</v>
      </c>
      <c r="E335" t="s">
        <v>74</v>
      </c>
      <c r="F335" t="str">
        <f>VLOOKUP(A335,'1月'!C:AJ,34,0)</f>
        <v>生产成本</v>
      </c>
    </row>
    <row r="336" spans="1:6">
      <c r="A336" s="293" t="s">
        <v>933</v>
      </c>
      <c r="B336" s="294">
        <v>127.54</v>
      </c>
      <c r="C336" s="294">
        <v>255.08</v>
      </c>
      <c r="D336" s="294">
        <f t="shared" si="5"/>
        <v>382.62</v>
      </c>
      <c r="E336" t="s">
        <v>71</v>
      </c>
      <c r="F336" t="str">
        <f>VLOOKUP(A336,'1月'!C:AJ,34,0)</f>
        <v>生产成本</v>
      </c>
    </row>
    <row r="337" spans="1:6">
      <c r="A337" s="293" t="s">
        <v>927</v>
      </c>
      <c r="B337" s="294">
        <v>127.54</v>
      </c>
      <c r="C337" s="294">
        <v>255.08</v>
      </c>
      <c r="D337" s="294">
        <f t="shared" si="5"/>
        <v>382.62</v>
      </c>
      <c r="E337" t="s">
        <v>80</v>
      </c>
      <c r="F337" t="str">
        <f>VLOOKUP(A337,'1月'!C:AJ,34,0)</f>
        <v>生产成本</v>
      </c>
    </row>
    <row r="338" spans="1:6">
      <c r="A338" s="293" t="s">
        <v>931</v>
      </c>
      <c r="B338" s="294">
        <v>127.54</v>
      </c>
      <c r="C338" s="294">
        <v>255.08</v>
      </c>
      <c r="D338" s="294">
        <f t="shared" si="5"/>
        <v>382.62</v>
      </c>
      <c r="E338" t="s">
        <v>92</v>
      </c>
      <c r="F338" t="str">
        <f>VLOOKUP(A338,'1月'!C:AJ,34,0)</f>
        <v>生产成本</v>
      </c>
    </row>
    <row r="339" spans="1:6">
      <c r="A339" s="293" t="s">
        <v>792</v>
      </c>
      <c r="B339" s="294">
        <v>127.54</v>
      </c>
      <c r="C339" s="294">
        <v>255.08</v>
      </c>
      <c r="D339" s="294">
        <f t="shared" si="5"/>
        <v>382.62</v>
      </c>
      <c r="E339" t="s">
        <v>71</v>
      </c>
      <c r="F339" t="str">
        <f>VLOOKUP(A339,'1月'!C:AJ,34,0)</f>
        <v>生产成本</v>
      </c>
    </row>
    <row r="340" spans="1:6">
      <c r="A340" s="293" t="s">
        <v>929</v>
      </c>
      <c r="B340" s="294">
        <v>127.54</v>
      </c>
      <c r="C340" s="294">
        <v>255.08</v>
      </c>
      <c r="D340" s="294">
        <f t="shared" si="5"/>
        <v>382.62</v>
      </c>
      <c r="E340" t="s">
        <v>89</v>
      </c>
      <c r="F340" t="str">
        <f>VLOOKUP(A340,'1月'!C:AJ,34,0)</f>
        <v>生产成本</v>
      </c>
    </row>
    <row r="341" spans="1:6">
      <c r="A341" s="293" t="s">
        <v>883</v>
      </c>
      <c r="B341" s="294">
        <v>127.54</v>
      </c>
      <c r="C341" s="294">
        <v>255.08</v>
      </c>
      <c r="D341" s="294">
        <f t="shared" si="5"/>
        <v>382.62</v>
      </c>
      <c r="E341" t="s">
        <v>74</v>
      </c>
      <c r="F341" t="str">
        <f>VLOOKUP(A341,'1月'!C:AJ,34,0)</f>
        <v>生产成本</v>
      </c>
    </row>
    <row r="342" spans="1:6">
      <c r="A342" s="293" t="s">
        <v>941</v>
      </c>
      <c r="B342" s="294">
        <v>109.32</v>
      </c>
      <c r="C342" s="294">
        <v>218.64</v>
      </c>
      <c r="D342" s="294">
        <f t="shared" si="5"/>
        <v>327.96</v>
      </c>
      <c r="E342" t="s">
        <v>92</v>
      </c>
      <c r="F342" t="str">
        <f>VLOOKUP(A342,'1月'!C:AJ,34,0)</f>
        <v>生产成本</v>
      </c>
    </row>
    <row r="343" spans="1:6">
      <c r="A343" s="293" t="s">
        <v>979</v>
      </c>
      <c r="B343" s="294">
        <v>91.1</v>
      </c>
      <c r="C343" s="294">
        <v>182.2</v>
      </c>
      <c r="D343" s="294">
        <f t="shared" si="5"/>
        <v>273.3</v>
      </c>
      <c r="E343" t="s">
        <v>98</v>
      </c>
      <c r="F343" t="str">
        <f>VLOOKUP(A343,'1月'!C:AJ,34,0)</f>
        <v>生产成本</v>
      </c>
    </row>
    <row r="344" spans="1:6">
      <c r="A344" s="293" t="s">
        <v>971</v>
      </c>
      <c r="B344" s="294">
        <v>91.1</v>
      </c>
      <c r="C344" s="294">
        <v>182.2</v>
      </c>
      <c r="D344" s="294">
        <f t="shared" si="5"/>
        <v>273.3</v>
      </c>
      <c r="E344" t="s">
        <v>98</v>
      </c>
      <c r="F344" t="str">
        <f>VLOOKUP(A344,'1月'!C:AJ,34,0)</f>
        <v>生产成本</v>
      </c>
    </row>
    <row r="345" spans="1:6">
      <c r="A345" s="293" t="s">
        <v>965</v>
      </c>
      <c r="B345" s="294">
        <v>91.1</v>
      </c>
      <c r="C345" s="294">
        <v>182.2</v>
      </c>
      <c r="D345" s="294">
        <f t="shared" si="5"/>
        <v>273.3</v>
      </c>
      <c r="E345" t="s">
        <v>71</v>
      </c>
      <c r="F345" t="str">
        <f>VLOOKUP(A345,'1月'!C:AJ,34,0)</f>
        <v>生产成本</v>
      </c>
    </row>
    <row r="346" spans="1:4">
      <c r="A346" s="293" t="s">
        <v>37</v>
      </c>
      <c r="B346" s="294">
        <v>64203.8900000041</v>
      </c>
      <c r="C346" s="294">
        <v>128396.873600006</v>
      </c>
      <c r="D346" s="294">
        <f t="shared" si="5"/>
        <v>192600.763600011</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O387"/>
  <sheetViews>
    <sheetView workbookViewId="0">
      <selection activeCell="R23" sqref="R23"/>
    </sheetView>
  </sheetViews>
  <sheetFormatPr defaultColWidth="9" defaultRowHeight="13.5"/>
  <cols>
    <col min="1" max="1" width="5.75" customWidth="1"/>
    <col min="3" max="5" width="10.25" customWidth="1"/>
    <col min="7" max="7" width="5.125" style="278" customWidth="1"/>
    <col min="8" max="8" width="6.25" style="26" customWidth="1"/>
    <col min="9" max="9" width="8.75" customWidth="1"/>
    <col min="10" max="10" width="8.375" style="25" customWidth="1"/>
    <col min="12" max="12" width="8.875" style="25" customWidth="1"/>
    <col min="13" max="13" width="7.875" customWidth="1"/>
    <col min="14" max="15" width="9.375"/>
  </cols>
  <sheetData>
    <row r="1" ht="25.5" spans="1:15">
      <c r="A1" s="279" t="s">
        <v>1868</v>
      </c>
      <c r="B1" s="279"/>
      <c r="C1" s="279"/>
      <c r="D1" s="279"/>
      <c r="E1" s="279"/>
      <c r="G1" s="280" t="s">
        <v>1869</v>
      </c>
      <c r="H1" s="280"/>
      <c r="I1" s="280"/>
      <c r="J1" s="280"/>
      <c r="K1" s="280"/>
      <c r="L1" s="280"/>
      <c r="M1" s="280"/>
      <c r="N1" s="280"/>
      <c r="O1" s="280"/>
    </row>
    <row r="2" s="278" customFormat="1" ht="26" customHeight="1" spans="1:15">
      <c r="A2" s="281" t="s">
        <v>145</v>
      </c>
      <c r="B2" s="281" t="s">
        <v>147</v>
      </c>
      <c r="C2" s="281" t="s">
        <v>1870</v>
      </c>
      <c r="D2" s="281" t="s">
        <v>1871</v>
      </c>
      <c r="E2" s="281" t="s">
        <v>1872</v>
      </c>
      <c r="G2" s="281" t="s">
        <v>145</v>
      </c>
      <c r="H2" s="31" t="s">
        <v>147</v>
      </c>
      <c r="I2" s="31" t="s">
        <v>1873</v>
      </c>
      <c r="J2" s="284" t="s">
        <v>1874</v>
      </c>
      <c r="K2" s="31" t="s">
        <v>1875</v>
      </c>
      <c r="L2" s="31" t="s">
        <v>1876</v>
      </c>
      <c r="M2" s="285" t="s">
        <v>1877</v>
      </c>
      <c r="N2" s="286" t="s">
        <v>1878</v>
      </c>
      <c r="O2" s="286" t="s">
        <v>1879</v>
      </c>
    </row>
    <row r="3" spans="1:15">
      <c r="A3" s="282">
        <v>1</v>
      </c>
      <c r="B3" s="47" t="s">
        <v>384</v>
      </c>
      <c r="C3" s="47" t="str">
        <f>VLOOKUP(B3,[2]Sheet2!$B:$C,2,0)</f>
        <v>1月</v>
      </c>
      <c r="D3" s="6">
        <f>VLOOKUP(B3,'12月（原始作废）'!C4:S457,17,0)</f>
        <v>259.63</v>
      </c>
      <c r="E3" s="6">
        <f>D3</f>
        <v>259.63</v>
      </c>
      <c r="G3" s="282">
        <v>1</v>
      </c>
      <c r="H3" s="56" t="s">
        <v>649</v>
      </c>
      <c r="I3" s="6">
        <f>VLOOKUP(H3,'12月（原始作废）'!C:F,4,0)</f>
        <v>3342.69</v>
      </c>
      <c r="J3" s="46">
        <v>3473.25</v>
      </c>
      <c r="K3" s="6">
        <f>VLOOKUP(H3,'12月（原始作废）'!C:S,17,0)</f>
        <v>267.42</v>
      </c>
      <c r="L3" s="46">
        <v>277.86</v>
      </c>
      <c r="M3" s="6">
        <f t="shared" ref="M3:M66" si="0">L3-K3</f>
        <v>10.44</v>
      </c>
      <c r="N3" s="6">
        <v>114.84</v>
      </c>
      <c r="O3" s="6">
        <f>M3+N3</f>
        <v>125.28</v>
      </c>
    </row>
    <row r="4" spans="1:15">
      <c r="A4" s="282">
        <v>2</v>
      </c>
      <c r="B4" s="79" t="s">
        <v>628</v>
      </c>
      <c r="C4" s="47" t="str">
        <f>VLOOKUP(B4,[2]Sheet2!$B:$C,2,0)</f>
        <v>1月</v>
      </c>
      <c r="D4" s="6">
        <f>VLOOKUP(B4,'12月（原始作废）'!C6:S459,17,0)</f>
        <v>259.64</v>
      </c>
      <c r="E4" s="6">
        <f t="shared" ref="E4:E33" si="1">D4</f>
        <v>259.64</v>
      </c>
      <c r="G4" s="282">
        <v>2</v>
      </c>
      <c r="H4" s="79" t="s">
        <v>611</v>
      </c>
      <c r="I4" s="6">
        <f>VLOOKUP(H4,'12月（原始作废）'!C:F,4,0)</f>
        <v>3245.5</v>
      </c>
      <c r="J4" s="48">
        <v>3473.25</v>
      </c>
      <c r="K4" s="6">
        <f>VLOOKUP(H4,'12月（原始作废）'!C:S,17,0)</f>
        <v>259.64</v>
      </c>
      <c r="L4" s="48">
        <v>277.86</v>
      </c>
      <c r="M4" s="6">
        <f t="shared" si="0"/>
        <v>18.22</v>
      </c>
      <c r="N4" s="6">
        <v>200.42</v>
      </c>
      <c r="O4" s="6">
        <f t="shared" ref="O4:O67" si="2">M4+N4</f>
        <v>218.64</v>
      </c>
    </row>
    <row r="5" spans="1:15">
      <c r="A5" s="282">
        <v>3</v>
      </c>
      <c r="B5" s="51" t="s">
        <v>754</v>
      </c>
      <c r="C5" s="47" t="str">
        <f>VLOOKUP(B5,[2]Sheet2!$B:$C,2,0)</f>
        <v>1月</v>
      </c>
      <c r="D5" s="6">
        <f>VLOOKUP(B5,'12月（原始作废）'!C9:S462,17,0)</f>
        <v>259.64</v>
      </c>
      <c r="E5" s="6">
        <f t="shared" si="1"/>
        <v>259.64</v>
      </c>
      <c r="G5" s="282">
        <v>3</v>
      </c>
      <c r="H5" s="79" t="s">
        <v>613</v>
      </c>
      <c r="I5" s="6">
        <f>VLOOKUP(H5,'12月（原始作废）'!C:F,4,0)</f>
        <v>3245.5</v>
      </c>
      <c r="J5" s="48">
        <v>3473.25</v>
      </c>
      <c r="K5" s="6">
        <f>VLOOKUP(H5,'12月（原始作废）'!C:S,17,0)</f>
        <v>259.64</v>
      </c>
      <c r="L5" s="48">
        <v>277.86</v>
      </c>
      <c r="M5" s="6">
        <f t="shared" si="0"/>
        <v>18.22</v>
      </c>
      <c r="N5" s="6">
        <v>200.42</v>
      </c>
      <c r="O5" s="6">
        <f t="shared" si="2"/>
        <v>218.64</v>
      </c>
    </row>
    <row r="6" spans="1:15">
      <c r="A6" s="282">
        <v>4</v>
      </c>
      <c r="B6" s="51" t="s">
        <v>756</v>
      </c>
      <c r="C6" s="47" t="str">
        <f>VLOOKUP(B6,[2]Sheet2!$B:$C,2,0)</f>
        <v>1月</v>
      </c>
      <c r="D6" s="6">
        <f>VLOOKUP(B6,'12月（原始作废）'!C10:S463,17,0)</f>
        <v>259.64</v>
      </c>
      <c r="E6" s="6">
        <f t="shared" si="1"/>
        <v>259.64</v>
      </c>
      <c r="G6" s="282">
        <v>4</v>
      </c>
      <c r="H6" s="79" t="s">
        <v>615</v>
      </c>
      <c r="I6" s="6">
        <f>VLOOKUP(H6,'12月（原始作废）'!C:F,4,0)</f>
        <v>3245.5</v>
      </c>
      <c r="J6" s="48">
        <v>3473.25</v>
      </c>
      <c r="K6" s="6">
        <f>VLOOKUP(H6,'12月（原始作废）'!C:S,17,0)</f>
        <v>259.64</v>
      </c>
      <c r="L6" s="48">
        <v>277.86</v>
      </c>
      <c r="M6" s="6">
        <f t="shared" si="0"/>
        <v>18.22</v>
      </c>
      <c r="N6" s="6">
        <v>200.42</v>
      </c>
      <c r="O6" s="6">
        <f t="shared" si="2"/>
        <v>218.64</v>
      </c>
    </row>
    <row r="7" spans="1:15">
      <c r="A7" s="282">
        <v>5</v>
      </c>
      <c r="B7" s="100" t="s">
        <v>823</v>
      </c>
      <c r="C7" s="47" t="str">
        <f>VLOOKUP(B7,[2]Sheet2!$B:$C,2,0)</f>
        <v>1月</v>
      </c>
      <c r="D7" s="6">
        <f>VLOOKUP(B7,'12月（原始作废）'!C13:S466,17,0)</f>
        <v>259.64</v>
      </c>
      <c r="E7" s="6">
        <f t="shared" si="1"/>
        <v>259.64</v>
      </c>
      <c r="G7" s="282">
        <v>5</v>
      </c>
      <c r="H7" s="79" t="s">
        <v>617</v>
      </c>
      <c r="I7" s="6">
        <f>VLOOKUP(H7,'12月（原始作废）'!C:F,4,0)</f>
        <v>3245.5</v>
      </c>
      <c r="J7" s="48">
        <v>3473.25</v>
      </c>
      <c r="K7" s="6">
        <f>VLOOKUP(H7,'12月（原始作废）'!C:S,17,0)</f>
        <v>259.64</v>
      </c>
      <c r="L7" s="48">
        <v>277.86</v>
      </c>
      <c r="M7" s="6">
        <f t="shared" si="0"/>
        <v>18.22</v>
      </c>
      <c r="N7" s="6">
        <v>200.42</v>
      </c>
      <c r="O7" s="6">
        <f t="shared" si="2"/>
        <v>218.64</v>
      </c>
    </row>
    <row r="8" spans="1:15">
      <c r="A8" s="282">
        <v>6</v>
      </c>
      <c r="B8" s="52" t="s">
        <v>839</v>
      </c>
      <c r="C8" s="47" t="str">
        <f>VLOOKUP(B8,[2]Sheet2!$B:$C,2,0)</f>
        <v>1月</v>
      </c>
      <c r="D8" s="6">
        <f>VLOOKUP(B8,'12月（原始作废）'!C16:S469,17,0)</f>
        <v>259.64</v>
      </c>
      <c r="E8" s="6">
        <f t="shared" si="1"/>
        <v>259.64</v>
      </c>
      <c r="G8" s="282">
        <v>6</v>
      </c>
      <c r="H8" s="79" t="s">
        <v>619</v>
      </c>
      <c r="I8" s="6">
        <f>VLOOKUP(H8,'12月（原始作废）'!C:F,4,0)</f>
        <v>3245.5</v>
      </c>
      <c r="J8" s="48">
        <v>3473.25</v>
      </c>
      <c r="K8" s="6">
        <f>VLOOKUP(H8,'12月（原始作废）'!C:S,17,0)</f>
        <v>259.64</v>
      </c>
      <c r="L8" s="48">
        <v>277.86</v>
      </c>
      <c r="M8" s="6">
        <f t="shared" si="0"/>
        <v>18.22</v>
      </c>
      <c r="N8" s="6">
        <v>200.42</v>
      </c>
      <c r="O8" s="6">
        <f t="shared" si="2"/>
        <v>218.64</v>
      </c>
    </row>
    <row r="9" spans="1:15">
      <c r="A9" s="282">
        <v>7</v>
      </c>
      <c r="B9" s="52" t="s">
        <v>875</v>
      </c>
      <c r="C9" s="47" t="str">
        <f>VLOOKUP(B9,[2]Sheet2!$B:$C,2,0)</f>
        <v>1月</v>
      </c>
      <c r="D9" s="6">
        <f>VLOOKUP(B9,'12月（原始作废）'!C20:S473,17,0)</f>
        <v>259.64</v>
      </c>
      <c r="E9" s="6">
        <f t="shared" si="1"/>
        <v>259.64</v>
      </c>
      <c r="G9" s="282">
        <v>7</v>
      </c>
      <c r="H9" s="79" t="s">
        <v>621</v>
      </c>
      <c r="I9" s="6">
        <f>VLOOKUP(H9,'12月（原始作废）'!C:F,4,0)</f>
        <v>3245.5</v>
      </c>
      <c r="J9" s="48">
        <v>3473.25</v>
      </c>
      <c r="K9" s="6">
        <f>VLOOKUP(H9,'12月（原始作废）'!C:S,17,0)</f>
        <v>259.64</v>
      </c>
      <c r="L9" s="48">
        <v>277.86</v>
      </c>
      <c r="M9" s="6">
        <f t="shared" si="0"/>
        <v>18.22</v>
      </c>
      <c r="N9" s="6">
        <v>200.42</v>
      </c>
      <c r="O9" s="6">
        <f t="shared" si="2"/>
        <v>218.64</v>
      </c>
    </row>
    <row r="10" spans="1:15">
      <c r="A10" s="282">
        <v>8</v>
      </c>
      <c r="B10" s="100" t="s">
        <v>1011</v>
      </c>
      <c r="C10" s="47" t="str">
        <f>VLOOKUP(B10,[2]Sheet2!$B:$C,2,0)</f>
        <v>1月</v>
      </c>
      <c r="D10" s="6">
        <f>VLOOKUP(B10,'12月（原始作废）'!C28:S481,17,0)</f>
        <v>277.86</v>
      </c>
      <c r="E10" s="6">
        <f t="shared" si="1"/>
        <v>277.86</v>
      </c>
      <c r="G10" s="282">
        <v>8</v>
      </c>
      <c r="H10" s="79" t="s">
        <v>623</v>
      </c>
      <c r="I10" s="6">
        <f>VLOOKUP(H10,'12月（原始作废）'!C:F,4,0)</f>
        <v>3245.5</v>
      </c>
      <c r="J10" s="48">
        <v>3473.25</v>
      </c>
      <c r="K10" s="6">
        <f>VLOOKUP(H10,'12月（原始作废）'!C:S,17,0)</f>
        <v>259.64</v>
      </c>
      <c r="L10" s="48">
        <v>277.86</v>
      </c>
      <c r="M10" s="6">
        <f t="shared" si="0"/>
        <v>18.22</v>
      </c>
      <c r="N10" s="6">
        <v>200.42</v>
      </c>
      <c r="O10" s="6">
        <f t="shared" si="2"/>
        <v>218.64</v>
      </c>
    </row>
    <row r="11" spans="1:15">
      <c r="A11" s="282">
        <v>9</v>
      </c>
      <c r="B11" s="100" t="s">
        <v>1013</v>
      </c>
      <c r="C11" s="47" t="str">
        <f>VLOOKUP(B11,[2]Sheet2!$B:$C,2,0)</f>
        <v>1月</v>
      </c>
      <c r="D11" s="6">
        <f>VLOOKUP(B11,'12月（原始作废）'!C29:S482,17,0)</f>
        <v>277.86</v>
      </c>
      <c r="E11" s="6">
        <f t="shared" si="1"/>
        <v>277.86</v>
      </c>
      <c r="G11" s="282">
        <v>9</v>
      </c>
      <c r="H11" s="79" t="s">
        <v>626</v>
      </c>
      <c r="I11" s="6">
        <f>VLOOKUP(H11,'12月（原始作废）'!C:F,4,0)</f>
        <v>3245.5</v>
      </c>
      <c r="J11" s="48">
        <v>3473.25</v>
      </c>
      <c r="K11" s="6">
        <f>VLOOKUP(H11,'12月（原始作废）'!C:S,17,0)</f>
        <v>259.64</v>
      </c>
      <c r="L11" s="48">
        <v>277.86</v>
      </c>
      <c r="M11" s="6">
        <f t="shared" si="0"/>
        <v>18.22</v>
      </c>
      <c r="N11" s="6">
        <v>200.42</v>
      </c>
      <c r="O11" s="6">
        <f t="shared" si="2"/>
        <v>218.64</v>
      </c>
    </row>
    <row r="12" spans="1:15">
      <c r="A12" s="282">
        <v>10</v>
      </c>
      <c r="B12" s="52" t="s">
        <v>1046</v>
      </c>
      <c r="C12" s="47" t="str">
        <f>VLOOKUP(B12,[2]Sheet2!$B:$C,2,0)</f>
        <v>1月</v>
      </c>
      <c r="D12" s="6">
        <f>VLOOKUP(B12,'12月（原始作废）'!C31:S484,17,0)</f>
        <v>277.86</v>
      </c>
      <c r="E12" s="6">
        <f t="shared" si="1"/>
        <v>277.86</v>
      </c>
      <c r="G12" s="282">
        <v>10</v>
      </c>
      <c r="H12" s="283" t="s">
        <v>748</v>
      </c>
      <c r="I12" s="6">
        <f>VLOOKUP(H12,'12月（原始作废）'!C:F,4,0)</f>
        <v>3245.5</v>
      </c>
      <c r="J12" s="35">
        <v>3473.25</v>
      </c>
      <c r="K12" s="6">
        <f>VLOOKUP(H12,'12月（原始作废）'!C:S,17,0)</f>
        <v>259.64</v>
      </c>
      <c r="L12" s="58">
        <v>277.86</v>
      </c>
      <c r="M12" s="6">
        <f t="shared" si="0"/>
        <v>18.22</v>
      </c>
      <c r="N12" s="6">
        <v>0</v>
      </c>
      <c r="O12" s="6">
        <f t="shared" si="2"/>
        <v>18.22</v>
      </c>
    </row>
    <row r="13" spans="1:15">
      <c r="A13" s="282">
        <v>11</v>
      </c>
      <c r="B13" s="52" t="s">
        <v>1072</v>
      </c>
      <c r="C13" s="47" t="str">
        <f>VLOOKUP(B13,[2]Sheet2!$B:$C,2,0)</f>
        <v>1月</v>
      </c>
      <c r="D13" s="6">
        <f>VLOOKUP(B13,'12月（原始作废）'!C32:S485,17,0)</f>
        <v>277.86</v>
      </c>
      <c r="E13" s="6">
        <f t="shared" si="1"/>
        <v>277.86</v>
      </c>
      <c r="G13" s="282">
        <v>11</v>
      </c>
      <c r="H13" s="283" t="s">
        <v>750</v>
      </c>
      <c r="I13" s="6">
        <f>VLOOKUP(H13,'12月（原始作废）'!C:F,4,0)</f>
        <v>3245.5</v>
      </c>
      <c r="J13" s="35">
        <v>3473.25</v>
      </c>
      <c r="K13" s="6">
        <f>VLOOKUP(H13,'12月（原始作废）'!C:S,17,0)</f>
        <v>259.64</v>
      </c>
      <c r="L13" s="58">
        <v>277.86</v>
      </c>
      <c r="M13" s="6">
        <f t="shared" si="0"/>
        <v>18.22</v>
      </c>
      <c r="N13" s="6">
        <v>0</v>
      </c>
      <c r="O13" s="6">
        <f t="shared" si="2"/>
        <v>18.22</v>
      </c>
    </row>
    <row r="14" spans="1:15">
      <c r="A14" s="282">
        <v>12</v>
      </c>
      <c r="B14" s="52" t="s">
        <v>1082</v>
      </c>
      <c r="C14" s="47" t="str">
        <f>VLOOKUP(B14,[2]Sheet2!$B:$C,2,0)</f>
        <v>1月</v>
      </c>
      <c r="D14" s="6">
        <f>VLOOKUP(B14,'12月（原始作废）'!C33:S486,17,0)</f>
        <v>277.86</v>
      </c>
      <c r="E14" s="6">
        <f t="shared" si="1"/>
        <v>277.86</v>
      </c>
      <c r="G14" s="282">
        <v>12</v>
      </c>
      <c r="H14" s="283" t="s">
        <v>752</v>
      </c>
      <c r="I14" s="6">
        <f>VLOOKUP(H14,'12月（原始作废）'!C:F,4,0)</f>
        <v>3245.5</v>
      </c>
      <c r="J14" s="35">
        <v>3473.25</v>
      </c>
      <c r="K14" s="6">
        <f>VLOOKUP(H14,'12月（原始作废）'!C:S,17,0)</f>
        <v>259.64</v>
      </c>
      <c r="L14" s="58">
        <v>277.86</v>
      </c>
      <c r="M14" s="6">
        <f t="shared" si="0"/>
        <v>18.22</v>
      </c>
      <c r="N14" s="6">
        <v>0</v>
      </c>
      <c r="O14" s="6">
        <f t="shared" si="2"/>
        <v>18.22</v>
      </c>
    </row>
    <row r="15" spans="1:15">
      <c r="A15" s="282">
        <v>13</v>
      </c>
      <c r="B15" s="51" t="s">
        <v>489</v>
      </c>
      <c r="C15" s="47" t="str">
        <f>VLOOKUP(B15,[2]Sheet2!$B:$C,2,0)</f>
        <v>2月</v>
      </c>
      <c r="D15" s="6">
        <f>VLOOKUP(B15,'12月（原始作废）'!C5:S458,17,0)</f>
        <v>259.63</v>
      </c>
      <c r="E15" s="6">
        <f t="shared" si="1"/>
        <v>259.63</v>
      </c>
      <c r="G15" s="282">
        <v>13</v>
      </c>
      <c r="H15" s="51" t="s">
        <v>758</v>
      </c>
      <c r="I15" s="6">
        <f>VLOOKUP(H15,'12月（原始作废）'!C:F,4,0)</f>
        <v>3245.5</v>
      </c>
      <c r="J15" s="46">
        <v>3473.25</v>
      </c>
      <c r="K15" s="6">
        <f>VLOOKUP(H15,'12月（原始作废）'!C:S,17,0)</f>
        <v>259.64</v>
      </c>
      <c r="L15" s="46">
        <v>277.86</v>
      </c>
      <c r="M15" s="6">
        <f t="shared" si="0"/>
        <v>18.22</v>
      </c>
      <c r="N15" s="6">
        <v>200.42</v>
      </c>
      <c r="O15" s="6">
        <f t="shared" si="2"/>
        <v>218.64</v>
      </c>
    </row>
    <row r="16" spans="1:15">
      <c r="A16" s="282">
        <v>14</v>
      </c>
      <c r="B16" s="56" t="s">
        <v>716</v>
      </c>
      <c r="C16" s="47" t="str">
        <f>VLOOKUP(B16,[2]Sheet2!$B:$C,2,0)</f>
        <v>2月</v>
      </c>
      <c r="D16" s="6">
        <f>VLOOKUP(B16,'12月（原始作废）'!C7:S460,17,0)</f>
        <v>259.63</v>
      </c>
      <c r="E16" s="6">
        <f t="shared" si="1"/>
        <v>259.63</v>
      </c>
      <c r="G16" s="282">
        <v>14</v>
      </c>
      <c r="H16" s="51" t="s">
        <v>760</v>
      </c>
      <c r="I16" s="6">
        <f>VLOOKUP(H16,'12月（原始作废）'!C:F,4,0)</f>
        <v>3245.5</v>
      </c>
      <c r="J16" s="46">
        <v>3473.25</v>
      </c>
      <c r="K16" s="6">
        <f>VLOOKUP(H16,'12月（原始作废）'!C:S,17,0)</f>
        <v>259.64</v>
      </c>
      <c r="L16" s="46">
        <v>277.86</v>
      </c>
      <c r="M16" s="6">
        <f t="shared" si="0"/>
        <v>18.22</v>
      </c>
      <c r="N16" s="6">
        <v>200.42</v>
      </c>
      <c r="O16" s="6">
        <f t="shared" si="2"/>
        <v>218.64</v>
      </c>
    </row>
    <row r="17" spans="1:15">
      <c r="A17" s="282">
        <v>15</v>
      </c>
      <c r="B17" s="56" t="s">
        <v>718</v>
      </c>
      <c r="C17" s="47" t="str">
        <f>VLOOKUP(B17,[2]Sheet2!$B:$C,2,0)</f>
        <v>2月</v>
      </c>
      <c r="D17" s="6">
        <f>VLOOKUP(B17,'12月（原始作废）'!C8:S461,17,0)</f>
        <v>259.63</v>
      </c>
      <c r="E17" s="6">
        <f t="shared" si="1"/>
        <v>259.63</v>
      </c>
      <c r="G17" s="282">
        <v>15</v>
      </c>
      <c r="H17" s="79" t="s">
        <v>762</v>
      </c>
      <c r="I17" s="6">
        <f>VLOOKUP(H17,'12月（原始作废）'!C:F,4,0)</f>
        <v>3245.5</v>
      </c>
      <c r="J17" s="46">
        <v>3473.25</v>
      </c>
      <c r="K17" s="6">
        <f>VLOOKUP(H17,'12月（原始作废）'!C:S,17,0)</f>
        <v>259.64</v>
      </c>
      <c r="L17" s="46">
        <v>277.86</v>
      </c>
      <c r="M17" s="6">
        <f t="shared" si="0"/>
        <v>18.22</v>
      </c>
      <c r="N17" s="6">
        <v>200.42</v>
      </c>
      <c r="O17" s="6">
        <f t="shared" si="2"/>
        <v>218.64</v>
      </c>
    </row>
    <row r="18" spans="1:15">
      <c r="A18" s="282">
        <v>16</v>
      </c>
      <c r="B18" s="100" t="s">
        <v>778</v>
      </c>
      <c r="C18" s="47" t="str">
        <f>VLOOKUP(B18,[2]Sheet2!$B:$C,2,0)</f>
        <v>2月</v>
      </c>
      <c r="D18" s="6">
        <f>VLOOKUP(B18,'12月（原始作废）'!C11:S464,17,0)</f>
        <v>259.64</v>
      </c>
      <c r="E18" s="6">
        <f t="shared" si="1"/>
        <v>259.64</v>
      </c>
      <c r="G18" s="282">
        <v>16</v>
      </c>
      <c r="H18" s="79" t="s">
        <v>764</v>
      </c>
      <c r="I18" s="6">
        <f>VLOOKUP(H18,'12月（原始作废）'!C:F,4,0)</f>
        <v>3245.5</v>
      </c>
      <c r="J18" s="46">
        <v>3473.25</v>
      </c>
      <c r="K18" s="6">
        <f>VLOOKUP(H18,'12月（原始作废）'!C:S,17,0)</f>
        <v>259.64</v>
      </c>
      <c r="L18" s="46">
        <v>277.86</v>
      </c>
      <c r="M18" s="6">
        <f t="shared" si="0"/>
        <v>18.22</v>
      </c>
      <c r="N18" s="6">
        <v>200.42</v>
      </c>
      <c r="O18" s="6">
        <f t="shared" si="2"/>
        <v>218.64</v>
      </c>
    </row>
    <row r="19" spans="1:15">
      <c r="A19" s="282">
        <v>17</v>
      </c>
      <c r="B19" s="100" t="s">
        <v>819</v>
      </c>
      <c r="C19" s="47" t="str">
        <f>VLOOKUP(B19,[2]Sheet2!$B:$C,2,0)</f>
        <v>2月</v>
      </c>
      <c r="D19" s="6">
        <f>VLOOKUP(B19,'12月（原始作废）'!C12:S465,17,0)</f>
        <v>259.64</v>
      </c>
      <c r="E19" s="6">
        <f t="shared" si="1"/>
        <v>259.64</v>
      </c>
      <c r="G19" s="282">
        <v>17</v>
      </c>
      <c r="H19" s="79" t="s">
        <v>766</v>
      </c>
      <c r="I19" s="6">
        <f>VLOOKUP(H19,'12月（原始作废）'!C:F,4,0)</f>
        <v>3245.5</v>
      </c>
      <c r="J19" s="48">
        <v>3473.25</v>
      </c>
      <c r="K19" s="6">
        <f>VLOOKUP(H19,'12月（原始作废）'!C:S,17,0)</f>
        <v>259.64</v>
      </c>
      <c r="L19" s="48">
        <v>277.86</v>
      </c>
      <c r="M19" s="6">
        <f t="shared" si="0"/>
        <v>18.22</v>
      </c>
      <c r="N19" s="6">
        <v>200.42</v>
      </c>
      <c r="O19" s="6">
        <f t="shared" si="2"/>
        <v>218.64</v>
      </c>
    </row>
    <row r="20" spans="1:15">
      <c r="A20" s="282">
        <v>18</v>
      </c>
      <c r="B20" s="52" t="s">
        <v>831</v>
      </c>
      <c r="C20" s="47" t="str">
        <f>VLOOKUP(B20,[2]Sheet2!$B:$C,2,0)</f>
        <v>2月</v>
      </c>
      <c r="D20" s="6">
        <f>VLOOKUP(B20,'12月（原始作废）'!C14:S467,17,0)</f>
        <v>259.64</v>
      </c>
      <c r="E20" s="6">
        <f t="shared" si="1"/>
        <v>259.64</v>
      </c>
      <c r="G20" s="282">
        <v>18</v>
      </c>
      <c r="H20" s="51" t="s">
        <v>768</v>
      </c>
      <c r="I20" s="6">
        <f>VLOOKUP(H20,'12月（原始作废）'!C:F,4,0)</f>
        <v>3245.5</v>
      </c>
      <c r="J20" s="46">
        <v>3473.25</v>
      </c>
      <c r="K20" s="6">
        <f>VLOOKUP(H20,'12月（原始作废）'!C:S,17,0)</f>
        <v>259.64</v>
      </c>
      <c r="L20" s="46">
        <v>277.86</v>
      </c>
      <c r="M20" s="6">
        <f t="shared" si="0"/>
        <v>18.22</v>
      </c>
      <c r="N20" s="6">
        <v>200.42</v>
      </c>
      <c r="O20" s="6">
        <f t="shared" si="2"/>
        <v>218.64</v>
      </c>
    </row>
    <row r="21" spans="1:15">
      <c r="A21" s="282">
        <v>19</v>
      </c>
      <c r="B21" s="52" t="s">
        <v>837</v>
      </c>
      <c r="C21" s="47" t="str">
        <f>VLOOKUP(B21,[2]Sheet2!$B:$C,2,0)</f>
        <v>2月</v>
      </c>
      <c r="D21" s="6">
        <f>VLOOKUP(B21,'12月（原始作废）'!C15:S468,17,0)</f>
        <v>259.64</v>
      </c>
      <c r="E21" s="6">
        <f t="shared" si="1"/>
        <v>259.64</v>
      </c>
      <c r="G21" s="282">
        <v>19</v>
      </c>
      <c r="H21" s="51" t="s">
        <v>770</v>
      </c>
      <c r="I21" s="6">
        <f>VLOOKUP(H21,'12月（原始作废）'!C:F,4,0)</f>
        <v>3245.5</v>
      </c>
      <c r="J21" s="46">
        <v>3473.25</v>
      </c>
      <c r="K21" s="6">
        <f>VLOOKUP(H21,'12月（原始作废）'!C:S,17,0)</f>
        <v>259.64</v>
      </c>
      <c r="L21" s="46">
        <v>277.86</v>
      </c>
      <c r="M21" s="6">
        <f t="shared" si="0"/>
        <v>18.22</v>
      </c>
      <c r="N21" s="6">
        <v>200.42</v>
      </c>
      <c r="O21" s="6">
        <f t="shared" si="2"/>
        <v>218.64</v>
      </c>
    </row>
    <row r="22" spans="1:15">
      <c r="A22" s="282">
        <v>20</v>
      </c>
      <c r="B22" s="52" t="s">
        <v>841</v>
      </c>
      <c r="C22" s="47" t="str">
        <f>VLOOKUP(B22,[2]Sheet2!$B:$C,2,0)</f>
        <v>2月</v>
      </c>
      <c r="D22" s="6">
        <f>VLOOKUP(B22,'12月（原始作废）'!C17:S470,17,0)</f>
        <v>259.64</v>
      </c>
      <c r="E22" s="6">
        <f t="shared" si="1"/>
        <v>259.64</v>
      </c>
      <c r="G22" s="282">
        <v>20</v>
      </c>
      <c r="H22" s="51" t="s">
        <v>772</v>
      </c>
      <c r="I22" s="6">
        <f>VLOOKUP(H22,'12月（原始作废）'!C:F,4,0)</f>
        <v>3245.5</v>
      </c>
      <c r="J22" s="46">
        <v>3473.25</v>
      </c>
      <c r="K22" s="6">
        <f>VLOOKUP(H22,'12月（原始作废）'!C:S,17,0)</f>
        <v>259.64</v>
      </c>
      <c r="L22" s="46">
        <v>277.86</v>
      </c>
      <c r="M22" s="6">
        <f t="shared" si="0"/>
        <v>18.22</v>
      </c>
      <c r="N22" s="6">
        <v>200.42</v>
      </c>
      <c r="O22" s="6">
        <f t="shared" si="2"/>
        <v>218.64</v>
      </c>
    </row>
    <row r="23" spans="1:15">
      <c r="A23" s="282">
        <v>21</v>
      </c>
      <c r="B23" s="52" t="s">
        <v>849</v>
      </c>
      <c r="C23" s="47" t="str">
        <f>VLOOKUP(B23,[2]Sheet2!$B:$C,2,0)</f>
        <v>2月</v>
      </c>
      <c r="D23" s="6">
        <f>VLOOKUP(B23,'12月（原始作废）'!C18:S471,17,0)</f>
        <v>259.64</v>
      </c>
      <c r="E23" s="6">
        <f t="shared" si="1"/>
        <v>259.64</v>
      </c>
      <c r="G23" s="282">
        <v>21</v>
      </c>
      <c r="H23" s="51" t="s">
        <v>774</v>
      </c>
      <c r="I23" s="6">
        <f>VLOOKUP(H23,'12月（原始作废）'!C:F,4,0)</f>
        <v>3245.5</v>
      </c>
      <c r="J23" s="46">
        <v>3473.25</v>
      </c>
      <c r="K23" s="6">
        <f>VLOOKUP(H23,'12月（原始作废）'!C:S,17,0)</f>
        <v>259.64</v>
      </c>
      <c r="L23" s="46">
        <v>277.86</v>
      </c>
      <c r="M23" s="6">
        <f t="shared" si="0"/>
        <v>18.22</v>
      </c>
      <c r="N23" s="6">
        <v>200.42</v>
      </c>
      <c r="O23" s="6">
        <f t="shared" si="2"/>
        <v>218.64</v>
      </c>
    </row>
    <row r="24" spans="1:15">
      <c r="A24" s="282">
        <v>22</v>
      </c>
      <c r="B24" s="52" t="s">
        <v>863</v>
      </c>
      <c r="C24" s="47" t="str">
        <f>VLOOKUP(B24,[2]Sheet2!$B:$C,2,0)</f>
        <v>2月</v>
      </c>
      <c r="D24" s="6">
        <f>VLOOKUP(B24,'12月（原始作废）'!C19:S472,17,0)</f>
        <v>259.64</v>
      </c>
      <c r="E24" s="6">
        <f t="shared" si="1"/>
        <v>259.64</v>
      </c>
      <c r="G24" s="282">
        <v>22</v>
      </c>
      <c r="H24" s="51" t="s">
        <v>776</v>
      </c>
      <c r="I24" s="6">
        <f>VLOOKUP(H24,'12月（原始作废）'!C:F,4,0)</f>
        <v>3245.5</v>
      </c>
      <c r="J24" s="46">
        <v>3473.25</v>
      </c>
      <c r="K24" s="6">
        <f>VLOOKUP(H24,'12月（原始作废）'!C:S,17,0)</f>
        <v>259.64</v>
      </c>
      <c r="L24" s="46">
        <v>277.86</v>
      </c>
      <c r="M24" s="6">
        <f t="shared" si="0"/>
        <v>18.22</v>
      </c>
      <c r="N24" s="6">
        <v>200.42</v>
      </c>
      <c r="O24" s="6">
        <f t="shared" si="2"/>
        <v>218.64</v>
      </c>
    </row>
    <row r="25" spans="1:15">
      <c r="A25" s="282">
        <v>23</v>
      </c>
      <c r="B25" s="52" t="s">
        <v>881</v>
      </c>
      <c r="C25" s="47" t="str">
        <f>VLOOKUP(B25,[2]Sheet2!$B:$C,2,0)</f>
        <v>2月</v>
      </c>
      <c r="D25" s="6">
        <f>VLOOKUP(B25,'12月（原始作废）'!C21:S474,17,0)</f>
        <v>259.64</v>
      </c>
      <c r="E25" s="6">
        <f t="shared" si="1"/>
        <v>259.64</v>
      </c>
      <c r="G25" s="282">
        <v>23</v>
      </c>
      <c r="H25" s="100" t="s">
        <v>780</v>
      </c>
      <c r="I25" s="6">
        <f>VLOOKUP(H25,'12月（原始作废）'!C:F,4,0)</f>
        <v>3245.5</v>
      </c>
      <c r="J25" s="46">
        <v>3473.25</v>
      </c>
      <c r="K25" s="6">
        <f>VLOOKUP(H25,'12月（原始作废）'!C:S,17,0)</f>
        <v>259.64</v>
      </c>
      <c r="L25" s="46">
        <v>277.86</v>
      </c>
      <c r="M25" s="6">
        <f t="shared" si="0"/>
        <v>18.22</v>
      </c>
      <c r="N25" s="6">
        <v>182.2</v>
      </c>
      <c r="O25" s="6">
        <f t="shared" si="2"/>
        <v>200.42</v>
      </c>
    </row>
    <row r="26" spans="1:15">
      <c r="A26" s="282">
        <v>24</v>
      </c>
      <c r="B26" s="52" t="s">
        <v>901</v>
      </c>
      <c r="C26" s="47" t="str">
        <f>VLOOKUP(B26,[2]Sheet2!$B:$C,2,0)</f>
        <v>2月</v>
      </c>
      <c r="D26" s="6">
        <f>VLOOKUP(B26,'12月（原始作废）'!C22:S475,17,0)</f>
        <v>259.64</v>
      </c>
      <c r="E26" s="6">
        <f t="shared" si="1"/>
        <v>259.64</v>
      </c>
      <c r="G26" s="282">
        <v>24</v>
      </c>
      <c r="H26" s="100" t="s">
        <v>782</v>
      </c>
      <c r="I26" s="6">
        <f>VLOOKUP(H26,'12月（原始作废）'!C:F,4,0)</f>
        <v>3245.5</v>
      </c>
      <c r="J26" s="46">
        <v>3473.25</v>
      </c>
      <c r="K26" s="6">
        <f>VLOOKUP(H26,'12月（原始作废）'!C:S,17,0)</f>
        <v>259.64</v>
      </c>
      <c r="L26" s="46">
        <v>277.86</v>
      </c>
      <c r="M26" s="6">
        <f t="shared" si="0"/>
        <v>18.22</v>
      </c>
      <c r="N26" s="6">
        <v>182.2</v>
      </c>
      <c r="O26" s="6">
        <f t="shared" si="2"/>
        <v>200.42</v>
      </c>
    </row>
    <row r="27" spans="1:15">
      <c r="A27" s="282">
        <v>25</v>
      </c>
      <c r="B27" s="52" t="s">
        <v>935</v>
      </c>
      <c r="C27" s="47" t="str">
        <f>VLOOKUP(B27,[2]Sheet2!$B:$C,2,0)</f>
        <v>2月</v>
      </c>
      <c r="D27" s="6">
        <f>VLOOKUP(B27,'12月（原始作废）'!C23:S476,17,0)</f>
        <v>259.64</v>
      </c>
      <c r="E27" s="6">
        <f t="shared" si="1"/>
        <v>259.64</v>
      </c>
      <c r="G27" s="282">
        <v>25</v>
      </c>
      <c r="H27" s="101" t="s">
        <v>786</v>
      </c>
      <c r="I27" s="6">
        <f>VLOOKUP(H27,'12月（原始作废）'!C:F,4,0)</f>
        <v>3245.5</v>
      </c>
      <c r="J27" s="46">
        <v>3473.25</v>
      </c>
      <c r="K27" s="6">
        <f>VLOOKUP(H27,'12月（原始作废）'!C:S,17,0)</f>
        <v>259.64</v>
      </c>
      <c r="L27" s="46">
        <v>277.86</v>
      </c>
      <c r="M27" s="6">
        <f t="shared" si="0"/>
        <v>18.22</v>
      </c>
      <c r="N27" s="6">
        <v>182.2</v>
      </c>
      <c r="O27" s="6">
        <f t="shared" si="2"/>
        <v>200.42</v>
      </c>
    </row>
    <row r="28" spans="1:15">
      <c r="A28" s="282">
        <v>26</v>
      </c>
      <c r="B28" s="100" t="s">
        <v>943</v>
      </c>
      <c r="C28" s="47" t="str">
        <f>VLOOKUP(B28,[2]Sheet2!$B:$C,2,0)</f>
        <v>2月</v>
      </c>
      <c r="D28" s="6">
        <f>VLOOKUP(B28,'12月（原始作废）'!C24:S477,17,0)</f>
        <v>259.64</v>
      </c>
      <c r="E28" s="6">
        <f t="shared" si="1"/>
        <v>259.64</v>
      </c>
      <c r="G28" s="282">
        <v>26</v>
      </c>
      <c r="H28" s="100" t="s">
        <v>788</v>
      </c>
      <c r="I28" s="6">
        <f>VLOOKUP(H28,'12月（原始作废）'!C:F,4,0)</f>
        <v>3245.5</v>
      </c>
      <c r="J28" s="46">
        <v>3473.25</v>
      </c>
      <c r="K28" s="6">
        <f>VLOOKUP(H28,'12月（原始作废）'!C:S,17,0)</f>
        <v>259.64</v>
      </c>
      <c r="L28" s="46">
        <v>277.86</v>
      </c>
      <c r="M28" s="6">
        <f t="shared" si="0"/>
        <v>18.22</v>
      </c>
      <c r="N28" s="6">
        <v>182.2</v>
      </c>
      <c r="O28" s="6">
        <f t="shared" si="2"/>
        <v>200.42</v>
      </c>
    </row>
    <row r="29" spans="1:15">
      <c r="A29" s="282">
        <v>27</v>
      </c>
      <c r="B29" s="100" t="s">
        <v>949</v>
      </c>
      <c r="C29" s="47" t="str">
        <f>VLOOKUP(B29,[2]Sheet2!$B:$C,2,0)</f>
        <v>2月</v>
      </c>
      <c r="D29" s="6">
        <f>VLOOKUP(B29,'12月（原始作废）'!C25:S478,17,0)</f>
        <v>259.64</v>
      </c>
      <c r="E29" s="6">
        <f t="shared" si="1"/>
        <v>259.64</v>
      </c>
      <c r="G29" s="282">
        <v>27</v>
      </c>
      <c r="H29" s="101" t="s">
        <v>790</v>
      </c>
      <c r="I29" s="6">
        <f>VLOOKUP(H29,'12月（原始作废）'!C:F,4,0)</f>
        <v>3245.5</v>
      </c>
      <c r="J29" s="46">
        <v>3473.25</v>
      </c>
      <c r="K29" s="6">
        <f>VLOOKUP(H29,'12月（原始作废）'!C:S,17,0)</f>
        <v>259.64</v>
      </c>
      <c r="L29" s="46">
        <v>277.86</v>
      </c>
      <c r="M29" s="6">
        <f t="shared" si="0"/>
        <v>18.22</v>
      </c>
      <c r="N29" s="6">
        <v>182.2</v>
      </c>
      <c r="O29" s="6">
        <f t="shared" si="2"/>
        <v>200.42</v>
      </c>
    </row>
    <row r="30" spans="1:15">
      <c r="A30" s="282">
        <v>28</v>
      </c>
      <c r="B30" s="100" t="s">
        <v>953</v>
      </c>
      <c r="C30" s="47" t="str">
        <f>VLOOKUP(B30,[2]Sheet2!$B:$C,2,0)</f>
        <v>2月</v>
      </c>
      <c r="D30" s="6">
        <f>VLOOKUP(B30,'12月（原始作废）'!C26:S479,17,0)</f>
        <v>259.64</v>
      </c>
      <c r="E30" s="6">
        <f t="shared" si="1"/>
        <v>259.64</v>
      </c>
      <c r="G30" s="282">
        <v>28</v>
      </c>
      <c r="H30" s="52" t="s">
        <v>792</v>
      </c>
      <c r="I30" s="6">
        <f>VLOOKUP(H30,'12月（原始作废）'!C:F,4,0)</f>
        <v>3245.5</v>
      </c>
      <c r="J30" s="46">
        <v>3473.25</v>
      </c>
      <c r="K30" s="6">
        <f>VLOOKUP(H30,'12月（原始作废）'!C:S,17,0)</f>
        <v>259.64</v>
      </c>
      <c r="L30" s="46">
        <v>277.86</v>
      </c>
      <c r="M30" s="6">
        <f t="shared" si="0"/>
        <v>18.22</v>
      </c>
      <c r="N30" s="6">
        <v>127.54</v>
      </c>
      <c r="O30" s="6">
        <f t="shared" si="2"/>
        <v>145.76</v>
      </c>
    </row>
    <row r="31" spans="1:15">
      <c r="A31" s="282">
        <v>29</v>
      </c>
      <c r="B31" s="52" t="s">
        <v>973</v>
      </c>
      <c r="C31" s="47" t="str">
        <f>VLOOKUP(B31,[2]Sheet2!$B:$C,2,0)</f>
        <v>2月</v>
      </c>
      <c r="D31" s="6">
        <f>VLOOKUP(B31,'12月（原始作废）'!C27:S480,17,0)</f>
        <v>259.64</v>
      </c>
      <c r="E31" s="6">
        <f t="shared" si="1"/>
        <v>259.64</v>
      </c>
      <c r="G31" s="282">
        <v>29</v>
      </c>
      <c r="H31" s="100" t="s">
        <v>795</v>
      </c>
      <c r="I31" s="6">
        <f>VLOOKUP(H31,'12月（原始作废）'!C:F,4,0)</f>
        <v>3245.5</v>
      </c>
      <c r="J31" s="46">
        <v>3473.25</v>
      </c>
      <c r="K31" s="6">
        <f>VLOOKUP(H31,'12月（原始作废）'!C:S,17,0)</f>
        <v>259.64</v>
      </c>
      <c r="L31" s="46">
        <v>277.86</v>
      </c>
      <c r="M31" s="6">
        <f t="shared" si="0"/>
        <v>18.22</v>
      </c>
      <c r="N31" s="6">
        <v>182.2</v>
      </c>
      <c r="O31" s="6">
        <f t="shared" si="2"/>
        <v>200.42</v>
      </c>
    </row>
    <row r="32" spans="1:15">
      <c r="A32" s="282">
        <v>30</v>
      </c>
      <c r="B32" s="52" t="s">
        <v>1044</v>
      </c>
      <c r="C32" s="47" t="str">
        <f>VLOOKUP(B32,[2]Sheet2!$B:$C,2,0)</f>
        <v>2月</v>
      </c>
      <c r="D32" s="6">
        <f>VLOOKUP(B32,'12月（原始作废）'!C30:S483,17,0)</f>
        <v>277.86</v>
      </c>
      <c r="E32" s="6">
        <f t="shared" si="1"/>
        <v>277.86</v>
      </c>
      <c r="G32" s="282">
        <v>30</v>
      </c>
      <c r="H32" s="52" t="s">
        <v>797</v>
      </c>
      <c r="I32" s="6">
        <f>VLOOKUP(H32,'12月（原始作废）'!C:F,4,0)</f>
        <v>3245.5</v>
      </c>
      <c r="J32" s="46">
        <v>3473.25</v>
      </c>
      <c r="K32" s="6">
        <f>VLOOKUP(H32,'12月（原始作废）'!C:S,17,0)</f>
        <v>259.64</v>
      </c>
      <c r="L32" s="46">
        <v>277.86</v>
      </c>
      <c r="M32" s="6">
        <f t="shared" si="0"/>
        <v>18.22</v>
      </c>
      <c r="N32" s="6">
        <v>163.98</v>
      </c>
      <c r="O32" s="6">
        <f t="shared" si="2"/>
        <v>182.2</v>
      </c>
    </row>
    <row r="33" spans="1:15">
      <c r="A33" s="282">
        <v>31</v>
      </c>
      <c r="B33" s="52" t="s">
        <v>1092</v>
      </c>
      <c r="C33" s="47" t="str">
        <f>VLOOKUP(B33,[2]Sheet2!$B:$C,2,0)</f>
        <v>2月</v>
      </c>
      <c r="D33" s="6">
        <f>VLOOKUP(B33,'12月（原始作废）'!C34:S487,17,0)</f>
        <v>277.86</v>
      </c>
      <c r="E33" s="6">
        <f t="shared" si="1"/>
        <v>277.86</v>
      </c>
      <c r="G33" s="282">
        <v>31</v>
      </c>
      <c r="H33" s="52" t="s">
        <v>799</v>
      </c>
      <c r="I33" s="6">
        <f>VLOOKUP(H33,'12月（原始作废）'!C:F,4,0)</f>
        <v>3245.5</v>
      </c>
      <c r="J33" s="46">
        <v>3473.25</v>
      </c>
      <c r="K33" s="6">
        <f>VLOOKUP(H33,'12月（原始作废）'!C:S,17,0)</f>
        <v>259.64</v>
      </c>
      <c r="L33" s="46">
        <v>277.86</v>
      </c>
      <c r="M33" s="6">
        <f t="shared" si="0"/>
        <v>18.22</v>
      </c>
      <c r="N33" s="6">
        <v>163.98</v>
      </c>
      <c r="O33" s="6">
        <f t="shared" si="2"/>
        <v>182.2</v>
      </c>
    </row>
    <row r="34" s="9" customFormat="1" spans="7:15">
      <c r="G34" s="282">
        <v>32</v>
      </c>
      <c r="H34" s="52" t="s">
        <v>801</v>
      </c>
      <c r="I34" s="6">
        <f>VLOOKUP(H34,'12月（原始作废）'!C:F,4,0)</f>
        <v>3245.5</v>
      </c>
      <c r="J34" s="46">
        <v>3473.25</v>
      </c>
      <c r="K34" s="6">
        <f>VLOOKUP(H34,'12月（原始作废）'!C:S,17,0)</f>
        <v>259.64</v>
      </c>
      <c r="L34" s="46">
        <v>277.86</v>
      </c>
      <c r="M34" s="6">
        <f t="shared" si="0"/>
        <v>18.22</v>
      </c>
      <c r="N34" s="6">
        <v>163.98</v>
      </c>
      <c r="O34" s="6">
        <f t="shared" si="2"/>
        <v>182.2</v>
      </c>
    </row>
    <row r="35" spans="7:15">
      <c r="G35" s="282">
        <v>33</v>
      </c>
      <c r="H35" s="52" t="s">
        <v>803</v>
      </c>
      <c r="I35" s="6">
        <f>VLOOKUP(H35,'12月（原始作废）'!C:F,4,0)</f>
        <v>3245.5</v>
      </c>
      <c r="J35" s="46">
        <v>3473.25</v>
      </c>
      <c r="K35" s="6">
        <f>VLOOKUP(H35,'12月（原始作废）'!C:S,17,0)</f>
        <v>259.64</v>
      </c>
      <c r="L35" s="46">
        <v>277.86</v>
      </c>
      <c r="M35" s="6">
        <f t="shared" si="0"/>
        <v>18.22</v>
      </c>
      <c r="N35" s="6">
        <v>163.98</v>
      </c>
      <c r="O35" s="6">
        <f t="shared" si="2"/>
        <v>182.2</v>
      </c>
    </row>
    <row r="36" spans="7:15">
      <c r="G36" s="282">
        <v>34</v>
      </c>
      <c r="H36" s="52" t="s">
        <v>805</v>
      </c>
      <c r="I36" s="6">
        <f>VLOOKUP(H36,'12月（原始作废）'!C:F,4,0)</f>
        <v>3245.5</v>
      </c>
      <c r="J36" s="46">
        <v>3473.25</v>
      </c>
      <c r="K36" s="6">
        <f>VLOOKUP(H36,'12月（原始作废）'!C:S,17,0)</f>
        <v>259.64</v>
      </c>
      <c r="L36" s="46">
        <v>277.86</v>
      </c>
      <c r="M36" s="6">
        <f t="shared" si="0"/>
        <v>18.22</v>
      </c>
      <c r="N36" s="6">
        <v>163.98</v>
      </c>
      <c r="O36" s="6">
        <f t="shared" si="2"/>
        <v>182.2</v>
      </c>
    </row>
    <row r="37" spans="7:15">
      <c r="G37" s="282">
        <v>35</v>
      </c>
      <c r="H37" s="52" t="s">
        <v>807</v>
      </c>
      <c r="I37" s="6">
        <f>VLOOKUP(H37,'12月（原始作废）'!C:F,4,0)</f>
        <v>3245.5</v>
      </c>
      <c r="J37" s="46">
        <v>3473.25</v>
      </c>
      <c r="K37" s="6">
        <f>VLOOKUP(H37,'12月（原始作废）'!C:S,17,0)</f>
        <v>259.64</v>
      </c>
      <c r="L37" s="46">
        <v>277.86</v>
      </c>
      <c r="M37" s="6">
        <f t="shared" si="0"/>
        <v>18.22</v>
      </c>
      <c r="N37" s="6">
        <v>163.98</v>
      </c>
      <c r="O37" s="6">
        <f t="shared" si="2"/>
        <v>182.2</v>
      </c>
    </row>
    <row r="38" spans="7:15">
      <c r="G38" s="282">
        <v>36</v>
      </c>
      <c r="H38" s="52" t="s">
        <v>809</v>
      </c>
      <c r="I38" s="6">
        <f>VLOOKUP(H38,'12月（原始作废）'!C:F,4,0)</f>
        <v>3245.5</v>
      </c>
      <c r="J38" s="46">
        <v>3473.25</v>
      </c>
      <c r="K38" s="6">
        <f>VLOOKUP(H38,'12月（原始作废）'!C:S,17,0)</f>
        <v>259.64</v>
      </c>
      <c r="L38" s="46">
        <v>277.86</v>
      </c>
      <c r="M38" s="6">
        <f t="shared" si="0"/>
        <v>18.22</v>
      </c>
      <c r="N38" s="6">
        <v>163.98</v>
      </c>
      <c r="O38" s="6">
        <f t="shared" si="2"/>
        <v>182.2</v>
      </c>
    </row>
    <row r="39" spans="7:15">
      <c r="G39" s="282">
        <v>37</v>
      </c>
      <c r="H39" s="52" t="s">
        <v>811</v>
      </c>
      <c r="I39" s="6">
        <f>VLOOKUP(H39,'12月（原始作废）'!C:F,4,0)</f>
        <v>3245.5</v>
      </c>
      <c r="J39" s="46">
        <v>3473.25</v>
      </c>
      <c r="K39" s="6">
        <f>VLOOKUP(H39,'12月（原始作废）'!C:S,17,0)</f>
        <v>259.64</v>
      </c>
      <c r="L39" s="46">
        <v>277.86</v>
      </c>
      <c r="M39" s="6">
        <f t="shared" si="0"/>
        <v>18.22</v>
      </c>
      <c r="N39" s="6">
        <v>163.98</v>
      </c>
      <c r="O39" s="6">
        <f t="shared" si="2"/>
        <v>182.2</v>
      </c>
    </row>
    <row r="40" spans="7:15">
      <c r="G40" s="282">
        <v>38</v>
      </c>
      <c r="H40" s="100" t="s">
        <v>813</v>
      </c>
      <c r="I40" s="6">
        <f>VLOOKUP(H40,'12月（原始作废）'!C:F,4,0)</f>
        <v>3245.5</v>
      </c>
      <c r="J40" s="46">
        <v>3473.25</v>
      </c>
      <c r="K40" s="6">
        <f>VLOOKUP(H40,'12月（原始作废）'!C:S,17,0)</f>
        <v>259.64</v>
      </c>
      <c r="L40" s="46">
        <v>277.86</v>
      </c>
      <c r="M40" s="6">
        <f t="shared" si="0"/>
        <v>18.22</v>
      </c>
      <c r="N40" s="6">
        <v>163.98</v>
      </c>
      <c r="O40" s="6">
        <f t="shared" si="2"/>
        <v>182.2</v>
      </c>
    </row>
    <row r="41" spans="7:15">
      <c r="G41" s="282">
        <v>39</v>
      </c>
      <c r="H41" s="100" t="s">
        <v>815</v>
      </c>
      <c r="I41" s="6">
        <f>VLOOKUP(H41,'12月（原始作废）'!C:F,4,0)</f>
        <v>3245.5</v>
      </c>
      <c r="J41" s="46">
        <v>3473.25</v>
      </c>
      <c r="K41" s="6">
        <f>VLOOKUP(H41,'12月（原始作废）'!C:S,17,0)</f>
        <v>259.64</v>
      </c>
      <c r="L41" s="46">
        <v>277.86</v>
      </c>
      <c r="M41" s="6">
        <f t="shared" si="0"/>
        <v>18.22</v>
      </c>
      <c r="N41" s="6">
        <v>163.98</v>
      </c>
      <c r="O41" s="6">
        <f t="shared" si="2"/>
        <v>182.2</v>
      </c>
    </row>
    <row r="42" spans="7:15">
      <c r="G42" s="282">
        <v>40</v>
      </c>
      <c r="H42" s="100" t="s">
        <v>817</v>
      </c>
      <c r="I42" s="6">
        <f>VLOOKUP(H42,'12月（原始作废）'!C:F,4,0)</f>
        <v>3245.5</v>
      </c>
      <c r="J42" s="46">
        <v>3473.25</v>
      </c>
      <c r="K42" s="6">
        <f>VLOOKUP(H42,'12月（原始作废）'!C:S,17,0)</f>
        <v>259.64</v>
      </c>
      <c r="L42" s="46">
        <v>277.86</v>
      </c>
      <c r="M42" s="6">
        <f t="shared" si="0"/>
        <v>18.22</v>
      </c>
      <c r="N42" s="6">
        <v>163.98</v>
      </c>
      <c r="O42" s="6">
        <f t="shared" si="2"/>
        <v>182.2</v>
      </c>
    </row>
    <row r="43" spans="7:15">
      <c r="G43" s="282">
        <v>41</v>
      </c>
      <c r="H43" s="100" t="s">
        <v>821</v>
      </c>
      <c r="I43" s="6">
        <f>VLOOKUP(H43,'12月（原始作废）'!C:F,4,0)</f>
        <v>3245.5</v>
      </c>
      <c r="J43" s="46">
        <v>3473.25</v>
      </c>
      <c r="K43" s="6">
        <f>VLOOKUP(H43,'12月（原始作废）'!C:S,17,0)</f>
        <v>259.64</v>
      </c>
      <c r="L43" s="46">
        <v>277.86</v>
      </c>
      <c r="M43" s="6">
        <f t="shared" si="0"/>
        <v>18.22</v>
      </c>
      <c r="N43" s="6">
        <v>163.98</v>
      </c>
      <c r="O43" s="6">
        <f t="shared" si="2"/>
        <v>182.2</v>
      </c>
    </row>
    <row r="44" spans="7:15">
      <c r="G44" s="282">
        <v>42</v>
      </c>
      <c r="H44" s="52" t="s">
        <v>825</v>
      </c>
      <c r="I44" s="6">
        <f>VLOOKUP(H44,'12月（原始作废）'!C:F,4,0)</f>
        <v>3245.5</v>
      </c>
      <c r="J44" s="46">
        <v>3473.25</v>
      </c>
      <c r="K44" s="6">
        <f>VLOOKUP(H44,'12月（原始作废）'!C:S,17,0)</f>
        <v>259.64</v>
      </c>
      <c r="L44" s="46">
        <v>277.86</v>
      </c>
      <c r="M44" s="6">
        <f t="shared" si="0"/>
        <v>18.22</v>
      </c>
      <c r="N44" s="6">
        <v>163.98</v>
      </c>
      <c r="O44" s="6">
        <f t="shared" si="2"/>
        <v>182.2</v>
      </c>
    </row>
    <row r="45" spans="7:15">
      <c r="G45" s="282">
        <v>43</v>
      </c>
      <c r="H45" s="52" t="s">
        <v>827</v>
      </c>
      <c r="I45" s="6">
        <f>VLOOKUP(H45,'12月（原始作废）'!C:F,4,0)</f>
        <v>3245.5</v>
      </c>
      <c r="J45" s="46">
        <v>3473.25</v>
      </c>
      <c r="K45" s="6">
        <f>VLOOKUP(H45,'12月（原始作废）'!C:S,17,0)</f>
        <v>259.64</v>
      </c>
      <c r="L45" s="46">
        <v>277.86</v>
      </c>
      <c r="M45" s="6">
        <f t="shared" si="0"/>
        <v>18.22</v>
      </c>
      <c r="N45" s="6">
        <v>163.98</v>
      </c>
      <c r="O45" s="6">
        <f t="shared" si="2"/>
        <v>182.2</v>
      </c>
    </row>
    <row r="46" spans="7:15">
      <c r="G46" s="282">
        <v>44</v>
      </c>
      <c r="H46" s="52" t="s">
        <v>829</v>
      </c>
      <c r="I46" s="6">
        <f>VLOOKUP(H46,'12月（原始作废）'!C:F,4,0)</f>
        <v>3245.5</v>
      </c>
      <c r="J46" s="46">
        <v>3473.25</v>
      </c>
      <c r="K46" s="6">
        <f>VLOOKUP(H46,'12月（原始作废）'!C:S,17,0)</f>
        <v>259.64</v>
      </c>
      <c r="L46" s="46">
        <v>277.86</v>
      </c>
      <c r="M46" s="6">
        <f t="shared" si="0"/>
        <v>18.22</v>
      </c>
      <c r="N46" s="6">
        <v>163.98</v>
      </c>
      <c r="O46" s="6">
        <f t="shared" si="2"/>
        <v>182.2</v>
      </c>
    </row>
    <row r="47" spans="7:15">
      <c r="G47" s="282">
        <v>45</v>
      </c>
      <c r="H47" s="52" t="s">
        <v>833</v>
      </c>
      <c r="I47" s="6">
        <f>VLOOKUP(H47,'12月（原始作废）'!C:F,4,0)</f>
        <v>3245.5</v>
      </c>
      <c r="J47" s="46">
        <v>3473.25</v>
      </c>
      <c r="K47" s="6">
        <f>VLOOKUP(H47,'12月（原始作废）'!C:S,17,0)</f>
        <v>259.64</v>
      </c>
      <c r="L47" s="46">
        <v>277.86</v>
      </c>
      <c r="M47" s="6">
        <f t="shared" si="0"/>
        <v>18.22</v>
      </c>
      <c r="N47" s="6">
        <v>145.76</v>
      </c>
      <c r="O47" s="6">
        <f t="shared" si="2"/>
        <v>163.98</v>
      </c>
    </row>
    <row r="48" spans="7:15">
      <c r="G48" s="282">
        <v>46</v>
      </c>
      <c r="H48" s="52" t="s">
        <v>835</v>
      </c>
      <c r="I48" s="6">
        <f>VLOOKUP(H48,'12月（原始作废）'!C:F,4,0)</f>
        <v>3245.5</v>
      </c>
      <c r="J48" s="46">
        <v>3473.25</v>
      </c>
      <c r="K48" s="6">
        <f>VLOOKUP(H48,'12月（原始作废）'!C:S,17,0)</f>
        <v>259.64</v>
      </c>
      <c r="L48" s="46">
        <v>277.86</v>
      </c>
      <c r="M48" s="6">
        <f t="shared" si="0"/>
        <v>18.22</v>
      </c>
      <c r="N48" s="6">
        <v>145.76</v>
      </c>
      <c r="O48" s="6">
        <f t="shared" si="2"/>
        <v>163.98</v>
      </c>
    </row>
    <row r="49" spans="7:15">
      <c r="G49" s="282">
        <v>47</v>
      </c>
      <c r="H49" s="52" t="s">
        <v>843</v>
      </c>
      <c r="I49" s="6">
        <f>VLOOKUP(H49,'12月（原始作废）'!C:F,4,0)</f>
        <v>3245.5</v>
      </c>
      <c r="J49" s="46">
        <v>3473.25</v>
      </c>
      <c r="K49" s="6">
        <f>VLOOKUP(H49,'12月（原始作废）'!C:S,17,0)</f>
        <v>259.64</v>
      </c>
      <c r="L49" s="46">
        <v>277.86</v>
      </c>
      <c r="M49" s="6">
        <f t="shared" si="0"/>
        <v>18.22</v>
      </c>
      <c r="N49" s="6">
        <v>182.22</v>
      </c>
      <c r="O49" s="6">
        <f t="shared" si="2"/>
        <v>200.44</v>
      </c>
    </row>
    <row r="50" spans="7:15">
      <c r="G50" s="282">
        <v>48</v>
      </c>
      <c r="H50" s="52" t="s">
        <v>845</v>
      </c>
      <c r="I50" s="6">
        <f>VLOOKUP(H50,'12月（原始作废）'!C:F,4,0)</f>
        <v>3245.5</v>
      </c>
      <c r="J50" s="46">
        <v>3473.25</v>
      </c>
      <c r="K50" s="6">
        <f>VLOOKUP(H50,'12月（原始作废）'!C:S,17,0)</f>
        <v>259.64</v>
      </c>
      <c r="L50" s="46">
        <v>277.86</v>
      </c>
      <c r="M50" s="6">
        <f t="shared" si="0"/>
        <v>18.22</v>
      </c>
      <c r="N50" s="6">
        <v>145.76</v>
      </c>
      <c r="O50" s="6">
        <f t="shared" si="2"/>
        <v>163.98</v>
      </c>
    </row>
    <row r="51" spans="7:15">
      <c r="G51" s="282">
        <v>49</v>
      </c>
      <c r="H51" s="52" t="s">
        <v>847</v>
      </c>
      <c r="I51" s="6">
        <f>VLOOKUP(H51,'12月（原始作废）'!C:F,4,0)</f>
        <v>3245.5</v>
      </c>
      <c r="J51" s="46">
        <v>3473.25</v>
      </c>
      <c r="K51" s="6">
        <f>VLOOKUP(H51,'12月（原始作废）'!C:S,17,0)</f>
        <v>259.64</v>
      </c>
      <c r="L51" s="46">
        <v>277.86</v>
      </c>
      <c r="M51" s="6">
        <f t="shared" si="0"/>
        <v>18.22</v>
      </c>
      <c r="N51" s="6">
        <v>145.76</v>
      </c>
      <c r="O51" s="6">
        <f t="shared" si="2"/>
        <v>163.98</v>
      </c>
    </row>
    <row r="52" spans="7:15">
      <c r="G52" s="282">
        <v>50</v>
      </c>
      <c r="H52" s="52" t="s">
        <v>851</v>
      </c>
      <c r="I52" s="6">
        <f>VLOOKUP(H52,'12月（原始作废）'!C:F,4,0)</f>
        <v>3245.5</v>
      </c>
      <c r="J52" s="46">
        <v>3473.25</v>
      </c>
      <c r="K52" s="6">
        <f>VLOOKUP(H52,'12月（原始作废）'!C:S,17,0)</f>
        <v>259.64</v>
      </c>
      <c r="L52" s="46">
        <v>277.86</v>
      </c>
      <c r="M52" s="6">
        <f t="shared" si="0"/>
        <v>18.22</v>
      </c>
      <c r="N52" s="6">
        <v>145.76</v>
      </c>
      <c r="O52" s="6">
        <f t="shared" si="2"/>
        <v>163.98</v>
      </c>
    </row>
    <row r="53" spans="7:15">
      <c r="G53" s="282">
        <v>51</v>
      </c>
      <c r="H53" s="52" t="s">
        <v>853</v>
      </c>
      <c r="I53" s="6">
        <f>VLOOKUP(H53,'12月（原始作废）'!C:F,4,0)</f>
        <v>3245.5</v>
      </c>
      <c r="J53" s="46">
        <v>3473.25</v>
      </c>
      <c r="K53" s="6">
        <f>VLOOKUP(H53,'12月（原始作废）'!C:S,17,0)</f>
        <v>259.64</v>
      </c>
      <c r="L53" s="46">
        <v>277.86</v>
      </c>
      <c r="M53" s="6">
        <f t="shared" si="0"/>
        <v>18.22</v>
      </c>
      <c r="N53" s="6">
        <v>145.76</v>
      </c>
      <c r="O53" s="6">
        <f t="shared" si="2"/>
        <v>163.98</v>
      </c>
    </row>
    <row r="54" spans="7:15">
      <c r="G54" s="282">
        <v>52</v>
      </c>
      <c r="H54" s="52" t="s">
        <v>855</v>
      </c>
      <c r="I54" s="6">
        <f>VLOOKUP(H54,'12月（原始作废）'!C:F,4,0)</f>
        <v>3245.5</v>
      </c>
      <c r="J54" s="46">
        <v>3473.25</v>
      </c>
      <c r="K54" s="6">
        <f>VLOOKUP(H54,'12月（原始作废）'!C:S,17,0)</f>
        <v>259.64</v>
      </c>
      <c r="L54" s="46">
        <v>277.86</v>
      </c>
      <c r="M54" s="6">
        <f t="shared" si="0"/>
        <v>18.22</v>
      </c>
      <c r="N54" s="6">
        <v>145.76</v>
      </c>
      <c r="O54" s="6">
        <f t="shared" si="2"/>
        <v>163.98</v>
      </c>
    </row>
    <row r="55" spans="7:15">
      <c r="G55" s="282">
        <v>53</v>
      </c>
      <c r="H55" s="52" t="s">
        <v>857</v>
      </c>
      <c r="I55" s="6">
        <f>VLOOKUP(H55,'12月（原始作废）'!C:F,4,0)</f>
        <v>3245.5</v>
      </c>
      <c r="J55" s="46">
        <v>3473.25</v>
      </c>
      <c r="K55" s="6">
        <f>VLOOKUP(H55,'12月（原始作废）'!C:S,17,0)</f>
        <v>259.64</v>
      </c>
      <c r="L55" s="46">
        <v>277.86</v>
      </c>
      <c r="M55" s="6">
        <f t="shared" si="0"/>
        <v>18.22</v>
      </c>
      <c r="N55" s="6">
        <v>145.76</v>
      </c>
      <c r="O55" s="6">
        <f t="shared" si="2"/>
        <v>163.98</v>
      </c>
    </row>
    <row r="56" spans="7:15">
      <c r="G56" s="282">
        <v>54</v>
      </c>
      <c r="H56" s="52" t="s">
        <v>859</v>
      </c>
      <c r="I56" s="6">
        <f>VLOOKUP(H56,'12月（原始作废）'!C:F,4,0)</f>
        <v>3245.5</v>
      </c>
      <c r="J56" s="46">
        <v>3473.25</v>
      </c>
      <c r="K56" s="6">
        <f>VLOOKUP(H56,'12月（原始作废）'!C:S,17,0)</f>
        <v>259.64</v>
      </c>
      <c r="L56" s="46">
        <v>277.86</v>
      </c>
      <c r="M56" s="6">
        <f t="shared" si="0"/>
        <v>18.22</v>
      </c>
      <c r="N56" s="6">
        <v>145.76</v>
      </c>
      <c r="O56" s="6">
        <f t="shared" si="2"/>
        <v>163.98</v>
      </c>
    </row>
    <row r="57" spans="7:15">
      <c r="G57" s="282">
        <v>55</v>
      </c>
      <c r="H57" s="52" t="s">
        <v>861</v>
      </c>
      <c r="I57" s="6">
        <f>VLOOKUP(H57,'12月（原始作废）'!C:F,4,0)</f>
        <v>3245.5</v>
      </c>
      <c r="J57" s="46">
        <v>3473.25</v>
      </c>
      <c r="K57" s="6">
        <f>VLOOKUP(H57,'12月（原始作废）'!C:S,17,0)</f>
        <v>259.64</v>
      </c>
      <c r="L57" s="46">
        <v>277.86</v>
      </c>
      <c r="M57" s="6">
        <f t="shared" si="0"/>
        <v>18.22</v>
      </c>
      <c r="N57" s="6">
        <v>145.76</v>
      </c>
      <c r="O57" s="6">
        <f t="shared" si="2"/>
        <v>163.98</v>
      </c>
    </row>
    <row r="58" spans="7:15">
      <c r="G58" s="282">
        <v>56</v>
      </c>
      <c r="H58" s="52" t="s">
        <v>865</v>
      </c>
      <c r="I58" s="6">
        <f>VLOOKUP(H58,'12月（原始作废）'!C:F,4,0)</f>
        <v>3245.5</v>
      </c>
      <c r="J58" s="46">
        <v>3473.25</v>
      </c>
      <c r="K58" s="6">
        <f>VLOOKUP(H58,'12月（原始作废）'!C:S,17,0)</f>
        <v>259.64</v>
      </c>
      <c r="L58" s="46">
        <v>277.86</v>
      </c>
      <c r="M58" s="6">
        <f t="shared" si="0"/>
        <v>18.22</v>
      </c>
      <c r="N58" s="6">
        <v>145.76</v>
      </c>
      <c r="O58" s="6">
        <f t="shared" si="2"/>
        <v>163.98</v>
      </c>
    </row>
    <row r="59" spans="7:15">
      <c r="G59" s="282">
        <v>57</v>
      </c>
      <c r="H59" s="52" t="s">
        <v>867</v>
      </c>
      <c r="I59" s="6">
        <f>VLOOKUP(H59,'12月（原始作废）'!C:F,4,0)</f>
        <v>3245.5</v>
      </c>
      <c r="J59" s="46">
        <v>3473.25</v>
      </c>
      <c r="K59" s="6">
        <f>VLOOKUP(H59,'12月（原始作废）'!C:S,17,0)</f>
        <v>259.64</v>
      </c>
      <c r="L59" s="46">
        <v>277.86</v>
      </c>
      <c r="M59" s="6">
        <f t="shared" si="0"/>
        <v>18.22</v>
      </c>
      <c r="N59" s="6">
        <v>145.76</v>
      </c>
      <c r="O59" s="6">
        <f t="shared" si="2"/>
        <v>163.98</v>
      </c>
    </row>
    <row r="60" spans="7:15">
      <c r="G60" s="282">
        <v>58</v>
      </c>
      <c r="H60" s="52" t="s">
        <v>869</v>
      </c>
      <c r="I60" s="6">
        <f>VLOOKUP(H60,'12月（原始作废）'!C:F,4,0)</f>
        <v>3245.5</v>
      </c>
      <c r="J60" s="46">
        <v>3473.25</v>
      </c>
      <c r="K60" s="6">
        <f>VLOOKUP(H60,'12月（原始作废）'!C:S,17,0)</f>
        <v>259.64</v>
      </c>
      <c r="L60" s="46">
        <v>277.86</v>
      </c>
      <c r="M60" s="6">
        <f t="shared" si="0"/>
        <v>18.22</v>
      </c>
      <c r="N60" s="6">
        <v>145.76</v>
      </c>
      <c r="O60" s="6">
        <f t="shared" si="2"/>
        <v>163.98</v>
      </c>
    </row>
    <row r="61" spans="7:15">
      <c r="G61" s="282">
        <v>59</v>
      </c>
      <c r="H61" s="52" t="s">
        <v>871</v>
      </c>
      <c r="I61" s="6">
        <f>VLOOKUP(H61,'12月（原始作废）'!C:F,4,0)</f>
        <v>3245.5</v>
      </c>
      <c r="J61" s="46">
        <v>3473.25</v>
      </c>
      <c r="K61" s="6">
        <f>VLOOKUP(H61,'12月（原始作废）'!C:S,17,0)</f>
        <v>259.64</v>
      </c>
      <c r="L61" s="46">
        <v>277.86</v>
      </c>
      <c r="M61" s="6">
        <f t="shared" si="0"/>
        <v>18.22</v>
      </c>
      <c r="N61" s="6">
        <v>145.76</v>
      </c>
      <c r="O61" s="6">
        <f t="shared" si="2"/>
        <v>163.98</v>
      </c>
    </row>
    <row r="62" spans="7:15">
      <c r="G62" s="282">
        <v>60</v>
      </c>
      <c r="H62" s="52" t="s">
        <v>873</v>
      </c>
      <c r="I62" s="6">
        <f>VLOOKUP(H62,'12月（原始作废）'!C:F,4,0)</f>
        <v>3245.5</v>
      </c>
      <c r="J62" s="46">
        <v>3473.25</v>
      </c>
      <c r="K62" s="6">
        <f>VLOOKUP(H62,'12月（原始作废）'!C:S,17,0)</f>
        <v>259.64</v>
      </c>
      <c r="L62" s="46">
        <v>277.86</v>
      </c>
      <c r="M62" s="6">
        <f t="shared" si="0"/>
        <v>18.22</v>
      </c>
      <c r="N62" s="6">
        <v>145.76</v>
      </c>
      <c r="O62" s="6">
        <f t="shared" si="2"/>
        <v>163.98</v>
      </c>
    </row>
    <row r="63" spans="7:15">
      <c r="G63" s="282">
        <v>61</v>
      </c>
      <c r="H63" s="52" t="s">
        <v>877</v>
      </c>
      <c r="I63" s="6">
        <f>VLOOKUP(H63,'12月（原始作废）'!C:F,4,0)</f>
        <v>3245.5</v>
      </c>
      <c r="J63" s="46">
        <v>3473.25</v>
      </c>
      <c r="K63" s="6">
        <f>VLOOKUP(H63,'12月（原始作废）'!C:S,17,0)</f>
        <v>259.64</v>
      </c>
      <c r="L63" s="46">
        <v>277.86</v>
      </c>
      <c r="M63" s="6">
        <f t="shared" si="0"/>
        <v>18.22</v>
      </c>
      <c r="N63" s="6">
        <v>127.54</v>
      </c>
      <c r="O63" s="6">
        <f t="shared" si="2"/>
        <v>145.76</v>
      </c>
    </row>
    <row r="64" spans="7:15">
      <c r="G64" s="282">
        <v>62</v>
      </c>
      <c r="H64" s="52" t="s">
        <v>879</v>
      </c>
      <c r="I64" s="6">
        <f>VLOOKUP(H64,'12月（原始作废）'!C:F,4,0)</f>
        <v>3245.5</v>
      </c>
      <c r="J64" s="46">
        <v>3473.25</v>
      </c>
      <c r="K64" s="6">
        <f>VLOOKUP(H64,'12月（原始作废）'!C:S,17,0)</f>
        <v>259.64</v>
      </c>
      <c r="L64" s="46">
        <v>277.86</v>
      </c>
      <c r="M64" s="6">
        <f t="shared" si="0"/>
        <v>18.22</v>
      </c>
      <c r="N64" s="6">
        <v>145.77</v>
      </c>
      <c r="O64" s="6">
        <f t="shared" si="2"/>
        <v>163.99</v>
      </c>
    </row>
    <row r="65" spans="7:15">
      <c r="G65" s="282">
        <v>63</v>
      </c>
      <c r="H65" s="52" t="s">
        <v>883</v>
      </c>
      <c r="I65" s="6">
        <f>VLOOKUP(H65,'12月（原始作废）'!C:F,4,0)</f>
        <v>3245.5</v>
      </c>
      <c r="J65" s="46">
        <v>3473.25</v>
      </c>
      <c r="K65" s="6">
        <f>VLOOKUP(H65,'12月（原始作废）'!C:S,17,0)</f>
        <v>259.64</v>
      </c>
      <c r="L65" s="46">
        <v>277.86</v>
      </c>
      <c r="M65" s="6">
        <f t="shared" si="0"/>
        <v>18.22</v>
      </c>
      <c r="N65" s="6">
        <v>127.54</v>
      </c>
      <c r="O65" s="6">
        <f t="shared" si="2"/>
        <v>145.76</v>
      </c>
    </row>
    <row r="66" spans="7:15">
      <c r="G66" s="282">
        <v>64</v>
      </c>
      <c r="H66" s="52" t="s">
        <v>885</v>
      </c>
      <c r="I66" s="6">
        <f>VLOOKUP(H66,'12月（原始作废）'!C:F,4,0)</f>
        <v>3245.5</v>
      </c>
      <c r="J66" s="46">
        <v>3473.25</v>
      </c>
      <c r="K66" s="6">
        <f>VLOOKUP(H66,'12月（原始作废）'!C:S,17,0)</f>
        <v>259.64</v>
      </c>
      <c r="L66" s="46">
        <v>277.86</v>
      </c>
      <c r="M66" s="6">
        <f t="shared" si="0"/>
        <v>18.22</v>
      </c>
      <c r="N66" s="6">
        <v>127.54</v>
      </c>
      <c r="O66" s="6">
        <f t="shared" si="2"/>
        <v>145.76</v>
      </c>
    </row>
    <row r="67" spans="7:15">
      <c r="G67" s="282">
        <v>65</v>
      </c>
      <c r="H67" s="52" t="s">
        <v>887</v>
      </c>
      <c r="I67" s="6">
        <f>VLOOKUP(H67,'12月（原始作废）'!C:F,4,0)</f>
        <v>3245.5</v>
      </c>
      <c r="J67" s="46">
        <v>3473.25</v>
      </c>
      <c r="K67" s="6">
        <f>VLOOKUP(H67,'12月（原始作废）'!C:S,17,0)</f>
        <v>259.64</v>
      </c>
      <c r="L67" s="46">
        <v>277.86</v>
      </c>
      <c r="M67" s="6">
        <f t="shared" ref="M67:M130" si="3">L67-K67</f>
        <v>18.22</v>
      </c>
      <c r="N67" s="6">
        <v>127.54</v>
      </c>
      <c r="O67" s="6">
        <f t="shared" si="2"/>
        <v>145.76</v>
      </c>
    </row>
    <row r="68" spans="7:15">
      <c r="G68" s="282">
        <v>66</v>
      </c>
      <c r="H68" s="52" t="s">
        <v>889</v>
      </c>
      <c r="I68" s="6">
        <f>VLOOKUP(H68,'12月（原始作废）'!C:F,4,0)</f>
        <v>3245.5</v>
      </c>
      <c r="J68" s="46">
        <v>3473.25</v>
      </c>
      <c r="K68" s="6">
        <f>VLOOKUP(H68,'12月（原始作废）'!C:S,17,0)</f>
        <v>259.64</v>
      </c>
      <c r="L68" s="46">
        <v>277.86</v>
      </c>
      <c r="M68" s="6">
        <f t="shared" si="3"/>
        <v>18.22</v>
      </c>
      <c r="N68" s="6">
        <v>127.54</v>
      </c>
      <c r="O68" s="6">
        <f t="shared" ref="O68:O131" si="4">M68+N68</f>
        <v>145.76</v>
      </c>
    </row>
    <row r="69" spans="7:15">
      <c r="G69" s="282">
        <v>67</v>
      </c>
      <c r="H69" s="52" t="s">
        <v>891</v>
      </c>
      <c r="I69" s="6">
        <f>VLOOKUP(H69,'12月（原始作废）'!C:F,4,0)</f>
        <v>3245.5</v>
      </c>
      <c r="J69" s="46">
        <v>3473.25</v>
      </c>
      <c r="K69" s="6">
        <f>VLOOKUP(H69,'12月（原始作废）'!C:S,17,0)</f>
        <v>259.64</v>
      </c>
      <c r="L69" s="46">
        <v>277.86</v>
      </c>
      <c r="M69" s="6">
        <f t="shared" si="3"/>
        <v>18.22</v>
      </c>
      <c r="N69" s="6">
        <v>127.54</v>
      </c>
      <c r="O69" s="6">
        <f t="shared" si="4"/>
        <v>145.76</v>
      </c>
    </row>
    <row r="70" spans="7:15">
      <c r="G70" s="282">
        <v>68</v>
      </c>
      <c r="H70" s="52" t="s">
        <v>893</v>
      </c>
      <c r="I70" s="6">
        <f>VLOOKUP(H70,'12月（原始作废）'!C:F,4,0)</f>
        <v>3245.5</v>
      </c>
      <c r="J70" s="46">
        <v>3473.25</v>
      </c>
      <c r="K70" s="6">
        <f>VLOOKUP(H70,'12月（原始作废）'!C:S,17,0)</f>
        <v>259.64</v>
      </c>
      <c r="L70" s="46">
        <v>277.86</v>
      </c>
      <c r="M70" s="6">
        <f t="shared" si="3"/>
        <v>18.22</v>
      </c>
      <c r="N70" s="6">
        <v>127.54</v>
      </c>
      <c r="O70" s="6">
        <f t="shared" si="4"/>
        <v>145.76</v>
      </c>
    </row>
    <row r="71" spans="7:15">
      <c r="G71" s="282">
        <v>69</v>
      </c>
      <c r="H71" s="52" t="s">
        <v>895</v>
      </c>
      <c r="I71" s="6">
        <f>VLOOKUP(H71,'12月（原始作废）'!C:F,4,0)</f>
        <v>3245.5</v>
      </c>
      <c r="J71" s="46">
        <v>3473.25</v>
      </c>
      <c r="K71" s="6">
        <f>VLOOKUP(H71,'12月（原始作废）'!C:S,17,0)</f>
        <v>259.64</v>
      </c>
      <c r="L71" s="46">
        <v>277.86</v>
      </c>
      <c r="M71" s="6">
        <f t="shared" si="3"/>
        <v>18.22</v>
      </c>
      <c r="N71" s="6">
        <v>127.54</v>
      </c>
      <c r="O71" s="6">
        <f t="shared" si="4"/>
        <v>145.76</v>
      </c>
    </row>
    <row r="72" spans="7:15">
      <c r="G72" s="282">
        <v>70</v>
      </c>
      <c r="H72" s="52" t="s">
        <v>897</v>
      </c>
      <c r="I72" s="6">
        <f>VLOOKUP(H72,'12月（原始作废）'!C:F,4,0)</f>
        <v>3245.5</v>
      </c>
      <c r="J72" s="46">
        <v>3473.25</v>
      </c>
      <c r="K72" s="6">
        <f>VLOOKUP(H72,'12月（原始作废）'!C:S,17,0)</f>
        <v>259.64</v>
      </c>
      <c r="L72" s="46">
        <v>277.86</v>
      </c>
      <c r="M72" s="6">
        <f t="shared" si="3"/>
        <v>18.22</v>
      </c>
      <c r="N72" s="6">
        <v>127.54</v>
      </c>
      <c r="O72" s="6">
        <f t="shared" si="4"/>
        <v>145.76</v>
      </c>
    </row>
    <row r="73" spans="7:15">
      <c r="G73" s="282">
        <v>71</v>
      </c>
      <c r="H73" s="52" t="s">
        <v>903</v>
      </c>
      <c r="I73" s="6">
        <f>VLOOKUP(H73,'12月（原始作废）'!C:F,4,0)</f>
        <v>3245.5</v>
      </c>
      <c r="J73" s="46">
        <v>3473.25</v>
      </c>
      <c r="K73" s="6">
        <f>VLOOKUP(H73,'12月（原始作废）'!C:S,17,0)</f>
        <v>259.64</v>
      </c>
      <c r="L73" s="46">
        <v>277.86</v>
      </c>
      <c r="M73" s="6">
        <f t="shared" si="3"/>
        <v>18.22</v>
      </c>
      <c r="N73" s="6">
        <v>127.54</v>
      </c>
      <c r="O73" s="6">
        <f t="shared" si="4"/>
        <v>145.76</v>
      </c>
    </row>
    <row r="74" spans="7:15">
      <c r="G74" s="282">
        <v>72</v>
      </c>
      <c r="H74" s="52" t="s">
        <v>905</v>
      </c>
      <c r="I74" s="6">
        <f>VLOOKUP(H74,'12月（原始作废）'!C:F,4,0)</f>
        <v>3245.5</v>
      </c>
      <c r="J74" s="46">
        <v>3473.25</v>
      </c>
      <c r="K74" s="6">
        <f>VLOOKUP(H74,'12月（原始作废）'!C:S,17,0)</f>
        <v>259.64</v>
      </c>
      <c r="L74" s="46">
        <v>277.86</v>
      </c>
      <c r="M74" s="6">
        <f t="shared" si="3"/>
        <v>18.22</v>
      </c>
      <c r="N74" s="6">
        <v>127.54</v>
      </c>
      <c r="O74" s="6">
        <f t="shared" si="4"/>
        <v>145.76</v>
      </c>
    </row>
    <row r="75" spans="7:15">
      <c r="G75" s="282">
        <v>73</v>
      </c>
      <c r="H75" s="52" t="s">
        <v>907</v>
      </c>
      <c r="I75" s="6">
        <f>VLOOKUP(H75,'12月（原始作废）'!C:F,4,0)</f>
        <v>3245.5</v>
      </c>
      <c r="J75" s="46">
        <v>3473.25</v>
      </c>
      <c r="K75" s="6">
        <f>VLOOKUP(H75,'12月（原始作废）'!C:S,17,0)</f>
        <v>259.64</v>
      </c>
      <c r="L75" s="46">
        <v>277.86</v>
      </c>
      <c r="M75" s="6">
        <f t="shared" si="3"/>
        <v>18.22</v>
      </c>
      <c r="N75" s="6">
        <v>127.54</v>
      </c>
      <c r="O75" s="6">
        <f t="shared" si="4"/>
        <v>145.76</v>
      </c>
    </row>
    <row r="76" spans="7:15">
      <c r="G76" s="282">
        <v>74</v>
      </c>
      <c r="H76" s="52" t="s">
        <v>909</v>
      </c>
      <c r="I76" s="6">
        <f>VLOOKUP(H76,'12月（原始作废）'!C:F,4,0)</f>
        <v>3245.5</v>
      </c>
      <c r="J76" s="46">
        <v>3473.25</v>
      </c>
      <c r="K76" s="6">
        <f>VLOOKUP(H76,'12月（原始作废）'!C:S,17,0)</f>
        <v>259.64</v>
      </c>
      <c r="L76" s="46">
        <v>277.86</v>
      </c>
      <c r="M76" s="6">
        <f t="shared" si="3"/>
        <v>18.22</v>
      </c>
      <c r="N76" s="6">
        <v>127.54</v>
      </c>
      <c r="O76" s="6">
        <f t="shared" si="4"/>
        <v>145.76</v>
      </c>
    </row>
    <row r="77" spans="7:15">
      <c r="G77" s="282">
        <v>75</v>
      </c>
      <c r="H77" s="52" t="s">
        <v>911</v>
      </c>
      <c r="I77" s="6">
        <f>VLOOKUP(H77,'12月（原始作废）'!C:F,4,0)</f>
        <v>3245.5</v>
      </c>
      <c r="J77" s="46">
        <v>3473.25</v>
      </c>
      <c r="K77" s="6">
        <f>VLOOKUP(H77,'12月（原始作废）'!C:S,17,0)</f>
        <v>259.64</v>
      </c>
      <c r="L77" s="46">
        <v>277.86</v>
      </c>
      <c r="M77" s="6">
        <f t="shared" si="3"/>
        <v>18.22</v>
      </c>
      <c r="N77" s="6">
        <v>127.54</v>
      </c>
      <c r="O77" s="6">
        <f t="shared" si="4"/>
        <v>145.76</v>
      </c>
    </row>
    <row r="78" spans="7:15">
      <c r="G78" s="282">
        <v>76</v>
      </c>
      <c r="H78" s="52" t="s">
        <v>915</v>
      </c>
      <c r="I78" s="6">
        <f>VLOOKUP(H78,'12月（原始作废）'!C:F,4,0)</f>
        <v>3245.5</v>
      </c>
      <c r="J78" s="46">
        <v>3473.25</v>
      </c>
      <c r="K78" s="6">
        <f>VLOOKUP(H78,'12月（原始作废）'!C:S,17,0)</f>
        <v>259.64</v>
      </c>
      <c r="L78" s="46">
        <v>277.86</v>
      </c>
      <c r="M78" s="6">
        <f t="shared" si="3"/>
        <v>18.22</v>
      </c>
      <c r="N78" s="6">
        <v>127.54</v>
      </c>
      <c r="O78" s="6">
        <f t="shared" si="4"/>
        <v>145.76</v>
      </c>
    </row>
    <row r="79" spans="7:15">
      <c r="G79" s="282">
        <v>77</v>
      </c>
      <c r="H79" s="52" t="s">
        <v>917</v>
      </c>
      <c r="I79" s="6">
        <f>VLOOKUP(H79,'12月（原始作废）'!C:F,4,0)</f>
        <v>3245.5</v>
      </c>
      <c r="J79" s="46">
        <v>3473.25</v>
      </c>
      <c r="K79" s="6">
        <f>VLOOKUP(H79,'12月（原始作废）'!C:S,17,0)</f>
        <v>259.64</v>
      </c>
      <c r="L79" s="46">
        <v>277.86</v>
      </c>
      <c r="M79" s="6">
        <f t="shared" si="3"/>
        <v>18.22</v>
      </c>
      <c r="N79" s="6">
        <v>127.54</v>
      </c>
      <c r="O79" s="6">
        <f t="shared" si="4"/>
        <v>145.76</v>
      </c>
    </row>
    <row r="80" spans="7:15">
      <c r="G80" s="282">
        <v>78</v>
      </c>
      <c r="H80" s="52" t="s">
        <v>919</v>
      </c>
      <c r="I80" s="6">
        <f>VLOOKUP(H80,'12月（原始作废）'!C:F,4,0)</f>
        <v>3245.5</v>
      </c>
      <c r="J80" s="46">
        <v>3473.25</v>
      </c>
      <c r="K80" s="6">
        <f>VLOOKUP(H80,'12月（原始作废）'!C:S,17,0)</f>
        <v>259.64</v>
      </c>
      <c r="L80" s="46">
        <v>277.86</v>
      </c>
      <c r="M80" s="6">
        <f t="shared" si="3"/>
        <v>18.22</v>
      </c>
      <c r="N80" s="6">
        <v>127.54</v>
      </c>
      <c r="O80" s="6">
        <f t="shared" si="4"/>
        <v>145.76</v>
      </c>
    </row>
    <row r="81" spans="7:15">
      <c r="G81" s="282">
        <v>79</v>
      </c>
      <c r="H81" s="52" t="s">
        <v>921</v>
      </c>
      <c r="I81" s="6">
        <f>VLOOKUP(H81,'12月（原始作废）'!C:F,4,0)</f>
        <v>3245.5</v>
      </c>
      <c r="J81" s="46">
        <v>3473.25</v>
      </c>
      <c r="K81" s="6">
        <f>VLOOKUP(H81,'12月（原始作废）'!C:S,17,0)</f>
        <v>259.64</v>
      </c>
      <c r="L81" s="46">
        <v>277.86</v>
      </c>
      <c r="M81" s="6">
        <f t="shared" si="3"/>
        <v>18.22</v>
      </c>
      <c r="N81" s="6">
        <v>127.54</v>
      </c>
      <c r="O81" s="6">
        <f t="shared" si="4"/>
        <v>145.76</v>
      </c>
    </row>
    <row r="82" spans="7:15">
      <c r="G82" s="282">
        <v>80</v>
      </c>
      <c r="H82" s="52" t="s">
        <v>923</v>
      </c>
      <c r="I82" s="6">
        <f>VLOOKUP(H82,'12月（原始作废）'!C:F,4,0)</f>
        <v>3245.5</v>
      </c>
      <c r="J82" s="46">
        <v>3473.25</v>
      </c>
      <c r="K82" s="6">
        <f>VLOOKUP(H82,'12月（原始作废）'!C:S,17,0)</f>
        <v>259.64</v>
      </c>
      <c r="L82" s="46">
        <v>277.86</v>
      </c>
      <c r="M82" s="6">
        <f t="shared" si="3"/>
        <v>18.22</v>
      </c>
      <c r="N82" s="6">
        <v>127.54</v>
      </c>
      <c r="O82" s="6">
        <f t="shared" si="4"/>
        <v>145.76</v>
      </c>
    </row>
    <row r="83" spans="7:15">
      <c r="G83" s="282">
        <v>81</v>
      </c>
      <c r="H83" s="100" t="s">
        <v>927</v>
      </c>
      <c r="I83" s="6">
        <f>VLOOKUP(H83,'12月（原始作废）'!C:F,4,0)</f>
        <v>3245.5</v>
      </c>
      <c r="J83" s="46">
        <v>3473.25</v>
      </c>
      <c r="K83" s="6">
        <f>VLOOKUP(H83,'12月（原始作废）'!C:S,17,0)</f>
        <v>259.64</v>
      </c>
      <c r="L83" s="46">
        <v>277.86</v>
      </c>
      <c r="M83" s="6">
        <f t="shared" si="3"/>
        <v>18.22</v>
      </c>
      <c r="N83" s="6">
        <v>127.54</v>
      </c>
      <c r="O83" s="6">
        <f t="shared" si="4"/>
        <v>145.76</v>
      </c>
    </row>
    <row r="84" spans="7:15">
      <c r="G84" s="282">
        <v>82</v>
      </c>
      <c r="H84" s="100" t="s">
        <v>929</v>
      </c>
      <c r="I84" s="6">
        <f>VLOOKUP(H84,'12月（原始作废）'!C:F,4,0)</f>
        <v>3245.5</v>
      </c>
      <c r="J84" s="46">
        <v>3473.25</v>
      </c>
      <c r="K84" s="6">
        <f>VLOOKUP(H84,'12月（原始作废）'!C:S,17,0)</f>
        <v>259.64</v>
      </c>
      <c r="L84" s="46">
        <v>277.86</v>
      </c>
      <c r="M84" s="6">
        <f t="shared" si="3"/>
        <v>18.22</v>
      </c>
      <c r="N84" s="6">
        <v>127.54</v>
      </c>
      <c r="O84" s="6">
        <f t="shared" si="4"/>
        <v>145.76</v>
      </c>
    </row>
    <row r="85" spans="7:15">
      <c r="G85" s="282">
        <v>83</v>
      </c>
      <c r="H85" s="100" t="s">
        <v>931</v>
      </c>
      <c r="I85" s="6">
        <f>VLOOKUP(H85,'12月（原始作废）'!C:F,4,0)</f>
        <v>3245.5</v>
      </c>
      <c r="J85" s="46">
        <v>3473.25</v>
      </c>
      <c r="K85" s="6">
        <f>VLOOKUP(H85,'12月（原始作废）'!C:S,17,0)</f>
        <v>259.64</v>
      </c>
      <c r="L85" s="46">
        <v>277.86</v>
      </c>
      <c r="M85" s="6">
        <f t="shared" si="3"/>
        <v>18.22</v>
      </c>
      <c r="N85" s="6">
        <v>127.54</v>
      </c>
      <c r="O85" s="6">
        <f t="shared" si="4"/>
        <v>145.76</v>
      </c>
    </row>
    <row r="86" spans="7:15">
      <c r="G86" s="282">
        <v>84</v>
      </c>
      <c r="H86" s="100" t="s">
        <v>933</v>
      </c>
      <c r="I86" s="6">
        <f>VLOOKUP(H86,'12月（原始作废）'!C:F,4,0)</f>
        <v>3245.5</v>
      </c>
      <c r="J86" s="46">
        <v>3473.25</v>
      </c>
      <c r="K86" s="6">
        <f>VLOOKUP(H86,'12月（原始作废）'!C:S,17,0)</f>
        <v>259.64</v>
      </c>
      <c r="L86" s="46">
        <v>277.86</v>
      </c>
      <c r="M86" s="6">
        <f t="shared" si="3"/>
        <v>18.22</v>
      </c>
      <c r="N86" s="6">
        <v>127.54</v>
      </c>
      <c r="O86" s="6">
        <f t="shared" si="4"/>
        <v>145.76</v>
      </c>
    </row>
    <row r="87" spans="7:15">
      <c r="G87" s="282">
        <v>85</v>
      </c>
      <c r="H87" s="100" t="s">
        <v>939</v>
      </c>
      <c r="I87" s="6">
        <f>VLOOKUP(H87,'12月（原始作废）'!C:F,4,0)</f>
        <v>3245.5</v>
      </c>
      <c r="J87" s="46">
        <v>3473.25</v>
      </c>
      <c r="K87" s="6">
        <f>VLOOKUP(H87,'12月（原始作废）'!C:S,17,0)</f>
        <v>259.64</v>
      </c>
      <c r="L87" s="46">
        <v>277.86</v>
      </c>
      <c r="M87" s="6">
        <f t="shared" si="3"/>
        <v>18.22</v>
      </c>
      <c r="N87" s="6">
        <v>109.32</v>
      </c>
      <c r="O87" s="6">
        <f t="shared" si="4"/>
        <v>127.54</v>
      </c>
    </row>
    <row r="88" spans="7:15">
      <c r="G88" s="282">
        <v>86</v>
      </c>
      <c r="H88" s="100" t="s">
        <v>941</v>
      </c>
      <c r="I88" s="6">
        <f>VLOOKUP(H88,'12月（原始作废）'!C:F,4,0)</f>
        <v>3245.5</v>
      </c>
      <c r="J88" s="46">
        <v>3473.25</v>
      </c>
      <c r="K88" s="6">
        <f>VLOOKUP(H88,'12月（原始作废）'!C:S,17,0)</f>
        <v>259.64</v>
      </c>
      <c r="L88" s="46">
        <v>277.86</v>
      </c>
      <c r="M88" s="6">
        <f t="shared" si="3"/>
        <v>18.22</v>
      </c>
      <c r="N88" s="6">
        <v>109.32</v>
      </c>
      <c r="O88" s="6">
        <f t="shared" si="4"/>
        <v>127.54</v>
      </c>
    </row>
    <row r="89" spans="7:15">
      <c r="G89" s="282">
        <v>87</v>
      </c>
      <c r="H89" s="100" t="s">
        <v>945</v>
      </c>
      <c r="I89" s="6">
        <f>VLOOKUP(H89,'12月（原始作废）'!C:F,4,0)</f>
        <v>3245.5</v>
      </c>
      <c r="J89" s="46">
        <v>3473.25</v>
      </c>
      <c r="K89" s="6">
        <f>VLOOKUP(H89,'12月（原始作废）'!C:S,17,0)</f>
        <v>259.64</v>
      </c>
      <c r="L89" s="46">
        <v>277.86</v>
      </c>
      <c r="M89" s="6">
        <f t="shared" si="3"/>
        <v>18.22</v>
      </c>
      <c r="N89" s="6">
        <v>109.32</v>
      </c>
      <c r="O89" s="6">
        <f t="shared" si="4"/>
        <v>127.54</v>
      </c>
    </row>
    <row r="90" spans="7:15">
      <c r="G90" s="282">
        <v>88</v>
      </c>
      <c r="H90" s="100" t="s">
        <v>947</v>
      </c>
      <c r="I90" s="6">
        <f>VLOOKUP(H90,'12月（原始作废）'!C:F,4,0)</f>
        <v>3245.5</v>
      </c>
      <c r="J90" s="46">
        <v>3473.25</v>
      </c>
      <c r="K90" s="6">
        <f>VLOOKUP(H90,'12月（原始作废）'!C:S,17,0)</f>
        <v>259.64</v>
      </c>
      <c r="L90" s="46">
        <v>277.86</v>
      </c>
      <c r="M90" s="6">
        <f t="shared" si="3"/>
        <v>18.22</v>
      </c>
      <c r="N90" s="6">
        <v>109.32</v>
      </c>
      <c r="O90" s="6">
        <f t="shared" si="4"/>
        <v>127.54</v>
      </c>
    </row>
    <row r="91" spans="7:15">
      <c r="G91" s="282">
        <v>89</v>
      </c>
      <c r="H91" s="100" t="s">
        <v>955</v>
      </c>
      <c r="I91" s="6">
        <f>VLOOKUP(H91,'12月（原始作废）'!C:F,4,0)</f>
        <v>3245.5</v>
      </c>
      <c r="J91" s="46">
        <v>3473.25</v>
      </c>
      <c r="K91" s="6">
        <f>VLOOKUP(H91,'12月（原始作废）'!C:S,17,0)</f>
        <v>259.64</v>
      </c>
      <c r="L91" s="46">
        <v>277.86</v>
      </c>
      <c r="M91" s="6">
        <f t="shared" si="3"/>
        <v>18.22</v>
      </c>
      <c r="N91" s="6">
        <v>109.32</v>
      </c>
      <c r="O91" s="6">
        <f t="shared" si="4"/>
        <v>127.54</v>
      </c>
    </row>
    <row r="92" spans="7:15">
      <c r="G92" s="282">
        <v>90</v>
      </c>
      <c r="H92" s="100" t="s">
        <v>957</v>
      </c>
      <c r="I92" s="6">
        <f>VLOOKUP(H92,'12月（原始作废）'!C:F,4,0)</f>
        <v>3245.5</v>
      </c>
      <c r="J92" s="46">
        <v>3473.25</v>
      </c>
      <c r="K92" s="6">
        <f>VLOOKUP(H92,'12月（原始作废）'!C:S,17,0)</f>
        <v>259.64</v>
      </c>
      <c r="L92" s="46">
        <v>277.86</v>
      </c>
      <c r="M92" s="6">
        <f t="shared" si="3"/>
        <v>18.22</v>
      </c>
      <c r="N92" s="6">
        <v>109.32</v>
      </c>
      <c r="O92" s="6">
        <f t="shared" si="4"/>
        <v>127.54</v>
      </c>
    </row>
    <row r="93" spans="7:15">
      <c r="G93" s="282">
        <v>91</v>
      </c>
      <c r="H93" s="52" t="s">
        <v>963</v>
      </c>
      <c r="I93" s="6">
        <f>VLOOKUP(H93,'12月（原始作废）'!C:F,4,0)</f>
        <v>3245.5</v>
      </c>
      <c r="J93" s="46">
        <v>3473.25</v>
      </c>
      <c r="K93" s="6">
        <f>VLOOKUP(H93,'12月（原始作废）'!C:S,17,0)</f>
        <v>259.64</v>
      </c>
      <c r="L93" s="46">
        <v>277.86</v>
      </c>
      <c r="M93" s="6">
        <f t="shared" si="3"/>
        <v>18.22</v>
      </c>
      <c r="N93" s="6">
        <v>91.1</v>
      </c>
      <c r="O93" s="6">
        <f t="shared" si="4"/>
        <v>109.32</v>
      </c>
    </row>
    <row r="94" spans="7:15">
      <c r="G94" s="282">
        <v>92</v>
      </c>
      <c r="H94" s="52" t="s">
        <v>965</v>
      </c>
      <c r="I94" s="6">
        <f>VLOOKUP(H94,'12月（原始作废）'!C:F,4,0)</f>
        <v>3245.5</v>
      </c>
      <c r="J94" s="46">
        <v>3473.25</v>
      </c>
      <c r="K94" s="6">
        <f>VLOOKUP(H94,'12月（原始作废）'!C:S,17,0)</f>
        <v>259.64</v>
      </c>
      <c r="L94" s="46">
        <v>277.86</v>
      </c>
      <c r="M94" s="6">
        <f t="shared" si="3"/>
        <v>18.22</v>
      </c>
      <c r="N94" s="6">
        <v>91.1</v>
      </c>
      <c r="O94" s="6">
        <f t="shared" si="4"/>
        <v>109.32</v>
      </c>
    </row>
    <row r="95" spans="7:15">
      <c r="G95" s="282">
        <v>93</v>
      </c>
      <c r="H95" s="100" t="s">
        <v>967</v>
      </c>
      <c r="I95" s="6">
        <f>VLOOKUP(H95,'12月（原始作废）'!C:F,4,0)</f>
        <v>3245.5</v>
      </c>
      <c r="J95" s="46">
        <v>3473.25</v>
      </c>
      <c r="K95" s="6">
        <f>VLOOKUP(H95,'12月（原始作废）'!C:S,17,0)</f>
        <v>259.64</v>
      </c>
      <c r="L95" s="46">
        <v>277.86</v>
      </c>
      <c r="M95" s="6">
        <f t="shared" si="3"/>
        <v>18.22</v>
      </c>
      <c r="N95" s="6">
        <v>91.1</v>
      </c>
      <c r="O95" s="6">
        <f t="shared" si="4"/>
        <v>109.32</v>
      </c>
    </row>
    <row r="96" spans="7:15">
      <c r="G96" s="282">
        <v>94</v>
      </c>
      <c r="H96" s="52" t="s">
        <v>971</v>
      </c>
      <c r="I96" s="68">
        <f>VLOOKUP(H96,'12月（原始作废）'!C:F,4,0)</f>
        <v>3245.5</v>
      </c>
      <c r="J96" s="46">
        <v>3473.25</v>
      </c>
      <c r="K96" s="68">
        <f>VLOOKUP(H96,'12月（原始作废）'!C:S,17,0)</f>
        <v>259.64</v>
      </c>
      <c r="L96" s="46">
        <v>277.86</v>
      </c>
      <c r="M96" s="6">
        <f t="shared" si="3"/>
        <v>18.22</v>
      </c>
      <c r="N96" s="6">
        <v>91.1</v>
      </c>
      <c r="O96" s="6">
        <f t="shared" si="4"/>
        <v>109.32</v>
      </c>
    </row>
    <row r="97" spans="7:15">
      <c r="G97" s="282">
        <v>95</v>
      </c>
      <c r="H97" s="52" t="s">
        <v>977</v>
      </c>
      <c r="I97" s="6">
        <f>VLOOKUP(H97,'12月（原始作废）'!C:F,4,0)</f>
        <v>3245.5</v>
      </c>
      <c r="J97" s="46">
        <v>3473.25</v>
      </c>
      <c r="K97" s="6">
        <f>VLOOKUP(H97,'12月（原始作废）'!C:S,17,0)</f>
        <v>259.64</v>
      </c>
      <c r="L97" s="46">
        <v>277.86</v>
      </c>
      <c r="M97" s="6">
        <f t="shared" si="3"/>
        <v>18.22</v>
      </c>
      <c r="N97" s="6">
        <v>91.1</v>
      </c>
      <c r="O97" s="6">
        <f t="shared" si="4"/>
        <v>109.32</v>
      </c>
    </row>
    <row r="98" spans="7:15">
      <c r="G98" s="282">
        <v>96</v>
      </c>
      <c r="H98" s="52" t="s">
        <v>979</v>
      </c>
      <c r="I98" s="6">
        <f>VLOOKUP(H98,'12月（原始作废）'!C:F,4,0)</f>
        <v>3245.5</v>
      </c>
      <c r="J98" s="46">
        <v>3473.25</v>
      </c>
      <c r="K98" s="6">
        <f>VLOOKUP(H98,'12月（原始作废）'!C:S,17,0)</f>
        <v>259.64</v>
      </c>
      <c r="L98" s="46">
        <v>277.86</v>
      </c>
      <c r="M98" s="6">
        <f t="shared" si="3"/>
        <v>18.22</v>
      </c>
      <c r="N98" s="6">
        <v>91.1</v>
      </c>
      <c r="O98" s="6">
        <f t="shared" si="4"/>
        <v>109.32</v>
      </c>
    </row>
    <row r="99" spans="7:15">
      <c r="G99" s="282">
        <v>97</v>
      </c>
      <c r="H99" s="47" t="s">
        <v>171</v>
      </c>
      <c r="I99" s="6">
        <f>VLOOKUP(H99,'12月（原始作废）'!C:F,4,0)</f>
        <v>3245.4</v>
      </c>
      <c r="J99" s="46">
        <v>3473.25</v>
      </c>
      <c r="K99" s="6">
        <f>VLOOKUP(H99,'12月（原始作废）'!C:S,17,0)</f>
        <v>259.63</v>
      </c>
      <c r="L99" s="46">
        <v>277.86</v>
      </c>
      <c r="M99" s="6">
        <f t="shared" si="3"/>
        <v>18.23</v>
      </c>
      <c r="N99" s="6">
        <v>200.53</v>
      </c>
      <c r="O99" s="6">
        <f t="shared" si="4"/>
        <v>218.76</v>
      </c>
    </row>
    <row r="100" spans="7:15">
      <c r="G100" s="282">
        <v>98</v>
      </c>
      <c r="H100" s="47" t="s">
        <v>174</v>
      </c>
      <c r="I100" s="6">
        <f>VLOOKUP(H100,'12月（原始作废）'!C:F,4,0)</f>
        <v>3245.4</v>
      </c>
      <c r="J100" s="46">
        <v>3473.25</v>
      </c>
      <c r="K100" s="6">
        <f>VLOOKUP(H100,'12月（原始作废）'!C:S,17,0)</f>
        <v>259.63</v>
      </c>
      <c r="L100" s="46">
        <v>277.86</v>
      </c>
      <c r="M100" s="6">
        <f t="shared" si="3"/>
        <v>18.23</v>
      </c>
      <c r="N100" s="6">
        <v>200.53</v>
      </c>
      <c r="O100" s="6">
        <f t="shared" si="4"/>
        <v>218.76</v>
      </c>
    </row>
    <row r="101" spans="7:15">
      <c r="G101" s="282">
        <v>99</v>
      </c>
      <c r="H101" s="47" t="s">
        <v>177</v>
      </c>
      <c r="I101" s="6">
        <f>VLOOKUP(H101,'12月（原始作废）'!C:F,4,0)</f>
        <v>3245.4</v>
      </c>
      <c r="J101" s="46">
        <v>3473.25</v>
      </c>
      <c r="K101" s="6">
        <f>VLOOKUP(H101,'12月（原始作废）'!C:S,17,0)</f>
        <v>259.63</v>
      </c>
      <c r="L101" s="46">
        <v>277.86</v>
      </c>
      <c r="M101" s="6">
        <f t="shared" si="3"/>
        <v>18.23</v>
      </c>
      <c r="N101" s="6">
        <v>200.53</v>
      </c>
      <c r="O101" s="6">
        <f t="shared" si="4"/>
        <v>218.76</v>
      </c>
    </row>
    <row r="102" spans="7:15">
      <c r="G102" s="282">
        <v>100</v>
      </c>
      <c r="H102" s="47" t="s">
        <v>179</v>
      </c>
      <c r="I102" s="6">
        <f>VLOOKUP(H102,'12月（原始作废）'!C:F,4,0)</f>
        <v>3245.4</v>
      </c>
      <c r="J102" s="46">
        <v>3473.25</v>
      </c>
      <c r="K102" s="6">
        <f>VLOOKUP(H102,'12月（原始作废）'!C:S,17,0)</f>
        <v>259.63</v>
      </c>
      <c r="L102" s="46">
        <v>277.86</v>
      </c>
      <c r="M102" s="6">
        <f t="shared" si="3"/>
        <v>18.23</v>
      </c>
      <c r="N102" s="6">
        <v>200.53</v>
      </c>
      <c r="O102" s="6">
        <f t="shared" si="4"/>
        <v>218.76</v>
      </c>
    </row>
    <row r="103" spans="7:15">
      <c r="G103" s="282">
        <v>101</v>
      </c>
      <c r="H103" s="47" t="s">
        <v>181</v>
      </c>
      <c r="I103" s="6">
        <f>VLOOKUP(H103,'12月（原始作废）'!C:F,4,0)</f>
        <v>3245.4</v>
      </c>
      <c r="J103" s="46">
        <v>3473.25</v>
      </c>
      <c r="K103" s="6">
        <f>VLOOKUP(H103,'12月（原始作废）'!C:S,17,0)</f>
        <v>259.63</v>
      </c>
      <c r="L103" s="46">
        <v>277.86</v>
      </c>
      <c r="M103" s="6">
        <f t="shared" si="3"/>
        <v>18.23</v>
      </c>
      <c r="N103" s="6">
        <v>200.53</v>
      </c>
      <c r="O103" s="6">
        <f t="shared" si="4"/>
        <v>218.76</v>
      </c>
    </row>
    <row r="104" spans="7:15">
      <c r="G104" s="282">
        <v>102</v>
      </c>
      <c r="H104" s="47" t="s">
        <v>183</v>
      </c>
      <c r="I104" s="6">
        <f>VLOOKUP(H104,'12月（原始作废）'!C:F,4,0)</f>
        <v>3245.4</v>
      </c>
      <c r="J104" s="46">
        <v>3473.25</v>
      </c>
      <c r="K104" s="6">
        <f>VLOOKUP(H104,'12月（原始作废）'!C:S,17,0)</f>
        <v>259.63</v>
      </c>
      <c r="L104" s="46">
        <v>277.86</v>
      </c>
      <c r="M104" s="6">
        <f t="shared" si="3"/>
        <v>18.23</v>
      </c>
      <c r="N104" s="6">
        <v>200.53</v>
      </c>
      <c r="O104" s="6">
        <f t="shared" si="4"/>
        <v>218.76</v>
      </c>
    </row>
    <row r="105" spans="7:15">
      <c r="G105" s="282">
        <v>103</v>
      </c>
      <c r="H105" s="47" t="s">
        <v>185</v>
      </c>
      <c r="I105" s="6">
        <f>VLOOKUP(H105,'12月（原始作废）'!C:F,4,0)</f>
        <v>3245.4</v>
      </c>
      <c r="J105" s="46">
        <v>3473.25</v>
      </c>
      <c r="K105" s="6">
        <f>VLOOKUP(H105,'12月（原始作废）'!C:S,17,0)</f>
        <v>259.63</v>
      </c>
      <c r="L105" s="46">
        <v>277.86</v>
      </c>
      <c r="M105" s="6">
        <f t="shared" si="3"/>
        <v>18.23</v>
      </c>
      <c r="N105" s="6">
        <v>200.53</v>
      </c>
      <c r="O105" s="6">
        <f t="shared" si="4"/>
        <v>218.76</v>
      </c>
    </row>
    <row r="106" spans="7:15">
      <c r="G106" s="282">
        <v>104</v>
      </c>
      <c r="H106" s="47" t="s">
        <v>189</v>
      </c>
      <c r="I106" s="6">
        <f>VLOOKUP(H106,'12月（原始作废）'!C:F,4,0)</f>
        <v>3245.4</v>
      </c>
      <c r="J106" s="46">
        <v>3473.25</v>
      </c>
      <c r="K106" s="6">
        <f>VLOOKUP(H106,'12月（原始作废）'!C:S,17,0)</f>
        <v>259.63</v>
      </c>
      <c r="L106" s="46">
        <v>277.86</v>
      </c>
      <c r="M106" s="6">
        <f t="shared" si="3"/>
        <v>18.23</v>
      </c>
      <c r="N106" s="6">
        <v>200.53</v>
      </c>
      <c r="O106" s="6">
        <f t="shared" si="4"/>
        <v>218.76</v>
      </c>
    </row>
    <row r="107" spans="7:15">
      <c r="G107" s="282">
        <v>105</v>
      </c>
      <c r="H107" s="47" t="s">
        <v>191</v>
      </c>
      <c r="I107" s="6">
        <f>VLOOKUP(H107,'12月（原始作废）'!C:F,4,0)</f>
        <v>3245.4</v>
      </c>
      <c r="J107" s="46">
        <v>3473.25</v>
      </c>
      <c r="K107" s="6">
        <f>VLOOKUP(H107,'12月（原始作废）'!C:S,17,0)</f>
        <v>259.63</v>
      </c>
      <c r="L107" s="46">
        <v>277.86</v>
      </c>
      <c r="M107" s="6">
        <f t="shared" si="3"/>
        <v>18.23</v>
      </c>
      <c r="N107" s="6">
        <v>200.53</v>
      </c>
      <c r="O107" s="6">
        <f t="shared" si="4"/>
        <v>218.76</v>
      </c>
    </row>
    <row r="108" spans="7:15">
      <c r="G108" s="282">
        <v>106</v>
      </c>
      <c r="H108" s="47" t="s">
        <v>194</v>
      </c>
      <c r="I108" s="6">
        <f>VLOOKUP(H108,'12月（原始作废）'!C:F,4,0)</f>
        <v>3245.4</v>
      </c>
      <c r="J108" s="46">
        <v>3473.25</v>
      </c>
      <c r="K108" s="6">
        <f>VLOOKUP(H108,'12月（原始作废）'!C:S,17,0)</f>
        <v>259.63</v>
      </c>
      <c r="L108" s="46">
        <v>277.86</v>
      </c>
      <c r="M108" s="6">
        <f t="shared" si="3"/>
        <v>18.23</v>
      </c>
      <c r="N108" s="6">
        <v>200.53</v>
      </c>
      <c r="O108" s="6">
        <f t="shared" si="4"/>
        <v>218.76</v>
      </c>
    </row>
    <row r="109" spans="7:15">
      <c r="G109" s="282">
        <v>107</v>
      </c>
      <c r="H109" s="47" t="s">
        <v>196</v>
      </c>
      <c r="I109" s="6">
        <f>VLOOKUP(H109,'12月（原始作废）'!C:F,4,0)</f>
        <v>3245.4</v>
      </c>
      <c r="J109" s="46">
        <v>3473.25</v>
      </c>
      <c r="K109" s="6">
        <f>VLOOKUP(H109,'12月（原始作废）'!C:S,17,0)</f>
        <v>259.63</v>
      </c>
      <c r="L109" s="46">
        <v>277.86</v>
      </c>
      <c r="M109" s="6">
        <f t="shared" si="3"/>
        <v>18.23</v>
      </c>
      <c r="N109" s="6">
        <v>200.53</v>
      </c>
      <c r="O109" s="6">
        <f t="shared" si="4"/>
        <v>218.76</v>
      </c>
    </row>
    <row r="110" spans="7:15">
      <c r="G110" s="282">
        <v>108</v>
      </c>
      <c r="H110" s="47" t="s">
        <v>198</v>
      </c>
      <c r="I110" s="6">
        <f>VLOOKUP(H110,'12月（原始作废）'!C:F,4,0)</f>
        <v>3245.4</v>
      </c>
      <c r="J110" s="46">
        <v>3473.25</v>
      </c>
      <c r="K110" s="6">
        <f>VLOOKUP(H110,'12月（原始作废）'!C:S,17,0)</f>
        <v>259.63</v>
      </c>
      <c r="L110" s="46">
        <v>277.86</v>
      </c>
      <c r="M110" s="6">
        <f t="shared" si="3"/>
        <v>18.23</v>
      </c>
      <c r="N110" s="6">
        <v>200.53</v>
      </c>
      <c r="O110" s="6">
        <f t="shared" si="4"/>
        <v>218.76</v>
      </c>
    </row>
    <row r="111" spans="7:15">
      <c r="G111" s="282">
        <v>109</v>
      </c>
      <c r="H111" s="47" t="s">
        <v>200</v>
      </c>
      <c r="I111" s="6">
        <f>VLOOKUP(H111,'12月（原始作废）'!C:F,4,0)</f>
        <v>3245.4</v>
      </c>
      <c r="J111" s="46">
        <v>3473.25</v>
      </c>
      <c r="K111" s="6">
        <f>VLOOKUP(H111,'12月（原始作废）'!C:S,17,0)</f>
        <v>259.63</v>
      </c>
      <c r="L111" s="46">
        <v>277.86</v>
      </c>
      <c r="M111" s="6">
        <f t="shared" si="3"/>
        <v>18.23</v>
      </c>
      <c r="N111" s="6">
        <v>200.53</v>
      </c>
      <c r="O111" s="6">
        <f t="shared" si="4"/>
        <v>218.76</v>
      </c>
    </row>
    <row r="112" spans="7:15">
      <c r="G112" s="282">
        <v>110</v>
      </c>
      <c r="H112" s="47" t="s">
        <v>202</v>
      </c>
      <c r="I112" s="6">
        <f>VLOOKUP(H112,'12月（原始作废）'!C:F,4,0)</f>
        <v>3245.4</v>
      </c>
      <c r="J112" s="46">
        <v>3473.25</v>
      </c>
      <c r="K112" s="6">
        <f>VLOOKUP(H112,'12月（原始作废）'!C:S,17,0)</f>
        <v>259.63</v>
      </c>
      <c r="L112" s="46">
        <v>277.86</v>
      </c>
      <c r="M112" s="6">
        <f t="shared" si="3"/>
        <v>18.23</v>
      </c>
      <c r="N112" s="6">
        <v>200.53</v>
      </c>
      <c r="O112" s="6">
        <f t="shared" si="4"/>
        <v>218.76</v>
      </c>
    </row>
    <row r="113" spans="7:15">
      <c r="G113" s="282">
        <v>111</v>
      </c>
      <c r="H113" s="47" t="s">
        <v>204</v>
      </c>
      <c r="I113" s="6">
        <f>VLOOKUP(H113,'12月（原始作废）'!C:F,4,0)</f>
        <v>3245.4</v>
      </c>
      <c r="J113" s="46">
        <v>3473.25</v>
      </c>
      <c r="K113" s="6">
        <f>VLOOKUP(H113,'12月（原始作废）'!C:S,17,0)</f>
        <v>259.63</v>
      </c>
      <c r="L113" s="46">
        <v>277.86</v>
      </c>
      <c r="M113" s="6">
        <f t="shared" si="3"/>
        <v>18.23</v>
      </c>
      <c r="N113" s="6">
        <v>200.53</v>
      </c>
      <c r="O113" s="6">
        <f t="shared" si="4"/>
        <v>218.76</v>
      </c>
    </row>
    <row r="114" spans="7:15">
      <c r="G114" s="282">
        <v>112</v>
      </c>
      <c r="H114" s="47" t="s">
        <v>206</v>
      </c>
      <c r="I114" s="6">
        <f>VLOOKUP(H114,'12月（原始作废）'!C:F,4,0)</f>
        <v>3245.4</v>
      </c>
      <c r="J114" s="46">
        <v>3473.25</v>
      </c>
      <c r="K114" s="6">
        <f>VLOOKUP(H114,'12月（原始作废）'!C:S,17,0)</f>
        <v>259.63</v>
      </c>
      <c r="L114" s="46">
        <v>277.86</v>
      </c>
      <c r="M114" s="6">
        <f t="shared" si="3"/>
        <v>18.23</v>
      </c>
      <c r="N114" s="6">
        <v>200.53</v>
      </c>
      <c r="O114" s="6">
        <f t="shared" si="4"/>
        <v>218.76</v>
      </c>
    </row>
    <row r="115" spans="7:15">
      <c r="G115" s="282">
        <v>113</v>
      </c>
      <c r="H115" s="47" t="s">
        <v>208</v>
      </c>
      <c r="I115" s="6">
        <f>VLOOKUP(H115,'12月（原始作废）'!C:F,4,0)</f>
        <v>3245.4</v>
      </c>
      <c r="J115" s="46">
        <v>3473.25</v>
      </c>
      <c r="K115" s="6">
        <f>VLOOKUP(H115,'12月（原始作废）'!C:S,17,0)</f>
        <v>259.63</v>
      </c>
      <c r="L115" s="46">
        <v>277.86</v>
      </c>
      <c r="M115" s="6">
        <f t="shared" si="3"/>
        <v>18.23</v>
      </c>
      <c r="N115" s="6">
        <v>200.53</v>
      </c>
      <c r="O115" s="6">
        <f t="shared" si="4"/>
        <v>218.76</v>
      </c>
    </row>
    <row r="116" spans="7:15">
      <c r="G116" s="282">
        <v>114</v>
      </c>
      <c r="H116" s="47" t="s">
        <v>213</v>
      </c>
      <c r="I116" s="6">
        <f>VLOOKUP(H116,'12月（原始作废）'!C:F,4,0)</f>
        <v>3245.4</v>
      </c>
      <c r="J116" s="46">
        <v>3473.25</v>
      </c>
      <c r="K116" s="6">
        <f>VLOOKUP(H116,'12月（原始作废）'!C:S,17,0)</f>
        <v>259.63</v>
      </c>
      <c r="L116" s="46">
        <v>277.86</v>
      </c>
      <c r="M116" s="6">
        <f t="shared" si="3"/>
        <v>18.23</v>
      </c>
      <c r="N116" s="6">
        <v>200.53</v>
      </c>
      <c r="O116" s="6">
        <f t="shared" si="4"/>
        <v>218.76</v>
      </c>
    </row>
    <row r="117" spans="7:15">
      <c r="G117" s="282">
        <v>115</v>
      </c>
      <c r="H117" s="47" t="s">
        <v>215</v>
      </c>
      <c r="I117" s="6">
        <f>VLOOKUP(H117,'12月（原始作废）'!C:F,4,0)</f>
        <v>3245.4</v>
      </c>
      <c r="J117" s="46">
        <v>3473.25</v>
      </c>
      <c r="K117" s="6">
        <f>VLOOKUP(H117,'12月（原始作废）'!C:S,17,0)</f>
        <v>259.63</v>
      </c>
      <c r="L117" s="46">
        <v>277.86</v>
      </c>
      <c r="M117" s="6">
        <f t="shared" si="3"/>
        <v>18.23</v>
      </c>
      <c r="N117" s="6">
        <v>200.53</v>
      </c>
      <c r="O117" s="6">
        <f t="shared" si="4"/>
        <v>218.76</v>
      </c>
    </row>
    <row r="118" spans="7:15">
      <c r="G118" s="282">
        <v>116</v>
      </c>
      <c r="H118" s="47" t="s">
        <v>217</v>
      </c>
      <c r="I118" s="6">
        <f>VLOOKUP(H118,'12月（原始作废）'!C:F,4,0)</f>
        <v>3245.4</v>
      </c>
      <c r="J118" s="46">
        <v>3473.25</v>
      </c>
      <c r="K118" s="6">
        <f>VLOOKUP(H118,'12月（原始作废）'!C:S,17,0)</f>
        <v>259.63</v>
      </c>
      <c r="L118" s="46">
        <v>277.86</v>
      </c>
      <c r="M118" s="6">
        <f t="shared" si="3"/>
        <v>18.23</v>
      </c>
      <c r="N118" s="6">
        <v>200.53</v>
      </c>
      <c r="O118" s="6">
        <f t="shared" si="4"/>
        <v>218.76</v>
      </c>
    </row>
    <row r="119" spans="7:15">
      <c r="G119" s="282">
        <v>117</v>
      </c>
      <c r="H119" s="47" t="s">
        <v>219</v>
      </c>
      <c r="I119" s="6">
        <f>VLOOKUP(H119,'12月（原始作废）'!C:F,4,0)</f>
        <v>3245.4</v>
      </c>
      <c r="J119" s="46">
        <v>3473.25</v>
      </c>
      <c r="K119" s="6">
        <f>VLOOKUP(H119,'12月（原始作废）'!C:S,17,0)</f>
        <v>259.63</v>
      </c>
      <c r="L119" s="46">
        <v>277.86</v>
      </c>
      <c r="M119" s="6">
        <f t="shared" si="3"/>
        <v>18.23</v>
      </c>
      <c r="N119" s="6">
        <v>200.53</v>
      </c>
      <c r="O119" s="6">
        <f t="shared" si="4"/>
        <v>218.76</v>
      </c>
    </row>
    <row r="120" spans="7:15">
      <c r="G120" s="282">
        <v>118</v>
      </c>
      <c r="H120" s="47" t="s">
        <v>221</v>
      </c>
      <c r="I120" s="6">
        <f>VLOOKUP(H120,'12月（原始作废）'!C:F,4,0)</f>
        <v>3245.4</v>
      </c>
      <c r="J120" s="46">
        <v>3473.25</v>
      </c>
      <c r="K120" s="6">
        <f>VLOOKUP(H120,'12月（原始作废）'!C:S,17,0)</f>
        <v>259.63</v>
      </c>
      <c r="L120" s="46">
        <v>277.86</v>
      </c>
      <c r="M120" s="6">
        <f t="shared" si="3"/>
        <v>18.23</v>
      </c>
      <c r="N120" s="6">
        <v>200.53</v>
      </c>
      <c r="O120" s="6">
        <f t="shared" si="4"/>
        <v>218.76</v>
      </c>
    </row>
    <row r="121" spans="7:15">
      <c r="G121" s="282">
        <v>119</v>
      </c>
      <c r="H121" s="51" t="s">
        <v>223</v>
      </c>
      <c r="I121" s="6">
        <f>VLOOKUP(H121,'12月（原始作废）'!C:F,4,0)</f>
        <v>3245.4</v>
      </c>
      <c r="J121" s="46">
        <v>3473.25</v>
      </c>
      <c r="K121" s="6">
        <f>VLOOKUP(H121,'12月（原始作废）'!C:S,17,0)</f>
        <v>259.63</v>
      </c>
      <c r="L121" s="46">
        <v>277.86</v>
      </c>
      <c r="M121" s="6">
        <f t="shared" si="3"/>
        <v>18.23</v>
      </c>
      <c r="N121" s="6">
        <v>200.53</v>
      </c>
      <c r="O121" s="6">
        <f t="shared" si="4"/>
        <v>218.76</v>
      </c>
    </row>
    <row r="122" spans="7:15">
      <c r="G122" s="282">
        <v>120</v>
      </c>
      <c r="H122" s="51" t="s">
        <v>225</v>
      </c>
      <c r="I122" s="6">
        <f>VLOOKUP(H122,'12月（原始作废）'!C:F,4,0)</f>
        <v>3245.4</v>
      </c>
      <c r="J122" s="46">
        <v>3473.25</v>
      </c>
      <c r="K122" s="6">
        <f>VLOOKUP(H122,'12月（原始作废）'!C:S,17,0)</f>
        <v>259.63</v>
      </c>
      <c r="L122" s="46">
        <v>277.86</v>
      </c>
      <c r="M122" s="6">
        <f t="shared" si="3"/>
        <v>18.23</v>
      </c>
      <c r="N122" s="6">
        <v>200.53</v>
      </c>
      <c r="O122" s="6">
        <f t="shared" si="4"/>
        <v>218.76</v>
      </c>
    </row>
    <row r="123" spans="7:15">
      <c r="G123" s="282">
        <v>121</v>
      </c>
      <c r="H123" s="47" t="s">
        <v>228</v>
      </c>
      <c r="I123" s="6">
        <f>VLOOKUP(H123,'12月（原始作废）'!C:F,4,0)</f>
        <v>3245.4</v>
      </c>
      <c r="J123" s="46">
        <v>3473.25</v>
      </c>
      <c r="K123" s="6">
        <f>VLOOKUP(H123,'12月（原始作废）'!C:S,17,0)</f>
        <v>259.63</v>
      </c>
      <c r="L123" s="46">
        <v>277.86</v>
      </c>
      <c r="M123" s="6">
        <f t="shared" si="3"/>
        <v>18.23</v>
      </c>
      <c r="N123" s="6">
        <v>200.53</v>
      </c>
      <c r="O123" s="6">
        <f t="shared" si="4"/>
        <v>218.76</v>
      </c>
    </row>
    <row r="124" spans="7:15">
      <c r="G124" s="282">
        <v>122</v>
      </c>
      <c r="H124" s="47" t="s">
        <v>231</v>
      </c>
      <c r="I124" s="6">
        <f>VLOOKUP(H124,'12月（原始作废）'!C:F,4,0)</f>
        <v>3245.4</v>
      </c>
      <c r="J124" s="46">
        <v>3473.25</v>
      </c>
      <c r="K124" s="6">
        <f>VLOOKUP(H124,'12月（原始作废）'!C:S,17,0)</f>
        <v>259.63</v>
      </c>
      <c r="L124" s="46">
        <v>277.86</v>
      </c>
      <c r="M124" s="6">
        <f t="shared" si="3"/>
        <v>18.23</v>
      </c>
      <c r="N124" s="6">
        <v>200.53</v>
      </c>
      <c r="O124" s="6">
        <f t="shared" si="4"/>
        <v>218.76</v>
      </c>
    </row>
    <row r="125" spans="7:15">
      <c r="G125" s="282">
        <v>123</v>
      </c>
      <c r="H125" s="47" t="s">
        <v>234</v>
      </c>
      <c r="I125" s="6">
        <f>VLOOKUP(H125,'12月（原始作废）'!C:F,4,0)</f>
        <v>3245.4</v>
      </c>
      <c r="J125" s="46">
        <v>3473.25</v>
      </c>
      <c r="K125" s="6">
        <f>VLOOKUP(H125,'12月（原始作废）'!C:S,17,0)</f>
        <v>259.63</v>
      </c>
      <c r="L125" s="46">
        <v>277.86</v>
      </c>
      <c r="M125" s="6">
        <f t="shared" si="3"/>
        <v>18.23</v>
      </c>
      <c r="N125" s="6">
        <v>200.53</v>
      </c>
      <c r="O125" s="6">
        <f t="shared" si="4"/>
        <v>218.76</v>
      </c>
    </row>
    <row r="126" spans="7:15">
      <c r="G126" s="282">
        <v>124</v>
      </c>
      <c r="H126" s="51" t="s">
        <v>236</v>
      </c>
      <c r="I126" s="6">
        <f>VLOOKUP(H126,'12月（原始作废）'!C:F,4,0)</f>
        <v>3245.4</v>
      </c>
      <c r="J126" s="46">
        <v>3473.25</v>
      </c>
      <c r="K126" s="6">
        <f>VLOOKUP(H126,'12月（原始作废）'!C:S,17,0)</f>
        <v>259.63</v>
      </c>
      <c r="L126" s="46">
        <v>277.86</v>
      </c>
      <c r="M126" s="6">
        <f t="shared" si="3"/>
        <v>18.23</v>
      </c>
      <c r="N126" s="6">
        <v>200.53</v>
      </c>
      <c r="O126" s="6">
        <f t="shared" si="4"/>
        <v>218.76</v>
      </c>
    </row>
    <row r="127" spans="7:15">
      <c r="G127" s="282">
        <v>125</v>
      </c>
      <c r="H127" s="51" t="s">
        <v>238</v>
      </c>
      <c r="I127" s="6">
        <f>VLOOKUP(H127,'12月（原始作废）'!C:F,4,0)</f>
        <v>3245.4</v>
      </c>
      <c r="J127" s="46">
        <v>3473.25</v>
      </c>
      <c r="K127" s="6">
        <f>VLOOKUP(H127,'12月（原始作废）'!C:S,17,0)</f>
        <v>259.63</v>
      </c>
      <c r="L127" s="46">
        <v>277.86</v>
      </c>
      <c r="M127" s="6">
        <f t="shared" si="3"/>
        <v>18.23</v>
      </c>
      <c r="N127" s="6">
        <v>200.53</v>
      </c>
      <c r="O127" s="6">
        <f t="shared" si="4"/>
        <v>218.76</v>
      </c>
    </row>
    <row r="128" spans="7:15">
      <c r="G128" s="282">
        <v>126</v>
      </c>
      <c r="H128" s="51" t="s">
        <v>240</v>
      </c>
      <c r="I128" s="6">
        <f>VLOOKUP(H128,'12月（原始作废）'!C:F,4,0)</f>
        <v>3245.4</v>
      </c>
      <c r="J128" s="46">
        <v>3473.25</v>
      </c>
      <c r="K128" s="6">
        <f>VLOOKUP(H128,'12月（原始作废）'!C:S,17,0)</f>
        <v>259.63</v>
      </c>
      <c r="L128" s="46">
        <v>277.86</v>
      </c>
      <c r="M128" s="6">
        <f t="shared" si="3"/>
        <v>18.23</v>
      </c>
      <c r="N128" s="6">
        <v>200.53</v>
      </c>
      <c r="O128" s="6">
        <f t="shared" si="4"/>
        <v>218.76</v>
      </c>
    </row>
    <row r="129" spans="7:15">
      <c r="G129" s="282">
        <v>127</v>
      </c>
      <c r="H129" s="51" t="s">
        <v>242</v>
      </c>
      <c r="I129" s="6">
        <f>VLOOKUP(H129,'12月（原始作废）'!C:F,4,0)</f>
        <v>3245.4</v>
      </c>
      <c r="J129" s="46">
        <v>3473.25</v>
      </c>
      <c r="K129" s="6">
        <f>VLOOKUP(H129,'12月（原始作废）'!C:S,17,0)</f>
        <v>259.63</v>
      </c>
      <c r="L129" s="46">
        <v>277.86</v>
      </c>
      <c r="M129" s="6">
        <f t="shared" si="3"/>
        <v>18.23</v>
      </c>
      <c r="N129" s="6">
        <v>200.53</v>
      </c>
      <c r="O129" s="6">
        <f t="shared" si="4"/>
        <v>218.76</v>
      </c>
    </row>
    <row r="130" spans="7:15">
      <c r="G130" s="282">
        <v>128</v>
      </c>
      <c r="H130" s="47" t="s">
        <v>244</v>
      </c>
      <c r="I130" s="6">
        <f>VLOOKUP(H130,'12月（原始作废）'!C:F,4,0)</f>
        <v>3245.4</v>
      </c>
      <c r="J130" s="46">
        <v>3473.25</v>
      </c>
      <c r="K130" s="6">
        <f>VLOOKUP(H130,'12月（原始作废）'!C:S,17,0)</f>
        <v>259.63</v>
      </c>
      <c r="L130" s="46">
        <v>277.86</v>
      </c>
      <c r="M130" s="6">
        <f t="shared" si="3"/>
        <v>18.23</v>
      </c>
      <c r="N130" s="6">
        <v>200.53</v>
      </c>
      <c r="O130" s="6">
        <f t="shared" si="4"/>
        <v>218.76</v>
      </c>
    </row>
    <row r="131" spans="7:15">
      <c r="G131" s="282">
        <v>129</v>
      </c>
      <c r="H131" s="47" t="s">
        <v>246</v>
      </c>
      <c r="I131" s="6">
        <f>VLOOKUP(H131,'12月（原始作废）'!C:F,4,0)</f>
        <v>3245.4</v>
      </c>
      <c r="J131" s="46">
        <v>3473.25</v>
      </c>
      <c r="K131" s="6">
        <f>VLOOKUP(H131,'12月（原始作废）'!C:S,17,0)</f>
        <v>259.63</v>
      </c>
      <c r="L131" s="46">
        <v>277.86</v>
      </c>
      <c r="M131" s="6">
        <f t="shared" ref="M131:M194" si="5">L131-K131</f>
        <v>18.23</v>
      </c>
      <c r="N131" s="6">
        <v>200.53</v>
      </c>
      <c r="O131" s="6">
        <f t="shared" si="4"/>
        <v>218.76</v>
      </c>
    </row>
    <row r="132" spans="7:15">
      <c r="G132" s="282">
        <v>130</v>
      </c>
      <c r="H132" s="47" t="s">
        <v>248</v>
      </c>
      <c r="I132" s="6">
        <f>VLOOKUP(H132,'12月（原始作废）'!C:F,4,0)</f>
        <v>3245.4</v>
      </c>
      <c r="J132" s="46">
        <v>3473.25</v>
      </c>
      <c r="K132" s="6">
        <f>VLOOKUP(H132,'12月（原始作废）'!C:S,17,0)</f>
        <v>259.63</v>
      </c>
      <c r="L132" s="46">
        <v>277.86</v>
      </c>
      <c r="M132" s="6">
        <f t="shared" si="5"/>
        <v>18.23</v>
      </c>
      <c r="N132" s="6">
        <v>200.53</v>
      </c>
      <c r="O132" s="6">
        <f t="shared" ref="O132:O195" si="6">M132+N132</f>
        <v>218.76</v>
      </c>
    </row>
    <row r="133" spans="7:15">
      <c r="G133" s="282">
        <v>131</v>
      </c>
      <c r="H133" s="47" t="s">
        <v>250</v>
      </c>
      <c r="I133" s="6">
        <f>VLOOKUP(H133,'12月（原始作废）'!C:F,4,0)</f>
        <v>3245.4</v>
      </c>
      <c r="J133" s="46">
        <v>3473.25</v>
      </c>
      <c r="K133" s="6">
        <f>VLOOKUP(H133,'12月（原始作废）'!C:S,17,0)</f>
        <v>259.63</v>
      </c>
      <c r="L133" s="46">
        <v>277.86</v>
      </c>
      <c r="M133" s="6">
        <f t="shared" si="5"/>
        <v>18.23</v>
      </c>
      <c r="N133" s="6">
        <v>200.53</v>
      </c>
      <c r="O133" s="6">
        <f t="shared" si="6"/>
        <v>218.76</v>
      </c>
    </row>
    <row r="134" spans="7:15">
      <c r="G134" s="282">
        <v>132</v>
      </c>
      <c r="H134" s="51" t="s">
        <v>252</v>
      </c>
      <c r="I134" s="6">
        <f>VLOOKUP(H134,'12月（原始作废）'!C:F,4,0)</f>
        <v>3245.4</v>
      </c>
      <c r="J134" s="46">
        <v>3473.25</v>
      </c>
      <c r="K134" s="6">
        <f>VLOOKUP(H134,'12月（原始作废）'!C:S,17,0)</f>
        <v>259.63</v>
      </c>
      <c r="L134" s="46">
        <v>277.86</v>
      </c>
      <c r="M134" s="6">
        <f t="shared" si="5"/>
        <v>18.23</v>
      </c>
      <c r="N134" s="6">
        <v>200.53</v>
      </c>
      <c r="O134" s="6">
        <f t="shared" si="6"/>
        <v>218.76</v>
      </c>
    </row>
    <row r="135" spans="7:15">
      <c r="G135" s="282">
        <v>133</v>
      </c>
      <c r="H135" s="47" t="s">
        <v>254</v>
      </c>
      <c r="I135" s="6">
        <f>VLOOKUP(H135,'12月（原始作废）'!C:F,4,0)</f>
        <v>3245.4</v>
      </c>
      <c r="J135" s="46">
        <v>3473.25</v>
      </c>
      <c r="K135" s="6">
        <f>VLOOKUP(H135,'12月（原始作废）'!C:S,17,0)</f>
        <v>259.63</v>
      </c>
      <c r="L135" s="46">
        <v>277.86</v>
      </c>
      <c r="M135" s="6">
        <f t="shared" si="5"/>
        <v>18.23</v>
      </c>
      <c r="N135" s="6">
        <v>200.53</v>
      </c>
      <c r="O135" s="6">
        <f t="shared" si="6"/>
        <v>218.76</v>
      </c>
    </row>
    <row r="136" spans="7:15">
      <c r="G136" s="282">
        <v>134</v>
      </c>
      <c r="H136" s="47" t="s">
        <v>259</v>
      </c>
      <c r="I136" s="6">
        <f>VLOOKUP(H136,'12月（原始作废）'!C:F,4,0)</f>
        <v>3245.4</v>
      </c>
      <c r="J136" s="46">
        <v>3473.25</v>
      </c>
      <c r="K136" s="6">
        <f>VLOOKUP(H136,'12月（原始作废）'!C:S,17,0)</f>
        <v>259.63</v>
      </c>
      <c r="L136" s="46">
        <v>277.86</v>
      </c>
      <c r="M136" s="6">
        <f t="shared" si="5"/>
        <v>18.23</v>
      </c>
      <c r="N136" s="6">
        <v>200.53</v>
      </c>
      <c r="O136" s="6">
        <f t="shared" si="6"/>
        <v>218.76</v>
      </c>
    </row>
    <row r="137" spans="7:15">
      <c r="G137" s="282">
        <v>135</v>
      </c>
      <c r="H137" s="47" t="s">
        <v>261</v>
      </c>
      <c r="I137" s="6">
        <f>VLOOKUP(H137,'12月（原始作废）'!C:F,4,0)</f>
        <v>3245.4</v>
      </c>
      <c r="J137" s="46">
        <v>3473.25</v>
      </c>
      <c r="K137" s="6">
        <f>VLOOKUP(H137,'12月（原始作废）'!C:S,17,0)</f>
        <v>259.63</v>
      </c>
      <c r="L137" s="46">
        <v>277.86</v>
      </c>
      <c r="M137" s="6">
        <f t="shared" si="5"/>
        <v>18.23</v>
      </c>
      <c r="N137" s="6">
        <v>200.53</v>
      </c>
      <c r="O137" s="6">
        <f t="shared" si="6"/>
        <v>218.76</v>
      </c>
    </row>
    <row r="138" spans="7:15">
      <c r="G138" s="282">
        <v>136</v>
      </c>
      <c r="H138" s="51" t="s">
        <v>265</v>
      </c>
      <c r="I138" s="6">
        <f>VLOOKUP(H138,'12月（原始作废）'!C:F,4,0)</f>
        <v>3245.4</v>
      </c>
      <c r="J138" s="46">
        <v>3473.25</v>
      </c>
      <c r="K138" s="6">
        <f>VLOOKUP(H138,'12月（原始作废）'!C:S,17,0)</f>
        <v>259.63</v>
      </c>
      <c r="L138" s="46">
        <v>277.86</v>
      </c>
      <c r="M138" s="6">
        <f t="shared" si="5"/>
        <v>18.23</v>
      </c>
      <c r="N138" s="6">
        <v>200.53</v>
      </c>
      <c r="O138" s="6">
        <f t="shared" si="6"/>
        <v>218.76</v>
      </c>
    </row>
    <row r="139" spans="7:15">
      <c r="G139" s="282">
        <v>137</v>
      </c>
      <c r="H139" s="47" t="s">
        <v>268</v>
      </c>
      <c r="I139" s="6">
        <f>VLOOKUP(H139,'12月（原始作废）'!C:F,4,0)</f>
        <v>3245.4</v>
      </c>
      <c r="J139" s="46">
        <v>3473.25</v>
      </c>
      <c r="K139" s="6">
        <f>VLOOKUP(H139,'12月（原始作废）'!C:S,17,0)</f>
        <v>259.63</v>
      </c>
      <c r="L139" s="46">
        <v>277.86</v>
      </c>
      <c r="M139" s="6">
        <f t="shared" si="5"/>
        <v>18.23</v>
      </c>
      <c r="N139" s="6">
        <v>200.53</v>
      </c>
      <c r="O139" s="6">
        <f t="shared" si="6"/>
        <v>218.76</v>
      </c>
    </row>
    <row r="140" spans="7:15">
      <c r="G140" s="282">
        <v>138</v>
      </c>
      <c r="H140" s="47" t="s">
        <v>270</v>
      </c>
      <c r="I140" s="6">
        <f>VLOOKUP(H140,'12月（原始作废）'!C:F,4,0)</f>
        <v>3245.4</v>
      </c>
      <c r="J140" s="46">
        <v>3473.25</v>
      </c>
      <c r="K140" s="6">
        <f>VLOOKUP(H140,'12月（原始作废）'!C:S,17,0)</f>
        <v>259.63</v>
      </c>
      <c r="L140" s="46">
        <v>277.86</v>
      </c>
      <c r="M140" s="6">
        <f t="shared" si="5"/>
        <v>18.23</v>
      </c>
      <c r="N140" s="6">
        <v>200.53</v>
      </c>
      <c r="O140" s="6">
        <f t="shared" si="6"/>
        <v>218.76</v>
      </c>
    </row>
    <row r="141" spans="7:15">
      <c r="G141" s="282">
        <v>139</v>
      </c>
      <c r="H141" s="47" t="s">
        <v>273</v>
      </c>
      <c r="I141" s="6">
        <f>VLOOKUP(H141,'12月（原始作废）'!C:F,4,0)</f>
        <v>3245.4</v>
      </c>
      <c r="J141" s="46">
        <v>3473.25</v>
      </c>
      <c r="K141" s="6">
        <f>VLOOKUP(H141,'12月（原始作废）'!C:S,17,0)</f>
        <v>259.63</v>
      </c>
      <c r="L141" s="46">
        <v>277.86</v>
      </c>
      <c r="M141" s="6">
        <f t="shared" si="5"/>
        <v>18.23</v>
      </c>
      <c r="N141" s="6">
        <v>200.53</v>
      </c>
      <c r="O141" s="6">
        <f t="shared" si="6"/>
        <v>218.76</v>
      </c>
    </row>
    <row r="142" spans="7:15">
      <c r="G142" s="282">
        <v>140</v>
      </c>
      <c r="H142" s="47" t="s">
        <v>275</v>
      </c>
      <c r="I142" s="6">
        <f>VLOOKUP(H142,'12月（原始作废）'!C:F,4,0)</f>
        <v>3245.4</v>
      </c>
      <c r="J142" s="46">
        <v>3473.25</v>
      </c>
      <c r="K142" s="6">
        <f>VLOOKUP(H142,'12月（原始作废）'!C:S,17,0)</f>
        <v>259.63</v>
      </c>
      <c r="L142" s="46">
        <v>277.86</v>
      </c>
      <c r="M142" s="6">
        <f t="shared" si="5"/>
        <v>18.23</v>
      </c>
      <c r="N142" s="6">
        <v>200.53</v>
      </c>
      <c r="O142" s="6">
        <f t="shared" si="6"/>
        <v>218.76</v>
      </c>
    </row>
    <row r="143" spans="7:15">
      <c r="G143" s="282">
        <v>141</v>
      </c>
      <c r="H143" s="47" t="s">
        <v>277</v>
      </c>
      <c r="I143" s="6">
        <f>VLOOKUP(H143,'12月（原始作废）'!C:F,4,0)</f>
        <v>3245.4</v>
      </c>
      <c r="J143" s="46">
        <v>3473.25</v>
      </c>
      <c r="K143" s="6">
        <f>VLOOKUP(H143,'12月（原始作废）'!C:S,17,0)</f>
        <v>259.63</v>
      </c>
      <c r="L143" s="46">
        <v>277.86</v>
      </c>
      <c r="M143" s="6">
        <f t="shared" si="5"/>
        <v>18.23</v>
      </c>
      <c r="N143" s="6">
        <v>200.53</v>
      </c>
      <c r="O143" s="6">
        <f t="shared" si="6"/>
        <v>218.76</v>
      </c>
    </row>
    <row r="144" spans="7:15">
      <c r="G144" s="282">
        <v>142</v>
      </c>
      <c r="H144" s="47" t="s">
        <v>279</v>
      </c>
      <c r="I144" s="6">
        <f>VLOOKUP(H144,'12月（原始作废）'!C:F,4,0)</f>
        <v>3245.4</v>
      </c>
      <c r="J144" s="46">
        <v>3473.25</v>
      </c>
      <c r="K144" s="6">
        <f>VLOOKUP(H144,'12月（原始作废）'!C:S,17,0)</f>
        <v>259.63</v>
      </c>
      <c r="L144" s="46">
        <v>277.86</v>
      </c>
      <c r="M144" s="6">
        <f t="shared" si="5"/>
        <v>18.23</v>
      </c>
      <c r="N144" s="6">
        <v>200.53</v>
      </c>
      <c r="O144" s="6">
        <f t="shared" si="6"/>
        <v>218.76</v>
      </c>
    </row>
    <row r="145" spans="7:15">
      <c r="G145" s="282">
        <v>143</v>
      </c>
      <c r="H145" s="47" t="s">
        <v>281</v>
      </c>
      <c r="I145" s="6">
        <f>VLOOKUP(H145,'12月（原始作废）'!C:F,4,0)</f>
        <v>3245.4</v>
      </c>
      <c r="J145" s="46">
        <v>3473.25</v>
      </c>
      <c r="K145" s="6">
        <f>VLOOKUP(H145,'12月（原始作废）'!C:S,17,0)</f>
        <v>259.63</v>
      </c>
      <c r="L145" s="46">
        <v>277.86</v>
      </c>
      <c r="M145" s="6">
        <f t="shared" si="5"/>
        <v>18.23</v>
      </c>
      <c r="N145" s="6">
        <v>200.53</v>
      </c>
      <c r="O145" s="6">
        <f t="shared" si="6"/>
        <v>218.76</v>
      </c>
    </row>
    <row r="146" spans="7:15">
      <c r="G146" s="282">
        <v>144</v>
      </c>
      <c r="H146" s="47" t="s">
        <v>285</v>
      </c>
      <c r="I146" s="6">
        <f>VLOOKUP(H146,'12月（原始作废）'!C:F,4,0)</f>
        <v>3245.4</v>
      </c>
      <c r="J146" s="46">
        <v>3473.25</v>
      </c>
      <c r="K146" s="6">
        <f>VLOOKUP(H146,'12月（原始作废）'!C:S,17,0)</f>
        <v>259.63</v>
      </c>
      <c r="L146" s="46">
        <v>277.86</v>
      </c>
      <c r="M146" s="6">
        <f t="shared" si="5"/>
        <v>18.23</v>
      </c>
      <c r="N146" s="6">
        <v>200.53</v>
      </c>
      <c r="O146" s="6">
        <f t="shared" si="6"/>
        <v>218.76</v>
      </c>
    </row>
    <row r="147" spans="7:15">
      <c r="G147" s="282">
        <v>145</v>
      </c>
      <c r="H147" s="47" t="s">
        <v>290</v>
      </c>
      <c r="I147" s="6">
        <f>VLOOKUP(H147,'12月（原始作废）'!C:F,4,0)</f>
        <v>3245.4</v>
      </c>
      <c r="J147" s="46">
        <v>3473.25</v>
      </c>
      <c r="K147" s="6">
        <f>VLOOKUP(H147,'12月（原始作废）'!C:S,17,0)</f>
        <v>259.63</v>
      </c>
      <c r="L147" s="46">
        <v>277.86</v>
      </c>
      <c r="M147" s="6">
        <f t="shared" si="5"/>
        <v>18.23</v>
      </c>
      <c r="N147" s="6">
        <v>200.53</v>
      </c>
      <c r="O147" s="6">
        <f t="shared" si="6"/>
        <v>218.76</v>
      </c>
    </row>
    <row r="148" spans="7:15">
      <c r="G148" s="282">
        <v>146</v>
      </c>
      <c r="H148" s="47" t="s">
        <v>292</v>
      </c>
      <c r="I148" s="6">
        <f>VLOOKUP(H148,'12月（原始作废）'!C:F,4,0)</f>
        <v>3245.4</v>
      </c>
      <c r="J148" s="46">
        <v>3473.25</v>
      </c>
      <c r="K148" s="6">
        <f>VLOOKUP(H148,'12月（原始作废）'!C:S,17,0)</f>
        <v>259.63</v>
      </c>
      <c r="L148" s="46">
        <v>277.86</v>
      </c>
      <c r="M148" s="6">
        <f t="shared" si="5"/>
        <v>18.23</v>
      </c>
      <c r="N148" s="6">
        <v>200.53</v>
      </c>
      <c r="O148" s="6">
        <f t="shared" si="6"/>
        <v>218.76</v>
      </c>
    </row>
    <row r="149" spans="7:15">
      <c r="G149" s="282">
        <v>147</v>
      </c>
      <c r="H149" s="47" t="s">
        <v>294</v>
      </c>
      <c r="I149" s="6">
        <f>VLOOKUP(H149,'12月（原始作废）'!C:F,4,0)</f>
        <v>3245.4</v>
      </c>
      <c r="J149" s="46">
        <v>3473.25</v>
      </c>
      <c r="K149" s="6">
        <f>VLOOKUP(H149,'12月（原始作废）'!C:S,17,0)</f>
        <v>259.63</v>
      </c>
      <c r="L149" s="46">
        <v>277.86</v>
      </c>
      <c r="M149" s="6">
        <f t="shared" si="5"/>
        <v>18.23</v>
      </c>
      <c r="N149" s="6">
        <v>200.53</v>
      </c>
      <c r="O149" s="6">
        <f t="shared" si="6"/>
        <v>218.76</v>
      </c>
    </row>
    <row r="150" spans="7:15">
      <c r="G150" s="282">
        <v>148</v>
      </c>
      <c r="H150" s="47" t="s">
        <v>296</v>
      </c>
      <c r="I150" s="6">
        <f>VLOOKUP(H150,'12月（原始作废）'!C:F,4,0)</f>
        <v>3245.4</v>
      </c>
      <c r="J150" s="46">
        <v>3473.25</v>
      </c>
      <c r="K150" s="6">
        <f>VLOOKUP(H150,'12月（原始作废）'!C:S,17,0)</f>
        <v>259.63</v>
      </c>
      <c r="L150" s="46">
        <v>277.86</v>
      </c>
      <c r="M150" s="6">
        <f t="shared" si="5"/>
        <v>18.23</v>
      </c>
      <c r="N150" s="6">
        <v>200.53</v>
      </c>
      <c r="O150" s="6">
        <f t="shared" si="6"/>
        <v>218.76</v>
      </c>
    </row>
    <row r="151" spans="7:15">
      <c r="G151" s="282">
        <v>149</v>
      </c>
      <c r="H151" s="47" t="s">
        <v>298</v>
      </c>
      <c r="I151" s="6">
        <f>VLOOKUP(H151,'12月（原始作废）'!C:F,4,0)</f>
        <v>3245.4</v>
      </c>
      <c r="J151" s="46">
        <v>3473.25</v>
      </c>
      <c r="K151" s="6">
        <f>VLOOKUP(H151,'12月（原始作废）'!C:S,17,0)</f>
        <v>259.63</v>
      </c>
      <c r="L151" s="46">
        <v>277.86</v>
      </c>
      <c r="M151" s="6">
        <f t="shared" si="5"/>
        <v>18.23</v>
      </c>
      <c r="N151" s="6">
        <v>200.53</v>
      </c>
      <c r="O151" s="6">
        <f t="shared" si="6"/>
        <v>218.76</v>
      </c>
    </row>
    <row r="152" spans="7:15">
      <c r="G152" s="282">
        <v>150</v>
      </c>
      <c r="H152" s="47" t="s">
        <v>300</v>
      </c>
      <c r="I152" s="6">
        <f>VLOOKUP(H152,'12月（原始作废）'!C:F,4,0)</f>
        <v>3245.4</v>
      </c>
      <c r="J152" s="46">
        <v>3473.25</v>
      </c>
      <c r="K152" s="6">
        <f>VLOOKUP(H152,'12月（原始作废）'!C:S,17,0)</f>
        <v>259.63</v>
      </c>
      <c r="L152" s="46">
        <v>277.86</v>
      </c>
      <c r="M152" s="6">
        <f t="shared" si="5"/>
        <v>18.23</v>
      </c>
      <c r="N152" s="6">
        <v>200.53</v>
      </c>
      <c r="O152" s="6">
        <f t="shared" si="6"/>
        <v>218.76</v>
      </c>
    </row>
    <row r="153" spans="7:15">
      <c r="G153" s="282">
        <v>151</v>
      </c>
      <c r="H153" s="47" t="s">
        <v>302</v>
      </c>
      <c r="I153" s="6">
        <f>VLOOKUP(H153,'12月（原始作废）'!C:F,4,0)</f>
        <v>3245.4</v>
      </c>
      <c r="J153" s="46">
        <v>3473.25</v>
      </c>
      <c r="K153" s="6">
        <f>VLOOKUP(H153,'12月（原始作废）'!C:S,17,0)</f>
        <v>259.63</v>
      </c>
      <c r="L153" s="46">
        <v>277.86</v>
      </c>
      <c r="M153" s="6">
        <f t="shared" si="5"/>
        <v>18.23</v>
      </c>
      <c r="N153" s="6">
        <v>200.53</v>
      </c>
      <c r="O153" s="6">
        <f t="shared" si="6"/>
        <v>218.76</v>
      </c>
    </row>
    <row r="154" spans="7:15">
      <c r="G154" s="282">
        <v>152</v>
      </c>
      <c r="H154" s="47" t="s">
        <v>304</v>
      </c>
      <c r="I154" s="6">
        <f>VLOOKUP(H154,'12月（原始作废）'!C:F,4,0)</f>
        <v>3245.4</v>
      </c>
      <c r="J154" s="46">
        <v>3473.25</v>
      </c>
      <c r="K154" s="6">
        <f>VLOOKUP(H154,'12月（原始作废）'!C:S,17,0)</f>
        <v>259.63</v>
      </c>
      <c r="L154" s="46">
        <v>277.86</v>
      </c>
      <c r="M154" s="6">
        <f t="shared" si="5"/>
        <v>18.23</v>
      </c>
      <c r="N154" s="6">
        <v>200.53</v>
      </c>
      <c r="O154" s="6">
        <f t="shared" si="6"/>
        <v>218.76</v>
      </c>
    </row>
    <row r="155" spans="7:15">
      <c r="G155" s="282">
        <v>153</v>
      </c>
      <c r="H155" s="47" t="s">
        <v>310</v>
      </c>
      <c r="I155" s="6">
        <f>VLOOKUP(H155,'12月（原始作废）'!C:F,4,0)</f>
        <v>3245.4</v>
      </c>
      <c r="J155" s="46">
        <v>3473.25</v>
      </c>
      <c r="K155" s="6">
        <f>VLOOKUP(H155,'12月（原始作废）'!C:S,17,0)</f>
        <v>259.63</v>
      </c>
      <c r="L155" s="46">
        <v>277.86</v>
      </c>
      <c r="M155" s="6">
        <f t="shared" si="5"/>
        <v>18.23</v>
      </c>
      <c r="N155" s="6">
        <v>200.53</v>
      </c>
      <c r="O155" s="6">
        <f t="shared" si="6"/>
        <v>218.76</v>
      </c>
    </row>
    <row r="156" spans="7:15">
      <c r="G156" s="282">
        <v>154</v>
      </c>
      <c r="H156" s="47" t="s">
        <v>312</v>
      </c>
      <c r="I156" s="6">
        <f>VLOOKUP(H156,'12月（原始作废）'!C:F,4,0)</f>
        <v>3245.4</v>
      </c>
      <c r="J156" s="46">
        <v>3473.25</v>
      </c>
      <c r="K156" s="6">
        <f>VLOOKUP(H156,'12月（原始作废）'!C:S,17,0)</f>
        <v>259.63</v>
      </c>
      <c r="L156" s="46">
        <v>277.86</v>
      </c>
      <c r="M156" s="6">
        <f t="shared" si="5"/>
        <v>18.23</v>
      </c>
      <c r="N156" s="6">
        <v>200.53</v>
      </c>
      <c r="O156" s="6">
        <f t="shared" si="6"/>
        <v>218.76</v>
      </c>
    </row>
    <row r="157" spans="7:15">
      <c r="G157" s="282">
        <v>155</v>
      </c>
      <c r="H157" s="47" t="s">
        <v>314</v>
      </c>
      <c r="I157" s="6">
        <f>VLOOKUP(H157,'12月（原始作废）'!C:F,4,0)</f>
        <v>3245.4</v>
      </c>
      <c r="J157" s="46">
        <v>3473.25</v>
      </c>
      <c r="K157" s="6">
        <f>VLOOKUP(H157,'12月（原始作废）'!C:S,17,0)</f>
        <v>259.63</v>
      </c>
      <c r="L157" s="46">
        <v>277.86</v>
      </c>
      <c r="M157" s="6">
        <f t="shared" si="5"/>
        <v>18.23</v>
      </c>
      <c r="N157" s="6">
        <v>200.53</v>
      </c>
      <c r="O157" s="6">
        <f t="shared" si="6"/>
        <v>218.76</v>
      </c>
    </row>
    <row r="158" spans="7:15">
      <c r="G158" s="282">
        <v>156</v>
      </c>
      <c r="H158" s="47" t="s">
        <v>316</v>
      </c>
      <c r="I158" s="6">
        <f>VLOOKUP(H158,'12月（原始作废）'!C:F,4,0)</f>
        <v>3245.4</v>
      </c>
      <c r="J158" s="46">
        <v>3473.25</v>
      </c>
      <c r="K158" s="6">
        <f>VLOOKUP(H158,'12月（原始作废）'!C:S,17,0)</f>
        <v>259.63</v>
      </c>
      <c r="L158" s="46">
        <v>277.86</v>
      </c>
      <c r="M158" s="6">
        <f t="shared" si="5"/>
        <v>18.23</v>
      </c>
      <c r="N158" s="6">
        <v>200.53</v>
      </c>
      <c r="O158" s="6">
        <f t="shared" si="6"/>
        <v>218.76</v>
      </c>
    </row>
    <row r="159" spans="7:15">
      <c r="G159" s="282">
        <v>157</v>
      </c>
      <c r="H159" s="47" t="s">
        <v>318</v>
      </c>
      <c r="I159" s="6">
        <f>VLOOKUP(H159,'12月（原始作废）'!C:F,4,0)</f>
        <v>3245.4</v>
      </c>
      <c r="J159" s="46">
        <v>3473.25</v>
      </c>
      <c r="K159" s="6">
        <f>VLOOKUP(H159,'12月（原始作废）'!C:S,17,0)</f>
        <v>259.63</v>
      </c>
      <c r="L159" s="46">
        <v>277.86</v>
      </c>
      <c r="M159" s="6">
        <f t="shared" si="5"/>
        <v>18.23</v>
      </c>
      <c r="N159" s="6">
        <v>200.53</v>
      </c>
      <c r="O159" s="6">
        <f t="shared" si="6"/>
        <v>218.76</v>
      </c>
    </row>
    <row r="160" spans="7:15">
      <c r="G160" s="282">
        <v>158</v>
      </c>
      <c r="H160" s="47" t="s">
        <v>320</v>
      </c>
      <c r="I160" s="6">
        <f>VLOOKUP(H160,'12月（原始作废）'!C:F,4,0)</f>
        <v>3245.4</v>
      </c>
      <c r="J160" s="46">
        <v>3473.25</v>
      </c>
      <c r="K160" s="6">
        <f>VLOOKUP(H160,'12月（原始作废）'!C:S,17,0)</f>
        <v>259.63</v>
      </c>
      <c r="L160" s="46">
        <v>277.86</v>
      </c>
      <c r="M160" s="6">
        <f t="shared" si="5"/>
        <v>18.23</v>
      </c>
      <c r="N160" s="6">
        <v>200.53</v>
      </c>
      <c r="O160" s="6">
        <f t="shared" si="6"/>
        <v>218.76</v>
      </c>
    </row>
    <row r="161" spans="7:15">
      <c r="G161" s="282">
        <v>159</v>
      </c>
      <c r="H161" s="47" t="s">
        <v>322</v>
      </c>
      <c r="I161" s="6">
        <f>VLOOKUP(H161,'12月（原始作废）'!C:F,4,0)</f>
        <v>3245.4</v>
      </c>
      <c r="J161" s="46">
        <v>3473.25</v>
      </c>
      <c r="K161" s="6">
        <f>VLOOKUP(H161,'12月（原始作废）'!C:S,17,0)</f>
        <v>259.63</v>
      </c>
      <c r="L161" s="46">
        <v>277.86</v>
      </c>
      <c r="M161" s="6">
        <f t="shared" si="5"/>
        <v>18.23</v>
      </c>
      <c r="N161" s="6">
        <v>200.53</v>
      </c>
      <c r="O161" s="6">
        <f t="shared" si="6"/>
        <v>218.76</v>
      </c>
    </row>
    <row r="162" spans="7:15">
      <c r="G162" s="282">
        <v>160</v>
      </c>
      <c r="H162" s="47" t="s">
        <v>324</v>
      </c>
      <c r="I162" s="6">
        <f>VLOOKUP(H162,'12月（原始作废）'!C:F,4,0)</f>
        <v>3245.4</v>
      </c>
      <c r="J162" s="46">
        <v>3473.25</v>
      </c>
      <c r="K162" s="6">
        <f>VLOOKUP(H162,'12月（原始作废）'!C:S,17,0)</f>
        <v>259.63</v>
      </c>
      <c r="L162" s="46">
        <v>277.86</v>
      </c>
      <c r="M162" s="6">
        <f t="shared" si="5"/>
        <v>18.23</v>
      </c>
      <c r="N162" s="6">
        <v>200.53</v>
      </c>
      <c r="O162" s="6">
        <f t="shared" si="6"/>
        <v>218.76</v>
      </c>
    </row>
    <row r="163" spans="7:15">
      <c r="G163" s="282">
        <v>161</v>
      </c>
      <c r="H163" s="47" t="s">
        <v>326</v>
      </c>
      <c r="I163" s="6">
        <f>VLOOKUP(H163,'12月（原始作废）'!C:F,4,0)</f>
        <v>3245.4</v>
      </c>
      <c r="J163" s="46">
        <v>3473.25</v>
      </c>
      <c r="K163" s="6">
        <f>VLOOKUP(H163,'12月（原始作废）'!C:S,17,0)</f>
        <v>259.63</v>
      </c>
      <c r="L163" s="46">
        <v>277.86</v>
      </c>
      <c r="M163" s="6">
        <f t="shared" si="5"/>
        <v>18.23</v>
      </c>
      <c r="N163" s="6">
        <v>200.53</v>
      </c>
      <c r="O163" s="6">
        <f t="shared" si="6"/>
        <v>218.76</v>
      </c>
    </row>
    <row r="164" spans="7:15">
      <c r="G164" s="282">
        <v>162</v>
      </c>
      <c r="H164" s="47" t="s">
        <v>329</v>
      </c>
      <c r="I164" s="6">
        <f>VLOOKUP(H164,'12月（原始作废）'!C:F,4,0)</f>
        <v>3245.4</v>
      </c>
      <c r="J164" s="46">
        <v>3473.25</v>
      </c>
      <c r="K164" s="6">
        <f>VLOOKUP(H164,'12月（原始作废）'!C:S,17,0)</f>
        <v>259.63</v>
      </c>
      <c r="L164" s="46">
        <v>277.86</v>
      </c>
      <c r="M164" s="6">
        <f t="shared" si="5"/>
        <v>18.23</v>
      </c>
      <c r="N164" s="6">
        <v>200.53</v>
      </c>
      <c r="O164" s="6">
        <f t="shared" si="6"/>
        <v>218.76</v>
      </c>
    </row>
    <row r="165" spans="7:15">
      <c r="G165" s="282">
        <v>163</v>
      </c>
      <c r="H165" s="47" t="s">
        <v>331</v>
      </c>
      <c r="I165" s="6">
        <f>VLOOKUP(H165,'12月（原始作废）'!C:F,4,0)</f>
        <v>3245.4</v>
      </c>
      <c r="J165" s="46">
        <v>3473.25</v>
      </c>
      <c r="K165" s="6">
        <f>VLOOKUP(H165,'12月（原始作废）'!C:S,17,0)</f>
        <v>259.63</v>
      </c>
      <c r="L165" s="46">
        <v>277.86</v>
      </c>
      <c r="M165" s="6">
        <f t="shared" si="5"/>
        <v>18.23</v>
      </c>
      <c r="N165" s="6">
        <v>200.53</v>
      </c>
      <c r="O165" s="6">
        <f t="shared" si="6"/>
        <v>218.76</v>
      </c>
    </row>
    <row r="166" spans="7:15">
      <c r="G166" s="282">
        <v>164</v>
      </c>
      <c r="H166" s="47" t="s">
        <v>333</v>
      </c>
      <c r="I166" s="6">
        <f>VLOOKUP(H166,'12月（原始作废）'!C:F,4,0)</f>
        <v>3245.4</v>
      </c>
      <c r="J166" s="46">
        <v>3473.25</v>
      </c>
      <c r="K166" s="6">
        <f>VLOOKUP(H166,'12月（原始作废）'!C:S,17,0)</f>
        <v>259.63</v>
      </c>
      <c r="L166" s="46">
        <v>277.86</v>
      </c>
      <c r="M166" s="6">
        <f t="shared" si="5"/>
        <v>18.23</v>
      </c>
      <c r="N166" s="6">
        <v>200.53</v>
      </c>
      <c r="O166" s="6">
        <f t="shared" si="6"/>
        <v>218.76</v>
      </c>
    </row>
    <row r="167" spans="7:15">
      <c r="G167" s="282">
        <v>165</v>
      </c>
      <c r="H167" s="51" t="s">
        <v>335</v>
      </c>
      <c r="I167" s="6">
        <f>VLOOKUP(H167,'12月（原始作废）'!C:F,4,0)</f>
        <v>3245.4</v>
      </c>
      <c r="J167" s="46">
        <v>3473.25</v>
      </c>
      <c r="K167" s="6">
        <f>VLOOKUP(H167,'12月（原始作废）'!C:S,17,0)</f>
        <v>259.63</v>
      </c>
      <c r="L167" s="46">
        <v>277.86</v>
      </c>
      <c r="M167" s="6">
        <f t="shared" si="5"/>
        <v>18.23</v>
      </c>
      <c r="N167" s="6">
        <v>200.53</v>
      </c>
      <c r="O167" s="6">
        <f t="shared" si="6"/>
        <v>218.76</v>
      </c>
    </row>
    <row r="168" spans="7:15">
      <c r="G168" s="282">
        <v>166</v>
      </c>
      <c r="H168" s="51" t="s">
        <v>338</v>
      </c>
      <c r="I168" s="6">
        <f>VLOOKUP(H168,'12月（原始作废）'!C:F,4,0)</f>
        <v>3245.4</v>
      </c>
      <c r="J168" s="46">
        <v>3473.25</v>
      </c>
      <c r="K168" s="6">
        <f>VLOOKUP(H168,'12月（原始作废）'!C:S,17,0)</f>
        <v>259.63</v>
      </c>
      <c r="L168" s="46">
        <v>277.86</v>
      </c>
      <c r="M168" s="6">
        <f t="shared" si="5"/>
        <v>18.23</v>
      </c>
      <c r="N168" s="6">
        <v>200.53</v>
      </c>
      <c r="O168" s="6">
        <f t="shared" si="6"/>
        <v>218.76</v>
      </c>
    </row>
    <row r="169" spans="7:15">
      <c r="G169" s="282">
        <v>167</v>
      </c>
      <c r="H169" s="51" t="s">
        <v>340</v>
      </c>
      <c r="I169" s="6">
        <f>VLOOKUP(H169,'12月（原始作废）'!C:F,4,0)</f>
        <v>3245.4</v>
      </c>
      <c r="J169" s="46">
        <v>3473.25</v>
      </c>
      <c r="K169" s="6">
        <f>VLOOKUP(H169,'12月（原始作废）'!C:S,17,0)</f>
        <v>259.63</v>
      </c>
      <c r="L169" s="46">
        <v>277.86</v>
      </c>
      <c r="M169" s="6">
        <f t="shared" si="5"/>
        <v>18.23</v>
      </c>
      <c r="N169" s="6">
        <v>200.53</v>
      </c>
      <c r="O169" s="6">
        <f t="shared" si="6"/>
        <v>218.76</v>
      </c>
    </row>
    <row r="170" spans="7:15">
      <c r="G170" s="282">
        <v>168</v>
      </c>
      <c r="H170" s="51" t="s">
        <v>342</v>
      </c>
      <c r="I170" s="6">
        <f>VLOOKUP(H170,'12月（原始作废）'!C:F,4,0)</f>
        <v>3245.4</v>
      </c>
      <c r="J170" s="46">
        <v>3473.25</v>
      </c>
      <c r="K170" s="6">
        <f>VLOOKUP(H170,'12月（原始作废）'!C:S,17,0)</f>
        <v>259.63</v>
      </c>
      <c r="L170" s="46">
        <v>277.86</v>
      </c>
      <c r="M170" s="6">
        <f t="shared" si="5"/>
        <v>18.23</v>
      </c>
      <c r="N170" s="6">
        <v>200.53</v>
      </c>
      <c r="O170" s="6">
        <f t="shared" si="6"/>
        <v>218.76</v>
      </c>
    </row>
    <row r="171" spans="7:15">
      <c r="G171" s="282">
        <v>169</v>
      </c>
      <c r="H171" s="51" t="s">
        <v>344</v>
      </c>
      <c r="I171" s="6">
        <f>VLOOKUP(H171,'12月（原始作废）'!C:F,4,0)</f>
        <v>3245.4</v>
      </c>
      <c r="J171" s="46">
        <v>3473.25</v>
      </c>
      <c r="K171" s="6">
        <f>VLOOKUP(H171,'12月（原始作废）'!C:S,17,0)</f>
        <v>259.63</v>
      </c>
      <c r="L171" s="46">
        <v>277.86</v>
      </c>
      <c r="M171" s="6">
        <f t="shared" si="5"/>
        <v>18.23</v>
      </c>
      <c r="N171" s="6">
        <v>200.53</v>
      </c>
      <c r="O171" s="6">
        <f t="shared" si="6"/>
        <v>218.76</v>
      </c>
    </row>
    <row r="172" spans="7:15">
      <c r="G172" s="282">
        <v>170</v>
      </c>
      <c r="H172" s="47" t="s">
        <v>346</v>
      </c>
      <c r="I172" s="6">
        <f>VLOOKUP(H172,'12月（原始作废）'!C:F,4,0)</f>
        <v>3245.4</v>
      </c>
      <c r="J172" s="46">
        <v>3473.25</v>
      </c>
      <c r="K172" s="6">
        <f>VLOOKUP(H172,'12月（原始作废）'!C:S,17,0)</f>
        <v>259.63</v>
      </c>
      <c r="L172" s="46">
        <v>277.86</v>
      </c>
      <c r="M172" s="6">
        <f t="shared" si="5"/>
        <v>18.23</v>
      </c>
      <c r="N172" s="6">
        <v>200.53</v>
      </c>
      <c r="O172" s="6">
        <f t="shared" si="6"/>
        <v>218.76</v>
      </c>
    </row>
    <row r="173" spans="7:15">
      <c r="G173" s="282">
        <v>171</v>
      </c>
      <c r="H173" s="47" t="s">
        <v>349</v>
      </c>
      <c r="I173" s="6">
        <f>VLOOKUP(H173,'12月（原始作废）'!C:F,4,0)</f>
        <v>3245.4</v>
      </c>
      <c r="J173" s="46">
        <v>3473.25</v>
      </c>
      <c r="K173" s="6">
        <f>VLOOKUP(H173,'12月（原始作废）'!C:S,17,0)</f>
        <v>259.63</v>
      </c>
      <c r="L173" s="46">
        <v>277.86</v>
      </c>
      <c r="M173" s="6">
        <f t="shared" si="5"/>
        <v>18.23</v>
      </c>
      <c r="N173" s="6">
        <v>200.53</v>
      </c>
      <c r="O173" s="6">
        <f t="shared" si="6"/>
        <v>218.76</v>
      </c>
    </row>
    <row r="174" spans="7:15">
      <c r="G174" s="282">
        <v>172</v>
      </c>
      <c r="H174" s="47" t="s">
        <v>351</v>
      </c>
      <c r="I174" s="6">
        <f>VLOOKUP(H174,'12月（原始作废）'!C:F,4,0)</f>
        <v>3245.4</v>
      </c>
      <c r="J174" s="46">
        <v>3473.25</v>
      </c>
      <c r="K174" s="6">
        <f>VLOOKUP(H174,'12月（原始作废）'!C:S,17,0)</f>
        <v>259.63</v>
      </c>
      <c r="L174" s="46">
        <v>277.86</v>
      </c>
      <c r="M174" s="6">
        <f t="shared" si="5"/>
        <v>18.23</v>
      </c>
      <c r="N174" s="6">
        <v>200.53</v>
      </c>
      <c r="O174" s="6">
        <f t="shared" si="6"/>
        <v>218.76</v>
      </c>
    </row>
    <row r="175" spans="7:15">
      <c r="G175" s="282">
        <v>173</v>
      </c>
      <c r="H175" s="51" t="s">
        <v>353</v>
      </c>
      <c r="I175" s="6">
        <f>VLOOKUP(H175,'12月（原始作废）'!C:F,4,0)</f>
        <v>3245.4</v>
      </c>
      <c r="J175" s="46">
        <v>3473.25</v>
      </c>
      <c r="K175" s="6">
        <f>VLOOKUP(H175,'12月（原始作废）'!C:S,17,0)</f>
        <v>259.63</v>
      </c>
      <c r="L175" s="46">
        <v>277.86</v>
      </c>
      <c r="M175" s="6">
        <f t="shared" si="5"/>
        <v>18.23</v>
      </c>
      <c r="N175" s="6">
        <v>200.53</v>
      </c>
      <c r="O175" s="6">
        <f t="shared" si="6"/>
        <v>218.76</v>
      </c>
    </row>
    <row r="176" spans="7:15">
      <c r="G176" s="282">
        <v>174</v>
      </c>
      <c r="H176" s="51" t="s">
        <v>355</v>
      </c>
      <c r="I176" s="6">
        <f>VLOOKUP(H176,'12月（原始作废）'!C:F,4,0)</f>
        <v>3245.4</v>
      </c>
      <c r="J176" s="46">
        <v>3473.25</v>
      </c>
      <c r="K176" s="6">
        <f>VLOOKUP(H176,'12月（原始作废）'!C:S,17,0)</f>
        <v>259.63</v>
      </c>
      <c r="L176" s="46">
        <v>277.86</v>
      </c>
      <c r="M176" s="6">
        <f t="shared" si="5"/>
        <v>18.23</v>
      </c>
      <c r="N176" s="6">
        <v>200.53</v>
      </c>
      <c r="O176" s="6">
        <f t="shared" si="6"/>
        <v>218.76</v>
      </c>
    </row>
    <row r="177" spans="7:15">
      <c r="G177" s="282">
        <v>175</v>
      </c>
      <c r="H177" s="47" t="s">
        <v>359</v>
      </c>
      <c r="I177" s="6">
        <f>VLOOKUP(H177,'12月（原始作废）'!C:F,4,0)</f>
        <v>3245.4</v>
      </c>
      <c r="J177" s="46">
        <v>3473.25</v>
      </c>
      <c r="K177" s="6">
        <f>VLOOKUP(H177,'12月（原始作废）'!C:S,17,0)</f>
        <v>259.63</v>
      </c>
      <c r="L177" s="46">
        <v>277.86</v>
      </c>
      <c r="M177" s="6">
        <f t="shared" si="5"/>
        <v>18.23</v>
      </c>
      <c r="N177" s="6">
        <v>200.53</v>
      </c>
      <c r="O177" s="6">
        <f t="shared" si="6"/>
        <v>218.76</v>
      </c>
    </row>
    <row r="178" spans="7:15">
      <c r="G178" s="282">
        <v>176</v>
      </c>
      <c r="H178" s="51" t="s">
        <v>361</v>
      </c>
      <c r="I178" s="6">
        <f>VLOOKUP(H178,'12月（原始作废）'!C:F,4,0)</f>
        <v>3245.4</v>
      </c>
      <c r="J178" s="46">
        <v>3473.25</v>
      </c>
      <c r="K178" s="6">
        <f>VLOOKUP(H178,'12月（原始作废）'!C:S,17,0)</f>
        <v>259.63</v>
      </c>
      <c r="L178" s="46">
        <v>277.86</v>
      </c>
      <c r="M178" s="6">
        <f t="shared" si="5"/>
        <v>18.23</v>
      </c>
      <c r="N178" s="6">
        <v>200.53</v>
      </c>
      <c r="O178" s="6">
        <f t="shared" si="6"/>
        <v>218.76</v>
      </c>
    </row>
    <row r="179" spans="7:15">
      <c r="G179" s="282">
        <v>177</v>
      </c>
      <c r="H179" s="47" t="s">
        <v>364</v>
      </c>
      <c r="I179" s="6">
        <f>VLOOKUP(H179,'12月（原始作废）'!C:F,4,0)</f>
        <v>3245.4</v>
      </c>
      <c r="J179" s="46">
        <v>3473.25</v>
      </c>
      <c r="K179" s="6">
        <f>VLOOKUP(H179,'12月（原始作废）'!C:S,17,0)</f>
        <v>259.63</v>
      </c>
      <c r="L179" s="46">
        <v>277.86</v>
      </c>
      <c r="M179" s="6">
        <f t="shared" si="5"/>
        <v>18.23</v>
      </c>
      <c r="N179" s="6">
        <v>200.53</v>
      </c>
      <c r="O179" s="6">
        <f t="shared" si="6"/>
        <v>218.76</v>
      </c>
    </row>
    <row r="180" spans="7:15">
      <c r="G180" s="282">
        <v>178</v>
      </c>
      <c r="H180" s="47" t="s">
        <v>366</v>
      </c>
      <c r="I180" s="6">
        <f>VLOOKUP(H180,'12月（原始作废）'!C:F,4,0)</f>
        <v>3245.4</v>
      </c>
      <c r="J180" s="46">
        <v>3473.25</v>
      </c>
      <c r="K180" s="6">
        <f>VLOOKUP(H180,'12月（原始作废）'!C:S,17,0)</f>
        <v>259.63</v>
      </c>
      <c r="L180" s="46">
        <v>277.86</v>
      </c>
      <c r="M180" s="6">
        <f t="shared" si="5"/>
        <v>18.23</v>
      </c>
      <c r="N180" s="6">
        <v>200.53</v>
      </c>
      <c r="O180" s="6">
        <f t="shared" si="6"/>
        <v>218.76</v>
      </c>
    </row>
    <row r="181" spans="7:15">
      <c r="G181" s="282">
        <v>179</v>
      </c>
      <c r="H181" s="47" t="s">
        <v>368</v>
      </c>
      <c r="I181" s="6">
        <f>VLOOKUP(H181,'12月（原始作废）'!C:F,4,0)</f>
        <v>3245.4</v>
      </c>
      <c r="J181" s="46">
        <v>3473.25</v>
      </c>
      <c r="K181" s="6">
        <f>VLOOKUP(H181,'12月（原始作废）'!C:S,17,0)</f>
        <v>259.63</v>
      </c>
      <c r="L181" s="46">
        <v>277.86</v>
      </c>
      <c r="M181" s="6">
        <f t="shared" si="5"/>
        <v>18.23</v>
      </c>
      <c r="N181" s="6">
        <v>200.53</v>
      </c>
      <c r="O181" s="6">
        <f t="shared" si="6"/>
        <v>218.76</v>
      </c>
    </row>
    <row r="182" spans="7:15">
      <c r="G182" s="282">
        <v>180</v>
      </c>
      <c r="H182" s="47" t="s">
        <v>370</v>
      </c>
      <c r="I182" s="6">
        <f>VLOOKUP(H182,'12月（原始作废）'!C:F,4,0)</f>
        <v>3245.4</v>
      </c>
      <c r="J182" s="46">
        <v>3473.25</v>
      </c>
      <c r="K182" s="6">
        <f>VLOOKUP(H182,'12月（原始作废）'!C:S,17,0)</f>
        <v>259.63</v>
      </c>
      <c r="L182" s="46">
        <v>277.86</v>
      </c>
      <c r="M182" s="6">
        <f t="shared" si="5"/>
        <v>18.23</v>
      </c>
      <c r="N182" s="6">
        <v>200.53</v>
      </c>
      <c r="O182" s="6">
        <f t="shared" si="6"/>
        <v>218.76</v>
      </c>
    </row>
    <row r="183" spans="7:15">
      <c r="G183" s="282">
        <v>181</v>
      </c>
      <c r="H183" s="47" t="s">
        <v>372</v>
      </c>
      <c r="I183" s="6">
        <f>VLOOKUP(H183,'12月（原始作废）'!C:F,4,0)</f>
        <v>3245.4</v>
      </c>
      <c r="J183" s="46">
        <v>3473.25</v>
      </c>
      <c r="K183" s="6">
        <f>VLOOKUP(H183,'12月（原始作废）'!C:S,17,0)</f>
        <v>259.63</v>
      </c>
      <c r="L183" s="46">
        <v>277.86</v>
      </c>
      <c r="M183" s="6">
        <f t="shared" si="5"/>
        <v>18.23</v>
      </c>
      <c r="N183" s="6">
        <v>200.53</v>
      </c>
      <c r="O183" s="6">
        <f t="shared" si="6"/>
        <v>218.76</v>
      </c>
    </row>
    <row r="184" spans="7:15">
      <c r="G184" s="282">
        <v>182</v>
      </c>
      <c r="H184" s="47" t="s">
        <v>374</v>
      </c>
      <c r="I184" s="6">
        <f>VLOOKUP(H184,'12月（原始作废）'!C:F,4,0)</f>
        <v>3245.4</v>
      </c>
      <c r="J184" s="46">
        <v>3473.25</v>
      </c>
      <c r="K184" s="6">
        <f>VLOOKUP(H184,'12月（原始作废）'!C:S,17,0)</f>
        <v>259.63</v>
      </c>
      <c r="L184" s="46">
        <v>277.86</v>
      </c>
      <c r="M184" s="6">
        <f t="shared" si="5"/>
        <v>18.23</v>
      </c>
      <c r="N184" s="6">
        <v>200.53</v>
      </c>
      <c r="O184" s="6">
        <f t="shared" si="6"/>
        <v>218.76</v>
      </c>
    </row>
    <row r="185" spans="7:15">
      <c r="G185" s="282">
        <v>183</v>
      </c>
      <c r="H185" s="47" t="s">
        <v>376</v>
      </c>
      <c r="I185" s="6">
        <f>VLOOKUP(H185,'12月（原始作废）'!C:F,4,0)</f>
        <v>3245.4</v>
      </c>
      <c r="J185" s="46">
        <v>3473.25</v>
      </c>
      <c r="K185" s="6">
        <f>VLOOKUP(H185,'12月（原始作废）'!C:S,17,0)</f>
        <v>259.63</v>
      </c>
      <c r="L185" s="46">
        <v>277.86</v>
      </c>
      <c r="M185" s="6">
        <f t="shared" si="5"/>
        <v>18.23</v>
      </c>
      <c r="N185" s="6">
        <v>200.53</v>
      </c>
      <c r="O185" s="6">
        <f t="shared" si="6"/>
        <v>218.76</v>
      </c>
    </row>
    <row r="186" spans="7:15">
      <c r="G186" s="282">
        <v>184</v>
      </c>
      <c r="H186" s="47" t="s">
        <v>378</v>
      </c>
      <c r="I186" s="6">
        <f>VLOOKUP(H186,'12月（原始作废）'!C:F,4,0)</f>
        <v>3245.4</v>
      </c>
      <c r="J186" s="46">
        <v>3473.25</v>
      </c>
      <c r="K186" s="6">
        <f>VLOOKUP(H186,'12月（原始作废）'!C:S,17,0)</f>
        <v>259.63</v>
      </c>
      <c r="L186" s="46">
        <v>277.86</v>
      </c>
      <c r="M186" s="6">
        <f t="shared" si="5"/>
        <v>18.23</v>
      </c>
      <c r="N186" s="6">
        <v>200.53</v>
      </c>
      <c r="O186" s="6">
        <f t="shared" si="6"/>
        <v>218.76</v>
      </c>
    </row>
    <row r="187" spans="7:15">
      <c r="G187" s="282">
        <v>185</v>
      </c>
      <c r="H187" s="47" t="s">
        <v>380</v>
      </c>
      <c r="I187" s="6">
        <f>VLOOKUP(H187,'12月（原始作废）'!C:F,4,0)</f>
        <v>3245.4</v>
      </c>
      <c r="J187" s="46">
        <v>3473.25</v>
      </c>
      <c r="K187" s="6">
        <f>VLOOKUP(H187,'12月（原始作废）'!C:S,17,0)</f>
        <v>259.63</v>
      </c>
      <c r="L187" s="46">
        <v>277.86</v>
      </c>
      <c r="M187" s="6">
        <f t="shared" si="5"/>
        <v>18.23</v>
      </c>
      <c r="N187" s="6">
        <v>200.53</v>
      </c>
      <c r="O187" s="6">
        <f t="shared" si="6"/>
        <v>218.76</v>
      </c>
    </row>
    <row r="188" spans="7:15">
      <c r="G188" s="282">
        <v>186</v>
      </c>
      <c r="H188" s="47" t="s">
        <v>386</v>
      </c>
      <c r="I188" s="6">
        <f>VLOOKUP(H188,'12月（原始作废）'!C:F,4,0)</f>
        <v>3245.4</v>
      </c>
      <c r="J188" s="46">
        <v>3473.25</v>
      </c>
      <c r="K188" s="6">
        <f>VLOOKUP(H188,'12月（原始作废）'!C:S,17,0)</f>
        <v>259.63</v>
      </c>
      <c r="L188" s="46">
        <v>277.86</v>
      </c>
      <c r="M188" s="6">
        <f t="shared" si="5"/>
        <v>18.23</v>
      </c>
      <c r="N188" s="6">
        <v>200.53</v>
      </c>
      <c r="O188" s="6">
        <f t="shared" si="6"/>
        <v>218.76</v>
      </c>
    </row>
    <row r="189" spans="7:15">
      <c r="G189" s="282">
        <v>187</v>
      </c>
      <c r="H189" s="47" t="s">
        <v>388</v>
      </c>
      <c r="I189" s="6">
        <f>VLOOKUP(H189,'12月（原始作废）'!C:F,4,0)</f>
        <v>3245.4</v>
      </c>
      <c r="J189" s="46">
        <v>3473.25</v>
      </c>
      <c r="K189" s="6">
        <f>VLOOKUP(H189,'12月（原始作废）'!C:S,17,0)</f>
        <v>259.63</v>
      </c>
      <c r="L189" s="46">
        <v>277.86</v>
      </c>
      <c r="M189" s="6">
        <f t="shared" si="5"/>
        <v>18.23</v>
      </c>
      <c r="N189" s="6">
        <v>200.53</v>
      </c>
      <c r="O189" s="6">
        <f t="shared" si="6"/>
        <v>218.76</v>
      </c>
    </row>
    <row r="190" spans="7:15">
      <c r="G190" s="282">
        <v>188</v>
      </c>
      <c r="H190" s="47" t="s">
        <v>390</v>
      </c>
      <c r="I190" s="6">
        <f>VLOOKUP(H190,'12月（原始作废）'!C:F,4,0)</f>
        <v>3245.4</v>
      </c>
      <c r="J190" s="46">
        <v>3473.25</v>
      </c>
      <c r="K190" s="6">
        <f>VLOOKUP(H190,'12月（原始作废）'!C:S,17,0)</f>
        <v>259.63</v>
      </c>
      <c r="L190" s="46">
        <v>277.86</v>
      </c>
      <c r="M190" s="6">
        <f t="shared" si="5"/>
        <v>18.23</v>
      </c>
      <c r="N190" s="6">
        <v>200.53</v>
      </c>
      <c r="O190" s="6">
        <f t="shared" si="6"/>
        <v>218.76</v>
      </c>
    </row>
    <row r="191" spans="7:15">
      <c r="G191" s="282">
        <v>189</v>
      </c>
      <c r="H191" s="47" t="s">
        <v>392</v>
      </c>
      <c r="I191" s="6">
        <f>VLOOKUP(H191,'12月（原始作废）'!C:F,4,0)</f>
        <v>3245.4</v>
      </c>
      <c r="J191" s="46">
        <v>3473.25</v>
      </c>
      <c r="K191" s="6">
        <f>VLOOKUP(H191,'12月（原始作废）'!C:S,17,0)</f>
        <v>259.63</v>
      </c>
      <c r="L191" s="46">
        <v>277.86</v>
      </c>
      <c r="M191" s="6">
        <f t="shared" si="5"/>
        <v>18.23</v>
      </c>
      <c r="N191" s="6">
        <v>200.53</v>
      </c>
      <c r="O191" s="6">
        <f t="shared" si="6"/>
        <v>218.76</v>
      </c>
    </row>
    <row r="192" spans="7:15">
      <c r="G192" s="282">
        <v>190</v>
      </c>
      <c r="H192" s="47" t="s">
        <v>394</v>
      </c>
      <c r="I192" s="6">
        <f>VLOOKUP(H192,'12月（原始作废）'!C:F,4,0)</f>
        <v>3245.4</v>
      </c>
      <c r="J192" s="46">
        <v>3473.25</v>
      </c>
      <c r="K192" s="6">
        <f>VLOOKUP(H192,'12月（原始作废）'!C:S,17,0)</f>
        <v>259.63</v>
      </c>
      <c r="L192" s="46">
        <v>277.86</v>
      </c>
      <c r="M192" s="6">
        <f t="shared" si="5"/>
        <v>18.23</v>
      </c>
      <c r="N192" s="6">
        <v>200.53</v>
      </c>
      <c r="O192" s="6">
        <f t="shared" si="6"/>
        <v>218.76</v>
      </c>
    </row>
    <row r="193" spans="7:15">
      <c r="G193" s="282">
        <v>191</v>
      </c>
      <c r="H193" s="47" t="s">
        <v>396</v>
      </c>
      <c r="I193" s="6">
        <f>VLOOKUP(H193,'12月（原始作废）'!C:F,4,0)</f>
        <v>3245.4</v>
      </c>
      <c r="J193" s="46">
        <v>3473.25</v>
      </c>
      <c r="K193" s="6">
        <f>VLOOKUP(H193,'12月（原始作废）'!C:S,17,0)</f>
        <v>259.63</v>
      </c>
      <c r="L193" s="46">
        <v>277.86</v>
      </c>
      <c r="M193" s="6">
        <f t="shared" si="5"/>
        <v>18.23</v>
      </c>
      <c r="N193" s="6">
        <v>200.53</v>
      </c>
      <c r="O193" s="6">
        <f t="shared" si="6"/>
        <v>218.76</v>
      </c>
    </row>
    <row r="194" spans="7:15">
      <c r="G194" s="282">
        <v>192</v>
      </c>
      <c r="H194" s="47" t="s">
        <v>398</v>
      </c>
      <c r="I194" s="6">
        <f>VLOOKUP(H194,'12月（原始作废）'!C:F,4,0)</f>
        <v>3245.4</v>
      </c>
      <c r="J194" s="46">
        <v>3473.25</v>
      </c>
      <c r="K194" s="6">
        <f>VLOOKUP(H194,'12月（原始作废）'!C:S,17,0)</f>
        <v>259.63</v>
      </c>
      <c r="L194" s="46">
        <v>277.86</v>
      </c>
      <c r="M194" s="6">
        <f t="shared" si="5"/>
        <v>18.23</v>
      </c>
      <c r="N194" s="6">
        <v>200.53</v>
      </c>
      <c r="O194" s="6">
        <f t="shared" si="6"/>
        <v>218.76</v>
      </c>
    </row>
    <row r="195" spans="7:15">
      <c r="G195" s="282">
        <v>193</v>
      </c>
      <c r="H195" s="47" t="s">
        <v>400</v>
      </c>
      <c r="I195" s="6">
        <f>VLOOKUP(H195,'12月（原始作废）'!C:F,4,0)</f>
        <v>3245.4</v>
      </c>
      <c r="J195" s="46">
        <v>3473.25</v>
      </c>
      <c r="K195" s="6">
        <f>VLOOKUP(H195,'12月（原始作废）'!C:S,17,0)</f>
        <v>259.63</v>
      </c>
      <c r="L195" s="46">
        <v>277.86</v>
      </c>
      <c r="M195" s="6">
        <f t="shared" ref="M195:M258" si="7">L195-K195</f>
        <v>18.23</v>
      </c>
      <c r="N195" s="6">
        <v>200.53</v>
      </c>
      <c r="O195" s="6">
        <f t="shared" si="6"/>
        <v>218.76</v>
      </c>
    </row>
    <row r="196" spans="7:15">
      <c r="G196" s="282">
        <v>194</v>
      </c>
      <c r="H196" s="47" t="s">
        <v>402</v>
      </c>
      <c r="I196" s="6">
        <f>VLOOKUP(H196,'12月（原始作废）'!C:F,4,0)</f>
        <v>3245.4</v>
      </c>
      <c r="J196" s="46">
        <v>3473.25</v>
      </c>
      <c r="K196" s="6">
        <f>VLOOKUP(H196,'12月（原始作废）'!C:S,17,0)</f>
        <v>259.63</v>
      </c>
      <c r="L196" s="46">
        <v>277.86</v>
      </c>
      <c r="M196" s="6">
        <f t="shared" si="7"/>
        <v>18.23</v>
      </c>
      <c r="N196" s="6">
        <v>200.53</v>
      </c>
      <c r="O196" s="6">
        <f t="shared" ref="O196:O259" si="8">M196+N196</f>
        <v>218.76</v>
      </c>
    </row>
    <row r="197" spans="7:15">
      <c r="G197" s="282">
        <v>195</v>
      </c>
      <c r="H197" s="47" t="s">
        <v>404</v>
      </c>
      <c r="I197" s="6">
        <f>VLOOKUP(H197,'12月（原始作废）'!C:F,4,0)</f>
        <v>3245.4</v>
      </c>
      <c r="J197" s="46">
        <v>3473.25</v>
      </c>
      <c r="K197" s="6">
        <f>VLOOKUP(H197,'12月（原始作废）'!C:S,17,0)</f>
        <v>259.63</v>
      </c>
      <c r="L197" s="46">
        <v>277.86</v>
      </c>
      <c r="M197" s="6">
        <f t="shared" si="7"/>
        <v>18.23</v>
      </c>
      <c r="N197" s="6">
        <v>200.53</v>
      </c>
      <c r="O197" s="6">
        <f t="shared" si="8"/>
        <v>218.76</v>
      </c>
    </row>
    <row r="198" spans="7:15">
      <c r="G198" s="282">
        <v>196</v>
      </c>
      <c r="H198" s="47" t="s">
        <v>406</v>
      </c>
      <c r="I198" s="6">
        <f>VLOOKUP(H198,'12月（原始作废）'!C:F,4,0)</f>
        <v>3245.4</v>
      </c>
      <c r="J198" s="46">
        <v>3473.25</v>
      </c>
      <c r="K198" s="6">
        <f>VLOOKUP(H198,'12月（原始作废）'!C:S,17,0)</f>
        <v>259.63</v>
      </c>
      <c r="L198" s="46">
        <v>277.86</v>
      </c>
      <c r="M198" s="6">
        <f t="shared" si="7"/>
        <v>18.23</v>
      </c>
      <c r="N198" s="6">
        <v>200.53</v>
      </c>
      <c r="O198" s="6">
        <f t="shared" si="8"/>
        <v>218.76</v>
      </c>
    </row>
    <row r="199" spans="7:15">
      <c r="G199" s="282">
        <v>197</v>
      </c>
      <c r="H199" s="47" t="s">
        <v>408</v>
      </c>
      <c r="I199" s="6">
        <f>VLOOKUP(H199,'12月（原始作废）'!C:F,4,0)</f>
        <v>3245.4</v>
      </c>
      <c r="J199" s="46">
        <v>3473.25</v>
      </c>
      <c r="K199" s="6">
        <f>VLOOKUP(H199,'12月（原始作废）'!C:S,17,0)</f>
        <v>259.63</v>
      </c>
      <c r="L199" s="46">
        <v>277.86</v>
      </c>
      <c r="M199" s="6">
        <f t="shared" si="7"/>
        <v>18.23</v>
      </c>
      <c r="N199" s="6">
        <v>200.53</v>
      </c>
      <c r="O199" s="6">
        <f t="shared" si="8"/>
        <v>218.76</v>
      </c>
    </row>
    <row r="200" spans="7:15">
      <c r="G200" s="282">
        <v>198</v>
      </c>
      <c r="H200" s="47" t="s">
        <v>410</v>
      </c>
      <c r="I200" s="6">
        <f>VLOOKUP(H200,'12月（原始作废）'!C:F,4,0)</f>
        <v>3245.4</v>
      </c>
      <c r="J200" s="46">
        <v>3473.25</v>
      </c>
      <c r="K200" s="6">
        <f>VLOOKUP(H200,'12月（原始作废）'!C:S,17,0)</f>
        <v>259.63</v>
      </c>
      <c r="L200" s="46">
        <v>277.86</v>
      </c>
      <c r="M200" s="6">
        <f t="shared" si="7"/>
        <v>18.23</v>
      </c>
      <c r="N200" s="6">
        <v>200.53</v>
      </c>
      <c r="O200" s="6">
        <f t="shared" si="8"/>
        <v>218.76</v>
      </c>
    </row>
    <row r="201" spans="7:15">
      <c r="G201" s="282">
        <v>199</v>
      </c>
      <c r="H201" s="47" t="s">
        <v>412</v>
      </c>
      <c r="I201" s="6">
        <f>VLOOKUP(H201,'12月（原始作废）'!C:F,4,0)</f>
        <v>3245.4</v>
      </c>
      <c r="J201" s="46">
        <v>3473.25</v>
      </c>
      <c r="K201" s="6">
        <f>VLOOKUP(H201,'12月（原始作废）'!C:S,17,0)</f>
        <v>259.63</v>
      </c>
      <c r="L201" s="46">
        <v>277.86</v>
      </c>
      <c r="M201" s="6">
        <f t="shared" si="7"/>
        <v>18.23</v>
      </c>
      <c r="N201" s="6">
        <v>200.53</v>
      </c>
      <c r="O201" s="6">
        <f t="shared" si="8"/>
        <v>218.76</v>
      </c>
    </row>
    <row r="202" spans="7:15">
      <c r="G202" s="282">
        <v>200</v>
      </c>
      <c r="H202" s="47" t="s">
        <v>414</v>
      </c>
      <c r="I202" s="6">
        <f>VLOOKUP(H202,'12月（原始作废）'!C:F,4,0)</f>
        <v>3245.4</v>
      </c>
      <c r="J202" s="46">
        <v>3473.25</v>
      </c>
      <c r="K202" s="6">
        <f>VLOOKUP(H202,'12月（原始作废）'!C:S,17,0)</f>
        <v>259.63</v>
      </c>
      <c r="L202" s="46">
        <v>277.86</v>
      </c>
      <c r="M202" s="6">
        <f t="shared" si="7"/>
        <v>18.23</v>
      </c>
      <c r="N202" s="6">
        <v>200.53</v>
      </c>
      <c r="O202" s="6">
        <f t="shared" si="8"/>
        <v>218.76</v>
      </c>
    </row>
    <row r="203" spans="7:15">
      <c r="G203" s="282">
        <v>201</v>
      </c>
      <c r="H203" s="47" t="s">
        <v>416</v>
      </c>
      <c r="I203" s="6">
        <f>VLOOKUP(H203,'12月（原始作废）'!C:F,4,0)</f>
        <v>3245.4</v>
      </c>
      <c r="J203" s="46">
        <v>3473.25</v>
      </c>
      <c r="K203" s="6">
        <f>VLOOKUP(H203,'12月（原始作废）'!C:S,17,0)</f>
        <v>259.63</v>
      </c>
      <c r="L203" s="46">
        <v>277.86</v>
      </c>
      <c r="M203" s="6">
        <f t="shared" si="7"/>
        <v>18.23</v>
      </c>
      <c r="N203" s="6">
        <v>200.53</v>
      </c>
      <c r="O203" s="6">
        <f t="shared" si="8"/>
        <v>218.76</v>
      </c>
    </row>
    <row r="204" spans="7:15">
      <c r="G204" s="282">
        <v>202</v>
      </c>
      <c r="H204" s="47" t="s">
        <v>418</v>
      </c>
      <c r="I204" s="6">
        <f>VLOOKUP(H204,'12月（原始作废）'!C:F,4,0)</f>
        <v>3245.4</v>
      </c>
      <c r="J204" s="46">
        <v>3473.25</v>
      </c>
      <c r="K204" s="6">
        <f>VLOOKUP(H204,'12月（原始作废）'!C:S,17,0)</f>
        <v>259.63</v>
      </c>
      <c r="L204" s="46">
        <v>277.86</v>
      </c>
      <c r="M204" s="6">
        <f t="shared" si="7"/>
        <v>18.23</v>
      </c>
      <c r="N204" s="6">
        <v>200.53</v>
      </c>
      <c r="O204" s="6">
        <f t="shared" si="8"/>
        <v>218.76</v>
      </c>
    </row>
    <row r="205" spans="7:15">
      <c r="G205" s="282">
        <v>203</v>
      </c>
      <c r="H205" s="47" t="s">
        <v>420</v>
      </c>
      <c r="I205" s="6">
        <f>VLOOKUP(H205,'12月（原始作废）'!C:F,4,0)</f>
        <v>3245.4</v>
      </c>
      <c r="J205" s="46">
        <v>3473.25</v>
      </c>
      <c r="K205" s="6">
        <f>VLOOKUP(H205,'12月（原始作废）'!C:S,17,0)</f>
        <v>259.63</v>
      </c>
      <c r="L205" s="46">
        <v>277.86</v>
      </c>
      <c r="M205" s="6">
        <f t="shared" si="7"/>
        <v>18.23</v>
      </c>
      <c r="N205" s="6">
        <v>200.53</v>
      </c>
      <c r="O205" s="6">
        <f t="shared" si="8"/>
        <v>218.76</v>
      </c>
    </row>
    <row r="206" spans="7:15">
      <c r="G206" s="282">
        <v>204</v>
      </c>
      <c r="H206" s="47" t="s">
        <v>422</v>
      </c>
      <c r="I206" s="6">
        <f>VLOOKUP(H206,'12月（原始作废）'!C:F,4,0)</f>
        <v>3245.4</v>
      </c>
      <c r="J206" s="46">
        <v>3473.25</v>
      </c>
      <c r="K206" s="6">
        <f>VLOOKUP(H206,'12月（原始作废）'!C:S,17,0)</f>
        <v>259.63</v>
      </c>
      <c r="L206" s="46">
        <v>277.86</v>
      </c>
      <c r="M206" s="6">
        <f t="shared" si="7"/>
        <v>18.23</v>
      </c>
      <c r="N206" s="6">
        <v>200.53</v>
      </c>
      <c r="O206" s="6">
        <f t="shared" si="8"/>
        <v>218.76</v>
      </c>
    </row>
    <row r="207" spans="7:15">
      <c r="G207" s="282">
        <v>205</v>
      </c>
      <c r="H207" s="47" t="s">
        <v>424</v>
      </c>
      <c r="I207" s="6">
        <f>VLOOKUP(H207,'12月（原始作废）'!C:F,4,0)</f>
        <v>3245.4</v>
      </c>
      <c r="J207" s="46">
        <v>3473.25</v>
      </c>
      <c r="K207" s="6">
        <f>VLOOKUP(H207,'12月（原始作废）'!C:S,17,0)</f>
        <v>259.63</v>
      </c>
      <c r="L207" s="46">
        <v>277.86</v>
      </c>
      <c r="M207" s="6">
        <f t="shared" si="7"/>
        <v>18.23</v>
      </c>
      <c r="N207" s="6">
        <v>200.53</v>
      </c>
      <c r="O207" s="6">
        <f t="shared" si="8"/>
        <v>218.76</v>
      </c>
    </row>
    <row r="208" spans="7:15">
      <c r="G208" s="282">
        <v>206</v>
      </c>
      <c r="H208" s="47" t="s">
        <v>426</v>
      </c>
      <c r="I208" s="6">
        <f>VLOOKUP(H208,'12月（原始作废）'!C:F,4,0)</f>
        <v>3245.4</v>
      </c>
      <c r="J208" s="46">
        <v>3473.25</v>
      </c>
      <c r="K208" s="6">
        <f>VLOOKUP(H208,'12月（原始作废）'!C:S,17,0)</f>
        <v>259.63</v>
      </c>
      <c r="L208" s="46">
        <v>277.86</v>
      </c>
      <c r="M208" s="6">
        <f t="shared" si="7"/>
        <v>18.23</v>
      </c>
      <c r="N208" s="6">
        <v>200.53</v>
      </c>
      <c r="O208" s="6">
        <f t="shared" si="8"/>
        <v>218.76</v>
      </c>
    </row>
    <row r="209" spans="7:15">
      <c r="G209" s="282">
        <v>207</v>
      </c>
      <c r="H209" s="47" t="s">
        <v>428</v>
      </c>
      <c r="I209" s="6">
        <f>VLOOKUP(H209,'12月（原始作废）'!C:F,4,0)</f>
        <v>3245.4</v>
      </c>
      <c r="J209" s="46">
        <v>3473.25</v>
      </c>
      <c r="K209" s="6">
        <f>VLOOKUP(H209,'12月（原始作废）'!C:S,17,0)</f>
        <v>259.63</v>
      </c>
      <c r="L209" s="46">
        <v>277.86</v>
      </c>
      <c r="M209" s="6">
        <f t="shared" si="7"/>
        <v>18.23</v>
      </c>
      <c r="N209" s="6">
        <v>200.53</v>
      </c>
      <c r="O209" s="6">
        <f t="shared" si="8"/>
        <v>218.76</v>
      </c>
    </row>
    <row r="210" spans="7:15">
      <c r="G210" s="282">
        <v>208</v>
      </c>
      <c r="H210" s="47" t="s">
        <v>430</v>
      </c>
      <c r="I210" s="6">
        <f>VLOOKUP(H210,'12月（原始作废）'!C:F,4,0)</f>
        <v>3245.4</v>
      </c>
      <c r="J210" s="46">
        <v>3473.25</v>
      </c>
      <c r="K210" s="6">
        <f>VLOOKUP(H210,'12月（原始作废）'!C:S,17,0)</f>
        <v>259.63</v>
      </c>
      <c r="L210" s="46">
        <v>277.86</v>
      </c>
      <c r="M210" s="6">
        <f t="shared" si="7"/>
        <v>18.23</v>
      </c>
      <c r="N210" s="6">
        <v>200.53</v>
      </c>
      <c r="O210" s="6">
        <f t="shared" si="8"/>
        <v>218.76</v>
      </c>
    </row>
    <row r="211" spans="7:15">
      <c r="G211" s="282">
        <v>209</v>
      </c>
      <c r="H211" s="47" t="s">
        <v>432</v>
      </c>
      <c r="I211" s="6">
        <f>VLOOKUP(H211,'12月（原始作废）'!C:F,4,0)</f>
        <v>3245.4</v>
      </c>
      <c r="J211" s="46">
        <v>3473.25</v>
      </c>
      <c r="K211" s="6">
        <f>VLOOKUP(H211,'12月（原始作废）'!C:S,17,0)</f>
        <v>259.63</v>
      </c>
      <c r="L211" s="46">
        <v>277.86</v>
      </c>
      <c r="M211" s="6">
        <f t="shared" si="7"/>
        <v>18.23</v>
      </c>
      <c r="N211" s="6">
        <v>200.53</v>
      </c>
      <c r="O211" s="6">
        <f t="shared" si="8"/>
        <v>218.76</v>
      </c>
    </row>
    <row r="212" spans="7:15">
      <c r="G212" s="282">
        <v>210</v>
      </c>
      <c r="H212" s="47" t="s">
        <v>434</v>
      </c>
      <c r="I212" s="6">
        <f>VLOOKUP(H212,'12月（原始作废）'!C:F,4,0)</f>
        <v>3245.4</v>
      </c>
      <c r="J212" s="46">
        <v>3473.25</v>
      </c>
      <c r="K212" s="6">
        <f>VLOOKUP(H212,'12月（原始作废）'!C:S,17,0)</f>
        <v>259.63</v>
      </c>
      <c r="L212" s="46">
        <v>277.86</v>
      </c>
      <c r="M212" s="6">
        <f t="shared" si="7"/>
        <v>18.23</v>
      </c>
      <c r="N212" s="6">
        <v>200.53</v>
      </c>
      <c r="O212" s="6">
        <f t="shared" si="8"/>
        <v>218.76</v>
      </c>
    </row>
    <row r="213" spans="7:15">
      <c r="G213" s="282">
        <v>211</v>
      </c>
      <c r="H213" s="47" t="s">
        <v>436</v>
      </c>
      <c r="I213" s="6">
        <f>VLOOKUP(H213,'12月（原始作废）'!C:F,4,0)</f>
        <v>3245.4</v>
      </c>
      <c r="J213" s="46">
        <v>3473.25</v>
      </c>
      <c r="K213" s="6">
        <f>VLOOKUP(H213,'12月（原始作废）'!C:S,17,0)</f>
        <v>259.63</v>
      </c>
      <c r="L213" s="46">
        <v>277.86</v>
      </c>
      <c r="M213" s="6">
        <f t="shared" si="7"/>
        <v>18.23</v>
      </c>
      <c r="N213" s="6">
        <v>200.53</v>
      </c>
      <c r="O213" s="6">
        <f t="shared" si="8"/>
        <v>218.76</v>
      </c>
    </row>
    <row r="214" spans="7:15">
      <c r="G214" s="282">
        <v>212</v>
      </c>
      <c r="H214" s="47" t="s">
        <v>438</v>
      </c>
      <c r="I214" s="6">
        <f>VLOOKUP(H214,'12月（原始作废）'!C:F,4,0)</f>
        <v>3245.4</v>
      </c>
      <c r="J214" s="46">
        <v>3473.25</v>
      </c>
      <c r="K214" s="6">
        <f>VLOOKUP(H214,'12月（原始作废）'!C:S,17,0)</f>
        <v>259.63</v>
      </c>
      <c r="L214" s="46">
        <v>277.86</v>
      </c>
      <c r="M214" s="6">
        <f t="shared" si="7"/>
        <v>18.23</v>
      </c>
      <c r="N214" s="6">
        <v>200.53</v>
      </c>
      <c r="O214" s="6">
        <f t="shared" si="8"/>
        <v>218.76</v>
      </c>
    </row>
    <row r="215" spans="7:15">
      <c r="G215" s="282">
        <v>213</v>
      </c>
      <c r="H215" s="47" t="s">
        <v>440</v>
      </c>
      <c r="I215" s="6">
        <f>VLOOKUP(H215,'12月（原始作废）'!C:F,4,0)</f>
        <v>3245.4</v>
      </c>
      <c r="J215" s="46">
        <v>3473.25</v>
      </c>
      <c r="K215" s="6">
        <f>VLOOKUP(H215,'12月（原始作废）'!C:S,17,0)</f>
        <v>259.63</v>
      </c>
      <c r="L215" s="46">
        <v>277.86</v>
      </c>
      <c r="M215" s="6">
        <f t="shared" si="7"/>
        <v>18.23</v>
      </c>
      <c r="N215" s="6">
        <v>200.53</v>
      </c>
      <c r="O215" s="6">
        <f t="shared" si="8"/>
        <v>218.76</v>
      </c>
    </row>
    <row r="216" spans="7:15">
      <c r="G216" s="282">
        <v>214</v>
      </c>
      <c r="H216" s="47" t="s">
        <v>442</v>
      </c>
      <c r="I216" s="6">
        <f>VLOOKUP(H216,'12月（原始作废）'!C:F,4,0)</f>
        <v>3245.4</v>
      </c>
      <c r="J216" s="46">
        <v>3473.25</v>
      </c>
      <c r="K216" s="6">
        <f>VLOOKUP(H216,'12月（原始作废）'!C:S,17,0)</f>
        <v>259.63</v>
      </c>
      <c r="L216" s="46">
        <v>277.86</v>
      </c>
      <c r="M216" s="6">
        <f t="shared" si="7"/>
        <v>18.23</v>
      </c>
      <c r="N216" s="6">
        <v>200.53</v>
      </c>
      <c r="O216" s="6">
        <f t="shared" si="8"/>
        <v>218.76</v>
      </c>
    </row>
    <row r="217" spans="7:15">
      <c r="G217" s="282">
        <v>215</v>
      </c>
      <c r="H217" s="47" t="s">
        <v>444</v>
      </c>
      <c r="I217" s="6">
        <f>VLOOKUP(H217,'12月（原始作废）'!C:F,4,0)</f>
        <v>3245.4</v>
      </c>
      <c r="J217" s="46">
        <v>3473.25</v>
      </c>
      <c r="K217" s="6">
        <f>VLOOKUP(H217,'12月（原始作废）'!C:S,17,0)</f>
        <v>259.63</v>
      </c>
      <c r="L217" s="46">
        <v>277.86</v>
      </c>
      <c r="M217" s="6">
        <f t="shared" si="7"/>
        <v>18.23</v>
      </c>
      <c r="N217" s="6">
        <v>200.53</v>
      </c>
      <c r="O217" s="6">
        <f t="shared" si="8"/>
        <v>218.76</v>
      </c>
    </row>
    <row r="218" spans="7:15">
      <c r="G218" s="282">
        <v>216</v>
      </c>
      <c r="H218" s="47" t="s">
        <v>446</v>
      </c>
      <c r="I218" s="6">
        <f>VLOOKUP(H218,'12月（原始作废）'!C:F,4,0)</f>
        <v>3245.4</v>
      </c>
      <c r="J218" s="46">
        <v>3473.25</v>
      </c>
      <c r="K218" s="6">
        <f>VLOOKUP(H218,'12月（原始作废）'!C:S,17,0)</f>
        <v>259.63</v>
      </c>
      <c r="L218" s="46">
        <v>277.86</v>
      </c>
      <c r="M218" s="6">
        <f t="shared" si="7"/>
        <v>18.23</v>
      </c>
      <c r="N218" s="6">
        <v>200.53</v>
      </c>
      <c r="O218" s="6">
        <f t="shared" si="8"/>
        <v>218.76</v>
      </c>
    </row>
    <row r="219" spans="7:15">
      <c r="G219" s="282">
        <v>217</v>
      </c>
      <c r="H219" s="47" t="s">
        <v>448</v>
      </c>
      <c r="I219" s="6">
        <f>VLOOKUP(H219,'12月（原始作废）'!C:F,4,0)</f>
        <v>3245.4</v>
      </c>
      <c r="J219" s="46">
        <v>3473.25</v>
      </c>
      <c r="K219" s="6">
        <f>VLOOKUP(H219,'12月（原始作废）'!C:S,17,0)</f>
        <v>259.63</v>
      </c>
      <c r="L219" s="46">
        <v>277.86</v>
      </c>
      <c r="M219" s="6">
        <f t="shared" si="7"/>
        <v>18.23</v>
      </c>
      <c r="N219" s="6">
        <v>200.53</v>
      </c>
      <c r="O219" s="6">
        <f t="shared" si="8"/>
        <v>218.76</v>
      </c>
    </row>
    <row r="220" spans="7:15">
      <c r="G220" s="282">
        <v>218</v>
      </c>
      <c r="H220" s="47" t="s">
        <v>450</v>
      </c>
      <c r="I220" s="6">
        <f>VLOOKUP(H220,'12月（原始作废）'!C:F,4,0)</f>
        <v>3245.4</v>
      </c>
      <c r="J220" s="46">
        <v>3473.25</v>
      </c>
      <c r="K220" s="6">
        <f>VLOOKUP(H220,'12月（原始作废）'!C:S,17,0)</f>
        <v>259.63</v>
      </c>
      <c r="L220" s="46">
        <v>277.86</v>
      </c>
      <c r="M220" s="6">
        <f t="shared" si="7"/>
        <v>18.23</v>
      </c>
      <c r="N220" s="6">
        <v>200.53</v>
      </c>
      <c r="O220" s="6">
        <f t="shared" si="8"/>
        <v>218.76</v>
      </c>
    </row>
    <row r="221" spans="7:15">
      <c r="G221" s="282">
        <v>219</v>
      </c>
      <c r="H221" s="51" t="s">
        <v>452</v>
      </c>
      <c r="I221" s="6">
        <f>VLOOKUP(H221,'12月（原始作废）'!C:F,4,0)</f>
        <v>3245.4</v>
      </c>
      <c r="J221" s="46">
        <v>3473.25</v>
      </c>
      <c r="K221" s="6">
        <f>VLOOKUP(H221,'12月（原始作废）'!C:S,17,0)</f>
        <v>259.63</v>
      </c>
      <c r="L221" s="46">
        <v>277.86</v>
      </c>
      <c r="M221" s="6">
        <f t="shared" si="7"/>
        <v>18.23</v>
      </c>
      <c r="N221" s="6">
        <v>200.53</v>
      </c>
      <c r="O221" s="6">
        <f t="shared" si="8"/>
        <v>218.76</v>
      </c>
    </row>
    <row r="222" spans="7:15">
      <c r="G222" s="282">
        <v>220</v>
      </c>
      <c r="H222" s="51" t="s">
        <v>454</v>
      </c>
      <c r="I222" s="6">
        <f>VLOOKUP(H222,'12月（原始作废）'!C:F,4,0)</f>
        <v>3245.4</v>
      </c>
      <c r="J222" s="46">
        <v>3473.25</v>
      </c>
      <c r="K222" s="6">
        <f>VLOOKUP(H222,'12月（原始作废）'!C:S,17,0)</f>
        <v>259.63</v>
      </c>
      <c r="L222" s="46">
        <v>277.86</v>
      </c>
      <c r="M222" s="6">
        <f t="shared" si="7"/>
        <v>18.23</v>
      </c>
      <c r="N222" s="6">
        <v>200.53</v>
      </c>
      <c r="O222" s="6">
        <f t="shared" si="8"/>
        <v>218.76</v>
      </c>
    </row>
    <row r="223" spans="7:15">
      <c r="G223" s="282">
        <v>221</v>
      </c>
      <c r="H223" s="51" t="s">
        <v>456</v>
      </c>
      <c r="I223" s="6">
        <f>VLOOKUP(H223,'12月（原始作废）'!C:F,4,0)</f>
        <v>3245.4</v>
      </c>
      <c r="J223" s="46">
        <v>3473.25</v>
      </c>
      <c r="K223" s="6">
        <f>VLOOKUP(H223,'12月（原始作废）'!C:S,17,0)</f>
        <v>259.63</v>
      </c>
      <c r="L223" s="46">
        <v>277.86</v>
      </c>
      <c r="M223" s="6">
        <f t="shared" si="7"/>
        <v>18.23</v>
      </c>
      <c r="N223" s="6">
        <v>200.53</v>
      </c>
      <c r="O223" s="6">
        <f t="shared" si="8"/>
        <v>218.76</v>
      </c>
    </row>
    <row r="224" spans="7:15">
      <c r="G224" s="282">
        <v>222</v>
      </c>
      <c r="H224" s="51" t="s">
        <v>458</v>
      </c>
      <c r="I224" s="6">
        <f>VLOOKUP(H224,'12月（原始作废）'!C:F,4,0)</f>
        <v>3245.4</v>
      </c>
      <c r="J224" s="46">
        <v>3473.25</v>
      </c>
      <c r="K224" s="6">
        <f>VLOOKUP(H224,'12月（原始作废）'!C:S,17,0)</f>
        <v>259.63</v>
      </c>
      <c r="L224" s="46">
        <v>277.86</v>
      </c>
      <c r="M224" s="6">
        <f t="shared" si="7"/>
        <v>18.23</v>
      </c>
      <c r="N224" s="6">
        <v>200.53</v>
      </c>
      <c r="O224" s="6">
        <f t="shared" si="8"/>
        <v>218.76</v>
      </c>
    </row>
    <row r="225" spans="7:15">
      <c r="G225" s="282">
        <v>223</v>
      </c>
      <c r="H225" s="47" t="s">
        <v>460</v>
      </c>
      <c r="I225" s="6">
        <f>VLOOKUP(H225,'12月（原始作废）'!C:F,4,0)</f>
        <v>3245.4</v>
      </c>
      <c r="J225" s="46">
        <v>3473.25</v>
      </c>
      <c r="K225" s="6">
        <f>VLOOKUP(H225,'12月（原始作废）'!C:S,17,0)</f>
        <v>259.63</v>
      </c>
      <c r="L225" s="46">
        <v>277.86</v>
      </c>
      <c r="M225" s="6">
        <f t="shared" si="7"/>
        <v>18.23</v>
      </c>
      <c r="N225" s="6">
        <v>200.53</v>
      </c>
      <c r="O225" s="6">
        <f t="shared" si="8"/>
        <v>218.76</v>
      </c>
    </row>
    <row r="226" spans="7:15">
      <c r="G226" s="282">
        <v>224</v>
      </c>
      <c r="H226" s="47" t="s">
        <v>462</v>
      </c>
      <c r="I226" s="6">
        <f>VLOOKUP(H226,'12月（原始作废）'!C:F,4,0)</f>
        <v>3245.4</v>
      </c>
      <c r="J226" s="46">
        <v>3473.25</v>
      </c>
      <c r="K226" s="6">
        <f>VLOOKUP(H226,'12月（原始作废）'!C:S,17,0)</f>
        <v>259.63</v>
      </c>
      <c r="L226" s="46">
        <v>277.86</v>
      </c>
      <c r="M226" s="6">
        <f t="shared" si="7"/>
        <v>18.23</v>
      </c>
      <c r="N226" s="6">
        <v>200.53</v>
      </c>
      <c r="O226" s="6">
        <f t="shared" si="8"/>
        <v>218.76</v>
      </c>
    </row>
    <row r="227" spans="7:15">
      <c r="G227" s="282">
        <v>225</v>
      </c>
      <c r="H227" s="47" t="s">
        <v>464</v>
      </c>
      <c r="I227" s="6">
        <f>VLOOKUP(H227,'12月（原始作废）'!C:F,4,0)</f>
        <v>3245.4</v>
      </c>
      <c r="J227" s="46">
        <v>3473.25</v>
      </c>
      <c r="K227" s="6">
        <f>VLOOKUP(H227,'12月（原始作废）'!C:S,17,0)</f>
        <v>259.63</v>
      </c>
      <c r="L227" s="46">
        <v>277.86</v>
      </c>
      <c r="M227" s="6">
        <f t="shared" si="7"/>
        <v>18.23</v>
      </c>
      <c r="N227" s="6">
        <v>200.53</v>
      </c>
      <c r="O227" s="6">
        <f t="shared" si="8"/>
        <v>218.76</v>
      </c>
    </row>
    <row r="228" spans="7:15">
      <c r="G228" s="282">
        <v>226</v>
      </c>
      <c r="H228" s="47" t="s">
        <v>466</v>
      </c>
      <c r="I228" s="6">
        <f>VLOOKUP(H228,'12月（原始作废）'!C:F,4,0)</f>
        <v>3245.4</v>
      </c>
      <c r="J228" s="46">
        <v>3473.25</v>
      </c>
      <c r="K228" s="6">
        <f>VLOOKUP(H228,'12月（原始作废）'!C:S,17,0)</f>
        <v>259.63</v>
      </c>
      <c r="L228" s="46">
        <v>277.86</v>
      </c>
      <c r="M228" s="6">
        <f t="shared" si="7"/>
        <v>18.23</v>
      </c>
      <c r="N228" s="6">
        <v>200.53</v>
      </c>
      <c r="O228" s="6">
        <f t="shared" si="8"/>
        <v>218.76</v>
      </c>
    </row>
    <row r="229" spans="7:15">
      <c r="G229" s="282">
        <v>227</v>
      </c>
      <c r="H229" s="47" t="s">
        <v>468</v>
      </c>
      <c r="I229" s="6">
        <f>VLOOKUP(H229,'12月（原始作废）'!C:F,4,0)</f>
        <v>3245.4</v>
      </c>
      <c r="J229" s="46">
        <v>3473.25</v>
      </c>
      <c r="K229" s="6">
        <f>VLOOKUP(H229,'12月（原始作废）'!C:S,17,0)</f>
        <v>259.63</v>
      </c>
      <c r="L229" s="46">
        <v>277.86</v>
      </c>
      <c r="M229" s="6">
        <f t="shared" si="7"/>
        <v>18.23</v>
      </c>
      <c r="N229" s="6">
        <v>200.53</v>
      </c>
      <c r="O229" s="6">
        <f t="shared" si="8"/>
        <v>218.76</v>
      </c>
    </row>
    <row r="230" spans="7:15">
      <c r="G230" s="282">
        <v>228</v>
      </c>
      <c r="H230" s="47" t="s">
        <v>470</v>
      </c>
      <c r="I230" s="6">
        <f>VLOOKUP(H230,'12月（原始作废）'!C:F,4,0)</f>
        <v>3245.4</v>
      </c>
      <c r="J230" s="46">
        <v>3473.25</v>
      </c>
      <c r="K230" s="6">
        <f>VLOOKUP(H230,'12月（原始作废）'!C:S,17,0)</f>
        <v>259.63</v>
      </c>
      <c r="L230" s="46">
        <v>277.86</v>
      </c>
      <c r="M230" s="6">
        <f t="shared" si="7"/>
        <v>18.23</v>
      </c>
      <c r="N230" s="6">
        <v>200.53</v>
      </c>
      <c r="O230" s="6">
        <f t="shared" si="8"/>
        <v>218.76</v>
      </c>
    </row>
    <row r="231" spans="7:15">
      <c r="G231" s="282">
        <v>229</v>
      </c>
      <c r="H231" s="47" t="s">
        <v>472</v>
      </c>
      <c r="I231" s="6">
        <f>VLOOKUP(H231,'12月（原始作废）'!C:F,4,0)</f>
        <v>3245.4</v>
      </c>
      <c r="J231" s="46">
        <v>3473.25</v>
      </c>
      <c r="K231" s="6">
        <f>VLOOKUP(H231,'12月（原始作废）'!C:S,17,0)</f>
        <v>259.63</v>
      </c>
      <c r="L231" s="46">
        <v>277.86</v>
      </c>
      <c r="M231" s="6">
        <f t="shared" si="7"/>
        <v>18.23</v>
      </c>
      <c r="N231" s="6">
        <v>200.53</v>
      </c>
      <c r="O231" s="6">
        <f t="shared" si="8"/>
        <v>218.76</v>
      </c>
    </row>
    <row r="232" spans="7:15">
      <c r="G232" s="282">
        <v>230</v>
      </c>
      <c r="H232" s="47" t="s">
        <v>474</v>
      </c>
      <c r="I232" s="6">
        <f>VLOOKUP(H232,'12月（原始作废）'!C:F,4,0)</f>
        <v>3245.4</v>
      </c>
      <c r="J232" s="46">
        <v>3473.25</v>
      </c>
      <c r="K232" s="6">
        <f>VLOOKUP(H232,'12月（原始作废）'!C:S,17,0)</f>
        <v>259.63</v>
      </c>
      <c r="L232" s="46">
        <v>277.86</v>
      </c>
      <c r="M232" s="6">
        <f t="shared" si="7"/>
        <v>18.23</v>
      </c>
      <c r="N232" s="6">
        <v>200.53</v>
      </c>
      <c r="O232" s="6">
        <f t="shared" si="8"/>
        <v>218.76</v>
      </c>
    </row>
    <row r="233" spans="7:15">
      <c r="G233" s="282">
        <v>231</v>
      </c>
      <c r="H233" s="47" t="s">
        <v>476</v>
      </c>
      <c r="I233" s="6">
        <f>VLOOKUP(H233,'12月（原始作废）'!C:F,4,0)</f>
        <v>3245.4</v>
      </c>
      <c r="J233" s="46">
        <v>3473.25</v>
      </c>
      <c r="K233" s="6">
        <f>VLOOKUP(H233,'12月（原始作废）'!C:S,17,0)</f>
        <v>259.63</v>
      </c>
      <c r="L233" s="46">
        <v>277.86</v>
      </c>
      <c r="M233" s="6">
        <f t="shared" si="7"/>
        <v>18.23</v>
      </c>
      <c r="N233" s="6">
        <v>200.53</v>
      </c>
      <c r="O233" s="6">
        <f t="shared" si="8"/>
        <v>218.76</v>
      </c>
    </row>
    <row r="234" spans="7:15">
      <c r="G234" s="282">
        <v>232</v>
      </c>
      <c r="H234" s="47" t="s">
        <v>478</v>
      </c>
      <c r="I234" s="6">
        <f>VLOOKUP(H234,'12月（原始作废）'!C:F,4,0)</f>
        <v>3245.4</v>
      </c>
      <c r="J234" s="46">
        <v>3473.25</v>
      </c>
      <c r="K234" s="6">
        <f>VLOOKUP(H234,'12月（原始作废）'!C:S,17,0)</f>
        <v>259.63</v>
      </c>
      <c r="L234" s="46">
        <v>277.86</v>
      </c>
      <c r="M234" s="6">
        <f t="shared" si="7"/>
        <v>18.23</v>
      </c>
      <c r="N234" s="6">
        <v>200.53</v>
      </c>
      <c r="O234" s="6">
        <f t="shared" si="8"/>
        <v>218.76</v>
      </c>
    </row>
    <row r="235" spans="7:15">
      <c r="G235" s="282">
        <v>233</v>
      </c>
      <c r="H235" s="47" t="s">
        <v>480</v>
      </c>
      <c r="I235" s="6">
        <f>VLOOKUP(H235,'12月（原始作废）'!C:F,4,0)</f>
        <v>3245.4</v>
      </c>
      <c r="J235" s="46">
        <v>3473.25</v>
      </c>
      <c r="K235" s="6">
        <f>VLOOKUP(H235,'12月（原始作废）'!C:S,17,0)</f>
        <v>259.63</v>
      </c>
      <c r="L235" s="46">
        <v>277.86</v>
      </c>
      <c r="M235" s="6">
        <f t="shared" si="7"/>
        <v>18.23</v>
      </c>
      <c r="N235" s="6">
        <v>200.53</v>
      </c>
      <c r="O235" s="6">
        <f t="shared" si="8"/>
        <v>218.76</v>
      </c>
    </row>
    <row r="236" spans="7:15">
      <c r="G236" s="282">
        <v>234</v>
      </c>
      <c r="H236" s="47" t="s">
        <v>482</v>
      </c>
      <c r="I236" s="6">
        <f>VLOOKUP(H236,'12月（原始作废）'!C:F,4,0)</f>
        <v>3245.4</v>
      </c>
      <c r="J236" s="46">
        <v>3473.25</v>
      </c>
      <c r="K236" s="6">
        <f>VLOOKUP(H236,'12月（原始作废）'!C:S,17,0)</f>
        <v>259.63</v>
      </c>
      <c r="L236" s="46">
        <v>277.86</v>
      </c>
      <c r="M236" s="6">
        <f t="shared" si="7"/>
        <v>18.23</v>
      </c>
      <c r="N236" s="6">
        <v>200.53</v>
      </c>
      <c r="O236" s="6">
        <f t="shared" si="8"/>
        <v>218.76</v>
      </c>
    </row>
    <row r="237" spans="7:15">
      <c r="G237" s="282">
        <v>235</v>
      </c>
      <c r="H237" s="51" t="s">
        <v>485</v>
      </c>
      <c r="I237" s="6">
        <f>VLOOKUP(H237,'12月（原始作废）'!C:F,4,0)</f>
        <v>3245.4</v>
      </c>
      <c r="J237" s="46">
        <v>3473.25</v>
      </c>
      <c r="K237" s="6">
        <f>VLOOKUP(H237,'12月（原始作废）'!C:S,17,0)</f>
        <v>259.63</v>
      </c>
      <c r="L237" s="46">
        <v>277.86</v>
      </c>
      <c r="M237" s="6">
        <f t="shared" si="7"/>
        <v>18.23</v>
      </c>
      <c r="N237" s="6">
        <v>200.53</v>
      </c>
      <c r="O237" s="6">
        <f t="shared" si="8"/>
        <v>218.76</v>
      </c>
    </row>
    <row r="238" spans="7:15">
      <c r="G238" s="282">
        <v>236</v>
      </c>
      <c r="H238" s="51" t="s">
        <v>487</v>
      </c>
      <c r="I238" s="6">
        <f>VLOOKUP(H238,'12月（原始作废）'!C:F,4,0)</f>
        <v>3245.4</v>
      </c>
      <c r="J238" s="46">
        <v>3473.25</v>
      </c>
      <c r="K238" s="6">
        <f>VLOOKUP(H238,'12月（原始作废）'!C:S,17,0)</f>
        <v>259.63</v>
      </c>
      <c r="L238" s="46">
        <v>277.86</v>
      </c>
      <c r="M238" s="6">
        <f t="shared" si="7"/>
        <v>18.23</v>
      </c>
      <c r="N238" s="6">
        <v>200.53</v>
      </c>
      <c r="O238" s="6">
        <f t="shared" si="8"/>
        <v>218.76</v>
      </c>
    </row>
    <row r="239" spans="7:15">
      <c r="G239" s="282">
        <v>237</v>
      </c>
      <c r="H239" s="47" t="s">
        <v>491</v>
      </c>
      <c r="I239" s="6">
        <f>VLOOKUP(H239,'12月（原始作废）'!C:F,4,0)</f>
        <v>3245.4</v>
      </c>
      <c r="J239" s="46">
        <v>3473.25</v>
      </c>
      <c r="K239" s="6">
        <f>VLOOKUP(H239,'12月（原始作废）'!C:S,17,0)</f>
        <v>259.63</v>
      </c>
      <c r="L239" s="46">
        <v>277.86</v>
      </c>
      <c r="M239" s="6">
        <f t="shared" si="7"/>
        <v>18.23</v>
      </c>
      <c r="N239" s="6">
        <v>200.53</v>
      </c>
      <c r="O239" s="6">
        <f t="shared" si="8"/>
        <v>218.76</v>
      </c>
    </row>
    <row r="240" spans="7:15">
      <c r="G240" s="282">
        <v>238</v>
      </c>
      <c r="H240" s="47" t="s">
        <v>493</v>
      </c>
      <c r="I240" s="6">
        <f>VLOOKUP(H240,'12月（原始作废）'!C:F,4,0)</f>
        <v>3245.4</v>
      </c>
      <c r="J240" s="46">
        <v>3473.25</v>
      </c>
      <c r="K240" s="6">
        <f>VLOOKUP(H240,'12月（原始作废）'!C:S,17,0)</f>
        <v>259.63</v>
      </c>
      <c r="L240" s="46">
        <v>277.86</v>
      </c>
      <c r="M240" s="6">
        <f t="shared" si="7"/>
        <v>18.23</v>
      </c>
      <c r="N240" s="6">
        <v>200.53</v>
      </c>
      <c r="O240" s="6">
        <f t="shared" si="8"/>
        <v>218.76</v>
      </c>
    </row>
    <row r="241" spans="7:15">
      <c r="G241" s="282">
        <v>239</v>
      </c>
      <c r="H241" s="47" t="s">
        <v>495</v>
      </c>
      <c r="I241" s="6">
        <f>VLOOKUP(H241,'12月（原始作废）'!C:F,4,0)</f>
        <v>3245.4</v>
      </c>
      <c r="J241" s="46">
        <v>3473.25</v>
      </c>
      <c r="K241" s="6">
        <f>VLOOKUP(H241,'12月（原始作废）'!C:S,17,0)</f>
        <v>259.63</v>
      </c>
      <c r="L241" s="46">
        <v>277.86</v>
      </c>
      <c r="M241" s="6">
        <f t="shared" si="7"/>
        <v>18.23</v>
      </c>
      <c r="N241" s="6">
        <v>200.53</v>
      </c>
      <c r="O241" s="6">
        <f t="shared" si="8"/>
        <v>218.76</v>
      </c>
    </row>
    <row r="242" spans="7:15">
      <c r="G242" s="282">
        <v>240</v>
      </c>
      <c r="H242" s="47" t="s">
        <v>497</v>
      </c>
      <c r="I242" s="6">
        <f>VLOOKUP(H242,'12月（原始作废）'!C:F,4,0)</f>
        <v>3245.4</v>
      </c>
      <c r="J242" s="46">
        <v>3473.25</v>
      </c>
      <c r="K242" s="6">
        <f>VLOOKUP(H242,'12月（原始作废）'!C:S,17,0)</f>
        <v>259.63</v>
      </c>
      <c r="L242" s="46">
        <v>277.86</v>
      </c>
      <c r="M242" s="6">
        <f t="shared" si="7"/>
        <v>18.23</v>
      </c>
      <c r="N242" s="6">
        <v>200.53</v>
      </c>
      <c r="O242" s="6">
        <f t="shared" si="8"/>
        <v>218.76</v>
      </c>
    </row>
    <row r="243" spans="7:15">
      <c r="G243" s="282">
        <v>241</v>
      </c>
      <c r="H243" s="47" t="s">
        <v>499</v>
      </c>
      <c r="I243" s="6">
        <f>VLOOKUP(H243,'12月（原始作废）'!C:F,4,0)</f>
        <v>3245.4</v>
      </c>
      <c r="J243" s="46">
        <v>3473.25</v>
      </c>
      <c r="K243" s="6">
        <f>VLOOKUP(H243,'12月（原始作废）'!C:S,17,0)</f>
        <v>259.63</v>
      </c>
      <c r="L243" s="46">
        <v>277.86</v>
      </c>
      <c r="M243" s="6">
        <f t="shared" si="7"/>
        <v>18.23</v>
      </c>
      <c r="N243" s="6">
        <v>200.53</v>
      </c>
      <c r="O243" s="6">
        <f t="shared" si="8"/>
        <v>218.76</v>
      </c>
    </row>
    <row r="244" spans="7:15">
      <c r="G244" s="282">
        <v>242</v>
      </c>
      <c r="H244" s="47" t="s">
        <v>501</v>
      </c>
      <c r="I244" s="6">
        <f>VLOOKUP(H244,'12月（原始作废）'!C:F,4,0)</f>
        <v>3245.4</v>
      </c>
      <c r="J244" s="46">
        <v>3473.25</v>
      </c>
      <c r="K244" s="6">
        <f>VLOOKUP(H244,'12月（原始作废）'!C:S,17,0)</f>
        <v>259.63</v>
      </c>
      <c r="L244" s="46">
        <v>277.86</v>
      </c>
      <c r="M244" s="6">
        <f t="shared" si="7"/>
        <v>18.23</v>
      </c>
      <c r="N244" s="6">
        <v>200.53</v>
      </c>
      <c r="O244" s="6">
        <f t="shared" si="8"/>
        <v>218.76</v>
      </c>
    </row>
    <row r="245" spans="7:15">
      <c r="G245" s="282">
        <v>243</v>
      </c>
      <c r="H245" s="47" t="s">
        <v>503</v>
      </c>
      <c r="I245" s="6">
        <f>VLOOKUP(H245,'12月（原始作废）'!C:F,4,0)</f>
        <v>3245.4</v>
      </c>
      <c r="J245" s="46">
        <v>3473.25</v>
      </c>
      <c r="K245" s="6">
        <f>VLOOKUP(H245,'12月（原始作废）'!C:S,17,0)</f>
        <v>259.63</v>
      </c>
      <c r="L245" s="46">
        <v>277.86</v>
      </c>
      <c r="M245" s="6">
        <f t="shared" si="7"/>
        <v>18.23</v>
      </c>
      <c r="N245" s="6">
        <v>200.53</v>
      </c>
      <c r="O245" s="6">
        <f t="shared" si="8"/>
        <v>218.76</v>
      </c>
    </row>
    <row r="246" spans="7:15">
      <c r="G246" s="282">
        <v>244</v>
      </c>
      <c r="H246" s="47" t="s">
        <v>505</v>
      </c>
      <c r="I246" s="6">
        <f>VLOOKUP(H246,'12月（原始作废）'!C:F,4,0)</f>
        <v>3245.4</v>
      </c>
      <c r="J246" s="46">
        <v>3473.25</v>
      </c>
      <c r="K246" s="6">
        <f>VLOOKUP(H246,'12月（原始作废）'!C:S,17,0)</f>
        <v>259.63</v>
      </c>
      <c r="L246" s="46">
        <v>277.86</v>
      </c>
      <c r="M246" s="6">
        <f t="shared" si="7"/>
        <v>18.23</v>
      </c>
      <c r="N246" s="6">
        <v>200.53</v>
      </c>
      <c r="O246" s="6">
        <f t="shared" si="8"/>
        <v>218.76</v>
      </c>
    </row>
    <row r="247" spans="7:15">
      <c r="G247" s="282">
        <v>245</v>
      </c>
      <c r="H247" s="51" t="s">
        <v>507</v>
      </c>
      <c r="I247" s="6">
        <f>VLOOKUP(H247,'12月（原始作废）'!C:F,4,0)</f>
        <v>3245.4</v>
      </c>
      <c r="J247" s="46">
        <v>3473.25</v>
      </c>
      <c r="K247" s="6">
        <f>VLOOKUP(H247,'12月（原始作废）'!C:S,17,0)</f>
        <v>259.63</v>
      </c>
      <c r="L247" s="46">
        <v>277.86</v>
      </c>
      <c r="M247" s="6">
        <f t="shared" si="7"/>
        <v>18.23</v>
      </c>
      <c r="N247" s="6">
        <v>200.53</v>
      </c>
      <c r="O247" s="6">
        <f t="shared" si="8"/>
        <v>218.76</v>
      </c>
    </row>
    <row r="248" spans="7:15">
      <c r="G248" s="282">
        <v>246</v>
      </c>
      <c r="H248" s="47" t="s">
        <v>510</v>
      </c>
      <c r="I248" s="6">
        <f>VLOOKUP(H248,'12月（原始作废）'!C:F,4,0)</f>
        <v>3245.4</v>
      </c>
      <c r="J248" s="46">
        <v>3473.25</v>
      </c>
      <c r="K248" s="6">
        <f>VLOOKUP(H248,'12月（原始作废）'!C:S,17,0)</f>
        <v>259.63</v>
      </c>
      <c r="L248" s="46">
        <v>277.86</v>
      </c>
      <c r="M248" s="6">
        <f t="shared" si="7"/>
        <v>18.23</v>
      </c>
      <c r="N248" s="6">
        <v>200.53</v>
      </c>
      <c r="O248" s="6">
        <f t="shared" si="8"/>
        <v>218.76</v>
      </c>
    </row>
    <row r="249" spans="7:15">
      <c r="G249" s="282">
        <v>247</v>
      </c>
      <c r="H249" s="47" t="s">
        <v>512</v>
      </c>
      <c r="I249" s="6">
        <f>VLOOKUP(H249,'12月（原始作废）'!C:F,4,0)</f>
        <v>3245.4</v>
      </c>
      <c r="J249" s="46">
        <v>3473.25</v>
      </c>
      <c r="K249" s="6">
        <f>VLOOKUP(H249,'12月（原始作废）'!C:S,17,0)</f>
        <v>259.63</v>
      </c>
      <c r="L249" s="46">
        <v>277.86</v>
      </c>
      <c r="M249" s="6">
        <f t="shared" si="7"/>
        <v>18.23</v>
      </c>
      <c r="N249" s="6">
        <v>200.53</v>
      </c>
      <c r="O249" s="6">
        <f t="shared" si="8"/>
        <v>218.76</v>
      </c>
    </row>
    <row r="250" spans="7:15">
      <c r="G250" s="282">
        <v>248</v>
      </c>
      <c r="H250" s="47" t="s">
        <v>514</v>
      </c>
      <c r="I250" s="6">
        <f>VLOOKUP(H250,'12月（原始作废）'!C:F,4,0)</f>
        <v>3245.4</v>
      </c>
      <c r="J250" s="46">
        <v>3473.25</v>
      </c>
      <c r="K250" s="6">
        <f>VLOOKUP(H250,'12月（原始作废）'!C:S,17,0)</f>
        <v>259.63</v>
      </c>
      <c r="L250" s="46">
        <v>277.86</v>
      </c>
      <c r="M250" s="6">
        <f t="shared" si="7"/>
        <v>18.23</v>
      </c>
      <c r="N250" s="6">
        <v>200.53</v>
      </c>
      <c r="O250" s="6">
        <f t="shared" si="8"/>
        <v>218.76</v>
      </c>
    </row>
    <row r="251" spans="7:15">
      <c r="G251" s="282">
        <v>249</v>
      </c>
      <c r="H251" s="47" t="s">
        <v>516</v>
      </c>
      <c r="I251" s="6">
        <f>VLOOKUP(H251,'12月（原始作废）'!C:F,4,0)</f>
        <v>3245.4</v>
      </c>
      <c r="J251" s="46">
        <v>3473.25</v>
      </c>
      <c r="K251" s="6">
        <f>VLOOKUP(H251,'12月（原始作废）'!C:S,17,0)</f>
        <v>259.63</v>
      </c>
      <c r="L251" s="46">
        <v>277.86</v>
      </c>
      <c r="M251" s="6">
        <f t="shared" si="7"/>
        <v>18.23</v>
      </c>
      <c r="N251" s="6">
        <v>200.53</v>
      </c>
      <c r="O251" s="6">
        <f t="shared" si="8"/>
        <v>218.76</v>
      </c>
    </row>
    <row r="252" spans="7:15">
      <c r="G252" s="282">
        <v>250</v>
      </c>
      <c r="H252" s="47" t="s">
        <v>518</v>
      </c>
      <c r="I252" s="6">
        <f>VLOOKUP(H252,'12月（原始作废）'!C:F,4,0)</f>
        <v>3245.4</v>
      </c>
      <c r="J252" s="46">
        <v>3473.25</v>
      </c>
      <c r="K252" s="6">
        <f>VLOOKUP(H252,'12月（原始作废）'!C:S,17,0)</f>
        <v>259.63</v>
      </c>
      <c r="L252" s="46">
        <v>277.86</v>
      </c>
      <c r="M252" s="6">
        <f t="shared" si="7"/>
        <v>18.23</v>
      </c>
      <c r="N252" s="6">
        <v>200.53</v>
      </c>
      <c r="O252" s="6">
        <f t="shared" si="8"/>
        <v>218.76</v>
      </c>
    </row>
    <row r="253" spans="7:15">
      <c r="G253" s="282">
        <v>251</v>
      </c>
      <c r="H253" s="47" t="s">
        <v>520</v>
      </c>
      <c r="I253" s="6">
        <f>VLOOKUP(H253,'12月（原始作废）'!C:F,4,0)</f>
        <v>3245.4</v>
      </c>
      <c r="J253" s="46">
        <v>3473.25</v>
      </c>
      <c r="K253" s="6">
        <f>VLOOKUP(H253,'12月（原始作废）'!C:S,17,0)</f>
        <v>259.63</v>
      </c>
      <c r="L253" s="46">
        <v>277.86</v>
      </c>
      <c r="M253" s="6">
        <f t="shared" si="7"/>
        <v>18.23</v>
      </c>
      <c r="N253" s="6">
        <v>200.53</v>
      </c>
      <c r="O253" s="6">
        <f t="shared" si="8"/>
        <v>218.76</v>
      </c>
    </row>
    <row r="254" spans="7:15">
      <c r="G254" s="282">
        <v>252</v>
      </c>
      <c r="H254" s="47" t="s">
        <v>522</v>
      </c>
      <c r="I254" s="6">
        <f>VLOOKUP(H254,'12月（原始作废）'!C:F,4,0)</f>
        <v>3245.4</v>
      </c>
      <c r="J254" s="46">
        <v>3473.25</v>
      </c>
      <c r="K254" s="6">
        <f>VLOOKUP(H254,'12月（原始作废）'!C:S,17,0)</f>
        <v>259.63</v>
      </c>
      <c r="L254" s="46">
        <v>277.86</v>
      </c>
      <c r="M254" s="6">
        <f t="shared" si="7"/>
        <v>18.23</v>
      </c>
      <c r="N254" s="6">
        <v>200.53</v>
      </c>
      <c r="O254" s="6">
        <f t="shared" si="8"/>
        <v>218.76</v>
      </c>
    </row>
    <row r="255" spans="7:15">
      <c r="G255" s="282">
        <v>253</v>
      </c>
      <c r="H255" s="47" t="s">
        <v>524</v>
      </c>
      <c r="I255" s="6">
        <f>VLOOKUP(H255,'12月（原始作废）'!C:F,4,0)</f>
        <v>3245.4</v>
      </c>
      <c r="J255" s="46">
        <v>3473.25</v>
      </c>
      <c r="K255" s="6">
        <f>VLOOKUP(H255,'12月（原始作废）'!C:S,17,0)</f>
        <v>259.63</v>
      </c>
      <c r="L255" s="46">
        <v>277.86</v>
      </c>
      <c r="M255" s="6">
        <f t="shared" si="7"/>
        <v>18.23</v>
      </c>
      <c r="N255" s="6">
        <v>200.53</v>
      </c>
      <c r="O255" s="6">
        <f t="shared" si="8"/>
        <v>218.76</v>
      </c>
    </row>
    <row r="256" spans="7:15">
      <c r="G256" s="282">
        <v>254</v>
      </c>
      <c r="H256" s="47" t="s">
        <v>526</v>
      </c>
      <c r="I256" s="6">
        <f>VLOOKUP(H256,'12月（原始作废）'!C:F,4,0)</f>
        <v>3245.4</v>
      </c>
      <c r="J256" s="46">
        <v>3473.25</v>
      </c>
      <c r="K256" s="6">
        <f>VLOOKUP(H256,'12月（原始作废）'!C:S,17,0)</f>
        <v>259.63</v>
      </c>
      <c r="L256" s="46">
        <v>277.86</v>
      </c>
      <c r="M256" s="6">
        <f t="shared" si="7"/>
        <v>18.23</v>
      </c>
      <c r="N256" s="6">
        <v>200.53</v>
      </c>
      <c r="O256" s="6">
        <f t="shared" si="8"/>
        <v>218.76</v>
      </c>
    </row>
    <row r="257" spans="7:15">
      <c r="G257" s="282">
        <v>255</v>
      </c>
      <c r="H257" s="47" t="s">
        <v>528</v>
      </c>
      <c r="I257" s="6">
        <f>VLOOKUP(H257,'12月（原始作废）'!C:F,4,0)</f>
        <v>3245.4</v>
      </c>
      <c r="J257" s="46">
        <v>3473.25</v>
      </c>
      <c r="K257" s="6">
        <f>VLOOKUP(H257,'12月（原始作废）'!C:S,17,0)</f>
        <v>259.63</v>
      </c>
      <c r="L257" s="46">
        <v>277.86</v>
      </c>
      <c r="M257" s="6">
        <f t="shared" si="7"/>
        <v>18.23</v>
      </c>
      <c r="N257" s="6">
        <v>200.53</v>
      </c>
      <c r="O257" s="6">
        <f t="shared" si="8"/>
        <v>218.76</v>
      </c>
    </row>
    <row r="258" spans="7:15">
      <c r="G258" s="282">
        <v>256</v>
      </c>
      <c r="H258" s="47" t="s">
        <v>530</v>
      </c>
      <c r="I258" s="6">
        <f>VLOOKUP(H258,'12月（原始作废）'!C:F,4,0)</f>
        <v>3245.4</v>
      </c>
      <c r="J258" s="46">
        <v>3473.25</v>
      </c>
      <c r="K258" s="6">
        <f>VLOOKUP(H258,'12月（原始作废）'!C:S,17,0)</f>
        <v>259.63</v>
      </c>
      <c r="L258" s="46">
        <v>277.86</v>
      </c>
      <c r="M258" s="6">
        <f t="shared" si="7"/>
        <v>18.23</v>
      </c>
      <c r="N258" s="6">
        <v>200.53</v>
      </c>
      <c r="O258" s="6">
        <f t="shared" si="8"/>
        <v>218.76</v>
      </c>
    </row>
    <row r="259" spans="7:15">
      <c r="G259" s="282">
        <v>257</v>
      </c>
      <c r="H259" s="47" t="s">
        <v>532</v>
      </c>
      <c r="I259" s="6">
        <f>VLOOKUP(H259,'12月（原始作废）'!C:F,4,0)</f>
        <v>3245.4</v>
      </c>
      <c r="J259" s="46">
        <v>3473.25</v>
      </c>
      <c r="K259" s="6">
        <f>VLOOKUP(H259,'12月（原始作废）'!C:S,17,0)</f>
        <v>259.63</v>
      </c>
      <c r="L259" s="46">
        <v>277.86</v>
      </c>
      <c r="M259" s="6">
        <f t="shared" ref="M259:M322" si="9">L259-K259</f>
        <v>18.23</v>
      </c>
      <c r="N259" s="6">
        <v>200.53</v>
      </c>
      <c r="O259" s="6">
        <f t="shared" si="8"/>
        <v>218.76</v>
      </c>
    </row>
    <row r="260" spans="7:15">
      <c r="G260" s="282">
        <v>258</v>
      </c>
      <c r="H260" s="47" t="s">
        <v>534</v>
      </c>
      <c r="I260" s="6">
        <f>VLOOKUP(H260,'12月（原始作废）'!C:F,4,0)</f>
        <v>3245.4</v>
      </c>
      <c r="J260" s="46">
        <v>3473.25</v>
      </c>
      <c r="K260" s="6">
        <f>VLOOKUP(H260,'12月（原始作废）'!C:S,17,0)</f>
        <v>259.63</v>
      </c>
      <c r="L260" s="46">
        <v>277.86</v>
      </c>
      <c r="M260" s="6">
        <f t="shared" si="9"/>
        <v>18.23</v>
      </c>
      <c r="N260" s="6">
        <v>200.53</v>
      </c>
      <c r="O260" s="6">
        <f t="shared" ref="O260:O323" si="10">M260+N260</f>
        <v>218.76</v>
      </c>
    </row>
    <row r="261" spans="7:15">
      <c r="G261" s="282">
        <v>259</v>
      </c>
      <c r="H261" s="47" t="s">
        <v>536</v>
      </c>
      <c r="I261" s="6">
        <f>VLOOKUP(H261,'12月（原始作废）'!C:F,4,0)</f>
        <v>3245.4</v>
      </c>
      <c r="J261" s="46">
        <v>3473.25</v>
      </c>
      <c r="K261" s="6">
        <f>VLOOKUP(H261,'12月（原始作废）'!C:S,17,0)</f>
        <v>259.63</v>
      </c>
      <c r="L261" s="46">
        <v>277.86</v>
      </c>
      <c r="M261" s="6">
        <f t="shared" si="9"/>
        <v>18.23</v>
      </c>
      <c r="N261" s="6">
        <v>200.53</v>
      </c>
      <c r="O261" s="6">
        <f t="shared" si="10"/>
        <v>218.76</v>
      </c>
    </row>
    <row r="262" spans="7:15">
      <c r="G262" s="282">
        <v>260</v>
      </c>
      <c r="H262" s="47" t="s">
        <v>538</v>
      </c>
      <c r="I262" s="6">
        <f>VLOOKUP(H262,'12月（原始作废）'!C:F,4,0)</f>
        <v>3245.4</v>
      </c>
      <c r="J262" s="46">
        <v>3473.25</v>
      </c>
      <c r="K262" s="6">
        <f>VLOOKUP(H262,'12月（原始作废）'!C:S,17,0)</f>
        <v>259.63</v>
      </c>
      <c r="L262" s="46">
        <v>277.86</v>
      </c>
      <c r="M262" s="6">
        <f t="shared" si="9"/>
        <v>18.23</v>
      </c>
      <c r="N262" s="6">
        <v>200.53</v>
      </c>
      <c r="O262" s="6">
        <f t="shared" si="10"/>
        <v>218.76</v>
      </c>
    </row>
    <row r="263" spans="7:15">
      <c r="G263" s="282">
        <v>261</v>
      </c>
      <c r="H263" s="47" t="s">
        <v>540</v>
      </c>
      <c r="I263" s="6">
        <f>VLOOKUP(H263,'12月（原始作废）'!C:F,4,0)</f>
        <v>3245.4</v>
      </c>
      <c r="J263" s="46">
        <v>3473.25</v>
      </c>
      <c r="K263" s="6">
        <f>VLOOKUP(H263,'12月（原始作废）'!C:S,17,0)</f>
        <v>259.63</v>
      </c>
      <c r="L263" s="46">
        <v>277.86</v>
      </c>
      <c r="M263" s="6">
        <f t="shared" si="9"/>
        <v>18.23</v>
      </c>
      <c r="N263" s="6">
        <v>200.53</v>
      </c>
      <c r="O263" s="6">
        <f t="shared" si="10"/>
        <v>218.76</v>
      </c>
    </row>
    <row r="264" spans="7:15">
      <c r="G264" s="282">
        <v>262</v>
      </c>
      <c r="H264" s="47" t="s">
        <v>542</v>
      </c>
      <c r="I264" s="6">
        <f>VLOOKUP(H264,'12月（原始作废）'!C:F,4,0)</f>
        <v>3245.4</v>
      </c>
      <c r="J264" s="46">
        <v>3473.25</v>
      </c>
      <c r="K264" s="6">
        <f>VLOOKUP(H264,'12月（原始作废）'!C:S,17,0)</f>
        <v>259.63</v>
      </c>
      <c r="L264" s="46">
        <v>277.86</v>
      </c>
      <c r="M264" s="6">
        <f t="shared" si="9"/>
        <v>18.23</v>
      </c>
      <c r="N264" s="6">
        <v>200.53</v>
      </c>
      <c r="O264" s="6">
        <f t="shared" si="10"/>
        <v>218.76</v>
      </c>
    </row>
    <row r="265" spans="7:15">
      <c r="G265" s="282">
        <v>263</v>
      </c>
      <c r="H265" s="47" t="s">
        <v>544</v>
      </c>
      <c r="I265" s="6">
        <f>VLOOKUP(H265,'12月（原始作废）'!C:F,4,0)</f>
        <v>3245.4</v>
      </c>
      <c r="J265" s="46">
        <v>3473.25</v>
      </c>
      <c r="K265" s="6">
        <f>VLOOKUP(H265,'12月（原始作废）'!C:S,17,0)</f>
        <v>259.63</v>
      </c>
      <c r="L265" s="46">
        <v>277.86</v>
      </c>
      <c r="M265" s="6">
        <f t="shared" si="9"/>
        <v>18.23</v>
      </c>
      <c r="N265" s="6">
        <v>200.53</v>
      </c>
      <c r="O265" s="6">
        <f t="shared" si="10"/>
        <v>218.76</v>
      </c>
    </row>
    <row r="266" spans="7:15">
      <c r="G266" s="282">
        <v>264</v>
      </c>
      <c r="H266" s="47" t="s">
        <v>546</v>
      </c>
      <c r="I266" s="6">
        <f>VLOOKUP(H266,'12月（原始作废）'!C:F,4,0)</f>
        <v>3245.4</v>
      </c>
      <c r="J266" s="46">
        <v>3473.25</v>
      </c>
      <c r="K266" s="6">
        <f>VLOOKUP(H266,'12月（原始作废）'!C:S,17,0)</f>
        <v>259.63</v>
      </c>
      <c r="L266" s="46">
        <v>277.86</v>
      </c>
      <c r="M266" s="6">
        <f t="shared" si="9"/>
        <v>18.23</v>
      </c>
      <c r="N266" s="6">
        <v>200.53</v>
      </c>
      <c r="O266" s="6">
        <f t="shared" si="10"/>
        <v>218.76</v>
      </c>
    </row>
    <row r="267" spans="7:15">
      <c r="G267" s="282">
        <v>265</v>
      </c>
      <c r="H267" s="47" t="s">
        <v>548</v>
      </c>
      <c r="I267" s="6">
        <f>VLOOKUP(H267,'12月（原始作废）'!C:F,4,0)</f>
        <v>3245.4</v>
      </c>
      <c r="J267" s="46">
        <v>3473.25</v>
      </c>
      <c r="K267" s="6">
        <f>VLOOKUP(H267,'12月（原始作废）'!C:S,17,0)</f>
        <v>259.63</v>
      </c>
      <c r="L267" s="46">
        <v>277.86</v>
      </c>
      <c r="M267" s="6">
        <f t="shared" si="9"/>
        <v>18.23</v>
      </c>
      <c r="N267" s="6">
        <v>200.53</v>
      </c>
      <c r="O267" s="6">
        <f t="shared" si="10"/>
        <v>218.76</v>
      </c>
    </row>
    <row r="268" spans="7:15">
      <c r="G268" s="282">
        <v>266</v>
      </c>
      <c r="H268" s="47" t="s">
        <v>550</v>
      </c>
      <c r="I268" s="6">
        <f>VLOOKUP(H268,'12月（原始作废）'!C:F,4,0)</f>
        <v>3245.4</v>
      </c>
      <c r="J268" s="46">
        <v>3473.25</v>
      </c>
      <c r="K268" s="6">
        <f>VLOOKUP(H268,'12月（原始作废）'!C:S,17,0)</f>
        <v>259.63</v>
      </c>
      <c r="L268" s="46">
        <v>277.86</v>
      </c>
      <c r="M268" s="6">
        <f t="shared" si="9"/>
        <v>18.23</v>
      </c>
      <c r="N268" s="6">
        <v>200.53</v>
      </c>
      <c r="O268" s="6">
        <f t="shared" si="10"/>
        <v>218.76</v>
      </c>
    </row>
    <row r="269" spans="7:15">
      <c r="G269" s="282">
        <v>267</v>
      </c>
      <c r="H269" s="47" t="s">
        <v>552</v>
      </c>
      <c r="I269" s="6">
        <f>VLOOKUP(H269,'12月（原始作废）'!C:F,4,0)</f>
        <v>3245.4</v>
      </c>
      <c r="J269" s="46">
        <v>3473.25</v>
      </c>
      <c r="K269" s="6">
        <f>VLOOKUP(H269,'12月（原始作废）'!C:S,17,0)</f>
        <v>259.63</v>
      </c>
      <c r="L269" s="46">
        <v>277.86</v>
      </c>
      <c r="M269" s="6">
        <f t="shared" si="9"/>
        <v>18.23</v>
      </c>
      <c r="N269" s="6">
        <v>200.53</v>
      </c>
      <c r="O269" s="6">
        <f t="shared" si="10"/>
        <v>218.76</v>
      </c>
    </row>
    <row r="270" spans="7:15">
      <c r="G270" s="282">
        <v>268</v>
      </c>
      <c r="H270" s="47" t="s">
        <v>554</v>
      </c>
      <c r="I270" s="6">
        <f>VLOOKUP(H270,'12月（原始作废）'!C:F,4,0)</f>
        <v>3245.4</v>
      </c>
      <c r="J270" s="46">
        <v>3473.25</v>
      </c>
      <c r="K270" s="6">
        <f>VLOOKUP(H270,'12月（原始作废）'!C:S,17,0)</f>
        <v>259.63</v>
      </c>
      <c r="L270" s="46">
        <v>277.86</v>
      </c>
      <c r="M270" s="6">
        <f t="shared" si="9"/>
        <v>18.23</v>
      </c>
      <c r="N270" s="6">
        <v>200.53</v>
      </c>
      <c r="O270" s="6">
        <f t="shared" si="10"/>
        <v>218.76</v>
      </c>
    </row>
    <row r="271" spans="7:15">
      <c r="G271" s="282">
        <v>269</v>
      </c>
      <c r="H271" s="51" t="s">
        <v>556</v>
      </c>
      <c r="I271" s="6">
        <f>VLOOKUP(H271,'12月（原始作废）'!C:F,4,0)</f>
        <v>3245.4</v>
      </c>
      <c r="J271" s="46">
        <v>3473.25</v>
      </c>
      <c r="K271" s="6">
        <f>VLOOKUP(H271,'12月（原始作废）'!C:S,17,0)</f>
        <v>259.63</v>
      </c>
      <c r="L271" s="46">
        <v>277.86</v>
      </c>
      <c r="M271" s="6">
        <f t="shared" si="9"/>
        <v>18.23</v>
      </c>
      <c r="N271" s="6">
        <v>200.53</v>
      </c>
      <c r="O271" s="6">
        <f t="shared" si="10"/>
        <v>218.76</v>
      </c>
    </row>
    <row r="272" spans="7:15">
      <c r="G272" s="282">
        <v>270</v>
      </c>
      <c r="H272" s="47" t="s">
        <v>559</v>
      </c>
      <c r="I272" s="6">
        <f>VLOOKUP(H272,'12月（原始作废）'!C:F,4,0)</f>
        <v>3245.4</v>
      </c>
      <c r="J272" s="46">
        <v>3473.25</v>
      </c>
      <c r="K272" s="6">
        <f>VLOOKUP(H272,'12月（原始作废）'!C:S,17,0)</f>
        <v>259.63</v>
      </c>
      <c r="L272" s="46">
        <v>277.86</v>
      </c>
      <c r="M272" s="6">
        <f t="shared" si="9"/>
        <v>18.23</v>
      </c>
      <c r="N272" s="6">
        <v>200.53</v>
      </c>
      <c r="O272" s="6">
        <f t="shared" si="10"/>
        <v>218.76</v>
      </c>
    </row>
    <row r="273" spans="7:15">
      <c r="G273" s="282">
        <v>271</v>
      </c>
      <c r="H273" s="47" t="s">
        <v>561</v>
      </c>
      <c r="I273" s="6">
        <f>VLOOKUP(H273,'12月（原始作废）'!C:F,4,0)</f>
        <v>3245.4</v>
      </c>
      <c r="J273" s="46">
        <v>3473.25</v>
      </c>
      <c r="K273" s="6">
        <f>VLOOKUP(H273,'12月（原始作废）'!C:S,17,0)</f>
        <v>259.63</v>
      </c>
      <c r="L273" s="46">
        <v>277.86</v>
      </c>
      <c r="M273" s="6">
        <f t="shared" si="9"/>
        <v>18.23</v>
      </c>
      <c r="N273" s="6">
        <v>200.53</v>
      </c>
      <c r="O273" s="6">
        <f t="shared" si="10"/>
        <v>218.76</v>
      </c>
    </row>
    <row r="274" spans="7:15">
      <c r="G274" s="282">
        <v>272</v>
      </c>
      <c r="H274" s="47" t="s">
        <v>563</v>
      </c>
      <c r="I274" s="6">
        <f>VLOOKUP(H274,'12月（原始作废）'!C:F,4,0)</f>
        <v>3245.4</v>
      </c>
      <c r="J274" s="46">
        <v>3473.25</v>
      </c>
      <c r="K274" s="6">
        <f>VLOOKUP(H274,'12月（原始作废）'!C:S,17,0)</f>
        <v>259.63</v>
      </c>
      <c r="L274" s="46">
        <v>277.86</v>
      </c>
      <c r="M274" s="6">
        <f t="shared" si="9"/>
        <v>18.23</v>
      </c>
      <c r="N274" s="6">
        <v>200.53</v>
      </c>
      <c r="O274" s="6">
        <f t="shared" si="10"/>
        <v>218.76</v>
      </c>
    </row>
    <row r="275" spans="7:15">
      <c r="G275" s="282">
        <v>273</v>
      </c>
      <c r="H275" s="47" t="s">
        <v>565</v>
      </c>
      <c r="I275" s="6">
        <f>VLOOKUP(H275,'12月（原始作废）'!C:F,4,0)</f>
        <v>3245.4</v>
      </c>
      <c r="J275" s="46">
        <v>3473.25</v>
      </c>
      <c r="K275" s="6">
        <f>VLOOKUP(H275,'12月（原始作废）'!C:S,17,0)</f>
        <v>259.63</v>
      </c>
      <c r="L275" s="46">
        <v>277.86</v>
      </c>
      <c r="M275" s="6">
        <f t="shared" si="9"/>
        <v>18.23</v>
      </c>
      <c r="N275" s="6">
        <v>200.53</v>
      </c>
      <c r="O275" s="6">
        <f t="shared" si="10"/>
        <v>218.76</v>
      </c>
    </row>
    <row r="276" spans="7:15">
      <c r="G276" s="282">
        <v>274</v>
      </c>
      <c r="H276" s="47" t="s">
        <v>567</v>
      </c>
      <c r="I276" s="6">
        <f>VLOOKUP(H276,'12月（原始作废）'!C:F,4,0)</f>
        <v>3245.4</v>
      </c>
      <c r="J276" s="46">
        <v>3473.25</v>
      </c>
      <c r="K276" s="6">
        <f>VLOOKUP(H276,'12月（原始作废）'!C:S,17,0)</f>
        <v>259.63</v>
      </c>
      <c r="L276" s="46">
        <v>277.86</v>
      </c>
      <c r="M276" s="6">
        <f t="shared" si="9"/>
        <v>18.23</v>
      </c>
      <c r="N276" s="6">
        <v>200.53</v>
      </c>
      <c r="O276" s="6">
        <f t="shared" si="10"/>
        <v>218.76</v>
      </c>
    </row>
    <row r="277" spans="7:15">
      <c r="G277" s="282">
        <v>275</v>
      </c>
      <c r="H277" s="47" t="s">
        <v>569</v>
      </c>
      <c r="I277" s="6">
        <f>VLOOKUP(H277,'12月（原始作废）'!C:F,4,0)</f>
        <v>3245.4</v>
      </c>
      <c r="J277" s="46">
        <v>3473.25</v>
      </c>
      <c r="K277" s="6">
        <f>VLOOKUP(H277,'12月（原始作废）'!C:S,17,0)</f>
        <v>259.63</v>
      </c>
      <c r="L277" s="46">
        <v>277.86</v>
      </c>
      <c r="M277" s="6">
        <f t="shared" si="9"/>
        <v>18.23</v>
      </c>
      <c r="N277" s="6">
        <v>200.53</v>
      </c>
      <c r="O277" s="6">
        <f t="shared" si="10"/>
        <v>218.76</v>
      </c>
    </row>
    <row r="278" spans="7:15">
      <c r="G278" s="282">
        <v>276</v>
      </c>
      <c r="H278" s="47" t="s">
        <v>571</v>
      </c>
      <c r="I278" s="6">
        <f>VLOOKUP(H278,'12月（原始作废）'!C:F,4,0)</f>
        <v>3245.4</v>
      </c>
      <c r="J278" s="46">
        <v>3473.25</v>
      </c>
      <c r="K278" s="6">
        <f>VLOOKUP(H278,'12月（原始作废）'!C:S,17,0)</f>
        <v>259.63</v>
      </c>
      <c r="L278" s="46">
        <v>277.86</v>
      </c>
      <c r="M278" s="6">
        <f t="shared" si="9"/>
        <v>18.23</v>
      </c>
      <c r="N278" s="6">
        <v>200.53</v>
      </c>
      <c r="O278" s="6">
        <f t="shared" si="10"/>
        <v>218.76</v>
      </c>
    </row>
    <row r="279" spans="7:15">
      <c r="G279" s="282">
        <v>277</v>
      </c>
      <c r="H279" s="47" t="s">
        <v>573</v>
      </c>
      <c r="I279" s="6">
        <f>VLOOKUP(H279,'12月（原始作废）'!C:F,4,0)</f>
        <v>3245.4</v>
      </c>
      <c r="J279" s="46">
        <v>3473.25</v>
      </c>
      <c r="K279" s="6">
        <f>VLOOKUP(H279,'12月（原始作废）'!C:S,17,0)</f>
        <v>259.63</v>
      </c>
      <c r="L279" s="46">
        <v>277.86</v>
      </c>
      <c r="M279" s="6">
        <f t="shared" si="9"/>
        <v>18.23</v>
      </c>
      <c r="N279" s="6">
        <v>200.53</v>
      </c>
      <c r="O279" s="6">
        <f t="shared" si="10"/>
        <v>218.76</v>
      </c>
    </row>
    <row r="280" spans="7:15">
      <c r="G280" s="282">
        <v>278</v>
      </c>
      <c r="H280" s="47" t="s">
        <v>575</v>
      </c>
      <c r="I280" s="6">
        <f>VLOOKUP(H280,'12月（原始作废）'!C:F,4,0)</f>
        <v>3245.4</v>
      </c>
      <c r="J280" s="46">
        <v>3473.25</v>
      </c>
      <c r="K280" s="6">
        <f>VLOOKUP(H280,'12月（原始作废）'!C:S,17,0)</f>
        <v>259.63</v>
      </c>
      <c r="L280" s="46">
        <v>277.86</v>
      </c>
      <c r="M280" s="6">
        <f t="shared" si="9"/>
        <v>18.23</v>
      </c>
      <c r="N280" s="6">
        <v>200.53</v>
      </c>
      <c r="O280" s="6">
        <f t="shared" si="10"/>
        <v>218.76</v>
      </c>
    </row>
    <row r="281" spans="7:15">
      <c r="G281" s="282">
        <v>279</v>
      </c>
      <c r="H281" s="47" t="s">
        <v>577</v>
      </c>
      <c r="I281" s="6">
        <f>VLOOKUP(H281,'12月（原始作废）'!C:F,4,0)</f>
        <v>3245.4</v>
      </c>
      <c r="J281" s="46">
        <v>3473.25</v>
      </c>
      <c r="K281" s="6">
        <f>VLOOKUP(H281,'12月（原始作废）'!C:S,17,0)</f>
        <v>259.63</v>
      </c>
      <c r="L281" s="46">
        <v>277.86</v>
      </c>
      <c r="M281" s="6">
        <f t="shared" si="9"/>
        <v>18.23</v>
      </c>
      <c r="N281" s="6">
        <v>200.53</v>
      </c>
      <c r="O281" s="6">
        <f t="shared" si="10"/>
        <v>218.76</v>
      </c>
    </row>
    <row r="282" spans="7:15">
      <c r="G282" s="282">
        <v>280</v>
      </c>
      <c r="H282" s="47" t="s">
        <v>579</v>
      </c>
      <c r="I282" s="6">
        <f>VLOOKUP(H282,'12月（原始作废）'!C:F,4,0)</f>
        <v>3245.4</v>
      </c>
      <c r="J282" s="46">
        <v>3473.25</v>
      </c>
      <c r="K282" s="6">
        <f>VLOOKUP(H282,'12月（原始作废）'!C:S,17,0)</f>
        <v>259.63</v>
      </c>
      <c r="L282" s="46">
        <v>277.86</v>
      </c>
      <c r="M282" s="6">
        <f t="shared" si="9"/>
        <v>18.23</v>
      </c>
      <c r="N282" s="6">
        <v>200.53</v>
      </c>
      <c r="O282" s="6">
        <f t="shared" si="10"/>
        <v>218.76</v>
      </c>
    </row>
    <row r="283" spans="7:15">
      <c r="G283" s="282">
        <v>281</v>
      </c>
      <c r="H283" s="47" t="s">
        <v>581</v>
      </c>
      <c r="I283" s="6">
        <f>VLOOKUP(H283,'12月（原始作废）'!C:F,4,0)</f>
        <v>3245.4</v>
      </c>
      <c r="J283" s="46">
        <v>3473.25</v>
      </c>
      <c r="K283" s="6">
        <f>VLOOKUP(H283,'12月（原始作废）'!C:S,17,0)</f>
        <v>259.63</v>
      </c>
      <c r="L283" s="46">
        <v>277.86</v>
      </c>
      <c r="M283" s="6">
        <f t="shared" si="9"/>
        <v>18.23</v>
      </c>
      <c r="N283" s="6">
        <v>200.53</v>
      </c>
      <c r="O283" s="6">
        <f t="shared" si="10"/>
        <v>218.76</v>
      </c>
    </row>
    <row r="284" spans="7:15">
      <c r="G284" s="282">
        <v>282</v>
      </c>
      <c r="H284" s="47" t="s">
        <v>583</v>
      </c>
      <c r="I284" s="6">
        <f>VLOOKUP(H284,'12月（原始作废）'!C:F,4,0)</f>
        <v>3245.4</v>
      </c>
      <c r="J284" s="46">
        <v>3473.25</v>
      </c>
      <c r="K284" s="6">
        <f>VLOOKUP(H284,'12月（原始作废）'!C:S,17,0)</f>
        <v>259.63</v>
      </c>
      <c r="L284" s="46">
        <v>277.86</v>
      </c>
      <c r="M284" s="6">
        <f t="shared" si="9"/>
        <v>18.23</v>
      </c>
      <c r="N284" s="6">
        <v>200.53</v>
      </c>
      <c r="O284" s="6">
        <f t="shared" si="10"/>
        <v>218.76</v>
      </c>
    </row>
    <row r="285" spans="7:15">
      <c r="G285" s="282">
        <v>283</v>
      </c>
      <c r="H285" s="47" t="s">
        <v>585</v>
      </c>
      <c r="I285" s="6">
        <f>VLOOKUP(H285,'12月（原始作废）'!C:F,4,0)</f>
        <v>3245.4</v>
      </c>
      <c r="J285" s="46">
        <v>3473.25</v>
      </c>
      <c r="K285" s="6">
        <f>VLOOKUP(H285,'12月（原始作废）'!C:S,17,0)</f>
        <v>259.63</v>
      </c>
      <c r="L285" s="46">
        <v>277.86</v>
      </c>
      <c r="M285" s="6">
        <f t="shared" si="9"/>
        <v>18.23</v>
      </c>
      <c r="N285" s="6">
        <v>200.53</v>
      </c>
      <c r="O285" s="6">
        <f t="shared" si="10"/>
        <v>218.76</v>
      </c>
    </row>
    <row r="286" spans="7:15">
      <c r="G286" s="282">
        <v>284</v>
      </c>
      <c r="H286" s="51" t="s">
        <v>587</v>
      </c>
      <c r="I286" s="6">
        <f>VLOOKUP(H286,'12月（原始作废）'!C:F,4,0)</f>
        <v>3245.4</v>
      </c>
      <c r="J286" s="46">
        <v>3473.25</v>
      </c>
      <c r="K286" s="6">
        <f>VLOOKUP(H286,'12月（原始作废）'!C:S,17,0)</f>
        <v>259.63</v>
      </c>
      <c r="L286" s="46">
        <v>277.86</v>
      </c>
      <c r="M286" s="6">
        <f t="shared" si="9"/>
        <v>18.23</v>
      </c>
      <c r="N286" s="6">
        <v>200.53</v>
      </c>
      <c r="O286" s="6">
        <f t="shared" si="10"/>
        <v>218.76</v>
      </c>
    </row>
    <row r="287" spans="7:15">
      <c r="G287" s="282">
        <v>285</v>
      </c>
      <c r="H287" s="51" t="s">
        <v>589</v>
      </c>
      <c r="I287" s="6">
        <f>VLOOKUP(H287,'12月（原始作废）'!C:F,4,0)</f>
        <v>3245.4</v>
      </c>
      <c r="J287" s="46">
        <v>3473.25</v>
      </c>
      <c r="K287" s="6">
        <f>VLOOKUP(H287,'12月（原始作废）'!C:S,17,0)</f>
        <v>259.63</v>
      </c>
      <c r="L287" s="46">
        <v>277.86</v>
      </c>
      <c r="M287" s="6">
        <f t="shared" si="9"/>
        <v>18.23</v>
      </c>
      <c r="N287" s="6">
        <v>200.53</v>
      </c>
      <c r="O287" s="6">
        <f t="shared" si="10"/>
        <v>218.76</v>
      </c>
    </row>
    <row r="288" spans="7:15">
      <c r="G288" s="282">
        <v>286</v>
      </c>
      <c r="H288" s="51" t="s">
        <v>591</v>
      </c>
      <c r="I288" s="6">
        <f>VLOOKUP(H288,'12月（原始作废）'!C:F,4,0)</f>
        <v>3245.4</v>
      </c>
      <c r="J288" s="46">
        <v>3473.25</v>
      </c>
      <c r="K288" s="6">
        <f>VLOOKUP(H288,'12月（原始作废）'!C:S,17,0)</f>
        <v>259.63</v>
      </c>
      <c r="L288" s="46">
        <v>277.86</v>
      </c>
      <c r="M288" s="6">
        <f t="shared" si="9"/>
        <v>18.23</v>
      </c>
      <c r="N288" s="6">
        <v>200.53</v>
      </c>
      <c r="O288" s="6">
        <f t="shared" si="10"/>
        <v>218.76</v>
      </c>
    </row>
    <row r="289" spans="7:15">
      <c r="G289" s="282">
        <v>287</v>
      </c>
      <c r="H289" s="51" t="s">
        <v>593</v>
      </c>
      <c r="I289" s="6">
        <f>VLOOKUP(H289,'12月（原始作废）'!C:F,4,0)</f>
        <v>3245.4</v>
      </c>
      <c r="J289" s="46">
        <v>3473.25</v>
      </c>
      <c r="K289" s="6">
        <f>VLOOKUP(H289,'12月（原始作废）'!C:S,17,0)</f>
        <v>259.63</v>
      </c>
      <c r="L289" s="46">
        <v>277.86</v>
      </c>
      <c r="M289" s="6">
        <f t="shared" si="9"/>
        <v>18.23</v>
      </c>
      <c r="N289" s="6">
        <v>200.53</v>
      </c>
      <c r="O289" s="6">
        <f t="shared" si="10"/>
        <v>218.76</v>
      </c>
    </row>
    <row r="290" spans="7:15">
      <c r="G290" s="282">
        <v>288</v>
      </c>
      <c r="H290" s="51" t="s">
        <v>595</v>
      </c>
      <c r="I290" s="6">
        <f>VLOOKUP(H290,'12月（原始作废）'!C:F,4,0)</f>
        <v>3245.4</v>
      </c>
      <c r="J290" s="46">
        <v>3473.25</v>
      </c>
      <c r="K290" s="6">
        <f>VLOOKUP(H290,'12月（原始作废）'!C:S,17,0)</f>
        <v>259.63</v>
      </c>
      <c r="L290" s="46">
        <v>277.86</v>
      </c>
      <c r="M290" s="6">
        <f t="shared" si="9"/>
        <v>18.23</v>
      </c>
      <c r="N290" s="6">
        <v>200.53</v>
      </c>
      <c r="O290" s="6">
        <f t="shared" si="10"/>
        <v>218.76</v>
      </c>
    </row>
    <row r="291" spans="7:15">
      <c r="G291" s="282">
        <v>289</v>
      </c>
      <c r="H291" s="51" t="s">
        <v>597</v>
      </c>
      <c r="I291" s="6">
        <f>VLOOKUP(H291,'12月（原始作废）'!C:F,4,0)</f>
        <v>3245.4</v>
      </c>
      <c r="J291" s="46">
        <v>3473.25</v>
      </c>
      <c r="K291" s="6">
        <f>VLOOKUP(H291,'12月（原始作废）'!C:S,17,0)</f>
        <v>259.63</v>
      </c>
      <c r="L291" s="46">
        <v>277.86</v>
      </c>
      <c r="M291" s="6">
        <f t="shared" si="9"/>
        <v>18.23</v>
      </c>
      <c r="N291" s="6">
        <v>200.53</v>
      </c>
      <c r="O291" s="6">
        <f t="shared" si="10"/>
        <v>218.76</v>
      </c>
    </row>
    <row r="292" spans="7:15">
      <c r="G292" s="282">
        <v>290</v>
      </c>
      <c r="H292" s="51" t="s">
        <v>599</v>
      </c>
      <c r="I292" s="6">
        <f>VLOOKUP(H292,'12月（原始作废）'!C:F,4,0)</f>
        <v>3245.4</v>
      </c>
      <c r="J292" s="46">
        <v>3473.25</v>
      </c>
      <c r="K292" s="6">
        <f>VLOOKUP(H292,'12月（原始作废）'!C:S,17,0)</f>
        <v>259.63</v>
      </c>
      <c r="L292" s="46">
        <v>277.86</v>
      </c>
      <c r="M292" s="6">
        <f t="shared" si="9"/>
        <v>18.23</v>
      </c>
      <c r="N292" s="6">
        <v>200.53</v>
      </c>
      <c r="O292" s="6">
        <f t="shared" si="10"/>
        <v>218.76</v>
      </c>
    </row>
    <row r="293" spans="7:15">
      <c r="G293" s="282">
        <v>291</v>
      </c>
      <c r="H293" s="51" t="s">
        <v>601</v>
      </c>
      <c r="I293" s="6">
        <f>VLOOKUP(H293,'12月（原始作废）'!C:F,4,0)</f>
        <v>3245.4</v>
      </c>
      <c r="J293" s="46">
        <v>3473.25</v>
      </c>
      <c r="K293" s="6">
        <f>VLOOKUP(H293,'12月（原始作废）'!C:S,17,0)</f>
        <v>259.63</v>
      </c>
      <c r="L293" s="46">
        <v>277.86</v>
      </c>
      <c r="M293" s="6">
        <f t="shared" si="9"/>
        <v>18.23</v>
      </c>
      <c r="N293" s="6">
        <v>200.53</v>
      </c>
      <c r="O293" s="6">
        <f t="shared" si="10"/>
        <v>218.76</v>
      </c>
    </row>
    <row r="294" spans="7:15">
      <c r="G294" s="282">
        <v>292</v>
      </c>
      <c r="H294" s="51" t="s">
        <v>603</v>
      </c>
      <c r="I294" s="6">
        <f>VLOOKUP(H294,'12月（原始作废）'!C:F,4,0)</f>
        <v>3245.4</v>
      </c>
      <c r="J294" s="46">
        <v>3473.25</v>
      </c>
      <c r="K294" s="6">
        <f>VLOOKUP(H294,'12月（原始作废）'!C:S,17,0)</f>
        <v>259.63</v>
      </c>
      <c r="L294" s="46">
        <v>277.86</v>
      </c>
      <c r="M294" s="6">
        <f t="shared" si="9"/>
        <v>18.23</v>
      </c>
      <c r="N294" s="6">
        <v>200.53</v>
      </c>
      <c r="O294" s="6">
        <f t="shared" si="10"/>
        <v>218.76</v>
      </c>
    </row>
    <row r="295" spans="7:15">
      <c r="G295" s="282">
        <v>293</v>
      </c>
      <c r="H295" s="51" t="s">
        <v>605</v>
      </c>
      <c r="I295" s="6">
        <f>VLOOKUP(H295,'12月（原始作废）'!C:F,4,0)</f>
        <v>3245.4</v>
      </c>
      <c r="J295" s="46">
        <v>3473.25</v>
      </c>
      <c r="K295" s="6">
        <f>VLOOKUP(H295,'12月（原始作废）'!C:S,17,0)</f>
        <v>259.63</v>
      </c>
      <c r="L295" s="46">
        <v>277.86</v>
      </c>
      <c r="M295" s="6">
        <f t="shared" si="9"/>
        <v>18.23</v>
      </c>
      <c r="N295" s="6">
        <v>200.53</v>
      </c>
      <c r="O295" s="6">
        <f t="shared" si="10"/>
        <v>218.76</v>
      </c>
    </row>
    <row r="296" spans="7:15">
      <c r="G296" s="282">
        <v>294</v>
      </c>
      <c r="H296" s="51" t="s">
        <v>607</v>
      </c>
      <c r="I296" s="6">
        <f>VLOOKUP(H296,'12月（原始作废）'!C:F,4,0)</f>
        <v>3245.4</v>
      </c>
      <c r="J296" s="46">
        <v>3473.25</v>
      </c>
      <c r="K296" s="6">
        <f>VLOOKUP(H296,'12月（原始作废）'!C:S,17,0)</f>
        <v>259.63</v>
      </c>
      <c r="L296" s="46">
        <v>277.86</v>
      </c>
      <c r="M296" s="6">
        <f t="shared" si="9"/>
        <v>18.23</v>
      </c>
      <c r="N296" s="6">
        <v>200.53</v>
      </c>
      <c r="O296" s="6">
        <f t="shared" si="10"/>
        <v>218.76</v>
      </c>
    </row>
    <row r="297" spans="7:15">
      <c r="G297" s="282">
        <v>295</v>
      </c>
      <c r="H297" s="82" t="s">
        <v>632</v>
      </c>
      <c r="I297" s="6">
        <f>VLOOKUP(H297,'12月（原始作废）'!C:F,4,0)</f>
        <v>3245.4</v>
      </c>
      <c r="J297" s="46">
        <v>3473.25</v>
      </c>
      <c r="K297" s="6">
        <f>VLOOKUP(H297,'12月（原始作废）'!C:S,17,0)</f>
        <v>259.63</v>
      </c>
      <c r="L297" s="46">
        <v>277.86</v>
      </c>
      <c r="M297" s="6">
        <f t="shared" si="9"/>
        <v>18.23</v>
      </c>
      <c r="N297" s="6">
        <v>200.53</v>
      </c>
      <c r="O297" s="6">
        <f t="shared" si="10"/>
        <v>218.76</v>
      </c>
    </row>
    <row r="298" spans="7:15">
      <c r="G298" s="282">
        <v>296</v>
      </c>
      <c r="H298" s="82" t="s">
        <v>634</v>
      </c>
      <c r="I298" s="6">
        <f>VLOOKUP(H298,'12月（原始作废）'!C:F,4,0)</f>
        <v>3245.4</v>
      </c>
      <c r="J298" s="46">
        <v>3473.25</v>
      </c>
      <c r="K298" s="6">
        <f>VLOOKUP(H298,'12月（原始作废）'!C:S,17,0)</f>
        <v>259.63</v>
      </c>
      <c r="L298" s="46">
        <v>277.86</v>
      </c>
      <c r="M298" s="6">
        <f t="shared" si="9"/>
        <v>18.23</v>
      </c>
      <c r="N298" s="6">
        <v>200.53</v>
      </c>
      <c r="O298" s="6">
        <f t="shared" si="10"/>
        <v>218.76</v>
      </c>
    </row>
    <row r="299" spans="7:15">
      <c r="G299" s="282">
        <v>297</v>
      </c>
      <c r="H299" s="56" t="s">
        <v>636</v>
      </c>
      <c r="I299" s="6">
        <f>VLOOKUP(H299,'12月（原始作废）'!C:F,4,0)</f>
        <v>3245.4</v>
      </c>
      <c r="J299" s="46">
        <v>3473.25</v>
      </c>
      <c r="K299" s="6">
        <f>VLOOKUP(H299,'12月（原始作废）'!C:S,17,0)</f>
        <v>259.63</v>
      </c>
      <c r="L299" s="46">
        <v>277.86</v>
      </c>
      <c r="M299" s="6">
        <f t="shared" si="9"/>
        <v>18.23</v>
      </c>
      <c r="N299" s="6">
        <v>200.53</v>
      </c>
      <c r="O299" s="6">
        <f t="shared" si="10"/>
        <v>218.76</v>
      </c>
    </row>
    <row r="300" spans="7:15">
      <c r="G300" s="282">
        <v>298</v>
      </c>
      <c r="H300" s="56" t="s">
        <v>638</v>
      </c>
      <c r="I300" s="6">
        <f>VLOOKUP(H300,'12月（原始作废）'!C:F,4,0)</f>
        <v>3245.4</v>
      </c>
      <c r="J300" s="46">
        <v>3473.25</v>
      </c>
      <c r="K300" s="6">
        <f>VLOOKUP(H300,'12月（原始作废）'!C:S,17,0)</f>
        <v>259.63</v>
      </c>
      <c r="L300" s="46">
        <v>277.86</v>
      </c>
      <c r="M300" s="6">
        <f t="shared" si="9"/>
        <v>18.23</v>
      </c>
      <c r="N300" s="6">
        <v>200.53</v>
      </c>
      <c r="O300" s="6">
        <f t="shared" si="10"/>
        <v>218.76</v>
      </c>
    </row>
    <row r="301" spans="7:15">
      <c r="G301" s="282">
        <v>299</v>
      </c>
      <c r="H301" s="56" t="s">
        <v>641</v>
      </c>
      <c r="I301" s="6">
        <f>VLOOKUP(H301,'12月（原始作废）'!C:F,4,0)</f>
        <v>3245.4</v>
      </c>
      <c r="J301" s="46">
        <v>3473.25</v>
      </c>
      <c r="K301" s="6">
        <f>VLOOKUP(H301,'12月（原始作废）'!C:S,17,0)</f>
        <v>259.63</v>
      </c>
      <c r="L301" s="46">
        <v>277.86</v>
      </c>
      <c r="M301" s="6">
        <f t="shared" si="9"/>
        <v>18.23</v>
      </c>
      <c r="N301" s="6">
        <v>200.53</v>
      </c>
      <c r="O301" s="6">
        <f t="shared" si="10"/>
        <v>218.76</v>
      </c>
    </row>
    <row r="302" spans="7:15">
      <c r="G302" s="282">
        <v>300</v>
      </c>
      <c r="H302" s="56" t="s">
        <v>643</v>
      </c>
      <c r="I302" s="6">
        <f>VLOOKUP(H302,'12月（原始作废）'!C:F,4,0)</f>
        <v>3245.4</v>
      </c>
      <c r="J302" s="46">
        <v>3473.25</v>
      </c>
      <c r="K302" s="6">
        <f>VLOOKUP(H302,'12月（原始作废）'!C:S,17,0)</f>
        <v>259.63</v>
      </c>
      <c r="L302" s="46">
        <v>277.86</v>
      </c>
      <c r="M302" s="6">
        <f t="shared" si="9"/>
        <v>18.23</v>
      </c>
      <c r="N302" s="6">
        <v>200.53</v>
      </c>
      <c r="O302" s="6">
        <f t="shared" si="10"/>
        <v>218.76</v>
      </c>
    </row>
    <row r="303" spans="7:15">
      <c r="G303" s="282">
        <v>301</v>
      </c>
      <c r="H303" s="56" t="s">
        <v>645</v>
      </c>
      <c r="I303" s="6">
        <f>VLOOKUP(H303,'12月（原始作废）'!C:F,4,0)</f>
        <v>3245.4</v>
      </c>
      <c r="J303" s="46">
        <v>3473.25</v>
      </c>
      <c r="K303" s="6">
        <f>VLOOKUP(H303,'12月（原始作废）'!C:S,17,0)</f>
        <v>259.63</v>
      </c>
      <c r="L303" s="46">
        <v>277.86</v>
      </c>
      <c r="M303" s="6">
        <f t="shared" si="9"/>
        <v>18.23</v>
      </c>
      <c r="N303" s="6">
        <v>200.53</v>
      </c>
      <c r="O303" s="6">
        <f t="shared" si="10"/>
        <v>218.76</v>
      </c>
    </row>
    <row r="304" spans="7:15">
      <c r="G304" s="282">
        <v>302</v>
      </c>
      <c r="H304" s="56" t="s">
        <v>647</v>
      </c>
      <c r="I304" s="6">
        <f>VLOOKUP(H304,'12月（原始作废）'!C:F,4,0)</f>
        <v>3245.4</v>
      </c>
      <c r="J304" s="46">
        <v>3473.25</v>
      </c>
      <c r="K304" s="6">
        <f>VLOOKUP(H304,'12月（原始作废）'!C:S,17,0)</f>
        <v>259.63</v>
      </c>
      <c r="L304" s="46">
        <v>277.86</v>
      </c>
      <c r="M304" s="6">
        <f t="shared" si="9"/>
        <v>18.23</v>
      </c>
      <c r="N304" s="6">
        <v>200.53</v>
      </c>
      <c r="O304" s="6">
        <f t="shared" si="10"/>
        <v>218.76</v>
      </c>
    </row>
    <row r="305" spans="7:15">
      <c r="G305" s="282">
        <v>303</v>
      </c>
      <c r="H305" s="56" t="s">
        <v>651</v>
      </c>
      <c r="I305" s="6">
        <f>VLOOKUP(H305,'12月（原始作废）'!C:F,4,0)</f>
        <v>3245.4</v>
      </c>
      <c r="J305" s="46">
        <v>3473.25</v>
      </c>
      <c r="K305" s="6">
        <f>VLOOKUP(H305,'12月（原始作废）'!C:S,17,0)</f>
        <v>259.63</v>
      </c>
      <c r="L305" s="46">
        <v>277.86</v>
      </c>
      <c r="M305" s="6">
        <f t="shared" si="9"/>
        <v>18.23</v>
      </c>
      <c r="N305" s="6">
        <v>200.53</v>
      </c>
      <c r="O305" s="6">
        <f t="shared" si="10"/>
        <v>218.76</v>
      </c>
    </row>
    <row r="306" spans="7:15">
      <c r="G306" s="282">
        <v>304</v>
      </c>
      <c r="H306" s="56" t="s">
        <v>658</v>
      </c>
      <c r="I306" s="6">
        <f>VLOOKUP(H306,'12月（原始作废）'!C:F,4,0)</f>
        <v>3245.4</v>
      </c>
      <c r="J306" s="46">
        <v>3473.25</v>
      </c>
      <c r="K306" s="6">
        <f>VLOOKUP(H306,'12月（原始作废）'!C:S,17,0)</f>
        <v>259.63</v>
      </c>
      <c r="L306" s="46">
        <v>277.86</v>
      </c>
      <c r="M306" s="6">
        <f t="shared" si="9"/>
        <v>18.23</v>
      </c>
      <c r="N306" s="6">
        <v>200.53</v>
      </c>
      <c r="O306" s="6">
        <f t="shared" si="10"/>
        <v>218.76</v>
      </c>
    </row>
    <row r="307" spans="7:15">
      <c r="G307" s="282">
        <v>305</v>
      </c>
      <c r="H307" s="56" t="s">
        <v>660</v>
      </c>
      <c r="I307" s="6">
        <f>VLOOKUP(H307,'12月（原始作废）'!C:F,4,0)</f>
        <v>3245.4</v>
      </c>
      <c r="J307" s="46">
        <v>3473.25</v>
      </c>
      <c r="K307" s="6">
        <f>VLOOKUP(H307,'12月（原始作废）'!C:S,17,0)</f>
        <v>259.63</v>
      </c>
      <c r="L307" s="46">
        <v>277.86</v>
      </c>
      <c r="M307" s="6">
        <f t="shared" si="9"/>
        <v>18.23</v>
      </c>
      <c r="N307" s="6">
        <v>200.53</v>
      </c>
      <c r="O307" s="6">
        <f t="shared" si="10"/>
        <v>218.76</v>
      </c>
    </row>
    <row r="308" spans="7:15">
      <c r="G308" s="282">
        <v>306</v>
      </c>
      <c r="H308" s="56" t="s">
        <v>662</v>
      </c>
      <c r="I308" s="6">
        <f>VLOOKUP(H308,'12月（原始作废）'!C:F,4,0)</f>
        <v>3245.4</v>
      </c>
      <c r="J308" s="46">
        <v>3473.25</v>
      </c>
      <c r="K308" s="6">
        <f>VLOOKUP(H308,'12月（原始作废）'!C:S,17,0)</f>
        <v>259.63</v>
      </c>
      <c r="L308" s="46">
        <v>277.86</v>
      </c>
      <c r="M308" s="6">
        <f t="shared" si="9"/>
        <v>18.23</v>
      </c>
      <c r="N308" s="6">
        <v>200.53</v>
      </c>
      <c r="O308" s="6">
        <f t="shared" si="10"/>
        <v>218.76</v>
      </c>
    </row>
    <row r="309" spans="7:15">
      <c r="G309" s="282">
        <v>307</v>
      </c>
      <c r="H309" s="56" t="s">
        <v>664</v>
      </c>
      <c r="I309" s="6">
        <f>VLOOKUP(H309,'12月（原始作废）'!C:F,4,0)</f>
        <v>3245.4</v>
      </c>
      <c r="J309" s="46">
        <v>3473.25</v>
      </c>
      <c r="K309" s="6">
        <f>VLOOKUP(H309,'12月（原始作废）'!C:S,17,0)</f>
        <v>259.63</v>
      </c>
      <c r="L309" s="46">
        <v>277.86</v>
      </c>
      <c r="M309" s="6">
        <f t="shared" si="9"/>
        <v>18.23</v>
      </c>
      <c r="N309" s="6">
        <v>200.53</v>
      </c>
      <c r="O309" s="6">
        <f t="shared" si="10"/>
        <v>218.76</v>
      </c>
    </row>
    <row r="310" spans="7:15">
      <c r="G310" s="282">
        <v>308</v>
      </c>
      <c r="H310" s="56" t="s">
        <v>666</v>
      </c>
      <c r="I310" s="6">
        <f>VLOOKUP(H310,'12月（原始作废）'!C:F,4,0)</f>
        <v>3245.4</v>
      </c>
      <c r="J310" s="46">
        <v>3473.25</v>
      </c>
      <c r="K310" s="6">
        <f>VLOOKUP(H310,'12月（原始作废）'!C:S,17,0)</f>
        <v>259.63</v>
      </c>
      <c r="L310" s="46">
        <v>277.86</v>
      </c>
      <c r="M310" s="6">
        <f t="shared" si="9"/>
        <v>18.23</v>
      </c>
      <c r="N310" s="6">
        <v>200.53</v>
      </c>
      <c r="O310" s="6">
        <f t="shared" si="10"/>
        <v>218.76</v>
      </c>
    </row>
    <row r="311" spans="7:15">
      <c r="G311" s="282">
        <v>309</v>
      </c>
      <c r="H311" s="56" t="s">
        <v>668</v>
      </c>
      <c r="I311" s="6">
        <f>VLOOKUP(H311,'12月（原始作废）'!C:F,4,0)</f>
        <v>3245.4</v>
      </c>
      <c r="J311" s="46">
        <v>3473.25</v>
      </c>
      <c r="K311" s="6">
        <f>VLOOKUP(H311,'12月（原始作废）'!C:S,17,0)</f>
        <v>259.63</v>
      </c>
      <c r="L311" s="46">
        <v>277.86</v>
      </c>
      <c r="M311" s="6">
        <f t="shared" si="9"/>
        <v>18.23</v>
      </c>
      <c r="N311" s="6">
        <v>200.53</v>
      </c>
      <c r="O311" s="6">
        <f t="shared" si="10"/>
        <v>218.76</v>
      </c>
    </row>
    <row r="312" spans="7:15">
      <c r="G312" s="282">
        <v>310</v>
      </c>
      <c r="H312" s="56" t="s">
        <v>671</v>
      </c>
      <c r="I312" s="6">
        <f>VLOOKUP(H312,'12月（原始作废）'!C:F,4,0)</f>
        <v>3245.4</v>
      </c>
      <c r="J312" s="46">
        <v>3473.25</v>
      </c>
      <c r="K312" s="6">
        <f>VLOOKUP(H312,'12月（原始作废）'!C:S,17,0)</f>
        <v>259.63</v>
      </c>
      <c r="L312" s="46">
        <v>277.86</v>
      </c>
      <c r="M312" s="6">
        <f t="shared" si="9"/>
        <v>18.23</v>
      </c>
      <c r="N312" s="6">
        <v>200.53</v>
      </c>
      <c r="O312" s="6">
        <f t="shared" si="10"/>
        <v>218.76</v>
      </c>
    </row>
    <row r="313" spans="7:15">
      <c r="G313" s="282">
        <v>311</v>
      </c>
      <c r="H313" s="56" t="s">
        <v>673</v>
      </c>
      <c r="I313" s="6">
        <f>VLOOKUP(H313,'12月（原始作废）'!C:F,4,0)</f>
        <v>3245.4</v>
      </c>
      <c r="J313" s="46">
        <v>3473.25</v>
      </c>
      <c r="K313" s="6">
        <f>VLOOKUP(H313,'12月（原始作废）'!C:S,17,0)</f>
        <v>259.63</v>
      </c>
      <c r="L313" s="46">
        <v>277.86</v>
      </c>
      <c r="M313" s="6">
        <f t="shared" si="9"/>
        <v>18.23</v>
      </c>
      <c r="N313" s="6">
        <v>200.53</v>
      </c>
      <c r="O313" s="6">
        <f t="shared" si="10"/>
        <v>218.76</v>
      </c>
    </row>
    <row r="314" spans="7:15">
      <c r="G314" s="282">
        <v>312</v>
      </c>
      <c r="H314" s="56" t="s">
        <v>675</v>
      </c>
      <c r="I314" s="6">
        <f>VLOOKUP(H314,'12月（原始作废）'!C:F,4,0)</f>
        <v>3245.4</v>
      </c>
      <c r="J314" s="46">
        <v>3473.25</v>
      </c>
      <c r="K314" s="6">
        <f>VLOOKUP(H314,'12月（原始作废）'!C:S,17,0)</f>
        <v>259.63</v>
      </c>
      <c r="L314" s="46">
        <v>277.86</v>
      </c>
      <c r="M314" s="6">
        <f t="shared" si="9"/>
        <v>18.23</v>
      </c>
      <c r="N314" s="6">
        <v>200.53</v>
      </c>
      <c r="O314" s="6">
        <f t="shared" si="10"/>
        <v>218.76</v>
      </c>
    </row>
    <row r="315" spans="7:15">
      <c r="G315" s="282">
        <v>313</v>
      </c>
      <c r="H315" s="56" t="s">
        <v>677</v>
      </c>
      <c r="I315" s="6">
        <f>VLOOKUP(H315,'12月（原始作废）'!C:F,4,0)</f>
        <v>3245.4</v>
      </c>
      <c r="J315" s="46">
        <v>3473.25</v>
      </c>
      <c r="K315" s="6">
        <f>VLOOKUP(H315,'12月（原始作废）'!C:S,17,0)</f>
        <v>259.63</v>
      </c>
      <c r="L315" s="46">
        <v>277.86</v>
      </c>
      <c r="M315" s="6">
        <f t="shared" si="9"/>
        <v>18.23</v>
      </c>
      <c r="N315" s="6">
        <v>200.53</v>
      </c>
      <c r="O315" s="6">
        <f t="shared" si="10"/>
        <v>218.76</v>
      </c>
    </row>
    <row r="316" spans="7:15">
      <c r="G316" s="282">
        <v>314</v>
      </c>
      <c r="H316" s="56" t="s">
        <v>679</v>
      </c>
      <c r="I316" s="6">
        <f>VLOOKUP(H316,'12月（原始作废）'!C:F,4,0)</f>
        <v>3245.4</v>
      </c>
      <c r="J316" s="46">
        <v>3473.25</v>
      </c>
      <c r="K316" s="6">
        <f>VLOOKUP(H316,'12月（原始作废）'!C:S,17,0)</f>
        <v>259.63</v>
      </c>
      <c r="L316" s="46">
        <v>277.86</v>
      </c>
      <c r="M316" s="6">
        <f t="shared" si="9"/>
        <v>18.23</v>
      </c>
      <c r="N316" s="6">
        <v>200.53</v>
      </c>
      <c r="O316" s="6">
        <f t="shared" si="10"/>
        <v>218.76</v>
      </c>
    </row>
    <row r="317" spans="7:15">
      <c r="G317" s="282">
        <v>315</v>
      </c>
      <c r="H317" s="84" t="s">
        <v>681</v>
      </c>
      <c r="I317" s="6">
        <f>VLOOKUP(H317,'12月（原始作废）'!C:F,4,0)</f>
        <v>3245.4</v>
      </c>
      <c r="J317" s="46">
        <v>3473.25</v>
      </c>
      <c r="K317" s="6">
        <f>VLOOKUP(H317,'12月（原始作废）'!C:S,17,0)</f>
        <v>259.63</v>
      </c>
      <c r="L317" s="46">
        <v>277.86</v>
      </c>
      <c r="M317" s="6">
        <f t="shared" si="9"/>
        <v>18.23</v>
      </c>
      <c r="N317" s="6">
        <v>200.53</v>
      </c>
      <c r="O317" s="6">
        <f t="shared" si="10"/>
        <v>218.76</v>
      </c>
    </row>
    <row r="318" spans="7:15">
      <c r="G318" s="282">
        <v>316</v>
      </c>
      <c r="H318" s="56" t="s">
        <v>683</v>
      </c>
      <c r="I318" s="6">
        <f>VLOOKUP(H318,'12月（原始作废）'!C:F,4,0)</f>
        <v>3245.4</v>
      </c>
      <c r="J318" s="46">
        <v>3473.25</v>
      </c>
      <c r="K318" s="6">
        <f>VLOOKUP(H318,'12月（原始作废）'!C:S,17,0)</f>
        <v>259.63</v>
      </c>
      <c r="L318" s="46">
        <v>277.86</v>
      </c>
      <c r="M318" s="6">
        <f t="shared" si="9"/>
        <v>18.23</v>
      </c>
      <c r="N318" s="6">
        <v>200.53</v>
      </c>
      <c r="O318" s="6">
        <f t="shared" si="10"/>
        <v>218.76</v>
      </c>
    </row>
    <row r="319" spans="7:15">
      <c r="G319" s="282">
        <v>317</v>
      </c>
      <c r="H319" s="56" t="s">
        <v>686</v>
      </c>
      <c r="I319" s="6">
        <f>VLOOKUP(H319,'12月（原始作废）'!C:F,4,0)</f>
        <v>3245.4</v>
      </c>
      <c r="J319" s="46">
        <v>3473.25</v>
      </c>
      <c r="K319" s="6">
        <f>VLOOKUP(H319,'12月（原始作废）'!C:S,17,0)</f>
        <v>259.63</v>
      </c>
      <c r="L319" s="46">
        <v>277.86</v>
      </c>
      <c r="M319" s="6">
        <f t="shared" si="9"/>
        <v>18.23</v>
      </c>
      <c r="N319" s="6">
        <v>200.53</v>
      </c>
      <c r="O319" s="6">
        <f t="shared" si="10"/>
        <v>218.76</v>
      </c>
    </row>
    <row r="320" spans="7:15">
      <c r="G320" s="282">
        <v>318</v>
      </c>
      <c r="H320" s="56" t="s">
        <v>688</v>
      </c>
      <c r="I320" s="6">
        <f>VLOOKUP(H320,'12月（原始作废）'!C:F,4,0)</f>
        <v>3245.4</v>
      </c>
      <c r="J320" s="46">
        <v>3473.25</v>
      </c>
      <c r="K320" s="6">
        <f>VLOOKUP(H320,'12月（原始作废）'!C:S,17,0)</f>
        <v>259.63</v>
      </c>
      <c r="L320" s="46">
        <v>277.86</v>
      </c>
      <c r="M320" s="6">
        <f t="shared" si="9"/>
        <v>18.23</v>
      </c>
      <c r="N320" s="6">
        <v>200.53</v>
      </c>
      <c r="O320" s="6">
        <f t="shared" si="10"/>
        <v>218.76</v>
      </c>
    </row>
    <row r="321" spans="7:15">
      <c r="G321" s="282">
        <v>319</v>
      </c>
      <c r="H321" s="56" t="s">
        <v>690</v>
      </c>
      <c r="I321" s="6">
        <f>VLOOKUP(H321,'12月（原始作废）'!C:F,4,0)</f>
        <v>3245.4</v>
      </c>
      <c r="J321" s="46">
        <v>3473.25</v>
      </c>
      <c r="K321" s="6">
        <f>VLOOKUP(H321,'12月（原始作废）'!C:S,17,0)</f>
        <v>259.63</v>
      </c>
      <c r="L321" s="46">
        <v>277.86</v>
      </c>
      <c r="M321" s="6">
        <f t="shared" si="9"/>
        <v>18.23</v>
      </c>
      <c r="N321" s="6">
        <v>200.53</v>
      </c>
      <c r="O321" s="6">
        <f t="shared" si="10"/>
        <v>218.76</v>
      </c>
    </row>
    <row r="322" spans="7:15">
      <c r="G322" s="282">
        <v>320</v>
      </c>
      <c r="H322" s="56" t="s">
        <v>692</v>
      </c>
      <c r="I322" s="6">
        <f>VLOOKUP(H322,'12月（原始作废）'!C:F,4,0)</f>
        <v>3245.4</v>
      </c>
      <c r="J322" s="46">
        <v>3473.25</v>
      </c>
      <c r="K322" s="6">
        <f>VLOOKUP(H322,'12月（原始作废）'!C:S,17,0)</f>
        <v>259.63</v>
      </c>
      <c r="L322" s="46">
        <v>277.86</v>
      </c>
      <c r="M322" s="6">
        <f t="shared" si="9"/>
        <v>18.23</v>
      </c>
      <c r="N322" s="6">
        <v>200.53</v>
      </c>
      <c r="O322" s="6">
        <f t="shared" si="10"/>
        <v>218.76</v>
      </c>
    </row>
    <row r="323" spans="7:15">
      <c r="G323" s="282">
        <v>321</v>
      </c>
      <c r="H323" s="56" t="s">
        <v>694</v>
      </c>
      <c r="I323" s="6">
        <f>VLOOKUP(H323,'12月（原始作废）'!C:F,4,0)</f>
        <v>3245.4</v>
      </c>
      <c r="J323" s="46">
        <v>3473.25</v>
      </c>
      <c r="K323" s="6">
        <f>VLOOKUP(H323,'12月（原始作废）'!C:S,17,0)</f>
        <v>259.63</v>
      </c>
      <c r="L323" s="46">
        <v>277.86</v>
      </c>
      <c r="M323" s="6">
        <f t="shared" ref="M323:M351" si="11">L323-K323</f>
        <v>18.23</v>
      </c>
      <c r="N323" s="6">
        <v>200.53</v>
      </c>
      <c r="O323" s="6">
        <f t="shared" si="10"/>
        <v>218.76</v>
      </c>
    </row>
    <row r="324" spans="7:15">
      <c r="G324" s="282">
        <v>322</v>
      </c>
      <c r="H324" s="56" t="s">
        <v>696</v>
      </c>
      <c r="I324" s="6">
        <f>VLOOKUP(H324,'12月（原始作废）'!C:F,4,0)</f>
        <v>3245.4</v>
      </c>
      <c r="J324" s="46">
        <v>3473.25</v>
      </c>
      <c r="K324" s="6">
        <f>VLOOKUP(H324,'12月（原始作废）'!C:S,17,0)</f>
        <v>259.63</v>
      </c>
      <c r="L324" s="46">
        <v>277.86</v>
      </c>
      <c r="M324" s="6">
        <f t="shared" si="11"/>
        <v>18.23</v>
      </c>
      <c r="N324" s="6">
        <v>200.53</v>
      </c>
      <c r="O324" s="6">
        <f t="shared" ref="O324:O352" si="12">M324+N324</f>
        <v>218.76</v>
      </c>
    </row>
    <row r="325" spans="7:15">
      <c r="G325" s="282">
        <v>323</v>
      </c>
      <c r="H325" s="56" t="s">
        <v>698</v>
      </c>
      <c r="I325" s="6">
        <f>VLOOKUP(H325,'12月（原始作废）'!C:F,4,0)</f>
        <v>3245.4</v>
      </c>
      <c r="J325" s="46">
        <v>3473.25</v>
      </c>
      <c r="K325" s="6">
        <f>VLOOKUP(H325,'12月（原始作废）'!C:S,17,0)</f>
        <v>259.63</v>
      </c>
      <c r="L325" s="46">
        <v>277.86</v>
      </c>
      <c r="M325" s="6">
        <f t="shared" si="11"/>
        <v>18.23</v>
      </c>
      <c r="N325" s="6">
        <v>200.53</v>
      </c>
      <c r="O325" s="6">
        <f t="shared" si="12"/>
        <v>218.76</v>
      </c>
    </row>
    <row r="326" spans="7:15">
      <c r="G326" s="282">
        <v>324</v>
      </c>
      <c r="H326" s="56" t="s">
        <v>700</v>
      </c>
      <c r="I326" s="6">
        <f>VLOOKUP(H326,'12月（原始作废）'!C:F,4,0)</f>
        <v>3245.4</v>
      </c>
      <c r="J326" s="46">
        <v>3473.25</v>
      </c>
      <c r="K326" s="6">
        <f>VLOOKUP(H326,'12月（原始作废）'!C:S,17,0)</f>
        <v>259.63</v>
      </c>
      <c r="L326" s="46">
        <v>277.86</v>
      </c>
      <c r="M326" s="6">
        <f t="shared" si="11"/>
        <v>18.23</v>
      </c>
      <c r="N326" s="6">
        <v>200.53</v>
      </c>
      <c r="O326" s="6">
        <f t="shared" si="12"/>
        <v>218.76</v>
      </c>
    </row>
    <row r="327" spans="7:15">
      <c r="G327" s="282">
        <v>325</v>
      </c>
      <c r="H327" s="56" t="s">
        <v>702</v>
      </c>
      <c r="I327" s="6">
        <f>VLOOKUP(H327,'12月（原始作废）'!C:F,4,0)</f>
        <v>3245.4</v>
      </c>
      <c r="J327" s="46">
        <v>3473.25</v>
      </c>
      <c r="K327" s="6">
        <f>VLOOKUP(H327,'12月（原始作废）'!C:S,17,0)</f>
        <v>259.63</v>
      </c>
      <c r="L327" s="46">
        <v>277.86</v>
      </c>
      <c r="M327" s="6">
        <f t="shared" si="11"/>
        <v>18.23</v>
      </c>
      <c r="N327" s="6">
        <v>200.53</v>
      </c>
      <c r="O327" s="6">
        <f t="shared" si="12"/>
        <v>218.76</v>
      </c>
    </row>
    <row r="328" spans="7:15">
      <c r="G328" s="282">
        <v>326</v>
      </c>
      <c r="H328" s="56" t="s">
        <v>704</v>
      </c>
      <c r="I328" s="6">
        <f>VLOOKUP(H328,'12月（原始作废）'!C:F,4,0)</f>
        <v>3245.4</v>
      </c>
      <c r="J328" s="46">
        <v>3473.25</v>
      </c>
      <c r="K328" s="6">
        <f>VLOOKUP(H328,'12月（原始作废）'!C:S,17,0)</f>
        <v>259.63</v>
      </c>
      <c r="L328" s="46">
        <v>277.86</v>
      </c>
      <c r="M328" s="6">
        <f t="shared" si="11"/>
        <v>18.23</v>
      </c>
      <c r="N328" s="6">
        <v>200.53</v>
      </c>
      <c r="O328" s="6">
        <f t="shared" si="12"/>
        <v>218.76</v>
      </c>
    </row>
    <row r="329" spans="7:15">
      <c r="G329" s="282">
        <v>327</v>
      </c>
      <c r="H329" s="56" t="s">
        <v>706</v>
      </c>
      <c r="I329" s="6">
        <f>VLOOKUP(H329,'12月（原始作废）'!C:F,4,0)</f>
        <v>3245.4</v>
      </c>
      <c r="J329" s="46">
        <v>3473.25</v>
      </c>
      <c r="K329" s="6">
        <f>VLOOKUP(H329,'12月（原始作废）'!C:S,17,0)</f>
        <v>259.63</v>
      </c>
      <c r="L329" s="46">
        <v>277.86</v>
      </c>
      <c r="M329" s="6">
        <f t="shared" si="11"/>
        <v>18.23</v>
      </c>
      <c r="N329" s="6">
        <v>200.53</v>
      </c>
      <c r="O329" s="6">
        <f t="shared" si="12"/>
        <v>218.76</v>
      </c>
    </row>
    <row r="330" spans="7:15">
      <c r="G330" s="282">
        <v>328</v>
      </c>
      <c r="H330" s="56" t="s">
        <v>708</v>
      </c>
      <c r="I330" s="6">
        <f>VLOOKUP(H330,'12月（原始作废）'!C:F,4,0)</f>
        <v>3245.4</v>
      </c>
      <c r="J330" s="46">
        <v>3473.25</v>
      </c>
      <c r="K330" s="6">
        <f>VLOOKUP(H330,'12月（原始作废）'!C:S,17,0)</f>
        <v>259.63</v>
      </c>
      <c r="L330" s="46">
        <v>277.86</v>
      </c>
      <c r="M330" s="6">
        <f t="shared" si="11"/>
        <v>18.23</v>
      </c>
      <c r="N330" s="6">
        <v>200.53</v>
      </c>
      <c r="O330" s="6">
        <f t="shared" si="12"/>
        <v>218.76</v>
      </c>
    </row>
    <row r="331" spans="7:15">
      <c r="G331" s="282">
        <v>329</v>
      </c>
      <c r="H331" s="56" t="s">
        <v>710</v>
      </c>
      <c r="I331" s="6">
        <f>VLOOKUP(H331,'12月（原始作废）'!C:F,4,0)</f>
        <v>3245.4</v>
      </c>
      <c r="J331" s="46">
        <v>3473.25</v>
      </c>
      <c r="K331" s="6">
        <f>VLOOKUP(H331,'12月（原始作废）'!C:S,17,0)</f>
        <v>259.63</v>
      </c>
      <c r="L331" s="46">
        <v>277.86</v>
      </c>
      <c r="M331" s="6">
        <f t="shared" si="11"/>
        <v>18.23</v>
      </c>
      <c r="N331" s="6">
        <v>200.53</v>
      </c>
      <c r="O331" s="6">
        <f t="shared" si="12"/>
        <v>218.76</v>
      </c>
    </row>
    <row r="332" spans="7:15">
      <c r="G332" s="282">
        <v>330</v>
      </c>
      <c r="H332" s="56" t="s">
        <v>712</v>
      </c>
      <c r="I332" s="6">
        <f>VLOOKUP(H332,'12月（原始作废）'!C:F,4,0)</f>
        <v>3245.4</v>
      </c>
      <c r="J332" s="46">
        <v>3473.25</v>
      </c>
      <c r="K332" s="6">
        <f>VLOOKUP(H332,'12月（原始作废）'!C:S,17,0)</f>
        <v>259.63</v>
      </c>
      <c r="L332" s="46">
        <v>277.86</v>
      </c>
      <c r="M332" s="6">
        <f t="shared" si="11"/>
        <v>18.23</v>
      </c>
      <c r="N332" s="6">
        <v>200.53</v>
      </c>
      <c r="O332" s="6">
        <f t="shared" si="12"/>
        <v>218.76</v>
      </c>
    </row>
    <row r="333" spans="7:15">
      <c r="G333" s="282">
        <v>331</v>
      </c>
      <c r="H333" s="56" t="s">
        <v>714</v>
      </c>
      <c r="I333" s="6">
        <f>VLOOKUP(H333,'12月（原始作废）'!C:F,4,0)</f>
        <v>3245.4</v>
      </c>
      <c r="J333" s="46">
        <v>3473.25</v>
      </c>
      <c r="K333" s="6">
        <f>VLOOKUP(H333,'12月（原始作废）'!C:S,17,0)</f>
        <v>259.63</v>
      </c>
      <c r="L333" s="46">
        <v>277.86</v>
      </c>
      <c r="M333" s="6">
        <f t="shared" si="11"/>
        <v>18.23</v>
      </c>
      <c r="N333" s="6">
        <v>200.53</v>
      </c>
      <c r="O333" s="6">
        <f t="shared" si="12"/>
        <v>218.76</v>
      </c>
    </row>
    <row r="334" spans="7:15">
      <c r="G334" s="282">
        <v>332</v>
      </c>
      <c r="H334" s="56" t="s">
        <v>720</v>
      </c>
      <c r="I334" s="6">
        <f>VLOOKUP(H334,'12月（原始作废）'!C:F,4,0)</f>
        <v>3245.4</v>
      </c>
      <c r="J334" s="46">
        <v>3473.25</v>
      </c>
      <c r="K334" s="6">
        <f>VLOOKUP(H334,'12月（原始作废）'!C:S,17,0)</f>
        <v>259.63</v>
      </c>
      <c r="L334" s="46">
        <v>277.86</v>
      </c>
      <c r="M334" s="6">
        <f t="shared" si="11"/>
        <v>18.23</v>
      </c>
      <c r="N334" s="6">
        <v>200.53</v>
      </c>
      <c r="O334" s="6">
        <f t="shared" si="12"/>
        <v>218.76</v>
      </c>
    </row>
    <row r="335" spans="7:15">
      <c r="G335" s="282">
        <v>333</v>
      </c>
      <c r="H335" s="56" t="s">
        <v>722</v>
      </c>
      <c r="I335" s="6">
        <f>VLOOKUP(H335,'12月（原始作废）'!C:F,4,0)</f>
        <v>3245.4</v>
      </c>
      <c r="J335" s="46">
        <v>3473.25</v>
      </c>
      <c r="K335" s="6">
        <f>VLOOKUP(H335,'12月（原始作废）'!C:S,17,0)</f>
        <v>259.63</v>
      </c>
      <c r="L335" s="46">
        <v>277.86</v>
      </c>
      <c r="M335" s="6">
        <f t="shared" si="11"/>
        <v>18.23</v>
      </c>
      <c r="N335" s="6">
        <v>200.53</v>
      </c>
      <c r="O335" s="6">
        <f t="shared" si="12"/>
        <v>218.76</v>
      </c>
    </row>
    <row r="336" spans="7:15">
      <c r="G336" s="282">
        <v>334</v>
      </c>
      <c r="H336" s="56" t="s">
        <v>724</v>
      </c>
      <c r="I336" s="6">
        <f>VLOOKUP(H336,'12月（原始作废）'!C:F,4,0)</f>
        <v>3245.4</v>
      </c>
      <c r="J336" s="46">
        <v>3473.25</v>
      </c>
      <c r="K336" s="6">
        <f>VLOOKUP(H336,'12月（原始作废）'!C:S,17,0)</f>
        <v>259.63</v>
      </c>
      <c r="L336" s="46">
        <v>277.86</v>
      </c>
      <c r="M336" s="6">
        <f t="shared" si="11"/>
        <v>18.23</v>
      </c>
      <c r="N336" s="6">
        <v>200.53</v>
      </c>
      <c r="O336" s="6">
        <f t="shared" si="12"/>
        <v>218.76</v>
      </c>
    </row>
    <row r="337" spans="7:15">
      <c r="G337" s="282">
        <v>335</v>
      </c>
      <c r="H337" s="56" t="s">
        <v>726</v>
      </c>
      <c r="I337" s="6">
        <f>VLOOKUP(H337,'12月（原始作废）'!C:F,4,0)</f>
        <v>3245.4</v>
      </c>
      <c r="J337" s="46">
        <v>3473.25</v>
      </c>
      <c r="K337" s="6">
        <f>VLOOKUP(H337,'12月（原始作废）'!C:S,17,0)</f>
        <v>259.63</v>
      </c>
      <c r="L337" s="46">
        <v>277.86</v>
      </c>
      <c r="M337" s="6">
        <f t="shared" si="11"/>
        <v>18.23</v>
      </c>
      <c r="N337" s="6">
        <v>200.53</v>
      </c>
      <c r="O337" s="6">
        <f t="shared" si="12"/>
        <v>218.76</v>
      </c>
    </row>
    <row r="338" spans="7:15">
      <c r="G338" s="282">
        <v>336</v>
      </c>
      <c r="H338" s="56" t="s">
        <v>728</v>
      </c>
      <c r="I338" s="6">
        <f>VLOOKUP(H338,'12月（原始作废）'!C:F,4,0)</f>
        <v>3245.4</v>
      </c>
      <c r="J338" s="46">
        <v>3473.25</v>
      </c>
      <c r="K338" s="6">
        <f>VLOOKUP(H338,'12月（原始作废）'!C:S,17,0)</f>
        <v>259.63</v>
      </c>
      <c r="L338" s="46">
        <v>277.86</v>
      </c>
      <c r="M338" s="6">
        <f t="shared" si="11"/>
        <v>18.23</v>
      </c>
      <c r="N338" s="6">
        <v>200.53</v>
      </c>
      <c r="O338" s="6">
        <f t="shared" si="12"/>
        <v>218.76</v>
      </c>
    </row>
    <row r="339" spans="7:15">
      <c r="G339" s="282">
        <v>337</v>
      </c>
      <c r="H339" s="56" t="s">
        <v>730</v>
      </c>
      <c r="I339" s="6">
        <f>VLOOKUP(H339,'12月（原始作废）'!C:F,4,0)</f>
        <v>3245.4</v>
      </c>
      <c r="J339" s="46">
        <v>3473.25</v>
      </c>
      <c r="K339" s="6">
        <f>VLOOKUP(H339,'12月（原始作废）'!C:S,17,0)</f>
        <v>259.63</v>
      </c>
      <c r="L339" s="46">
        <v>277.86</v>
      </c>
      <c r="M339" s="6">
        <f t="shared" si="11"/>
        <v>18.23</v>
      </c>
      <c r="N339" s="6">
        <v>200.53</v>
      </c>
      <c r="O339" s="6">
        <f t="shared" si="12"/>
        <v>218.76</v>
      </c>
    </row>
    <row r="340" spans="7:15">
      <c r="G340" s="282">
        <v>338</v>
      </c>
      <c r="H340" s="56" t="s">
        <v>732</v>
      </c>
      <c r="I340" s="6">
        <f>VLOOKUP(H340,'12月（原始作废）'!C:F,4,0)</f>
        <v>3245.4</v>
      </c>
      <c r="J340" s="46">
        <v>3473.25</v>
      </c>
      <c r="K340" s="6">
        <f>VLOOKUP(H340,'12月（原始作废）'!C:S,17,0)</f>
        <v>259.63</v>
      </c>
      <c r="L340" s="46">
        <v>277.86</v>
      </c>
      <c r="M340" s="6">
        <f t="shared" si="11"/>
        <v>18.23</v>
      </c>
      <c r="N340" s="6">
        <v>200.53</v>
      </c>
      <c r="O340" s="6">
        <f t="shared" si="12"/>
        <v>218.76</v>
      </c>
    </row>
    <row r="341" spans="7:15">
      <c r="G341" s="282">
        <v>339</v>
      </c>
      <c r="H341" s="56" t="s">
        <v>734</v>
      </c>
      <c r="I341" s="6">
        <f>VLOOKUP(H341,'12月（原始作废）'!C:F,4,0)</f>
        <v>3245.4</v>
      </c>
      <c r="J341" s="46">
        <v>3473.25</v>
      </c>
      <c r="K341" s="6">
        <f>VLOOKUP(H341,'12月（原始作废）'!C:S,17,0)</f>
        <v>259.63</v>
      </c>
      <c r="L341" s="46">
        <v>277.86</v>
      </c>
      <c r="M341" s="6">
        <f t="shared" si="11"/>
        <v>18.23</v>
      </c>
      <c r="N341" s="6">
        <v>200.53</v>
      </c>
      <c r="O341" s="6">
        <f t="shared" si="12"/>
        <v>218.76</v>
      </c>
    </row>
    <row r="342" spans="7:15">
      <c r="G342" s="282">
        <v>340</v>
      </c>
      <c r="H342" s="85" t="s">
        <v>736</v>
      </c>
      <c r="I342" s="6">
        <f>VLOOKUP(H342,'12月（原始作废）'!C:F,4,0)</f>
        <v>3245.4</v>
      </c>
      <c r="J342" s="46">
        <v>3473.25</v>
      </c>
      <c r="K342" s="6">
        <f>VLOOKUP(H342,'12月（原始作废）'!C:S,17,0)</f>
        <v>259.63</v>
      </c>
      <c r="L342" s="46">
        <v>277.86</v>
      </c>
      <c r="M342" s="6">
        <f t="shared" si="11"/>
        <v>18.23</v>
      </c>
      <c r="N342" s="6">
        <v>200.53</v>
      </c>
      <c r="O342" s="6">
        <f t="shared" si="12"/>
        <v>218.76</v>
      </c>
    </row>
    <row r="343" spans="7:15">
      <c r="G343" s="282">
        <v>341</v>
      </c>
      <c r="H343" s="51" t="s">
        <v>738</v>
      </c>
      <c r="I343" s="6">
        <f>VLOOKUP(H343,'12月（原始作废）'!C:F,4,0)</f>
        <v>3245.4</v>
      </c>
      <c r="J343" s="46">
        <v>3473.25</v>
      </c>
      <c r="K343" s="6">
        <f>VLOOKUP(H343,'12月（原始作废）'!C:S,17,0)</f>
        <v>259.63</v>
      </c>
      <c r="L343" s="46">
        <v>277.86</v>
      </c>
      <c r="M343" s="6">
        <f t="shared" si="11"/>
        <v>18.23</v>
      </c>
      <c r="N343" s="6">
        <v>200.53</v>
      </c>
      <c r="O343" s="6">
        <f t="shared" si="12"/>
        <v>218.76</v>
      </c>
    </row>
    <row r="344" spans="7:15">
      <c r="G344" s="282">
        <v>342</v>
      </c>
      <c r="H344" s="51" t="s">
        <v>740</v>
      </c>
      <c r="I344" s="6">
        <f>VLOOKUP(H344,'12月（原始作废）'!C:F,4,0)</f>
        <v>3245.4</v>
      </c>
      <c r="J344" s="46">
        <v>3473.25</v>
      </c>
      <c r="K344" s="6">
        <f>VLOOKUP(H344,'12月（原始作废）'!C:S,17,0)</f>
        <v>259.63</v>
      </c>
      <c r="L344" s="46">
        <v>277.86</v>
      </c>
      <c r="M344" s="6">
        <f t="shared" si="11"/>
        <v>18.23</v>
      </c>
      <c r="N344" s="6">
        <v>200.53</v>
      </c>
      <c r="O344" s="6">
        <f t="shared" si="12"/>
        <v>218.76</v>
      </c>
    </row>
    <row r="345" spans="7:15">
      <c r="G345" s="282">
        <v>343</v>
      </c>
      <c r="H345" s="86" t="s">
        <v>742</v>
      </c>
      <c r="I345" s="6">
        <f>VLOOKUP(H345,'12月（原始作废）'!C:F,4,0)</f>
        <v>3245.4</v>
      </c>
      <c r="J345" s="46">
        <v>3473.25</v>
      </c>
      <c r="K345" s="6">
        <f>VLOOKUP(H345,'12月（原始作废）'!C:S,17,0)</f>
        <v>259.63</v>
      </c>
      <c r="L345" s="46">
        <v>277.86</v>
      </c>
      <c r="M345" s="6">
        <f t="shared" si="11"/>
        <v>18.23</v>
      </c>
      <c r="N345" s="6">
        <v>200.53</v>
      </c>
      <c r="O345" s="6">
        <f t="shared" si="12"/>
        <v>218.76</v>
      </c>
    </row>
    <row r="346" spans="7:15">
      <c r="G346" s="282">
        <v>344</v>
      </c>
      <c r="H346" s="51" t="s">
        <v>744</v>
      </c>
      <c r="I346" s="6">
        <f>VLOOKUP(H346,'12月（原始作废）'!C:F,4,0)</f>
        <v>3245.4</v>
      </c>
      <c r="J346" s="46">
        <v>3473.25</v>
      </c>
      <c r="K346" s="6">
        <f>VLOOKUP(H346,'12月（原始作废）'!C:S,17,0)</f>
        <v>259.63</v>
      </c>
      <c r="L346" s="46">
        <v>277.86</v>
      </c>
      <c r="M346" s="6">
        <f t="shared" si="11"/>
        <v>18.23</v>
      </c>
      <c r="N346" s="6">
        <v>200.53</v>
      </c>
      <c r="O346" s="6">
        <f t="shared" si="12"/>
        <v>218.76</v>
      </c>
    </row>
    <row r="347" spans="7:15">
      <c r="G347" s="282">
        <v>345</v>
      </c>
      <c r="H347" s="51" t="s">
        <v>746</v>
      </c>
      <c r="I347" s="6">
        <f>VLOOKUP(H347,'12月（原始作废）'!C:F,4,0)</f>
        <v>3245.4</v>
      </c>
      <c r="J347" s="46">
        <v>3473.25</v>
      </c>
      <c r="K347" s="6">
        <f>VLOOKUP(H347,'12月（原始作废）'!C:S,17,0)</f>
        <v>259.63</v>
      </c>
      <c r="L347" s="46">
        <v>277.86</v>
      </c>
      <c r="M347" s="6">
        <f t="shared" si="11"/>
        <v>18.23</v>
      </c>
      <c r="N347" s="6">
        <v>200.53</v>
      </c>
      <c r="O347" s="6">
        <f t="shared" si="12"/>
        <v>218.76</v>
      </c>
    </row>
    <row r="348" spans="7:15">
      <c r="G348" s="282">
        <v>346</v>
      </c>
      <c r="H348" s="51" t="s">
        <v>959</v>
      </c>
      <c r="I348" s="6">
        <f>VLOOKUP(H348,'12月（原始作废）'!C:F,4,0)</f>
        <v>3245.4</v>
      </c>
      <c r="J348" s="46">
        <v>3473.25</v>
      </c>
      <c r="K348" s="6">
        <f>VLOOKUP(H348,'12月（原始作废）'!C:S,17,0)</f>
        <v>259.63</v>
      </c>
      <c r="L348" s="46">
        <v>277.86</v>
      </c>
      <c r="M348" s="6">
        <f t="shared" si="11"/>
        <v>18.23</v>
      </c>
      <c r="N348" s="6">
        <v>200.53</v>
      </c>
      <c r="O348" s="6">
        <f t="shared" si="12"/>
        <v>218.76</v>
      </c>
    </row>
    <row r="349" spans="7:15">
      <c r="G349" s="282">
        <v>347</v>
      </c>
      <c r="H349" s="287" t="s">
        <v>975</v>
      </c>
      <c r="I349" s="6">
        <f>VLOOKUP(H349,'12月（原始作废）'!C:F,4,0)</f>
        <v>0</v>
      </c>
      <c r="J349" s="35">
        <v>3473.25</v>
      </c>
      <c r="K349" s="6">
        <f>VLOOKUP(H349,'12月（原始作废）'!C:S,17,0)</f>
        <v>0</v>
      </c>
      <c r="L349" s="46">
        <v>277.86</v>
      </c>
      <c r="M349" s="6">
        <f t="shared" si="11"/>
        <v>277.86</v>
      </c>
      <c r="N349" s="6">
        <v>0</v>
      </c>
      <c r="O349" s="6">
        <f t="shared" si="12"/>
        <v>277.86</v>
      </c>
    </row>
    <row r="350" spans="7:15">
      <c r="G350" s="282">
        <v>348</v>
      </c>
      <c r="H350" s="288" t="s">
        <v>981</v>
      </c>
      <c r="I350" s="6">
        <f>VLOOKUP(H350,'12月（原始作废）'!C:F,4,0)</f>
        <v>0</v>
      </c>
      <c r="J350" s="35">
        <v>3473.25</v>
      </c>
      <c r="K350" s="6">
        <f>VLOOKUP(H350,'12月（原始作废）'!C:S,17,0)</f>
        <v>0</v>
      </c>
      <c r="L350" s="46">
        <v>277.86</v>
      </c>
      <c r="M350" s="6">
        <f t="shared" si="11"/>
        <v>277.86</v>
      </c>
      <c r="N350" s="6">
        <v>0</v>
      </c>
      <c r="O350" s="6">
        <f t="shared" si="12"/>
        <v>277.86</v>
      </c>
    </row>
    <row r="351" spans="7:15">
      <c r="G351" s="282">
        <v>349</v>
      </c>
      <c r="H351" s="289" t="s">
        <v>1142</v>
      </c>
      <c r="I351" s="6">
        <v>0</v>
      </c>
      <c r="J351" s="290">
        <v>3473.25</v>
      </c>
      <c r="K351" s="6">
        <v>0</v>
      </c>
      <c r="L351" s="46">
        <v>833.58</v>
      </c>
      <c r="M351" s="6">
        <f t="shared" si="11"/>
        <v>833.58</v>
      </c>
      <c r="N351" s="6">
        <v>0</v>
      </c>
      <c r="O351" s="6">
        <f t="shared" si="12"/>
        <v>833.58</v>
      </c>
    </row>
    <row r="352" spans="7:15">
      <c r="G352" s="282">
        <v>350</v>
      </c>
      <c r="H352" s="6" t="s">
        <v>1096</v>
      </c>
      <c r="I352" s="6"/>
      <c r="J352" s="6"/>
      <c r="K352" s="6"/>
      <c r="L352" s="6"/>
      <c r="M352" s="6"/>
      <c r="N352" s="6">
        <v>18.22</v>
      </c>
      <c r="O352" s="6">
        <f t="shared" si="12"/>
        <v>18.22</v>
      </c>
    </row>
    <row r="353" spans="8:15">
      <c r="H353"/>
      <c r="J353"/>
      <c r="L353"/>
      <c r="M353">
        <f>SUM(M3:M352)</f>
        <v>7688.13999999995</v>
      </c>
      <c r="N353">
        <f>SUM(N3:N352)</f>
        <v>64203.8899999998</v>
      </c>
      <c r="O353">
        <f>SUM(O3:O352)</f>
        <v>71892.0300000001</v>
      </c>
    </row>
    <row r="354" spans="8:12">
      <c r="H354"/>
      <c r="J354"/>
      <c r="L354"/>
    </row>
    <row r="355" spans="8:12">
      <c r="H355"/>
      <c r="J355"/>
      <c r="L355"/>
    </row>
    <row r="356" spans="8:12">
      <c r="H356"/>
      <c r="J356"/>
      <c r="L356"/>
    </row>
    <row r="357" spans="8:12">
      <c r="H357"/>
      <c r="J357"/>
      <c r="L357"/>
    </row>
    <row r="358" spans="8:12">
      <c r="H358"/>
      <c r="J358"/>
      <c r="L358"/>
    </row>
    <row r="359" spans="8:12">
      <c r="H359"/>
      <c r="J359"/>
      <c r="L359"/>
    </row>
    <row r="360" spans="8:12">
      <c r="H360"/>
      <c r="J360"/>
      <c r="L360"/>
    </row>
    <row r="361" spans="8:12">
      <c r="H361"/>
      <c r="J361"/>
      <c r="L361"/>
    </row>
    <row r="362" spans="8:12">
      <c r="H362"/>
      <c r="J362"/>
      <c r="L362"/>
    </row>
    <row r="363" spans="8:12">
      <c r="H363"/>
      <c r="J363"/>
      <c r="L363"/>
    </row>
    <row r="364" spans="8:12">
      <c r="H364"/>
      <c r="J364"/>
      <c r="L364"/>
    </row>
    <row r="365" spans="8:12">
      <c r="H365"/>
      <c r="J365"/>
      <c r="L365"/>
    </row>
    <row r="366" spans="8:12">
      <c r="H366"/>
      <c r="J366"/>
      <c r="L366"/>
    </row>
    <row r="367" spans="8:12">
      <c r="H367"/>
      <c r="J367"/>
      <c r="L367"/>
    </row>
    <row r="368" spans="8:12">
      <c r="H368"/>
      <c r="J368"/>
      <c r="L368"/>
    </row>
    <row r="369" spans="8:12">
      <c r="H369"/>
      <c r="J369"/>
      <c r="L369"/>
    </row>
    <row r="370" spans="8:12">
      <c r="H370"/>
      <c r="J370"/>
      <c r="L370"/>
    </row>
    <row r="371" spans="8:12">
      <c r="H371"/>
      <c r="J371"/>
      <c r="L371"/>
    </row>
    <row r="372" spans="8:12">
      <c r="H372"/>
      <c r="J372"/>
      <c r="L372"/>
    </row>
    <row r="373" spans="8:12">
      <c r="H373"/>
      <c r="J373"/>
      <c r="L373"/>
    </row>
    <row r="374" spans="8:12">
      <c r="H374"/>
      <c r="J374"/>
      <c r="L374"/>
    </row>
    <row r="375" spans="8:12">
      <c r="H375"/>
      <c r="J375"/>
      <c r="L375"/>
    </row>
    <row r="376" spans="8:12">
      <c r="H376"/>
      <c r="J376"/>
      <c r="L376"/>
    </row>
    <row r="377" spans="8:12">
      <c r="H377"/>
      <c r="J377"/>
      <c r="L377"/>
    </row>
    <row r="378" spans="8:12">
      <c r="H378"/>
      <c r="J378"/>
      <c r="L378"/>
    </row>
    <row r="379" spans="8:12">
      <c r="H379"/>
      <c r="J379"/>
      <c r="L379"/>
    </row>
    <row r="380" spans="8:12">
      <c r="H380"/>
      <c r="J380"/>
      <c r="L380"/>
    </row>
    <row r="381" spans="8:12">
      <c r="H381"/>
      <c r="J381"/>
      <c r="L381"/>
    </row>
    <row r="382" spans="8:12">
      <c r="H382"/>
      <c r="J382"/>
      <c r="L382"/>
    </row>
    <row r="383" spans="8:12">
      <c r="H383"/>
      <c r="J383"/>
      <c r="L383"/>
    </row>
    <row r="384" spans="8:12">
      <c r="H384"/>
      <c r="J384"/>
      <c r="L384"/>
    </row>
    <row r="385" spans="8:12">
      <c r="H385"/>
      <c r="J385"/>
      <c r="L385"/>
    </row>
    <row r="386" spans="8:12">
      <c r="H386"/>
      <c r="J386"/>
      <c r="L386"/>
    </row>
    <row r="387" spans="8:12">
      <c r="H387"/>
      <c r="J387"/>
      <c r="L387"/>
    </row>
  </sheetData>
  <sortState ref="H1:M493">
    <sortCondition ref="M1:M493"/>
  </sortState>
  <mergeCells count="2">
    <mergeCell ref="A1:E1"/>
    <mergeCell ref="G1:O1"/>
  </mergeCells>
  <conditionalFormatting sqref="H2:H1048576">
    <cfRule type="duplicateValues" dxfId="202" priority="1"/>
  </conditionalFormatting>
  <conditionalFormatting sqref="B$1:B$1048576 H2:H1048576">
    <cfRule type="duplicateValues" dxfId="202" priority="3"/>
  </conditionalFormatting>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4 " > < c o m m e n t   s : r e f = " J 8 9 "   r g b C l r = " 4 0 B 9 6 C " / > < c o m m e n t   s : r e f = " J 1 2 1 "   r g b C l r = " 4 0 B 9 6 C " / > < c o m m e n t   s : r e f = " J 1 5 6 "   r g b C l r = " 4 0 B 9 6 C " / > < c o m m e n t   s : r e f = " H 1 5 9 "   r g b C l r = " 4 0 B 9 6 C " / > < c o m m e n t   s : r e f = " J 1 5 9 "   r g b C l r = " 4 0 B 9 6 C " / > < c o m m e n t   s : r e f = " J 1 8 2 "   r g b C l r = " 4 0 B 9 6 C " / > < c o m m e n t   s : r e f = " J 1 8 3 "   r g b C l r = " 4 0 B 9 6 C " / > < c o m m e n t   s : r e f = " J 1 8 4 "   r g b C l r = " 4 0 B 9 6 C " / > < c o m m e n t   s : r e f = " H 1 8 5 "   r g b C l r = " 4 0 B 9 6 C " / > < c o m m e n t   s : r e f = " J 1 8 5 "   r g b C l r = " 4 0 B 9 6 C " / > < c o m m e n t   s : r e f = " J 1 8 6 "   r g b C l r = " 4 0 B 9 6 C " / > < c o m m e n t   s : r e f = " J 2 4 2 "   r g b C l r = " 4 0 B 9 6 C " / > < c o m m e n t   s : r e f = " J 2 5 2 "   r g b C l r = " 4 0 B 9 6 C " / > < c o m m e n t   s : r e f = " J 3 3 1 "   r g b C l r = " 4 0 B 9 6 C " / > < c o m m e n t   s : r e f = " J 3 3 2 "   r g b C l r = " 4 0 B 9 6 C " / > < c o m m e n t   s : r e f = " J 3 4 8 "   r g b C l r = " 4 0 B 9 6 C " / > < c o m m e n t   s : r e f = " J 3 5 1 "   r g b C l r = " 4 0 B 9 6 C " / > < c o m m e n t   s : r e f = " G 3 6 7 "   r g b C l r = " 4 0 B 9 6 C " / > < c o m m e n t   s : r e f = " C 3 9 5 "   r g b C l r = " 4 0 B 9 6 C " / > < / c o m m e n t L i s t > < c o m m e n t L i s t   s h e e t S t i d = " 2 5 " > < c o m m e n t   s : r e f = " J 1 1 7 "   r g b C l r = " 4 0 B 9 6 C " / > < c o m m e n t   s : r e f = " J 1 2 1 "   r g b C l r = " 4 0 B 9 6 C " / > < c o m m e n t   s : r e f = " J 1 5 2 "   r g b C l r = " 4 0 B 9 6 C " / > < c o m m e n t   s : r e f = " H 1 5 5 "   r g b C l r = " 4 0 B 9 6 C " / > < c o m m e n t   s : r e f = " J 1 5 5 "   r g b C l r = " 4 0 B 9 6 C " / > < c o m m e n t   s : r e f = " J 1 7 6 "   r g b C l r = " 4 0 B 9 6 C " / > < c o m m e n t   s : r e f = " J 1 7 7 "   r g b C l r = " 4 0 B 9 6 C " / > < c o m m e n t   s : r e f = " J 1 7 8 "   r g b C l r = " 4 0 B 9 6 C " / > < c o m m e n t   s : r e f = " H 1 7 9 "   r g b C l r = " 4 0 B 9 6 C " / > < c o m m e n t   s : r e f = " J 1 7 9 "   r g b C l r = " 4 0 B 9 6 C " / > < c o m m e n t   s : r e f = " J 1 8 0 "   r g b C l r = " 4 0 B 9 6 C " / > < c o m m e n t   s : r e f = " J 2 3 5 "   r g b C l r = " 4 0 B 9 6 C " / > < c o m m e n t   s : r e f = " J 2 4 4 "   r g b C l r = " 4 0 B 9 6 C " / > < c o m m e n t   s : r e f = " J 3 1 8 "   r g b C l r = " 4 0 B 9 6 C " / > < c o m m e n t   s : r e f = " J 3 1 9 "   r g b C l r = " 4 0 B 9 6 C " / > < c o m m e n t   s : r e f = " J 3 3 5 "   r g b C l r = " 4 0 B 9 6 C " / > < c o m m e n t   s : r e f = " J 4 1 9 "   r g b C l r = " 4 0 B 9 6 C " / > < c o m m e n t   s : r e f = " J 4 2 0 "   r g b C l r = " 4 0 B 9 6 C " / > < c o m m e n t   s : r e f = " J 4 3 1 "   r g b C l r = " 4 0 B 9 6 C " / > < / c o m m e n t L i s t > < c o m m e n t L i s t   s h e e t S t i d = " 2 6 " > < c o m m e n t   s : r e f = " J 1 1 5 "   r g b C l r = " 4 0 B 9 6 C " / > < c o m m e n t   s : r e f = " J 1 1 9 "   r g b C l r = " 4 0 B 9 6 C " / > < c o m m e n t   s : r e f = " J 1 4 0 "   r g b C l r = " 4 0 B 9 6 C " / > < c o m m e n t   s : r e f = " H 1 5 3 "   r g b C l r = " 4 0 B 9 6 C " / > < c o m m e n t   s : r e f = " J 1 5 3 "   r g b C l r = " 4 0 B 9 6 C " / > < c o m m e n t   s : r e f = " H 1 7 7 "   r g b C l r = " 4 0 B 9 6 C " / > < c o m m e n t   s : r e f = " J 1 7 8 "   r g b C l r = " 4 0 B 9 6 C " / > < c o m m e n t   s : r e f = " J 2 3 1 "   r g b C l r = " 4 0 B 9 6 C " / > < c o m m e n t   s : r e f = " J 2 4 0 "   r g b C l r = " 4 0 B 9 6 C " / > < c o m m e n t   s : r e f = " J 3 0 8 "   r g b C l r = " 4 0 B 9 6 C " / > < c o m m e n t   s : r e f = " J 3 0 9 "   r g b C l r = " 4 0 B 9 6 C " / > < c o m m e n t   s : r e f = " J 3 2 4 "   r g b C l r = " 4 0 B 9 6 C " / > < c o m m e n t   s : r e f = " J 3 3 2 "   r g b C l r = " 4 0 B 9 6 C " / > < c o m m e n t   s : r e f = " J 3 3 3 "   r g b C l r = " 4 0 B 9 6 C " / > < c o m m e n t   s : r e f = " J 3 3 4 "   r g b C l r = " 4 0 B 9 6 C " / > < / c o m m e n t L i s t > < c o m m e n t L i s t   s h e e t S t i d = " 2 7 " > < c o m m e n t   s : r e f = " J 1 0 8 "   r g b C l r = " 4 0 B 9 6 C " / > < c o m m e n t   s : r e f = " H 1 1 2 "   r g b C l r = " 4 0 B 9 6 C " / > < c o m m e n t   s : r e f = " J 1 1 2 "   r g b C l r = " 4 0 B 9 6 C " / > < c o m m e n t   s : r e f = " J 1 3 3 "   r g b C l r = " 4 0 B 9 6 C " / > < c o m m e n t   s : r e f = " J 1 4 3 "   r g b C l r = " 4 0 B 9 6 C " / > < c o m m e n t   s : r e f = " H 1 4 6 "   r g b C l r = " 4 0 B 9 6 C " / > < c o m m e n t   s : r e f = " J 1 4 6 "   r g b C l r = " 4 0 B 9 6 C " / > < c o m m e n t   s : r e f = " H 1 6 9 "   r g b C l r = " 4 0 B 9 6 C " / > < c o m m e n t   s : r e f = " J 1 7 0 "   r g b C l r = " 4 0 B 9 6 C " / > < c o m m e n t   s : r e f = " J 2 2 2 "   r g b C l r = " 4 0 B 9 6 C " / > < c o m m e n t   s : r e f = " J 2 3 0 "   r g b C l r = " 4 0 B 9 6 C " / > < c o m m e n t   s : r e f = " J 2 9 2 "   r g b C l r = " 4 0 B 9 6 C " / > < c o m m e n t   s : r e f = " J 2 9 3 "   r g b C l r = " 4 0 B 9 6 C " / > < c o m m e n t   s : r e f = " J 3 0 8 "   r g b C l r = " 4 0 B 9 6 C " / > < c o m m e n t   s : r e f = " J 3 1 6 "   r g b C l r = " 4 0 B 9 6 C " / > < c o m m e n t   s : r e f = " J 3 1 7 "   r g b C l r = " 4 0 B 9 6 C " / > < c o m m e n t   s : r e f = " J 3 1 8 "   r g b C l r = " 4 0 B 9 6 C " / > < c o m m e n t   s : r e f = " C 3 4 6 "   r g b C l r = " 4 0 B 9 6 C " / > < / c o m m e n t L i s t > < c o m m e n t L i s t   s h e e t S t i d = " 2 8 " > < c o m m e n t   s : r e f = " I 1 0 6 "   r g b C l r = " 4 0 B 9 6 C " / > < c o m m e n t   s : r e f = " G 1 1 0 "   r g b C l r = " 4 0 B 9 6 C " / > < c o m m e n t   s : r e f = " I 1 1 0 "   r g b C l r = " 4 0 B 9 6 C " / > < c o m m e n t   s : r e f = " I 1 3 1 "   r g b C l r = " 4 0 B 9 6 C " / > < c o m m e n t   s : r e f = " I 1 4 1 "   r g b C l r = " 4 0 B 9 6 C " / > < c o m m e n t   s : r e f = " G 1 4 4 "   r g b C l r = " 4 0 B 9 6 C " / > < c o m m e n t   s : r e f = " I 1 4 4 "   r g b C l r = " 4 0 B 9 6 C " / > < c o m m e n t   s : r e f = " G 1 6 6 "   r g b C l r = " 4 0 B 9 6 C " / > < c o m m e n t   s : r e f = " I 1 6 7 "   r g b C l r = " 4 0 B 9 6 C " / > < c o m m e n t   s : r e f = " I 2 1 7 "   r g b C l r = " 4 0 B 9 6 C " / > < c o m m e n t   s : r e f = " I 2 2 5 "   r g b C l r = " 4 0 B 9 6 C " / > < c o m m e n t   s : r e f = " I 2 8 7 "   r g b C l r = " 4 0 B 9 6 C " / > < c o m m e n t   s : r e f = " I 2 8 8 "   r g b C l r = " 4 0 B 9 6 C " / > < c o m m e n t   s : r e f = " I 3 0 3 "   r g b C l r = " 4 0 B 9 6 C " / > < c o m m e n t   s : r e f = " I 3 0 9 "   r g b C l r = " 4 0 B 9 6 C " / > < c o m m e n t   s : r e f = " I 3 1 0 "   r g b C l r = " 4 0 B 9 6 C " / > < c o m m e n t   s : r e f = " I 3 1 1 "   r g b C l r = " 4 0 B 9 6 C " / > < c o m m e n t   s : r e f = " I 3 3 6 "   r g b C l r = " 4 0 B 9 6 C " / > < c o m m e n t   s : r e f = " H 4 3 0 "   r g b C l r = " 1 B C A C 8 " / > < c o m m e n t   s : r e f = " C 4 8 1 "   r g b C l r = " 4 0 B 9 6 C " / > < c o m m e n t   s : r e f = " C 4 8 2 "   r g b C l r = " 4 0 B 9 6 C " / > < c o m m e n t   s : r e f = " C 4 8 3 "   r g b C l r = " 4 0 B 9 6 C " / > < c o m m e n t   s : r e f = " I 4 9 8 "   r g b C l r = " 4 0 B 9 6 C " / > < / c o m m e n t L i s t > < c o m m e n t L i s t   s h e e t S t i d = " 3 1 " > < c o m m e n t   s : r e f = " I 1 0 5 "   r g b C l r = " 4 0 B 9 6 C " / > < c o m m e n t   s : r e f = " G 1 0 8 "   r g b C l r = " 4 0 B 9 6 C " / > < c o m m e n t   s : r e f = " I 1 0 8 "   r g b C l r = " 4 0 B 9 6 C " / > < c o m m e n t   s : r e f = " I 1 2 9 "   r g b C l r = " 4 0 B 9 6 C " / > < c o m m e n t   s : r e f = " I 1 3 8 "   r g b C l r = " 4 0 B 9 6 C " / > < c o m m e n t   s : r e f = " G 1 4 1 "   r g b C l r = " 4 0 B 9 6 C " / > < c o m m e n t   s : r e f = " I 1 4 1 "   r g b C l r = " 4 0 B 9 6 C " / > < c o m m e n t   s : r e f = " G 1 6 2 "   r g b C l r = " 4 0 B 9 6 C " / > < c o m m e n t   s : r e f = " I 1 6 3 "   r g b C l r = " 4 0 B 9 6 C " / > < c o m m e n t   s : r e f = " I 2 1 3 "   r g b C l r = " 4 0 B 9 6 C " / > < c o m m e n t   s : r e f = " I 2 2 1 "   r g b C l r = " 4 0 B 9 6 C " / > < c o m m e n t   s : r e f = " I 2 8 3 "   r g b C l r = " 4 0 B 9 6 C " / > < c o m m e n t   s : r e f = " I 2 8 4 "   r g b C l r = " 4 0 B 9 6 C " / > < c o m m e n t   s : r e f = " I 2 9 7 "   r g b C l r = " 4 0 B 9 6 C " / > < c o m m e n t   s : r e f = " I 3 0 2 "   r g b C l r = " 4 0 B 9 6 C " / > < c o m m e n t   s : r e f = " I 3 0 3 "   r g b C l r = " 4 0 B 9 6 C " / > < c o m m e n t   s : r e f = " I 3 0 4 "   r g b C l r = " 4 0 B 9 6 C " / > < c o m m e n t   s : r e f = " I 3 2 8 "   r g b C l r = " 4 0 B 9 6 C " / > < c o m m e n t   s : r e f = " I 3 3 0 "   r g b C l r = " 4 0 B 9 6 C " / > < c o m m e n t   s : r e f = " I 3 3 2 "   r g b C l r = " 4 0 B 9 6 C " / > < c o m m e n t   s : r e f = " I 3 3 6 "   r g b C l r = " 4 0 B 9 6 C " / > < c o m m e n t   s : r e f = " H 4 3 0 "   r g b C l r = " 1 B C A C 8 " / > < c o m m e n t   s : r e f = " C 5 0 0 "   r g b C l r = " 4 E C 4 E 4 " / > < c o m m e n t   s : r e f = " F 5 0 0 "   r g b C l r = " 4 E C 4 E 4 " / > < / c o m m e n t L i s t > < c o m m e n t L i s t   s h e e t S t i d = " 3 3 " > < c o m m e n t   s : r e f = " I 1 0 2 "   r g b C l r = " 4 0 B 9 6 C " / > < c o m m e n t   s : r e f = " G 1 0 5 "   r g b C l r = " 4 0 B 9 6 C " / > < c o m m e n t   s : r e f = " I 1 0 5 "   r g b C l r = " 4 0 B 9 6 C " / > < c o m m e n t   s : r e f = " I 1 2 6 "   r g b C l r = " 4 0 B 9 6 C " / > < c o m m e n t   s : r e f = " I 1 3 5 "   r g b C l r = " 4 0 B 9 6 C " / > < c o m m e n t   s : r e f = " G 1 3 8 "   r g b C l r = " 4 0 B 9 6 C " / > < c o m m e n t   s : r e f = " I 1 3 8 "   r g b C l r = " 4 0 B 9 6 C " / > < c o m m e n t   s : r e f = " I 1 6 0 "   r g b C l r = " 4 0 B 9 6 C " / > < c o m m e n t   s : r e f = " I 2 0 9 "   r g b C l r = " 4 0 B 9 6 C " / > < c o m m e n t   s : r e f = " I 2 1 7 "   r g b C l r = " 4 0 B 9 6 C " / > < c o m m e n t   s : r e f = " I 2 7 9 "   r g b C l r = " 4 0 B 9 6 C " / > < c o m m e n t   s : r e f = " I 2 8 0 "   r g b C l r = " 4 0 B 9 6 C " / > < c o m m e n t   s : r e f = " I 2 9 3 "   r g b C l r = " 4 0 B 9 6 C " / > < c o m m e n t   s : r e f = " I 2 9 8 "   r g b C l r = " 4 0 B 9 6 C " / > < c o m m e n t   s : r e f = " I 2 9 9 "   r g b C l r = " 4 0 B 9 6 C " / > < c o m m e n t   s : r e f = " I 3 0 0 "   r g b C l r = " 4 0 B 9 6 C " / > < c o m m e n t   s : r e f = " I 3 2 3 "   r g b C l r = " 4 0 B 9 6 C " / > < c o m m e n t   s : r e f = " I 3 2 5 "   r g b C l r = " 4 0 B 9 6 C " / > < c o m m e n t   s : r e f = " I 3 3 0 "   r g b C l r = " 4 0 B 9 6 C " / > < c o m m e n t   s : r e f = " F 4 4 8 "   r g b C l r = " 3 F C 8 B C " / > < c o m m e n t   s : r e f = " F 4 6 2 "   r g b C l r = " 3 F C 8 B C " / > < c o m m e n t   s : r e f = " F 4 6 3 "   r g b C l r = " 3 F C 8 B C " / > < c o m m e n t   s : r e f = " F 4 6 6 "   r g b C l r = " 3 F C 8 B C " / > < c o m m e n t   s : r e f = " C 4 8 8 "   r g b C l r = " 4 0 B 9 6 C " / > < c o m m e n t   s : r e f = " C 4 8 9 "   r g b C l r = " 4 0 B 9 6 C " / > < c o m m e n t   s : r e f = " F 4 8 9 "   r g b C l r = " 4 0 B 9 6 C " / > < c o m m e n t   s : r e f = " C 4 9 0 "   r g b C l r = " 4 0 B 9 6 C " / > < c o m m e n t   s : r e f = " I 4 9 8 "   r g b C l r = " 4 0 B 9 6 C " / > < / c o m m e n t L i s t > < c o m m e n t L i s t   s h e e t S t i d = " 3 4 " > < c o m m e n t   s : r e f = " I 1 8 "   r g b C l r = " 2 8 B D F C " / > < c o m m e n t   s : r e f = " I 2 4 "   r g b C l r = " 2 8 B D F C " / > < c o m m e n t   s : r e f = " I 2 6 "   r g b C l r = " 2 8 B D F C " / > < c o m m e n t   s : r e f = " I 3 1 "   r g b C l r = " 2 8 B D F C " / > < c o m m e n t   s : r e f = " I 4 0 "   r g b C l r = " 2 8 B D F C " / > < c o m m e n t   s : r e f = " I 7 3 "   r g b C l r = " 2 8 B D F C " / > < c o m m e n t   s : r e f = " I 9 3 "   r g b C l r = " 2 8 B D F C " / > < c o m m e n t   s : r e f = " I 1 0 1 "   r g b C l r = " 4 0 B 9 6 C " / > < c o m m e n t   s : r e f = " G 1 0 4 "   r g b C l r = " 4 0 B 9 6 C " / > < c o m m e n t   s : r e f = " I 1 0 4 "   r g b C l r = " 4 0 B 9 6 C " / > < c o m m e n t   s : r e f = " I 1 2 5 "   r g b C l r = " 4 0 B 9 6 C " / > < c o m m e n t   s : r e f = " I 1 3 4 "   r g b C l r = " 4 0 B 9 6 C " / > < c o m m e n t   s : r e f = " G 1 3 6 "   r g b C l r = " 4 0 B 9 6 C " / > < c o m m e n t   s : r e f = " I 1 3 6 "   r g b C l r = " 4 0 B 9 6 C " / > < c o m m e n t   s : r e f = " I 1 5 8 "   r g b C l r = " 4 0 B 9 6 C " / > < c o m m e n t   s : r e f = " I 2 0 7 "   r g b C l r = " 4 0 B 9 6 C " / > < c o m m e n t   s : r e f = " I 2 1 5 "   r g b C l r = " 4 0 B 9 6 C " / > < c o m m e n t   s : r e f = " I 2 3 1 "   r g b C l r = " 4 0 B 9 6 C " / > < c o m m e n t   s : r e f = " I 2 3 2 "   r g b C l r = " 4 0 B 9 6 C " / > < c o m m e n t   s : r e f = " I 2 3 6 "   r g b C l r = " 4 0 B 9 6 C " / > < c o m m e n t   s : r e f = " I 2 7 4 "   r g b C l r = " 4 0 B 9 6 C " / > < c o m m e n t   s : r e f = " I 2 7 5 "   r g b C l r = " 4 0 B 9 6 C " / > < c o m m e n t   s : r e f = " I 2 8 8 "   r g b C l r = " 4 0 B 9 6 C " / > < c o m m e n t   s : r e f = " I 2 9 3 "   r g b C l r = " 4 0 B 9 6 C " / > < c o m m e n t   s : r e f = " I 2 9 4 "   r g b C l r = " 4 0 B 9 6 C " / > < c o m m e n t   s : r e f = " I 2 9 5 "   r g b C l r = " 4 0 B 9 6 C " / > < c o m m e n t   s : r e f = " I 3 1 7 "   r g b C l r = " 4 0 B 9 6 C " / > < c o m m e n t   s : r e f = " I 3 1 9 "   r g b C l r = " 4 0 B 9 6 C " / > < c o m m e n t   s : r e f = " I 3 2 4 "   r g b C l r = " 4 0 B 9 6 C " / > < c o m m e n t   s : r e f = " I 3 5 6 "   r g b C l r = " 4 0 B 9 6 C " / > < c o m m e n t   s : r e f = " I 3 5 8 "   r g b C l r = " 4 0 B 9 6 C " / > < c o m m e n t   s : r e f = " I 3 8 1 "   r g b C l r = " 4 0 B 9 6 C " / > < c o m m e n t   s : r e f = " F 4 0 3 "   r g b C l r = " 4 0 B 9 6 C " / > < c o m m e n t   s : r e f = " F 4 2 3 "   r g b C l r = " 4 0 B 9 6 C " / > < c o m m e n t   s : r e f = " I 4 2 5 "   r g b C l r = " 4 0 B 9 6 C " / > < c o m m e n t   s : r e f = " F 4 2 9 "   r g b C l r = " 3 F C 8 B C " / > < c o m m e n t   s : r e f = " F 4 3 9 "   r g b C l r = " 3 F C 8 B C " / > < c o m m e n t   s : r e f = " F 4 4 0 "   r g b C l r = " 3 F C 8 B C " / > < c o m m e n t   s : r e f = " F 4 4 3 "   r g b C l r = " 3 F C 8 B C " / > < c o m m e n t   s : r e f = " H 4 5 2 "   r g b C l r = " 3 F C 9 5 0 " / > < c o m m e n t   s : r e f = " G 4 7 7 "   r g b C l r = " 4 1 C 7 9 C " / > < c o m m e n t   s : r e f = " H 4 7 7 "   r g b C l r = " 3 F C 9 5 0 " / > < c o m m e n t   s : r e f = " F 4 8 0 "   r g b C l r = " 3 F C 9 5 0 " / > < c o m m e n t   s : r e f = " H 4 8 0 "   r g b C l r = " 3 F C 9 5 0 " / > < c o m m e n t   s : r e f = " F 5 0 3 "   r g b C l r = " 4 0 B 9 6 C " / > < c o m m e n t   s : r e f = " F 5 0 6 "   r g b C l r = " 4 0 B 9 6 C " / > < c o m m e n t   s : r e f = " F 5 0 7 "   r g b C l r = " 4 0 B 9 6 C " / > < c o m m e n t   s : r e f = " G 5 0 7 "   r g b C l r = " 4 0 B 9 6 C " / > < c o m m e n t   s : r e f = " H 5 0 7 "   r g b C l r = " 4 0 B 9 6 C " / > < c o m m e n t   s : r e f = " F 5 0 8 "   r g b C l r = " 3 F C 8 B C " / > < c o m m e n t   s : r e f = " F 5 0 9 "   r g b C l r = " 3 F C 8 B C " / > < c o m m e n t   s : r e f = " I 5 1 0 "   r g b C l r = " 4 0 B 9 6 C " / > < c o m m e n t   s : r e f = " I 5 1 6 "   r g b C l r = " 4 0 B 9 6 C " / > < c o m m e n t   s : r e f = " I 5 1 7 "   r g b C l r = " 4 0 B 9 6 C " / > < c o m m e n t   s : r e f = " I 5 2 4 "   r g b C l r = " 4 0 B 9 6 C " / > < / c o m m e n t L i s t > < c o m m e n t L i s t   s h e e t S t i d = " 3 5 " > < c o m m e n t   s : r e f = " I 1 8 "   r g b C l r = " 2 8 B D F C " / > < c o m m e n t   s : r e f = " I 2 3 "   r g b C l r = " 2 8 B D F C " / > < c o m m e n t   s : r e f = " I 2 5 "   r g b C l r = " 2 8 B D F C " / > < c o m m e n t   s : r e f = " I 3 0 "   r g b C l r = " 2 8 B D F C " / > < c o m m e n t   s : r e f = " I 3 9 "   r g b C l r = " 2 8 B D F C " / > < c o m m e n t   s : r e f = " I 7 1 "   r g b C l r = " 2 8 B D F C " / > < c o m m e n t   s : r e f = " I 9 1 "   r g b C l r = " 2 8 B D F C " / > < c o m m e n t   s : r e f = " I 9 9 "   r g b C l r = " 4 0 B 9 6 C " / > < c o m m e n t   s : r e f = " G 1 0 2 "   r g b C l r = " 4 0 B 9 6 C " / > < c o m m e n t   s : r e f = " I 1 0 2 "   r g b C l r = " 4 0 B 9 6 C " / > < c o m m e n t   s : r e f = " I 1 2 3 "   r g b C l r = " 4 0 B 9 6 C " / > < c o m m e n t   s : r e f = " I 1 3 2 "   r g b C l r = " 4 0 B 9 6 C " / > < c o m m e n t   s : r e f = " G 1 3 4 "   r g b C l r = " 4 0 B 9 6 C " / > < c o m m e n t   s : r e f = " I 1 3 4 "   r g b C l r = " 4 0 B 9 6 C " / > < c o m m e n t   s : r e f = " I 1 5 6 "   r g b C l r = " 4 0 B 9 6 C " / > < c o m m e n t   s : r e f = " I 2 0 2 "   r g b C l r = " 4 0 B 9 6 C " / > < c o m m e n t   s : r e f = " I 2 0 4 "   r g b C l r = " 4 0 B 9 6 C " / > < c o m m e n t   s : r e f = " I 2 1 2 "   r g b C l r = " 4 0 B 9 6 C " / > < c o m m e n t   s : r e f = " I 2 2 7 "   r g b C l r = " 4 0 B 9 6 C " / > < c o m m e n t   s : r e f = " I 2 2 8 "   r g b C l r = " 4 0 B 9 6 C " / > < c o m m e n t   s : r e f = " I 2 3 2 "   r g b C l r = " 4 0 B 9 6 C " / > < c o m m e n t   s : r e f = " I 2 6 9 "   r g b C l r = " 4 0 B 9 6 C " / > < c o m m e n t   s : r e f = " I 2 7 0 "   r g b C l r = " 4 0 B 9 6 C " / > < c o m m e n t   s : r e f = " I 2 7 4 "   r g b C l r = " 4 0 B 9 6 C " / > < c o m m e n t   s : r e f = " I 2 8 3 "   r g b C l r = " 4 0 B 9 6 C " / > < c o m m e n t   s : r e f = " I 2 8 7 "   r g b C l r = " 4 0 B 9 6 C " / > < c o m m e n t   s : r e f = " I 2 8 8 "   r g b C l r = " 4 0 B 9 6 C " / > < c o m m e n t   s : r e f = " I 2 8 9 "   r g b C l r = " 4 0 B 9 6 C " / > < c o m m e n t   s : r e f = " I 3 1 0 "   r g b C l r = " 4 0 B 9 6 C " / > < c o m m e n t   s : r e f = " I 3 1 2 "   r g b C l r = " 4 0 B 9 6 C " / > < c o m m e n t   s : r e f = " I 3 1 6 "   r g b C l r = " 4 0 B 9 6 C " / > < c o m m e n t   s : r e f = " I 3 4 8 "   r g b C l r = " 4 0 B 9 6 C " / > < c o m m e n t   s : r e f = " I 3 5 0 "   r g b C l r = " 4 0 B 9 6 C " / > < c o m m e n t   s : r e f = " I 3 7 0 "   r g b C l r = " 4 0 B 9 6 C " / > < c o m m e n t   s : r e f = " F 3 9 1 "   r g b C l r = " 4 0 B 9 6 C " / > < c o m m e n t   s : r e f = " I 3 9 1 "   r g b C l r = " 4 0 B 9 6 C " / > < c o m m e n t   s : r e f = " I 3 9 6 "   r g b C l r = " 4 0 B 9 6 C " / > < c o m m e n t   s : r e f = " I 3 9 8 "   r g b C l r = " 4 0 B 9 6 C " / > < c o m m e n t   s : r e f = " F 4 0 7 "   r g b C l r = " 4 0 B 9 6 C " / > < c o m m e n t   s : r e f = " I 4 1 2 "   r g b C l r = " 4 0 B 9 6 C " / > < c o m m e n t   s : r e f = " F 4 1 5 "   r g b C l r = " 3 F C 8 B C " / > < c o m m e n t   s : r e f = " F 4 2 3 "   r g b C l r = " 3 F C 8 B C " / > < c o m m e n t   s : r e f = " F 4 2 6 "   r g b C l r = " 3 F C 8 B C " / > < c o m m e n t   s : r e f = " F 4 3 3 "   r g b C l r = " 3 F C 8 B C " / > < c o m m e n t   s : r e f = " H 4 3 3 "   r g b C l r = " 3 F C 9 5 0 " / > < c o m m e n t   s : r e f = " H 4 3 6 "   r g b C l r = " 3 F C 9 5 0 " / > < c o m m e n t   s : r e f = " F 4 5 6 "   r g b C l r = " 3 F C 9 5 0 " / > < c o m m e n t   s : r e f = " H 4 5 6 "   r g b C l r = " 3 F C 9 5 0 " / > < c o m m e n t   s : r e f = " H 4 9 6 "   r g b C l r = " 3 7 C 9 9 8 " / > < c o m m e n t   s : r e f = " F 5 1 8 "   r g b C l r = " 3 F C 9 5 0 " / > < c o m m e n t   s : r e f = " G 5 1 8 "   r g b C l r = " 4 1 C 7 9 C " / > < c o m m e n t   s : r e f = " H 5 1 8 "   r g b C l r = " 3 F C 9 5 0 " / > < c o m m e n t   s : r e f = " F 5 2 1 "   r g b C l r = " 4 0 B 9 6 C " / > < c o m m e n t   s : r e f = " I 5 4 0 "   r g b C l r = " 4 0 B 9 6 C " / > < c o m m e n t   s : r e f = " F 5 4 1 "   r g b C l r = " 3 F C 8 B 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密码说明</vt:lpstr>
      <vt:lpstr>费用汇总（用款申请）</vt:lpstr>
      <vt:lpstr>费用分类汇总（薪酬）</vt:lpstr>
      <vt:lpstr>12月（原始作废）</vt:lpstr>
      <vt:lpstr>12月 (实际补缴)</vt:lpstr>
      <vt:lpstr>1月 （作废）</vt:lpstr>
      <vt:lpstr>2022年人员差额补缴详情</vt:lpstr>
      <vt:lpstr>2022人员差额补缴费用汇总</vt:lpstr>
      <vt:lpstr>补退、补缴汇总</vt:lpstr>
      <vt:lpstr>1月</vt:lpstr>
      <vt:lpstr>2月 </vt:lpstr>
      <vt:lpstr>3月</vt:lpstr>
      <vt:lpstr>4月</vt:lpstr>
      <vt:lpstr>5月 </vt:lpstr>
      <vt:lpstr>6月  </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小虾米</cp:lastModifiedBy>
  <dcterms:created xsi:type="dcterms:W3CDTF">2020-03-27T06:59:00Z</dcterms:created>
  <dcterms:modified xsi:type="dcterms:W3CDTF">2023-06-21T06:02:03Z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6D65E8525A5D4E97B31323A6AB4BF32C</vt:lpwstr>
  </property>
</Properties>
</file>